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threadedComments/threadedComment2.xml" ContentType="application/vnd.ms-excel.threadedcomments+xml"/>
  <Override PartName="/xl/namedSheetViews/namedSheetView1.xml" ContentType="application/vnd.ms-excel.namedsheetview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5.xml" ContentType="application/vnd.openxmlformats-officedocument.spreadsheetml.comments+xml"/>
  <Override PartName="/xl/threadedComments/threadedComment3.xml" ContentType="application/vnd.ms-excel.threadedcomments+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2.xml" ContentType="application/vnd.openxmlformats-officedocument.spreadsheetml.pivotTable+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8"/>
  <workbookPr codeName="ThisWorkbook" hidePivotFieldList="1" defaultThemeVersion="166925"/>
  <mc:AlternateContent xmlns:mc="http://schemas.openxmlformats.org/markup-compatibility/2006">
    <mc:Choice Requires="x15">
      <x15ac:absPath xmlns:x15ac="http://schemas.microsoft.com/office/spreadsheetml/2010/11/ac" url="https://ts.accenture.com/sites/KBank-MDF/Shared Documents/General/03 W2 Functional and Use Case/01 Data Ingestion/60 Ingestion Foundation/01 Analysis/"/>
    </mc:Choice>
  </mc:AlternateContent>
  <xr:revisionPtr revIDLastSave="0" documentId="8_{0906F574-6FEF-4DC3-A3F5-E62567A4FA1E}" xr6:coauthVersionLast="47" xr6:coauthVersionMax="47" xr10:uidLastSave="{00000000-0000-0000-0000-000000000000}"/>
  <bookViews>
    <workbookView xWindow="28690" yWindow="10" windowWidth="29020" windowHeight="15700" tabRatio="851" firstSheet="14" activeTab="14" xr2:uid="{C23FD419-455A-480E-A536-75412512EDE9}"/>
  </bookViews>
  <sheets>
    <sheet name="Version Control" sheetId="2" r:id="rId1"/>
    <sheet name="Batch1" sheetId="63" state="hidden" r:id="rId2"/>
    <sheet name="Batch2lot1" sheetId="64" state="hidden" r:id="rId3"/>
    <sheet name="Batch2lot2" sheetId="65" state="hidden" r:id="rId4"/>
    <sheet name="Batch 1" sheetId="7" state="hidden" r:id="rId5"/>
    <sheet name="Batch 2 - Old" sheetId="10" state="hidden" r:id="rId6"/>
    <sheet name="Source Inventory" sheetId="15" r:id="rId7"/>
    <sheet name="Technical Source Inventory" sheetId="18" state="hidden" r:id="rId8"/>
    <sheet name="Dev detail plan" sheetId="23" state="hidden" r:id="rId9"/>
    <sheet name="KBMF_spec" sheetId="39" state="hidden" r:id="rId10"/>
    <sheet name="STS_ABBR" sheetId="61" r:id="rId11"/>
    <sheet name="Ingestion Inventory" sheetId="30" r:id="rId12"/>
    <sheet name="Ingest dev Status" sheetId="36" state="hidden" r:id="rId13"/>
    <sheet name="Sheet5" sheetId="90" state="hidden" r:id="rId14"/>
    <sheet name="Dev Inventory" sheetId="21" r:id="rId15"/>
    <sheet name="Sheet6" sheetId="91" r:id="rId16"/>
    <sheet name="UAT" sheetId="92" r:id="rId17"/>
    <sheet name="List Tables" sheetId="70" r:id="rId18"/>
    <sheet name="Track" sheetId="81" r:id="rId19"/>
    <sheet name="JRS" sheetId="73" state="hidden" r:id="rId20"/>
    <sheet name="EBAN-IN" sheetId="69" state="hidden" r:id="rId21"/>
    <sheet name="Detail1" sheetId="93" r:id="rId22"/>
    <sheet name="Detail2" sheetId="94" r:id="rId23"/>
    <sheet name="GIT Status" sheetId="77" r:id="rId24"/>
    <sheet name="CBR Consolidated List" sheetId="79" r:id="rId25"/>
    <sheet name="Pull Database" sheetId="66" r:id="rId26"/>
    <sheet name="Cardlink and Cardlink(TPN)" sheetId="83" r:id="rId27"/>
    <sheet name="CBR Plan" sheetId="62" state="hidden" r:id="rId28"/>
    <sheet name="view plan" sheetId="60" state="hidden" r:id="rId29"/>
    <sheet name="execute_job#1" sheetId="43" state="hidden" r:id="rId30"/>
    <sheet name="Sheet1" sheetId="51" state="hidden" r:id="rId31"/>
    <sheet name="Dependency timeline" sheetId="31" r:id="rId32"/>
    <sheet name="CBR Error Log" sheetId="41" state="hidden" r:id="rId33"/>
    <sheet name="DB" sheetId="38" state="hidden" r:id="rId34"/>
    <sheet name="Q&amp;A" sheetId="37" state="hidden" r:id="rId35"/>
    <sheet name="pivot" sheetId="24" state="hidden" r:id="rId36"/>
    <sheet name="Batch 1 - Ingestion Inventory" sheetId="11" state="hidden" r:id="rId37"/>
    <sheet name="Batch 2 - Ingestion Inventory" sheetId="8" state="hidden" r:id="rId38"/>
    <sheet name="Batch 3 - Ingestion Inventory" sheetId="12" state="hidden" r:id="rId39"/>
    <sheet name="Batch 2 - Discussion version" sheetId="9" state="hidden" r:id="rId40"/>
    <sheet name="Batch 4 - Ingestion Inventory" sheetId="13" state="hidden" r:id="rId41"/>
    <sheet name="Baseline1 - 13 Dec " sheetId="5" state="hidden" r:id="rId42"/>
    <sheet name="Ingestion Inventory-OLD" sheetId="1" state="hidden" r:id="rId43"/>
    <sheet name="KBMF &amp; Spec Status" sheetId="22" state="hidden" r:id="rId44"/>
    <sheet name="Reference" sheetId="3" r:id="rId45"/>
    <sheet name="List" sheetId="16" state="hidden" r:id="rId46"/>
  </sheets>
  <externalReferences>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__123Graph_A" hidden="1">[1]FYF!$FT$24:$GQ$24</definedName>
    <definedName name="__123Graph_ANCL" hidden="1">[1]FYF!$FT$34:$GQ$34</definedName>
    <definedName name="__123Graph_ANTMP" hidden="1">[1]FYF!$FT$24:$GQ$24</definedName>
    <definedName name="__123Graph_BACCTS" hidden="1">[1]FYF!$FT$10:$GQ$10</definedName>
    <definedName name="__123Graph_BMCHT" hidden="1">[1]FYF!$FT$14:$GQ$14</definedName>
    <definedName name="__123Graph_C" hidden="1">[1]FYF!$FT$26:$GQ$26</definedName>
    <definedName name="__123Graph_CACCTS" hidden="1">[1]FYF!$FT$12:$GQ$12</definedName>
    <definedName name="__123Graph_CNTMP" hidden="1">[1]FYF!$FT$26:$GQ$26</definedName>
    <definedName name="__123Graph_E" hidden="1">[1]FYF!$FT$28:$GQ$28</definedName>
    <definedName name="__123Graph_EACCTS" hidden="1">[1]FYF!$FT$11:$GQ$11</definedName>
    <definedName name="__123Graph_EMCHT" hidden="1">[1]FYF!$FT$15:$GQ$15</definedName>
    <definedName name="__123Graph_ENTMP" hidden="1">[1]FYF!$FT$28:$GQ$28</definedName>
    <definedName name="__123Graph_F" hidden="1">[1]FYF!$FT$30:$GQ$30</definedName>
    <definedName name="__123Graph_FNCL" hidden="1">[1]FYF!$FT$35:$GQ$35</definedName>
    <definedName name="__123Graph_FNTMP" hidden="1">[1]FYF!$FT$30:$GQ$30</definedName>
    <definedName name="__123Graph_FSPA" hidden="1">[1]FYF!$FT$5:$GQ$5</definedName>
    <definedName name="__123Graph_X" hidden="1">[1]FYF!$FT$4:$GQ$4</definedName>
    <definedName name="__123Graph_XACCTS" hidden="1">[1]FYF!$FT$4:$GQ$4</definedName>
    <definedName name="__123Graph_XMCHT" hidden="1">[1]FYF!$FT$4:$GQ$4</definedName>
    <definedName name="__123Graph_XNCL" hidden="1">[1]FYF!$FT$4:$GQ$4</definedName>
    <definedName name="__123Graph_XNTMP" hidden="1">[1]FYF!$FT$4:$GQ$4</definedName>
    <definedName name="__123Graph_XSPA" hidden="1">[1]FYF!$FT$4:$GQ$4</definedName>
    <definedName name="_1__123Graph_AREVEXP_FTE" hidden="1">[1]FYF!$FT$21:$GQ$21</definedName>
    <definedName name="_2__123Graph_BREV_ANR" hidden="1">[1]FYF!$FT$7:$GQ$7</definedName>
    <definedName name="_3__123Graph_DAC_FTE" hidden="1">[1]FYF!$FT$32:$GQ$32</definedName>
    <definedName name="_4__123Graph_EREV_ANR" hidden="1">[1]FYF!$FT$8:$GQ$8</definedName>
    <definedName name="_5__123Graph_FREVEXP_FTE" hidden="1">[1]FYF!$FT$22:$GQ$22</definedName>
    <definedName name="_56F9DC9755BA473782653E2940F9FormId">"OT154DkJbUmxKRmO3ZFv6wT4ob2Jv5lBseHwcjzz9GdUNVlVQkpaNDdQU0Q5VDhNNFBaUjFOVEJQWSQlQCN0PWcu"</definedName>
    <definedName name="_56F9DC9755BA473782653E2940F9ResponseSheet">"Form1"</definedName>
    <definedName name="_56F9DC9755BA473782653E2940F9SourceDocId">"{20cff37e-62ca-453c-88e4-ce2eb7538031}"</definedName>
    <definedName name="_6__123Graph_XAC_FTE" hidden="1">[1]FYF!$FT$4:$GQ$4</definedName>
    <definedName name="_7__123Graph_XREV_ANR" hidden="1">[1]FYF!$FT$4:$GQ$4</definedName>
    <definedName name="_8__123Graph_XREVEXP_FTE" hidden="1">[1]FYF!$FT$4:$GQ$4</definedName>
    <definedName name="_AMO_UniqueIdentifier" localSheetId="10" hidden="1">"'8d6718f6-a414-46cd-af35-4bd6278481bc'"</definedName>
    <definedName name="_AMO_UniqueIdentifier" hidden="1">"'f5ca7c00-e8bf-427e-a513-0929a53a9816'"</definedName>
    <definedName name="_Dist_Bin" hidden="1">'[2]Blank-Form'!#REF!</definedName>
    <definedName name="_Dist_Bin_New" hidden="1">'[2]Blank-Form'!#REF!</definedName>
    <definedName name="_Dist_Values" hidden="1">'[2]Blank-Form'!#REF!</definedName>
    <definedName name="_Fill" hidden="1">#REF!</definedName>
    <definedName name="_xlnm._FilterDatabase" localSheetId="41" hidden="1">'Baseline1 - 13 Dec '!$B$2:$G$260</definedName>
    <definedName name="_xlnm._FilterDatabase" localSheetId="4" hidden="1">'Batch 1'!$A$2:$H$39</definedName>
    <definedName name="_xlnm._FilterDatabase" localSheetId="36" hidden="1">'Batch 1 - Ingestion Inventory'!$A$2:$M$12</definedName>
    <definedName name="_xlnm._FilterDatabase" localSheetId="39" hidden="1">'Batch 2 - Discussion version'!$A$2:$I$249</definedName>
    <definedName name="_xlnm._FilterDatabase" localSheetId="37" hidden="1">'Batch 2 - Ingestion Inventory'!$A$2:$Q$73</definedName>
    <definedName name="_xlnm._FilterDatabase" localSheetId="5" hidden="1">'Batch 2 - Old'!$A$2:$I$248</definedName>
    <definedName name="_xlnm._FilterDatabase" localSheetId="38" hidden="1">'Batch 3 - Ingestion Inventory'!$A$2:$O$70</definedName>
    <definedName name="_xlnm._FilterDatabase" localSheetId="40" hidden="1">'Batch 4 - Ingestion Inventory'!$A$2:$O$47</definedName>
    <definedName name="_xlnm._FilterDatabase" localSheetId="1" hidden="1">Batch1!$A$1:$F$2227</definedName>
    <definedName name="_xlnm._FilterDatabase" localSheetId="2" hidden="1">Batch2lot1!$A$1:$M$3469</definedName>
    <definedName name="_xlnm._FilterDatabase" localSheetId="3" hidden="1">Batch2lot2!$A$1:$O$6302</definedName>
    <definedName name="_xlnm._FilterDatabase" localSheetId="26" hidden="1">'Cardlink and Cardlink(TPN)'!$A$1:$G$39</definedName>
    <definedName name="_xlnm._FilterDatabase" localSheetId="24" hidden="1">'CBR Consolidated List'!$A$2:$R$186</definedName>
    <definedName name="_xlnm._FilterDatabase" localSheetId="27" hidden="1">'CBR Plan'!$A$17:$G$42</definedName>
    <definedName name="_xlnm._FilterDatabase" localSheetId="33" hidden="1">DB!$B$1:$B$25</definedName>
    <definedName name="_xlnm._FilterDatabase" localSheetId="29" hidden="1">'execute_job#1'!$A$2:$J$113</definedName>
    <definedName name="_xlnm._FilterDatabase" localSheetId="23" hidden="1">'GIT Status'!$A$1:$V$208</definedName>
    <definedName name="_xlnm._FilterDatabase" localSheetId="42" hidden="1">'Ingestion Inventory-OLD'!$A$2:$J$36</definedName>
    <definedName name="_xlnm._FilterDatabase" localSheetId="25" hidden="1">'Pull Database'!$A$1:$J$27</definedName>
    <definedName name="_xlnm._FilterDatabase" localSheetId="13" hidden="1">Sheet5!$A$1:$F$1</definedName>
    <definedName name="_xlnm._FilterDatabase" localSheetId="6" hidden="1">'Source Inventory'!$A$2:$L$25</definedName>
    <definedName name="_xlnm._FilterDatabase" localSheetId="7" hidden="1">'Technical Source Inventory'!$A$2:$AH$28</definedName>
    <definedName name="_xlnm._FilterDatabase" localSheetId="18" hidden="1">Track!$A$1:$I$27</definedName>
    <definedName name="_xlnm._FilterDatabase" localSheetId="16" hidden="1">UAT!$A$1:$F$168</definedName>
    <definedName name="_xlnm._FilterDatabase" localSheetId="11" hidden="1">'Ingestion Inventory'!$A$1:$T$181</definedName>
    <definedName name="_xlnm._FilterDatabase" localSheetId="14" hidden="1">'Dev Inventory'!$A$1:$AW$185</definedName>
    <definedName name="_xlnm._FilterDatabase" hidden="1">#REF!</definedName>
    <definedName name="_Order1" hidden="1">255</definedName>
    <definedName name="_Order2" hidden="1">255</definedName>
    <definedName name="AccessDatabase" hidden="1">"C:\My Documents\เลื่อนระดับชั้น46\Corporate1.mdb"</definedName>
    <definedName name="actual">#REF!</definedName>
    <definedName name="Analyze1">[3]FIT_GAP!$D$8:$D$10</definedName>
    <definedName name="anscount" hidden="1">4</definedName>
    <definedName name="AppInDate">#REF!</definedName>
    <definedName name="Application_Acronym_List">'[4]5.Reference Values'!$B:$B</definedName>
    <definedName name="Apply_Auto_Ingestion">#REF!</definedName>
    <definedName name="AS2DocOpenMode" hidden="1">"AS2DocumentEdit"</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sumption" hidden="1">#REF!</definedName>
    <definedName name="BG_Del" hidden="1">15</definedName>
    <definedName name="BG_Ins" hidden="1">4</definedName>
    <definedName name="BG_Mod" hidden="1">6</definedName>
    <definedName name="Cash_beginning">#REF!</definedName>
    <definedName name="Cash_Minimum">#REF!</definedName>
    <definedName name="ColumnTitle1">[5]!CashLog[[#Headers],[Date]]</definedName>
    <definedName name="Company_name">#REF!</definedName>
    <definedName name="Cycle">[6]FixVar!$G$2:$G$8</definedName>
    <definedName name="d" hidden="1">'[2]Blank-Form'!#REF!</definedName>
    <definedName name="data">OFFSET('[7]Branch Staff'!#REF!,0,0,COUNTA('[7]Branch Staff'!#REF!)-1,COUNTA('[7]Branch Staff'!$A$1:$IV$1))</definedName>
    <definedName name="Datum_teller">#REF!</definedName>
    <definedName name="Datum_Teller_cash_Reconciliation">#REF!</definedName>
    <definedName name="DEE" hidden="1">#REF!</definedName>
    <definedName name="Display_Week">#REF!</definedName>
    <definedName name="e" hidden="1">#REF!</definedName>
    <definedName name="eee" hidden="1">#REF!</definedName>
    <definedName name="eeee" hidden="1">#REF!</definedName>
    <definedName name="eeeeeeee" hidden="1">#REF!</definedName>
    <definedName name="etyrty" hidden="1">'[2]Blank-Form'!#REF!</definedName>
    <definedName name="ExtraCredit">#REF!</definedName>
    <definedName name="eytryerty" hidden="1">'[2]Blank-Form'!#REF!</definedName>
    <definedName name="f">#REF!</definedName>
    <definedName name="ffffffffffffff" hidden="1">#REF!</definedName>
    <definedName name="Fruit">#REF!</definedName>
    <definedName name="G" hidden="1">#REF!</definedName>
    <definedName name="Grace">#REF!</definedName>
    <definedName name="Grace_Bi_Weekly_Installments">#REF!</definedName>
    <definedName name="Grace_Months">#REF!</definedName>
    <definedName name="h" hidden="1">#REF!</definedName>
    <definedName name="hhhhhhhhhhh" hidden="1">#REF!</definedName>
    <definedName name="HL_Sheet_Main_13" hidden="1">#REF!</definedName>
    <definedName name="HL_Sheet_Main_7" hidden="1">#REF!</definedName>
    <definedName name="Investment" hidden="1">[8]Investment!$B$2:$Q$296</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Items">#REF!</definedName>
    <definedName name="j" hidden="1">#REF!</definedName>
    <definedName name="k">[9]FixVar!$G$2:$G$8</definedName>
    <definedName name="L" hidden="1">'[10]Match2009_1_AllDetail '!#REF!</definedName>
    <definedName name="LIST">#REF!</definedName>
    <definedName name="Meat">#REF!</definedName>
    <definedName name="MoreFruit">#REF!</definedName>
    <definedName name="MoreItem">#REF!</definedName>
    <definedName name="MoreItems">#REF!</definedName>
    <definedName name="OK" hidden="1">#REF!</definedName>
    <definedName name="Print_Area1">#REF!</definedName>
    <definedName name="Print_Area2">#REF!</definedName>
    <definedName name="Project_Start">#REF!</definedName>
    <definedName name="Promotional_Installments">#REF!</definedName>
    <definedName name="Report">#REF!</definedName>
    <definedName name="s" hidden="1">#REF!</definedName>
    <definedName name="SAPBEXrevision" hidden="1">2</definedName>
    <definedName name="SAPBEXsysID" hidden="1">"AP1"</definedName>
    <definedName name="SAPBEXwbID" hidden="1">"3QUGC8V5806V0P9XL3UCK2YVD"</definedName>
    <definedName name="sencount" hidden="1">2</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PERIOD_NAME" hidden="1">#REF!</definedName>
    <definedName name="Sheet1_GL_INTERFACE_REFERENCE1" hidden="1">#REF!</definedName>
    <definedName name="Sheet1_GL_INTERFACE_REFERENCE10" hidden="1">#REF!</definedName>
    <definedName name="Sheet1_GL_INTERFACE_REFERENCE4" hidden="1">#REF!</definedName>
    <definedName name="Sheet1_GL_INTERFACE_SEGMENT1" hidden="1">#REF!</definedName>
    <definedName name="Sheet1_GL_INTERFACE_SEGMENT10"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GMENT7" hidden="1">#REF!</definedName>
    <definedName name="Sheet1_GL_INTERFACE_SEGMENT8" hidden="1">#REF!</definedName>
    <definedName name="Sheet1_GL_INTERFACE_SEGMENT9" hidden="1">#REF!</definedName>
    <definedName name="Sheet1_GL_INTERFACE_SET_OF_BOOKS_ID" hidden="1">#REF!</definedName>
    <definedName name="Sheet1_GL_INTERFACE_USER_JE_CATEGORY_NAME" hidden="1">#REF!</definedName>
    <definedName name="Sheet1_GL_INTERFACE_USER_JE_SOURCE_NAME" hidden="1">#REF!</definedName>
    <definedName name="Start_Date">#REF!</definedName>
    <definedName name="STATUS1">[6]FixVar!$R$2:$R$5</definedName>
    <definedName name="SUMExtraCredit">#REF!</definedName>
    <definedName name="SUMIF">#REF!</definedName>
    <definedName name="SUMIFExtraCredit">#REF!</definedName>
    <definedName name="Test" hidden="1">#REF!</definedName>
    <definedName name="TextRefCopyRangeCount" hidden="1">29</definedName>
    <definedName name="TOC_Hdg_3" hidden="1">[11]Checks_BO!$B$7</definedName>
    <definedName name="TOC_Hdg_4" hidden="1">[11]Checks_BO!$B$25</definedName>
    <definedName name="TOC_Hdg_5" hidden="1">[11]Checks_BO!$B$41</definedName>
    <definedName name="Total">#REF!</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wrn.Associate._.Update._.Form." hidden="1">{#N/A,#N/A,FALSE,"Sheet1"}</definedName>
    <definedName name="wy5wyrwrty" hidden="1">#REF!</definedName>
    <definedName name="wy5wytry" hidden="1">#REF!</definedName>
    <definedName name="wyrwtywty" hidden="1">#REF!</definedName>
    <definedName name="wyrwyryrty" hidden="1">#REF!</definedName>
    <definedName name="wywywry" hidden="1">#REF!</definedName>
    <definedName name="XREF_COLUMN_1" hidden="1">'[12]securities movement'!#REF!</definedName>
    <definedName name="XRefColumnsCount" hidden="1">2</definedName>
    <definedName name="XRefCopyRangeCount" hidden="1">1</definedName>
    <definedName name="XRefPasteRangeCount" hidden="1">1</definedName>
    <definedName name="Z_FC4EEA03_3FDB_4516_AFAB_6D5FD33F341D_.wvu.FilterData" hidden="1">#REF!</definedName>
  </definedNames>
  <calcPr calcId="191028"/>
  <pivotCaches>
    <pivotCache cacheId="1595" r:id="rId60"/>
    <pivotCache cacheId="1596" r:id="rId61"/>
    <pivotCache cacheId="1597" r:id="rId62"/>
    <pivotCache cacheId="1598" r:id="rId63"/>
    <pivotCache cacheId="1599" r:id="rId64"/>
    <pivotCache cacheId="1600" r:id="rId65"/>
    <pivotCache cacheId="1601" r:id="rId66"/>
    <pivotCache cacheId="1602" r:id="rId67"/>
    <pivotCache cacheId="1603" r:id="rId68"/>
    <pivotCache cacheId="1604" r:id="rId69"/>
    <pivotCache cacheId="1605" r:id="rId70"/>
    <pivotCache cacheId="1606" r:id="rId71"/>
    <pivotCache cacheId="1607" r:id="rId72"/>
    <pivotCache cacheId="1608" r:id="rId7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81" i="30" l="1"/>
  <c r="P180" i="30"/>
  <c r="P179" i="30"/>
  <c r="P177" i="30"/>
  <c r="P176" i="30"/>
  <c r="P175" i="30"/>
  <c r="P174" i="30"/>
  <c r="P173" i="30"/>
  <c r="P172" i="30"/>
  <c r="P171" i="30"/>
  <c r="P170" i="30"/>
  <c r="P169" i="30"/>
  <c r="P168" i="30"/>
  <c r="P167" i="30"/>
  <c r="P166" i="30"/>
  <c r="P165" i="30"/>
  <c r="P164" i="30"/>
  <c r="P163" i="30"/>
  <c r="P162" i="30"/>
  <c r="P161" i="30"/>
  <c r="P160" i="30"/>
  <c r="P159" i="30"/>
  <c r="P158" i="30"/>
  <c r="P157" i="30"/>
  <c r="P156" i="30"/>
  <c r="P155" i="30"/>
  <c r="P154" i="30"/>
  <c r="P153" i="30"/>
  <c r="P152" i="30"/>
  <c r="P151" i="30"/>
  <c r="P150" i="30"/>
  <c r="P149" i="30"/>
  <c r="P148" i="30"/>
  <c r="P147" i="30"/>
  <c r="P146" i="30"/>
  <c r="P145" i="30"/>
  <c r="P144" i="30"/>
  <c r="P143" i="30"/>
  <c r="P142" i="30"/>
  <c r="P141" i="30"/>
  <c r="P140" i="30"/>
  <c r="P139" i="30"/>
  <c r="P138" i="30"/>
  <c r="P137" i="30"/>
  <c r="P136" i="30"/>
  <c r="P135" i="30"/>
  <c r="P134" i="30"/>
  <c r="P133" i="30"/>
  <c r="P132" i="30"/>
  <c r="P131" i="30"/>
  <c r="P130" i="30"/>
  <c r="P129" i="30"/>
  <c r="P128" i="30"/>
  <c r="P127" i="30"/>
  <c r="P126" i="30"/>
  <c r="P125" i="30"/>
  <c r="P124" i="30"/>
  <c r="P123" i="30"/>
  <c r="P122" i="30"/>
  <c r="P121" i="30"/>
  <c r="P120" i="30"/>
  <c r="P119" i="30"/>
  <c r="P118" i="30"/>
  <c r="P117" i="30"/>
  <c r="P116" i="30"/>
  <c r="P115" i="30"/>
  <c r="P114" i="30"/>
  <c r="P113" i="30"/>
  <c r="P112" i="30"/>
  <c r="P111" i="30"/>
  <c r="P110" i="30"/>
  <c r="P109" i="30"/>
  <c r="P108" i="30"/>
  <c r="P107" i="30"/>
  <c r="P106" i="30"/>
  <c r="P105" i="30"/>
  <c r="P104" i="30"/>
  <c r="P103" i="30"/>
  <c r="P102" i="30"/>
  <c r="P101" i="30"/>
  <c r="P100" i="30"/>
  <c r="P98" i="30"/>
  <c r="P97" i="30"/>
  <c r="P96" i="30"/>
  <c r="P95" i="30"/>
  <c r="P94" i="30"/>
  <c r="P93" i="30"/>
  <c r="P92" i="30"/>
  <c r="P91" i="30"/>
  <c r="P90" i="30"/>
  <c r="P89" i="30"/>
  <c r="P88" i="30"/>
  <c r="P87" i="30"/>
  <c r="P86" i="30"/>
  <c r="P85" i="30"/>
  <c r="P84" i="30"/>
  <c r="P83" i="30"/>
  <c r="P82" i="30"/>
  <c r="P81" i="30"/>
  <c r="P80" i="30"/>
  <c r="P79" i="30"/>
  <c r="P78" i="30"/>
  <c r="P77" i="30"/>
  <c r="P76" i="30"/>
  <c r="P75" i="30"/>
  <c r="P74" i="30"/>
  <c r="P73" i="30"/>
  <c r="P72" i="30"/>
  <c r="P71" i="30"/>
  <c r="P70" i="30"/>
  <c r="P69" i="30"/>
  <c r="P68" i="30"/>
  <c r="P67" i="30"/>
  <c r="P66" i="30"/>
  <c r="P65" i="30"/>
  <c r="P64" i="30"/>
  <c r="P63" i="30"/>
  <c r="P62" i="30"/>
  <c r="P61" i="30"/>
  <c r="P60" i="30"/>
  <c r="P59" i="30"/>
  <c r="P58" i="30"/>
  <c r="P57" i="30"/>
  <c r="P56" i="30"/>
  <c r="P55" i="30"/>
  <c r="P54" i="30"/>
  <c r="P53" i="30"/>
  <c r="P52" i="30"/>
  <c r="P51" i="30"/>
  <c r="P50" i="30"/>
  <c r="P49" i="30"/>
  <c r="P48" i="30"/>
  <c r="P47" i="30"/>
  <c r="P46" i="30"/>
  <c r="P45" i="30"/>
  <c r="P44" i="30"/>
  <c r="P43" i="30"/>
  <c r="P42" i="30"/>
  <c r="P41" i="30"/>
  <c r="P40" i="30"/>
  <c r="P39" i="30"/>
  <c r="P38" i="30"/>
  <c r="P37" i="30"/>
  <c r="P36" i="30"/>
  <c r="P35" i="30"/>
  <c r="P34" i="30"/>
  <c r="P33" i="30"/>
  <c r="P32" i="30"/>
  <c r="P31" i="30"/>
  <c r="P30" i="30"/>
  <c r="P29" i="30"/>
  <c r="P28" i="30"/>
  <c r="P19" i="30"/>
  <c r="P18" i="30"/>
  <c r="P17" i="30"/>
  <c r="P16" i="30"/>
  <c r="P15" i="30"/>
  <c r="P14" i="30"/>
  <c r="P13" i="30"/>
  <c r="P12" i="30"/>
  <c r="P11" i="30"/>
  <c r="P10" i="30"/>
  <c r="P9" i="30"/>
  <c r="P8" i="30"/>
  <c r="P7" i="30"/>
  <c r="P6" i="30"/>
  <c r="P5" i="30"/>
  <c r="P4" i="30"/>
  <c r="P3" i="30"/>
  <c r="P2" i="30"/>
  <c r="C208" i="77" l="1"/>
  <c r="M3" i="15"/>
  <c r="G2" i="77" l="1"/>
  <c r="AP14" i="21" l="1"/>
  <c r="AP15" i="21"/>
  <c r="AP16" i="21"/>
  <c r="AP17" i="21"/>
  <c r="AP18" i="21"/>
  <c r="AP19" i="21"/>
  <c r="AP20" i="21"/>
  <c r="AP21" i="21"/>
  <c r="AP22" i="21"/>
  <c r="AP23" i="21"/>
  <c r="AP24" i="21"/>
  <c r="AP25" i="21"/>
  <c r="AP26" i="21"/>
  <c r="AP27" i="21"/>
  <c r="AP28" i="21"/>
  <c r="AP29" i="21"/>
  <c r="AP30" i="21"/>
  <c r="AP31" i="21"/>
  <c r="AP32" i="21"/>
  <c r="AP33" i="21"/>
  <c r="AP34" i="21"/>
  <c r="AP35" i="21"/>
  <c r="AP36" i="21"/>
  <c r="AP37" i="21"/>
  <c r="AP38" i="21"/>
  <c r="AP39" i="21"/>
  <c r="AP40" i="21"/>
  <c r="AP41" i="21"/>
  <c r="AP42" i="21"/>
  <c r="AP43" i="21"/>
  <c r="AP44" i="21"/>
  <c r="AP45" i="21"/>
  <c r="AP46" i="21"/>
  <c r="AP47" i="21"/>
  <c r="AP48" i="21"/>
  <c r="AP49" i="21"/>
  <c r="AP50" i="21"/>
  <c r="AP51" i="21"/>
  <c r="AP52" i="21"/>
  <c r="AP53" i="21"/>
  <c r="AP54" i="21"/>
  <c r="AP55" i="21"/>
  <c r="AP56" i="21"/>
  <c r="AP57" i="21"/>
  <c r="AP58" i="21"/>
  <c r="AP59" i="21"/>
  <c r="AP60" i="21"/>
  <c r="AP61" i="21"/>
  <c r="AP62" i="21"/>
  <c r="AP63" i="21"/>
  <c r="AP64" i="21"/>
  <c r="AP65" i="21"/>
  <c r="AP66" i="21"/>
  <c r="AP67" i="21"/>
  <c r="AP68" i="21"/>
  <c r="AP69" i="21"/>
  <c r="AP70" i="21"/>
  <c r="AP71" i="21"/>
  <c r="AP72" i="21"/>
  <c r="AP73" i="21"/>
  <c r="AP74" i="21"/>
  <c r="AP75" i="21"/>
  <c r="AP76" i="21"/>
  <c r="AP77" i="21"/>
  <c r="AP78" i="21"/>
  <c r="AP79" i="21"/>
  <c r="AP80" i="21"/>
  <c r="AP81" i="21"/>
  <c r="AP82" i="21"/>
  <c r="AP83" i="21"/>
  <c r="AP84" i="21"/>
  <c r="AP85" i="21"/>
  <c r="AP86" i="21"/>
  <c r="AP87" i="21"/>
  <c r="AP88" i="21"/>
  <c r="AP89" i="21"/>
  <c r="AP90" i="21"/>
  <c r="AP91" i="21"/>
  <c r="AP92" i="21"/>
  <c r="AP93" i="21"/>
  <c r="AP94" i="21"/>
  <c r="AP95" i="21"/>
  <c r="AP96" i="21"/>
  <c r="AP97" i="21"/>
  <c r="AP98" i="21"/>
  <c r="AP99" i="21"/>
  <c r="AP100" i="21"/>
  <c r="AP101" i="21"/>
  <c r="AP102" i="21"/>
  <c r="AP103" i="21"/>
  <c r="AP104" i="21"/>
  <c r="AP105" i="21"/>
  <c r="AP106" i="21"/>
  <c r="AP107" i="21"/>
  <c r="AP108" i="21"/>
  <c r="AP109" i="21"/>
  <c r="AP110" i="21"/>
  <c r="AP111" i="21"/>
  <c r="AP112" i="21"/>
  <c r="AP113" i="21"/>
  <c r="AP114" i="21"/>
  <c r="AP115" i="21"/>
  <c r="AP116" i="21"/>
  <c r="AP117" i="21"/>
  <c r="AP118" i="21"/>
  <c r="AP119" i="21"/>
  <c r="AP120" i="21"/>
  <c r="AP121" i="21"/>
  <c r="AP122" i="21"/>
  <c r="AP123" i="21"/>
  <c r="AP124" i="21"/>
  <c r="AP125" i="21"/>
  <c r="AP126" i="21"/>
  <c r="AP127" i="21"/>
  <c r="AP128" i="21"/>
  <c r="AP129" i="21"/>
  <c r="AP130" i="21"/>
  <c r="AP131" i="21"/>
  <c r="AP132" i="21"/>
  <c r="AP133" i="21"/>
  <c r="AP134" i="21"/>
  <c r="AP135" i="21"/>
  <c r="AP136" i="21"/>
  <c r="AP137" i="21"/>
  <c r="AP138" i="21"/>
  <c r="AP139" i="21"/>
  <c r="AP140" i="21"/>
  <c r="AP141" i="21"/>
  <c r="AP142" i="21"/>
  <c r="AP143" i="21"/>
  <c r="AP144" i="21"/>
  <c r="AP145" i="21"/>
  <c r="AP146" i="21"/>
  <c r="AP147" i="21"/>
  <c r="AP148" i="21"/>
  <c r="AP149" i="21"/>
  <c r="AP150" i="21"/>
  <c r="AP151" i="21"/>
  <c r="AP152" i="21"/>
  <c r="AP153" i="21"/>
  <c r="AP154" i="21"/>
  <c r="AP155" i="21"/>
  <c r="AP156" i="21"/>
  <c r="AP157" i="21"/>
  <c r="AP158" i="21"/>
  <c r="AP159" i="21"/>
  <c r="AP160" i="21"/>
  <c r="AP161" i="21"/>
  <c r="AP162" i="21"/>
  <c r="AP163" i="21"/>
  <c r="AP164" i="21"/>
  <c r="AP165" i="21"/>
  <c r="AP166" i="21"/>
  <c r="AP167" i="21"/>
  <c r="AP168" i="21"/>
  <c r="AP169" i="21"/>
  <c r="AP170" i="21"/>
  <c r="AP171" i="21"/>
  <c r="AP172" i="21"/>
  <c r="AP173" i="21"/>
  <c r="AP174" i="21"/>
  <c r="AP175" i="21"/>
  <c r="AP176" i="21"/>
  <c r="AP177" i="21"/>
  <c r="AP178" i="21"/>
  <c r="AP179" i="21"/>
  <c r="AP180" i="21"/>
  <c r="AP181" i="21"/>
  <c r="AP182" i="21"/>
  <c r="AP183" i="21"/>
  <c r="AP5" i="21"/>
  <c r="AP6" i="21"/>
  <c r="AP7" i="21"/>
  <c r="AP8" i="21"/>
  <c r="AP9" i="21"/>
  <c r="AP10" i="21"/>
  <c r="AP11" i="21"/>
  <c r="AP12" i="21"/>
  <c r="AP13" i="21"/>
  <c r="AP4" i="21" l="1"/>
  <c r="E42" i="62"/>
  <c r="F42" i="62"/>
  <c r="D42" i="62"/>
  <c r="B42" i="62"/>
  <c r="E6302" i="65" l="1"/>
  <c r="E6301" i="65"/>
  <c r="E6300" i="65"/>
  <c r="E6299" i="65"/>
  <c r="E6298" i="65"/>
  <c r="E6297" i="65"/>
  <c r="D6297" i="65" s="1"/>
  <c r="E6296" i="65"/>
  <c r="D6296" i="65" s="1"/>
  <c r="E6295" i="65"/>
  <c r="D6295" i="65" s="1"/>
  <c r="E6294" i="65"/>
  <c r="D6294" i="65" s="1"/>
  <c r="E6293" i="65"/>
  <c r="D6293" i="65" s="1"/>
  <c r="E6292" i="65"/>
  <c r="E6291" i="65"/>
  <c r="E6290" i="65"/>
  <c r="E6289" i="65"/>
  <c r="E6288" i="65"/>
  <c r="E6287" i="65"/>
  <c r="E6286" i="65"/>
  <c r="E6285" i="65"/>
  <c r="D6285" i="65" s="1"/>
  <c r="E6284" i="65"/>
  <c r="D6284" i="65" s="1"/>
  <c r="E6283" i="65"/>
  <c r="D6283" i="65" s="1"/>
  <c r="E6282" i="65"/>
  <c r="D6282" i="65" s="1"/>
  <c r="E6281" i="65"/>
  <c r="D6281" i="65" s="1"/>
  <c r="E6280" i="65"/>
  <c r="D6280" i="65" s="1"/>
  <c r="E6279" i="65"/>
  <c r="D6279" i="65" s="1"/>
  <c r="E6278" i="65"/>
  <c r="D6278" i="65" s="1"/>
  <c r="E6277" i="65"/>
  <c r="D6277" i="65" s="1"/>
  <c r="E6276" i="65"/>
  <c r="D6276" i="65" s="1"/>
  <c r="E6275" i="65"/>
  <c r="D6275" i="65" s="1"/>
  <c r="E6274" i="65"/>
  <c r="D6274" i="65" s="1"/>
  <c r="E6273" i="65"/>
  <c r="D6273" i="65" s="1"/>
  <c r="E6272" i="65"/>
  <c r="D6272" i="65" s="1"/>
  <c r="E6271" i="65"/>
  <c r="D6271" i="65" s="1"/>
  <c r="E6270" i="65"/>
  <c r="D6270" i="65" s="1"/>
  <c r="E6269" i="65"/>
  <c r="E6268" i="65"/>
  <c r="E6267" i="65"/>
  <c r="E6266" i="65"/>
  <c r="E6265" i="65"/>
  <c r="E6264" i="65"/>
  <c r="E6263" i="65"/>
  <c r="E6262" i="65"/>
  <c r="E6261" i="65"/>
  <c r="E6260" i="65"/>
  <c r="E6259" i="65"/>
  <c r="E6258" i="65"/>
  <c r="E6257" i="65"/>
  <c r="E6256" i="65"/>
  <c r="E6255" i="65"/>
  <c r="E6254" i="65"/>
  <c r="E6253" i="65"/>
  <c r="E6252" i="65"/>
  <c r="E6251" i="65"/>
  <c r="E6250" i="65"/>
  <c r="E6249" i="65"/>
  <c r="D6249" i="65" s="1"/>
  <c r="E6248" i="65"/>
  <c r="D6248" i="65" s="1"/>
  <c r="E6247" i="65"/>
  <c r="D6247" i="65" s="1"/>
  <c r="E6246" i="65"/>
  <c r="D6246" i="65" s="1"/>
  <c r="E6245" i="65"/>
  <c r="D6245" i="65" s="1"/>
  <c r="E6244" i="65"/>
  <c r="D6244" i="65" s="1"/>
  <c r="E6243" i="65"/>
  <c r="D6243" i="65" s="1"/>
  <c r="E6242" i="65"/>
  <c r="D6242" i="65" s="1"/>
  <c r="E6241" i="65"/>
  <c r="D6241" i="65" s="1"/>
  <c r="E6240" i="65"/>
  <c r="D6240" i="65" s="1"/>
  <c r="E6239" i="65"/>
  <c r="D6239" i="65" s="1"/>
  <c r="E6238" i="65"/>
  <c r="D6238" i="65" s="1"/>
  <c r="E6237" i="65"/>
  <c r="D6237" i="65" s="1"/>
  <c r="E6236" i="65"/>
  <c r="D6236" i="65" s="1"/>
  <c r="E6235" i="65"/>
  <c r="D6235" i="65" s="1"/>
  <c r="E6234" i="65"/>
  <c r="D6234" i="65" s="1"/>
  <c r="E6233" i="65"/>
  <c r="E6232" i="65"/>
  <c r="E6231" i="65"/>
  <c r="E6230" i="65"/>
  <c r="E6229" i="65"/>
  <c r="E6228" i="65"/>
  <c r="E6227" i="65"/>
  <c r="E6226" i="65"/>
  <c r="E6225" i="65"/>
  <c r="D6225" i="65" s="1"/>
  <c r="E6224" i="65"/>
  <c r="D6224" i="65" s="1"/>
  <c r="E6223" i="65"/>
  <c r="D6223" i="65" s="1"/>
  <c r="E6222" i="65"/>
  <c r="D6222" i="65" s="1"/>
  <c r="E6221" i="65"/>
  <c r="D6221" i="65" s="1"/>
  <c r="E6220" i="65"/>
  <c r="D6220" i="65" s="1"/>
  <c r="E6219" i="65"/>
  <c r="D6219" i="65" s="1"/>
  <c r="E6218" i="65"/>
  <c r="D6218" i="65" s="1"/>
  <c r="E6217" i="65"/>
  <c r="D6217" i="65" s="1"/>
  <c r="E6216" i="65"/>
  <c r="D6216" i="65" s="1"/>
  <c r="E6215" i="65"/>
  <c r="D6215" i="65" s="1"/>
  <c r="E6214" i="65"/>
  <c r="D6214" i="65" s="1"/>
  <c r="E6213" i="65"/>
  <c r="D6213" i="65" s="1"/>
  <c r="E6212" i="65"/>
  <c r="D6212" i="65" s="1"/>
  <c r="E6211" i="65"/>
  <c r="D6211" i="65" s="1"/>
  <c r="E6210" i="65"/>
  <c r="D6210" i="65" s="1"/>
  <c r="E6209" i="65"/>
  <c r="D6209" i="65" s="1"/>
  <c r="E6208" i="65"/>
  <c r="D6208" i="65" s="1"/>
  <c r="E6207" i="65"/>
  <c r="D6207" i="65" s="1"/>
  <c r="E6206" i="65"/>
  <c r="D6206" i="65" s="1"/>
  <c r="E6205" i="65"/>
  <c r="D6205" i="65" s="1"/>
  <c r="E6204" i="65"/>
  <c r="D6204" i="65" s="1"/>
  <c r="E6203" i="65"/>
  <c r="E6202" i="65"/>
  <c r="E6201" i="65"/>
  <c r="E6200" i="65"/>
  <c r="E6199" i="65"/>
  <c r="E6198" i="65"/>
  <c r="E6197" i="65"/>
  <c r="E6196" i="65"/>
  <c r="E6195" i="65"/>
  <c r="D6195" i="65" s="1"/>
  <c r="E6194" i="65"/>
  <c r="D6194" i="65" s="1"/>
  <c r="E6193" i="65"/>
  <c r="D6193" i="65" s="1"/>
  <c r="E6192" i="65"/>
  <c r="D6192" i="65" s="1"/>
  <c r="E6191" i="65"/>
  <c r="D6191" i="65" s="1"/>
  <c r="E6190" i="65"/>
  <c r="D6190" i="65" s="1"/>
  <c r="E6189" i="65"/>
  <c r="D6189" i="65" s="1"/>
  <c r="E6188" i="65"/>
  <c r="D6188" i="65" s="1"/>
  <c r="E6187" i="65"/>
  <c r="D6187" i="65" s="1"/>
  <c r="E6186" i="65"/>
  <c r="D6186" i="65" s="1"/>
  <c r="E6185" i="65"/>
  <c r="D6185" i="65" s="1"/>
  <c r="E6184" i="65"/>
  <c r="D6184" i="65" s="1"/>
  <c r="E6183" i="65"/>
  <c r="D6183" i="65" s="1"/>
  <c r="E6182" i="65"/>
  <c r="D6182" i="65" s="1"/>
  <c r="E6181" i="65"/>
  <c r="D6181" i="65" s="1"/>
  <c r="E6180" i="65"/>
  <c r="D6180" i="65" s="1"/>
  <c r="E6179" i="65"/>
  <c r="D6179" i="65" s="1"/>
  <c r="E6178" i="65"/>
  <c r="D6178" i="65" s="1"/>
  <c r="E6177" i="65"/>
  <c r="D6177" i="65" s="1"/>
  <c r="E6176" i="65"/>
  <c r="D6176" i="65" s="1"/>
  <c r="E6175" i="65"/>
  <c r="D6175" i="65" s="1"/>
  <c r="E6174" i="65"/>
  <c r="D6174" i="65" s="1"/>
  <c r="E6173" i="65"/>
  <c r="D6173" i="65" s="1"/>
  <c r="E6172" i="65"/>
  <c r="D6172" i="65" s="1"/>
  <c r="E6171" i="65"/>
  <c r="D6171" i="65" s="1"/>
  <c r="E6170" i="65"/>
  <c r="D6170" i="65" s="1"/>
  <c r="E6169" i="65"/>
  <c r="D6169" i="65" s="1"/>
  <c r="E6168" i="65"/>
  <c r="D6168" i="65" s="1"/>
  <c r="E6167" i="65"/>
  <c r="D6167" i="65" s="1"/>
  <c r="E6166" i="65"/>
  <c r="D6166" i="65" s="1"/>
  <c r="E6165" i="65"/>
  <c r="D6165" i="65" s="1"/>
  <c r="E6164" i="65"/>
  <c r="D6164" i="65" s="1"/>
  <c r="E6163" i="65"/>
  <c r="D6163" i="65" s="1"/>
  <c r="E6162" i="65"/>
  <c r="D6162" i="65" s="1"/>
  <c r="E6161" i="65"/>
  <c r="D6161" i="65" s="1"/>
  <c r="E6160" i="65"/>
  <c r="D6160" i="65" s="1"/>
  <c r="E6159" i="65"/>
  <c r="D6159" i="65" s="1"/>
  <c r="E6158" i="65"/>
  <c r="D6158" i="65" s="1"/>
  <c r="E6157" i="65"/>
  <c r="D6157" i="65" s="1"/>
  <c r="E6156" i="65"/>
  <c r="D6156" i="65" s="1"/>
  <c r="E6155" i="65"/>
  <c r="D6155" i="65" s="1"/>
  <c r="E6154" i="65"/>
  <c r="D6154" i="65" s="1"/>
  <c r="E6153" i="65"/>
  <c r="D6153" i="65" s="1"/>
  <c r="E6152" i="65"/>
  <c r="D6152" i="65" s="1"/>
  <c r="E6151" i="65"/>
  <c r="D6151" i="65" s="1"/>
  <c r="E6150" i="65"/>
  <c r="D6150" i="65" s="1"/>
  <c r="E6149" i="65"/>
  <c r="D6149" i="65" s="1"/>
  <c r="E6148" i="65"/>
  <c r="D6148" i="65" s="1"/>
  <c r="E6147" i="65"/>
  <c r="D6147" i="65" s="1"/>
  <c r="E6146" i="65"/>
  <c r="D6146" i="65" s="1"/>
  <c r="E6145" i="65"/>
  <c r="D6145" i="65" s="1"/>
  <c r="E6144" i="65"/>
  <c r="D6144" i="65" s="1"/>
  <c r="E6143" i="65"/>
  <c r="D6143" i="65" s="1"/>
  <c r="E6142" i="65"/>
  <c r="D6142" i="65" s="1"/>
  <c r="E6141" i="65"/>
  <c r="D6141" i="65" s="1"/>
  <c r="E6140" i="65"/>
  <c r="D6140" i="65" s="1"/>
  <c r="E6139" i="65"/>
  <c r="D6139" i="65" s="1"/>
  <c r="E6138" i="65"/>
  <c r="D6138" i="65" s="1"/>
  <c r="E6137" i="65"/>
  <c r="D6137" i="65" s="1"/>
  <c r="E6136" i="65"/>
  <c r="D6136" i="65" s="1"/>
  <c r="E6135" i="65"/>
  <c r="D6135" i="65" s="1"/>
  <c r="E6134" i="65"/>
  <c r="D6134" i="65" s="1"/>
  <c r="E6133" i="65"/>
  <c r="D6133" i="65" s="1"/>
  <c r="E6132" i="65"/>
  <c r="D6132" i="65" s="1"/>
  <c r="E6131" i="65"/>
  <c r="D6131" i="65" s="1"/>
  <c r="E6130" i="65"/>
  <c r="E6129" i="65"/>
  <c r="E6128" i="65"/>
  <c r="E6127" i="65"/>
  <c r="E6126" i="65"/>
  <c r="E6125" i="65"/>
  <c r="E6124" i="65"/>
  <c r="E6123" i="65"/>
  <c r="E6122" i="65"/>
  <c r="E6121" i="65"/>
  <c r="E6120" i="65"/>
  <c r="E6119" i="65"/>
  <c r="E6118" i="65"/>
  <c r="E6117" i="65"/>
  <c r="E6116" i="65"/>
  <c r="E6115" i="65"/>
  <c r="E6114" i="65"/>
  <c r="E6113" i="65"/>
  <c r="E6112" i="65"/>
  <c r="E6111" i="65"/>
  <c r="E6110" i="65"/>
  <c r="E6109" i="65"/>
  <c r="E6108" i="65"/>
  <c r="E6107" i="65"/>
  <c r="E6106" i="65"/>
  <c r="E6105" i="65"/>
  <c r="E6104" i="65"/>
  <c r="E6103" i="65"/>
  <c r="E6102" i="65"/>
  <c r="E6101" i="65"/>
  <c r="E6100" i="65"/>
  <c r="E6099" i="65"/>
  <c r="E6098" i="65"/>
  <c r="E6097" i="65"/>
  <c r="E6096" i="65"/>
  <c r="E6095" i="65"/>
  <c r="E6094" i="65"/>
  <c r="E6093" i="65"/>
  <c r="E6092" i="65"/>
  <c r="E6091" i="65"/>
  <c r="E6090" i="65"/>
  <c r="E6089" i="65"/>
  <c r="E6088" i="65"/>
  <c r="E6087" i="65"/>
  <c r="E6086" i="65"/>
  <c r="E6085" i="65"/>
  <c r="E6084" i="65"/>
  <c r="E6083" i="65"/>
  <c r="E6082" i="65"/>
  <c r="E6081" i="65"/>
  <c r="E6080" i="65"/>
  <c r="E6079" i="65"/>
  <c r="E6078" i="65"/>
  <c r="E6077" i="65"/>
  <c r="E6076" i="65"/>
  <c r="E6075" i="65"/>
  <c r="E6074" i="65"/>
  <c r="E6073" i="65"/>
  <c r="E6072" i="65"/>
  <c r="E6071" i="65"/>
  <c r="E6070" i="65"/>
  <c r="E6069" i="65"/>
  <c r="E6068" i="65"/>
  <c r="E6067" i="65"/>
  <c r="E6066" i="65"/>
  <c r="E6065" i="65"/>
  <c r="E6064" i="65"/>
  <c r="E6063" i="65"/>
  <c r="E6062" i="65"/>
  <c r="E6061" i="65"/>
  <c r="E6060" i="65"/>
  <c r="E6059" i="65"/>
  <c r="E6058" i="65"/>
  <c r="E6057" i="65"/>
  <c r="E6056" i="65"/>
  <c r="E6055" i="65"/>
  <c r="E6054" i="65"/>
  <c r="E6053" i="65"/>
  <c r="E6052" i="65"/>
  <c r="E6051" i="65"/>
  <c r="E6050" i="65"/>
  <c r="E6049" i="65"/>
  <c r="E6048" i="65"/>
  <c r="E6047" i="65"/>
  <c r="E6046" i="65"/>
  <c r="E6045" i="65"/>
  <c r="E6044" i="65"/>
  <c r="E6043" i="65"/>
  <c r="E6042" i="65"/>
  <c r="E6041" i="65"/>
  <c r="E6040" i="65"/>
  <c r="E6039" i="65"/>
  <c r="E6038" i="65"/>
  <c r="E6037" i="65"/>
  <c r="E6036" i="65"/>
  <c r="E6035" i="65"/>
  <c r="E6034" i="65"/>
  <c r="E6033" i="65"/>
  <c r="E6032" i="65"/>
  <c r="E6031" i="65"/>
  <c r="E6030" i="65"/>
  <c r="E6029" i="65"/>
  <c r="E6028" i="65"/>
  <c r="E6027" i="65"/>
  <c r="E6026" i="65"/>
  <c r="E6025" i="65"/>
  <c r="E6024" i="65"/>
  <c r="E6023" i="65"/>
  <c r="E6022" i="65"/>
  <c r="E6021" i="65"/>
  <c r="E6020" i="65"/>
  <c r="E6019" i="65"/>
  <c r="E6018" i="65"/>
  <c r="E6017" i="65"/>
  <c r="E6016" i="65"/>
  <c r="E6015" i="65"/>
  <c r="E6014" i="65"/>
  <c r="E6013" i="65"/>
  <c r="E6012" i="65"/>
  <c r="E6011" i="65"/>
  <c r="E6010" i="65"/>
  <c r="E6009" i="65"/>
  <c r="E6008" i="65"/>
  <c r="E6007" i="65"/>
  <c r="E6006" i="65"/>
  <c r="E6005" i="65"/>
  <c r="E6004" i="65"/>
  <c r="E6003" i="65"/>
  <c r="E6002" i="65"/>
  <c r="E6001" i="65"/>
  <c r="E6000" i="65"/>
  <c r="E5999" i="65"/>
  <c r="E5998" i="65"/>
  <c r="E5997" i="65"/>
  <c r="E5996" i="65"/>
  <c r="E5995" i="65"/>
  <c r="E5994" i="65"/>
  <c r="E5993" i="65"/>
  <c r="E5992" i="65"/>
  <c r="E5991" i="65"/>
  <c r="E5990" i="65"/>
  <c r="E5989" i="65"/>
  <c r="E5988" i="65"/>
  <c r="E5987" i="65"/>
  <c r="E5986" i="65"/>
  <c r="E5985" i="65"/>
  <c r="E5984" i="65"/>
  <c r="E5983" i="65"/>
  <c r="E5982" i="65"/>
  <c r="E5981" i="65"/>
  <c r="E5980" i="65"/>
  <c r="E5979" i="65"/>
  <c r="E5978" i="65"/>
  <c r="E5977" i="65"/>
  <c r="E5976" i="65"/>
  <c r="E5975" i="65"/>
  <c r="E5974" i="65"/>
  <c r="E5973" i="65"/>
  <c r="E5972" i="65"/>
  <c r="E5971" i="65"/>
  <c r="E5970" i="65"/>
  <c r="E5969" i="65"/>
  <c r="E5968" i="65"/>
  <c r="E5967" i="65"/>
  <c r="E5966" i="65"/>
  <c r="E5965" i="65"/>
  <c r="E5964" i="65"/>
  <c r="E5963" i="65"/>
  <c r="E5962" i="65"/>
  <c r="E5961" i="65"/>
  <c r="E5960" i="65"/>
  <c r="E5959" i="65"/>
  <c r="E5958" i="65"/>
  <c r="E5957" i="65"/>
  <c r="E5956" i="65"/>
  <c r="E5955" i="65"/>
  <c r="E5954" i="65"/>
  <c r="E5953" i="65"/>
  <c r="E5952" i="65"/>
  <c r="E5951" i="65"/>
  <c r="E5950" i="65"/>
  <c r="E5949" i="65"/>
  <c r="E5948" i="65"/>
  <c r="E5947" i="65"/>
  <c r="E5946" i="65"/>
  <c r="E5945" i="65"/>
  <c r="E5944" i="65"/>
  <c r="E5943" i="65"/>
  <c r="E5942" i="65"/>
  <c r="E5941" i="65"/>
  <c r="E5940" i="65"/>
  <c r="E5939" i="65"/>
  <c r="E5938" i="65"/>
  <c r="E5937" i="65"/>
  <c r="E5936" i="65"/>
  <c r="E5935" i="65"/>
  <c r="E5934" i="65"/>
  <c r="E5933" i="65"/>
  <c r="E5932" i="65"/>
  <c r="E5931" i="65"/>
  <c r="E5930" i="65"/>
  <c r="E5929" i="65"/>
  <c r="E5928" i="65"/>
  <c r="E5927" i="65"/>
  <c r="E5926" i="65"/>
  <c r="E5925" i="65"/>
  <c r="E5924" i="65"/>
  <c r="E5923" i="65"/>
  <c r="E5922" i="65"/>
  <c r="E5921" i="65"/>
  <c r="E5920" i="65"/>
  <c r="E5919" i="65"/>
  <c r="E5918" i="65"/>
  <c r="E5917" i="65"/>
  <c r="E5916" i="65"/>
  <c r="E5915" i="65"/>
  <c r="E5914" i="65"/>
  <c r="E5913" i="65"/>
  <c r="E5912" i="65"/>
  <c r="E5911" i="65"/>
  <c r="E5910" i="65"/>
  <c r="E5909" i="65"/>
  <c r="E5908" i="65"/>
  <c r="E5907" i="65"/>
  <c r="E5906" i="65"/>
  <c r="E5905" i="65"/>
  <c r="E5904" i="65"/>
  <c r="E5903" i="65"/>
  <c r="E5902" i="65"/>
  <c r="E5901" i="65"/>
  <c r="E5900" i="65"/>
  <c r="E5899" i="65"/>
  <c r="E5898" i="65"/>
  <c r="E5897" i="65"/>
  <c r="E5896" i="65"/>
  <c r="E5895" i="65"/>
  <c r="E5894" i="65"/>
  <c r="E5893" i="65"/>
  <c r="E5892" i="65"/>
  <c r="E5891" i="65"/>
  <c r="E5890" i="65"/>
  <c r="E5889" i="65"/>
  <c r="E5888" i="65"/>
  <c r="E5887" i="65"/>
  <c r="E5886" i="65"/>
  <c r="E5885" i="65"/>
  <c r="E5884" i="65"/>
  <c r="E5883" i="65"/>
  <c r="E5882" i="65"/>
  <c r="E5881" i="65"/>
  <c r="E5880" i="65"/>
  <c r="E5879" i="65"/>
  <c r="E5878" i="65"/>
  <c r="E5877" i="65"/>
  <c r="E5876" i="65"/>
  <c r="E5875" i="65"/>
  <c r="E5874" i="65"/>
  <c r="E5873" i="65"/>
  <c r="E5872" i="65"/>
  <c r="E5871" i="65"/>
  <c r="E5870" i="65"/>
  <c r="E5869" i="65"/>
  <c r="E5868" i="65"/>
  <c r="E5867" i="65"/>
  <c r="E5866" i="65"/>
  <c r="E5865" i="65"/>
  <c r="E5864" i="65"/>
  <c r="E5863" i="65"/>
  <c r="E5862" i="65"/>
  <c r="E5861" i="65"/>
  <c r="E5860" i="65"/>
  <c r="E5859" i="65"/>
  <c r="E5858" i="65"/>
  <c r="E5857" i="65"/>
  <c r="E5856" i="65"/>
  <c r="E5855" i="65"/>
  <c r="E5854" i="65"/>
  <c r="E5853" i="65"/>
  <c r="E5852" i="65"/>
  <c r="E5851" i="65"/>
  <c r="E5850" i="65"/>
  <c r="E5849" i="65"/>
  <c r="E5848" i="65"/>
  <c r="E5847" i="65"/>
  <c r="E5846" i="65"/>
  <c r="E5845" i="65"/>
  <c r="E5844" i="65"/>
  <c r="E5843" i="65"/>
  <c r="E5842" i="65"/>
  <c r="E5841" i="65"/>
  <c r="E5840" i="65"/>
  <c r="E5839" i="65"/>
  <c r="E5838" i="65"/>
  <c r="E5837" i="65"/>
  <c r="E5836" i="65"/>
  <c r="E5835" i="65"/>
  <c r="E5834" i="65"/>
  <c r="E5833" i="65"/>
  <c r="E5832" i="65"/>
  <c r="E5831" i="65"/>
  <c r="E5830" i="65"/>
  <c r="E5829" i="65"/>
  <c r="E5828" i="65"/>
  <c r="E5827" i="65"/>
  <c r="E5826" i="65"/>
  <c r="E5825" i="65"/>
  <c r="E5824" i="65"/>
  <c r="E5823" i="65"/>
  <c r="E5822" i="65"/>
  <c r="E5821" i="65"/>
  <c r="E5820" i="65"/>
  <c r="E5819" i="65"/>
  <c r="E5818" i="65"/>
  <c r="E5817" i="65"/>
  <c r="E5816" i="65"/>
  <c r="E5815" i="65"/>
  <c r="E5814" i="65"/>
  <c r="E5813" i="65"/>
  <c r="E5812" i="65"/>
  <c r="E5811" i="65"/>
  <c r="E5810" i="65"/>
  <c r="E5809" i="65"/>
  <c r="E5808" i="65"/>
  <c r="E5807" i="65"/>
  <c r="E5806" i="65"/>
  <c r="E5805" i="65"/>
  <c r="E5804" i="65"/>
  <c r="E5803" i="65"/>
  <c r="E5802" i="65"/>
  <c r="E5801" i="65"/>
  <c r="E5800" i="65"/>
  <c r="E5799" i="65"/>
  <c r="E5798" i="65"/>
  <c r="E5797" i="65"/>
  <c r="E5796" i="65"/>
  <c r="E5795" i="65"/>
  <c r="E5794" i="65"/>
  <c r="E5793" i="65"/>
  <c r="E5792" i="65"/>
  <c r="E5791" i="65"/>
  <c r="E5790" i="65"/>
  <c r="E5789" i="65"/>
  <c r="E5788" i="65"/>
  <c r="E5787" i="65"/>
  <c r="E5786" i="65"/>
  <c r="E5785" i="65"/>
  <c r="E5784" i="65"/>
  <c r="E5783" i="65"/>
  <c r="E5782" i="65"/>
  <c r="E5781" i="65"/>
  <c r="E5780" i="65"/>
  <c r="E5779" i="65"/>
  <c r="E5778" i="65"/>
  <c r="E5777" i="65"/>
  <c r="E5776" i="65"/>
  <c r="E5775" i="65"/>
  <c r="E5774" i="65"/>
  <c r="E5773" i="65"/>
  <c r="E5772" i="65"/>
  <c r="E5771" i="65"/>
  <c r="E5770" i="65"/>
  <c r="E5769" i="65"/>
  <c r="E5768" i="65"/>
  <c r="E5767" i="65"/>
  <c r="E5766" i="65"/>
  <c r="E5765" i="65"/>
  <c r="E5764" i="65"/>
  <c r="E5763" i="65"/>
  <c r="E5762" i="65"/>
  <c r="E5761" i="65"/>
  <c r="E5760" i="65"/>
  <c r="E5759" i="65"/>
  <c r="E5758" i="65"/>
  <c r="E5757" i="65"/>
  <c r="E5756" i="65"/>
  <c r="E5755" i="65"/>
  <c r="E5754" i="65"/>
  <c r="E5753" i="65"/>
  <c r="E5752" i="65"/>
  <c r="E5751" i="65"/>
  <c r="E5750" i="65"/>
  <c r="E5749" i="65"/>
  <c r="E5748" i="65"/>
  <c r="E5747" i="65"/>
  <c r="E5746" i="65"/>
  <c r="E5745" i="65"/>
  <c r="E5744" i="65"/>
  <c r="E5743" i="65"/>
  <c r="E5742" i="65"/>
  <c r="E5741" i="65"/>
  <c r="E5740" i="65"/>
  <c r="E5739" i="65"/>
  <c r="E5738" i="65"/>
  <c r="E5737" i="65"/>
  <c r="E5736" i="65"/>
  <c r="E5735" i="65"/>
  <c r="E5734" i="65"/>
  <c r="E5733" i="65"/>
  <c r="E5732" i="65"/>
  <c r="E5731" i="65"/>
  <c r="E5730" i="65"/>
  <c r="E5729" i="65"/>
  <c r="E5728" i="65"/>
  <c r="E5727" i="65"/>
  <c r="E5726" i="65"/>
  <c r="E5725" i="65"/>
  <c r="E5724" i="65"/>
  <c r="E5723" i="65"/>
  <c r="E5722" i="65"/>
  <c r="E5721" i="65"/>
  <c r="E5720" i="65"/>
  <c r="E5719" i="65"/>
  <c r="E5718" i="65"/>
  <c r="E5717" i="65"/>
  <c r="E5716" i="65"/>
  <c r="E5715" i="65"/>
  <c r="E5714" i="65"/>
  <c r="E5713" i="65"/>
  <c r="E5712" i="65"/>
  <c r="E5711" i="65"/>
  <c r="E5710" i="65"/>
  <c r="E5709" i="65"/>
  <c r="E5708" i="65"/>
  <c r="E5707" i="65"/>
  <c r="E5706" i="65"/>
  <c r="E5705" i="65"/>
  <c r="E5704" i="65"/>
  <c r="E5703" i="65"/>
  <c r="E5702" i="65"/>
  <c r="E5701" i="65"/>
  <c r="E5700" i="65"/>
  <c r="E5699" i="65"/>
  <c r="E5698" i="65"/>
  <c r="E5697" i="65"/>
  <c r="E5696" i="65"/>
  <c r="E5695" i="65"/>
  <c r="E5694" i="65"/>
  <c r="E5693" i="65"/>
  <c r="E5692" i="65"/>
  <c r="E5691" i="65"/>
  <c r="E5690" i="65"/>
  <c r="E5689" i="65"/>
  <c r="E5688" i="65"/>
  <c r="E5687" i="65"/>
  <c r="E5686" i="65"/>
  <c r="E5685" i="65"/>
  <c r="E5684" i="65"/>
  <c r="E5683" i="65"/>
  <c r="E5682" i="65"/>
  <c r="E5681" i="65"/>
  <c r="E5680" i="65"/>
  <c r="E5679" i="65"/>
  <c r="E5678" i="65"/>
  <c r="E5677" i="65"/>
  <c r="E5676" i="65"/>
  <c r="E5675" i="65"/>
  <c r="E5674" i="65"/>
  <c r="E5673" i="65"/>
  <c r="E5672" i="65"/>
  <c r="E5671" i="65"/>
  <c r="E5670" i="65"/>
  <c r="E5669" i="65"/>
  <c r="E5668" i="65"/>
  <c r="E5667" i="65"/>
  <c r="E5666" i="65"/>
  <c r="E5665" i="65"/>
  <c r="E5664" i="65"/>
  <c r="E5663" i="65"/>
  <c r="E5662" i="65"/>
  <c r="E5661" i="65"/>
  <c r="E5660" i="65"/>
  <c r="E5659" i="65"/>
  <c r="E5658" i="65"/>
  <c r="E5657" i="65"/>
  <c r="E5656" i="65"/>
  <c r="E5655" i="65"/>
  <c r="E5654" i="65"/>
  <c r="E5653" i="65"/>
  <c r="E5652" i="65"/>
  <c r="E5651" i="65"/>
  <c r="E5650" i="65"/>
  <c r="E5649" i="65"/>
  <c r="E5648" i="65"/>
  <c r="E5647" i="65"/>
  <c r="E5646" i="65"/>
  <c r="E5645" i="65"/>
  <c r="E5644" i="65"/>
  <c r="E5643" i="65"/>
  <c r="E5642" i="65"/>
  <c r="E5641" i="65"/>
  <c r="E5640" i="65"/>
  <c r="E5639" i="65"/>
  <c r="E5638" i="65"/>
  <c r="E5637" i="65"/>
  <c r="E5636" i="65"/>
  <c r="E5635" i="65"/>
  <c r="E5634" i="65"/>
  <c r="E5633" i="65"/>
  <c r="E5632" i="65"/>
  <c r="E5631" i="65"/>
  <c r="E5630" i="65"/>
  <c r="E5629" i="65"/>
  <c r="E5628" i="65"/>
  <c r="E5627" i="65"/>
  <c r="E5626" i="65"/>
  <c r="E5625" i="65"/>
  <c r="E5624" i="65"/>
  <c r="E5623" i="65"/>
  <c r="E5622" i="65"/>
  <c r="E5621" i="65"/>
  <c r="E5620" i="65"/>
  <c r="E5619" i="65"/>
  <c r="E5618" i="65"/>
  <c r="E5617" i="65"/>
  <c r="E5616" i="65"/>
  <c r="E5615" i="65"/>
  <c r="E5614" i="65"/>
  <c r="E5613" i="65"/>
  <c r="E5612" i="65"/>
  <c r="E5611" i="65"/>
  <c r="E5610" i="65"/>
  <c r="E5609" i="65"/>
  <c r="E5608" i="65"/>
  <c r="E5607" i="65"/>
  <c r="E5606" i="65"/>
  <c r="E5605" i="65"/>
  <c r="E5604" i="65"/>
  <c r="E5603" i="65"/>
  <c r="E5602" i="65"/>
  <c r="E5601" i="65"/>
  <c r="E5600" i="65"/>
  <c r="E5599" i="65"/>
  <c r="E5598" i="65"/>
  <c r="E5597" i="65"/>
  <c r="E5596" i="65"/>
  <c r="E5595" i="65"/>
  <c r="E5594" i="65"/>
  <c r="E5593" i="65"/>
  <c r="E5592" i="65"/>
  <c r="E5591" i="65"/>
  <c r="E5590" i="65"/>
  <c r="E5589" i="65"/>
  <c r="E5588" i="65"/>
  <c r="E5587" i="65"/>
  <c r="E5586" i="65"/>
  <c r="E5585" i="65"/>
  <c r="E5584" i="65"/>
  <c r="E5583" i="65"/>
  <c r="E5582" i="65"/>
  <c r="E5581" i="65"/>
  <c r="E5580" i="65"/>
  <c r="E5579" i="65"/>
  <c r="E5578" i="65"/>
  <c r="E5577" i="65"/>
  <c r="E5576" i="65"/>
  <c r="E5575" i="65"/>
  <c r="E5574" i="65"/>
  <c r="E5573" i="65"/>
  <c r="E5572" i="65"/>
  <c r="E5571" i="65"/>
  <c r="E5570" i="65"/>
  <c r="E5569" i="65"/>
  <c r="E5568" i="65"/>
  <c r="E5567" i="65"/>
  <c r="E5566" i="65"/>
  <c r="E5565" i="65"/>
  <c r="E5564" i="65"/>
  <c r="E5563" i="65"/>
  <c r="E5562" i="65"/>
  <c r="E5561" i="65"/>
  <c r="E5560" i="65"/>
  <c r="E5559" i="65"/>
  <c r="E5558" i="65"/>
  <c r="E5557" i="65"/>
  <c r="E5556" i="65"/>
  <c r="E5555" i="65"/>
  <c r="E5554" i="65"/>
  <c r="E5553" i="65"/>
  <c r="E5552" i="65"/>
  <c r="E5551" i="65"/>
  <c r="E5550" i="65"/>
  <c r="E5549" i="65"/>
  <c r="E5548" i="65"/>
  <c r="E5547" i="65"/>
  <c r="E5546" i="65"/>
  <c r="E5545" i="65"/>
  <c r="E5544" i="65"/>
  <c r="E5543" i="65"/>
  <c r="E5542" i="65"/>
  <c r="E5541" i="65"/>
  <c r="E5540" i="65"/>
  <c r="E5539" i="65"/>
  <c r="E5538" i="65"/>
  <c r="E5537" i="65"/>
  <c r="E5536" i="65"/>
  <c r="E5535" i="65"/>
  <c r="E5534" i="65"/>
  <c r="E5533" i="65"/>
  <c r="E5532" i="65"/>
  <c r="E5531" i="65"/>
  <c r="E5530" i="65"/>
  <c r="E5529" i="65"/>
  <c r="E5528" i="65"/>
  <c r="E5527" i="65"/>
  <c r="E5526" i="65"/>
  <c r="E5525" i="65"/>
  <c r="E5524" i="65"/>
  <c r="E5523" i="65"/>
  <c r="E5522" i="65"/>
  <c r="E5521" i="65"/>
  <c r="E5520" i="65"/>
  <c r="E5519" i="65"/>
  <c r="E5518" i="65"/>
  <c r="E5517" i="65"/>
  <c r="E5516" i="65"/>
  <c r="E5515" i="65"/>
  <c r="E5514" i="65"/>
  <c r="E5513" i="65"/>
  <c r="E5512" i="65"/>
  <c r="E5511" i="65"/>
  <c r="E5510" i="65"/>
  <c r="E5509" i="65"/>
  <c r="E5508" i="65"/>
  <c r="E5507" i="65"/>
  <c r="E5506" i="65"/>
  <c r="E5505" i="65"/>
  <c r="E5504" i="65"/>
  <c r="E5503" i="65"/>
  <c r="E5502" i="65"/>
  <c r="E5501" i="65"/>
  <c r="E5500" i="65"/>
  <c r="E5499" i="65"/>
  <c r="E5498" i="65"/>
  <c r="E5497" i="65"/>
  <c r="E5496" i="65"/>
  <c r="E5495" i="65"/>
  <c r="E5494" i="65"/>
  <c r="E5493" i="65"/>
  <c r="E5492" i="65"/>
  <c r="E5491" i="65"/>
  <c r="E5490" i="65"/>
  <c r="E5489" i="65"/>
  <c r="E5488" i="65"/>
  <c r="E5487" i="65"/>
  <c r="E5486" i="65"/>
  <c r="E5485" i="65"/>
  <c r="E5484" i="65"/>
  <c r="E5483" i="65"/>
  <c r="E5482" i="65"/>
  <c r="E5481" i="65"/>
  <c r="E5480" i="65"/>
  <c r="E5479" i="65"/>
  <c r="E5478" i="65"/>
  <c r="E5477" i="65"/>
  <c r="E5476" i="65"/>
  <c r="E5475" i="65"/>
  <c r="E5474" i="65"/>
  <c r="E5473" i="65"/>
  <c r="E5472" i="65"/>
  <c r="E5471" i="65"/>
  <c r="E5470" i="65"/>
  <c r="E5469" i="65"/>
  <c r="E5468" i="65"/>
  <c r="E5467" i="65"/>
  <c r="E5466" i="65"/>
  <c r="E5465" i="65"/>
  <c r="E5464" i="65"/>
  <c r="E5463" i="65"/>
  <c r="E5462" i="65"/>
  <c r="E5461" i="65"/>
  <c r="E5460" i="65"/>
  <c r="E5459" i="65"/>
  <c r="E5458" i="65"/>
  <c r="E5457" i="65"/>
  <c r="E5456" i="65"/>
  <c r="E5455" i="65"/>
  <c r="E5454" i="65"/>
  <c r="E5453" i="65"/>
  <c r="E5452" i="65"/>
  <c r="E5451" i="65"/>
  <c r="E5450" i="65"/>
  <c r="E5449" i="65"/>
  <c r="E5448" i="65"/>
  <c r="E5447" i="65"/>
  <c r="E5446" i="65"/>
  <c r="E5445" i="65"/>
  <c r="E5444" i="65"/>
  <c r="E5443" i="65"/>
  <c r="E5442" i="65"/>
  <c r="E5441" i="65"/>
  <c r="E5440" i="65"/>
  <c r="E5439" i="65"/>
  <c r="E5438" i="65"/>
  <c r="E5437" i="65"/>
  <c r="E5436" i="65"/>
  <c r="E5435" i="65"/>
  <c r="E5434" i="65"/>
  <c r="E5433" i="65"/>
  <c r="E5432" i="65"/>
  <c r="E5431" i="65"/>
  <c r="E5430" i="65"/>
  <c r="E5429" i="65"/>
  <c r="E5428" i="65"/>
  <c r="E5427" i="65"/>
  <c r="E5426" i="65"/>
  <c r="E5425" i="65"/>
  <c r="E5424" i="65"/>
  <c r="E5423" i="65"/>
  <c r="E5422" i="65"/>
  <c r="E5421" i="65"/>
  <c r="E5420" i="65"/>
  <c r="E5419" i="65"/>
  <c r="E5418" i="65"/>
  <c r="E5417" i="65"/>
  <c r="E5416" i="65"/>
  <c r="E5415" i="65"/>
  <c r="E5414" i="65"/>
  <c r="E5413" i="65"/>
  <c r="E5412" i="65"/>
  <c r="E5411" i="65"/>
  <c r="E5410" i="65"/>
  <c r="E5409" i="65"/>
  <c r="E5408" i="65"/>
  <c r="E5407" i="65"/>
  <c r="E5406" i="65"/>
  <c r="E5405" i="65"/>
  <c r="E5404" i="65"/>
  <c r="E5403" i="65"/>
  <c r="E5402" i="65"/>
  <c r="E5401" i="65"/>
  <c r="E5400" i="65"/>
  <c r="E5399" i="65"/>
  <c r="E5398" i="65"/>
  <c r="E5397" i="65"/>
  <c r="E5396" i="65"/>
  <c r="E5395" i="65"/>
  <c r="E5394" i="65"/>
  <c r="E5393" i="65"/>
  <c r="E5392" i="65"/>
  <c r="E5391" i="65"/>
  <c r="E5390" i="65"/>
  <c r="E5389" i="65"/>
  <c r="E5388" i="65"/>
  <c r="E5387" i="65"/>
  <c r="E5386" i="65"/>
  <c r="E5385" i="65"/>
  <c r="E5384" i="65"/>
  <c r="E5383" i="65"/>
  <c r="E5382" i="65"/>
  <c r="E5381" i="65"/>
  <c r="E5380" i="65"/>
  <c r="E5379" i="65"/>
  <c r="E5378" i="65"/>
  <c r="E5377" i="65"/>
  <c r="E5376" i="65"/>
  <c r="E5375" i="65"/>
  <c r="E5374" i="65"/>
  <c r="E5373" i="65"/>
  <c r="E5372" i="65"/>
  <c r="E5371" i="65"/>
  <c r="E5370" i="65"/>
  <c r="E5369" i="65"/>
  <c r="E5368" i="65"/>
  <c r="E5367" i="65"/>
  <c r="E5366" i="65"/>
  <c r="E5365" i="65"/>
  <c r="E5364" i="65"/>
  <c r="E5363" i="65"/>
  <c r="E5362" i="65"/>
  <c r="E5361" i="65"/>
  <c r="E5360" i="65"/>
  <c r="E5359" i="65"/>
  <c r="E5358" i="65"/>
  <c r="E5357" i="65"/>
  <c r="E5356" i="65"/>
  <c r="E5355" i="65"/>
  <c r="E5354" i="65"/>
  <c r="E5353" i="65"/>
  <c r="E5352" i="65"/>
  <c r="E5351" i="65"/>
  <c r="E5350" i="65"/>
  <c r="E5349" i="65"/>
  <c r="E5348" i="65"/>
  <c r="E5347" i="65"/>
  <c r="E5346" i="65"/>
  <c r="E5345" i="65"/>
  <c r="E5344" i="65"/>
  <c r="E5343" i="65"/>
  <c r="E5342" i="65"/>
  <c r="E5341" i="65"/>
  <c r="E5340" i="65"/>
  <c r="E5339" i="65"/>
  <c r="E5338" i="65"/>
  <c r="E5337" i="65"/>
  <c r="E5336" i="65"/>
  <c r="E5335" i="65"/>
  <c r="E5334" i="65"/>
  <c r="E5333" i="65"/>
  <c r="E5332" i="65"/>
  <c r="E5331" i="65"/>
  <c r="E5330" i="65"/>
  <c r="E5329" i="65"/>
  <c r="E5328" i="65"/>
  <c r="E5327" i="65"/>
  <c r="E5326" i="65"/>
  <c r="E5325" i="65"/>
  <c r="E5324" i="65"/>
  <c r="E5323" i="65"/>
  <c r="E5322" i="65"/>
  <c r="E5321" i="65"/>
  <c r="E5320" i="65"/>
  <c r="E5319" i="65"/>
  <c r="E5318" i="65"/>
  <c r="E5317" i="65"/>
  <c r="E5316" i="65"/>
  <c r="E5315" i="65"/>
  <c r="E5314" i="65"/>
  <c r="E5313" i="65"/>
  <c r="E5312" i="65"/>
  <c r="E5311" i="65"/>
  <c r="E5310" i="65"/>
  <c r="E5309" i="65"/>
  <c r="E5308" i="65"/>
  <c r="E5307" i="65"/>
  <c r="E5306" i="65"/>
  <c r="E5305" i="65"/>
  <c r="E5304" i="65"/>
  <c r="E5303" i="65"/>
  <c r="E5302" i="65"/>
  <c r="E5301" i="65"/>
  <c r="E5300" i="65"/>
  <c r="E5299" i="65"/>
  <c r="E5298" i="65"/>
  <c r="E5297" i="65"/>
  <c r="E5296" i="65"/>
  <c r="E5295" i="65"/>
  <c r="E5294" i="65"/>
  <c r="E5293" i="65"/>
  <c r="E5292" i="65"/>
  <c r="E5291" i="65"/>
  <c r="E5290" i="65"/>
  <c r="E5289" i="65"/>
  <c r="E5288" i="65"/>
  <c r="E5287" i="65"/>
  <c r="E5286" i="65"/>
  <c r="E5285" i="65"/>
  <c r="E5284" i="65"/>
  <c r="E5283" i="65"/>
  <c r="E5282" i="65"/>
  <c r="E5281" i="65"/>
  <c r="E5280" i="65"/>
  <c r="E5279" i="65"/>
  <c r="E5278" i="65"/>
  <c r="E5277" i="65"/>
  <c r="E5276" i="65"/>
  <c r="E5275" i="65"/>
  <c r="E5274" i="65"/>
  <c r="E5273" i="65"/>
  <c r="E5272" i="65"/>
  <c r="E5271" i="65"/>
  <c r="E5270" i="65"/>
  <c r="E5269" i="65"/>
  <c r="E5268" i="65"/>
  <c r="E5267" i="65"/>
  <c r="E5266" i="65"/>
  <c r="E5265" i="65"/>
  <c r="E5264" i="65"/>
  <c r="E5263" i="65"/>
  <c r="E5262" i="65"/>
  <c r="E5261" i="65"/>
  <c r="E5260" i="65"/>
  <c r="E5259" i="65"/>
  <c r="E5258" i="65"/>
  <c r="E5257" i="65"/>
  <c r="E5256" i="65"/>
  <c r="E5255" i="65"/>
  <c r="E5254" i="65"/>
  <c r="E5253" i="65"/>
  <c r="E5252" i="65"/>
  <c r="E5251" i="65"/>
  <c r="E5250" i="65"/>
  <c r="E5249" i="65"/>
  <c r="E5248" i="65"/>
  <c r="E5247" i="65"/>
  <c r="E5246" i="65"/>
  <c r="E5245" i="65"/>
  <c r="E5244" i="65"/>
  <c r="E5243" i="65"/>
  <c r="E5242" i="65"/>
  <c r="E5241" i="65"/>
  <c r="E5240" i="65"/>
  <c r="E5239" i="65"/>
  <c r="E5238" i="65"/>
  <c r="E5237" i="65"/>
  <c r="E5236" i="65"/>
  <c r="E5235" i="65"/>
  <c r="E5234" i="65"/>
  <c r="E5233" i="65"/>
  <c r="E5232" i="65"/>
  <c r="E5231" i="65"/>
  <c r="E5230" i="65"/>
  <c r="E5229" i="65"/>
  <c r="E5228" i="65"/>
  <c r="E5227" i="65"/>
  <c r="E5226" i="65"/>
  <c r="E5225" i="65"/>
  <c r="E5224" i="65"/>
  <c r="E5223" i="65"/>
  <c r="E5222" i="65"/>
  <c r="E5221" i="65"/>
  <c r="E5220" i="65"/>
  <c r="E5219" i="65"/>
  <c r="E5218" i="65"/>
  <c r="E5217" i="65"/>
  <c r="E5216" i="65"/>
  <c r="E5215" i="65"/>
  <c r="E5214" i="65"/>
  <c r="E5213" i="65"/>
  <c r="E5212" i="65"/>
  <c r="E5211" i="65"/>
  <c r="E5210" i="65"/>
  <c r="E5209" i="65"/>
  <c r="E5208" i="65"/>
  <c r="E5207" i="65"/>
  <c r="E5206" i="65"/>
  <c r="E5205" i="65"/>
  <c r="E5204" i="65"/>
  <c r="E5203" i="65"/>
  <c r="E5202" i="65"/>
  <c r="E5201" i="65"/>
  <c r="E5200" i="65"/>
  <c r="E5199" i="65"/>
  <c r="E5198" i="65"/>
  <c r="E5197" i="65"/>
  <c r="E5196" i="65"/>
  <c r="E5195" i="65"/>
  <c r="E5194" i="65"/>
  <c r="E5193" i="65"/>
  <c r="E5192" i="65"/>
  <c r="E5191" i="65"/>
  <c r="E5190" i="65"/>
  <c r="E5189" i="65"/>
  <c r="E5188" i="65"/>
  <c r="E5187" i="65"/>
  <c r="E5186" i="65"/>
  <c r="E5185" i="65"/>
  <c r="E5184" i="65"/>
  <c r="E5183" i="65"/>
  <c r="E5182" i="65"/>
  <c r="E5181" i="65"/>
  <c r="E5180" i="65"/>
  <c r="E5179" i="65"/>
  <c r="E5178" i="65"/>
  <c r="E5177" i="65"/>
  <c r="E5176" i="65"/>
  <c r="E5175" i="65"/>
  <c r="E5174" i="65"/>
  <c r="E5173" i="65"/>
  <c r="E5172" i="65"/>
  <c r="E5171" i="65"/>
  <c r="E5170" i="65"/>
  <c r="E5169" i="65"/>
  <c r="E5168" i="65"/>
  <c r="E5167" i="65"/>
  <c r="E5166" i="65"/>
  <c r="E5165" i="65"/>
  <c r="E5164" i="65"/>
  <c r="E5163" i="65"/>
  <c r="E5162" i="65"/>
  <c r="E5161" i="65"/>
  <c r="E5160" i="65"/>
  <c r="E5159" i="65"/>
  <c r="E5158" i="65"/>
  <c r="E5157" i="65"/>
  <c r="E5156" i="65"/>
  <c r="E5155" i="65"/>
  <c r="E5154" i="65"/>
  <c r="E5153" i="65"/>
  <c r="E5152" i="65"/>
  <c r="E5151" i="65"/>
  <c r="E5150" i="65"/>
  <c r="E5149" i="65"/>
  <c r="E5148" i="65"/>
  <c r="E5147" i="65"/>
  <c r="E5146" i="65"/>
  <c r="E5145" i="65"/>
  <c r="E5144" i="65"/>
  <c r="E5143" i="65"/>
  <c r="E5142" i="65"/>
  <c r="E5141" i="65"/>
  <c r="E5140" i="65"/>
  <c r="E5139" i="65"/>
  <c r="E5138" i="65"/>
  <c r="E5137" i="65"/>
  <c r="E5136" i="65"/>
  <c r="E5135" i="65"/>
  <c r="E5134" i="65"/>
  <c r="E5133" i="65"/>
  <c r="E5132" i="65"/>
  <c r="E5131" i="65"/>
  <c r="E5130" i="65"/>
  <c r="E5129" i="65"/>
  <c r="E5128" i="65"/>
  <c r="E5127" i="65"/>
  <c r="E5126" i="65"/>
  <c r="E5125" i="65"/>
  <c r="E5124" i="65"/>
  <c r="E5123" i="65"/>
  <c r="E5122" i="65"/>
  <c r="E5121" i="65"/>
  <c r="E5120" i="65"/>
  <c r="E5119" i="65"/>
  <c r="E5118" i="65"/>
  <c r="E5117" i="65"/>
  <c r="E5116" i="65"/>
  <c r="E5115" i="65"/>
  <c r="E5114" i="65"/>
  <c r="E5113" i="65"/>
  <c r="E5112" i="65"/>
  <c r="E5111" i="65"/>
  <c r="E5110" i="65"/>
  <c r="E5109" i="65"/>
  <c r="E5108" i="65"/>
  <c r="E5107" i="65"/>
  <c r="E5106" i="65"/>
  <c r="E5105" i="65"/>
  <c r="E5104" i="65"/>
  <c r="E5103" i="65"/>
  <c r="E5102" i="65"/>
  <c r="E5101" i="65"/>
  <c r="E5100" i="65"/>
  <c r="E5099" i="65"/>
  <c r="E5098" i="65"/>
  <c r="E5097" i="65"/>
  <c r="E5096" i="65"/>
  <c r="E5095" i="65"/>
  <c r="E5094" i="65"/>
  <c r="E5093" i="65"/>
  <c r="E5092" i="65"/>
  <c r="E5091" i="65"/>
  <c r="E5090" i="65"/>
  <c r="E5089" i="65"/>
  <c r="E5088" i="65"/>
  <c r="E5087" i="65"/>
  <c r="E5086" i="65"/>
  <c r="E5085" i="65"/>
  <c r="E5084" i="65"/>
  <c r="E5083" i="65"/>
  <c r="E5082" i="65"/>
  <c r="E5081" i="65"/>
  <c r="E5080" i="65"/>
  <c r="E5079" i="65"/>
  <c r="E5078" i="65"/>
  <c r="E5077" i="65"/>
  <c r="E5076" i="65"/>
  <c r="E5075" i="65"/>
  <c r="E5074" i="65"/>
  <c r="E5073" i="65"/>
  <c r="E5072" i="65"/>
  <c r="E5071" i="65"/>
  <c r="E5070" i="65"/>
  <c r="E5069" i="65"/>
  <c r="E5068" i="65"/>
  <c r="E5067" i="65"/>
  <c r="E5066" i="65"/>
  <c r="E5065" i="65"/>
  <c r="E5064" i="65"/>
  <c r="E5063" i="65"/>
  <c r="E5062" i="65"/>
  <c r="E5061" i="65"/>
  <c r="E5060" i="65"/>
  <c r="E5059" i="65"/>
  <c r="E5058" i="65"/>
  <c r="E5057" i="65"/>
  <c r="E5056" i="65"/>
  <c r="E5055" i="65"/>
  <c r="E5054" i="65"/>
  <c r="E5053" i="65"/>
  <c r="E5052" i="65"/>
  <c r="E5051" i="65"/>
  <c r="E5050" i="65"/>
  <c r="E5049" i="65"/>
  <c r="E5048" i="65"/>
  <c r="E5047" i="65"/>
  <c r="E5046" i="65"/>
  <c r="E5045" i="65"/>
  <c r="E5044" i="65"/>
  <c r="E5043" i="65"/>
  <c r="E5042" i="65"/>
  <c r="E5041" i="65"/>
  <c r="E5040" i="65"/>
  <c r="E5039" i="65"/>
  <c r="E5038" i="65"/>
  <c r="E5037" i="65"/>
  <c r="E5036" i="65"/>
  <c r="E5035" i="65"/>
  <c r="E5034" i="65"/>
  <c r="E5033" i="65"/>
  <c r="E5032" i="65"/>
  <c r="E5031" i="65"/>
  <c r="E5030" i="65"/>
  <c r="E5029" i="65"/>
  <c r="E5028" i="65"/>
  <c r="E5027" i="65"/>
  <c r="E5026" i="65"/>
  <c r="E5025" i="65"/>
  <c r="E5024" i="65"/>
  <c r="E5023" i="65"/>
  <c r="E5022" i="65"/>
  <c r="E5021" i="65"/>
  <c r="E5020" i="65"/>
  <c r="E5019" i="65"/>
  <c r="E5018" i="65"/>
  <c r="E5017" i="65"/>
  <c r="E5016" i="65"/>
  <c r="E5015" i="65"/>
  <c r="E5014" i="65"/>
  <c r="E5013" i="65"/>
  <c r="E5012" i="65"/>
  <c r="E5011" i="65"/>
  <c r="E5010" i="65"/>
  <c r="E5009" i="65"/>
  <c r="E5008" i="65"/>
  <c r="E5007" i="65"/>
  <c r="E5006" i="65"/>
  <c r="E5005" i="65"/>
  <c r="E5004" i="65"/>
  <c r="E5003" i="65"/>
  <c r="E5002" i="65"/>
  <c r="E5001" i="65"/>
  <c r="E5000" i="65"/>
  <c r="E4999" i="65"/>
  <c r="E4998" i="65"/>
  <c r="E4997" i="65"/>
  <c r="E4996" i="65"/>
  <c r="E4995" i="65"/>
  <c r="E4994" i="65"/>
  <c r="E4993" i="65"/>
  <c r="E4992" i="65"/>
  <c r="E4991" i="65"/>
  <c r="E4990" i="65"/>
  <c r="E4989" i="65"/>
  <c r="E4988" i="65"/>
  <c r="E4987" i="65"/>
  <c r="E4986" i="65"/>
  <c r="E4985" i="65"/>
  <c r="E4984" i="65"/>
  <c r="E4983" i="65"/>
  <c r="E4982" i="65"/>
  <c r="E4981" i="65"/>
  <c r="E4980" i="65"/>
  <c r="E4979" i="65"/>
  <c r="E4978" i="65"/>
  <c r="E4977" i="65"/>
  <c r="E4976" i="65"/>
  <c r="E4975" i="65"/>
  <c r="E4974" i="65"/>
  <c r="E4973" i="65"/>
  <c r="E4972" i="65"/>
  <c r="E4971" i="65"/>
  <c r="E4970" i="65"/>
  <c r="E4969" i="65"/>
  <c r="E4968" i="65"/>
  <c r="E4967" i="65"/>
  <c r="E4966" i="65"/>
  <c r="E4965" i="65"/>
  <c r="E4964" i="65"/>
  <c r="E4963" i="65"/>
  <c r="E4962" i="65"/>
  <c r="E4961" i="65"/>
  <c r="E4960" i="65"/>
  <c r="E4959" i="65"/>
  <c r="E4958" i="65"/>
  <c r="E4957" i="65"/>
  <c r="E4956" i="65"/>
  <c r="E4955" i="65"/>
  <c r="E4954" i="65"/>
  <c r="E4953" i="65"/>
  <c r="E4952" i="65"/>
  <c r="E4951" i="65"/>
  <c r="E4950" i="65"/>
  <c r="E4949" i="65"/>
  <c r="E4948" i="65"/>
  <c r="E4947" i="65"/>
  <c r="E4946" i="65"/>
  <c r="E4945" i="65"/>
  <c r="E4944" i="65"/>
  <c r="E4943" i="65"/>
  <c r="E4942" i="65"/>
  <c r="E4941" i="65"/>
  <c r="E4940" i="65"/>
  <c r="E4939" i="65"/>
  <c r="E4938" i="65"/>
  <c r="E4937" i="65"/>
  <c r="E4936" i="65"/>
  <c r="E4935" i="65"/>
  <c r="E4934" i="65"/>
  <c r="E4933" i="65"/>
  <c r="E4932" i="65"/>
  <c r="E4931" i="65"/>
  <c r="E4930" i="65"/>
  <c r="E4929" i="65"/>
  <c r="E4928" i="65"/>
  <c r="E4927" i="65"/>
  <c r="E4926" i="65"/>
  <c r="E4925" i="65"/>
  <c r="E4924" i="65"/>
  <c r="E4923" i="65"/>
  <c r="E4922" i="65"/>
  <c r="E4921" i="65"/>
  <c r="E4920" i="65"/>
  <c r="E4919" i="65"/>
  <c r="E4918" i="65"/>
  <c r="E4917" i="65"/>
  <c r="E4916" i="65"/>
  <c r="E4915" i="65"/>
  <c r="E4914" i="65"/>
  <c r="E4913" i="65"/>
  <c r="E4912" i="65"/>
  <c r="E4911" i="65"/>
  <c r="E4910" i="65"/>
  <c r="E4909" i="65"/>
  <c r="E4908" i="65"/>
  <c r="E4907" i="65"/>
  <c r="E4906" i="65"/>
  <c r="E4905" i="65"/>
  <c r="E4904" i="65"/>
  <c r="E4903" i="65"/>
  <c r="E4902" i="65"/>
  <c r="E4901" i="65"/>
  <c r="E4900" i="65"/>
  <c r="E4899" i="65"/>
  <c r="E4898" i="65"/>
  <c r="E4897" i="65"/>
  <c r="E4896" i="65"/>
  <c r="E4895" i="65"/>
  <c r="E4894" i="65"/>
  <c r="E4893" i="65"/>
  <c r="E4892" i="65"/>
  <c r="E4891" i="65"/>
  <c r="E4890" i="65"/>
  <c r="E4889" i="65"/>
  <c r="E4888" i="65"/>
  <c r="E4887" i="65"/>
  <c r="E4886" i="65"/>
  <c r="E4885" i="65"/>
  <c r="E4884" i="65"/>
  <c r="E4883" i="65"/>
  <c r="E4882" i="65"/>
  <c r="E4881" i="65"/>
  <c r="E4880" i="65"/>
  <c r="E4879" i="65"/>
  <c r="E4878" i="65"/>
  <c r="E4877" i="65"/>
  <c r="E4876" i="65"/>
  <c r="E4875" i="65"/>
  <c r="E4874" i="65"/>
  <c r="E4873" i="65"/>
  <c r="E4872" i="65"/>
  <c r="E4871" i="65"/>
  <c r="E4870" i="65"/>
  <c r="E4869" i="65"/>
  <c r="E4868" i="65"/>
  <c r="E4867" i="65"/>
  <c r="E4866" i="65"/>
  <c r="E4865" i="65"/>
  <c r="E4864" i="65"/>
  <c r="E4863" i="65"/>
  <c r="E4862" i="65"/>
  <c r="E4861" i="65"/>
  <c r="E4860" i="65"/>
  <c r="E4859" i="65"/>
  <c r="E4858" i="65"/>
  <c r="E4857" i="65"/>
  <c r="E4856" i="65"/>
  <c r="E4855" i="65"/>
  <c r="E4854" i="65"/>
  <c r="E4853" i="65"/>
  <c r="E4852" i="65"/>
  <c r="E4851" i="65"/>
  <c r="E4850" i="65"/>
  <c r="E4849" i="65"/>
  <c r="E4848" i="65"/>
  <c r="E4847" i="65"/>
  <c r="E4846" i="65"/>
  <c r="E4845" i="65"/>
  <c r="E4844" i="65"/>
  <c r="E4843" i="65"/>
  <c r="E4842" i="65"/>
  <c r="E4841" i="65"/>
  <c r="E4840" i="65"/>
  <c r="E4839" i="65"/>
  <c r="E4838" i="65"/>
  <c r="E4837" i="65"/>
  <c r="E4836" i="65"/>
  <c r="E4835" i="65"/>
  <c r="E4834" i="65"/>
  <c r="E4833" i="65"/>
  <c r="E4832" i="65"/>
  <c r="E4831" i="65"/>
  <c r="E4830" i="65"/>
  <c r="E4829" i="65"/>
  <c r="E4828" i="65"/>
  <c r="E4827" i="65"/>
  <c r="E4826" i="65"/>
  <c r="E4825" i="65"/>
  <c r="E4824" i="65"/>
  <c r="E4823" i="65"/>
  <c r="E4822" i="65"/>
  <c r="E4821" i="65"/>
  <c r="E4820" i="65"/>
  <c r="E4819" i="65"/>
  <c r="E4818" i="65"/>
  <c r="E4817" i="65"/>
  <c r="E4816" i="65"/>
  <c r="E4815" i="65"/>
  <c r="E4814" i="65"/>
  <c r="E4813" i="65"/>
  <c r="E4812" i="65"/>
  <c r="E4811" i="65"/>
  <c r="E4810" i="65"/>
  <c r="E4809" i="65"/>
  <c r="E4808" i="65"/>
  <c r="E4807" i="65"/>
  <c r="E4806" i="65"/>
  <c r="E4805" i="65"/>
  <c r="E4804" i="65"/>
  <c r="E4803" i="65"/>
  <c r="E4802" i="65"/>
  <c r="E4801" i="65"/>
  <c r="E4800" i="65"/>
  <c r="E4799" i="65"/>
  <c r="E4798" i="65"/>
  <c r="E4797" i="65"/>
  <c r="E4796" i="65"/>
  <c r="E4795" i="65"/>
  <c r="E4794" i="65"/>
  <c r="E4793" i="65"/>
  <c r="E4792" i="65"/>
  <c r="E4791" i="65"/>
  <c r="E4790" i="65"/>
  <c r="E4789" i="65"/>
  <c r="E4788" i="65"/>
  <c r="E4787" i="65"/>
  <c r="E4786" i="65"/>
  <c r="E4785" i="65"/>
  <c r="E4784" i="65"/>
  <c r="E4783" i="65"/>
  <c r="E4782" i="65"/>
  <c r="E4781" i="65"/>
  <c r="E4780" i="65"/>
  <c r="E4779" i="65"/>
  <c r="E4778" i="65"/>
  <c r="E4777" i="65"/>
  <c r="E4776" i="65"/>
  <c r="E4775" i="65"/>
  <c r="E4774" i="65"/>
  <c r="E4773" i="65"/>
  <c r="E4772" i="65"/>
  <c r="E4771" i="65"/>
  <c r="E4770" i="65"/>
  <c r="E4769" i="65"/>
  <c r="E4768" i="65"/>
  <c r="E4767" i="65"/>
  <c r="E4766" i="65"/>
  <c r="E4765" i="65"/>
  <c r="E4764" i="65"/>
  <c r="E4763" i="65"/>
  <c r="E4762" i="65"/>
  <c r="E4761" i="65"/>
  <c r="E4760" i="65"/>
  <c r="E4759" i="65"/>
  <c r="E4758" i="65"/>
  <c r="E4757" i="65"/>
  <c r="E4756" i="65"/>
  <c r="E4755" i="65"/>
  <c r="E4754" i="65"/>
  <c r="E4753" i="65"/>
  <c r="E4752" i="65"/>
  <c r="E4751" i="65"/>
  <c r="E4750" i="65"/>
  <c r="E4749" i="65"/>
  <c r="E4748" i="65"/>
  <c r="E4747" i="65"/>
  <c r="E4746" i="65"/>
  <c r="E4745" i="65"/>
  <c r="E4744" i="65"/>
  <c r="E4743" i="65"/>
  <c r="E4742" i="65"/>
  <c r="E4741" i="65"/>
  <c r="E4740" i="65"/>
  <c r="E4739" i="65"/>
  <c r="E4738" i="65"/>
  <c r="E4737" i="65"/>
  <c r="E4736" i="65"/>
  <c r="E4735" i="65"/>
  <c r="E4734" i="65"/>
  <c r="E4733" i="65"/>
  <c r="E4732" i="65"/>
  <c r="E4731" i="65"/>
  <c r="E4730" i="65"/>
  <c r="E4729" i="65"/>
  <c r="E4728" i="65"/>
  <c r="E4727" i="65"/>
  <c r="E4726" i="65"/>
  <c r="E4725" i="65"/>
  <c r="E4724" i="65"/>
  <c r="E4723" i="65"/>
  <c r="E4722" i="65"/>
  <c r="E4721" i="65"/>
  <c r="E4720" i="65"/>
  <c r="E4719" i="65"/>
  <c r="E4718" i="65"/>
  <c r="E4717" i="65"/>
  <c r="E4716" i="65"/>
  <c r="E4715" i="65"/>
  <c r="E4714" i="65"/>
  <c r="E4713" i="65"/>
  <c r="E4712" i="65"/>
  <c r="E4711" i="65"/>
  <c r="E4710" i="65"/>
  <c r="E4709" i="65"/>
  <c r="E4708" i="65"/>
  <c r="E4707" i="65"/>
  <c r="E4706" i="65"/>
  <c r="E4705" i="65"/>
  <c r="E4704" i="65"/>
  <c r="E4703" i="65"/>
  <c r="E4702" i="65"/>
  <c r="E4701" i="65"/>
  <c r="E4700" i="65"/>
  <c r="E4699" i="65"/>
  <c r="E4698" i="65"/>
  <c r="E4697" i="65"/>
  <c r="E4696" i="65"/>
  <c r="E4695" i="65"/>
  <c r="E4694" i="65"/>
  <c r="E4693" i="65"/>
  <c r="E4692" i="65"/>
  <c r="E4691" i="65"/>
  <c r="E4690" i="65"/>
  <c r="E4689" i="65"/>
  <c r="E4688" i="65"/>
  <c r="E4687" i="65"/>
  <c r="E4686" i="65"/>
  <c r="E4685" i="65"/>
  <c r="E4684" i="65"/>
  <c r="E4683" i="65"/>
  <c r="E4682" i="65"/>
  <c r="E4681" i="65"/>
  <c r="E4680" i="65"/>
  <c r="E4679" i="65"/>
  <c r="E4678" i="65"/>
  <c r="E4677" i="65"/>
  <c r="E4676" i="65"/>
  <c r="E4675" i="65"/>
  <c r="E4674" i="65"/>
  <c r="E4673" i="65"/>
  <c r="E4672" i="65"/>
  <c r="E4671" i="65"/>
  <c r="E4670" i="65"/>
  <c r="E4669" i="65"/>
  <c r="E4668" i="65"/>
  <c r="E4667" i="65"/>
  <c r="E4666" i="65"/>
  <c r="E4665" i="65"/>
  <c r="E4664" i="65"/>
  <c r="E4663" i="65"/>
  <c r="E4662" i="65"/>
  <c r="E4661" i="65"/>
  <c r="E4660" i="65"/>
  <c r="E4659" i="65"/>
  <c r="E4658" i="65"/>
  <c r="E4657" i="65"/>
  <c r="E4656" i="65"/>
  <c r="E4655" i="65"/>
  <c r="E4654" i="65"/>
  <c r="E4653" i="65"/>
  <c r="E4652" i="65"/>
  <c r="E4651" i="65"/>
  <c r="E4650" i="65"/>
  <c r="E4649" i="65"/>
  <c r="E4648" i="65"/>
  <c r="E4647" i="65"/>
  <c r="E4646" i="65"/>
  <c r="E4645" i="65"/>
  <c r="E4644" i="65"/>
  <c r="E4643" i="65"/>
  <c r="E4642" i="65"/>
  <c r="E4641" i="65"/>
  <c r="E4640" i="65"/>
  <c r="E4639" i="65"/>
  <c r="E4638" i="65"/>
  <c r="E4637" i="65"/>
  <c r="E4636" i="65"/>
  <c r="E4635" i="65"/>
  <c r="E4634" i="65"/>
  <c r="E4633" i="65"/>
  <c r="E4632" i="65"/>
  <c r="E4631" i="65"/>
  <c r="E4630" i="65"/>
  <c r="E4629" i="65"/>
  <c r="E4628" i="65"/>
  <c r="E4627" i="65"/>
  <c r="E4626" i="65"/>
  <c r="E4625" i="65"/>
  <c r="E4624" i="65"/>
  <c r="E4623" i="65"/>
  <c r="E4622" i="65"/>
  <c r="E4621" i="65"/>
  <c r="E4620" i="65"/>
  <c r="E4619" i="65"/>
  <c r="E4618" i="65"/>
  <c r="E4617" i="65"/>
  <c r="E4616" i="65"/>
  <c r="E4615" i="65"/>
  <c r="E4614" i="65"/>
  <c r="E4613" i="65"/>
  <c r="E4612" i="65"/>
  <c r="E4611" i="65"/>
  <c r="E4610" i="65"/>
  <c r="E4609" i="65"/>
  <c r="E4608" i="65"/>
  <c r="E4607" i="65"/>
  <c r="E4606" i="65"/>
  <c r="E4605" i="65"/>
  <c r="E4604" i="65"/>
  <c r="E4603" i="65"/>
  <c r="E4602" i="65"/>
  <c r="E4601" i="65"/>
  <c r="E4600" i="65"/>
  <c r="E4599" i="65"/>
  <c r="E4598" i="65"/>
  <c r="E4597" i="65"/>
  <c r="E4596" i="65"/>
  <c r="E4595" i="65"/>
  <c r="E4594" i="65"/>
  <c r="E4593" i="65"/>
  <c r="E4592" i="65"/>
  <c r="E4591" i="65"/>
  <c r="E4590" i="65"/>
  <c r="E4589" i="65"/>
  <c r="E4588" i="65"/>
  <c r="E4587" i="65"/>
  <c r="E4586" i="65"/>
  <c r="E4585" i="65"/>
  <c r="E4584" i="65"/>
  <c r="E4583" i="65"/>
  <c r="E4582" i="65"/>
  <c r="E4581" i="65"/>
  <c r="E4580" i="65"/>
  <c r="E4579" i="65"/>
  <c r="E4578" i="65"/>
  <c r="E4577" i="65"/>
  <c r="E4576" i="65"/>
  <c r="E4575" i="65"/>
  <c r="E4574" i="65"/>
  <c r="E4573" i="65"/>
  <c r="E4572" i="65"/>
  <c r="E4571" i="65"/>
  <c r="E4570" i="65"/>
  <c r="E4569" i="65"/>
  <c r="E4568" i="65"/>
  <c r="E4567" i="65"/>
  <c r="E4566" i="65"/>
  <c r="E4565" i="65"/>
  <c r="E4564" i="65"/>
  <c r="E4563" i="65"/>
  <c r="E4562" i="65"/>
  <c r="E4561" i="65"/>
  <c r="E4560" i="65"/>
  <c r="E4559" i="65"/>
  <c r="E4558" i="65"/>
  <c r="E4557" i="65"/>
  <c r="E4556" i="65"/>
  <c r="E4555" i="65"/>
  <c r="E4554" i="65"/>
  <c r="E4553" i="65"/>
  <c r="E4552" i="65"/>
  <c r="E4551" i="65"/>
  <c r="E4550" i="65"/>
  <c r="E4549" i="65"/>
  <c r="E4548" i="65"/>
  <c r="E4547" i="65"/>
  <c r="E4546" i="65"/>
  <c r="E4545" i="65"/>
  <c r="E4544" i="65"/>
  <c r="E4543" i="65"/>
  <c r="E4542" i="65"/>
  <c r="E4541" i="65"/>
  <c r="E4540" i="65"/>
  <c r="E4539" i="65"/>
  <c r="E4538" i="65"/>
  <c r="E4537" i="65"/>
  <c r="E4536" i="65"/>
  <c r="E4535" i="65"/>
  <c r="E4534" i="65"/>
  <c r="E4533" i="65"/>
  <c r="E4532" i="65"/>
  <c r="E4531" i="65"/>
  <c r="E4530" i="65"/>
  <c r="E4529" i="65"/>
  <c r="E4528" i="65"/>
  <c r="E4527" i="65"/>
  <c r="E4526" i="65"/>
  <c r="E4525" i="65"/>
  <c r="E4524" i="65"/>
  <c r="E4523" i="65"/>
  <c r="E4522" i="65"/>
  <c r="E4521" i="65"/>
  <c r="E4520" i="65"/>
  <c r="E4519" i="65"/>
  <c r="E4518" i="65"/>
  <c r="E4517" i="65"/>
  <c r="E4516" i="65"/>
  <c r="E4515" i="65"/>
  <c r="E4514" i="65"/>
  <c r="E4513" i="65"/>
  <c r="E4512" i="65"/>
  <c r="E4511" i="65"/>
  <c r="E4510" i="65"/>
  <c r="E4509" i="65"/>
  <c r="E4508" i="65"/>
  <c r="E4507" i="65"/>
  <c r="E4506" i="65"/>
  <c r="E4505" i="65"/>
  <c r="E4504" i="65"/>
  <c r="E4503" i="65"/>
  <c r="E4502" i="65"/>
  <c r="E4501" i="65"/>
  <c r="E4500" i="65"/>
  <c r="E4499" i="65"/>
  <c r="E4498" i="65"/>
  <c r="E4497" i="65"/>
  <c r="E4496" i="65"/>
  <c r="E4495" i="65"/>
  <c r="E4494" i="65"/>
  <c r="E4493" i="65"/>
  <c r="E4492" i="65"/>
  <c r="E4491" i="65"/>
  <c r="E4490" i="65"/>
  <c r="E4489" i="65"/>
  <c r="E4488" i="65"/>
  <c r="E4487" i="65"/>
  <c r="E4486" i="65"/>
  <c r="E4485" i="65"/>
  <c r="E4484" i="65"/>
  <c r="E4483" i="65"/>
  <c r="E4482" i="65"/>
  <c r="E4481" i="65"/>
  <c r="E4480" i="65"/>
  <c r="E4479" i="65"/>
  <c r="E4478" i="65"/>
  <c r="E4477" i="65"/>
  <c r="E4476" i="65"/>
  <c r="E4475" i="65"/>
  <c r="E4474" i="65"/>
  <c r="E4473" i="65"/>
  <c r="E4472" i="65"/>
  <c r="E4471" i="65"/>
  <c r="E4470" i="65"/>
  <c r="E4469" i="65"/>
  <c r="E4468" i="65"/>
  <c r="E4467" i="65"/>
  <c r="E4466" i="65"/>
  <c r="E4465" i="65"/>
  <c r="E4464" i="65"/>
  <c r="E4463" i="65"/>
  <c r="E4462" i="65"/>
  <c r="E4461" i="65"/>
  <c r="E4460" i="65"/>
  <c r="E4459" i="65"/>
  <c r="E4458" i="65"/>
  <c r="E4457" i="65"/>
  <c r="E4456" i="65"/>
  <c r="E4455" i="65"/>
  <c r="E4454" i="65"/>
  <c r="E4453" i="65"/>
  <c r="E4452" i="65"/>
  <c r="E4451" i="65"/>
  <c r="E4450" i="65"/>
  <c r="E4449" i="65"/>
  <c r="E4448" i="65"/>
  <c r="E4447" i="65"/>
  <c r="E4446" i="65"/>
  <c r="E4445" i="65"/>
  <c r="E4444" i="65"/>
  <c r="E4443" i="65"/>
  <c r="E4442" i="65"/>
  <c r="E4441" i="65"/>
  <c r="E4440" i="65"/>
  <c r="E4439" i="65"/>
  <c r="E4438" i="65"/>
  <c r="E4437" i="65"/>
  <c r="E4436" i="65"/>
  <c r="E4435" i="65"/>
  <c r="E4434" i="65"/>
  <c r="E4433" i="65"/>
  <c r="E4432" i="65"/>
  <c r="E4431" i="65"/>
  <c r="E4430" i="65"/>
  <c r="E4429" i="65"/>
  <c r="E4428" i="65"/>
  <c r="E4427" i="65"/>
  <c r="E4426" i="65"/>
  <c r="E4425" i="65"/>
  <c r="E4424" i="65"/>
  <c r="E4423" i="65"/>
  <c r="E4422" i="65"/>
  <c r="E4421" i="65"/>
  <c r="E4420" i="65"/>
  <c r="E4419" i="65"/>
  <c r="E4418" i="65"/>
  <c r="E4417" i="65"/>
  <c r="E4416" i="65"/>
  <c r="E4415" i="65"/>
  <c r="E4414" i="65"/>
  <c r="E4413" i="65"/>
  <c r="E4412" i="65"/>
  <c r="E4411" i="65"/>
  <c r="E4410" i="65"/>
  <c r="E4409" i="65"/>
  <c r="E4408" i="65"/>
  <c r="E4407" i="65"/>
  <c r="E4406" i="65"/>
  <c r="E4405" i="65"/>
  <c r="E4404" i="65"/>
  <c r="E4403" i="65"/>
  <c r="E4402" i="65"/>
  <c r="E4401" i="65"/>
  <c r="E4400" i="65"/>
  <c r="E4399" i="65"/>
  <c r="E4398" i="65"/>
  <c r="E4397" i="65"/>
  <c r="E4396" i="65"/>
  <c r="E4395" i="65"/>
  <c r="E4394" i="65"/>
  <c r="E4393" i="65"/>
  <c r="E4392" i="65"/>
  <c r="E4391" i="65"/>
  <c r="E4390" i="65"/>
  <c r="E4389" i="65"/>
  <c r="E4388" i="65"/>
  <c r="E4387" i="65"/>
  <c r="E4386" i="65"/>
  <c r="E4385" i="65"/>
  <c r="E4384" i="65"/>
  <c r="E4383" i="65"/>
  <c r="E4382" i="65"/>
  <c r="E4381" i="65"/>
  <c r="E4380" i="65"/>
  <c r="E4379" i="65"/>
  <c r="E4378" i="65"/>
  <c r="E4377" i="65"/>
  <c r="E4376" i="65"/>
  <c r="E4375" i="65"/>
  <c r="E4374" i="65"/>
  <c r="E4373" i="65"/>
  <c r="E4372" i="65"/>
  <c r="E4371" i="65"/>
  <c r="E4370" i="65"/>
  <c r="E4369" i="65"/>
  <c r="E4368" i="65"/>
  <c r="E4367" i="65"/>
  <c r="E4366" i="65"/>
  <c r="E4365" i="65"/>
  <c r="E4364" i="65"/>
  <c r="E4363" i="65"/>
  <c r="E4362" i="65"/>
  <c r="E4361" i="65"/>
  <c r="E4360" i="65"/>
  <c r="E4359" i="65"/>
  <c r="E4358" i="65"/>
  <c r="E4357" i="65"/>
  <c r="E4356" i="65"/>
  <c r="E4355" i="65"/>
  <c r="E4354" i="65"/>
  <c r="E4353" i="65"/>
  <c r="E4352" i="65"/>
  <c r="E4351" i="65"/>
  <c r="E4350" i="65"/>
  <c r="E4349" i="65"/>
  <c r="E4348" i="65"/>
  <c r="E4347" i="65"/>
  <c r="E4346" i="65"/>
  <c r="E4345" i="65"/>
  <c r="E4344" i="65"/>
  <c r="E4343" i="65"/>
  <c r="E4342" i="65"/>
  <c r="E4341" i="65"/>
  <c r="E4340" i="65"/>
  <c r="E4339" i="65"/>
  <c r="E4338" i="65"/>
  <c r="E4337" i="65"/>
  <c r="E4336" i="65"/>
  <c r="E4335" i="65"/>
  <c r="E4334" i="65"/>
  <c r="E4333" i="65"/>
  <c r="E4332" i="65"/>
  <c r="E4331" i="65"/>
  <c r="E4330" i="65"/>
  <c r="E4329" i="65"/>
  <c r="E4328" i="65"/>
  <c r="E4327" i="65"/>
  <c r="E4326" i="65"/>
  <c r="E4325" i="65"/>
  <c r="E4324" i="65"/>
  <c r="E4323" i="65"/>
  <c r="E4322" i="65"/>
  <c r="E4321" i="65"/>
  <c r="E4320" i="65"/>
  <c r="E4319" i="65"/>
  <c r="E4318" i="65"/>
  <c r="E4317" i="65"/>
  <c r="E4316" i="65"/>
  <c r="E4315" i="65"/>
  <c r="E4314" i="65"/>
  <c r="E4313" i="65"/>
  <c r="E4312" i="65"/>
  <c r="E4311" i="65"/>
  <c r="E4310" i="65"/>
  <c r="E4309" i="65"/>
  <c r="E4308" i="65"/>
  <c r="E4307" i="65"/>
  <c r="E4306" i="65"/>
  <c r="E4305" i="65"/>
  <c r="E4304" i="65"/>
  <c r="E4303" i="65"/>
  <c r="E4302" i="65"/>
  <c r="E4301" i="65"/>
  <c r="E4300" i="65"/>
  <c r="E4299" i="65"/>
  <c r="E4298" i="65"/>
  <c r="E4297" i="65"/>
  <c r="E4296" i="65"/>
  <c r="E4295" i="65"/>
  <c r="E4294" i="65"/>
  <c r="E4293" i="65"/>
  <c r="E4292" i="65"/>
  <c r="E4291" i="65"/>
  <c r="E4290" i="65"/>
  <c r="E4289" i="65"/>
  <c r="E4288" i="65"/>
  <c r="E4287" i="65"/>
  <c r="E4286" i="65"/>
  <c r="E4285" i="65"/>
  <c r="E4284" i="65"/>
  <c r="E4283" i="65"/>
  <c r="E4282" i="65"/>
  <c r="E4281" i="65"/>
  <c r="E4280" i="65"/>
  <c r="E4279" i="65"/>
  <c r="E4278" i="65"/>
  <c r="E4277" i="65"/>
  <c r="E4276" i="65"/>
  <c r="E4275" i="65"/>
  <c r="E4274" i="65"/>
  <c r="E4273" i="65"/>
  <c r="E4272" i="65"/>
  <c r="E4271" i="65"/>
  <c r="E4270" i="65"/>
  <c r="E4269" i="65"/>
  <c r="E4268" i="65"/>
  <c r="E4267" i="65"/>
  <c r="E4266" i="65"/>
  <c r="E4265" i="65"/>
  <c r="E4264" i="65"/>
  <c r="E4263" i="65"/>
  <c r="E4262" i="65"/>
  <c r="E4261" i="65"/>
  <c r="E4260" i="65"/>
  <c r="E4259" i="65"/>
  <c r="E4258" i="65"/>
  <c r="E4257" i="65"/>
  <c r="E4256" i="65"/>
  <c r="E4255" i="65"/>
  <c r="E4254" i="65"/>
  <c r="E4253" i="65"/>
  <c r="E4252" i="65"/>
  <c r="E4251" i="65"/>
  <c r="E4250" i="65"/>
  <c r="E4249" i="65"/>
  <c r="E4248" i="65"/>
  <c r="E4247" i="65"/>
  <c r="E4246" i="65"/>
  <c r="E4245" i="65"/>
  <c r="E4244" i="65"/>
  <c r="E4243" i="65"/>
  <c r="E4242" i="65"/>
  <c r="E4241" i="65"/>
  <c r="E4240" i="65"/>
  <c r="E4239" i="65"/>
  <c r="E4238" i="65"/>
  <c r="E4237" i="65"/>
  <c r="E4236" i="65"/>
  <c r="E4235" i="65"/>
  <c r="E4234" i="65"/>
  <c r="E4233" i="65"/>
  <c r="E4232" i="65"/>
  <c r="E4231" i="65"/>
  <c r="E4230" i="65"/>
  <c r="E4229" i="65"/>
  <c r="E4228" i="65"/>
  <c r="E4227" i="65"/>
  <c r="E4226" i="65"/>
  <c r="E4225" i="65"/>
  <c r="E4224" i="65"/>
  <c r="E4223" i="65"/>
  <c r="E4222" i="65"/>
  <c r="E4221" i="65"/>
  <c r="E4220" i="65"/>
  <c r="E4219" i="65"/>
  <c r="E4218" i="65"/>
  <c r="E4217" i="65"/>
  <c r="E4216" i="65"/>
  <c r="E4215" i="65"/>
  <c r="E4214" i="65"/>
  <c r="E4213" i="65"/>
  <c r="E4212" i="65"/>
  <c r="E4211" i="65"/>
  <c r="E4210" i="65"/>
  <c r="E4209" i="65"/>
  <c r="E4208" i="65"/>
  <c r="E4207" i="65"/>
  <c r="E4206" i="65"/>
  <c r="E4205" i="65"/>
  <c r="E4204" i="65"/>
  <c r="E4203" i="65"/>
  <c r="E4202" i="65"/>
  <c r="E4201" i="65"/>
  <c r="E4200" i="65"/>
  <c r="E4199" i="65"/>
  <c r="E4198" i="65"/>
  <c r="E4197" i="65"/>
  <c r="E4196" i="65"/>
  <c r="E4195" i="65"/>
  <c r="E4194" i="65"/>
  <c r="E4193" i="65"/>
  <c r="E4192" i="65"/>
  <c r="E4191" i="65"/>
  <c r="E4190" i="65"/>
  <c r="E4189" i="65"/>
  <c r="E4188" i="65"/>
  <c r="E4187" i="65"/>
  <c r="E4186" i="65"/>
  <c r="E4185" i="65"/>
  <c r="E4184" i="65"/>
  <c r="E4183" i="65"/>
  <c r="E4182" i="65"/>
  <c r="E4181" i="65"/>
  <c r="E4180" i="65"/>
  <c r="E4179" i="65"/>
  <c r="E4178" i="65"/>
  <c r="E4177" i="65"/>
  <c r="E4176" i="65"/>
  <c r="E4175" i="65"/>
  <c r="E4174" i="65"/>
  <c r="E4173" i="65"/>
  <c r="E4172" i="65"/>
  <c r="E4171" i="65"/>
  <c r="E4170" i="65"/>
  <c r="E4169" i="65"/>
  <c r="E4168" i="65"/>
  <c r="E4167" i="65"/>
  <c r="E4166" i="65"/>
  <c r="E4165" i="65"/>
  <c r="E4164" i="65"/>
  <c r="E4163" i="65"/>
  <c r="E4162" i="65"/>
  <c r="E4161" i="65"/>
  <c r="E4160" i="65"/>
  <c r="E4159" i="65"/>
  <c r="E4158" i="65"/>
  <c r="E4157" i="65"/>
  <c r="E4156" i="65"/>
  <c r="E4155" i="65"/>
  <c r="E4154" i="65"/>
  <c r="E4153" i="65"/>
  <c r="E4152" i="65"/>
  <c r="E4151" i="65"/>
  <c r="E4150" i="65"/>
  <c r="E4149" i="65"/>
  <c r="E4148" i="65"/>
  <c r="E4147" i="65"/>
  <c r="E4146" i="65"/>
  <c r="E4145" i="65"/>
  <c r="E4144" i="65"/>
  <c r="E4143" i="65"/>
  <c r="E4142" i="65"/>
  <c r="E4141" i="65"/>
  <c r="E4140" i="65"/>
  <c r="E4139" i="65"/>
  <c r="E4138" i="65"/>
  <c r="E4137" i="65"/>
  <c r="E4136" i="65"/>
  <c r="E4135" i="65"/>
  <c r="E4134" i="65"/>
  <c r="E4133" i="65"/>
  <c r="E4132" i="65"/>
  <c r="E4131" i="65"/>
  <c r="E4130" i="65"/>
  <c r="E4129" i="65"/>
  <c r="E4128" i="65"/>
  <c r="E4127" i="65"/>
  <c r="E4126" i="65"/>
  <c r="E4125" i="65"/>
  <c r="E4124" i="65"/>
  <c r="E4123" i="65"/>
  <c r="E4122" i="65"/>
  <c r="E4121" i="65"/>
  <c r="E4120" i="65"/>
  <c r="E4119" i="65"/>
  <c r="E4118" i="65"/>
  <c r="E4117" i="65"/>
  <c r="E4116" i="65"/>
  <c r="E4115" i="65"/>
  <c r="E4114" i="65"/>
  <c r="E4113" i="65"/>
  <c r="E4112" i="65"/>
  <c r="E4111" i="65"/>
  <c r="E4110" i="65"/>
  <c r="E4109" i="65"/>
  <c r="E4108" i="65"/>
  <c r="E4107" i="65"/>
  <c r="E4106" i="65"/>
  <c r="E4105" i="65"/>
  <c r="E4104" i="65"/>
  <c r="E4103" i="65"/>
  <c r="E4102" i="65"/>
  <c r="E4101" i="65"/>
  <c r="E4100" i="65"/>
  <c r="E4099" i="65"/>
  <c r="E4098" i="65"/>
  <c r="E4097" i="65"/>
  <c r="E4096" i="65"/>
  <c r="E4095" i="65"/>
  <c r="E4094" i="65"/>
  <c r="E4093" i="65"/>
  <c r="E4092" i="65"/>
  <c r="E4091" i="65"/>
  <c r="E4090" i="65"/>
  <c r="E4089" i="65"/>
  <c r="E4088" i="65"/>
  <c r="E4087" i="65"/>
  <c r="E4086" i="65"/>
  <c r="E4085" i="65"/>
  <c r="E4084" i="65"/>
  <c r="E4083" i="65"/>
  <c r="E4082" i="65"/>
  <c r="E4081" i="65"/>
  <c r="E4080" i="65"/>
  <c r="E4079" i="65"/>
  <c r="E4078" i="65"/>
  <c r="E4077" i="65"/>
  <c r="E4076" i="65"/>
  <c r="E4075" i="65"/>
  <c r="E4074" i="65"/>
  <c r="E4073" i="65"/>
  <c r="E4072" i="65"/>
  <c r="E4071" i="65"/>
  <c r="E4070" i="65"/>
  <c r="E4069" i="65"/>
  <c r="E4068" i="65"/>
  <c r="E4067" i="65"/>
  <c r="E4066" i="65"/>
  <c r="E4065" i="65"/>
  <c r="E4064" i="65"/>
  <c r="E4063" i="65"/>
  <c r="E4062" i="65"/>
  <c r="E4061" i="65"/>
  <c r="E4060" i="65"/>
  <c r="E4059" i="65"/>
  <c r="E4058" i="65"/>
  <c r="E4057" i="65"/>
  <c r="E4056" i="65"/>
  <c r="E4055" i="65"/>
  <c r="E4054" i="65"/>
  <c r="E4053" i="65"/>
  <c r="E4052" i="65"/>
  <c r="E4051" i="65"/>
  <c r="E4050" i="65"/>
  <c r="E4049" i="65"/>
  <c r="E4048" i="65"/>
  <c r="E4047" i="65"/>
  <c r="E4046" i="65"/>
  <c r="E4045" i="65"/>
  <c r="E4044" i="65"/>
  <c r="E4043" i="65"/>
  <c r="E4042" i="65"/>
  <c r="E4041" i="65"/>
  <c r="E4040" i="65"/>
  <c r="E4039" i="65"/>
  <c r="E4038" i="65"/>
  <c r="E4037" i="65"/>
  <c r="E4036" i="65"/>
  <c r="E4035" i="65"/>
  <c r="E4034" i="65"/>
  <c r="E4033" i="65"/>
  <c r="E4032" i="65"/>
  <c r="E4031" i="65"/>
  <c r="E4030" i="65"/>
  <c r="E4029" i="65"/>
  <c r="E4028" i="65"/>
  <c r="E4027" i="65"/>
  <c r="E4026" i="65"/>
  <c r="E4025" i="65"/>
  <c r="E4024" i="65"/>
  <c r="E4023" i="65"/>
  <c r="E4022" i="65"/>
  <c r="E4021" i="65"/>
  <c r="E4020" i="65"/>
  <c r="E4019" i="65"/>
  <c r="E4018" i="65"/>
  <c r="E4017" i="65"/>
  <c r="E4016" i="65"/>
  <c r="E4015" i="65"/>
  <c r="E4014" i="65"/>
  <c r="E4013" i="65"/>
  <c r="E4012" i="65"/>
  <c r="E4011" i="65"/>
  <c r="E4010" i="65"/>
  <c r="E4009" i="65"/>
  <c r="E4008" i="65"/>
  <c r="E4007" i="65"/>
  <c r="E4006" i="65"/>
  <c r="E4005" i="65"/>
  <c r="E4004" i="65"/>
  <c r="E4003" i="65"/>
  <c r="E4002" i="65"/>
  <c r="E4001" i="65"/>
  <c r="E4000" i="65"/>
  <c r="E3999" i="65"/>
  <c r="E3998" i="65"/>
  <c r="E3997" i="65"/>
  <c r="E3996" i="65"/>
  <c r="E3995" i="65"/>
  <c r="E3994" i="65"/>
  <c r="E3993" i="65"/>
  <c r="E3992" i="65"/>
  <c r="E3991" i="65"/>
  <c r="E3990" i="65"/>
  <c r="E3989" i="65"/>
  <c r="E3988" i="65"/>
  <c r="E3987" i="65"/>
  <c r="E3986" i="65"/>
  <c r="E3985" i="65"/>
  <c r="E3984" i="65"/>
  <c r="E3983" i="65"/>
  <c r="E3982" i="65"/>
  <c r="E3981" i="65"/>
  <c r="E3980" i="65"/>
  <c r="E3979" i="65"/>
  <c r="E3978" i="65"/>
  <c r="E3977" i="65"/>
  <c r="E3976" i="65"/>
  <c r="E3975" i="65"/>
  <c r="E3974" i="65"/>
  <c r="E3973" i="65"/>
  <c r="E3972" i="65"/>
  <c r="E3971" i="65"/>
  <c r="E3970" i="65"/>
  <c r="E3969" i="65"/>
  <c r="E3968" i="65"/>
  <c r="E3967" i="65"/>
  <c r="E3966" i="65"/>
  <c r="E3965" i="65"/>
  <c r="E3964" i="65"/>
  <c r="E3963" i="65"/>
  <c r="E3962" i="65"/>
  <c r="E3961" i="65"/>
  <c r="E3960" i="65"/>
  <c r="E3959" i="65"/>
  <c r="E3958" i="65"/>
  <c r="E3957" i="65"/>
  <c r="E3956" i="65"/>
  <c r="E3955" i="65"/>
  <c r="E3954" i="65"/>
  <c r="E3953" i="65"/>
  <c r="E3952" i="65"/>
  <c r="E3951" i="65"/>
  <c r="E3950" i="65"/>
  <c r="E3949" i="65"/>
  <c r="E3948" i="65"/>
  <c r="E3947" i="65"/>
  <c r="E3946" i="65"/>
  <c r="E3945" i="65"/>
  <c r="E3944" i="65"/>
  <c r="E3943" i="65"/>
  <c r="E3942" i="65"/>
  <c r="E3941" i="65"/>
  <c r="E3940" i="65"/>
  <c r="E3939" i="65"/>
  <c r="E3938" i="65"/>
  <c r="E3937" i="65"/>
  <c r="E3936" i="65"/>
  <c r="E3935" i="65"/>
  <c r="E3934" i="65"/>
  <c r="E3933" i="65"/>
  <c r="E3932" i="65"/>
  <c r="E3931" i="65"/>
  <c r="E3930" i="65"/>
  <c r="E3929" i="65"/>
  <c r="E3928" i="65"/>
  <c r="E3927" i="65"/>
  <c r="E3926" i="65"/>
  <c r="E3925" i="65"/>
  <c r="E3924" i="65"/>
  <c r="E3923" i="65"/>
  <c r="E3922" i="65"/>
  <c r="E3921" i="65"/>
  <c r="E3920" i="65"/>
  <c r="E3919" i="65"/>
  <c r="E3918" i="65"/>
  <c r="E3917" i="65"/>
  <c r="E3916" i="65"/>
  <c r="E3915" i="65"/>
  <c r="E3914" i="65"/>
  <c r="E3913" i="65"/>
  <c r="E3912" i="65"/>
  <c r="E3911" i="65"/>
  <c r="E3910" i="65"/>
  <c r="E3909" i="65"/>
  <c r="E3908" i="65"/>
  <c r="E3907" i="65"/>
  <c r="E3906" i="65"/>
  <c r="E3905" i="65"/>
  <c r="E3904" i="65"/>
  <c r="E3903" i="65"/>
  <c r="E3902" i="65"/>
  <c r="E3901" i="65"/>
  <c r="E3900" i="65"/>
  <c r="E3899" i="65"/>
  <c r="E3898" i="65"/>
  <c r="E3897" i="65"/>
  <c r="E3896" i="65"/>
  <c r="E3895" i="65"/>
  <c r="E3894" i="65"/>
  <c r="E3893" i="65"/>
  <c r="E3892" i="65"/>
  <c r="E3891" i="65"/>
  <c r="E3890" i="65"/>
  <c r="E3889" i="65"/>
  <c r="E3888" i="65"/>
  <c r="E3887" i="65"/>
  <c r="E3886" i="65"/>
  <c r="E3885" i="65"/>
  <c r="E3884" i="65"/>
  <c r="E3883" i="65"/>
  <c r="E3882" i="65"/>
  <c r="E3881" i="65"/>
  <c r="E3880" i="65"/>
  <c r="E3879" i="65"/>
  <c r="E3878" i="65"/>
  <c r="E3877" i="65"/>
  <c r="E3876" i="65"/>
  <c r="E3875" i="65"/>
  <c r="E3874" i="65"/>
  <c r="E3873" i="65"/>
  <c r="E3872" i="65"/>
  <c r="E3871" i="65"/>
  <c r="E3870" i="65"/>
  <c r="E3869" i="65"/>
  <c r="E3868" i="65"/>
  <c r="E3867" i="65"/>
  <c r="E3866" i="65"/>
  <c r="E3865" i="65"/>
  <c r="E3864" i="65"/>
  <c r="E3863" i="65"/>
  <c r="E3862" i="65"/>
  <c r="E3861" i="65"/>
  <c r="E3860" i="65"/>
  <c r="E3859" i="65"/>
  <c r="E3858" i="65"/>
  <c r="E3857" i="65"/>
  <c r="E3856" i="65"/>
  <c r="E3855" i="65"/>
  <c r="E3854" i="65"/>
  <c r="E3853" i="65"/>
  <c r="E3852" i="65"/>
  <c r="E3851" i="65"/>
  <c r="E3850" i="65"/>
  <c r="E3849" i="65"/>
  <c r="E3848" i="65"/>
  <c r="E3847" i="65"/>
  <c r="E3846" i="65"/>
  <c r="E3845" i="65"/>
  <c r="E3844" i="65"/>
  <c r="E3843" i="65"/>
  <c r="E3842" i="65"/>
  <c r="E3841" i="65"/>
  <c r="E3840" i="65"/>
  <c r="E3839" i="65"/>
  <c r="E3838" i="65"/>
  <c r="E3837" i="65"/>
  <c r="E3836" i="65"/>
  <c r="E3835" i="65"/>
  <c r="E3834" i="65"/>
  <c r="E3833" i="65"/>
  <c r="E3832" i="65"/>
  <c r="E3831" i="65"/>
  <c r="E3830" i="65"/>
  <c r="E3829" i="65"/>
  <c r="E3828" i="65"/>
  <c r="E3827" i="65"/>
  <c r="E3826" i="65"/>
  <c r="E3825" i="65"/>
  <c r="E3824" i="65"/>
  <c r="E3823" i="65"/>
  <c r="E3822" i="65"/>
  <c r="E3821" i="65"/>
  <c r="E3820" i="65"/>
  <c r="E3819" i="65"/>
  <c r="E3818" i="65"/>
  <c r="E3817" i="65"/>
  <c r="E3816" i="65"/>
  <c r="E3815" i="65"/>
  <c r="E3814" i="65"/>
  <c r="E3813" i="65"/>
  <c r="E3812" i="65"/>
  <c r="E3811" i="65"/>
  <c r="E3810" i="65"/>
  <c r="E3809" i="65"/>
  <c r="E3808" i="65"/>
  <c r="E3807" i="65"/>
  <c r="E3806" i="65"/>
  <c r="E3805" i="65"/>
  <c r="E3804" i="65"/>
  <c r="E3803" i="65"/>
  <c r="E3802" i="65"/>
  <c r="E3801" i="65"/>
  <c r="E3800" i="65"/>
  <c r="E3799" i="65"/>
  <c r="E3798" i="65"/>
  <c r="E3797" i="65"/>
  <c r="E3796" i="65"/>
  <c r="E3795" i="65"/>
  <c r="E3794" i="65"/>
  <c r="E3793" i="65"/>
  <c r="E3792" i="65"/>
  <c r="E3791" i="65"/>
  <c r="E3790" i="65"/>
  <c r="E3789" i="65"/>
  <c r="E3788" i="65"/>
  <c r="E3787" i="65"/>
  <c r="E3786" i="65"/>
  <c r="E3785" i="65"/>
  <c r="E3784" i="65"/>
  <c r="E3783" i="65"/>
  <c r="E3782" i="65"/>
  <c r="E3781" i="65"/>
  <c r="E3780" i="65"/>
  <c r="E3779" i="65"/>
  <c r="E3778" i="65"/>
  <c r="E3777" i="65"/>
  <c r="E3776" i="65"/>
  <c r="E3775" i="65"/>
  <c r="E3774" i="65"/>
  <c r="E3773" i="65"/>
  <c r="E3772" i="65"/>
  <c r="E3771" i="65"/>
  <c r="E3770" i="65"/>
  <c r="E3769" i="65"/>
  <c r="E3768" i="65"/>
  <c r="E3767" i="65"/>
  <c r="E3766" i="65"/>
  <c r="E3765" i="65"/>
  <c r="E3764" i="65"/>
  <c r="E3763" i="65"/>
  <c r="E3762" i="65"/>
  <c r="E3761" i="65"/>
  <c r="E3760" i="65"/>
  <c r="E3759" i="65"/>
  <c r="E3758" i="65"/>
  <c r="E3757" i="65"/>
  <c r="E3756" i="65"/>
  <c r="E3755" i="65"/>
  <c r="E3754" i="65"/>
  <c r="E3753" i="65"/>
  <c r="E3752" i="65"/>
  <c r="E3751" i="65"/>
  <c r="E3750" i="65"/>
  <c r="E3749" i="65"/>
  <c r="E3748" i="65"/>
  <c r="E3747" i="65"/>
  <c r="E3746" i="65"/>
  <c r="E3745" i="65"/>
  <c r="E3744" i="65"/>
  <c r="E3743" i="65"/>
  <c r="E3742" i="65"/>
  <c r="E3741" i="65"/>
  <c r="E3740" i="65"/>
  <c r="E3739" i="65"/>
  <c r="E3738" i="65"/>
  <c r="E3737" i="65"/>
  <c r="E3736" i="65"/>
  <c r="E3735" i="65"/>
  <c r="E3734" i="65"/>
  <c r="E3733" i="65"/>
  <c r="E3732" i="65"/>
  <c r="E3731" i="65"/>
  <c r="E3730" i="65"/>
  <c r="E3729" i="65"/>
  <c r="E3728" i="65"/>
  <c r="E3727" i="65"/>
  <c r="E3726" i="65"/>
  <c r="E3725" i="65"/>
  <c r="E3724" i="65"/>
  <c r="E3723" i="65"/>
  <c r="E3722" i="65"/>
  <c r="E3721" i="65"/>
  <c r="E3720" i="65"/>
  <c r="E3719" i="65"/>
  <c r="E3718" i="65"/>
  <c r="E3717" i="65"/>
  <c r="E3716" i="65"/>
  <c r="E3715" i="65"/>
  <c r="E3714" i="65"/>
  <c r="E3713" i="65"/>
  <c r="E3712" i="65"/>
  <c r="E3711" i="65"/>
  <c r="E3710" i="65"/>
  <c r="E3709" i="65"/>
  <c r="E3708" i="65"/>
  <c r="E3707" i="65"/>
  <c r="E3706" i="65"/>
  <c r="E3705" i="65"/>
  <c r="E3704" i="65"/>
  <c r="E3703" i="65"/>
  <c r="E3702" i="65"/>
  <c r="E3701" i="65"/>
  <c r="E3700" i="65"/>
  <c r="E3699" i="65"/>
  <c r="E3698" i="65"/>
  <c r="E3697" i="65"/>
  <c r="E3696" i="65"/>
  <c r="E3695" i="65"/>
  <c r="E3694" i="65"/>
  <c r="E3693" i="65"/>
  <c r="E3692" i="65"/>
  <c r="E3691" i="65"/>
  <c r="E3690" i="65"/>
  <c r="E3689" i="65"/>
  <c r="E3688" i="65"/>
  <c r="E3687" i="65"/>
  <c r="E3686" i="65"/>
  <c r="E3685" i="65"/>
  <c r="E3684" i="65"/>
  <c r="E3683" i="65"/>
  <c r="E3682" i="65"/>
  <c r="E3681" i="65"/>
  <c r="E3680" i="65"/>
  <c r="E3679" i="65"/>
  <c r="E3678" i="65"/>
  <c r="E3677" i="65"/>
  <c r="E3676" i="65"/>
  <c r="E3675" i="65"/>
  <c r="E3674" i="65"/>
  <c r="E3673" i="65"/>
  <c r="E3672" i="65"/>
  <c r="E3671" i="65"/>
  <c r="E3670" i="65"/>
  <c r="E3669" i="65"/>
  <c r="E3668" i="65"/>
  <c r="E3667" i="65"/>
  <c r="E3666" i="65"/>
  <c r="E3665" i="65"/>
  <c r="E3664" i="65"/>
  <c r="E3663" i="65"/>
  <c r="E3662" i="65"/>
  <c r="E3661" i="65"/>
  <c r="E3660" i="65"/>
  <c r="E3659" i="65"/>
  <c r="E3658" i="65"/>
  <c r="E3657" i="65"/>
  <c r="E3656" i="65"/>
  <c r="E3655" i="65"/>
  <c r="E3654" i="65"/>
  <c r="E3653" i="65"/>
  <c r="E3652" i="65"/>
  <c r="E3651" i="65"/>
  <c r="E3650" i="65"/>
  <c r="E3649" i="65"/>
  <c r="E3648" i="65"/>
  <c r="E3647" i="65"/>
  <c r="E3646" i="65"/>
  <c r="E3645" i="65"/>
  <c r="E3644" i="65"/>
  <c r="E3643" i="65"/>
  <c r="E3642" i="65"/>
  <c r="E3641" i="65"/>
  <c r="E3640" i="65"/>
  <c r="E3639" i="65"/>
  <c r="E3638" i="65"/>
  <c r="E3637" i="65"/>
  <c r="E3636" i="65"/>
  <c r="E3635" i="65"/>
  <c r="E3634" i="65"/>
  <c r="E3633" i="65"/>
  <c r="E3632" i="65"/>
  <c r="E3631" i="65"/>
  <c r="E3630" i="65"/>
  <c r="E3629" i="65"/>
  <c r="E3628" i="65"/>
  <c r="E3627" i="65"/>
  <c r="E3626" i="65"/>
  <c r="E3625" i="65"/>
  <c r="E3624" i="65"/>
  <c r="E3623" i="65"/>
  <c r="E3622" i="65"/>
  <c r="E3621" i="65"/>
  <c r="E3620" i="65"/>
  <c r="E3619" i="65"/>
  <c r="E3618" i="65"/>
  <c r="E3617" i="65"/>
  <c r="E3616" i="65"/>
  <c r="E3615" i="65"/>
  <c r="E3614" i="65"/>
  <c r="E3613" i="65"/>
  <c r="E3612" i="65"/>
  <c r="E3611" i="65"/>
  <c r="E3610" i="65"/>
  <c r="E3609" i="65"/>
  <c r="E3608" i="65"/>
  <c r="E3607" i="65"/>
  <c r="E3606" i="65"/>
  <c r="E3605" i="65"/>
  <c r="E3604" i="65"/>
  <c r="E3603" i="65"/>
  <c r="E3602" i="65"/>
  <c r="E3601" i="65"/>
  <c r="E3600" i="65"/>
  <c r="E3599" i="65"/>
  <c r="E3598" i="65"/>
  <c r="E3597" i="65"/>
  <c r="E3596" i="65"/>
  <c r="E3595" i="65"/>
  <c r="E3594" i="65"/>
  <c r="E3593" i="65"/>
  <c r="E3592" i="65"/>
  <c r="E3591" i="65"/>
  <c r="E3590" i="65"/>
  <c r="E3589" i="65"/>
  <c r="E3588" i="65"/>
  <c r="E3587" i="65"/>
  <c r="E3586" i="65"/>
  <c r="E3585" i="65"/>
  <c r="E3584" i="65"/>
  <c r="E3583" i="65"/>
  <c r="E3582" i="65"/>
  <c r="E3581" i="65"/>
  <c r="E3580" i="65"/>
  <c r="E3579" i="65"/>
  <c r="E3578" i="65"/>
  <c r="E3577" i="65"/>
  <c r="E3576" i="65"/>
  <c r="E3575" i="65"/>
  <c r="E3574" i="65"/>
  <c r="E3573" i="65"/>
  <c r="E3572" i="65"/>
  <c r="E3571" i="65"/>
  <c r="E3570" i="65"/>
  <c r="E3569" i="65"/>
  <c r="E3568" i="65"/>
  <c r="E3567" i="65"/>
  <c r="E3566" i="65"/>
  <c r="E3565" i="65"/>
  <c r="E3564" i="65"/>
  <c r="E3563" i="65"/>
  <c r="E3562" i="65"/>
  <c r="E3561" i="65"/>
  <c r="E3560" i="65"/>
  <c r="E3559" i="65"/>
  <c r="E3558" i="65"/>
  <c r="E3557" i="65"/>
  <c r="E3556" i="65"/>
  <c r="E3555" i="65"/>
  <c r="E3554" i="65"/>
  <c r="E3553" i="65"/>
  <c r="E3552" i="65"/>
  <c r="E3551" i="65"/>
  <c r="E3550" i="65"/>
  <c r="E3549" i="65"/>
  <c r="E3548" i="65"/>
  <c r="E3547" i="65"/>
  <c r="E3546" i="65"/>
  <c r="E3545" i="65"/>
  <c r="E3544" i="65"/>
  <c r="E3543" i="65"/>
  <c r="E3542" i="65"/>
  <c r="E3541" i="65"/>
  <c r="E3540" i="65"/>
  <c r="E3539" i="65"/>
  <c r="E3538" i="65"/>
  <c r="E3537" i="65"/>
  <c r="E3536" i="65"/>
  <c r="E3535" i="65"/>
  <c r="E3534" i="65"/>
  <c r="E3533" i="65"/>
  <c r="E3532" i="65"/>
  <c r="E3531" i="65"/>
  <c r="E3530" i="65"/>
  <c r="E3529" i="65"/>
  <c r="E3528" i="65"/>
  <c r="E3527" i="65"/>
  <c r="E3526" i="65"/>
  <c r="E3525" i="65"/>
  <c r="E3524" i="65"/>
  <c r="E3523" i="65"/>
  <c r="E3522" i="65"/>
  <c r="E3521" i="65"/>
  <c r="E3520" i="65"/>
  <c r="E3519" i="65"/>
  <c r="E3518" i="65"/>
  <c r="E3517" i="65"/>
  <c r="E3516" i="65"/>
  <c r="E3515" i="65"/>
  <c r="E3514" i="65"/>
  <c r="E3513" i="65"/>
  <c r="E3512" i="65"/>
  <c r="E3511" i="65"/>
  <c r="E3510" i="65"/>
  <c r="E3509" i="65"/>
  <c r="E3508" i="65"/>
  <c r="E3507" i="65"/>
  <c r="E3506" i="65"/>
  <c r="E3505" i="65"/>
  <c r="E3504" i="65"/>
  <c r="E3503" i="65"/>
  <c r="E3502" i="65"/>
  <c r="E3501" i="65"/>
  <c r="E3500" i="65"/>
  <c r="E3499" i="65"/>
  <c r="E3498" i="65"/>
  <c r="E3497" i="65"/>
  <c r="E3496" i="65"/>
  <c r="E3495" i="65"/>
  <c r="E3494" i="65"/>
  <c r="E3493" i="65"/>
  <c r="E3492" i="65"/>
  <c r="E3491" i="65"/>
  <c r="E3490" i="65"/>
  <c r="E3489" i="65"/>
  <c r="E3488" i="65"/>
  <c r="E3487" i="65"/>
  <c r="E3486" i="65"/>
  <c r="E3485" i="65"/>
  <c r="E3484" i="65"/>
  <c r="E3483" i="65"/>
  <c r="E3482" i="65"/>
  <c r="E3481" i="65"/>
  <c r="E3480" i="65"/>
  <c r="E3479" i="65"/>
  <c r="E3478" i="65"/>
  <c r="E3477" i="65"/>
  <c r="E3476" i="65"/>
  <c r="E3475" i="65"/>
  <c r="E3474" i="65"/>
  <c r="E3473" i="65"/>
  <c r="E3472" i="65"/>
  <c r="E3471" i="65"/>
  <c r="E3470" i="65"/>
  <c r="E3469" i="65"/>
  <c r="E3468" i="65"/>
  <c r="E3467" i="65"/>
  <c r="E3466" i="65"/>
  <c r="E3465" i="65"/>
  <c r="E3464" i="65"/>
  <c r="E3463" i="65"/>
  <c r="E3462" i="65"/>
  <c r="E3461" i="65"/>
  <c r="E3460" i="65"/>
  <c r="E3459" i="65"/>
  <c r="E3458" i="65"/>
  <c r="E3457" i="65"/>
  <c r="E3456" i="65"/>
  <c r="E3455" i="65"/>
  <c r="E3454" i="65"/>
  <c r="E3453" i="65"/>
  <c r="E3452" i="65"/>
  <c r="E3451" i="65"/>
  <c r="E3450" i="65"/>
  <c r="E3449" i="65"/>
  <c r="E3448" i="65"/>
  <c r="E3447" i="65"/>
  <c r="E3446" i="65"/>
  <c r="E3445" i="65"/>
  <c r="E3444" i="65"/>
  <c r="E3443" i="65"/>
  <c r="E3442" i="65"/>
  <c r="E3441" i="65"/>
  <c r="E3440" i="65"/>
  <c r="E3439" i="65"/>
  <c r="E3438" i="65"/>
  <c r="E3437" i="65"/>
  <c r="E3436" i="65"/>
  <c r="E3435" i="65"/>
  <c r="E3434" i="65"/>
  <c r="E3433" i="65"/>
  <c r="E3432" i="65"/>
  <c r="E3431" i="65"/>
  <c r="E3430" i="65"/>
  <c r="E3429" i="65"/>
  <c r="E3428" i="65"/>
  <c r="E3427" i="65"/>
  <c r="E3426" i="65"/>
  <c r="E3425" i="65"/>
  <c r="E3424" i="65"/>
  <c r="E3423" i="65"/>
  <c r="E3422" i="65"/>
  <c r="E3421" i="65"/>
  <c r="E3420" i="65"/>
  <c r="E3419" i="65"/>
  <c r="E3418" i="65"/>
  <c r="E3417" i="65"/>
  <c r="E3416" i="65"/>
  <c r="E3415" i="65"/>
  <c r="E3414" i="65"/>
  <c r="E3413" i="65"/>
  <c r="E3412" i="65"/>
  <c r="E3411" i="65"/>
  <c r="E3410" i="65"/>
  <c r="E3409" i="65"/>
  <c r="E3408" i="65"/>
  <c r="E3407" i="65"/>
  <c r="E3406" i="65"/>
  <c r="E3405" i="65"/>
  <c r="E3404" i="65"/>
  <c r="E3403" i="65"/>
  <c r="E3402" i="65"/>
  <c r="E3401" i="65"/>
  <c r="E3400" i="65"/>
  <c r="E3399" i="65"/>
  <c r="E3398" i="65"/>
  <c r="E3397" i="65"/>
  <c r="E3396" i="65"/>
  <c r="E3395" i="65"/>
  <c r="E3394" i="65"/>
  <c r="E3393" i="65"/>
  <c r="E3392" i="65"/>
  <c r="E3391" i="65"/>
  <c r="E3390" i="65"/>
  <c r="E3389" i="65"/>
  <c r="E3388" i="65"/>
  <c r="E3387" i="65"/>
  <c r="E3386" i="65"/>
  <c r="E3385" i="65"/>
  <c r="E3384" i="65"/>
  <c r="E3383" i="65"/>
  <c r="E3382" i="65"/>
  <c r="E3381" i="65"/>
  <c r="E3380" i="65"/>
  <c r="E3379" i="65"/>
  <c r="E3378" i="65"/>
  <c r="E3377" i="65"/>
  <c r="E3376" i="65"/>
  <c r="E3375" i="65"/>
  <c r="E3374" i="65"/>
  <c r="E3373" i="65"/>
  <c r="E3372" i="65"/>
  <c r="E3371" i="65"/>
  <c r="E3370" i="65"/>
  <c r="E3369" i="65"/>
  <c r="E3368" i="65"/>
  <c r="E3367" i="65"/>
  <c r="E3366" i="65"/>
  <c r="E3365" i="65"/>
  <c r="E3364" i="65"/>
  <c r="E3363" i="65"/>
  <c r="E3362" i="65"/>
  <c r="E3361" i="65"/>
  <c r="E3360" i="65"/>
  <c r="E3359" i="65"/>
  <c r="E3358" i="65"/>
  <c r="E3357" i="65"/>
  <c r="E3356" i="65"/>
  <c r="E3355" i="65"/>
  <c r="E3354" i="65"/>
  <c r="E3353" i="65"/>
  <c r="E3352" i="65"/>
  <c r="E3351" i="65"/>
  <c r="E3350" i="65"/>
  <c r="E3349" i="65"/>
  <c r="E3348" i="65"/>
  <c r="E3347" i="65"/>
  <c r="E3346" i="65"/>
  <c r="E3345" i="65"/>
  <c r="E3344" i="65"/>
  <c r="E3343" i="65"/>
  <c r="E3342" i="65"/>
  <c r="E3341" i="65"/>
  <c r="E3340" i="65"/>
  <c r="E3339" i="65"/>
  <c r="E3338" i="65"/>
  <c r="E3337" i="65"/>
  <c r="E3336" i="65"/>
  <c r="E3335" i="65"/>
  <c r="E3334" i="65"/>
  <c r="E3333" i="65"/>
  <c r="E3332" i="65"/>
  <c r="E3331" i="65"/>
  <c r="E3330" i="65"/>
  <c r="E3329" i="65"/>
  <c r="E3328" i="65"/>
  <c r="E3327" i="65"/>
  <c r="E3326" i="65"/>
  <c r="E3325" i="65"/>
  <c r="E3324" i="65"/>
  <c r="E3323" i="65"/>
  <c r="E3322" i="65"/>
  <c r="E3321" i="65"/>
  <c r="E3320" i="65"/>
  <c r="E3319" i="65"/>
  <c r="E3318" i="65"/>
  <c r="E3317" i="65"/>
  <c r="E3316" i="65"/>
  <c r="E3315" i="65"/>
  <c r="E3314" i="65"/>
  <c r="E3313" i="65"/>
  <c r="E3312" i="65"/>
  <c r="E3311" i="65"/>
  <c r="E3310" i="65"/>
  <c r="E3309" i="65"/>
  <c r="E3308" i="65"/>
  <c r="E3307" i="65"/>
  <c r="E3306" i="65"/>
  <c r="E3305" i="65"/>
  <c r="E3304" i="65"/>
  <c r="E3303" i="65"/>
  <c r="E3302" i="65"/>
  <c r="E3301" i="65"/>
  <c r="E3300" i="65"/>
  <c r="E3299" i="65"/>
  <c r="E3298" i="65"/>
  <c r="E3297" i="65"/>
  <c r="E3296" i="65"/>
  <c r="E3295" i="65"/>
  <c r="E3294" i="65"/>
  <c r="E3293" i="65"/>
  <c r="E3292" i="65"/>
  <c r="E3291" i="65"/>
  <c r="E3290" i="65"/>
  <c r="E3289" i="65"/>
  <c r="E3288" i="65"/>
  <c r="E3287" i="65"/>
  <c r="E3286" i="65"/>
  <c r="E3285" i="65"/>
  <c r="E3284" i="65"/>
  <c r="E3283" i="65"/>
  <c r="E3282" i="65"/>
  <c r="E3281" i="65"/>
  <c r="E3280" i="65"/>
  <c r="E3279" i="65"/>
  <c r="E3278" i="65"/>
  <c r="E3277" i="65"/>
  <c r="E3276" i="65"/>
  <c r="E3275" i="65"/>
  <c r="E3274" i="65"/>
  <c r="E3273" i="65"/>
  <c r="E3272" i="65"/>
  <c r="E3271" i="65"/>
  <c r="E3270" i="65"/>
  <c r="E3269" i="65"/>
  <c r="E3268" i="65"/>
  <c r="E3267" i="65"/>
  <c r="E3266" i="65"/>
  <c r="E3265" i="65"/>
  <c r="E3264" i="65"/>
  <c r="E3263" i="65"/>
  <c r="E3262" i="65"/>
  <c r="E3261" i="65"/>
  <c r="E3260" i="65"/>
  <c r="E3259" i="65"/>
  <c r="E3258" i="65"/>
  <c r="E3257" i="65"/>
  <c r="E3256" i="65"/>
  <c r="E3255" i="65"/>
  <c r="E3254" i="65"/>
  <c r="E3253" i="65"/>
  <c r="E3252" i="65"/>
  <c r="E3251" i="65"/>
  <c r="E3250" i="65"/>
  <c r="E3249" i="65"/>
  <c r="E3248" i="65"/>
  <c r="E3247" i="65"/>
  <c r="E3246" i="65"/>
  <c r="E3245" i="65"/>
  <c r="E3244" i="65"/>
  <c r="E3243" i="65"/>
  <c r="E3242" i="65"/>
  <c r="E3241" i="65"/>
  <c r="E3240" i="65"/>
  <c r="E3239" i="65"/>
  <c r="E3238" i="65"/>
  <c r="E3237" i="65"/>
  <c r="E3236" i="65"/>
  <c r="E3235" i="65"/>
  <c r="E3234" i="65"/>
  <c r="E3233" i="65"/>
  <c r="E3232" i="65"/>
  <c r="E3231" i="65"/>
  <c r="E3230" i="65"/>
  <c r="E3229" i="65"/>
  <c r="E3228" i="65"/>
  <c r="E3227" i="65"/>
  <c r="E3226" i="65"/>
  <c r="E3225" i="65"/>
  <c r="E3224" i="65"/>
  <c r="E3223" i="65"/>
  <c r="E3222" i="65"/>
  <c r="E3221" i="65"/>
  <c r="E3220" i="65"/>
  <c r="E3219" i="65"/>
  <c r="E3218" i="65"/>
  <c r="E3217" i="65"/>
  <c r="E3216" i="65"/>
  <c r="E3215" i="65"/>
  <c r="E3214" i="65"/>
  <c r="E3213" i="65"/>
  <c r="E3212" i="65"/>
  <c r="E3211" i="65"/>
  <c r="E3210" i="65"/>
  <c r="E3209" i="65"/>
  <c r="E3208" i="65"/>
  <c r="E3207" i="65"/>
  <c r="E3206" i="65"/>
  <c r="E3205" i="65"/>
  <c r="E3204" i="65"/>
  <c r="E3203" i="65"/>
  <c r="E3202" i="65"/>
  <c r="E3201" i="65"/>
  <c r="E3200" i="65"/>
  <c r="E3199" i="65"/>
  <c r="E3198" i="65"/>
  <c r="E3197" i="65"/>
  <c r="E3196" i="65"/>
  <c r="E3195" i="65"/>
  <c r="E3194" i="65"/>
  <c r="E3193" i="65"/>
  <c r="E3192" i="65"/>
  <c r="E3191" i="65"/>
  <c r="E3190" i="65"/>
  <c r="E3189" i="65"/>
  <c r="E3188" i="65"/>
  <c r="E3187" i="65"/>
  <c r="E3186" i="65"/>
  <c r="E3185" i="65"/>
  <c r="E3184" i="65"/>
  <c r="E3183" i="65"/>
  <c r="E3182" i="65"/>
  <c r="E3181" i="65"/>
  <c r="E3180" i="65"/>
  <c r="E3179" i="65"/>
  <c r="E3178" i="65"/>
  <c r="E3177" i="65"/>
  <c r="E3176" i="65"/>
  <c r="E3175" i="65"/>
  <c r="E3174" i="65"/>
  <c r="E3173" i="65"/>
  <c r="E3172" i="65"/>
  <c r="E3171" i="65"/>
  <c r="E3170" i="65"/>
  <c r="E3169" i="65"/>
  <c r="E3168" i="65"/>
  <c r="E3167" i="65"/>
  <c r="E3166" i="65"/>
  <c r="E3165" i="65"/>
  <c r="E3164" i="65"/>
  <c r="E3163" i="65"/>
  <c r="E3162" i="65"/>
  <c r="E3161" i="65"/>
  <c r="E3160" i="65"/>
  <c r="E3159" i="65"/>
  <c r="E3158" i="65"/>
  <c r="E3157" i="65"/>
  <c r="E3156" i="65"/>
  <c r="E3155" i="65"/>
  <c r="E3154" i="65"/>
  <c r="E3153" i="65"/>
  <c r="E3152" i="65"/>
  <c r="E3151" i="65"/>
  <c r="E3150" i="65"/>
  <c r="E3149" i="65"/>
  <c r="E3148" i="65"/>
  <c r="E3147" i="65"/>
  <c r="E3146" i="65"/>
  <c r="E3145" i="65"/>
  <c r="E3144" i="65"/>
  <c r="E3143" i="65"/>
  <c r="E3142" i="65"/>
  <c r="E3141" i="65"/>
  <c r="E3140" i="65"/>
  <c r="E3139" i="65"/>
  <c r="E3138" i="65"/>
  <c r="E3137" i="65"/>
  <c r="E3136" i="65"/>
  <c r="E3135" i="65"/>
  <c r="E3134" i="65"/>
  <c r="E3133" i="65"/>
  <c r="E3132" i="65"/>
  <c r="E3131" i="65"/>
  <c r="E3130" i="65"/>
  <c r="E3129" i="65"/>
  <c r="E3128" i="65"/>
  <c r="E3127" i="65"/>
  <c r="E3126" i="65"/>
  <c r="E3125" i="65"/>
  <c r="E3124" i="65"/>
  <c r="E3123" i="65"/>
  <c r="E3122" i="65"/>
  <c r="E3121" i="65"/>
  <c r="E3120" i="65"/>
  <c r="E3119" i="65"/>
  <c r="E3118" i="65"/>
  <c r="E3117" i="65"/>
  <c r="E3116" i="65"/>
  <c r="E3115" i="65"/>
  <c r="E3114" i="65"/>
  <c r="E3113" i="65"/>
  <c r="E3112" i="65"/>
  <c r="E3111" i="65"/>
  <c r="E3110" i="65"/>
  <c r="E3109" i="65"/>
  <c r="E3108" i="65"/>
  <c r="E3107" i="65"/>
  <c r="E3106" i="65"/>
  <c r="E3105" i="65"/>
  <c r="E3104" i="65"/>
  <c r="E3103" i="65"/>
  <c r="E3102" i="65"/>
  <c r="E3101" i="65"/>
  <c r="E3100" i="65"/>
  <c r="E3099" i="65"/>
  <c r="E3098" i="65"/>
  <c r="E3097" i="65"/>
  <c r="E3096" i="65"/>
  <c r="E3095" i="65"/>
  <c r="E3094" i="65"/>
  <c r="E3093" i="65"/>
  <c r="E3092" i="65"/>
  <c r="E3091" i="65"/>
  <c r="E3090" i="65"/>
  <c r="E3089" i="65"/>
  <c r="E3088" i="65"/>
  <c r="E3087" i="65"/>
  <c r="E3086" i="65"/>
  <c r="E3085" i="65"/>
  <c r="E3084" i="65"/>
  <c r="E3083" i="65"/>
  <c r="E3082" i="65"/>
  <c r="E3081" i="65"/>
  <c r="E3080" i="65"/>
  <c r="E3079" i="65"/>
  <c r="E3078" i="65"/>
  <c r="E3077" i="65"/>
  <c r="E3076" i="65"/>
  <c r="E3075" i="65"/>
  <c r="E3074" i="65"/>
  <c r="E3073" i="65"/>
  <c r="E3072" i="65"/>
  <c r="E3071" i="65"/>
  <c r="E3070" i="65"/>
  <c r="E3069" i="65"/>
  <c r="E3068" i="65"/>
  <c r="E3067" i="65"/>
  <c r="E3066" i="65"/>
  <c r="E3065" i="65"/>
  <c r="E3064" i="65"/>
  <c r="E3063" i="65"/>
  <c r="E3062" i="65"/>
  <c r="E3061" i="65"/>
  <c r="E3060" i="65"/>
  <c r="E3059" i="65"/>
  <c r="E3058" i="65"/>
  <c r="E3057" i="65"/>
  <c r="E3056" i="65"/>
  <c r="E3055" i="65"/>
  <c r="E3054" i="65"/>
  <c r="E3053" i="65"/>
  <c r="E3052" i="65"/>
  <c r="E3051" i="65"/>
  <c r="E3050" i="65"/>
  <c r="E3049" i="65"/>
  <c r="E3048" i="65"/>
  <c r="E3047" i="65"/>
  <c r="E3046" i="65"/>
  <c r="E3045" i="65"/>
  <c r="E3044" i="65"/>
  <c r="E3043" i="65"/>
  <c r="E3042" i="65"/>
  <c r="E3041" i="65"/>
  <c r="E3040" i="65"/>
  <c r="E3039" i="65"/>
  <c r="E3038" i="65"/>
  <c r="E3037" i="65"/>
  <c r="E3036" i="65"/>
  <c r="E3035" i="65"/>
  <c r="E3034" i="65"/>
  <c r="E3033" i="65"/>
  <c r="E3032" i="65"/>
  <c r="E3031" i="65"/>
  <c r="E3030" i="65"/>
  <c r="E3029" i="65"/>
  <c r="E3028" i="65"/>
  <c r="E3027" i="65"/>
  <c r="E3026" i="65"/>
  <c r="E3025" i="65"/>
  <c r="E3024" i="65"/>
  <c r="E3023" i="65"/>
  <c r="E3022" i="65"/>
  <c r="E3021" i="65"/>
  <c r="E3020" i="65"/>
  <c r="E3019" i="65"/>
  <c r="E3018" i="65"/>
  <c r="E3017" i="65"/>
  <c r="E3016" i="65"/>
  <c r="E3015" i="65"/>
  <c r="E3014" i="65"/>
  <c r="E3013" i="65"/>
  <c r="E3012" i="65"/>
  <c r="E3011" i="65"/>
  <c r="E3010" i="65"/>
  <c r="E3009" i="65"/>
  <c r="E3008" i="65"/>
  <c r="E3007" i="65"/>
  <c r="E3006" i="65"/>
  <c r="E3005" i="65"/>
  <c r="E3004" i="65"/>
  <c r="E3003" i="65"/>
  <c r="E3002" i="65"/>
  <c r="E3001" i="65"/>
  <c r="E3000" i="65"/>
  <c r="E2999" i="65"/>
  <c r="E2998" i="65"/>
  <c r="E2997" i="65"/>
  <c r="E2996" i="65"/>
  <c r="E2995" i="65"/>
  <c r="E2994" i="65"/>
  <c r="E2993" i="65"/>
  <c r="E2992" i="65"/>
  <c r="E2991" i="65"/>
  <c r="E2990" i="65"/>
  <c r="E2989" i="65"/>
  <c r="E2988" i="65"/>
  <c r="E2987" i="65"/>
  <c r="E2986" i="65"/>
  <c r="E2985" i="65"/>
  <c r="E2984" i="65"/>
  <c r="E2983" i="65"/>
  <c r="E2982" i="65"/>
  <c r="E2981" i="65"/>
  <c r="E2980" i="65"/>
  <c r="E2979" i="65"/>
  <c r="E2978" i="65"/>
  <c r="E2977" i="65"/>
  <c r="E2976" i="65"/>
  <c r="E2975" i="65"/>
  <c r="E2974" i="65"/>
  <c r="E2973" i="65"/>
  <c r="E2972" i="65"/>
  <c r="E2971" i="65"/>
  <c r="E2970" i="65"/>
  <c r="E2969" i="65"/>
  <c r="E2968" i="65"/>
  <c r="E2967" i="65"/>
  <c r="E2966" i="65"/>
  <c r="E2965" i="65"/>
  <c r="E2964" i="65"/>
  <c r="E2963" i="65"/>
  <c r="E2962" i="65"/>
  <c r="E2961" i="65"/>
  <c r="E2960" i="65"/>
  <c r="E2959" i="65"/>
  <c r="E2958" i="65"/>
  <c r="E2957" i="65"/>
  <c r="E2956" i="65"/>
  <c r="E2955" i="65"/>
  <c r="E2954" i="65"/>
  <c r="E2953" i="65"/>
  <c r="E2952" i="65"/>
  <c r="E2951" i="65"/>
  <c r="E2950" i="65"/>
  <c r="E2949" i="65"/>
  <c r="E2948" i="65"/>
  <c r="E2947" i="65"/>
  <c r="E2946" i="65"/>
  <c r="E2945" i="65"/>
  <c r="E2944" i="65"/>
  <c r="E2943" i="65"/>
  <c r="E2942" i="65"/>
  <c r="E2941" i="65"/>
  <c r="E2940" i="65"/>
  <c r="E2939" i="65"/>
  <c r="E2938" i="65"/>
  <c r="E2937" i="65"/>
  <c r="E2936" i="65"/>
  <c r="E2935" i="65"/>
  <c r="E2934" i="65"/>
  <c r="E2933" i="65"/>
  <c r="E2932" i="65"/>
  <c r="E2931" i="65"/>
  <c r="E2930" i="65"/>
  <c r="E2929" i="65"/>
  <c r="E2928" i="65"/>
  <c r="E2927" i="65"/>
  <c r="E2926" i="65"/>
  <c r="E2925" i="65"/>
  <c r="E2924" i="65"/>
  <c r="E2923" i="65"/>
  <c r="E2922" i="65"/>
  <c r="E2921" i="65"/>
  <c r="E2920" i="65"/>
  <c r="E2919" i="65"/>
  <c r="E2918" i="65"/>
  <c r="E2917" i="65"/>
  <c r="E2916" i="65"/>
  <c r="E2915" i="65"/>
  <c r="E2914" i="65"/>
  <c r="E2913" i="65"/>
  <c r="E2912" i="65"/>
  <c r="E2911" i="65"/>
  <c r="E2910" i="65"/>
  <c r="E2909" i="65"/>
  <c r="E2908" i="65"/>
  <c r="E2907" i="65"/>
  <c r="E2906" i="65"/>
  <c r="E2905" i="65"/>
  <c r="E2904" i="65"/>
  <c r="E2903" i="65"/>
  <c r="E2902" i="65"/>
  <c r="E2901" i="65"/>
  <c r="E2900" i="65"/>
  <c r="E2899" i="65"/>
  <c r="E2898" i="65"/>
  <c r="E2897" i="65"/>
  <c r="E2896" i="65"/>
  <c r="E2895" i="65"/>
  <c r="E2894" i="65"/>
  <c r="E2893" i="65"/>
  <c r="E2892" i="65"/>
  <c r="E2891" i="65"/>
  <c r="E2890" i="65"/>
  <c r="E2889" i="65"/>
  <c r="E2888" i="65"/>
  <c r="E2887" i="65"/>
  <c r="E2886" i="65"/>
  <c r="E2885" i="65"/>
  <c r="E2884" i="65"/>
  <c r="E2883" i="65"/>
  <c r="E2882" i="65"/>
  <c r="E2881" i="65"/>
  <c r="E2880" i="65"/>
  <c r="E2879" i="65"/>
  <c r="E2878" i="65"/>
  <c r="E2877" i="65"/>
  <c r="E2876" i="65"/>
  <c r="E2875" i="65"/>
  <c r="E2874" i="65"/>
  <c r="E2873" i="65"/>
  <c r="E2872" i="65"/>
  <c r="E2871" i="65"/>
  <c r="E2870" i="65"/>
  <c r="E2869" i="65"/>
  <c r="E2868" i="65"/>
  <c r="E2867" i="65"/>
  <c r="E2866" i="65"/>
  <c r="E2865" i="65"/>
  <c r="E2864" i="65"/>
  <c r="E2863" i="65"/>
  <c r="E2862" i="65"/>
  <c r="E2861" i="65"/>
  <c r="E2860" i="65"/>
  <c r="E2859" i="65"/>
  <c r="E2858" i="65"/>
  <c r="E2857" i="65"/>
  <c r="E2856" i="65"/>
  <c r="E2855" i="65"/>
  <c r="E2854" i="65"/>
  <c r="E2853" i="65"/>
  <c r="E2852" i="65"/>
  <c r="E2851" i="65"/>
  <c r="E2850" i="65"/>
  <c r="E2849" i="65"/>
  <c r="E2848" i="65"/>
  <c r="E2847" i="65"/>
  <c r="E2846" i="65"/>
  <c r="E2845" i="65"/>
  <c r="E2844" i="65"/>
  <c r="E2843" i="65"/>
  <c r="E2842" i="65"/>
  <c r="E2841" i="65"/>
  <c r="E2840" i="65"/>
  <c r="E2839" i="65"/>
  <c r="E2838" i="65"/>
  <c r="E2837" i="65"/>
  <c r="E2836" i="65"/>
  <c r="E2835" i="65"/>
  <c r="E2834" i="65"/>
  <c r="E2833" i="65"/>
  <c r="E2832" i="65"/>
  <c r="E2831" i="65"/>
  <c r="E2830" i="65"/>
  <c r="E2829" i="65"/>
  <c r="E2828" i="65"/>
  <c r="E2827" i="65"/>
  <c r="E2826" i="65"/>
  <c r="E2825" i="65"/>
  <c r="E2824" i="65"/>
  <c r="E2823" i="65"/>
  <c r="E2822" i="65"/>
  <c r="E2821" i="65"/>
  <c r="E2820" i="65"/>
  <c r="E2819" i="65"/>
  <c r="E2818" i="65"/>
  <c r="E2817" i="65"/>
  <c r="E2816" i="65"/>
  <c r="E2815" i="65"/>
  <c r="E2814" i="65"/>
  <c r="E2813" i="65"/>
  <c r="E2812" i="65"/>
  <c r="E2811" i="65"/>
  <c r="E2810" i="65"/>
  <c r="E2809" i="65"/>
  <c r="E2808" i="65"/>
  <c r="E2807" i="65"/>
  <c r="E2806" i="65"/>
  <c r="E2805" i="65"/>
  <c r="E2804" i="65"/>
  <c r="E2803" i="65"/>
  <c r="E2802" i="65"/>
  <c r="E2801" i="65"/>
  <c r="E2800" i="65"/>
  <c r="E2799" i="65"/>
  <c r="E2798" i="65"/>
  <c r="E2797" i="65"/>
  <c r="E2796" i="65"/>
  <c r="E2795" i="65"/>
  <c r="E2794" i="65"/>
  <c r="E2793" i="65"/>
  <c r="E2792" i="65"/>
  <c r="E2791" i="65"/>
  <c r="E2790" i="65"/>
  <c r="E2789" i="65"/>
  <c r="E2788" i="65"/>
  <c r="E2787" i="65"/>
  <c r="E2786" i="65"/>
  <c r="E2785" i="65"/>
  <c r="E2784" i="65"/>
  <c r="E2783" i="65"/>
  <c r="E2782" i="65"/>
  <c r="E2781" i="65"/>
  <c r="E2780" i="65"/>
  <c r="E2779" i="65"/>
  <c r="E2778" i="65"/>
  <c r="E2777" i="65"/>
  <c r="E2776" i="65"/>
  <c r="E2775" i="65"/>
  <c r="E2774" i="65"/>
  <c r="E2773" i="65"/>
  <c r="E2772" i="65"/>
  <c r="E2771" i="65"/>
  <c r="E2770" i="65"/>
  <c r="E2769" i="65"/>
  <c r="E2768" i="65"/>
  <c r="E2767" i="65"/>
  <c r="E2766" i="65"/>
  <c r="E2765" i="65"/>
  <c r="E2764" i="65"/>
  <c r="E2763" i="65"/>
  <c r="E2762" i="65"/>
  <c r="E2761" i="65"/>
  <c r="E2760" i="65"/>
  <c r="E2759" i="65"/>
  <c r="E2758" i="65"/>
  <c r="E2757" i="65"/>
  <c r="E2756" i="65"/>
  <c r="E2755" i="65"/>
  <c r="E2754" i="65"/>
  <c r="E2753" i="65"/>
  <c r="E2752" i="65"/>
  <c r="E2751" i="65"/>
  <c r="E2750" i="65"/>
  <c r="E2749" i="65"/>
  <c r="E2748" i="65"/>
  <c r="E2747" i="65"/>
  <c r="E2746" i="65"/>
  <c r="E2745" i="65"/>
  <c r="E2744" i="65"/>
  <c r="E2743" i="65"/>
  <c r="E2742" i="65"/>
  <c r="E2741" i="65"/>
  <c r="E2740" i="65"/>
  <c r="E2739" i="65"/>
  <c r="E2738" i="65"/>
  <c r="E2737" i="65"/>
  <c r="E2736" i="65"/>
  <c r="E2735" i="65"/>
  <c r="E2734" i="65"/>
  <c r="E2733" i="65"/>
  <c r="E2732" i="65"/>
  <c r="E2731" i="65"/>
  <c r="E2730" i="65"/>
  <c r="E2729" i="65"/>
  <c r="E2728" i="65"/>
  <c r="E2727" i="65"/>
  <c r="E2726" i="65"/>
  <c r="E2725" i="65"/>
  <c r="E2724" i="65"/>
  <c r="E2723" i="65"/>
  <c r="E2722" i="65"/>
  <c r="E2721" i="65"/>
  <c r="E2720" i="65"/>
  <c r="E2719" i="65"/>
  <c r="E2718" i="65"/>
  <c r="E2717" i="65"/>
  <c r="E2716" i="65"/>
  <c r="E2715" i="65"/>
  <c r="E2714" i="65"/>
  <c r="E2713" i="65"/>
  <c r="E2712" i="65"/>
  <c r="E2711" i="65"/>
  <c r="E2710" i="65"/>
  <c r="E2709" i="65"/>
  <c r="E2708" i="65"/>
  <c r="E2707" i="65"/>
  <c r="E2706" i="65"/>
  <c r="E2705" i="65"/>
  <c r="E2704" i="65"/>
  <c r="E2703" i="65"/>
  <c r="E2702" i="65"/>
  <c r="E2701" i="65"/>
  <c r="E2700" i="65"/>
  <c r="E2699" i="65"/>
  <c r="E2698" i="65"/>
  <c r="E2697" i="65"/>
  <c r="E2696" i="65"/>
  <c r="E2695" i="65"/>
  <c r="E2694" i="65"/>
  <c r="E2693" i="65"/>
  <c r="E2692" i="65"/>
  <c r="E2691" i="65"/>
  <c r="E2690" i="65"/>
  <c r="E2689" i="65"/>
  <c r="E2688" i="65"/>
  <c r="E2687" i="65"/>
  <c r="E2686" i="65"/>
  <c r="E2685" i="65"/>
  <c r="E2684" i="65"/>
  <c r="E2683" i="65"/>
  <c r="E2682" i="65"/>
  <c r="E2681" i="65"/>
  <c r="E2680" i="65"/>
  <c r="E2679" i="65"/>
  <c r="E2678" i="65"/>
  <c r="E2677" i="65"/>
  <c r="E2676" i="65"/>
  <c r="E2675" i="65"/>
  <c r="E2674" i="65"/>
  <c r="E2673" i="65"/>
  <c r="E2672" i="65"/>
  <c r="E2671" i="65"/>
  <c r="E2670" i="65"/>
  <c r="E2669" i="65"/>
  <c r="E2668" i="65"/>
  <c r="E2667" i="65"/>
  <c r="E2666" i="65"/>
  <c r="E2665" i="65"/>
  <c r="E2664" i="65"/>
  <c r="E2663" i="65"/>
  <c r="E2662" i="65"/>
  <c r="E2661" i="65"/>
  <c r="E2660" i="65"/>
  <c r="E2659" i="65"/>
  <c r="E2658" i="65"/>
  <c r="E2657" i="65"/>
  <c r="E2656" i="65"/>
  <c r="E2655" i="65"/>
  <c r="E2654" i="65"/>
  <c r="E2653" i="65"/>
  <c r="E2652" i="65"/>
  <c r="E2651" i="65"/>
  <c r="E2650" i="65"/>
  <c r="E2649" i="65"/>
  <c r="E2648" i="65"/>
  <c r="E2647" i="65"/>
  <c r="E2646" i="65"/>
  <c r="E2645" i="65"/>
  <c r="E2644" i="65"/>
  <c r="E2643" i="65"/>
  <c r="E2642" i="65"/>
  <c r="E2641" i="65"/>
  <c r="E2640" i="65"/>
  <c r="E2639" i="65"/>
  <c r="E2638" i="65"/>
  <c r="E2637" i="65"/>
  <c r="E2636" i="65"/>
  <c r="E2635" i="65"/>
  <c r="E2634" i="65"/>
  <c r="E2633" i="65"/>
  <c r="E2632" i="65"/>
  <c r="E2631" i="65"/>
  <c r="E2630" i="65"/>
  <c r="E2629" i="65"/>
  <c r="E2628" i="65"/>
  <c r="E2627" i="65"/>
  <c r="E2626" i="65"/>
  <c r="E2625" i="65"/>
  <c r="E2624" i="65"/>
  <c r="E2623" i="65"/>
  <c r="E2622" i="65"/>
  <c r="E2621" i="65"/>
  <c r="E2620" i="65"/>
  <c r="E2619" i="65"/>
  <c r="E2618" i="65"/>
  <c r="E2617" i="65"/>
  <c r="E2616" i="65"/>
  <c r="E2615" i="65"/>
  <c r="E2614" i="65"/>
  <c r="E2613" i="65"/>
  <c r="E2612" i="65"/>
  <c r="E2611" i="65"/>
  <c r="E2610" i="65"/>
  <c r="E2609" i="65"/>
  <c r="E2608" i="65"/>
  <c r="E2607" i="65"/>
  <c r="E2606" i="65"/>
  <c r="E2605" i="65"/>
  <c r="E2604" i="65"/>
  <c r="E2603" i="65"/>
  <c r="E2602" i="65"/>
  <c r="E2601" i="65"/>
  <c r="E2600" i="65"/>
  <c r="E2599" i="65"/>
  <c r="E2598" i="65"/>
  <c r="E2597" i="65"/>
  <c r="E2596" i="65"/>
  <c r="E2595" i="65"/>
  <c r="E2594" i="65"/>
  <c r="E2593" i="65"/>
  <c r="E2592" i="65"/>
  <c r="E2591" i="65"/>
  <c r="E2590" i="65"/>
  <c r="E2589" i="65"/>
  <c r="E2588" i="65"/>
  <c r="E2587" i="65"/>
  <c r="E2586" i="65"/>
  <c r="E2585" i="65"/>
  <c r="E2584" i="65"/>
  <c r="E2583" i="65"/>
  <c r="E2582" i="65"/>
  <c r="E2581" i="65"/>
  <c r="E2580" i="65"/>
  <c r="E2579" i="65"/>
  <c r="E2578" i="65"/>
  <c r="E2577" i="65"/>
  <c r="E2576" i="65"/>
  <c r="E2575" i="65"/>
  <c r="E2574" i="65"/>
  <c r="E2573" i="65"/>
  <c r="E2572" i="65"/>
  <c r="E2571" i="65"/>
  <c r="E2570" i="65"/>
  <c r="E2569" i="65"/>
  <c r="E2568" i="65"/>
  <c r="E2567" i="65"/>
  <c r="E2566" i="65"/>
  <c r="E2565" i="65"/>
  <c r="E2564" i="65"/>
  <c r="E2563" i="65"/>
  <c r="E2562" i="65"/>
  <c r="E2561" i="65"/>
  <c r="E2560" i="65"/>
  <c r="E2559" i="65"/>
  <c r="E2558" i="65"/>
  <c r="E2557" i="65"/>
  <c r="E2556" i="65"/>
  <c r="E2555" i="65"/>
  <c r="E2554" i="65"/>
  <c r="E2553" i="65"/>
  <c r="E2552" i="65"/>
  <c r="E2551" i="65"/>
  <c r="E2550" i="65"/>
  <c r="E2549" i="65"/>
  <c r="E2548" i="65"/>
  <c r="E2547" i="65"/>
  <c r="E2546" i="65"/>
  <c r="E2545" i="65"/>
  <c r="E2544" i="65"/>
  <c r="E2543" i="65"/>
  <c r="E2542" i="65"/>
  <c r="E2541" i="65"/>
  <c r="E2540" i="65"/>
  <c r="E2539" i="65"/>
  <c r="E2538" i="65"/>
  <c r="E2537" i="65"/>
  <c r="E2536" i="65"/>
  <c r="E2535" i="65"/>
  <c r="E2534" i="65"/>
  <c r="E2533" i="65"/>
  <c r="E2532" i="65"/>
  <c r="E2531" i="65"/>
  <c r="E2530" i="65"/>
  <c r="E2529" i="65"/>
  <c r="E2528" i="65"/>
  <c r="E2527" i="65"/>
  <c r="E2526" i="65"/>
  <c r="E2525" i="65"/>
  <c r="E2524" i="65"/>
  <c r="E2523" i="65"/>
  <c r="E2522" i="65"/>
  <c r="E2521" i="65"/>
  <c r="E2520" i="65"/>
  <c r="E2519" i="65"/>
  <c r="E2518" i="65"/>
  <c r="E2517" i="65"/>
  <c r="E2516" i="65"/>
  <c r="E2515" i="65"/>
  <c r="E2514" i="65"/>
  <c r="E2513" i="65"/>
  <c r="E2512" i="65"/>
  <c r="E2511" i="65"/>
  <c r="E2510" i="65"/>
  <c r="E2509" i="65"/>
  <c r="E2508" i="65"/>
  <c r="E2507" i="65"/>
  <c r="E2506" i="65"/>
  <c r="E2505" i="65"/>
  <c r="E2504" i="65"/>
  <c r="E2503" i="65"/>
  <c r="E2502" i="65"/>
  <c r="E2501" i="65"/>
  <c r="E2500" i="65"/>
  <c r="E2499" i="65"/>
  <c r="E2498" i="65"/>
  <c r="E2497" i="65"/>
  <c r="E2496" i="65"/>
  <c r="E2495" i="65"/>
  <c r="E2494" i="65"/>
  <c r="E2493" i="65"/>
  <c r="E2492" i="65"/>
  <c r="E2491" i="65"/>
  <c r="E2490" i="65"/>
  <c r="E2489" i="65"/>
  <c r="E2488" i="65"/>
  <c r="E2487" i="65"/>
  <c r="E2486" i="65"/>
  <c r="E2485" i="65"/>
  <c r="E2484" i="65"/>
  <c r="E2483" i="65"/>
  <c r="E2482" i="65"/>
  <c r="E2481" i="65"/>
  <c r="E2480" i="65"/>
  <c r="E2479" i="65"/>
  <c r="E2478" i="65"/>
  <c r="E2477" i="65"/>
  <c r="E2476" i="65"/>
  <c r="E2475" i="65"/>
  <c r="E2474" i="65"/>
  <c r="E2473" i="65"/>
  <c r="E2472" i="65"/>
  <c r="E2471" i="65"/>
  <c r="E2470" i="65"/>
  <c r="E2469" i="65"/>
  <c r="E2468" i="65"/>
  <c r="E2467" i="65"/>
  <c r="E2466" i="65"/>
  <c r="E2465" i="65"/>
  <c r="E2464" i="65"/>
  <c r="E2463" i="65"/>
  <c r="E2462" i="65"/>
  <c r="E2461" i="65"/>
  <c r="E2460" i="65"/>
  <c r="E2459" i="65"/>
  <c r="E2458" i="65"/>
  <c r="E2457" i="65"/>
  <c r="E2456" i="65"/>
  <c r="E2455" i="65"/>
  <c r="E2454" i="65"/>
  <c r="E2453" i="65"/>
  <c r="E2452" i="65"/>
  <c r="E2451" i="65"/>
  <c r="E2450" i="65"/>
  <c r="E2449" i="65"/>
  <c r="E2448" i="65"/>
  <c r="E2447" i="65"/>
  <c r="E2446" i="65"/>
  <c r="E2445" i="65"/>
  <c r="E2444" i="65"/>
  <c r="E2443" i="65"/>
  <c r="E2442" i="65"/>
  <c r="E2441" i="65"/>
  <c r="E2440" i="65"/>
  <c r="E2439" i="65"/>
  <c r="E2438" i="65"/>
  <c r="E2437" i="65"/>
  <c r="E2436" i="65"/>
  <c r="E2435" i="65"/>
  <c r="E2434" i="65"/>
  <c r="E2433" i="65"/>
  <c r="E2432" i="65"/>
  <c r="E2431" i="65"/>
  <c r="E2430" i="65"/>
  <c r="E2429" i="65"/>
  <c r="E2428" i="65"/>
  <c r="E2427" i="65"/>
  <c r="E2426" i="65"/>
  <c r="E2425" i="65"/>
  <c r="E2424" i="65"/>
  <c r="E2423" i="65"/>
  <c r="E2422" i="65"/>
  <c r="E2421" i="65"/>
  <c r="E2420" i="65"/>
  <c r="E2419" i="65"/>
  <c r="E2418" i="65"/>
  <c r="E2417" i="65"/>
  <c r="E2416" i="65"/>
  <c r="E2415" i="65"/>
  <c r="E2414" i="65"/>
  <c r="E2413" i="65"/>
  <c r="E2412" i="65"/>
  <c r="E2411" i="65"/>
  <c r="E2410" i="65"/>
  <c r="E2409" i="65"/>
  <c r="E2408" i="65"/>
  <c r="E2407" i="65"/>
  <c r="E2406" i="65"/>
  <c r="E2405" i="65"/>
  <c r="E2404" i="65"/>
  <c r="E2403" i="65"/>
  <c r="E2402" i="65"/>
  <c r="E2401" i="65"/>
  <c r="E2400" i="65"/>
  <c r="E2399" i="65"/>
  <c r="E2398" i="65"/>
  <c r="E2397" i="65"/>
  <c r="E2396" i="65"/>
  <c r="E2395" i="65"/>
  <c r="E2394" i="65"/>
  <c r="E2393" i="65"/>
  <c r="E2392" i="65"/>
  <c r="E2391" i="65"/>
  <c r="E2390" i="65"/>
  <c r="E2389" i="65"/>
  <c r="E2388" i="65"/>
  <c r="E2387" i="65"/>
  <c r="E2386" i="65"/>
  <c r="E2385" i="65"/>
  <c r="E2384" i="65"/>
  <c r="E2383" i="65"/>
  <c r="E2382" i="65"/>
  <c r="E2381" i="65"/>
  <c r="E2380" i="65"/>
  <c r="E2379" i="65"/>
  <c r="E2378" i="65"/>
  <c r="E2377" i="65"/>
  <c r="E2376" i="65"/>
  <c r="E2375" i="65"/>
  <c r="E2374" i="65"/>
  <c r="E2373" i="65"/>
  <c r="E2372" i="65"/>
  <c r="E2371" i="65"/>
  <c r="E2370" i="65"/>
  <c r="E2369" i="65"/>
  <c r="E2368" i="65"/>
  <c r="E2367" i="65"/>
  <c r="E2366" i="65"/>
  <c r="E2365" i="65"/>
  <c r="E2364" i="65"/>
  <c r="E2363" i="65"/>
  <c r="E2362" i="65"/>
  <c r="E2361" i="65"/>
  <c r="E2360" i="65"/>
  <c r="E2359" i="65"/>
  <c r="E2358" i="65"/>
  <c r="E2357" i="65"/>
  <c r="E2356" i="65"/>
  <c r="E2355" i="65"/>
  <c r="E2354" i="65"/>
  <c r="E2353" i="65"/>
  <c r="E2352" i="65"/>
  <c r="E2351" i="65"/>
  <c r="E2350" i="65"/>
  <c r="E2349" i="65"/>
  <c r="E2348" i="65"/>
  <c r="E2347" i="65"/>
  <c r="E2346" i="65"/>
  <c r="E2345" i="65"/>
  <c r="E2344" i="65"/>
  <c r="E2343" i="65"/>
  <c r="E2342" i="65"/>
  <c r="E2341" i="65"/>
  <c r="E2340" i="65"/>
  <c r="E2339" i="65"/>
  <c r="E2338" i="65"/>
  <c r="E2337" i="65"/>
  <c r="E2336" i="65"/>
  <c r="E2335" i="65"/>
  <c r="E2334" i="65"/>
  <c r="E2333" i="65"/>
  <c r="E2332" i="65"/>
  <c r="E2331" i="65"/>
  <c r="E2330" i="65"/>
  <c r="E2329" i="65"/>
  <c r="E2328" i="65"/>
  <c r="E2327" i="65"/>
  <c r="E2326" i="65"/>
  <c r="E2325" i="65"/>
  <c r="E2324" i="65"/>
  <c r="E2323" i="65"/>
  <c r="E2322" i="65"/>
  <c r="E2321" i="65"/>
  <c r="E2320" i="65"/>
  <c r="E2319" i="65"/>
  <c r="E2318" i="65"/>
  <c r="E2317" i="65"/>
  <c r="E2316" i="65"/>
  <c r="E2315" i="65"/>
  <c r="E2314" i="65"/>
  <c r="E2313" i="65"/>
  <c r="E2312" i="65"/>
  <c r="E2311" i="65"/>
  <c r="E2310" i="65"/>
  <c r="E2309" i="65"/>
  <c r="E2308" i="65"/>
  <c r="E2307" i="65"/>
  <c r="E2306" i="65"/>
  <c r="E2305" i="65"/>
  <c r="E2304" i="65"/>
  <c r="E2303" i="65"/>
  <c r="E2302" i="65"/>
  <c r="E2301" i="65"/>
  <c r="E2300" i="65"/>
  <c r="E2299" i="65"/>
  <c r="E2298" i="65"/>
  <c r="E2297" i="65"/>
  <c r="E2296" i="65"/>
  <c r="E2295" i="65"/>
  <c r="E2294" i="65"/>
  <c r="E2293" i="65"/>
  <c r="E2292" i="65"/>
  <c r="E2291" i="65"/>
  <c r="E2290" i="65"/>
  <c r="E2289" i="65"/>
  <c r="E2288" i="65"/>
  <c r="E2287" i="65"/>
  <c r="E2286" i="65"/>
  <c r="E2285" i="65"/>
  <c r="E2284" i="65"/>
  <c r="E2283" i="65"/>
  <c r="E2282" i="65"/>
  <c r="E2281" i="65"/>
  <c r="E2280" i="65"/>
  <c r="E2279" i="65"/>
  <c r="E2278" i="65"/>
  <c r="E2277" i="65"/>
  <c r="E2276" i="65"/>
  <c r="E2275" i="65"/>
  <c r="E2274" i="65"/>
  <c r="E2273" i="65"/>
  <c r="E2272" i="65"/>
  <c r="E2271" i="65"/>
  <c r="E2270" i="65"/>
  <c r="E2269" i="65"/>
  <c r="E2268" i="65"/>
  <c r="E2267" i="65"/>
  <c r="E2266" i="65"/>
  <c r="E2265" i="65"/>
  <c r="E2264" i="65"/>
  <c r="E2263" i="65"/>
  <c r="E2262" i="65"/>
  <c r="E2261" i="65"/>
  <c r="E2260" i="65"/>
  <c r="E2259" i="65"/>
  <c r="E2258" i="65"/>
  <c r="E2257" i="65"/>
  <c r="E2256" i="65"/>
  <c r="E2255" i="65"/>
  <c r="E2254" i="65"/>
  <c r="E2253" i="65"/>
  <c r="E2252" i="65"/>
  <c r="E2251" i="65"/>
  <c r="E2250" i="65"/>
  <c r="E2249" i="65"/>
  <c r="E2248" i="65"/>
  <c r="E2247" i="65"/>
  <c r="E2246" i="65"/>
  <c r="E2245" i="65"/>
  <c r="E2244" i="65"/>
  <c r="E2243" i="65"/>
  <c r="E2242" i="65"/>
  <c r="E2241" i="65"/>
  <c r="E2240" i="65"/>
  <c r="E2239" i="65"/>
  <c r="E2238" i="65"/>
  <c r="E2237" i="65"/>
  <c r="E2236" i="65"/>
  <c r="E2235" i="65"/>
  <c r="E2234" i="65"/>
  <c r="E2233" i="65"/>
  <c r="E2232" i="65"/>
  <c r="E2231" i="65"/>
  <c r="E2230" i="65"/>
  <c r="E2229" i="65"/>
  <c r="E2228" i="65"/>
  <c r="E2227" i="65"/>
  <c r="E2226" i="65"/>
  <c r="E2225" i="65"/>
  <c r="E2224" i="65"/>
  <c r="E2223" i="65"/>
  <c r="E2222" i="65"/>
  <c r="E2221" i="65"/>
  <c r="E2220" i="65"/>
  <c r="E2219" i="65"/>
  <c r="E2218" i="65"/>
  <c r="E2217" i="65"/>
  <c r="E2216" i="65"/>
  <c r="E2215" i="65"/>
  <c r="E2214" i="65"/>
  <c r="E2213" i="65"/>
  <c r="E2212" i="65"/>
  <c r="E2211" i="65"/>
  <c r="E2210" i="65"/>
  <c r="E2209" i="65"/>
  <c r="E2208" i="65"/>
  <c r="E2207" i="65"/>
  <c r="E2206" i="65"/>
  <c r="E2205" i="65"/>
  <c r="E2204" i="65"/>
  <c r="E2203" i="65"/>
  <c r="E2202" i="65"/>
  <c r="E2201" i="65"/>
  <c r="E2200" i="65"/>
  <c r="E2199" i="65"/>
  <c r="E2198" i="65"/>
  <c r="E2197" i="65"/>
  <c r="E2196" i="65"/>
  <c r="E2195" i="65"/>
  <c r="E2194" i="65"/>
  <c r="E2193" i="65"/>
  <c r="E2192" i="65"/>
  <c r="E2191" i="65"/>
  <c r="E2190" i="65"/>
  <c r="E2189" i="65"/>
  <c r="E2188" i="65"/>
  <c r="E2187" i="65"/>
  <c r="E2186" i="65"/>
  <c r="E2185" i="65"/>
  <c r="E2184" i="65"/>
  <c r="E2183" i="65"/>
  <c r="E2182" i="65"/>
  <c r="E2181" i="65"/>
  <c r="E2180" i="65"/>
  <c r="E2179" i="65"/>
  <c r="E2178" i="65"/>
  <c r="E2177" i="65"/>
  <c r="E2176" i="65"/>
  <c r="E2175" i="65"/>
  <c r="E2174" i="65"/>
  <c r="E2173" i="65"/>
  <c r="E2172" i="65"/>
  <c r="E2171" i="65"/>
  <c r="E2170" i="65"/>
  <c r="E2169" i="65"/>
  <c r="E2168" i="65"/>
  <c r="E2167" i="65"/>
  <c r="E2166" i="65"/>
  <c r="E2165" i="65"/>
  <c r="E2164" i="65"/>
  <c r="E2163" i="65"/>
  <c r="E2162" i="65"/>
  <c r="E2161" i="65"/>
  <c r="E2160" i="65"/>
  <c r="E2159" i="65"/>
  <c r="E2158" i="65"/>
  <c r="E2157" i="65"/>
  <c r="E2156" i="65"/>
  <c r="E2155" i="65"/>
  <c r="E2154" i="65"/>
  <c r="E2153" i="65"/>
  <c r="E2152" i="65"/>
  <c r="E2151" i="65"/>
  <c r="E2150" i="65"/>
  <c r="E2149" i="65"/>
  <c r="E2148" i="65"/>
  <c r="E2147" i="65"/>
  <c r="E2146" i="65"/>
  <c r="E2145" i="65"/>
  <c r="E2144" i="65"/>
  <c r="E2143" i="65"/>
  <c r="E2142" i="65"/>
  <c r="E2141" i="65"/>
  <c r="E2140" i="65"/>
  <c r="E2139" i="65"/>
  <c r="E2138" i="65"/>
  <c r="E2137" i="65"/>
  <c r="E2136" i="65"/>
  <c r="E2135" i="65"/>
  <c r="E2134" i="65"/>
  <c r="E2133" i="65"/>
  <c r="E2132" i="65"/>
  <c r="E2131" i="65"/>
  <c r="E2130" i="65"/>
  <c r="E2129" i="65"/>
  <c r="E2128" i="65"/>
  <c r="E2127" i="65"/>
  <c r="E2126" i="65"/>
  <c r="E2125" i="65"/>
  <c r="E2124" i="65"/>
  <c r="E2123" i="65"/>
  <c r="E2122" i="65"/>
  <c r="E2121" i="65"/>
  <c r="E2120" i="65"/>
  <c r="E2119" i="65"/>
  <c r="E2118" i="65"/>
  <c r="E2117" i="65"/>
  <c r="E2116" i="65"/>
  <c r="E2115" i="65"/>
  <c r="E2114" i="65"/>
  <c r="E2113" i="65"/>
  <c r="E2112" i="65"/>
  <c r="E2111" i="65"/>
  <c r="E2110" i="65"/>
  <c r="E2109" i="65"/>
  <c r="E2108" i="65"/>
  <c r="E2107" i="65"/>
  <c r="E2106" i="65"/>
  <c r="E2105" i="65"/>
  <c r="E2104" i="65"/>
  <c r="E2103" i="65"/>
  <c r="E2102" i="65"/>
  <c r="E2101" i="65"/>
  <c r="E2100" i="65"/>
  <c r="E2099" i="65"/>
  <c r="E2098" i="65"/>
  <c r="E2097" i="65"/>
  <c r="E2096" i="65"/>
  <c r="E2095" i="65"/>
  <c r="E2094" i="65"/>
  <c r="E2093" i="65"/>
  <c r="E2092" i="65"/>
  <c r="E2091" i="65"/>
  <c r="E2090" i="65"/>
  <c r="E2089" i="65"/>
  <c r="E2088" i="65"/>
  <c r="E2087" i="65"/>
  <c r="E2086" i="65"/>
  <c r="E2085" i="65"/>
  <c r="E2084" i="65"/>
  <c r="E2083" i="65"/>
  <c r="E2082" i="65"/>
  <c r="E2081" i="65"/>
  <c r="E2080" i="65"/>
  <c r="E2079" i="65"/>
  <c r="E2078" i="65"/>
  <c r="E2077" i="65"/>
  <c r="E2076" i="65"/>
  <c r="E2075" i="65"/>
  <c r="E2074" i="65"/>
  <c r="E2073" i="65"/>
  <c r="E2072" i="65"/>
  <c r="E2071" i="65"/>
  <c r="E2070" i="65"/>
  <c r="E2069" i="65"/>
  <c r="E2068" i="65"/>
  <c r="E2067" i="65"/>
  <c r="E2066" i="65"/>
  <c r="E2065" i="65"/>
  <c r="E2064" i="65"/>
  <c r="E2063" i="65"/>
  <c r="E2062" i="65"/>
  <c r="E2061" i="65"/>
  <c r="E2060" i="65"/>
  <c r="E2059" i="65"/>
  <c r="E2058" i="65"/>
  <c r="E2057" i="65"/>
  <c r="E2056" i="65"/>
  <c r="E2055" i="65"/>
  <c r="E2054" i="65"/>
  <c r="E2053" i="65"/>
  <c r="E2052" i="65"/>
  <c r="E2051" i="65"/>
  <c r="E2050" i="65"/>
  <c r="E2049" i="65"/>
  <c r="E2048" i="65"/>
  <c r="E2047" i="65"/>
  <c r="E2046" i="65"/>
  <c r="E2045" i="65"/>
  <c r="E2044" i="65"/>
  <c r="E2043" i="65"/>
  <c r="E2042" i="65"/>
  <c r="E2041" i="65"/>
  <c r="E2040" i="65"/>
  <c r="E2039" i="65"/>
  <c r="E2038" i="65"/>
  <c r="E2037" i="65"/>
  <c r="E2036" i="65"/>
  <c r="E2035" i="65"/>
  <c r="E2034" i="65"/>
  <c r="E2033" i="65"/>
  <c r="E2032" i="65"/>
  <c r="E2031" i="65"/>
  <c r="E2030" i="65"/>
  <c r="E2029" i="65"/>
  <c r="E2028" i="65"/>
  <c r="E2027" i="65"/>
  <c r="E2026" i="65"/>
  <c r="E2025" i="65"/>
  <c r="E2024" i="65"/>
  <c r="E2023" i="65"/>
  <c r="E2022" i="65"/>
  <c r="E2021" i="65"/>
  <c r="E2020" i="65"/>
  <c r="E2019" i="65"/>
  <c r="E2018" i="65"/>
  <c r="E2017" i="65"/>
  <c r="E2016" i="65"/>
  <c r="E2015" i="65"/>
  <c r="E2014" i="65"/>
  <c r="E2013" i="65"/>
  <c r="E2012" i="65"/>
  <c r="E2011" i="65"/>
  <c r="E2010" i="65"/>
  <c r="E2009" i="65"/>
  <c r="E2008" i="65"/>
  <c r="E2007" i="65"/>
  <c r="E2006" i="65"/>
  <c r="E2005" i="65"/>
  <c r="E2004" i="65"/>
  <c r="E2003" i="65"/>
  <c r="E2002" i="65"/>
  <c r="E2001" i="65"/>
  <c r="E2000" i="65"/>
  <c r="E1999" i="65"/>
  <c r="E1998" i="65"/>
  <c r="E1997" i="65"/>
  <c r="E1996" i="65"/>
  <c r="E1995" i="65"/>
  <c r="E1994" i="65"/>
  <c r="E1993" i="65"/>
  <c r="E1992" i="65"/>
  <c r="E1991" i="65"/>
  <c r="E1990" i="65"/>
  <c r="E1989" i="65"/>
  <c r="E1988" i="65"/>
  <c r="E1987" i="65"/>
  <c r="E1986" i="65"/>
  <c r="E1985" i="65"/>
  <c r="E1984" i="65"/>
  <c r="E1983" i="65"/>
  <c r="E1982" i="65"/>
  <c r="E1981" i="65"/>
  <c r="E1980" i="65"/>
  <c r="E1979" i="65"/>
  <c r="E1978" i="65"/>
  <c r="E1977" i="65"/>
  <c r="E1976" i="65"/>
  <c r="E1975" i="65"/>
  <c r="E1974" i="65"/>
  <c r="E1973" i="65"/>
  <c r="E1972" i="65"/>
  <c r="E1971" i="65"/>
  <c r="E1970" i="65"/>
  <c r="E1969" i="65"/>
  <c r="E1968" i="65"/>
  <c r="E1967" i="65"/>
  <c r="E1966" i="65"/>
  <c r="E1965" i="65"/>
  <c r="E1964" i="65"/>
  <c r="E1963" i="65"/>
  <c r="E1962" i="65"/>
  <c r="E1961" i="65"/>
  <c r="E1960" i="65"/>
  <c r="E1959" i="65"/>
  <c r="E1958" i="65"/>
  <c r="E1957" i="65"/>
  <c r="E1956" i="65"/>
  <c r="E1955" i="65"/>
  <c r="E1954" i="65"/>
  <c r="E1953" i="65"/>
  <c r="E1952" i="65"/>
  <c r="E1951" i="65"/>
  <c r="E1950" i="65"/>
  <c r="E1949" i="65"/>
  <c r="E1948" i="65"/>
  <c r="E1947" i="65"/>
  <c r="E1946" i="65"/>
  <c r="E1945" i="65"/>
  <c r="E1944" i="65"/>
  <c r="E1943" i="65"/>
  <c r="E1942" i="65"/>
  <c r="E1941" i="65"/>
  <c r="E1940" i="65"/>
  <c r="E1939" i="65"/>
  <c r="E1938" i="65"/>
  <c r="E1937" i="65"/>
  <c r="E1936" i="65"/>
  <c r="E1935" i="65"/>
  <c r="E1934" i="65"/>
  <c r="E1933" i="65"/>
  <c r="E1932" i="65"/>
  <c r="E1931" i="65"/>
  <c r="E1930" i="65"/>
  <c r="E1929" i="65"/>
  <c r="E1928" i="65"/>
  <c r="E1927" i="65"/>
  <c r="E1926" i="65"/>
  <c r="E1925" i="65"/>
  <c r="E1924" i="65"/>
  <c r="E1923" i="65"/>
  <c r="E1922" i="65"/>
  <c r="E1921" i="65"/>
  <c r="E1920" i="65"/>
  <c r="E1919" i="65"/>
  <c r="E1918" i="65"/>
  <c r="E1917" i="65"/>
  <c r="E1916" i="65"/>
  <c r="E1915" i="65"/>
  <c r="E1914" i="65"/>
  <c r="E1913" i="65"/>
  <c r="E1912" i="65"/>
  <c r="E1911" i="65"/>
  <c r="E1910" i="65"/>
  <c r="E1909" i="65"/>
  <c r="E1908" i="65"/>
  <c r="E1907" i="65"/>
  <c r="E1906" i="65"/>
  <c r="E1905" i="65"/>
  <c r="E1904" i="65"/>
  <c r="E1903" i="65"/>
  <c r="E1902" i="65"/>
  <c r="E1901" i="65"/>
  <c r="E1900" i="65"/>
  <c r="E1899" i="65"/>
  <c r="E1898" i="65"/>
  <c r="E1897" i="65"/>
  <c r="E1896" i="65"/>
  <c r="E1895" i="65"/>
  <c r="E1894" i="65"/>
  <c r="E1893" i="65"/>
  <c r="E1892" i="65"/>
  <c r="E1891" i="65"/>
  <c r="E1890" i="65"/>
  <c r="E1889" i="65"/>
  <c r="E1888" i="65"/>
  <c r="E1887" i="65"/>
  <c r="E1886" i="65"/>
  <c r="E1885" i="65"/>
  <c r="E1884" i="65"/>
  <c r="E1883" i="65"/>
  <c r="E1882" i="65"/>
  <c r="E1881" i="65"/>
  <c r="E1880" i="65"/>
  <c r="E1879" i="65"/>
  <c r="E1878" i="65"/>
  <c r="E1877" i="65"/>
  <c r="E1876" i="65"/>
  <c r="E1875" i="65"/>
  <c r="E1874" i="65"/>
  <c r="E1873" i="65"/>
  <c r="E1872" i="65"/>
  <c r="E1871" i="65"/>
  <c r="E1870" i="65"/>
  <c r="E1869" i="65"/>
  <c r="E1868" i="65"/>
  <c r="E1867" i="65"/>
  <c r="E1866" i="65"/>
  <c r="E1865" i="65"/>
  <c r="E1864" i="65"/>
  <c r="E1863" i="65"/>
  <c r="E1862" i="65"/>
  <c r="E1861" i="65"/>
  <c r="E1860" i="65"/>
  <c r="E1859" i="65"/>
  <c r="E1858" i="65"/>
  <c r="E1857" i="65"/>
  <c r="E1856" i="65"/>
  <c r="E1855" i="65"/>
  <c r="E1854" i="65"/>
  <c r="E1853" i="65"/>
  <c r="E1852" i="65"/>
  <c r="E1851" i="65"/>
  <c r="E1850" i="65"/>
  <c r="E1849" i="65"/>
  <c r="E1848" i="65"/>
  <c r="E1847" i="65"/>
  <c r="E1846" i="65"/>
  <c r="E1845" i="65"/>
  <c r="E1844" i="65"/>
  <c r="E1843" i="65"/>
  <c r="E1842" i="65"/>
  <c r="E1841" i="65"/>
  <c r="E1840" i="65"/>
  <c r="E1839" i="65"/>
  <c r="E1838" i="65"/>
  <c r="E1837" i="65"/>
  <c r="E1836" i="65"/>
  <c r="E1835" i="65"/>
  <c r="E1834" i="65"/>
  <c r="E1833" i="65"/>
  <c r="E1832" i="65"/>
  <c r="E1831" i="65"/>
  <c r="E1830" i="65"/>
  <c r="E1829" i="65"/>
  <c r="E1828" i="65"/>
  <c r="E1827" i="65"/>
  <c r="E1826" i="65"/>
  <c r="E1825" i="65"/>
  <c r="E1824" i="65"/>
  <c r="E1823" i="65"/>
  <c r="E1822" i="65"/>
  <c r="E1821" i="65"/>
  <c r="E1820" i="65"/>
  <c r="E1819" i="65"/>
  <c r="E1818" i="65"/>
  <c r="E1817" i="65"/>
  <c r="E1816" i="65"/>
  <c r="E1815" i="65"/>
  <c r="E1814" i="65"/>
  <c r="E1813" i="65"/>
  <c r="E1812" i="65"/>
  <c r="E1811" i="65"/>
  <c r="E1810" i="65"/>
  <c r="E1809" i="65"/>
  <c r="E1808" i="65"/>
  <c r="E1807" i="65"/>
  <c r="E1806" i="65"/>
  <c r="E1805" i="65"/>
  <c r="E1804" i="65"/>
  <c r="E1803" i="65"/>
  <c r="E1802" i="65"/>
  <c r="E1801" i="65"/>
  <c r="E1800" i="65"/>
  <c r="E1799" i="65"/>
  <c r="E1798" i="65"/>
  <c r="E1797" i="65"/>
  <c r="E1796" i="65"/>
  <c r="E1795" i="65"/>
  <c r="E1794" i="65"/>
  <c r="E1793" i="65"/>
  <c r="E1792" i="65"/>
  <c r="E1791" i="65"/>
  <c r="E1790" i="65"/>
  <c r="E1789" i="65"/>
  <c r="E1788" i="65"/>
  <c r="E1787" i="65"/>
  <c r="E1786" i="65"/>
  <c r="E1785" i="65"/>
  <c r="E1784" i="65"/>
  <c r="E1783" i="65"/>
  <c r="E1782" i="65"/>
  <c r="E1781" i="65"/>
  <c r="E1780" i="65"/>
  <c r="E1779" i="65"/>
  <c r="E1778" i="65"/>
  <c r="E1777" i="65"/>
  <c r="E1776" i="65"/>
  <c r="E1775" i="65"/>
  <c r="E1774" i="65"/>
  <c r="E1773" i="65"/>
  <c r="E1772" i="65"/>
  <c r="E1771" i="65"/>
  <c r="E1770" i="65"/>
  <c r="E1769" i="65"/>
  <c r="E1768" i="65"/>
  <c r="E1767" i="65"/>
  <c r="E1766" i="65"/>
  <c r="E1765" i="65"/>
  <c r="E1764" i="65"/>
  <c r="E1763" i="65"/>
  <c r="E1762" i="65"/>
  <c r="E1761" i="65"/>
  <c r="E1760" i="65"/>
  <c r="E1759" i="65"/>
  <c r="E1758" i="65"/>
  <c r="E1757" i="65"/>
  <c r="E1756" i="65"/>
  <c r="E1755" i="65"/>
  <c r="E1754" i="65"/>
  <c r="E1753" i="65"/>
  <c r="E1752" i="65"/>
  <c r="E1751" i="65"/>
  <c r="E1750" i="65"/>
  <c r="E1749" i="65"/>
  <c r="E1748" i="65"/>
  <c r="E1747" i="65"/>
  <c r="E1746" i="65"/>
  <c r="E1745" i="65"/>
  <c r="E1744" i="65"/>
  <c r="E1743" i="65"/>
  <c r="E1742" i="65"/>
  <c r="E1741" i="65"/>
  <c r="E1740" i="65"/>
  <c r="E1739" i="65"/>
  <c r="E1738" i="65"/>
  <c r="E1737" i="65"/>
  <c r="E1736" i="65"/>
  <c r="E1735" i="65"/>
  <c r="E1734" i="65"/>
  <c r="E1733" i="65"/>
  <c r="E1732" i="65"/>
  <c r="E1731" i="65"/>
  <c r="E1730" i="65"/>
  <c r="E1729" i="65"/>
  <c r="E1728" i="65"/>
  <c r="E1727" i="65"/>
  <c r="E1726" i="65"/>
  <c r="E1725" i="65"/>
  <c r="E1724" i="65"/>
  <c r="E1723" i="65"/>
  <c r="E1722" i="65"/>
  <c r="E1721" i="65"/>
  <c r="E1720" i="65"/>
  <c r="E1719" i="65"/>
  <c r="E1718" i="65"/>
  <c r="E1717" i="65"/>
  <c r="E1716" i="65"/>
  <c r="E1715" i="65"/>
  <c r="E1714" i="65"/>
  <c r="E1713" i="65"/>
  <c r="E1712" i="65"/>
  <c r="E1711" i="65"/>
  <c r="E1710" i="65"/>
  <c r="E1709" i="65"/>
  <c r="E1708" i="65"/>
  <c r="E1707" i="65"/>
  <c r="E1706" i="65"/>
  <c r="E1705" i="65"/>
  <c r="E1704" i="65"/>
  <c r="E1703" i="65"/>
  <c r="E1702" i="65"/>
  <c r="E1701" i="65"/>
  <c r="E1700" i="65"/>
  <c r="E1699" i="65"/>
  <c r="E1698" i="65"/>
  <c r="E1697" i="65"/>
  <c r="E1696" i="65"/>
  <c r="E1695" i="65"/>
  <c r="E1694" i="65"/>
  <c r="E1693" i="65"/>
  <c r="E1692" i="65"/>
  <c r="E1691" i="65"/>
  <c r="E1690" i="65"/>
  <c r="E1689" i="65"/>
  <c r="E1688" i="65"/>
  <c r="E1687" i="65"/>
  <c r="E1686" i="65"/>
  <c r="E1685" i="65"/>
  <c r="E1684" i="65"/>
  <c r="E1683" i="65"/>
  <c r="E1682" i="65"/>
  <c r="E1681" i="65"/>
  <c r="E1680" i="65"/>
  <c r="E1679" i="65"/>
  <c r="E1678" i="65"/>
  <c r="E1677" i="65"/>
  <c r="E1676" i="65"/>
  <c r="E1675" i="65"/>
  <c r="E1674" i="65"/>
  <c r="E1673" i="65"/>
  <c r="E1672" i="65"/>
  <c r="E1671" i="65"/>
  <c r="E1670" i="65"/>
  <c r="E1669" i="65"/>
  <c r="E1668" i="65"/>
  <c r="E1667" i="65"/>
  <c r="E1666" i="65"/>
  <c r="E1665" i="65"/>
  <c r="E1664" i="65"/>
  <c r="E1663" i="65"/>
  <c r="E1662" i="65"/>
  <c r="E1661" i="65"/>
  <c r="E1660" i="65"/>
  <c r="E1659" i="65"/>
  <c r="E1658" i="65"/>
  <c r="E1657" i="65"/>
  <c r="E1656" i="65"/>
  <c r="E1655" i="65"/>
  <c r="E1654" i="65"/>
  <c r="E1653" i="65"/>
  <c r="E1652" i="65"/>
  <c r="E1651" i="65"/>
  <c r="E1650" i="65"/>
  <c r="E1649" i="65"/>
  <c r="E1648" i="65"/>
  <c r="E1647" i="65"/>
  <c r="E1646" i="65"/>
  <c r="E1645" i="65"/>
  <c r="E1644" i="65"/>
  <c r="E1643" i="65"/>
  <c r="E1642" i="65"/>
  <c r="E1641" i="65"/>
  <c r="E1640" i="65"/>
  <c r="E1639" i="65"/>
  <c r="E1638" i="65"/>
  <c r="E1637" i="65"/>
  <c r="E1636" i="65"/>
  <c r="E1635" i="65"/>
  <c r="E1634" i="65"/>
  <c r="E1633" i="65"/>
  <c r="E1632" i="65"/>
  <c r="E1631" i="65"/>
  <c r="E1630" i="65"/>
  <c r="E1629" i="65"/>
  <c r="E1628" i="65"/>
  <c r="E1627" i="65"/>
  <c r="E1626" i="65"/>
  <c r="E1625" i="65"/>
  <c r="E1624" i="65"/>
  <c r="E1623" i="65"/>
  <c r="E1622" i="65"/>
  <c r="E1621" i="65"/>
  <c r="E1620" i="65"/>
  <c r="E1619" i="65"/>
  <c r="E1618" i="65"/>
  <c r="E1617" i="65"/>
  <c r="E1616" i="65"/>
  <c r="E1615" i="65"/>
  <c r="E1614" i="65"/>
  <c r="E1613" i="65"/>
  <c r="E1612" i="65"/>
  <c r="E1611" i="65"/>
  <c r="E1610" i="65"/>
  <c r="E1609" i="65"/>
  <c r="E1608" i="65"/>
  <c r="E1607" i="65"/>
  <c r="E1606" i="65"/>
  <c r="E1605" i="65"/>
  <c r="E1604" i="65"/>
  <c r="E1603" i="65"/>
  <c r="E1602" i="65"/>
  <c r="E1601" i="65"/>
  <c r="E1600" i="65"/>
  <c r="E1599" i="65"/>
  <c r="E1598" i="65"/>
  <c r="E1597" i="65"/>
  <c r="E1596" i="65"/>
  <c r="E1595" i="65"/>
  <c r="E1594" i="65"/>
  <c r="E1593" i="65"/>
  <c r="E1592" i="65"/>
  <c r="E1591" i="65"/>
  <c r="E1590" i="65"/>
  <c r="E1589" i="65"/>
  <c r="E1588" i="65"/>
  <c r="E1587" i="65"/>
  <c r="E1586" i="65"/>
  <c r="E1585" i="65"/>
  <c r="E1584" i="65"/>
  <c r="E1583" i="65"/>
  <c r="E1582" i="65"/>
  <c r="E1581" i="65"/>
  <c r="E1580" i="65"/>
  <c r="E1579" i="65"/>
  <c r="E1578" i="65"/>
  <c r="E1577" i="65"/>
  <c r="E1576" i="65"/>
  <c r="E1575" i="65"/>
  <c r="E1574" i="65"/>
  <c r="E1573" i="65"/>
  <c r="E1572" i="65"/>
  <c r="E1571" i="65"/>
  <c r="E1570" i="65"/>
  <c r="E1569" i="65"/>
  <c r="E1568" i="65"/>
  <c r="E1567" i="65"/>
  <c r="E1566" i="65"/>
  <c r="E1565" i="65"/>
  <c r="E1564" i="65"/>
  <c r="E1563" i="65"/>
  <c r="E1562" i="65"/>
  <c r="E1561" i="65"/>
  <c r="E1560" i="65"/>
  <c r="E1559" i="65"/>
  <c r="E1558" i="65"/>
  <c r="E1557" i="65"/>
  <c r="E1556" i="65"/>
  <c r="E1555" i="65"/>
  <c r="E1554" i="65"/>
  <c r="E1553" i="65"/>
  <c r="E1552" i="65"/>
  <c r="E1551" i="65"/>
  <c r="E1550" i="65"/>
  <c r="E1549" i="65"/>
  <c r="E1548" i="65"/>
  <c r="E1547" i="65"/>
  <c r="E1546" i="65"/>
  <c r="E1545" i="65"/>
  <c r="E1544" i="65"/>
  <c r="E1543" i="65"/>
  <c r="E1542" i="65"/>
  <c r="E1541" i="65"/>
  <c r="E1540" i="65"/>
  <c r="E1539" i="65"/>
  <c r="E1538" i="65"/>
  <c r="E1537" i="65"/>
  <c r="E1536" i="65"/>
  <c r="E1535" i="65"/>
  <c r="E1534" i="65"/>
  <c r="E1533" i="65"/>
  <c r="E1532" i="65"/>
  <c r="E1531" i="65"/>
  <c r="E1530" i="65"/>
  <c r="E1529" i="65"/>
  <c r="E1528" i="65"/>
  <c r="E1527" i="65"/>
  <c r="E1526" i="65"/>
  <c r="E1525" i="65"/>
  <c r="E1524" i="65"/>
  <c r="E1523" i="65"/>
  <c r="E1522" i="65"/>
  <c r="E1521" i="65"/>
  <c r="E1520" i="65"/>
  <c r="E1519" i="65"/>
  <c r="E1518" i="65"/>
  <c r="E1517" i="65"/>
  <c r="E1516" i="65"/>
  <c r="E1515" i="65"/>
  <c r="E1514" i="65"/>
  <c r="E1513" i="65"/>
  <c r="E1512" i="65"/>
  <c r="E1511" i="65"/>
  <c r="E1510" i="65"/>
  <c r="E1509" i="65"/>
  <c r="E1508" i="65"/>
  <c r="E1507" i="65"/>
  <c r="E1506" i="65"/>
  <c r="E1505" i="65"/>
  <c r="E1504" i="65"/>
  <c r="E1503" i="65"/>
  <c r="E1502" i="65"/>
  <c r="E1501" i="65"/>
  <c r="E1500" i="65"/>
  <c r="E1499" i="65"/>
  <c r="E1498" i="65"/>
  <c r="E1497" i="65"/>
  <c r="E1496" i="65"/>
  <c r="E1495" i="65"/>
  <c r="E1494" i="65"/>
  <c r="E1493" i="65"/>
  <c r="E1492" i="65"/>
  <c r="E1491" i="65"/>
  <c r="E1490" i="65"/>
  <c r="E1489" i="65"/>
  <c r="E1488" i="65"/>
  <c r="E1487" i="65"/>
  <c r="E1486" i="65"/>
  <c r="E1485" i="65"/>
  <c r="E1484" i="65"/>
  <c r="E1483" i="65"/>
  <c r="E1482" i="65"/>
  <c r="E1481" i="65"/>
  <c r="E1480" i="65"/>
  <c r="E1479" i="65"/>
  <c r="E1478" i="65"/>
  <c r="E1477" i="65"/>
  <c r="E1476" i="65"/>
  <c r="E1475" i="65"/>
  <c r="E1474" i="65"/>
  <c r="E1473" i="65"/>
  <c r="E1472" i="65"/>
  <c r="E1471" i="65"/>
  <c r="E1470" i="65"/>
  <c r="E1469" i="65"/>
  <c r="E1468" i="65"/>
  <c r="E1467" i="65"/>
  <c r="E1466" i="65"/>
  <c r="E1465" i="65"/>
  <c r="E1464" i="65"/>
  <c r="E1463" i="65"/>
  <c r="E1462" i="65"/>
  <c r="E1461" i="65"/>
  <c r="E1460" i="65"/>
  <c r="E1459" i="65"/>
  <c r="E1458" i="65"/>
  <c r="E1457" i="65"/>
  <c r="E1456" i="65"/>
  <c r="E1455" i="65"/>
  <c r="E1454" i="65"/>
  <c r="E1453" i="65"/>
  <c r="E1452" i="65"/>
  <c r="E1451" i="65"/>
  <c r="E1450" i="65"/>
  <c r="E1449" i="65"/>
  <c r="E1448" i="65"/>
  <c r="E1447" i="65"/>
  <c r="E1446" i="65"/>
  <c r="E1445" i="65"/>
  <c r="E1444" i="65"/>
  <c r="E1443" i="65"/>
  <c r="E1442" i="65"/>
  <c r="E1441" i="65"/>
  <c r="E1440" i="65"/>
  <c r="E1439" i="65"/>
  <c r="E1438" i="65"/>
  <c r="E1437" i="65"/>
  <c r="E1436" i="65"/>
  <c r="E1435" i="65"/>
  <c r="E1434" i="65"/>
  <c r="E1433" i="65"/>
  <c r="E1432" i="65"/>
  <c r="E1431" i="65"/>
  <c r="E1430" i="65"/>
  <c r="E1429" i="65"/>
  <c r="E1428" i="65"/>
  <c r="E1427" i="65"/>
  <c r="E1426" i="65"/>
  <c r="E1425" i="65"/>
  <c r="E1424" i="65"/>
  <c r="E1423" i="65"/>
  <c r="E1422" i="65"/>
  <c r="E1421" i="65"/>
  <c r="E1420" i="65"/>
  <c r="E1419" i="65"/>
  <c r="E1418" i="65"/>
  <c r="E1417" i="65"/>
  <c r="E1416" i="65"/>
  <c r="E1415" i="65"/>
  <c r="E1414" i="65"/>
  <c r="E1413" i="65"/>
  <c r="E1412" i="65"/>
  <c r="E1411" i="65"/>
  <c r="E1410" i="65"/>
  <c r="E1409" i="65"/>
  <c r="E1408" i="65"/>
  <c r="E1407" i="65"/>
  <c r="E1406" i="65"/>
  <c r="E1405" i="65"/>
  <c r="E1404" i="65"/>
  <c r="E1403" i="65"/>
  <c r="E1402" i="65"/>
  <c r="E1401" i="65"/>
  <c r="E1400" i="65"/>
  <c r="E1399" i="65"/>
  <c r="E1398" i="65"/>
  <c r="E1397" i="65"/>
  <c r="E1396" i="65"/>
  <c r="E1395" i="65"/>
  <c r="E1394" i="65"/>
  <c r="E1393" i="65"/>
  <c r="E1392" i="65"/>
  <c r="E1391" i="65"/>
  <c r="E1390" i="65"/>
  <c r="E1389" i="65"/>
  <c r="E1388" i="65"/>
  <c r="E1387" i="65"/>
  <c r="E1386" i="65"/>
  <c r="E1385" i="65"/>
  <c r="E1384" i="65"/>
  <c r="E1383" i="65"/>
  <c r="E1382" i="65"/>
  <c r="E1381" i="65"/>
  <c r="E1380" i="65"/>
  <c r="E1379" i="65"/>
  <c r="E1378" i="65"/>
  <c r="E1377" i="65"/>
  <c r="E1376" i="65"/>
  <c r="E1375" i="65"/>
  <c r="E1374" i="65"/>
  <c r="E1373" i="65"/>
  <c r="E1372" i="65"/>
  <c r="E1371" i="65"/>
  <c r="E1370" i="65"/>
  <c r="E1369" i="65"/>
  <c r="E1368" i="65"/>
  <c r="E1367" i="65"/>
  <c r="E1366" i="65"/>
  <c r="E1365" i="65"/>
  <c r="E1364" i="65"/>
  <c r="E1363" i="65"/>
  <c r="E1362" i="65"/>
  <c r="E1361" i="65"/>
  <c r="E1360" i="65"/>
  <c r="E1359" i="65"/>
  <c r="E1358" i="65"/>
  <c r="E1357" i="65"/>
  <c r="E1356" i="65"/>
  <c r="E1355" i="65"/>
  <c r="E1354" i="65"/>
  <c r="E1353" i="65"/>
  <c r="E1352" i="65"/>
  <c r="E1351" i="65"/>
  <c r="E1350" i="65"/>
  <c r="E1349" i="65"/>
  <c r="E1348" i="65"/>
  <c r="E1347" i="65"/>
  <c r="E1346" i="65"/>
  <c r="E1345" i="65"/>
  <c r="E1344" i="65"/>
  <c r="E1343" i="65"/>
  <c r="E1342" i="65"/>
  <c r="E1341" i="65"/>
  <c r="E1340" i="65"/>
  <c r="E1339" i="65"/>
  <c r="E1338" i="65"/>
  <c r="E1337" i="65"/>
  <c r="E1336" i="65"/>
  <c r="E1335" i="65"/>
  <c r="E1334" i="65"/>
  <c r="E1333" i="65"/>
  <c r="E1332" i="65"/>
  <c r="E1331" i="65"/>
  <c r="E1330" i="65"/>
  <c r="E1329" i="65"/>
  <c r="E1328" i="65"/>
  <c r="E1327" i="65"/>
  <c r="E1326" i="65"/>
  <c r="E1325" i="65"/>
  <c r="E1324" i="65"/>
  <c r="E1323" i="65"/>
  <c r="E1322" i="65"/>
  <c r="E1321" i="65"/>
  <c r="E1320" i="65"/>
  <c r="E1319" i="65"/>
  <c r="E1318" i="65"/>
  <c r="E1317" i="65"/>
  <c r="E1316" i="65"/>
  <c r="E1315" i="65"/>
  <c r="E1314" i="65"/>
  <c r="E1313" i="65"/>
  <c r="E1312" i="65"/>
  <c r="E1311" i="65"/>
  <c r="E1310" i="65"/>
  <c r="E1309" i="65"/>
  <c r="E1308" i="65"/>
  <c r="E1307" i="65"/>
  <c r="E1306" i="65"/>
  <c r="E1305" i="65"/>
  <c r="E1304" i="65"/>
  <c r="E1303" i="65"/>
  <c r="E1302" i="65"/>
  <c r="E1301" i="65"/>
  <c r="E1300" i="65"/>
  <c r="E1299" i="65"/>
  <c r="E1298" i="65"/>
  <c r="E1297" i="65"/>
  <c r="E1296" i="65"/>
  <c r="E1295" i="65"/>
  <c r="E1294" i="65"/>
  <c r="E1293" i="65"/>
  <c r="E1292" i="65"/>
  <c r="E1291" i="65"/>
  <c r="E1290" i="65"/>
  <c r="E1289" i="65"/>
  <c r="E1288" i="65"/>
  <c r="E1287" i="65"/>
  <c r="E1286" i="65"/>
  <c r="E1285" i="65"/>
  <c r="E1284" i="65"/>
  <c r="E1283" i="65"/>
  <c r="E1282" i="65"/>
  <c r="E1281" i="65"/>
  <c r="E1280" i="65"/>
  <c r="E1279" i="65"/>
  <c r="E1278" i="65"/>
  <c r="E1277" i="65"/>
  <c r="E1276" i="65"/>
  <c r="E1275" i="65"/>
  <c r="E1274" i="65"/>
  <c r="E1273" i="65"/>
  <c r="E1272" i="65"/>
  <c r="E1271" i="65"/>
  <c r="E1270" i="65"/>
  <c r="E1269" i="65"/>
  <c r="E1268" i="65"/>
  <c r="E1267" i="65"/>
  <c r="E1266" i="65"/>
  <c r="E1265" i="65"/>
  <c r="E1264" i="65"/>
  <c r="E1263" i="65"/>
  <c r="E1262" i="65"/>
  <c r="E1261" i="65"/>
  <c r="E1260" i="65"/>
  <c r="E1259" i="65"/>
  <c r="E1258" i="65"/>
  <c r="E1257" i="65"/>
  <c r="E1256" i="65"/>
  <c r="E1255" i="65"/>
  <c r="E1254" i="65"/>
  <c r="E1253" i="65"/>
  <c r="E1252" i="65"/>
  <c r="E1251" i="65"/>
  <c r="E1250" i="65"/>
  <c r="E1249" i="65"/>
  <c r="E1248" i="65"/>
  <c r="E1247" i="65"/>
  <c r="E1246" i="65"/>
  <c r="E1245" i="65"/>
  <c r="E1244" i="65"/>
  <c r="E1243" i="65"/>
  <c r="E1242" i="65"/>
  <c r="E1241" i="65"/>
  <c r="E1240" i="65"/>
  <c r="E1239" i="65"/>
  <c r="E1238" i="65"/>
  <c r="E1237" i="65"/>
  <c r="E1236" i="65"/>
  <c r="E1235" i="65"/>
  <c r="E1234" i="65"/>
  <c r="E1233" i="65"/>
  <c r="E1232" i="65"/>
  <c r="E1231" i="65"/>
  <c r="E1230" i="65"/>
  <c r="E1229" i="65"/>
  <c r="E1228" i="65"/>
  <c r="E1227" i="65"/>
  <c r="E1226" i="65"/>
  <c r="E1225" i="65"/>
  <c r="E1224" i="65"/>
  <c r="E1223" i="65"/>
  <c r="E1222" i="65"/>
  <c r="E1221" i="65"/>
  <c r="E1220" i="65"/>
  <c r="E1219" i="65"/>
  <c r="E1218" i="65"/>
  <c r="E1217" i="65"/>
  <c r="E1216" i="65"/>
  <c r="E1215" i="65"/>
  <c r="E1214" i="65"/>
  <c r="E1213" i="65"/>
  <c r="E1212" i="65"/>
  <c r="E1211" i="65"/>
  <c r="E1210" i="65"/>
  <c r="E1209" i="65"/>
  <c r="E1208" i="65"/>
  <c r="E1207" i="65"/>
  <c r="E1206" i="65"/>
  <c r="E1205" i="65"/>
  <c r="E1204" i="65"/>
  <c r="E1203" i="65"/>
  <c r="E1202" i="65"/>
  <c r="E1201" i="65"/>
  <c r="E1200" i="65"/>
  <c r="E1199" i="65"/>
  <c r="E1198" i="65"/>
  <c r="E1197" i="65"/>
  <c r="E1196" i="65"/>
  <c r="E1195" i="65"/>
  <c r="E1194" i="65"/>
  <c r="E1193" i="65"/>
  <c r="E1192" i="65"/>
  <c r="E1191" i="65"/>
  <c r="E1190" i="65"/>
  <c r="E1189" i="65"/>
  <c r="E1188" i="65"/>
  <c r="E1187" i="65"/>
  <c r="E1186" i="65"/>
  <c r="E1185" i="65"/>
  <c r="E1184" i="65"/>
  <c r="E1183" i="65"/>
  <c r="E1182" i="65"/>
  <c r="E1181" i="65"/>
  <c r="E1180" i="65"/>
  <c r="E1179" i="65"/>
  <c r="E1178" i="65"/>
  <c r="E1177" i="65"/>
  <c r="E1176" i="65"/>
  <c r="E1175" i="65"/>
  <c r="E1174" i="65"/>
  <c r="E1173" i="65"/>
  <c r="E1172" i="65"/>
  <c r="E1171" i="65"/>
  <c r="E1170" i="65"/>
  <c r="E1169" i="65"/>
  <c r="E1168" i="65"/>
  <c r="E1167" i="65"/>
  <c r="E1166" i="65"/>
  <c r="E1165" i="65"/>
  <c r="E1164" i="65"/>
  <c r="E1163" i="65"/>
  <c r="E1162" i="65"/>
  <c r="E1161" i="65"/>
  <c r="E1160" i="65"/>
  <c r="E1159" i="65"/>
  <c r="E1158" i="65"/>
  <c r="E1157" i="65"/>
  <c r="E1156" i="65"/>
  <c r="E1155" i="65"/>
  <c r="E1154" i="65"/>
  <c r="E1153" i="65"/>
  <c r="E1152" i="65"/>
  <c r="E1151" i="65"/>
  <c r="E1150" i="65"/>
  <c r="E1149" i="65"/>
  <c r="E1148" i="65"/>
  <c r="E1147" i="65"/>
  <c r="E1146" i="65"/>
  <c r="E1145" i="65"/>
  <c r="E1144" i="65"/>
  <c r="E1143" i="65"/>
  <c r="E1142" i="65"/>
  <c r="E1141" i="65"/>
  <c r="E1140" i="65"/>
  <c r="E1139" i="65"/>
  <c r="E1138" i="65"/>
  <c r="E1137" i="65"/>
  <c r="E1136" i="65"/>
  <c r="E1135" i="65"/>
  <c r="E1134" i="65"/>
  <c r="E1133" i="65"/>
  <c r="E1132" i="65"/>
  <c r="E1131" i="65"/>
  <c r="E1130" i="65"/>
  <c r="E1129" i="65"/>
  <c r="E1128" i="65"/>
  <c r="E1127" i="65"/>
  <c r="E1126" i="65"/>
  <c r="E1125" i="65"/>
  <c r="E1124" i="65"/>
  <c r="E1123" i="65"/>
  <c r="E1122" i="65"/>
  <c r="E1121" i="65"/>
  <c r="E1120" i="65"/>
  <c r="E1119" i="65"/>
  <c r="E1118" i="65"/>
  <c r="E1117" i="65"/>
  <c r="E1116" i="65"/>
  <c r="E1115" i="65"/>
  <c r="E1114" i="65"/>
  <c r="E1113" i="65"/>
  <c r="E1112" i="65"/>
  <c r="E1111" i="65"/>
  <c r="E1110" i="65"/>
  <c r="E1109" i="65"/>
  <c r="E1108" i="65"/>
  <c r="E1107" i="65"/>
  <c r="E1106" i="65"/>
  <c r="E1105" i="65"/>
  <c r="E1104" i="65"/>
  <c r="E1103" i="65"/>
  <c r="E1102" i="65"/>
  <c r="E1101" i="65"/>
  <c r="E1100" i="65"/>
  <c r="E1099" i="65"/>
  <c r="E1098" i="65"/>
  <c r="E1097" i="65"/>
  <c r="E1096" i="65"/>
  <c r="E1095" i="65"/>
  <c r="E1094" i="65"/>
  <c r="E1093" i="65"/>
  <c r="E1092" i="65"/>
  <c r="E1091" i="65"/>
  <c r="E1090" i="65"/>
  <c r="E1089" i="65"/>
  <c r="E1088" i="65"/>
  <c r="E1087" i="65"/>
  <c r="E1086" i="65"/>
  <c r="E1085" i="65"/>
  <c r="E1084" i="65"/>
  <c r="E1083" i="65"/>
  <c r="E1082" i="65"/>
  <c r="E1081" i="65"/>
  <c r="E1080" i="65"/>
  <c r="E1079" i="65"/>
  <c r="E1078" i="65"/>
  <c r="E1077" i="65"/>
  <c r="E1076" i="65"/>
  <c r="E1075" i="65"/>
  <c r="E1074" i="65"/>
  <c r="E1073" i="65"/>
  <c r="E1072" i="65"/>
  <c r="E1071" i="65"/>
  <c r="E1070" i="65"/>
  <c r="E1069" i="65"/>
  <c r="E1068" i="65"/>
  <c r="E1067" i="65"/>
  <c r="E1066" i="65"/>
  <c r="E1065" i="65"/>
  <c r="E1064" i="65"/>
  <c r="E1063" i="65"/>
  <c r="E1062" i="65"/>
  <c r="E1061" i="65"/>
  <c r="E1060" i="65"/>
  <c r="E1059" i="65"/>
  <c r="E1058" i="65"/>
  <c r="E1057" i="65"/>
  <c r="E1056" i="65"/>
  <c r="E1055" i="65"/>
  <c r="E1054" i="65"/>
  <c r="E1053" i="65"/>
  <c r="E1052" i="65"/>
  <c r="E1051" i="65"/>
  <c r="E1050" i="65"/>
  <c r="E1049" i="65"/>
  <c r="E1048" i="65"/>
  <c r="E1047" i="65"/>
  <c r="E1046" i="65"/>
  <c r="E1045" i="65"/>
  <c r="E1044" i="65"/>
  <c r="E1043" i="65"/>
  <c r="E1042" i="65"/>
  <c r="E1041" i="65"/>
  <c r="E1040" i="65"/>
  <c r="E1039" i="65"/>
  <c r="E1038" i="65"/>
  <c r="E1037" i="65"/>
  <c r="E1036" i="65"/>
  <c r="E1035" i="65"/>
  <c r="E1034" i="65"/>
  <c r="E1033" i="65"/>
  <c r="E1032" i="65"/>
  <c r="E1031" i="65"/>
  <c r="E1030" i="65"/>
  <c r="E1029" i="65"/>
  <c r="E1028" i="65"/>
  <c r="E1027" i="65"/>
  <c r="E1026" i="65"/>
  <c r="E1025" i="65"/>
  <c r="E1024" i="65"/>
  <c r="E1023" i="65"/>
  <c r="E1022" i="65"/>
  <c r="E1021" i="65"/>
  <c r="E1020" i="65"/>
  <c r="E1019" i="65"/>
  <c r="E1018" i="65"/>
  <c r="E1017" i="65"/>
  <c r="E1016" i="65"/>
  <c r="E1015" i="65"/>
  <c r="E1014" i="65"/>
  <c r="E1013" i="65"/>
  <c r="E1012" i="65"/>
  <c r="E1011" i="65"/>
  <c r="E1010" i="65"/>
  <c r="E1009" i="65"/>
  <c r="E1008" i="65"/>
  <c r="E1007" i="65"/>
  <c r="E1006" i="65"/>
  <c r="E1005" i="65"/>
  <c r="E1004" i="65"/>
  <c r="E1003" i="65"/>
  <c r="E1002" i="65"/>
  <c r="E1001" i="65"/>
  <c r="E1000" i="65"/>
  <c r="E999" i="65"/>
  <c r="E998" i="65"/>
  <c r="E997" i="65"/>
  <c r="E996" i="65"/>
  <c r="E995" i="65"/>
  <c r="E994" i="65"/>
  <c r="E993" i="65"/>
  <c r="E992" i="65"/>
  <c r="E991" i="65"/>
  <c r="E990" i="65"/>
  <c r="E989" i="65"/>
  <c r="E988" i="65"/>
  <c r="E987" i="65"/>
  <c r="E986" i="65"/>
  <c r="E985" i="65"/>
  <c r="E984" i="65"/>
  <c r="E983" i="65"/>
  <c r="E982" i="65"/>
  <c r="E981" i="65"/>
  <c r="E980" i="65"/>
  <c r="E979" i="65"/>
  <c r="E978" i="65"/>
  <c r="E977" i="65"/>
  <c r="E976" i="65"/>
  <c r="E975" i="65"/>
  <c r="E974" i="65"/>
  <c r="E973" i="65"/>
  <c r="E972" i="65"/>
  <c r="E971" i="65"/>
  <c r="E970" i="65"/>
  <c r="E969" i="65"/>
  <c r="E968" i="65"/>
  <c r="E967" i="65"/>
  <c r="E966" i="65"/>
  <c r="E965" i="65"/>
  <c r="E964" i="65"/>
  <c r="E963" i="65"/>
  <c r="E962" i="65"/>
  <c r="E961" i="65"/>
  <c r="E960" i="65"/>
  <c r="E959" i="65"/>
  <c r="E958" i="65"/>
  <c r="E957" i="65"/>
  <c r="E956" i="65"/>
  <c r="E955" i="65"/>
  <c r="E954" i="65"/>
  <c r="E953" i="65"/>
  <c r="E952" i="65"/>
  <c r="E951" i="65"/>
  <c r="E950" i="65"/>
  <c r="E949" i="65"/>
  <c r="E948" i="65"/>
  <c r="E947" i="65"/>
  <c r="E946" i="65"/>
  <c r="E945" i="65"/>
  <c r="E944" i="65"/>
  <c r="E943" i="65"/>
  <c r="E942" i="65"/>
  <c r="E941" i="65"/>
  <c r="E940" i="65"/>
  <c r="E939" i="65"/>
  <c r="E938" i="65"/>
  <c r="E937" i="65"/>
  <c r="E936" i="65"/>
  <c r="E935" i="65"/>
  <c r="E934" i="65"/>
  <c r="E933" i="65"/>
  <c r="E932" i="65"/>
  <c r="E931" i="65"/>
  <c r="E930" i="65"/>
  <c r="E929" i="65"/>
  <c r="E928" i="65"/>
  <c r="E927" i="65"/>
  <c r="E926" i="65"/>
  <c r="E925" i="65"/>
  <c r="E924" i="65"/>
  <c r="E923" i="65"/>
  <c r="E922" i="65"/>
  <c r="E921" i="65"/>
  <c r="E920" i="65"/>
  <c r="E919" i="65"/>
  <c r="E918" i="65"/>
  <c r="E917" i="65"/>
  <c r="E916" i="65"/>
  <c r="E915" i="65"/>
  <c r="E914" i="65"/>
  <c r="E913" i="65"/>
  <c r="E912" i="65"/>
  <c r="E911" i="65"/>
  <c r="E910" i="65"/>
  <c r="E909" i="65"/>
  <c r="E908" i="65"/>
  <c r="E907" i="65"/>
  <c r="E906" i="65"/>
  <c r="E905" i="65"/>
  <c r="E904" i="65"/>
  <c r="E903" i="65"/>
  <c r="E902" i="65"/>
  <c r="E901" i="65"/>
  <c r="E900" i="65"/>
  <c r="E899" i="65"/>
  <c r="E898" i="65"/>
  <c r="E897" i="65"/>
  <c r="E896" i="65"/>
  <c r="E895" i="65"/>
  <c r="E894" i="65"/>
  <c r="E893" i="65"/>
  <c r="E892" i="65"/>
  <c r="E891" i="65"/>
  <c r="E890" i="65"/>
  <c r="E889" i="65"/>
  <c r="E888" i="65"/>
  <c r="E887" i="65"/>
  <c r="E886" i="65"/>
  <c r="E885" i="65"/>
  <c r="E884" i="65"/>
  <c r="E883" i="65"/>
  <c r="E882" i="65"/>
  <c r="E881" i="65"/>
  <c r="E880" i="65"/>
  <c r="E879" i="65"/>
  <c r="E878" i="65"/>
  <c r="E877" i="65"/>
  <c r="E876" i="65"/>
  <c r="E875" i="65"/>
  <c r="E874" i="65"/>
  <c r="E873" i="65"/>
  <c r="E872" i="65"/>
  <c r="E871" i="65"/>
  <c r="E870" i="65"/>
  <c r="E869" i="65"/>
  <c r="E868" i="65"/>
  <c r="E867" i="65"/>
  <c r="E866" i="65"/>
  <c r="E865" i="65"/>
  <c r="E864" i="65"/>
  <c r="E863" i="65"/>
  <c r="E862" i="65"/>
  <c r="E861" i="65"/>
  <c r="E860" i="65"/>
  <c r="E859" i="65"/>
  <c r="E858" i="65"/>
  <c r="E857" i="65"/>
  <c r="E856" i="65"/>
  <c r="E855" i="65"/>
  <c r="E854" i="65"/>
  <c r="E853" i="65"/>
  <c r="E852" i="65"/>
  <c r="E851" i="65"/>
  <c r="E850" i="65"/>
  <c r="E849" i="65"/>
  <c r="E848" i="65"/>
  <c r="E847" i="65"/>
  <c r="E846" i="65"/>
  <c r="E845" i="65"/>
  <c r="E844" i="65"/>
  <c r="E843" i="65"/>
  <c r="E842" i="65"/>
  <c r="E841" i="65"/>
  <c r="E840" i="65"/>
  <c r="E839" i="65"/>
  <c r="E838" i="65"/>
  <c r="E837" i="65"/>
  <c r="E836" i="65"/>
  <c r="E835" i="65"/>
  <c r="E834" i="65"/>
  <c r="E833" i="65"/>
  <c r="E832" i="65"/>
  <c r="E831" i="65"/>
  <c r="E830" i="65"/>
  <c r="E829" i="65"/>
  <c r="E828" i="65"/>
  <c r="E827" i="65"/>
  <c r="E826" i="65"/>
  <c r="E825" i="65"/>
  <c r="E824" i="65"/>
  <c r="E823" i="65"/>
  <c r="E822" i="65"/>
  <c r="E821" i="65"/>
  <c r="E820" i="65"/>
  <c r="E819" i="65"/>
  <c r="E818" i="65"/>
  <c r="E817" i="65"/>
  <c r="E816" i="65"/>
  <c r="E815" i="65"/>
  <c r="E814" i="65"/>
  <c r="E813" i="65"/>
  <c r="E812" i="65"/>
  <c r="E811" i="65"/>
  <c r="E810" i="65"/>
  <c r="E809" i="65"/>
  <c r="E808" i="65"/>
  <c r="E807" i="65"/>
  <c r="E806" i="65"/>
  <c r="E805" i="65"/>
  <c r="E804" i="65"/>
  <c r="E803" i="65"/>
  <c r="E802" i="65"/>
  <c r="E801" i="65"/>
  <c r="E800" i="65"/>
  <c r="E799" i="65"/>
  <c r="E798" i="65"/>
  <c r="E797" i="65"/>
  <c r="E796" i="65"/>
  <c r="E795" i="65"/>
  <c r="E794" i="65"/>
  <c r="E793" i="65"/>
  <c r="E792" i="65"/>
  <c r="E791" i="65"/>
  <c r="E790" i="65"/>
  <c r="E789" i="65"/>
  <c r="E788" i="65"/>
  <c r="E787" i="65"/>
  <c r="E786" i="65"/>
  <c r="E785" i="65"/>
  <c r="E784" i="65"/>
  <c r="E783" i="65"/>
  <c r="E782" i="65"/>
  <c r="E781" i="65"/>
  <c r="E780" i="65"/>
  <c r="E779" i="65"/>
  <c r="E778" i="65"/>
  <c r="E777" i="65"/>
  <c r="E776" i="65"/>
  <c r="E775" i="65"/>
  <c r="E774" i="65"/>
  <c r="E773" i="65"/>
  <c r="E772" i="65"/>
  <c r="E771" i="65"/>
  <c r="E770" i="65"/>
  <c r="E769" i="65"/>
  <c r="E768" i="65"/>
  <c r="E767" i="65"/>
  <c r="E766" i="65"/>
  <c r="E765" i="65"/>
  <c r="E764" i="65"/>
  <c r="E763" i="65"/>
  <c r="E762" i="65"/>
  <c r="E761" i="65"/>
  <c r="E760" i="65"/>
  <c r="E759" i="65"/>
  <c r="E758" i="65"/>
  <c r="E757" i="65"/>
  <c r="E756" i="65"/>
  <c r="E755" i="65"/>
  <c r="E754" i="65"/>
  <c r="E753" i="65"/>
  <c r="E752" i="65"/>
  <c r="E751" i="65"/>
  <c r="E750" i="65"/>
  <c r="E749" i="65"/>
  <c r="E748" i="65"/>
  <c r="E747" i="65"/>
  <c r="E746" i="65"/>
  <c r="E745" i="65"/>
  <c r="E744" i="65"/>
  <c r="E743" i="65"/>
  <c r="E742" i="65"/>
  <c r="E741" i="65"/>
  <c r="E740" i="65"/>
  <c r="E739" i="65"/>
  <c r="E738" i="65"/>
  <c r="E737" i="65"/>
  <c r="E736" i="65"/>
  <c r="E735" i="65"/>
  <c r="E734" i="65"/>
  <c r="E733" i="65"/>
  <c r="E732" i="65"/>
  <c r="E731" i="65"/>
  <c r="E730" i="65"/>
  <c r="E729" i="65"/>
  <c r="E728" i="65"/>
  <c r="E727" i="65"/>
  <c r="E726" i="65"/>
  <c r="E725" i="65"/>
  <c r="E724" i="65"/>
  <c r="E723" i="65"/>
  <c r="E722" i="65"/>
  <c r="E721" i="65"/>
  <c r="E720" i="65"/>
  <c r="E719" i="65"/>
  <c r="E718" i="65"/>
  <c r="E717" i="65"/>
  <c r="E716" i="65"/>
  <c r="E715" i="65"/>
  <c r="E714" i="65"/>
  <c r="E713" i="65"/>
  <c r="E712" i="65"/>
  <c r="E711" i="65"/>
  <c r="E710" i="65"/>
  <c r="E709" i="65"/>
  <c r="E708" i="65"/>
  <c r="E707" i="65"/>
  <c r="E706" i="65"/>
  <c r="E705" i="65"/>
  <c r="E704" i="65"/>
  <c r="E703" i="65"/>
  <c r="E702" i="65"/>
  <c r="E701" i="65"/>
  <c r="E700" i="65"/>
  <c r="E699" i="65"/>
  <c r="E698" i="65"/>
  <c r="E697" i="65"/>
  <c r="E696" i="65"/>
  <c r="E695" i="65"/>
  <c r="E694" i="65"/>
  <c r="E693" i="65"/>
  <c r="E692" i="65"/>
  <c r="E691" i="65"/>
  <c r="E690" i="65"/>
  <c r="E689" i="65"/>
  <c r="E688" i="65"/>
  <c r="E687" i="65"/>
  <c r="E686" i="65"/>
  <c r="E685" i="65"/>
  <c r="E684" i="65"/>
  <c r="E683" i="65"/>
  <c r="E682" i="65"/>
  <c r="E681" i="65"/>
  <c r="E680" i="65"/>
  <c r="E679" i="65"/>
  <c r="E678" i="65"/>
  <c r="E677" i="65"/>
  <c r="E676" i="65"/>
  <c r="E675" i="65"/>
  <c r="E674" i="65"/>
  <c r="E673" i="65"/>
  <c r="E672" i="65"/>
  <c r="E671" i="65"/>
  <c r="E670" i="65"/>
  <c r="E669" i="65"/>
  <c r="E668" i="65"/>
  <c r="E667" i="65"/>
  <c r="E666" i="65"/>
  <c r="E665" i="65"/>
  <c r="E664" i="65"/>
  <c r="E663" i="65"/>
  <c r="E662" i="65"/>
  <c r="E661" i="65"/>
  <c r="E660" i="65"/>
  <c r="E659" i="65"/>
  <c r="E658" i="65"/>
  <c r="E657" i="65"/>
  <c r="E656" i="65"/>
  <c r="E655" i="65"/>
  <c r="E654" i="65"/>
  <c r="E653" i="65"/>
  <c r="E652" i="65"/>
  <c r="E651" i="65"/>
  <c r="E650" i="65"/>
  <c r="E649" i="65"/>
  <c r="E648" i="65"/>
  <c r="E647" i="65"/>
  <c r="E646" i="65"/>
  <c r="E645" i="65"/>
  <c r="E644" i="65"/>
  <c r="E643" i="65"/>
  <c r="E642" i="65"/>
  <c r="E641" i="65"/>
  <c r="E640" i="65"/>
  <c r="E639" i="65"/>
  <c r="E638" i="65"/>
  <c r="E637" i="65"/>
  <c r="E636" i="65"/>
  <c r="E635" i="65"/>
  <c r="E634" i="65"/>
  <c r="E633" i="65"/>
  <c r="E632" i="65"/>
  <c r="E631" i="65"/>
  <c r="E630" i="65"/>
  <c r="E629" i="65"/>
  <c r="E628" i="65"/>
  <c r="E627" i="65"/>
  <c r="E626" i="65"/>
  <c r="E625" i="65"/>
  <c r="E624" i="65"/>
  <c r="E623" i="65"/>
  <c r="E622" i="65"/>
  <c r="E621" i="65"/>
  <c r="E620" i="65"/>
  <c r="E619" i="65"/>
  <c r="E618" i="65"/>
  <c r="E617" i="65"/>
  <c r="E616" i="65"/>
  <c r="E615" i="65"/>
  <c r="E614" i="65"/>
  <c r="E613" i="65"/>
  <c r="E612" i="65"/>
  <c r="E611" i="65"/>
  <c r="E610" i="65"/>
  <c r="E609" i="65"/>
  <c r="E608" i="65"/>
  <c r="E607" i="65"/>
  <c r="E606" i="65"/>
  <c r="E605" i="65"/>
  <c r="E604" i="65"/>
  <c r="E603" i="65"/>
  <c r="E602" i="65"/>
  <c r="E601" i="65"/>
  <c r="E600" i="65"/>
  <c r="E599" i="65"/>
  <c r="E598" i="65"/>
  <c r="E597" i="65"/>
  <c r="E596" i="65"/>
  <c r="E595" i="65"/>
  <c r="E594" i="65"/>
  <c r="E593" i="65"/>
  <c r="E592" i="65"/>
  <c r="E591" i="65"/>
  <c r="E590" i="65"/>
  <c r="E589" i="65"/>
  <c r="E588" i="65"/>
  <c r="E587" i="65"/>
  <c r="E586" i="65"/>
  <c r="E585" i="65"/>
  <c r="E584" i="65"/>
  <c r="E583" i="65"/>
  <c r="E582" i="65"/>
  <c r="E581" i="65"/>
  <c r="E580" i="65"/>
  <c r="E579" i="65"/>
  <c r="E578" i="65"/>
  <c r="E577" i="65"/>
  <c r="E576" i="65"/>
  <c r="E575" i="65"/>
  <c r="E574" i="65"/>
  <c r="E573" i="65"/>
  <c r="E572" i="65"/>
  <c r="E571" i="65"/>
  <c r="E570" i="65"/>
  <c r="E569" i="65"/>
  <c r="E568" i="65"/>
  <c r="E567" i="65"/>
  <c r="E566" i="65"/>
  <c r="E565" i="65"/>
  <c r="E564" i="65"/>
  <c r="E563" i="65"/>
  <c r="E562" i="65"/>
  <c r="E561" i="65"/>
  <c r="E560" i="65"/>
  <c r="E559" i="65"/>
  <c r="E558" i="65"/>
  <c r="E557" i="65"/>
  <c r="E556" i="65"/>
  <c r="E555" i="65"/>
  <c r="E554" i="65"/>
  <c r="E553" i="65"/>
  <c r="E552" i="65"/>
  <c r="E551" i="65"/>
  <c r="E550" i="65"/>
  <c r="E549" i="65"/>
  <c r="E548" i="65"/>
  <c r="E547" i="65"/>
  <c r="E546" i="65"/>
  <c r="E545" i="65"/>
  <c r="E544" i="65"/>
  <c r="E543" i="65"/>
  <c r="E542" i="65"/>
  <c r="E541" i="65"/>
  <c r="E540" i="65"/>
  <c r="E539" i="65"/>
  <c r="E538" i="65"/>
  <c r="E537" i="65"/>
  <c r="E536" i="65"/>
  <c r="E535" i="65"/>
  <c r="E534" i="65"/>
  <c r="E533" i="65"/>
  <c r="E532" i="65"/>
  <c r="E531" i="65"/>
  <c r="E530" i="65"/>
  <c r="E529" i="65"/>
  <c r="E528" i="65"/>
  <c r="E527" i="65"/>
  <c r="E526" i="65"/>
  <c r="E525" i="65"/>
  <c r="E524" i="65"/>
  <c r="E523" i="65"/>
  <c r="E522" i="65"/>
  <c r="E521" i="65"/>
  <c r="E520" i="65"/>
  <c r="E519" i="65"/>
  <c r="E518" i="65"/>
  <c r="E517" i="65"/>
  <c r="E516" i="65"/>
  <c r="E515" i="65"/>
  <c r="E514" i="65"/>
  <c r="E513" i="65"/>
  <c r="E512" i="65"/>
  <c r="E511" i="65"/>
  <c r="E510" i="65"/>
  <c r="E509" i="65"/>
  <c r="E508" i="65"/>
  <c r="E507" i="65"/>
  <c r="E506" i="65"/>
  <c r="E505" i="65"/>
  <c r="E504" i="65"/>
  <c r="E503" i="65"/>
  <c r="E502" i="65"/>
  <c r="E501" i="65"/>
  <c r="E500" i="65"/>
  <c r="E499" i="65"/>
  <c r="E498" i="65"/>
  <c r="E497" i="65"/>
  <c r="E496" i="65"/>
  <c r="E495" i="65"/>
  <c r="E494" i="65"/>
  <c r="E493" i="65"/>
  <c r="E492" i="65"/>
  <c r="E491" i="65"/>
  <c r="E490" i="65"/>
  <c r="E489" i="65"/>
  <c r="E488" i="65"/>
  <c r="E487" i="65"/>
  <c r="E486" i="65"/>
  <c r="E485" i="65"/>
  <c r="E484" i="65"/>
  <c r="E483" i="65"/>
  <c r="E482" i="65"/>
  <c r="E481" i="65"/>
  <c r="E480" i="65"/>
  <c r="E479" i="65"/>
  <c r="E478" i="65"/>
  <c r="E477" i="65"/>
  <c r="E476" i="65"/>
  <c r="E475" i="65"/>
  <c r="E474" i="65"/>
  <c r="E473" i="65"/>
  <c r="E472" i="65"/>
  <c r="E471" i="65"/>
  <c r="E470" i="65"/>
  <c r="E469" i="65"/>
  <c r="E468" i="65"/>
  <c r="E467" i="65"/>
  <c r="E466" i="65"/>
  <c r="E465" i="65"/>
  <c r="E464" i="65"/>
  <c r="E463" i="65"/>
  <c r="E462" i="65"/>
  <c r="E461" i="65"/>
  <c r="E460" i="65"/>
  <c r="E459" i="65"/>
  <c r="E458" i="65"/>
  <c r="E457" i="65"/>
  <c r="E456" i="65"/>
  <c r="E455" i="65"/>
  <c r="E454" i="65"/>
  <c r="E453" i="65"/>
  <c r="E452" i="65"/>
  <c r="E451" i="65"/>
  <c r="E450" i="65"/>
  <c r="E449" i="65"/>
  <c r="E448" i="65"/>
  <c r="E447" i="65"/>
  <c r="E446" i="65"/>
  <c r="E445" i="65"/>
  <c r="E444" i="65"/>
  <c r="E443" i="65"/>
  <c r="E442" i="65"/>
  <c r="E441" i="65"/>
  <c r="E440" i="65"/>
  <c r="E439" i="65"/>
  <c r="E438" i="65"/>
  <c r="E437" i="65"/>
  <c r="E436" i="65"/>
  <c r="E435" i="65"/>
  <c r="E434" i="65"/>
  <c r="E433" i="65"/>
  <c r="E432" i="65"/>
  <c r="E431" i="65"/>
  <c r="E430" i="65"/>
  <c r="E429" i="65"/>
  <c r="E428" i="65"/>
  <c r="E427" i="65"/>
  <c r="E426" i="65"/>
  <c r="E425" i="65"/>
  <c r="E424" i="65"/>
  <c r="E423" i="65"/>
  <c r="E422" i="65"/>
  <c r="E421" i="65"/>
  <c r="E420" i="65"/>
  <c r="E419" i="65"/>
  <c r="E418" i="65"/>
  <c r="E417" i="65"/>
  <c r="E416" i="65"/>
  <c r="E415" i="65"/>
  <c r="E414" i="65"/>
  <c r="E413" i="65"/>
  <c r="E412" i="65"/>
  <c r="E411" i="65"/>
  <c r="E410" i="65"/>
  <c r="E409" i="65"/>
  <c r="E408" i="65"/>
  <c r="E407" i="65"/>
  <c r="E406" i="65"/>
  <c r="E405" i="65"/>
  <c r="E404" i="65"/>
  <c r="E403" i="65"/>
  <c r="E402" i="65"/>
  <c r="E401" i="65"/>
  <c r="E400" i="65"/>
  <c r="E399" i="65"/>
  <c r="E398" i="65"/>
  <c r="E397" i="65"/>
  <c r="E396" i="65"/>
  <c r="E395" i="65"/>
  <c r="E394" i="65"/>
  <c r="E393" i="65"/>
  <c r="E392" i="65"/>
  <c r="E391" i="65"/>
  <c r="E390" i="65"/>
  <c r="E389" i="65"/>
  <c r="E388" i="65"/>
  <c r="E387" i="65"/>
  <c r="E386" i="65"/>
  <c r="E385" i="65"/>
  <c r="E384" i="65"/>
  <c r="E383" i="65"/>
  <c r="E382" i="65"/>
  <c r="E381" i="65"/>
  <c r="E380" i="65"/>
  <c r="E379" i="65"/>
  <c r="E378" i="65"/>
  <c r="E377" i="65"/>
  <c r="E376" i="65"/>
  <c r="E375" i="65"/>
  <c r="E374" i="65"/>
  <c r="E373" i="65"/>
  <c r="E372" i="65"/>
  <c r="E371" i="65"/>
  <c r="E370" i="65"/>
  <c r="E369" i="65"/>
  <c r="E368" i="65"/>
  <c r="E367" i="65"/>
  <c r="E366" i="65"/>
  <c r="E365" i="65"/>
  <c r="E364" i="65"/>
  <c r="E363" i="65"/>
  <c r="E362" i="65"/>
  <c r="E361" i="65"/>
  <c r="E360" i="65"/>
  <c r="E359" i="65"/>
  <c r="E358" i="65"/>
  <c r="E357" i="65"/>
  <c r="E356" i="65"/>
  <c r="E355" i="65"/>
  <c r="E354" i="65"/>
  <c r="E353" i="65"/>
  <c r="E352" i="65"/>
  <c r="E351" i="65"/>
  <c r="E350" i="65"/>
  <c r="E349" i="65"/>
  <c r="E348" i="65"/>
  <c r="E347" i="65"/>
  <c r="E346" i="65"/>
  <c r="E345" i="65"/>
  <c r="E344" i="65"/>
  <c r="E343" i="65"/>
  <c r="E342" i="65"/>
  <c r="E341" i="65"/>
  <c r="E340" i="65"/>
  <c r="E339" i="65"/>
  <c r="E338" i="65"/>
  <c r="E337" i="65"/>
  <c r="E336" i="65"/>
  <c r="E335" i="65"/>
  <c r="E334" i="65"/>
  <c r="E333" i="65"/>
  <c r="E332" i="65"/>
  <c r="E331" i="65"/>
  <c r="E330" i="65"/>
  <c r="E329" i="65"/>
  <c r="E328" i="65"/>
  <c r="E327" i="65"/>
  <c r="E326" i="65"/>
  <c r="E325" i="65"/>
  <c r="E324" i="65"/>
  <c r="E323" i="65"/>
  <c r="E322" i="65"/>
  <c r="E321" i="65"/>
  <c r="E320" i="65"/>
  <c r="E319" i="65"/>
  <c r="E318" i="65"/>
  <c r="E317" i="65"/>
  <c r="E316" i="65"/>
  <c r="E315" i="65"/>
  <c r="E314" i="65"/>
  <c r="E313" i="65"/>
  <c r="E312" i="65"/>
  <c r="E311" i="65"/>
  <c r="E310" i="65"/>
  <c r="E309" i="65"/>
  <c r="E308" i="65"/>
  <c r="E307" i="65"/>
  <c r="E306" i="65"/>
  <c r="E305" i="65"/>
  <c r="E304" i="65"/>
  <c r="E303" i="65"/>
  <c r="E302" i="65"/>
  <c r="E301" i="65"/>
  <c r="E300" i="65"/>
  <c r="E299" i="65"/>
  <c r="E298" i="65"/>
  <c r="E297" i="65"/>
  <c r="E296" i="65"/>
  <c r="E295" i="65"/>
  <c r="E294" i="65"/>
  <c r="E293" i="65"/>
  <c r="E292" i="65"/>
  <c r="E291" i="65"/>
  <c r="E290" i="65"/>
  <c r="E289" i="65"/>
  <c r="E288" i="65"/>
  <c r="E287" i="65"/>
  <c r="E286" i="65"/>
  <c r="E285" i="65"/>
  <c r="E284" i="65"/>
  <c r="E283" i="65"/>
  <c r="E282" i="65"/>
  <c r="E281" i="65"/>
  <c r="E280" i="65"/>
  <c r="E279" i="65"/>
  <c r="E278" i="65"/>
  <c r="E277" i="65"/>
  <c r="E276" i="65"/>
  <c r="E275" i="65"/>
  <c r="E274" i="65"/>
  <c r="E273" i="65"/>
  <c r="E272" i="65"/>
  <c r="E271" i="65"/>
  <c r="E270" i="65"/>
  <c r="E269" i="65"/>
  <c r="E268" i="65"/>
  <c r="E267" i="65"/>
  <c r="E266" i="65"/>
  <c r="E265" i="65"/>
  <c r="E264" i="65"/>
  <c r="E263" i="65"/>
  <c r="E262" i="65"/>
  <c r="E261" i="65"/>
  <c r="E260" i="65"/>
  <c r="E259" i="65"/>
  <c r="E258" i="65"/>
  <c r="E257" i="65"/>
  <c r="E256" i="65"/>
  <c r="E255" i="65"/>
  <c r="E254" i="65"/>
  <c r="E253" i="65"/>
  <c r="E252" i="65"/>
  <c r="E251" i="65"/>
  <c r="E250" i="65"/>
  <c r="E249" i="65"/>
  <c r="E248" i="65"/>
  <c r="E247" i="65"/>
  <c r="E246" i="65"/>
  <c r="E245" i="65"/>
  <c r="E244" i="65"/>
  <c r="E243" i="65"/>
  <c r="E242" i="65"/>
  <c r="E241" i="65"/>
  <c r="E240" i="65"/>
  <c r="E239" i="65"/>
  <c r="E238" i="65"/>
  <c r="E237" i="65"/>
  <c r="E236" i="65"/>
  <c r="E235" i="65"/>
  <c r="E234" i="65"/>
  <c r="E233" i="65"/>
  <c r="E232" i="65"/>
  <c r="E231" i="65"/>
  <c r="E230" i="65"/>
  <c r="E229" i="65"/>
  <c r="E228" i="65"/>
  <c r="E227" i="65"/>
  <c r="E226" i="65"/>
  <c r="E225" i="65"/>
  <c r="E224" i="65"/>
  <c r="E223" i="65"/>
  <c r="E222" i="65"/>
  <c r="E221" i="65"/>
  <c r="E220" i="65"/>
  <c r="E219" i="65"/>
  <c r="E218" i="65"/>
  <c r="E217" i="65"/>
  <c r="E216" i="65"/>
  <c r="E215" i="65"/>
  <c r="E214" i="65"/>
  <c r="E213" i="65"/>
  <c r="E212" i="65"/>
  <c r="E211" i="65"/>
  <c r="E210" i="65"/>
  <c r="E209" i="65"/>
  <c r="E208" i="65"/>
  <c r="E207" i="65"/>
  <c r="E206" i="65"/>
  <c r="E205" i="65"/>
  <c r="E204" i="65"/>
  <c r="E203" i="65"/>
  <c r="E202" i="65"/>
  <c r="E201" i="65"/>
  <c r="E200" i="65"/>
  <c r="E199" i="65"/>
  <c r="E198" i="65"/>
  <c r="E197" i="65"/>
  <c r="E196" i="65"/>
  <c r="E195" i="65"/>
  <c r="E194" i="65"/>
  <c r="E193" i="65"/>
  <c r="E192" i="65"/>
  <c r="E191" i="65"/>
  <c r="E190" i="65"/>
  <c r="E189" i="65"/>
  <c r="E188" i="65"/>
  <c r="E187" i="65"/>
  <c r="E186" i="65"/>
  <c r="E185" i="65"/>
  <c r="E184" i="65"/>
  <c r="E183" i="65"/>
  <c r="E182" i="65"/>
  <c r="E181" i="65"/>
  <c r="E180" i="65"/>
  <c r="E179" i="65"/>
  <c r="E178" i="65"/>
  <c r="E177" i="65"/>
  <c r="E176" i="65"/>
  <c r="E175" i="65"/>
  <c r="E174" i="65"/>
  <c r="E173" i="65"/>
  <c r="E172" i="65"/>
  <c r="E171" i="65"/>
  <c r="E170" i="65"/>
  <c r="E169" i="65"/>
  <c r="E168" i="65"/>
  <c r="E167" i="65"/>
  <c r="E166" i="65"/>
  <c r="E165" i="65"/>
  <c r="E164" i="65"/>
  <c r="E163" i="65"/>
  <c r="E162" i="65"/>
  <c r="E161" i="65"/>
  <c r="E160" i="65"/>
  <c r="E159" i="65"/>
  <c r="E158" i="65"/>
  <c r="E157" i="65"/>
  <c r="E156" i="65"/>
  <c r="E155" i="65"/>
  <c r="E154" i="65"/>
  <c r="E153" i="65"/>
  <c r="E152" i="65"/>
  <c r="E151" i="65"/>
  <c r="E150" i="65"/>
  <c r="E149" i="65"/>
  <c r="E148" i="65"/>
  <c r="E147" i="65"/>
  <c r="E146" i="65"/>
  <c r="E145" i="65"/>
  <c r="E144" i="65"/>
  <c r="E143" i="65"/>
  <c r="E142" i="65"/>
  <c r="E141" i="65"/>
  <c r="E140" i="65"/>
  <c r="E139" i="65"/>
  <c r="E138" i="65"/>
  <c r="E137" i="65"/>
  <c r="E136" i="65"/>
  <c r="E135" i="65"/>
  <c r="E134" i="65"/>
  <c r="E133" i="65"/>
  <c r="E132" i="65"/>
  <c r="E131" i="65"/>
  <c r="E130" i="65"/>
  <c r="E129" i="65"/>
  <c r="E128" i="65"/>
  <c r="E127" i="65"/>
  <c r="E126" i="65"/>
  <c r="E125" i="65"/>
  <c r="E124" i="65"/>
  <c r="E123" i="65"/>
  <c r="E122" i="65"/>
  <c r="E121" i="65"/>
  <c r="E120" i="65"/>
  <c r="E119" i="65"/>
  <c r="E118" i="65"/>
  <c r="E117" i="65"/>
  <c r="E116" i="65"/>
  <c r="E115" i="65"/>
  <c r="E114" i="65"/>
  <c r="E113" i="65"/>
  <c r="E112" i="65"/>
  <c r="E111" i="65"/>
  <c r="E110" i="65"/>
  <c r="E109" i="65"/>
  <c r="E108" i="65"/>
  <c r="E107" i="65"/>
  <c r="E106" i="65"/>
  <c r="E105" i="65"/>
  <c r="E104" i="65"/>
  <c r="E103" i="65"/>
  <c r="E102" i="65"/>
  <c r="E101" i="65"/>
  <c r="E100" i="65"/>
  <c r="E99" i="65"/>
  <c r="E98" i="65"/>
  <c r="E97" i="65"/>
  <c r="E96" i="65"/>
  <c r="E95" i="65"/>
  <c r="E94" i="65"/>
  <c r="E93" i="65"/>
  <c r="E92" i="65"/>
  <c r="E91" i="65"/>
  <c r="E90" i="65"/>
  <c r="E89" i="65"/>
  <c r="E88" i="65"/>
  <c r="E87" i="65"/>
  <c r="E86" i="65"/>
  <c r="E85" i="65"/>
  <c r="E84" i="65"/>
  <c r="E83" i="65"/>
  <c r="E82" i="65"/>
  <c r="E81" i="65"/>
  <c r="E80" i="65"/>
  <c r="E79" i="65"/>
  <c r="E78" i="65"/>
  <c r="E77" i="65"/>
  <c r="E76" i="65"/>
  <c r="E75" i="65"/>
  <c r="E74" i="65"/>
  <c r="E73" i="65"/>
  <c r="E72" i="65"/>
  <c r="E71" i="65"/>
  <c r="E70" i="65"/>
  <c r="E69" i="65"/>
  <c r="E68" i="65"/>
  <c r="E67" i="65"/>
  <c r="E66" i="65"/>
  <c r="E65" i="65"/>
  <c r="E64" i="65"/>
  <c r="E63" i="65"/>
  <c r="E62" i="65"/>
  <c r="E61" i="65"/>
  <c r="E60" i="65"/>
  <c r="E59" i="65"/>
  <c r="E58" i="65"/>
  <c r="E57" i="65"/>
  <c r="E56" i="65"/>
  <c r="E55" i="65"/>
  <c r="E54" i="65"/>
  <c r="E53" i="65"/>
  <c r="E52" i="65"/>
  <c r="E51" i="65"/>
  <c r="E50" i="65"/>
  <c r="E49" i="65"/>
  <c r="E48" i="65"/>
  <c r="E47" i="65"/>
  <c r="E46" i="65"/>
  <c r="E45" i="65"/>
  <c r="E44" i="65"/>
  <c r="E43" i="65"/>
  <c r="E42" i="65"/>
  <c r="E41" i="65"/>
  <c r="E40" i="65"/>
  <c r="E39" i="65"/>
  <c r="E38" i="65"/>
  <c r="E37" i="65"/>
  <c r="E36" i="65"/>
  <c r="E35" i="65"/>
  <c r="E34" i="65"/>
  <c r="E33" i="65"/>
  <c r="E32" i="65"/>
  <c r="E31" i="65"/>
  <c r="E30" i="65"/>
  <c r="E29" i="65"/>
  <c r="E28" i="65"/>
  <c r="E27" i="65"/>
  <c r="E26" i="65"/>
  <c r="E25" i="65"/>
  <c r="E24" i="65"/>
  <c r="E23" i="65"/>
  <c r="E22" i="65"/>
  <c r="E21" i="65"/>
  <c r="E20" i="65"/>
  <c r="E19" i="65"/>
  <c r="E18" i="65"/>
  <c r="E17" i="65"/>
  <c r="E16" i="65"/>
  <c r="E15" i="65"/>
  <c r="E14" i="65"/>
  <c r="E13" i="65"/>
  <c r="E12" i="65"/>
  <c r="E11" i="65"/>
  <c r="E10" i="65"/>
  <c r="E9" i="65"/>
  <c r="E8" i="65"/>
  <c r="E7" i="65"/>
  <c r="E6" i="65"/>
  <c r="E5" i="65"/>
  <c r="E4" i="65"/>
  <c r="E3" i="65"/>
  <c r="S2" i="65"/>
  <c r="E2" i="65"/>
  <c r="R2" i="64"/>
  <c r="K2" i="63"/>
  <c r="G3" i="62"/>
  <c r="G9" i="62" s="1"/>
  <c r="G4" i="62"/>
  <c r="G10" i="62" s="1"/>
  <c r="G5" i="62"/>
  <c r="G11" i="62" s="1"/>
  <c r="H12" i="62"/>
  <c r="H6" i="62"/>
  <c r="B50" i="62"/>
  <c r="B52" i="62" s="1"/>
  <c r="B6" i="62"/>
  <c r="G12" i="62" l="1"/>
  <c r="G6" i="62"/>
  <c r="O3" i="15"/>
  <c r="O19" i="15"/>
  <c r="O20" i="15"/>
  <c r="O21" i="15"/>
  <c r="O22" i="15"/>
  <c r="O23" i="15"/>
  <c r="O24" i="15"/>
  <c r="O25" i="15"/>
  <c r="O26" i="15"/>
  <c r="O18" i="15"/>
  <c r="O17" i="15"/>
  <c r="O15" i="15"/>
  <c r="O4" i="15"/>
  <c r="O5" i="15"/>
  <c r="O6" i="15"/>
  <c r="O7" i="15"/>
  <c r="O8" i="15"/>
  <c r="O9" i="15"/>
  <c r="O10" i="15"/>
  <c r="O11" i="15"/>
  <c r="O12" i="15"/>
  <c r="O13" i="15"/>
  <c r="O14" i="15"/>
  <c r="O16" i="15"/>
  <c r="N17" i="15"/>
  <c r="N4" i="15"/>
  <c r="N5" i="15"/>
  <c r="N6" i="15"/>
  <c r="N7" i="15"/>
  <c r="N8" i="15"/>
  <c r="N9" i="15"/>
  <c r="N10" i="15"/>
  <c r="N11" i="15"/>
  <c r="N12" i="15"/>
  <c r="N13" i="15"/>
  <c r="N14" i="15"/>
  <c r="N15" i="15"/>
  <c r="N16" i="15"/>
  <c r="N18" i="15"/>
  <c r="N19" i="15"/>
  <c r="N20" i="15"/>
  <c r="N21" i="15"/>
  <c r="N22" i="15"/>
  <c r="N23" i="15"/>
  <c r="N24" i="15"/>
  <c r="N25" i="15"/>
  <c r="N26" i="15"/>
  <c r="N3" i="15"/>
  <c r="M17" i="15"/>
  <c r="M4" i="15"/>
  <c r="M5" i="15"/>
  <c r="M6" i="15"/>
  <c r="M7" i="15"/>
  <c r="M8" i="15"/>
  <c r="M9" i="15"/>
  <c r="M10" i="15"/>
  <c r="M11" i="15"/>
  <c r="M12" i="15"/>
  <c r="M13" i="15"/>
  <c r="M14" i="15"/>
  <c r="M15" i="15"/>
  <c r="M16" i="15"/>
  <c r="M18" i="15"/>
  <c r="M19" i="15"/>
  <c r="M20" i="15"/>
  <c r="M21" i="15"/>
  <c r="M22" i="15"/>
  <c r="M23" i="15"/>
  <c r="M24" i="15"/>
  <c r="M25" i="15"/>
  <c r="M26" i="15"/>
  <c r="E181" i="21"/>
  <c r="K181" i="21" s="1"/>
  <c r="E182" i="21"/>
  <c r="K182" i="21" s="1"/>
  <c r="E183" i="21"/>
  <c r="J183" i="21" s="1"/>
  <c r="E148" i="21"/>
  <c r="E149" i="21"/>
  <c r="K149" i="21" s="1"/>
  <c r="E118" i="21"/>
  <c r="O149" i="21" l="1"/>
  <c r="O181" i="21"/>
  <c r="O182" i="21"/>
  <c r="Q181" i="21"/>
  <c r="R181" i="21" s="1"/>
  <c r="Q183" i="21"/>
  <c r="Q182" i="21"/>
  <c r="R182" i="21" s="1"/>
  <c r="K78" i="73"/>
  <c r="J182" i="21"/>
  <c r="J181" i="21"/>
  <c r="K183" i="21"/>
  <c r="K118" i="21"/>
  <c r="J118" i="21"/>
  <c r="E103" i="21"/>
  <c r="J103" i="21" s="1"/>
  <c r="E102" i="21"/>
  <c r="O118" i="21" l="1"/>
  <c r="O183" i="21"/>
  <c r="R183" i="21"/>
  <c r="K103" i="21"/>
  <c r="O103" i="21" l="1"/>
  <c r="C1" i="43"/>
  <c r="E127" i="21" l="1"/>
  <c r="Q174" i="21" l="1"/>
  <c r="Q5" i="21"/>
  <c r="Q6" i="21"/>
  <c r="Q7" i="21"/>
  <c r="Q8" i="21"/>
  <c r="Q9" i="21"/>
  <c r="Q10" i="21"/>
  <c r="Q11" i="21"/>
  <c r="Q12" i="21"/>
  <c r="Q13" i="21"/>
  <c r="Q14" i="21"/>
  <c r="Q15" i="21"/>
  <c r="Q16" i="21"/>
  <c r="Q17" i="21"/>
  <c r="Q18" i="21"/>
  <c r="Q19" i="21"/>
  <c r="Q20" i="21"/>
  <c r="Q21" i="21"/>
  <c r="Q22" i="21"/>
  <c r="Q23" i="21"/>
  <c r="Q24" i="21"/>
  <c r="Q25" i="21"/>
  <c r="Q26" i="21"/>
  <c r="Q27" i="21"/>
  <c r="Q28" i="21"/>
  <c r="Q29" i="21"/>
  <c r="Q30" i="21"/>
  <c r="Q31" i="21"/>
  <c r="Q32" i="21"/>
  <c r="Q36" i="21"/>
  <c r="Q43" i="21"/>
  <c r="Q34" i="21"/>
  <c r="Q150" i="21"/>
  <c r="Q151" i="21"/>
  <c r="Q153" i="21"/>
  <c r="Q35" i="21"/>
  <c r="Q154" i="21"/>
  <c r="Q42" i="21"/>
  <c r="Q44" i="21"/>
  <c r="Q33" i="21"/>
  <c r="Q152" i="21"/>
  <c r="Q45" i="21"/>
  <c r="Q46" i="21"/>
  <c r="Q47" i="21"/>
  <c r="Q48" i="21"/>
  <c r="Q49" i="21"/>
  <c r="Q50" i="21"/>
  <c r="Q51" i="21"/>
  <c r="Q52" i="21"/>
  <c r="Q53" i="21"/>
  <c r="Q54" i="21"/>
  <c r="Q55" i="21"/>
  <c r="Q56" i="21"/>
  <c r="Q57" i="21"/>
  <c r="Q58" i="21"/>
  <c r="Q59" i="21"/>
  <c r="Q60" i="21"/>
  <c r="Q61" i="21"/>
  <c r="Q62" i="21"/>
  <c r="Q63" i="21"/>
  <c r="Q64" i="21"/>
  <c r="Q65" i="21"/>
  <c r="Q66" i="21"/>
  <c r="Q67" i="21"/>
  <c r="Q68" i="21"/>
  <c r="Q69" i="21"/>
  <c r="Q70" i="21"/>
  <c r="Q71" i="21"/>
  <c r="Q72" i="21"/>
  <c r="Q73" i="21"/>
  <c r="Q74" i="21"/>
  <c r="Q75" i="21"/>
  <c r="Q76" i="21"/>
  <c r="Q77" i="21"/>
  <c r="Q78" i="21"/>
  <c r="Q79" i="21"/>
  <c r="Q80" i="21"/>
  <c r="Q81" i="21"/>
  <c r="Q82" i="21"/>
  <c r="Q83" i="21"/>
  <c r="Q84" i="21"/>
  <c r="Q85" i="21"/>
  <c r="Q86" i="21"/>
  <c r="Q87" i="21"/>
  <c r="Q88" i="21"/>
  <c r="Q89" i="21"/>
  <c r="Q90" i="21"/>
  <c r="Q91" i="21"/>
  <c r="Q92" i="21"/>
  <c r="Q93" i="21"/>
  <c r="Q94" i="21"/>
  <c r="Q95" i="21"/>
  <c r="Q96" i="21"/>
  <c r="Q97" i="21"/>
  <c r="Q98" i="21"/>
  <c r="Q99" i="21"/>
  <c r="Q100" i="21"/>
  <c r="Q101" i="21"/>
  <c r="Q102" i="21"/>
  <c r="Q103" i="21"/>
  <c r="Q104" i="21"/>
  <c r="Q105" i="21"/>
  <c r="Q106" i="21"/>
  <c r="Q107" i="21"/>
  <c r="Q108" i="21"/>
  <c r="Q109" i="21"/>
  <c r="Q110" i="21"/>
  <c r="Q111" i="21"/>
  <c r="Q112" i="21"/>
  <c r="Q113" i="21"/>
  <c r="Q114" i="21"/>
  <c r="Q115" i="21"/>
  <c r="Q116" i="21"/>
  <c r="Q117" i="21"/>
  <c r="Q118" i="21"/>
  <c r="Q119" i="21"/>
  <c r="Q120" i="21"/>
  <c r="Q121" i="21"/>
  <c r="Q122" i="21"/>
  <c r="Q123" i="21"/>
  <c r="Q124" i="21"/>
  <c r="Q125" i="21"/>
  <c r="Q126" i="21"/>
  <c r="Q127" i="21"/>
  <c r="Q128" i="21"/>
  <c r="Q129" i="21"/>
  <c r="Q130" i="21"/>
  <c r="Q131" i="21"/>
  <c r="Q132" i="21"/>
  <c r="Q133" i="21"/>
  <c r="Q134" i="21"/>
  <c r="Q135" i="21"/>
  <c r="Q136" i="21"/>
  <c r="Q137" i="21"/>
  <c r="Q138" i="21"/>
  <c r="Q139" i="21"/>
  <c r="Q140" i="21"/>
  <c r="Q141" i="21"/>
  <c r="Q142" i="21"/>
  <c r="Q143" i="21"/>
  <c r="Q144" i="21"/>
  <c r="Q145" i="21"/>
  <c r="Q146" i="21"/>
  <c r="Q147" i="21"/>
  <c r="Q148" i="21"/>
  <c r="Q149" i="21"/>
  <c r="Q41" i="21"/>
  <c r="Q40" i="21"/>
  <c r="Q39" i="21"/>
  <c r="Q37" i="21"/>
  <c r="Q38" i="21"/>
  <c r="Q155" i="21"/>
  <c r="Q156" i="21"/>
  <c r="Q157" i="21"/>
  <c r="Q158" i="21"/>
  <c r="Q159" i="21"/>
  <c r="Q160" i="21"/>
  <c r="Q161" i="21"/>
  <c r="Q162" i="21"/>
  <c r="Q163" i="21"/>
  <c r="Q164" i="21"/>
  <c r="Q165" i="21"/>
  <c r="Q166" i="21"/>
  <c r="Q167" i="21"/>
  <c r="Q168" i="21"/>
  <c r="Q169" i="21"/>
  <c r="Q170" i="21"/>
  <c r="Q171" i="21"/>
  <c r="Q172" i="21"/>
  <c r="Q173" i="21"/>
  <c r="Q175" i="21"/>
  <c r="Q176" i="21"/>
  <c r="Q177" i="21"/>
  <c r="Q178" i="21"/>
  <c r="Q179" i="21"/>
  <c r="Q180" i="21"/>
  <c r="Q4" i="21"/>
  <c r="J180" i="21"/>
  <c r="K180" i="21" l="1"/>
  <c r="O180" i="21" l="1"/>
  <c r="R180" i="21"/>
  <c r="F3" i="38"/>
  <c r="G3" i="38" s="1"/>
  <c r="F4" i="38"/>
  <c r="G4" i="38" s="1"/>
  <c r="F5" i="38"/>
  <c r="G5" i="38" s="1"/>
  <c r="F6" i="38"/>
  <c r="G6" i="38" s="1"/>
  <c r="F7" i="38"/>
  <c r="G7" i="38" s="1"/>
  <c r="F8" i="38"/>
  <c r="G8" i="38" s="1"/>
  <c r="F9" i="38"/>
  <c r="G9" i="38" s="1"/>
  <c r="F10" i="38"/>
  <c r="G10" i="38" s="1"/>
  <c r="F11" i="38"/>
  <c r="G11" i="38" s="1"/>
  <c r="F12" i="38"/>
  <c r="G12" i="38" s="1"/>
  <c r="F13" i="38"/>
  <c r="G13" i="38" s="1"/>
  <c r="F14" i="38"/>
  <c r="G14" i="38" s="1"/>
  <c r="F15" i="38"/>
  <c r="G15" i="38" s="1"/>
  <c r="F16" i="38"/>
  <c r="G16" i="38" s="1"/>
  <c r="F17" i="38"/>
  <c r="G17" i="38" s="1"/>
  <c r="F18" i="38"/>
  <c r="G18" i="38" s="1"/>
  <c r="F19" i="38"/>
  <c r="G19" i="38" s="1"/>
  <c r="F20" i="38"/>
  <c r="G20" i="38" s="1"/>
  <c r="F21" i="38"/>
  <c r="G21" i="38" s="1"/>
  <c r="F22" i="38"/>
  <c r="G22" i="38" s="1"/>
  <c r="F23" i="38"/>
  <c r="G23" i="38" s="1"/>
  <c r="F24" i="38"/>
  <c r="G24" i="38" s="1"/>
  <c r="F25" i="38"/>
  <c r="G25" i="38" s="1"/>
  <c r="F2" i="38"/>
  <c r="G2" i="38" s="1"/>
  <c r="D3" i="38"/>
  <c r="E3" i="38" s="1"/>
  <c r="D4" i="38"/>
  <c r="E4" i="38" s="1"/>
  <c r="D5" i="38"/>
  <c r="E5" i="38" s="1"/>
  <c r="D6" i="38"/>
  <c r="E6" i="38" s="1"/>
  <c r="D7" i="38"/>
  <c r="E7" i="38" s="1"/>
  <c r="D8" i="38"/>
  <c r="E8" i="38" s="1"/>
  <c r="D9" i="38"/>
  <c r="E9" i="38" s="1"/>
  <c r="D10" i="38"/>
  <c r="E10" i="38" s="1"/>
  <c r="D11" i="38"/>
  <c r="E11" i="38" s="1"/>
  <c r="D12" i="38"/>
  <c r="E12" i="38" s="1"/>
  <c r="D13" i="38"/>
  <c r="E13" i="38" s="1"/>
  <c r="D14" i="38"/>
  <c r="E14" i="38" s="1"/>
  <c r="D15" i="38"/>
  <c r="E15" i="38" s="1"/>
  <c r="D16" i="38"/>
  <c r="E16" i="38" s="1"/>
  <c r="D17" i="38"/>
  <c r="E17" i="38" s="1"/>
  <c r="D18" i="38"/>
  <c r="E18" i="38" s="1"/>
  <c r="D19" i="38"/>
  <c r="E19" i="38" s="1"/>
  <c r="D20" i="38"/>
  <c r="E20" i="38" s="1"/>
  <c r="D21" i="38"/>
  <c r="E21" i="38" s="1"/>
  <c r="D22" i="38"/>
  <c r="E22" i="38" s="1"/>
  <c r="D23" i="38"/>
  <c r="E23" i="38" s="1"/>
  <c r="D24" i="38"/>
  <c r="E24" i="38" s="1"/>
  <c r="D25" i="38"/>
  <c r="E25" i="38" s="1"/>
  <c r="D2" i="38"/>
  <c r="E2" i="38" s="1"/>
  <c r="E179" i="21"/>
  <c r="J179" i="21" l="1"/>
  <c r="K179" i="21"/>
  <c r="E5" i="21"/>
  <c r="E6" i="21"/>
  <c r="E7" i="21"/>
  <c r="E8" i="21"/>
  <c r="E9" i="21"/>
  <c r="E10" i="21"/>
  <c r="E11" i="21"/>
  <c r="E12" i="21"/>
  <c r="E13" i="21"/>
  <c r="E14" i="21"/>
  <c r="E15" i="21"/>
  <c r="K15" i="21" s="1"/>
  <c r="E16" i="21"/>
  <c r="E17" i="21"/>
  <c r="E18" i="21"/>
  <c r="K18" i="21" s="1"/>
  <c r="E19" i="21"/>
  <c r="E20" i="21"/>
  <c r="E21" i="21"/>
  <c r="J21" i="21" s="1"/>
  <c r="E22" i="21"/>
  <c r="E23" i="21"/>
  <c r="E24" i="21"/>
  <c r="E25" i="21"/>
  <c r="E26" i="21"/>
  <c r="K26" i="21" s="1"/>
  <c r="E27" i="21"/>
  <c r="E28" i="21"/>
  <c r="E29" i="21"/>
  <c r="E30" i="21"/>
  <c r="E31" i="21"/>
  <c r="E32" i="21"/>
  <c r="E36" i="21"/>
  <c r="E43" i="21"/>
  <c r="E34" i="21"/>
  <c r="E150" i="21"/>
  <c r="E151" i="21"/>
  <c r="E153" i="21"/>
  <c r="E35" i="21"/>
  <c r="E154" i="21"/>
  <c r="E42" i="21"/>
  <c r="E44" i="21"/>
  <c r="E33" i="21"/>
  <c r="E152" i="21"/>
  <c r="E45" i="21"/>
  <c r="E46" i="21"/>
  <c r="E47" i="21"/>
  <c r="E48" i="21"/>
  <c r="E49" i="21"/>
  <c r="E50" i="21"/>
  <c r="E51" i="21"/>
  <c r="E52" i="21"/>
  <c r="E53" i="21"/>
  <c r="E54" i="21"/>
  <c r="E55" i="21"/>
  <c r="E56" i="21"/>
  <c r="E57" i="21"/>
  <c r="E58" i="21"/>
  <c r="E59" i="21"/>
  <c r="E60" i="21"/>
  <c r="E61" i="21"/>
  <c r="E62" i="21"/>
  <c r="E63" i="21"/>
  <c r="E64" i="21"/>
  <c r="E65" i="21"/>
  <c r="E66" i="21"/>
  <c r="E67" i="21"/>
  <c r="E68" i="21"/>
  <c r="E69" i="21"/>
  <c r="E70" i="21"/>
  <c r="K70" i="21" s="1"/>
  <c r="E71" i="21"/>
  <c r="E72" i="21"/>
  <c r="E73" i="21"/>
  <c r="E74" i="21"/>
  <c r="E75" i="21"/>
  <c r="E76" i="21"/>
  <c r="E77" i="21"/>
  <c r="E78" i="21"/>
  <c r="E79" i="21"/>
  <c r="E80" i="21"/>
  <c r="E81" i="21"/>
  <c r="E82" i="21"/>
  <c r="E83" i="21"/>
  <c r="E84" i="21"/>
  <c r="E85" i="21"/>
  <c r="E86" i="21"/>
  <c r="E87" i="21"/>
  <c r="E88" i="21"/>
  <c r="E89" i="21"/>
  <c r="K89" i="21" s="1"/>
  <c r="E90" i="21"/>
  <c r="E91" i="21"/>
  <c r="E92" i="21"/>
  <c r="E93" i="21"/>
  <c r="E94" i="21"/>
  <c r="E95" i="21"/>
  <c r="E96" i="21"/>
  <c r="E97" i="21"/>
  <c r="E98" i="21"/>
  <c r="E99" i="21"/>
  <c r="E100" i="21"/>
  <c r="E101" i="21"/>
  <c r="E104" i="21"/>
  <c r="E105" i="21"/>
  <c r="E106" i="21"/>
  <c r="E107" i="21"/>
  <c r="K107" i="21" s="1"/>
  <c r="E108" i="21"/>
  <c r="K108" i="21" s="1"/>
  <c r="E109" i="21"/>
  <c r="E110" i="21"/>
  <c r="E111" i="21"/>
  <c r="E112" i="21"/>
  <c r="E113" i="21"/>
  <c r="E114" i="21"/>
  <c r="E115" i="21"/>
  <c r="E116" i="21"/>
  <c r="E117" i="21"/>
  <c r="E119" i="21"/>
  <c r="E120" i="21"/>
  <c r="E121" i="21"/>
  <c r="E122" i="21"/>
  <c r="E123" i="21"/>
  <c r="E124" i="21"/>
  <c r="E125" i="21"/>
  <c r="E126" i="21"/>
  <c r="E128" i="21"/>
  <c r="E129" i="21"/>
  <c r="K129" i="21" s="1"/>
  <c r="E130" i="21"/>
  <c r="E131" i="21"/>
  <c r="E132" i="21"/>
  <c r="E133" i="21"/>
  <c r="E134" i="21"/>
  <c r="K134" i="21" s="1"/>
  <c r="E135" i="21"/>
  <c r="E136" i="21"/>
  <c r="E137" i="21"/>
  <c r="K137" i="21" s="1"/>
  <c r="E138" i="21"/>
  <c r="E139" i="21"/>
  <c r="K139" i="21" s="1"/>
  <c r="E140" i="21"/>
  <c r="E141" i="21"/>
  <c r="E142" i="21"/>
  <c r="E143" i="21"/>
  <c r="E144" i="21"/>
  <c r="E145" i="21"/>
  <c r="E146" i="21"/>
  <c r="E147" i="21"/>
  <c r="E41" i="21"/>
  <c r="E40" i="21"/>
  <c r="E39" i="21"/>
  <c r="E37" i="21"/>
  <c r="E38" i="21"/>
  <c r="E155" i="21"/>
  <c r="K155" i="21" s="1"/>
  <c r="E156" i="21"/>
  <c r="E157" i="21"/>
  <c r="E158" i="21"/>
  <c r="E159" i="21"/>
  <c r="E160" i="21"/>
  <c r="K160" i="21" s="1"/>
  <c r="E161" i="21"/>
  <c r="K161" i="21" s="1"/>
  <c r="E162" i="21"/>
  <c r="E163" i="21"/>
  <c r="E164" i="21"/>
  <c r="E165" i="21"/>
  <c r="J165" i="21" s="1"/>
  <c r="E166" i="21"/>
  <c r="E167" i="21"/>
  <c r="E168" i="21"/>
  <c r="E169" i="21"/>
  <c r="E170" i="21"/>
  <c r="E171" i="21"/>
  <c r="E172" i="21"/>
  <c r="K172" i="21" s="1"/>
  <c r="E173" i="21"/>
  <c r="E174" i="21"/>
  <c r="E175" i="21"/>
  <c r="K175" i="21" s="1"/>
  <c r="E176" i="21"/>
  <c r="E177" i="21"/>
  <c r="E178" i="21"/>
  <c r="E4" i="21"/>
  <c r="J4" i="21" s="1"/>
  <c r="O134" i="21" l="1"/>
  <c r="O108" i="21"/>
  <c r="O26" i="21"/>
  <c r="O18" i="21"/>
  <c r="K6" i="73" s="1"/>
  <c r="O107" i="21"/>
  <c r="O175" i="21"/>
  <c r="O139" i="21"/>
  <c r="O15" i="21"/>
  <c r="K30" i="73" s="1"/>
  <c r="O172" i="21"/>
  <c r="O70" i="21"/>
  <c r="O137" i="21"/>
  <c r="O129" i="21"/>
  <c r="O179" i="21"/>
  <c r="O161" i="21"/>
  <c r="K9" i="21"/>
  <c r="J9" i="21"/>
  <c r="K20" i="73"/>
  <c r="K119" i="21"/>
  <c r="K65" i="73"/>
  <c r="K135" i="21"/>
  <c r="K138" i="21"/>
  <c r="J138" i="21"/>
  <c r="N38" i="21"/>
  <c r="N39" i="21"/>
  <c r="N83" i="21"/>
  <c r="N75" i="21"/>
  <c r="N67" i="21"/>
  <c r="N59" i="21"/>
  <c r="N33" i="21"/>
  <c r="N34" i="21"/>
  <c r="N40" i="21"/>
  <c r="N82" i="21"/>
  <c r="N74" i="21"/>
  <c r="K66" i="21"/>
  <c r="N66" i="21"/>
  <c r="N58" i="21"/>
  <c r="N44" i="21"/>
  <c r="N43" i="21"/>
  <c r="N81" i="21"/>
  <c r="N73" i="21"/>
  <c r="N65" i="21"/>
  <c r="N57" i="21"/>
  <c r="N42" i="21"/>
  <c r="N36" i="21"/>
  <c r="N80" i="21"/>
  <c r="N72" i="21"/>
  <c r="N64" i="21"/>
  <c r="N154" i="21"/>
  <c r="N32" i="21"/>
  <c r="N41" i="21"/>
  <c r="N133" i="21"/>
  <c r="N79" i="21"/>
  <c r="N71" i="21"/>
  <c r="N63" i="21"/>
  <c r="N35" i="21"/>
  <c r="N31" i="21"/>
  <c r="N132" i="21"/>
  <c r="N78" i="21"/>
  <c r="N62" i="21"/>
  <c r="N153" i="21"/>
  <c r="N30" i="21"/>
  <c r="N131" i="21"/>
  <c r="N77" i="21"/>
  <c r="N61" i="21"/>
  <c r="N151" i="21"/>
  <c r="N37" i="21"/>
  <c r="K130" i="21"/>
  <c r="N130" i="21"/>
  <c r="N84" i="21"/>
  <c r="N76" i="21"/>
  <c r="K68" i="21"/>
  <c r="N68" i="21"/>
  <c r="N60" i="21"/>
  <c r="N152" i="21"/>
  <c r="N150" i="21"/>
  <c r="R161" i="21"/>
  <c r="R15" i="21"/>
  <c r="R118" i="21"/>
  <c r="R172" i="21"/>
  <c r="R179" i="21"/>
  <c r="A2" i="21"/>
  <c r="A1" i="21" s="1"/>
  <c r="O138" i="21" l="1"/>
  <c r="O119" i="21"/>
  <c r="O68" i="21"/>
  <c r="O135" i="21"/>
  <c r="O130" i="21"/>
  <c r="K2" i="73" s="1"/>
  <c r="O66" i="21"/>
  <c r="K66" i="73"/>
  <c r="R135" i="21"/>
  <c r="R66" i="21"/>
  <c r="R68" i="21"/>
  <c r="R130" i="21"/>
  <c r="A1" i="13"/>
  <c r="A1" i="12"/>
  <c r="J177" i="21" l="1"/>
  <c r="J178" i="21"/>
  <c r="K111" i="21"/>
  <c r="J112" i="21"/>
  <c r="J113" i="21"/>
  <c r="K178" i="21"/>
  <c r="K177" i="21"/>
  <c r="J111" i="21"/>
  <c r="K112" i="21"/>
  <c r="K113" i="21"/>
  <c r="O111" i="21" l="1"/>
  <c r="O177" i="21"/>
  <c r="K26" i="73" s="1"/>
  <c r="O178" i="21"/>
  <c r="K39" i="73" s="1"/>
  <c r="O113" i="21"/>
  <c r="O112" i="21"/>
  <c r="R178" i="21"/>
  <c r="R112" i="21"/>
  <c r="R177" i="21"/>
  <c r="R111" i="21"/>
  <c r="R113" i="21"/>
  <c r="K21" i="21"/>
  <c r="J7" i="21"/>
  <c r="K13" i="21"/>
  <c r="J109" i="21"/>
  <c r="K126" i="21"/>
  <c r="J10" i="21"/>
  <c r="J174" i="21"/>
  <c r="K8" i="21"/>
  <c r="J18" i="21"/>
  <c r="J102" i="21"/>
  <c r="K6" i="21"/>
  <c r="K69" i="21"/>
  <c r="J69" i="21"/>
  <c r="K109" i="21"/>
  <c r="J126" i="21"/>
  <c r="J8" i="21"/>
  <c r="J70" i="21"/>
  <c r="K174" i="21"/>
  <c r="K102" i="21"/>
  <c r="J134" i="21"/>
  <c r="K4" i="21"/>
  <c r="K11" i="21"/>
  <c r="J11" i="21"/>
  <c r="K54" i="21"/>
  <c r="J54" i="21"/>
  <c r="K86" i="21"/>
  <c r="J86" i="21"/>
  <c r="J84" i="21"/>
  <c r="K84" i="21"/>
  <c r="K131" i="21"/>
  <c r="J131" i="21"/>
  <c r="J135" i="21"/>
  <c r="J128" i="21"/>
  <c r="K128" i="21"/>
  <c r="K75" i="21"/>
  <c r="J75" i="21"/>
  <c r="K80" i="21"/>
  <c r="J80" i="21"/>
  <c r="J76" i="21"/>
  <c r="K76" i="21"/>
  <c r="K154" i="21"/>
  <c r="J154" i="21"/>
  <c r="J40" i="21"/>
  <c r="K40" i="21"/>
  <c r="K105" i="21"/>
  <c r="J105" i="21"/>
  <c r="K132" i="21"/>
  <c r="J132" i="21"/>
  <c r="O155" i="21"/>
  <c r="J155" i="21"/>
  <c r="J67" i="21"/>
  <c r="K67" i="21"/>
  <c r="O9" i="21"/>
  <c r="K53" i="21"/>
  <c r="J53" i="21"/>
  <c r="K24" i="21"/>
  <c r="J24" i="21"/>
  <c r="K140" i="21"/>
  <c r="J140" i="21"/>
  <c r="K97" i="21"/>
  <c r="J97" i="21"/>
  <c r="K147" i="21"/>
  <c r="J147" i="21"/>
  <c r="K91" i="21"/>
  <c r="J91" i="21"/>
  <c r="J172" i="21"/>
  <c r="J127" i="21"/>
  <c r="K127" i="21"/>
  <c r="J82" i="21"/>
  <c r="K82" i="21"/>
  <c r="K72" i="21"/>
  <c r="J72" i="21"/>
  <c r="K38" i="21"/>
  <c r="J38" i="21"/>
  <c r="J152" i="21"/>
  <c r="K152" i="21"/>
  <c r="K117" i="21"/>
  <c r="J117" i="21"/>
  <c r="J130" i="21"/>
  <c r="J160" i="21"/>
  <c r="K62" i="21"/>
  <c r="J62" i="21"/>
  <c r="K19" i="21"/>
  <c r="J19" i="21"/>
  <c r="J27" i="21"/>
  <c r="K27" i="21"/>
  <c r="J173" i="21"/>
  <c r="K173" i="21"/>
  <c r="K35" i="21"/>
  <c r="J35" i="21"/>
  <c r="K63" i="21"/>
  <c r="J63" i="21"/>
  <c r="K176" i="21"/>
  <c r="J176" i="21"/>
  <c r="J89" i="21"/>
  <c r="O89" i="21"/>
  <c r="K55" i="21"/>
  <c r="J55" i="21"/>
  <c r="J20" i="21"/>
  <c r="K20" i="21"/>
  <c r="J52" i="21"/>
  <c r="K52" i="21"/>
  <c r="J129" i="21"/>
  <c r="K34" i="21"/>
  <c r="J34" i="21"/>
  <c r="J150" i="21"/>
  <c r="K150" i="21"/>
  <c r="J59" i="21"/>
  <c r="K59" i="21"/>
  <c r="K47" i="21"/>
  <c r="J47" i="21"/>
  <c r="J13" i="21"/>
  <c r="J51" i="21"/>
  <c r="K51" i="21"/>
  <c r="J28" i="21"/>
  <c r="K28" i="21"/>
  <c r="K94" i="21"/>
  <c r="J94" i="21"/>
  <c r="K88" i="21"/>
  <c r="J88" i="21"/>
  <c r="J143" i="21"/>
  <c r="K143" i="21"/>
  <c r="K171" i="21"/>
  <c r="J171" i="21"/>
  <c r="K81" i="21"/>
  <c r="J81" i="21"/>
  <c r="K30" i="21"/>
  <c r="J30" i="21"/>
  <c r="J44" i="21"/>
  <c r="K44" i="21"/>
  <c r="K153" i="21"/>
  <c r="J153" i="21"/>
  <c r="J104" i="21"/>
  <c r="K104" i="21"/>
  <c r="J107" i="21"/>
  <c r="K158" i="21"/>
  <c r="J158" i="21"/>
  <c r="J66" i="21"/>
  <c r="K64" i="21"/>
  <c r="J64" i="21"/>
  <c r="J96" i="21"/>
  <c r="K96" i="21"/>
  <c r="K45" i="21"/>
  <c r="J45" i="21"/>
  <c r="K151" i="21"/>
  <c r="J151" i="21"/>
  <c r="K22" i="21"/>
  <c r="J22" i="21"/>
  <c r="J149" i="21"/>
  <c r="K85" i="21"/>
  <c r="J85" i="21"/>
  <c r="J74" i="21"/>
  <c r="K74" i="21"/>
  <c r="K37" i="21"/>
  <c r="J37" i="21"/>
  <c r="J159" i="21"/>
  <c r="K159" i="21"/>
  <c r="K163" i="21"/>
  <c r="J163" i="21"/>
  <c r="J50" i="21"/>
  <c r="K50" i="21"/>
  <c r="J26" i="21"/>
  <c r="K142" i="21"/>
  <c r="J142" i="21"/>
  <c r="J137" i="21"/>
  <c r="K146" i="21"/>
  <c r="J146" i="21"/>
  <c r="J136" i="21"/>
  <c r="K136" i="21"/>
  <c r="K170" i="21"/>
  <c r="J170" i="21"/>
  <c r="K73" i="21"/>
  <c r="J73" i="21"/>
  <c r="K83" i="21"/>
  <c r="J83" i="21"/>
  <c r="J43" i="21"/>
  <c r="K43" i="21"/>
  <c r="J41" i="21"/>
  <c r="K41" i="21"/>
  <c r="K116" i="21"/>
  <c r="J116" i="21"/>
  <c r="J114" i="21"/>
  <c r="K114" i="21"/>
  <c r="K156" i="21"/>
  <c r="J156" i="21"/>
  <c r="J58" i="21"/>
  <c r="K58" i="21"/>
  <c r="K61" i="21"/>
  <c r="J61" i="21"/>
  <c r="K87" i="21"/>
  <c r="J87" i="21"/>
  <c r="J167" i="21"/>
  <c r="K167" i="21"/>
  <c r="J108" i="21"/>
  <c r="K48" i="21"/>
  <c r="J48" i="21"/>
  <c r="K148" i="21"/>
  <c r="J148" i="21"/>
  <c r="K95" i="21"/>
  <c r="J95" i="21"/>
  <c r="J139" i="21"/>
  <c r="K78" i="21"/>
  <c r="J78" i="21"/>
  <c r="K166" i="21"/>
  <c r="J166" i="21"/>
  <c r="J12" i="21"/>
  <c r="K12" i="21"/>
  <c r="K49" i="21"/>
  <c r="J49" i="21"/>
  <c r="K25" i="21"/>
  <c r="J25" i="21"/>
  <c r="J90" i="21"/>
  <c r="K90" i="21"/>
  <c r="K101" i="21"/>
  <c r="J101" i="21"/>
  <c r="K100" i="21"/>
  <c r="J100" i="21"/>
  <c r="K145" i="21"/>
  <c r="J145" i="21"/>
  <c r="J98" i="21"/>
  <c r="K98" i="21"/>
  <c r="K169" i="21"/>
  <c r="J169" i="21"/>
  <c r="K79" i="21"/>
  <c r="J79" i="21"/>
  <c r="K32" i="21"/>
  <c r="J32" i="21"/>
  <c r="K42" i="21"/>
  <c r="J42" i="21"/>
  <c r="K33" i="21"/>
  <c r="J33" i="21"/>
  <c r="K110" i="21"/>
  <c r="J110" i="21"/>
  <c r="J106" i="21"/>
  <c r="K106" i="21"/>
  <c r="K162" i="21"/>
  <c r="J162" i="21"/>
  <c r="K65" i="21"/>
  <c r="J65" i="21"/>
  <c r="J68" i="21"/>
  <c r="K164" i="21"/>
  <c r="J164" i="21"/>
  <c r="K31" i="21"/>
  <c r="J31" i="21"/>
  <c r="J157" i="21"/>
  <c r="K157" i="21"/>
  <c r="K99" i="21"/>
  <c r="J99" i="21"/>
  <c r="K29" i="21"/>
  <c r="J29" i="21"/>
  <c r="K56" i="21"/>
  <c r="J56" i="21"/>
  <c r="K165" i="21"/>
  <c r="K10" i="21"/>
  <c r="J175" i="21"/>
  <c r="K23" i="21"/>
  <c r="J23" i="21"/>
  <c r="J141" i="21"/>
  <c r="K141" i="21"/>
  <c r="K93" i="21"/>
  <c r="J93" i="21"/>
  <c r="K92" i="21"/>
  <c r="J92" i="21"/>
  <c r="K144" i="21"/>
  <c r="J144" i="21"/>
  <c r="K168" i="21"/>
  <c r="J168" i="21"/>
  <c r="K46" i="21"/>
  <c r="J46" i="21"/>
  <c r="K71" i="21"/>
  <c r="J71" i="21"/>
  <c r="K77" i="21"/>
  <c r="J77" i="21"/>
  <c r="K36" i="21"/>
  <c r="J36" i="21"/>
  <c r="K39" i="21"/>
  <c r="J39" i="21"/>
  <c r="K115" i="21"/>
  <c r="J115" i="21"/>
  <c r="K133" i="21"/>
  <c r="J133" i="21"/>
  <c r="J161" i="21"/>
  <c r="K57" i="21"/>
  <c r="J57" i="21"/>
  <c r="J60" i="21"/>
  <c r="K60" i="21"/>
  <c r="K16" i="21"/>
  <c r="J16" i="21"/>
  <c r="J6" i="21"/>
  <c r="J15" i="21"/>
  <c r="K7" i="21"/>
  <c r="K14" i="21"/>
  <c r="J14" i="21"/>
  <c r="K17" i="21"/>
  <c r="J17" i="21"/>
  <c r="K5" i="21"/>
  <c r="J5" i="21"/>
  <c r="K125" i="21"/>
  <c r="J125" i="21"/>
  <c r="K122" i="21"/>
  <c r="J122" i="21"/>
  <c r="J119" i="21"/>
  <c r="K123" i="21"/>
  <c r="J123" i="21"/>
  <c r="K124" i="21"/>
  <c r="J124" i="21"/>
  <c r="J120" i="21"/>
  <c r="K120" i="21"/>
  <c r="J121" i="21"/>
  <c r="K121" i="21"/>
  <c r="O154" i="21" l="1"/>
  <c r="O17" i="21"/>
  <c r="O115" i="21"/>
  <c r="O157" i="21"/>
  <c r="O165" i="21"/>
  <c r="O98" i="21"/>
  <c r="O148" i="21"/>
  <c r="O159" i="21"/>
  <c r="O94" i="21"/>
  <c r="O176" i="21"/>
  <c r="O53" i="21"/>
  <c r="O120" i="21"/>
  <c r="O122" i="21"/>
  <c r="O14" i="21"/>
  <c r="K22" i="73" s="1"/>
  <c r="O39" i="21"/>
  <c r="O46" i="21"/>
  <c r="K41" i="73" s="1"/>
  <c r="O93" i="21"/>
  <c r="O162" i="21"/>
  <c r="O42" i="21"/>
  <c r="O166" i="21"/>
  <c r="O61" i="21"/>
  <c r="D7" i="43" s="1"/>
  <c r="O116" i="21"/>
  <c r="O73" i="21"/>
  <c r="O28" i="21"/>
  <c r="D98" i="43" s="1"/>
  <c r="O20" i="21"/>
  <c r="O117" i="21"/>
  <c r="O105" i="21"/>
  <c r="O80" i="21"/>
  <c r="O84" i="21"/>
  <c r="O4" i="21"/>
  <c r="K28" i="73" s="1"/>
  <c r="O126" i="21"/>
  <c r="O21" i="21"/>
  <c r="K34" i="73" s="1"/>
  <c r="O60" i="21"/>
  <c r="D6" i="43" s="1"/>
  <c r="O10" i="21"/>
  <c r="O90" i="21"/>
  <c r="O81" i="21"/>
  <c r="O59" i="21"/>
  <c r="D5" i="43" s="1"/>
  <c r="O82" i="21"/>
  <c r="O131" i="21"/>
  <c r="O7" i="21"/>
  <c r="O57" i="21"/>
  <c r="D3" i="43" s="1"/>
  <c r="E3" i="43" s="1"/>
  <c r="F3" i="43" s="1"/>
  <c r="O141" i="21"/>
  <c r="O56" i="21"/>
  <c r="K13" i="73" s="1"/>
  <c r="O31" i="21"/>
  <c r="O106" i="21"/>
  <c r="O48" i="21"/>
  <c r="O58" i="21"/>
  <c r="D4" i="43" s="1"/>
  <c r="O41" i="21"/>
  <c r="O142" i="21"/>
  <c r="O22" i="21"/>
  <c r="D93" i="43" s="1"/>
  <c r="O64" i="21"/>
  <c r="D10" i="43" s="1"/>
  <c r="O153" i="21"/>
  <c r="O171" i="21"/>
  <c r="K19" i="73" s="1"/>
  <c r="O150" i="21"/>
  <c r="O63" i="21"/>
  <c r="D9" i="43" s="1"/>
  <c r="O19" i="21"/>
  <c r="K36" i="73" s="1"/>
  <c r="O152" i="21"/>
  <c r="O127" i="21"/>
  <c r="O97" i="21"/>
  <c r="O67" i="21"/>
  <c r="D13" i="43" s="1"/>
  <c r="O40" i="21"/>
  <c r="O69" i="21"/>
  <c r="O78" i="21"/>
  <c r="O170" i="21"/>
  <c r="K18" i="73" s="1"/>
  <c r="O44" i="21"/>
  <c r="O13" i="21"/>
  <c r="O164" i="21"/>
  <c r="K10" i="73" s="1"/>
  <c r="O167" i="21"/>
  <c r="D106" i="43" s="1"/>
  <c r="O43" i="21"/>
  <c r="O136" i="21"/>
  <c r="O50" i="21"/>
  <c r="O151" i="21"/>
  <c r="O55" i="21"/>
  <c r="K15" i="73" s="1"/>
  <c r="O35" i="21"/>
  <c r="O62" i="21"/>
  <c r="D8" i="43" s="1"/>
  <c r="O140" i="21"/>
  <c r="O128" i="21"/>
  <c r="O86" i="21"/>
  <c r="O174" i="21"/>
  <c r="O125" i="21"/>
  <c r="O168" i="21"/>
  <c r="K16" i="73" s="1"/>
  <c r="O75" i="21"/>
  <c r="O32" i="21"/>
  <c r="O124" i="21"/>
  <c r="O5" i="21"/>
  <c r="D85" i="43" s="1"/>
  <c r="O144" i="21"/>
  <c r="O100" i="21"/>
  <c r="O38" i="21"/>
  <c r="O16" i="21"/>
  <c r="K23" i="73" s="1"/>
  <c r="O99" i="21"/>
  <c r="O12" i="21"/>
  <c r="K37" i="73" s="1"/>
  <c r="O95" i="21"/>
  <c r="O114" i="21"/>
  <c r="O45" i="21"/>
  <c r="O30" i="21"/>
  <c r="O88" i="21"/>
  <c r="O160" i="21"/>
  <c r="O91" i="21"/>
  <c r="O24" i="21"/>
  <c r="D94" i="43" s="1"/>
  <c r="O76" i="21"/>
  <c r="O54" i="21"/>
  <c r="O8" i="21"/>
  <c r="O36" i="21"/>
  <c r="O145" i="21"/>
  <c r="O37" i="21"/>
  <c r="O51" i="21"/>
  <c r="O6" i="21"/>
  <c r="D86" i="43" s="1"/>
  <c r="O29" i="21"/>
  <c r="D99" i="43" s="1"/>
  <c r="O133" i="21"/>
  <c r="O23" i="21"/>
  <c r="O110" i="21"/>
  <c r="O49" i="21"/>
  <c r="O156" i="21"/>
  <c r="O34" i="21"/>
  <c r="O92" i="21"/>
  <c r="O65" i="21"/>
  <c r="D11" i="43" s="1"/>
  <c r="O33" i="21"/>
  <c r="O169" i="21"/>
  <c r="O101" i="21"/>
  <c r="O87" i="21"/>
  <c r="O83" i="21"/>
  <c r="O146" i="21"/>
  <c r="O163" i="21"/>
  <c r="K7" i="73" s="1"/>
  <c r="O85" i="21"/>
  <c r="O96" i="21"/>
  <c r="O104" i="21"/>
  <c r="O47" i="21"/>
  <c r="K8" i="73" s="1"/>
  <c r="O52" i="21"/>
  <c r="O27" i="21"/>
  <c r="D97" i="43" s="1"/>
  <c r="O72" i="21"/>
  <c r="O132" i="21"/>
  <c r="O25" i="21"/>
  <c r="D95" i="43" s="1"/>
  <c r="O143" i="21"/>
  <c r="O102" i="21"/>
  <c r="O77" i="21"/>
  <c r="O79" i="21"/>
  <c r="O158" i="21"/>
  <c r="O173" i="21"/>
  <c r="O123" i="21"/>
  <c r="O121" i="21"/>
  <c r="O71" i="21"/>
  <c r="O147" i="21"/>
  <c r="O11" i="21"/>
  <c r="K35" i="73" s="1"/>
  <c r="O109" i="21"/>
  <c r="D100" i="43" s="1"/>
  <c r="K31" i="73"/>
  <c r="R74" i="21"/>
  <c r="O74" i="21"/>
  <c r="D72" i="43" s="1"/>
  <c r="K45" i="73"/>
  <c r="K57" i="73"/>
  <c r="K81" i="73"/>
  <c r="K73" i="73"/>
  <c r="K70" i="73"/>
  <c r="K72" i="73"/>
  <c r="K67" i="73"/>
  <c r="K60" i="73"/>
  <c r="K71" i="73"/>
  <c r="K58" i="73"/>
  <c r="K52" i="73"/>
  <c r="K61" i="73"/>
  <c r="K64" i="73"/>
  <c r="K56" i="73"/>
  <c r="K59" i="73"/>
  <c r="K50" i="73"/>
  <c r="K47" i="73"/>
  <c r="K74" i="73"/>
  <c r="K68" i="73"/>
  <c r="K53" i="73"/>
  <c r="K49" i="73"/>
  <c r="K80" i="73"/>
  <c r="K77" i="73"/>
  <c r="K48" i="73"/>
  <c r="K69" i="73"/>
  <c r="K51" i="73"/>
  <c r="R127" i="21"/>
  <c r="K79" i="73"/>
  <c r="R91" i="21"/>
  <c r="R155" i="21"/>
  <c r="D103" i="43"/>
  <c r="D111" i="43"/>
  <c r="D22" i="43"/>
  <c r="D96" i="43"/>
  <c r="D104" i="43"/>
  <c r="D89" i="43"/>
  <c r="D105" i="43"/>
  <c r="D14" i="43"/>
  <c r="D91" i="43"/>
  <c r="D92" i="43"/>
  <c r="D12" i="43"/>
  <c r="D102" i="43"/>
  <c r="R72" i="21"/>
  <c r="R76" i="21"/>
  <c r="R36" i="21"/>
  <c r="R110" i="21"/>
  <c r="R139" i="21"/>
  <c r="R108" i="21"/>
  <c r="R170" i="21"/>
  <c r="R138" i="21"/>
  <c r="R163" i="21"/>
  <c r="R151" i="21"/>
  <c r="R44" i="21"/>
  <c r="R143" i="21"/>
  <c r="R28" i="21"/>
  <c r="R176" i="21"/>
  <c r="R82" i="21"/>
  <c r="R147" i="21"/>
  <c r="R53" i="21"/>
  <c r="R132" i="21"/>
  <c r="R6" i="21"/>
  <c r="R13" i="21"/>
  <c r="R99" i="21"/>
  <c r="R27" i="21"/>
  <c r="R168" i="21"/>
  <c r="R141" i="21"/>
  <c r="R12" i="21"/>
  <c r="R167" i="21"/>
  <c r="R43" i="21"/>
  <c r="R136" i="21"/>
  <c r="R159" i="21"/>
  <c r="R158" i="21"/>
  <c r="R150" i="21"/>
  <c r="R20" i="21"/>
  <c r="R117" i="21"/>
  <c r="R131" i="21"/>
  <c r="R11" i="21"/>
  <c r="R134" i="21"/>
  <c r="R171" i="21"/>
  <c r="R121" i="21"/>
  <c r="R93" i="21"/>
  <c r="R100" i="21"/>
  <c r="R133" i="21"/>
  <c r="R77" i="21"/>
  <c r="R65" i="21"/>
  <c r="R33" i="21"/>
  <c r="R169" i="21"/>
  <c r="R101" i="21"/>
  <c r="R95" i="21"/>
  <c r="R156" i="21"/>
  <c r="R142" i="21"/>
  <c r="R85" i="21"/>
  <c r="R45" i="21"/>
  <c r="R51" i="21"/>
  <c r="R63" i="21"/>
  <c r="R19" i="21"/>
  <c r="R152" i="21"/>
  <c r="R97" i="21"/>
  <c r="R9" i="21"/>
  <c r="R105" i="21"/>
  <c r="R80" i="21"/>
  <c r="R84" i="21"/>
  <c r="R103" i="21"/>
  <c r="R52" i="21"/>
  <c r="R49" i="21"/>
  <c r="R120" i="21"/>
  <c r="R16" i="21"/>
  <c r="R60" i="21"/>
  <c r="R56" i="21"/>
  <c r="R31" i="21"/>
  <c r="R98" i="21"/>
  <c r="R90" i="21"/>
  <c r="R114" i="21"/>
  <c r="R26" i="21"/>
  <c r="R149" i="21"/>
  <c r="R96" i="21"/>
  <c r="R107" i="21"/>
  <c r="R30" i="21"/>
  <c r="R88" i="21"/>
  <c r="R67" i="21"/>
  <c r="R40" i="21"/>
  <c r="R4" i="21"/>
  <c r="R109" i="21"/>
  <c r="R8" i="21"/>
  <c r="R10" i="21"/>
  <c r="R59" i="21"/>
  <c r="R70" i="21"/>
  <c r="R79" i="21"/>
  <c r="R119" i="21"/>
  <c r="R17" i="21"/>
  <c r="R122" i="21"/>
  <c r="R14" i="21"/>
  <c r="R115" i="21"/>
  <c r="R71" i="21"/>
  <c r="R144" i="21"/>
  <c r="R23" i="21"/>
  <c r="R162" i="21"/>
  <c r="R42" i="21"/>
  <c r="R166" i="21"/>
  <c r="R148" i="21"/>
  <c r="R87" i="21"/>
  <c r="R83" i="21"/>
  <c r="R146" i="21"/>
  <c r="R104" i="21"/>
  <c r="R34" i="21"/>
  <c r="R55" i="21"/>
  <c r="R35" i="21"/>
  <c r="R62" i="21"/>
  <c r="R140" i="21"/>
  <c r="R75" i="21"/>
  <c r="R18" i="21"/>
  <c r="R21" i="21"/>
  <c r="R58" i="21"/>
  <c r="R153" i="21"/>
  <c r="R54" i="21"/>
  <c r="R123" i="21"/>
  <c r="R157" i="21"/>
  <c r="R124" i="21"/>
  <c r="R7" i="21"/>
  <c r="R175" i="21"/>
  <c r="R29" i="21"/>
  <c r="R106" i="21"/>
  <c r="R50" i="21"/>
  <c r="R81" i="21"/>
  <c r="R94" i="21"/>
  <c r="R89" i="21"/>
  <c r="R173" i="21"/>
  <c r="R38" i="21"/>
  <c r="R128" i="21"/>
  <c r="R86" i="21"/>
  <c r="R102" i="21"/>
  <c r="R164" i="21"/>
  <c r="R41" i="21"/>
  <c r="R5" i="21"/>
  <c r="R165" i="21"/>
  <c r="R125" i="21"/>
  <c r="R57" i="21"/>
  <c r="R39" i="21"/>
  <c r="R46" i="21"/>
  <c r="R92" i="21"/>
  <c r="R32" i="21"/>
  <c r="R145" i="21"/>
  <c r="R25" i="21"/>
  <c r="R78" i="21"/>
  <c r="R48" i="21"/>
  <c r="R61" i="21"/>
  <c r="R116" i="21"/>
  <c r="R73" i="21"/>
  <c r="R137" i="21"/>
  <c r="R37" i="21"/>
  <c r="R22" i="21"/>
  <c r="R64" i="21"/>
  <c r="R47" i="21"/>
  <c r="R129" i="21"/>
  <c r="R160" i="21"/>
  <c r="R24" i="21"/>
  <c r="R154" i="21"/>
  <c r="R174" i="21"/>
  <c r="R69" i="21"/>
  <c r="R126" i="21"/>
  <c r="A1" i="11"/>
  <c r="A1" i="8"/>
  <c r="K24" i="73" l="1"/>
  <c r="D29" i="43"/>
  <c r="E29" i="43" s="1"/>
  <c r="F29" i="43" s="1"/>
  <c r="H29" i="43" s="1"/>
  <c r="I29" i="43" s="1"/>
  <c r="J29" i="43" s="1"/>
  <c r="D46" i="43"/>
  <c r="E46" i="43" s="1"/>
  <c r="F46" i="43" s="1"/>
  <c r="H46" i="43" s="1"/>
  <c r="I46" i="43" s="1"/>
  <c r="J46" i="43" s="1"/>
  <c r="D63" i="43"/>
  <c r="E63" i="43" s="1"/>
  <c r="F63" i="43" s="1"/>
  <c r="H63" i="43" s="1"/>
  <c r="I63" i="43" s="1"/>
  <c r="J63" i="43" s="1"/>
  <c r="D84" i="43"/>
  <c r="E84" i="43" s="1"/>
  <c r="F84" i="43" s="1"/>
  <c r="H84" i="43" s="1"/>
  <c r="I84" i="43" s="1"/>
  <c r="J84" i="43" s="1"/>
  <c r="K33" i="73"/>
  <c r="D80" i="43"/>
  <c r="E80" i="43" s="1"/>
  <c r="F80" i="43" s="1"/>
  <c r="H80" i="43" s="1"/>
  <c r="I80" i="43" s="1"/>
  <c r="J80" i="43" s="1"/>
  <c r="D16" i="43"/>
  <c r="E16" i="43" s="1"/>
  <c r="F16" i="43" s="1"/>
  <c r="H16" i="43" s="1"/>
  <c r="I16" i="43" s="1"/>
  <c r="J16" i="43" s="1"/>
  <c r="D23" i="43"/>
  <c r="E23" i="43" s="1"/>
  <c r="F23" i="43" s="1"/>
  <c r="H23" i="43" s="1"/>
  <c r="I23" i="43" s="1"/>
  <c r="J23" i="43" s="1"/>
  <c r="K38" i="73"/>
  <c r="D48" i="43"/>
  <c r="E48" i="43" s="1"/>
  <c r="F48" i="43" s="1"/>
  <c r="H48" i="43" s="1"/>
  <c r="I48" i="43" s="1"/>
  <c r="J48" i="43" s="1"/>
  <c r="K14" i="73"/>
  <c r="K32" i="73"/>
  <c r="D112" i="43"/>
  <c r="E112" i="43" s="1"/>
  <c r="F112" i="43" s="1"/>
  <c r="H112" i="43" s="1"/>
  <c r="I112" i="43" s="1"/>
  <c r="J112" i="43" s="1"/>
  <c r="D36" i="43"/>
  <c r="E36" i="43" s="1"/>
  <c r="F36" i="43" s="1"/>
  <c r="H36" i="43" s="1"/>
  <c r="I36" i="43" s="1"/>
  <c r="J36" i="43" s="1"/>
  <c r="D17" i="43"/>
  <c r="E17" i="43" s="1"/>
  <c r="F17" i="43" s="1"/>
  <c r="H17" i="43" s="1"/>
  <c r="I17" i="43" s="1"/>
  <c r="J17" i="43" s="1"/>
  <c r="D39" i="43"/>
  <c r="E39" i="43" s="1"/>
  <c r="F39" i="43" s="1"/>
  <c r="H39" i="43" s="1"/>
  <c r="I39" i="43" s="1"/>
  <c r="J39" i="43" s="1"/>
  <c r="K5" i="73"/>
  <c r="D108" i="43"/>
  <c r="E108" i="43" s="1"/>
  <c r="F108" i="43" s="1"/>
  <c r="H108" i="43" s="1"/>
  <c r="I108" i="43" s="1"/>
  <c r="J108" i="43" s="1"/>
  <c r="D53" i="43"/>
  <c r="E53" i="43" s="1"/>
  <c r="F53" i="43" s="1"/>
  <c r="H53" i="43" s="1"/>
  <c r="I53" i="43" s="1"/>
  <c r="J53" i="43" s="1"/>
  <c r="K27" i="73"/>
  <c r="D56" i="43"/>
  <c r="E56" i="43" s="1"/>
  <c r="F56" i="43" s="1"/>
  <c r="H56" i="43" s="1"/>
  <c r="I56" i="43" s="1"/>
  <c r="J56" i="43" s="1"/>
  <c r="D66" i="43"/>
  <c r="E66" i="43" s="1"/>
  <c r="F66" i="43" s="1"/>
  <c r="H66" i="43" s="1"/>
  <c r="I66" i="43" s="1"/>
  <c r="J66" i="43" s="1"/>
  <c r="D58" i="43"/>
  <c r="E58" i="43" s="1"/>
  <c r="F58" i="43" s="1"/>
  <c r="H58" i="43" s="1"/>
  <c r="I58" i="43" s="1"/>
  <c r="J58" i="43" s="1"/>
  <c r="K40" i="73"/>
  <c r="K3" i="73"/>
  <c r="K17" i="73"/>
  <c r="D69" i="43"/>
  <c r="E69" i="43" s="1"/>
  <c r="F69" i="43" s="1"/>
  <c r="H69" i="43" s="1"/>
  <c r="I69" i="43" s="1"/>
  <c r="J69" i="43" s="1"/>
  <c r="D90" i="43"/>
  <c r="E90" i="43" s="1"/>
  <c r="F90" i="43" s="1"/>
  <c r="H90" i="43" s="1"/>
  <c r="I90" i="43" s="1"/>
  <c r="J90" i="43" s="1"/>
  <c r="D47" i="43"/>
  <c r="E47" i="43" s="1"/>
  <c r="F47" i="43" s="1"/>
  <c r="H47" i="43" s="1"/>
  <c r="I47" i="43" s="1"/>
  <c r="J47" i="43" s="1"/>
  <c r="D64" i="43"/>
  <c r="E64" i="43" s="1"/>
  <c r="F64" i="43" s="1"/>
  <c r="H64" i="43" s="1"/>
  <c r="I64" i="43" s="1"/>
  <c r="J64" i="43" s="1"/>
  <c r="D81" i="43"/>
  <c r="E81" i="43" s="1"/>
  <c r="F81" i="43" s="1"/>
  <c r="H81" i="43" s="1"/>
  <c r="I81" i="43" s="1"/>
  <c r="J81" i="43" s="1"/>
  <c r="K25" i="73"/>
  <c r="D30" i="43"/>
  <c r="E30" i="43" s="1"/>
  <c r="F30" i="43" s="1"/>
  <c r="H30" i="43" s="1"/>
  <c r="I30" i="43" s="1"/>
  <c r="J30" i="43" s="1"/>
  <c r="D35" i="43"/>
  <c r="E35" i="43" s="1"/>
  <c r="F35" i="43" s="1"/>
  <c r="H35" i="43" s="1"/>
  <c r="I35" i="43" s="1"/>
  <c r="J35" i="43" s="1"/>
  <c r="D25" i="43"/>
  <c r="E25" i="43" s="1"/>
  <c r="F25" i="43" s="1"/>
  <c r="H25" i="43" s="1"/>
  <c r="I25" i="43" s="1"/>
  <c r="J25" i="43" s="1"/>
  <c r="D110" i="43"/>
  <c r="E110" i="43" s="1"/>
  <c r="F110" i="43" s="1"/>
  <c r="H110" i="43" s="1"/>
  <c r="I110" i="43" s="1"/>
  <c r="J110" i="43" s="1"/>
  <c r="D24" i="43"/>
  <c r="E24" i="43" s="1"/>
  <c r="F24" i="43" s="1"/>
  <c r="H24" i="43" s="1"/>
  <c r="I24" i="43" s="1"/>
  <c r="J24" i="43" s="1"/>
  <c r="D52" i="43"/>
  <c r="E52" i="43" s="1"/>
  <c r="F52" i="43" s="1"/>
  <c r="H52" i="43" s="1"/>
  <c r="I52" i="43" s="1"/>
  <c r="J52" i="43" s="1"/>
  <c r="D28" i="43"/>
  <c r="E28" i="43" s="1"/>
  <c r="F28" i="43" s="1"/>
  <c r="H28" i="43" s="1"/>
  <c r="I28" i="43" s="1"/>
  <c r="J28" i="43" s="1"/>
  <c r="D27" i="43"/>
  <c r="E27" i="43" s="1"/>
  <c r="F27" i="43" s="1"/>
  <c r="H27" i="43" s="1"/>
  <c r="I27" i="43" s="1"/>
  <c r="J27" i="43" s="1"/>
  <c r="D79" i="43"/>
  <c r="E79" i="43" s="1"/>
  <c r="F79" i="43" s="1"/>
  <c r="H79" i="43" s="1"/>
  <c r="I79" i="43" s="1"/>
  <c r="J79" i="43" s="1"/>
  <c r="D71" i="43"/>
  <c r="E71" i="43" s="1"/>
  <c r="F71" i="43" s="1"/>
  <c r="H71" i="43" s="1"/>
  <c r="I71" i="43" s="1"/>
  <c r="J71" i="43" s="1"/>
  <c r="D18" i="43"/>
  <c r="E18" i="43" s="1"/>
  <c r="F18" i="43" s="1"/>
  <c r="H18" i="43" s="1"/>
  <c r="I18" i="43" s="1"/>
  <c r="J18" i="43" s="1"/>
  <c r="D49" i="43"/>
  <c r="E49" i="43" s="1"/>
  <c r="F49" i="43" s="1"/>
  <c r="H49" i="43" s="1"/>
  <c r="I49" i="43" s="1"/>
  <c r="J49" i="43" s="1"/>
  <c r="K11" i="73"/>
  <c r="D107" i="43"/>
  <c r="E107" i="43" s="1"/>
  <c r="F107" i="43" s="1"/>
  <c r="H107" i="43" s="1"/>
  <c r="I107" i="43" s="1"/>
  <c r="J107" i="43" s="1"/>
  <c r="D82" i="43"/>
  <c r="E82" i="43" s="1"/>
  <c r="F82" i="43" s="1"/>
  <c r="H82" i="43" s="1"/>
  <c r="I82" i="43" s="1"/>
  <c r="J82" i="43" s="1"/>
  <c r="D73" i="43"/>
  <c r="E73" i="43" s="1"/>
  <c r="F73" i="43" s="1"/>
  <c r="H73" i="43" s="1"/>
  <c r="I73" i="43" s="1"/>
  <c r="J73" i="43" s="1"/>
  <c r="D44" i="43"/>
  <c r="E44" i="43" s="1"/>
  <c r="F44" i="43" s="1"/>
  <c r="H44" i="43" s="1"/>
  <c r="I44" i="43" s="1"/>
  <c r="J44" i="43" s="1"/>
  <c r="D59" i="43"/>
  <c r="E59" i="43" s="1"/>
  <c r="F59" i="43" s="1"/>
  <c r="H59" i="43" s="1"/>
  <c r="I59" i="43" s="1"/>
  <c r="J59" i="43" s="1"/>
  <c r="K4" i="73"/>
  <c r="D26" i="43"/>
  <c r="E26" i="43" s="1"/>
  <c r="F26" i="43" s="1"/>
  <c r="H26" i="43" s="1"/>
  <c r="I26" i="43" s="1"/>
  <c r="J26" i="43" s="1"/>
  <c r="D101" i="43"/>
  <c r="E101" i="43" s="1"/>
  <c r="F101" i="43" s="1"/>
  <c r="H101" i="43" s="1"/>
  <c r="I101" i="43" s="1"/>
  <c r="J101" i="43" s="1"/>
  <c r="D78" i="43"/>
  <c r="E78" i="43" s="1"/>
  <c r="F78" i="43" s="1"/>
  <c r="H78" i="43" s="1"/>
  <c r="I78" i="43" s="1"/>
  <c r="J78" i="43" s="1"/>
  <c r="D21" i="43"/>
  <c r="E21" i="43" s="1"/>
  <c r="F21" i="43" s="1"/>
  <c r="H21" i="43" s="1"/>
  <c r="I21" i="43" s="1"/>
  <c r="J21" i="43" s="1"/>
  <c r="D65" i="43"/>
  <c r="E65" i="43" s="1"/>
  <c r="F65" i="43" s="1"/>
  <c r="H65" i="43" s="1"/>
  <c r="I65" i="43" s="1"/>
  <c r="J65" i="43" s="1"/>
  <c r="K29" i="73"/>
  <c r="D74" i="43"/>
  <c r="E74" i="43" s="1"/>
  <c r="F74" i="43" s="1"/>
  <c r="H74" i="43" s="1"/>
  <c r="I74" i="43" s="1"/>
  <c r="J74" i="43" s="1"/>
  <c r="D109" i="43"/>
  <c r="E109" i="43" s="1"/>
  <c r="F109" i="43" s="1"/>
  <c r="H109" i="43" s="1"/>
  <c r="I109" i="43" s="1"/>
  <c r="J109" i="43" s="1"/>
  <c r="D45" i="43"/>
  <c r="E45" i="43" s="1"/>
  <c r="F45" i="43" s="1"/>
  <c r="H45" i="43" s="1"/>
  <c r="I45" i="43" s="1"/>
  <c r="J45" i="43" s="1"/>
  <c r="D61" i="43"/>
  <c r="E61" i="43" s="1"/>
  <c r="F61" i="43" s="1"/>
  <c r="H61" i="43" s="1"/>
  <c r="I61" i="43" s="1"/>
  <c r="J61" i="43" s="1"/>
  <c r="D43" i="43"/>
  <c r="E43" i="43" s="1"/>
  <c r="F43" i="43" s="1"/>
  <c r="H43" i="43" s="1"/>
  <c r="I43" i="43" s="1"/>
  <c r="J43" i="43" s="1"/>
  <c r="D113" i="43"/>
  <c r="E113" i="43" s="1"/>
  <c r="F113" i="43" s="1"/>
  <c r="H113" i="43" s="1"/>
  <c r="I113" i="43" s="1"/>
  <c r="J113" i="43" s="1"/>
  <c r="D42" i="43"/>
  <c r="E42" i="43" s="1"/>
  <c r="F42" i="43" s="1"/>
  <c r="H42" i="43" s="1"/>
  <c r="I42" i="43" s="1"/>
  <c r="J42" i="43" s="1"/>
  <c r="D40" i="43"/>
  <c r="E40" i="43" s="1"/>
  <c r="F40" i="43" s="1"/>
  <c r="H40" i="43" s="1"/>
  <c r="I40" i="43" s="1"/>
  <c r="J40" i="43" s="1"/>
  <c r="D51" i="43"/>
  <c r="E51" i="43" s="1"/>
  <c r="F51" i="43" s="1"/>
  <c r="H51" i="43" s="1"/>
  <c r="I51" i="43" s="1"/>
  <c r="J51" i="43" s="1"/>
  <c r="K9" i="73"/>
  <c r="D70" i="43"/>
  <c r="E70" i="43" s="1"/>
  <c r="F70" i="43" s="1"/>
  <c r="H70" i="43" s="1"/>
  <c r="I70" i="43" s="1"/>
  <c r="J70" i="43" s="1"/>
  <c r="D37" i="43"/>
  <c r="E37" i="43" s="1"/>
  <c r="F37" i="43" s="1"/>
  <c r="H37" i="43" s="1"/>
  <c r="I37" i="43" s="1"/>
  <c r="J37" i="43" s="1"/>
  <c r="D68" i="43"/>
  <c r="E68" i="43" s="1"/>
  <c r="F68" i="43" s="1"/>
  <c r="H68" i="43" s="1"/>
  <c r="I68" i="43" s="1"/>
  <c r="J68" i="43" s="1"/>
  <c r="D67" i="43"/>
  <c r="E67" i="43" s="1"/>
  <c r="F67" i="43" s="1"/>
  <c r="H67" i="43" s="1"/>
  <c r="I67" i="43" s="1"/>
  <c r="J67" i="43" s="1"/>
  <c r="D88" i="43"/>
  <c r="E88" i="43" s="1"/>
  <c r="F88" i="43" s="1"/>
  <c r="H88" i="43" s="1"/>
  <c r="I88" i="43" s="1"/>
  <c r="J88" i="43" s="1"/>
  <c r="D87" i="43"/>
  <c r="E87" i="43" s="1"/>
  <c r="F87" i="43" s="1"/>
  <c r="H87" i="43" s="1"/>
  <c r="I87" i="43" s="1"/>
  <c r="J87" i="43" s="1"/>
  <c r="D41" i="43"/>
  <c r="E41" i="43" s="1"/>
  <c r="F41" i="43" s="1"/>
  <c r="H41" i="43" s="1"/>
  <c r="I41" i="43" s="1"/>
  <c r="J41" i="43" s="1"/>
  <c r="D54" i="43"/>
  <c r="E54" i="43" s="1"/>
  <c r="F54" i="43" s="1"/>
  <c r="H54" i="43" s="1"/>
  <c r="I54" i="43" s="1"/>
  <c r="J54" i="43" s="1"/>
  <c r="D57" i="43"/>
  <c r="E57" i="43" s="1"/>
  <c r="F57" i="43" s="1"/>
  <c r="H57" i="43" s="1"/>
  <c r="I57" i="43" s="1"/>
  <c r="J57" i="43" s="1"/>
  <c r="D19" i="43"/>
  <c r="E19" i="43" s="1"/>
  <c r="F19" i="43" s="1"/>
  <c r="H19" i="43" s="1"/>
  <c r="I19" i="43" s="1"/>
  <c r="J19" i="43" s="1"/>
  <c r="D31" i="43"/>
  <c r="E31" i="43" s="1"/>
  <c r="F31" i="43" s="1"/>
  <c r="H31" i="43" s="1"/>
  <c r="I31" i="43" s="1"/>
  <c r="J31" i="43" s="1"/>
  <c r="D15" i="43"/>
  <c r="E15" i="43" s="1"/>
  <c r="F15" i="43" s="1"/>
  <c r="H15" i="43" s="1"/>
  <c r="I15" i="43" s="1"/>
  <c r="J15" i="43" s="1"/>
  <c r="D32" i="43"/>
  <c r="E32" i="43" s="1"/>
  <c r="F32" i="43" s="1"/>
  <c r="H32" i="43" s="1"/>
  <c r="I32" i="43" s="1"/>
  <c r="J32" i="43" s="1"/>
  <c r="D50" i="43"/>
  <c r="E50" i="43" s="1"/>
  <c r="F50" i="43" s="1"/>
  <c r="H50" i="43" s="1"/>
  <c r="I50" i="43" s="1"/>
  <c r="J50" i="43" s="1"/>
  <c r="D77" i="43"/>
  <c r="E77" i="43" s="1"/>
  <c r="F77" i="43" s="1"/>
  <c r="H77" i="43" s="1"/>
  <c r="I77" i="43" s="1"/>
  <c r="J77" i="43" s="1"/>
  <c r="K21" i="73"/>
  <c r="D83" i="43"/>
  <c r="E83" i="43" s="1"/>
  <c r="F83" i="43" s="1"/>
  <c r="H83" i="43" s="1"/>
  <c r="I83" i="43" s="1"/>
  <c r="J83" i="43" s="1"/>
  <c r="D34" i="43"/>
  <c r="E34" i="43" s="1"/>
  <c r="F34" i="43" s="1"/>
  <c r="H34" i="43" s="1"/>
  <c r="I34" i="43" s="1"/>
  <c r="J34" i="43" s="1"/>
  <c r="D76" i="43"/>
  <c r="E76" i="43" s="1"/>
  <c r="F76" i="43" s="1"/>
  <c r="H76" i="43" s="1"/>
  <c r="I76" i="43" s="1"/>
  <c r="J76" i="43" s="1"/>
  <c r="D75" i="43"/>
  <c r="E75" i="43" s="1"/>
  <c r="F75" i="43" s="1"/>
  <c r="H75" i="43" s="1"/>
  <c r="I75" i="43" s="1"/>
  <c r="J75" i="43" s="1"/>
  <c r="D20" i="43"/>
  <c r="E20" i="43" s="1"/>
  <c r="F20" i="43" s="1"/>
  <c r="H20" i="43" s="1"/>
  <c r="I20" i="43" s="1"/>
  <c r="J20" i="43" s="1"/>
  <c r="D33" i="43"/>
  <c r="E33" i="43" s="1"/>
  <c r="F33" i="43" s="1"/>
  <c r="H33" i="43" s="1"/>
  <c r="I33" i="43" s="1"/>
  <c r="J33" i="43" s="1"/>
  <c r="D62" i="43"/>
  <c r="E62" i="43" s="1"/>
  <c r="F62" i="43" s="1"/>
  <c r="H62" i="43" s="1"/>
  <c r="I62" i="43" s="1"/>
  <c r="J62" i="43" s="1"/>
  <c r="D60" i="43"/>
  <c r="E60" i="43" s="1"/>
  <c r="F60" i="43" s="1"/>
  <c r="H60" i="43" s="1"/>
  <c r="I60" i="43" s="1"/>
  <c r="J60" i="43" s="1"/>
  <c r="D55" i="43"/>
  <c r="E55" i="43" s="1"/>
  <c r="F55" i="43" s="1"/>
  <c r="H55" i="43" s="1"/>
  <c r="I55" i="43" s="1"/>
  <c r="J55" i="43" s="1"/>
  <c r="D38" i="43"/>
  <c r="E38" i="43" s="1"/>
  <c r="F38" i="43" s="1"/>
  <c r="H38" i="43" s="1"/>
  <c r="I38" i="43" s="1"/>
  <c r="J38" i="43" s="1"/>
  <c r="E72" i="43"/>
  <c r="F72" i="43" s="1"/>
  <c r="H72" i="43" s="1"/>
  <c r="I72" i="43" s="1"/>
  <c r="J72" i="43" s="1"/>
  <c r="E9" i="43"/>
  <c r="F9" i="43" s="1"/>
  <c r="H9" i="43" s="1"/>
  <c r="I9" i="43" s="1"/>
  <c r="J9" i="43" s="1"/>
  <c r="E93" i="43"/>
  <c r="F93" i="43" s="1"/>
  <c r="H93" i="43" s="1"/>
  <c r="I93" i="43" s="1"/>
  <c r="J93" i="43" s="1"/>
  <c r="E11" i="43"/>
  <c r="F11" i="43" s="1"/>
  <c r="H11" i="43" s="1"/>
  <c r="I11" i="43" s="1"/>
  <c r="J11" i="43" s="1"/>
  <c r="E10" i="43"/>
  <c r="F10" i="43" s="1"/>
  <c r="H10" i="43" s="1"/>
  <c r="I10" i="43" s="1"/>
  <c r="J10" i="43" s="1"/>
  <c r="E100" i="43"/>
  <c r="F100" i="43" s="1"/>
  <c r="H100" i="43" s="1"/>
  <c r="I100" i="43" s="1"/>
  <c r="J100" i="43" s="1"/>
  <c r="E99" i="43"/>
  <c r="F99" i="43" s="1"/>
  <c r="H99" i="43" s="1"/>
  <c r="I99" i="43" s="1"/>
  <c r="J99" i="43" s="1"/>
  <c r="E8" i="43"/>
  <c r="F8" i="43" s="1"/>
  <c r="H8" i="43" s="1"/>
  <c r="I8" i="43" s="1"/>
  <c r="J8" i="43" s="1"/>
  <c r="E85" i="43"/>
  <c r="F85" i="43" s="1"/>
  <c r="H85" i="43" s="1"/>
  <c r="I85" i="43" s="1"/>
  <c r="J85" i="43" s="1"/>
  <c r="E22" i="43"/>
  <c r="F22" i="43" s="1"/>
  <c r="H22" i="43" s="1"/>
  <c r="I22" i="43" s="1"/>
  <c r="J22" i="43" s="1"/>
  <c r="E102" i="43"/>
  <c r="F102" i="43" s="1"/>
  <c r="H102" i="43" s="1"/>
  <c r="I102" i="43" s="1"/>
  <c r="J102" i="43" s="1"/>
  <c r="E92" i="43"/>
  <c r="F92" i="43" s="1"/>
  <c r="H92" i="43" s="1"/>
  <c r="I92" i="43" s="1"/>
  <c r="J92" i="43" s="1"/>
  <c r="E91" i="43"/>
  <c r="F91" i="43" s="1"/>
  <c r="H91" i="43" s="1"/>
  <c r="I91" i="43" s="1"/>
  <c r="J91" i="43" s="1"/>
  <c r="E7" i="43"/>
  <c r="F7" i="43" s="1"/>
  <c r="H7" i="43" s="1"/>
  <c r="I7" i="43" s="1"/>
  <c r="J7" i="43" s="1"/>
  <c r="E14" i="43"/>
  <c r="F14" i="43" s="1"/>
  <c r="H14" i="43" s="1"/>
  <c r="I14" i="43" s="1"/>
  <c r="J14" i="43" s="1"/>
  <c r="E111" i="43"/>
  <c r="F111" i="43" s="1"/>
  <c r="H111" i="43" s="1"/>
  <c r="I111" i="43" s="1"/>
  <c r="J111" i="43" s="1"/>
  <c r="E13" i="43"/>
  <c r="F13" i="43" s="1"/>
  <c r="H13" i="43" s="1"/>
  <c r="I13" i="43" s="1"/>
  <c r="J13" i="43" s="1"/>
  <c r="E86" i="43"/>
  <c r="F86" i="43" s="1"/>
  <c r="H86" i="43" s="1"/>
  <c r="I86" i="43" s="1"/>
  <c r="J86" i="43" s="1"/>
  <c r="E6" i="43"/>
  <c r="F6" i="43" s="1"/>
  <c r="H6" i="43" s="1"/>
  <c r="I6" i="43" s="1"/>
  <c r="J6" i="43" s="1"/>
  <c r="E105" i="43"/>
  <c r="F105" i="43" s="1"/>
  <c r="H105" i="43" s="1"/>
  <c r="I105" i="43" s="1"/>
  <c r="J105" i="43" s="1"/>
  <c r="E104" i="43"/>
  <c r="F104" i="43" s="1"/>
  <c r="H104" i="43" s="1"/>
  <c r="I104" i="43" s="1"/>
  <c r="J104" i="43" s="1"/>
  <c r="E103" i="43"/>
  <c r="F103" i="43" s="1"/>
  <c r="H103" i="43" s="1"/>
  <c r="I103" i="43" s="1"/>
  <c r="J103" i="43" s="1"/>
  <c r="E5" i="43"/>
  <c r="F5" i="43" s="1"/>
  <c r="H5" i="43" s="1"/>
  <c r="I5" i="43" s="1"/>
  <c r="J5" i="43" s="1"/>
  <c r="E12" i="43"/>
  <c r="F12" i="43" s="1"/>
  <c r="H12" i="43" s="1"/>
  <c r="I12" i="43" s="1"/>
  <c r="J12" i="43" s="1"/>
  <c r="E106" i="43"/>
  <c r="F106" i="43" s="1"/>
  <c r="H106" i="43" s="1"/>
  <c r="I106" i="43" s="1"/>
  <c r="J106" i="43" s="1"/>
  <c r="E97" i="43"/>
  <c r="F97" i="43" s="1"/>
  <c r="H97" i="43" s="1"/>
  <c r="I97" i="43" s="1"/>
  <c r="J97" i="43" s="1"/>
  <c r="E96" i="43"/>
  <c r="F96" i="43" s="1"/>
  <c r="H96" i="43" s="1"/>
  <c r="I96" i="43" s="1"/>
  <c r="J96" i="43" s="1"/>
  <c r="E95" i="43"/>
  <c r="F95" i="43" s="1"/>
  <c r="H95" i="43" s="1"/>
  <c r="I95" i="43" s="1"/>
  <c r="J95" i="43" s="1"/>
  <c r="E4" i="43"/>
  <c r="F4" i="43" s="1"/>
  <c r="H4" i="43" s="1"/>
  <c r="I4" i="43" s="1"/>
  <c r="J4" i="43" s="1"/>
  <c r="E94" i="43"/>
  <c r="F94" i="43" s="1"/>
  <c r="H94" i="43" s="1"/>
  <c r="I94" i="43" s="1"/>
  <c r="J94" i="43" s="1"/>
  <c r="E98" i="43"/>
  <c r="F98" i="43" s="1"/>
  <c r="H98" i="43" s="1"/>
  <c r="I98" i="43" s="1"/>
  <c r="J98" i="43" s="1"/>
  <c r="E89" i="43"/>
  <c r="F89" i="43" s="1"/>
  <c r="H89" i="43" s="1"/>
  <c r="I89" i="43" s="1"/>
  <c r="J89" i="43" s="1"/>
  <c r="H3" i="43"/>
  <c r="I3" i="43" s="1"/>
  <c r="J3" i="43" s="1"/>
  <c r="A1" i="9"/>
  <c r="A1" i="7" l="1"/>
  <c r="A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Chiwitsophon, Chonnikan</author>
  </authors>
  <commentList>
    <comment ref="F1" authorId="0" shapeId="0" xr:uid="{6F26C4ED-A599-4466-8543-451E24141738}">
      <text>
        <r>
          <rPr>
            <b/>
            <sz val="9"/>
            <color indexed="81"/>
            <rFont val="Tahoma"/>
            <family val="2"/>
          </rPr>
          <t>Chiwitsophon, Chonnikan:</t>
        </r>
        <r>
          <rPr>
            <sz val="9"/>
            <color indexed="81"/>
            <rFont val="Tahoma"/>
            <family val="2"/>
          </rPr>
          <t xml:space="preserve">
M(PK) = Key Field
M = Mandatory/Not Null
O = Not Mandatory/Nullable</t>
        </r>
      </text>
    </comment>
    <comment ref="G1" authorId="0" shapeId="0" xr:uid="{D1C56BC1-6267-47D2-913A-2A71CDC6DD5E}">
      <text>
        <r>
          <rPr>
            <b/>
            <sz val="9"/>
            <color indexed="81"/>
            <rFont val="Tahoma"/>
            <family val="2"/>
          </rPr>
          <t>Chiwitsophon, Chonnikan:</t>
        </r>
        <r>
          <rPr>
            <sz val="9"/>
            <color indexed="81"/>
            <rFont val="Tahoma"/>
            <family val="2"/>
          </rPr>
          <t xml:space="preserve">
- STRING
- INTEGER
- DECIMAL
- DATE
- TIMESTAMP</t>
        </r>
      </text>
    </comment>
    <comment ref="I1" authorId="0" shapeId="0" xr:uid="{9F73E096-CFFA-4247-B028-AFAF90F8E9F6}">
      <text>
        <r>
          <rPr>
            <b/>
            <sz val="9"/>
            <color indexed="81"/>
            <rFont val="Tahoma"/>
            <family val="2"/>
          </rPr>
          <t>Chiwitsophon, Chonnikan:</t>
        </r>
        <r>
          <rPr>
            <sz val="9"/>
            <color indexed="81"/>
            <rFont val="Tahoma"/>
            <family val="2"/>
          </rPr>
          <t xml:space="preserve">
To flag if the field storing sensitive/private/confidential data
Value: Y/N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Chiwitsophon, Chonnikan</author>
  </authors>
  <commentList>
    <comment ref="G1" authorId="0" shapeId="0" xr:uid="{B918429F-B0FF-41F6-AC86-ACC2D3CEC129}">
      <text>
        <r>
          <rPr>
            <b/>
            <sz val="9"/>
            <color indexed="81"/>
            <rFont val="Tahoma"/>
            <family val="2"/>
          </rPr>
          <t>Chiwitsophon, Chonnikan:</t>
        </r>
        <r>
          <rPr>
            <sz val="9"/>
            <color indexed="81"/>
            <rFont val="Tahoma"/>
            <family val="2"/>
          </rPr>
          <t xml:space="preserve">
M(PK) = Key Field
M = Mandatory/Not Null
O = Not Mandatory/Nullable</t>
        </r>
      </text>
    </comment>
    <comment ref="H1" authorId="0" shapeId="0" xr:uid="{3369EA16-502D-43B9-AA4E-D961D5C3E0AE}">
      <text>
        <r>
          <rPr>
            <b/>
            <sz val="9"/>
            <color indexed="81"/>
            <rFont val="Tahoma"/>
            <family val="2"/>
          </rPr>
          <t>Chiwitsophon, Chonnikan:</t>
        </r>
        <r>
          <rPr>
            <sz val="9"/>
            <color indexed="81"/>
            <rFont val="Tahoma"/>
            <family val="2"/>
          </rPr>
          <t xml:space="preserve">
- STRING
- INTEGER
- DECIMAL
- DATE
- TIMESTAMP</t>
        </r>
      </text>
    </comment>
    <comment ref="J1" authorId="0" shapeId="0" xr:uid="{99BC38CE-862A-4852-A12B-935D0CB590BA}">
      <text>
        <r>
          <rPr>
            <b/>
            <sz val="9"/>
            <color indexed="81"/>
            <rFont val="Tahoma"/>
            <family val="2"/>
          </rPr>
          <t>Chiwitsophon, Chonnikan:</t>
        </r>
        <r>
          <rPr>
            <sz val="9"/>
            <color indexed="81"/>
            <rFont val="Tahoma"/>
            <family val="2"/>
          </rPr>
          <t xml:space="preserve">
To flag if the field storing sensitive/private/confidential data
Value: Y/N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tc={1E9A94B7-E1BD-4476-8745-06A04949FD93}</author>
    <author>Srisim, Tanatchporn</author>
    <author>tc={B2EC93C9-4B54-4F13-8418-5BD4F0EE12A1}</author>
    <author>tc={1CEF3996-373C-48C0-85E2-03C304BDABD3}</author>
    <author>tc={2565DE37-917A-4B9B-B2A3-FE557C703BB3}</author>
    <author>tc={AE4A4076-8171-4D02-8344-540F837CD220}</author>
  </authors>
  <commentList>
    <comment ref="E8" authorId="0" shapeId="0" xr:uid="{1E9A94B7-E1BD-4476-8745-06A04949FD93}">
      <text>
        <t>[Threaded comment]
Your version of Excel allows you to read this threaded comment; however, any edits to it will get removed if the file is opened in a newer version of Excel. Learn more: https://go.microsoft.com/fwlink/?linkid=870924
Comment:
    Curated team requirement</t>
      </text>
    </comment>
    <comment ref="E20" authorId="1" shapeId="0" xr:uid="{478E101E-5C63-4F3A-B0CC-CB44F48876FB}">
      <text>
        <r>
          <rPr>
            <b/>
            <sz val="9"/>
            <color indexed="81"/>
            <rFont val="Tahoma"/>
            <family val="2"/>
          </rPr>
          <t>Srisim, Tanatchporn:</t>
        </r>
        <r>
          <rPr>
            <sz val="9"/>
            <color indexed="81"/>
            <rFont val="Tahoma"/>
            <family val="2"/>
          </rPr>
          <t xml:space="preserve">
[2-Feb] Change from Streaming Kafka to EBAN IN</t>
        </r>
      </text>
    </comment>
    <comment ref="E38" authorId="1" shapeId="0" xr:uid="{4231C88E-F27C-44BF-938F-24AE3EAA822D}">
      <text>
        <r>
          <rPr>
            <b/>
            <sz val="9"/>
            <color indexed="81"/>
            <rFont val="Tahoma"/>
            <family val="2"/>
          </rPr>
          <t>Srisim, Tanatchporn:</t>
        </r>
        <r>
          <rPr>
            <sz val="9"/>
            <color indexed="81"/>
            <rFont val="Tahoma"/>
            <family val="2"/>
          </rPr>
          <t xml:space="preserve">
[2-Feb] Change from Streaming Kafka to EBAN IN</t>
        </r>
      </text>
    </comment>
    <comment ref="E43" authorId="2" shapeId="0" xr:uid="{B2EC93C9-4B54-4F13-8418-5BD4F0EE12A1}">
      <text>
        <t>[Threaded comment]
Your version of Excel allows you to read this threaded comment; however, any edits to it will get removed if the file is opened in a newer version of Excel. Learn more: https://go.microsoft.com/fwlink/?linkid=870924
Comment:
    Initial + catch up historical</t>
      </text>
    </comment>
    <comment ref="E47" authorId="3" shapeId="0" xr:uid="{1CEF3996-373C-48C0-85E2-03C304BDABD3}">
      <text>
        <t>[Threaded comment]
Your version of Excel allows you to read this threaded comment; however, any edits to it will get removed if the file is opened in a newer version of Excel. Learn more: https://go.microsoft.com/fwlink/?linkid=870924
Comment:
    19-Jan-24 Added new</t>
      </text>
    </comment>
    <comment ref="E48" authorId="4" shapeId="0" xr:uid="{2565DE37-917A-4B9B-B2A3-FE557C703BB3}">
      <text>
        <t>[Threaded comment]
Your version of Excel allows you to read this threaded comment; however, any edits to it will get removed if the file is opened in a newer version of Excel. Learn more: https://go.microsoft.com/fwlink/?linkid=870924
Comment:
    19-Jan-24 Added new</t>
      </text>
    </comment>
    <comment ref="E49" authorId="5" shapeId="0" xr:uid="{AE4A4076-8171-4D02-8344-540F837CD220}">
      <text>
        <t>[Threaded comment]
Your version of Excel allows you to read this threaded comment; however, any edits to it will get removed if the file is opened in a newer version of Excel. Learn more: https://go.microsoft.com/fwlink/?linkid=870924
Comment:
    [2-Feb] Added from curate team</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tc={DF6D6997-F552-48EC-BDC0-6FA52CDCB9F8}</author>
    <author>Chiwitsophon, Chonnikan</author>
    <author>tc={A1738A7B-90F3-424C-B766-DD6652BF627E}</author>
    <author>tc={8AE2B974-5190-49D4-B298-90844AC02EC2}</author>
    <author>tc={495F6CA2-704E-4FDE-B974-6A9459A40A90}</author>
    <author>Srisim, Tanatchporn</author>
    <author>tc={5DEE72EE-B506-4CB5-A417-3B2798BE06B1}</author>
    <author>tc={A88BCBB4-64F9-4C90-BCD1-697FD0AF08A1}</author>
    <author>tc={EE5C14E0-9FB8-4127-B338-E3D8432659C7}</author>
    <author>tc={46CA6C65-8354-406B-ABD1-0FF1DA781E93}</author>
    <author>tc={EC1DF6A5-B947-4ECD-BD10-5DA64DFF4DC6}</author>
    <author>tc={3BBA1A32-9583-446A-89A5-3C9462CB2279}</author>
    <author>tc={95C523F3-9FDE-4E0B-A552-570C8C92855E}</author>
  </authors>
  <commentList>
    <comment ref="E1" authorId="0" shapeId="0" xr:uid="{DF6D6997-F552-48EC-BDC0-6FA52CDCB9F8}">
      <text>
        <t>[Threaded comment]
Your version of Excel allows you to read this threaded comment; however, any edits to it will get removed if the file is opened in a newer version of Excel. Learn more: https://go.microsoft.com/fwlink/?linkid=870924
Comment:
    Curated team requirement</t>
      </text>
    </comment>
    <comment ref="J1" authorId="1" shapeId="0" xr:uid="{49F1007C-9B31-4519-B378-505182896011}">
      <text>
        <r>
          <rPr>
            <b/>
            <sz val="9"/>
            <color indexed="81"/>
            <rFont val="Tahoma"/>
            <family val="2"/>
          </rPr>
          <t>Chiwitsophon, Chonnikan:</t>
        </r>
        <r>
          <rPr>
            <sz val="9"/>
            <color indexed="81"/>
            <rFont val="Tahoma"/>
            <family val="2"/>
          </rPr>
          <t xml:space="preserve">
fulldump, cdc, incremental</t>
        </r>
      </text>
    </comment>
    <comment ref="D20" authorId="2" shapeId="0" xr:uid="{A1738A7B-90F3-424C-B766-DD6652BF627E}">
      <text>
        <t>[Threaded comment]
Your version of Excel allows you to read this threaded comment; however, any edits to it will get removed if the file is opened in a newer version of Excel. Learn more: https://go.microsoft.com/fwlink/?linkid=870924
Comment:
    pull parquet file</t>
      </text>
    </comment>
    <comment ref="G28" authorId="3" shapeId="0" xr:uid="{8AE2B974-5190-49D4-B298-90844AC02EC2}">
      <text>
        <t>[Threaded comment]
Your version of Excel allows you to read this threaded comment; however, any edits to it will get removed if the file is opened in a newer version of Excel. Learn more: https://go.microsoft.com/fwlink/?linkid=870924
Comment:
    [2-Feb] Pending curate team to revise #No of CIS Table and request EBAN to provide IN KBMF, Table Spec</t>
      </text>
    </comment>
    <comment ref="J54" authorId="4" shapeId="0" xr:uid="{495F6CA2-704E-4FDE-B974-6A9459A40A90}">
      <text>
        <t>[Threaded comment]
Your version of Excel allows you to read this threaded comment; however, any edits to it will get removed if the file is opened in a newer version of Excel. Learn more: https://go.microsoft.com/fwlink/?linkid=870924
Comment:
    TBC from spec</t>
      </text>
    </comment>
    <comment ref="D67" authorId="5" shapeId="0" xr:uid="{AB0D59EA-410E-4F4E-8FAB-106C28F2D8FD}">
      <text>
        <r>
          <rPr>
            <b/>
            <sz val="9"/>
            <color indexed="81"/>
            <rFont val="Tahoma"/>
            <family val="2"/>
          </rPr>
          <t>Srisim, Tanatchporn:</t>
        </r>
        <r>
          <rPr>
            <sz val="9"/>
            <color indexed="81"/>
            <rFont val="Tahoma"/>
            <family val="2"/>
          </rPr>
          <t xml:space="preserve">
[8-Feb] Change from Plan A to DIH Push to Plan B DIH extarct for MDP Pull</t>
        </r>
      </text>
    </comment>
    <comment ref="E99" authorId="5" shapeId="0" xr:uid="{B1B86C22-9549-4A14-9960-C4CA7E0BF0AD}">
      <text>
        <r>
          <rPr>
            <b/>
            <sz val="9"/>
            <color indexed="81"/>
            <rFont val="Tahoma"/>
            <family val="2"/>
          </rPr>
          <t>Srisim, Tanatchporn:</t>
        </r>
        <r>
          <rPr>
            <sz val="9"/>
            <color indexed="81"/>
            <rFont val="Tahoma"/>
            <family val="2"/>
          </rPr>
          <t xml:space="preserve">
[2-Feb] Change from Streaming Kafka to EBAN IN</t>
        </r>
      </text>
    </comment>
    <comment ref="J112" authorId="6" shapeId="0" xr:uid="{5DEE72EE-B506-4CB5-A417-3B2798BE06B1}">
      <text>
        <t>[Threaded comment]
Your version of Excel allows you to read this threaded comment; however, any edits to it will get removed if the file is opened in a newer version of Excel. Learn more: https://go.microsoft.com/fwlink/?linkid=870924
Comment:
    TBC from spec</t>
      </text>
    </comment>
    <comment ref="D124" authorId="7" shapeId="0" xr:uid="{A88BCBB4-64F9-4C90-BCD1-697FD0AF08A1}">
      <text>
        <t>[Threaded comment]
Your version of Excel allows you to read this threaded comment; however, any edits to it will get removed if the file is opened in a newer version of Excel. Learn more: https://go.microsoft.com/fwlink/?linkid=870924
Comment:
    Same as KPLUS</t>
      </text>
    </comment>
    <comment ref="E124" authorId="5" shapeId="0" xr:uid="{79CC721C-9F1D-45A5-B0B4-E24D9F88A609}">
      <text>
        <r>
          <rPr>
            <b/>
            <sz val="9"/>
            <color indexed="81"/>
            <rFont val="Tahoma"/>
            <family val="2"/>
          </rPr>
          <t>Srisim, Tanatchporn:</t>
        </r>
        <r>
          <rPr>
            <sz val="9"/>
            <color indexed="81"/>
            <rFont val="Tahoma"/>
            <family val="2"/>
          </rPr>
          <t xml:space="preserve">
[2-Feb] Change from Streaming Kafka to EBAN IN</t>
        </r>
      </text>
    </comment>
    <comment ref="E127" authorId="5" shapeId="0" xr:uid="{CF14817F-406D-4207-9B55-0E42E3A8A23D}">
      <text>
        <r>
          <rPr>
            <b/>
            <sz val="9"/>
            <color indexed="81"/>
            <rFont val="Tahoma"/>
            <family val="2"/>
          </rPr>
          <t>Srisim, Tanatchporn:</t>
        </r>
        <r>
          <rPr>
            <sz val="9"/>
            <color indexed="81"/>
            <rFont val="Tahoma"/>
            <family val="2"/>
          </rPr>
          <t xml:space="preserve">
Change From CCMSP.BDA772N2.CARDHOLDER.FULL.DIH_ENC.YYYYMMDD.txt to ccms_bda772n2_cardholder_full_dih_enc_yyyymmdd.txt</t>
        </r>
      </text>
    </comment>
    <comment ref="E128" authorId="5" shapeId="0" xr:uid="{DE3372DA-0FF2-4C8E-917D-BE452B1E88F6}">
      <text>
        <r>
          <rPr>
            <b/>
            <sz val="9"/>
            <color indexed="81"/>
            <rFont val="Tahoma"/>
            <family val="2"/>
          </rPr>
          <t>Srisim, Tanatchporn:</t>
        </r>
        <r>
          <rPr>
            <sz val="9"/>
            <color indexed="81"/>
            <rFont val="Tahoma"/>
            <family val="2"/>
          </rPr>
          <t xml:space="preserve">
Change from CCMSP.BDA772N4.CARDREGISTER.YYYYMMDD.txt to ccms_bda772n4_cardregister_yyyymmdd.txt</t>
        </r>
      </text>
    </comment>
    <comment ref="E129" authorId="5" shapeId="0" xr:uid="{D50E6AC7-2318-4C70-815B-B5CBBBA106DF}">
      <text>
        <r>
          <rPr>
            <b/>
            <sz val="9"/>
            <color indexed="81"/>
            <rFont val="Tahoma"/>
            <family val="2"/>
          </rPr>
          <t>Srisim, Tanatchporn:</t>
        </r>
        <r>
          <rPr>
            <sz val="9"/>
            <color indexed="81"/>
            <rFont val="Tahoma"/>
            <family val="2"/>
          </rPr>
          <t xml:space="preserve">
Change from CCMSP.BP772N1.CARDHOLDER.PURGE.YYYYMMDD.txt to ccms_bp772n1_cardholder_purge_yyyymmdd.txt</t>
        </r>
      </text>
    </comment>
    <comment ref="E130" authorId="5" shapeId="0" xr:uid="{5EC829B2-22F0-4095-8F98-8C51AEC41D9C}">
      <text>
        <r>
          <rPr>
            <b/>
            <sz val="9"/>
            <color indexed="81"/>
            <rFont val="Tahoma"/>
            <family val="2"/>
          </rPr>
          <t>Srisim, Tanatchporn:</t>
        </r>
        <r>
          <rPr>
            <sz val="9"/>
            <color indexed="81"/>
            <rFont val="Tahoma"/>
            <family val="2"/>
          </rPr>
          <t xml:space="preserve">
Change from CCMSP.BDA772N5.LISTCARDTYPE.YYYYMMDD.txt to ccms_bda772n5_listcardtype_yyyymmdd.txt</t>
        </r>
      </text>
    </comment>
    <comment ref="J150" authorId="5" shapeId="0" xr:uid="{4E694CB1-66FC-4036-81A8-BC64A8176E40}">
      <text>
        <r>
          <rPr>
            <b/>
            <sz val="9"/>
            <color indexed="81"/>
            <rFont val="Tahoma"/>
            <family val="2"/>
          </rPr>
          <t>Srisim, Tanatchporn:</t>
        </r>
        <r>
          <rPr>
            <sz val="9"/>
            <color indexed="81"/>
            <rFont val="Tahoma"/>
            <family val="2"/>
          </rPr>
          <t xml:space="preserve">
[19-Feb] change from fulldump to Initial Fulldump + Daily Delta due to large file size</t>
        </r>
      </text>
    </comment>
    <comment ref="J151" authorId="5" shapeId="0" xr:uid="{811494D3-E12F-4032-895C-51FD7DC4CC9A}">
      <text>
        <r>
          <rPr>
            <b/>
            <sz val="9"/>
            <color indexed="81"/>
            <rFont val="Tahoma"/>
            <family val="2"/>
          </rPr>
          <t>Srisim, Tanatchporn:</t>
        </r>
        <r>
          <rPr>
            <sz val="9"/>
            <color indexed="81"/>
            <rFont val="Tahoma"/>
            <family val="2"/>
          </rPr>
          <t xml:space="preserve">
[19-Feb] change from fulldump to Initial Fulldump + Daily Delta due to large file size</t>
        </r>
      </text>
    </comment>
    <comment ref="J152" authorId="5" shapeId="0" xr:uid="{C9E6CE96-F5DF-4CBD-BF48-B762122C7453}">
      <text>
        <r>
          <rPr>
            <b/>
            <sz val="9"/>
            <color indexed="81"/>
            <rFont val="Tahoma"/>
            <family val="2"/>
          </rPr>
          <t>Srisim, Tanatchporn:</t>
        </r>
        <r>
          <rPr>
            <sz val="9"/>
            <color indexed="81"/>
            <rFont val="Tahoma"/>
            <family val="2"/>
          </rPr>
          <t xml:space="preserve">
[19-Feb] change from fulldump to Initial Fulldump + Daily Delta due to large file size</t>
        </r>
      </text>
    </comment>
    <comment ref="E157" authorId="8" shapeId="0" xr:uid="{EE5C14E0-9FB8-4127-B338-E3D8432659C7}">
      <text>
        <t>[Threaded comment]
Your version of Excel allows you to read this threaded comment; however, any edits to it will get removed if the file is opened in a newer version of Excel. Learn more: https://go.microsoft.com/fwlink/?linkid=870924
Comment:
    Initial + catch up historical</t>
      </text>
    </comment>
    <comment ref="E163" authorId="5" shapeId="0" xr:uid="{3F466BDE-111B-4AC4-9A93-168B1429EF0B}">
      <text>
        <r>
          <rPr>
            <b/>
            <sz val="9"/>
            <color indexed="81"/>
            <rFont val="Tahoma"/>
            <family val="2"/>
          </rPr>
          <t>Srisim, Tanatchporn:</t>
        </r>
        <r>
          <rPr>
            <sz val="9"/>
            <color indexed="81"/>
            <rFont val="Tahoma"/>
            <family val="2"/>
          </rPr>
          <t xml:space="preserve">
[6-Mar] change table name from DBTL4xL10 to DBTL4xL6</t>
        </r>
      </text>
    </comment>
    <comment ref="E164" authorId="9" shapeId="0" xr:uid="{46CA6C65-8354-406B-ABD1-0FF1DA781E93}">
      <text>
        <t xml:space="preserve">[Threaded comment]
Your version of Excel allows you to read this threaded comment; however, any edits to it will get removed if the file is opened in a newer version of Excel. Learn more: https://go.microsoft.com/fwlink/?linkid=870924
Comment:
    DIH File name </t>
      </text>
    </comment>
    <comment ref="E173" authorId="10" shapeId="0" xr:uid="{EC1DF6A5-B947-4ECD-BD10-5DA64DFF4DC6}">
      <text>
        <t>[Threaded comment]
Your version of Excel allows you to read this threaded comment; however, any edits to it will get removed if the file is opened in a newer version of Excel. Learn more: https://go.microsoft.com/fwlink/?linkid=870924
Comment:
    19-Jan-24 Added new</t>
      </text>
    </comment>
    <comment ref="E174" authorId="11" shapeId="0" xr:uid="{3BBA1A32-9583-446A-89A5-3C9462CB2279}">
      <text>
        <t>[Threaded comment]
Your version of Excel allows you to read this threaded comment; however, any edits to it will get removed if the file is opened in a newer version of Excel. Learn more: https://go.microsoft.com/fwlink/?linkid=870924
Comment:
    19-Jan-24 Added new</t>
      </text>
    </comment>
    <comment ref="E177" authorId="12" shapeId="0" xr:uid="{95C523F3-9FDE-4E0B-A552-570C8C92855E}">
      <text>
        <t>[Threaded comment]
Your version of Excel allows you to read this threaded comment; however, any edits to it will get removed if the file is opened in a newer version of Excel. Learn more: https://go.microsoft.com/fwlink/?linkid=870924
Comment:
    [2-Feb] Added from curate team</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tc={08D70D81-B68C-483C-9144-7B019D5377E5}</author>
    <author>tc={3CC1A6AE-A0A4-44BD-B26C-9D1B5DC7BCC3}</author>
    <author>tc={1E1E715F-E17D-4220-BE49-26951E6EB013}</author>
    <author>tc={0AC2CBAD-172E-40F5-9E17-C381A769043C}</author>
    <author>Srisim, Tanatchporn</author>
    <author>tc={9CBD7100-B8AC-45C6-9F10-0444F5B36A4D}</author>
    <author>tc={B0B235FD-1C18-4885-A6BA-1BE8148E91E5}</author>
    <author>tc={667E05B6-4656-413E-8E28-DB248E823246}</author>
    <author>tc={E6CFB668-A4F0-4A76-94A8-9AEE0581C30E}</author>
    <author>tc={F77C7524-AC8C-4A27-B83D-9F6111AD8416}</author>
    <author>tc={1C81A714-8098-45A1-A242-1914ED298251}</author>
    <author>tc={B00C82CE-01DB-409B-BA99-93BF1911DEBE}</author>
    <author>tc={FCF7D46A-4944-41D4-9087-2CC3326D23B4}</author>
    <author>tc={10E5D55F-BD0C-454D-9E4C-25794158F0CC}</author>
    <author>tc={4A6D7437-D004-4A9F-96D9-2D5C53EE5ED9}</author>
    <author>tc={5A57BCF9-DC87-45CB-9F8A-094E9F4F61E4}</author>
    <author>tc={F40D8B15-2F0A-4F2A-B2DA-B55A3F15E86E}</author>
    <author>tc={489C7C36-86DA-4175-8924-B5A846F17F7F}</author>
    <author>tc={73D881E2-5C40-475E-83B7-6E87BFA1C0DD}</author>
    <author>tc={13EAE61D-7A17-427F-859C-7BDE90292E40}</author>
    <author>tc={426ACFDE-3042-4FB6-BEF6-A9D9D4F9A595}</author>
  </authors>
  <commentList>
    <comment ref="T3" authorId="0" shapeId="0" xr:uid="{08D70D81-B68C-483C-9144-7B019D5377E5}">
      <text>
        <t>[Threaded comment]
Your version of Excel allows you to read this threaded comment; however, any edits to it will get removed if the file is opened in a newer version of Excel. Learn more: https://go.microsoft.com/fwlink/?linkid=870924
Comment:
    Curated team requirement</t>
      </text>
    </comment>
    <comment ref="U3" authorId="1" shapeId="0" xr:uid="{3CC1A6AE-A0A4-44BD-B26C-9D1B5DC7BCC3}">
      <text>
        <t>[Threaded comment]
Your version of Excel allows you to read this threaded comment; however, any edits to it will get removed if the file is opened in a newer version of Excel. Learn more: https://go.microsoft.com/fwlink/?linkid=870924
Comment:
    Source: pos_dt &gt;&gt; src_pos_dt</t>
      </text>
    </comment>
    <comment ref="T8" authorId="2" shapeId="0" xr:uid="{1E1E715F-E17D-4220-BE49-26951E6EB013}">
      <text>
        <t xml:space="preserve">[Threaded comment]
Your version of Excel allows you to read this threaded comment; however, any edits to it will get removed if the file is opened in a newer version of Excel. Learn more: https://go.microsoft.com/fwlink/?linkid=870924
Comment:
    This file contains FD Interest rate value [RATE1] </t>
      </text>
    </comment>
    <comment ref="T14" authorId="3" shapeId="0" xr:uid="{0AC2CBAD-172E-40F5-9E17-C381A769043C}">
      <text>
        <t xml:space="preserve">[Threaded comment]
Your version of Excel allows you to read this threaded comment; however, any edits to it will get removed if the file is opened in a newer version of Excel. Learn more: https://go.microsoft.com/fwlink/?linkid=870924
Comment:
    This file is to sync OD, ENC, ITD limit arrangement balance information with CBS. (all status) </t>
      </text>
    </comment>
    <comment ref="T15" authorId="4" shapeId="0" xr:uid="{41E7471D-D33A-4E79-BEC6-85B253456DBE}">
      <text>
        <r>
          <rPr>
            <b/>
            <sz val="9"/>
            <color indexed="81"/>
            <rFont val="Tahoma"/>
            <family val="2"/>
          </rPr>
          <t>Srisim, Tanatchporn:</t>
        </r>
        <r>
          <rPr>
            <sz val="9"/>
            <color indexed="81"/>
            <rFont val="Tahoma"/>
            <family val="2"/>
          </rPr>
          <t xml:space="preserve">
"This table contains all electronic Fund Transfer transaction on a daily basis. (everyday that CBS operates including non business day)
This table will include all transactions on the day as present in the Transaction Date (TXN_DT)"  </t>
        </r>
      </text>
    </comment>
    <comment ref="T18" authorId="4" shapeId="0" xr:uid="{6BB70C70-EBA6-470E-8C68-A7F19B69923C}">
      <text>
        <r>
          <rPr>
            <b/>
            <sz val="9"/>
            <color indexed="81"/>
            <rFont val="Tahoma"/>
            <family val="2"/>
          </rPr>
          <t>Srisim, Tanatchporn:</t>
        </r>
        <r>
          <rPr>
            <sz val="9"/>
            <color indexed="81"/>
            <rFont val="Tahoma"/>
            <family val="2"/>
          </rPr>
          <t xml:space="preserve">
Arrangement Foreign Deposit Daily. This file contains Saving account information on a daily basis</t>
        </r>
      </text>
    </comment>
    <comment ref="G22" authorId="5" shapeId="0" xr:uid="{9CBD7100-B8AC-45C6-9F10-0444F5B36A4D}">
      <text>
        <t>[Threaded comment]
Your version of Excel allows you to read this threaded comment; however, any edits to it will get removed if the file is opened in a newer version of Excel. Learn more: https://go.microsoft.com/fwlink/?linkid=870924
Comment:
    pull parquet file</t>
      </text>
    </comment>
    <comment ref="AB37" authorId="6" shapeId="0" xr:uid="{B0B235FD-1C18-4885-A6BA-1BE8148E91E5}">
      <text>
        <t>[Threaded comment]
Your version of Excel allows you to read this threaded comment; however, any edits to it will get removed if the file is opened in a newer version of Excel. Learn more: https://go.microsoft.com/fwlink/?linkid=870924
Comment:
    delta</t>
      </text>
    </comment>
    <comment ref="AB38" authorId="7" shapeId="0" xr:uid="{667E05B6-4656-413E-8E28-DB248E823246}">
      <text>
        <t>[Threaded comment]
Your version of Excel allows you to read this threaded comment; however, any edits to it will get removed if the file is opened in a newer version of Excel. Learn more: https://go.microsoft.com/fwlink/?linkid=870924
Comment:
    delta</t>
      </text>
    </comment>
    <comment ref="AB39" authorId="8" shapeId="0" xr:uid="{E6CFB668-A4F0-4A76-94A8-9AEE0581C30E}">
      <text>
        <t>[Threaded comment]
Your version of Excel allows you to read this threaded comment; however, any edits to it will get removed if the file is opened in a newer version of Excel. Learn more: https://go.microsoft.com/fwlink/?linkid=870924
Comment:
    delta</t>
      </text>
    </comment>
    <comment ref="T57" authorId="4" shapeId="0" xr:uid="{25C6F52E-2B5B-4923-A766-39770D362C6B}">
      <text>
        <r>
          <rPr>
            <b/>
            <sz val="9"/>
            <color indexed="81"/>
            <rFont val="Tahoma"/>
            <family val="2"/>
          </rPr>
          <t>Srisim, Tanatchporn:</t>
        </r>
        <r>
          <rPr>
            <sz val="9"/>
            <color indexed="81"/>
            <rFont val="Tahoma"/>
            <family val="2"/>
          </rPr>
          <t xml:space="preserve">
Involved Party Legal Structure Type Code (CUSTTP)</t>
        </r>
      </text>
    </comment>
    <comment ref="T58" authorId="4" shapeId="0" xr:uid="{33C50998-513F-4843-A119-B53B016D826B}">
      <text>
        <r>
          <rPr>
            <b/>
            <sz val="9"/>
            <color indexed="81"/>
            <rFont val="Tahoma"/>
            <family val="2"/>
          </rPr>
          <t>Srisim, Tanatchporn:</t>
        </r>
        <r>
          <rPr>
            <sz val="9"/>
            <color indexed="81"/>
            <rFont val="Tahoma"/>
            <family val="2"/>
          </rPr>
          <t xml:space="preserve">
Nations identifies a standard alphabetic codes </t>
        </r>
      </text>
    </comment>
    <comment ref="T65" authorId="4" shapeId="0" xr:uid="{E1F34482-909C-4A02-923F-B442B6DFB209}">
      <text>
        <r>
          <rPr>
            <b/>
            <sz val="9"/>
            <color indexed="81"/>
            <rFont val="Tahoma"/>
            <family val="2"/>
          </rPr>
          <t>Srisim, Tanatchporn:</t>
        </r>
        <r>
          <rPr>
            <sz val="9"/>
            <color indexed="81"/>
            <rFont val="Tahoma"/>
            <family val="2"/>
          </rPr>
          <t xml:space="preserve">
Card Type Code (Master) in RDM</t>
        </r>
      </text>
    </comment>
    <comment ref="T66" authorId="4" shapeId="0" xr:uid="{C8581D71-5017-475E-BA0A-2EF6C15251D1}">
      <text>
        <r>
          <rPr>
            <b/>
            <sz val="9"/>
            <color indexed="81"/>
            <rFont val="Tahoma"/>
            <family val="2"/>
          </rPr>
          <t>Srisim, Tanatchporn:</t>
        </r>
        <r>
          <rPr>
            <sz val="9"/>
            <color indexed="81"/>
            <rFont val="Tahoma"/>
            <family val="2"/>
          </rPr>
          <t xml:space="preserve">
Product information identifies goods and services that can be offered, sold, or purchased by the Financial Institution</t>
        </r>
      </text>
    </comment>
    <comment ref="T67" authorId="4" shapeId="0" xr:uid="{0A976CE9-EA5D-4E6F-ADEB-A91A8DF7D20B}">
      <text>
        <r>
          <rPr>
            <b/>
            <sz val="9"/>
            <color indexed="81"/>
            <rFont val="Tahoma"/>
            <family val="2"/>
          </rPr>
          <t>Srisim, Tanatchporn:</t>
        </r>
        <r>
          <rPr>
            <sz val="9"/>
            <color indexed="81"/>
            <rFont val="Tahoma"/>
            <family val="2"/>
          </rPr>
          <t xml:space="preserve">
Industry Classification Code updated by Credit Policy &amp; Risk Management Dept (CP)</t>
        </r>
      </text>
    </comment>
    <comment ref="G69" authorId="4" shapeId="0" xr:uid="{F7062B15-0639-4A8C-BCAC-75848B3F7DDD}">
      <text>
        <r>
          <rPr>
            <b/>
            <sz val="9"/>
            <color indexed="81"/>
            <rFont val="Tahoma"/>
            <family val="2"/>
          </rPr>
          <t>Srisim, Tanatchporn:</t>
        </r>
        <r>
          <rPr>
            <sz val="9"/>
            <color indexed="81"/>
            <rFont val="Tahoma"/>
            <family val="2"/>
          </rPr>
          <t xml:space="preserve">
[8-Feb] Change from Plan A to DIH Push to Plan B DIH extarct for MDP Pull</t>
        </r>
      </text>
    </comment>
    <comment ref="T69" authorId="4" shapeId="0" xr:uid="{DEB82E85-5251-493B-83B8-56BAD7C397C3}">
      <text>
        <r>
          <rPr>
            <b/>
            <sz val="9"/>
            <color indexed="81"/>
            <rFont val="Tahoma"/>
            <family val="2"/>
          </rPr>
          <t>Srisim, Tanatchporn:</t>
        </r>
        <r>
          <rPr>
            <sz val="9"/>
            <color indexed="81"/>
            <rFont val="Tahoma"/>
            <family val="2"/>
          </rPr>
          <t xml:space="preserve">
KBank Mid Rate standard file from XXX - FX Rate providing to other legacies</t>
        </r>
      </text>
    </comment>
    <comment ref="AB70" authorId="9" shapeId="0" xr:uid="{F77C7524-AC8C-4A27-B83D-9F6111AD8416}">
      <text>
        <t>[Threaded comment]
Your version of Excel allows you to read this threaded comment; however, any edits to it will get removed if the file is opened in a newer version of Excel. Learn more: https://go.microsoft.com/fwlink/?linkid=870924
Comment:
    Delta</t>
      </text>
    </comment>
    <comment ref="T101" authorId="4" shapeId="0" xr:uid="{D0A13483-BB91-466C-A98B-39A7FA48B346}">
      <text>
        <r>
          <rPr>
            <b/>
            <sz val="9"/>
            <color indexed="81"/>
            <rFont val="Tahoma"/>
            <family val="2"/>
          </rPr>
          <t>Srisim, Tanatchporn:</t>
        </r>
        <r>
          <rPr>
            <sz val="9"/>
            <color indexed="81"/>
            <rFont val="Tahoma"/>
            <family val="2"/>
          </rPr>
          <t xml:space="preserve">
[2-Feb] Change from Streaming Kafka to EBAN IN</t>
        </r>
      </text>
    </comment>
    <comment ref="K109" authorId="10" shapeId="0" xr:uid="{1C81A714-8098-45A1-A242-1914ED298251}">
      <text>
        <t>[Threaded comment]
Your version of Excel allows you to read this threaded comment; however, any edits to it will get removed if the file is opened in a newer version of Excel. Learn more: https://go.microsoft.com/fwlink/?linkid=870924
Comment:
    @Chen, Pattanakit  @Prayoonsoontorn, Nattapol  New Line character (Multiline)</t>
      </text>
    </comment>
    <comment ref="U111" authorId="11" shapeId="0" xr:uid="{B00C82CE-01DB-409B-BA99-93BF1911DEBE}">
      <text>
        <t xml:space="preserve">[Threaded comment]
Your version of Excel allows you to read this threaded comment; however, any edits to it will get removed if the file is opened in a newer version of Excel. Learn more: https://go.microsoft.com/fwlink/?linkid=870924
Comment:
    as_of_date </t>
      </text>
    </comment>
    <comment ref="T112" authorId="4" shapeId="0" xr:uid="{AAED6B31-C013-4030-B6D0-D1CBF2AB2C6D}">
      <text>
        <r>
          <rPr>
            <b/>
            <sz val="9"/>
            <color indexed="81"/>
            <rFont val="Tahoma"/>
            <family val="2"/>
          </rPr>
          <t>Srisim, Tanatchporn:</t>
        </r>
        <r>
          <rPr>
            <sz val="9"/>
            <color indexed="81"/>
            <rFont val="Tahoma"/>
            <family val="2"/>
          </rPr>
          <t xml:space="preserve">
File Fund portfolio from K-Securities contain data by account level</t>
        </r>
      </text>
    </comment>
    <comment ref="U112" authorId="12" shapeId="0" xr:uid="{FCF7D46A-4944-41D4-9087-2CC3326D23B4}">
      <text>
        <t xml:space="preserve">[Threaded comment]
Your version of Excel allows you to read this threaded comment; however, any edits to it will get removed if the file is opened in a newer version of Excel. Learn more: https://go.microsoft.com/fwlink/?linkid=870924
Comment:
    as_of_date </t>
      </text>
    </comment>
    <comment ref="U113" authorId="13" shapeId="0" xr:uid="{10E5D55F-BD0C-454D-9E4C-25794158F0CC}">
      <text>
        <t xml:space="preserve">[Threaded comment]
Your version of Excel allows you to read this threaded comment; however, any edits to it will get removed if the file is opened in a newer version of Excel. Learn more: https://go.microsoft.com/fwlink/?linkid=870924
Comment:
    as_of_date </t>
      </text>
    </comment>
    <comment ref="K114" authorId="14" shapeId="0" xr:uid="{4A6D7437-D004-4A9F-96D9-2D5C53EE5ED9}">
      <text>
        <t>[Threaded comment]
Your version of Excel allows you to read this threaded comment; however, any edits to it will get removed if the file is opened in a newer version of Excel. Learn more: https://go.microsoft.com/fwlink/?linkid=870924
Comment:
    @Chen, Pattanakit  @Prayoonsoontorn, Nattapol  New Line character (Multiline)</t>
      </text>
    </comment>
    <comment ref="T114" authorId="4" shapeId="0" xr:uid="{02F6F00F-5A03-45E4-BD2A-9AC708914E6D}">
      <text>
        <r>
          <rPr>
            <b/>
            <sz val="9"/>
            <color indexed="81"/>
            <rFont val="Tahoma"/>
            <family val="2"/>
          </rPr>
          <t>Srisim, Tanatchporn:</t>
        </r>
        <r>
          <rPr>
            <sz val="9"/>
            <color indexed="81"/>
            <rFont val="Tahoma"/>
            <family val="2"/>
          </rPr>
          <t xml:space="preserve">
Private fund customer  balance (KA)</t>
        </r>
      </text>
    </comment>
    <comment ref="U114" authorId="15" shapeId="0" xr:uid="{5A57BCF9-DC87-45CB-9F8A-094E9F4F61E4}">
      <text>
        <t>[Threaded comment]
Your version of Excel allows you to read this threaded comment; however, any edits to it will get removed if the file is opened in a newer version of Excel. Learn more: https://go.microsoft.com/fwlink/?linkid=870924
Comment:
    pos_dt</t>
      </text>
    </comment>
    <comment ref="G126" authorId="16" shapeId="0" xr:uid="{F40D8B15-2F0A-4F2A-B2DA-B55A3F15E86E}">
      <text>
        <t>[Threaded comment]
Your version of Excel allows you to read this threaded comment; however, any edits to it will get removed if the file is opened in a newer version of Excel. Learn more: https://go.microsoft.com/fwlink/?linkid=870924
Comment:
    Same as KPLUS</t>
      </text>
    </comment>
    <comment ref="T126" authorId="4" shapeId="0" xr:uid="{154A1CD0-A919-4DF8-BAA6-BC0AE3DA4838}">
      <text>
        <r>
          <rPr>
            <b/>
            <sz val="9"/>
            <color indexed="81"/>
            <rFont val="Tahoma"/>
            <family val="2"/>
          </rPr>
          <t>Srisim, Tanatchporn:</t>
        </r>
        <r>
          <rPr>
            <sz val="9"/>
            <color indexed="81"/>
            <rFont val="Tahoma"/>
            <family val="2"/>
          </rPr>
          <t xml:space="preserve">
[2-Feb] Change from Streaming Kafka to EBAN IN</t>
        </r>
      </text>
    </comment>
    <comment ref="T127" authorId="4" shapeId="0" xr:uid="{363580D8-C107-4FF7-9F6B-290FA5E10174}">
      <text>
        <r>
          <rPr>
            <b/>
            <sz val="9"/>
            <color indexed="81"/>
            <rFont val="Tahoma"/>
            <family val="2"/>
          </rPr>
          <t>Srisim, Tanatchporn:</t>
        </r>
        <r>
          <rPr>
            <sz val="9"/>
            <color indexed="81"/>
            <rFont val="Tahoma"/>
            <family val="2"/>
          </rPr>
          <t xml:space="preserve">
Card information   </t>
        </r>
      </text>
    </comment>
    <comment ref="T128" authorId="4" shapeId="0" xr:uid="{80709F3E-8D2E-4EDD-861C-D7FC8BAD74E6}">
      <text>
        <r>
          <rPr>
            <b/>
            <sz val="9"/>
            <color indexed="81"/>
            <rFont val="Tahoma"/>
            <family val="2"/>
          </rPr>
          <t>Srisim, Tanatchporn:</t>
        </r>
        <r>
          <rPr>
            <sz val="9"/>
            <color indexed="81"/>
            <rFont val="Tahoma"/>
            <family val="2"/>
          </rPr>
          <t xml:space="preserve">
issue card daily file</t>
        </r>
      </text>
    </comment>
    <comment ref="T129" authorId="4" shapeId="0" xr:uid="{4EB41E17-84C4-4937-9283-5A5E1C1E8960}">
      <text>
        <r>
          <rPr>
            <b/>
            <sz val="9"/>
            <color indexed="81"/>
            <rFont val="Tahoma"/>
            <family val="2"/>
          </rPr>
          <t>Srisim, Tanatchporn:</t>
        </r>
        <r>
          <rPr>
            <sz val="9"/>
            <color indexed="81"/>
            <rFont val="Tahoma"/>
            <family val="2"/>
          </rPr>
          <t xml:space="preserve">
Card Type information   </t>
        </r>
      </text>
    </comment>
    <comment ref="AB130" authorId="17" shapeId="0" xr:uid="{489C7C36-86DA-4175-8924-B5A846F17F7F}">
      <text>
        <t>[Threaded comment]
Your version of Excel allows you to read this threaded comment; however, any edits to it will get removed if the file is opened in a newer version of Excel. Learn more: https://go.microsoft.com/fwlink/?linkid=870924
Comment:
    Fix length</t>
      </text>
    </comment>
    <comment ref="AB131" authorId="18" shapeId="0" xr:uid="{73D881E2-5C40-475E-83B7-6E87BFA1C0DD}">
      <text>
        <t>[Threaded comment]
Your version of Excel allows you to read this threaded comment; however, any edits to it will get removed if the file is opened in a newer version of Excel. Learn more: https://go.microsoft.com/fwlink/?linkid=870924
Comment:
    Fix length</t>
      </text>
    </comment>
    <comment ref="AB132" authorId="19" shapeId="0" xr:uid="{13EAE61D-7A17-427F-859C-7BDE90292E40}">
      <text>
        <t>[Threaded comment]
Your version of Excel allows you to read this threaded comment; however, any edits to it will get removed if the file is opened in a newer version of Excel. Learn more: https://go.microsoft.com/fwlink/?linkid=870924
Comment:
    Fix length</t>
      </text>
    </comment>
    <comment ref="AB133" authorId="20" shapeId="0" xr:uid="{426ACFDE-3042-4FB6-BEF6-A9D9D4F9A595}">
      <text>
        <t>[Threaded comment]
Your version of Excel allows you to read this threaded comment; however, any edits to it will get removed if the file is opened in a newer version of Excel. Learn more: https://go.microsoft.com/fwlink/?linkid=870924
Comment:
    Fix length</t>
      </text>
    </comment>
    <comment ref="T134" authorId="4" shapeId="0" xr:uid="{0CAECCB3-9AA8-4C1A-8E45-2AD55FDA5B83}">
      <text>
        <r>
          <rPr>
            <b/>
            <sz val="9"/>
            <color indexed="81"/>
            <rFont val="Tahoma"/>
            <family val="2"/>
          </rPr>
          <t>Srisim, Tanatchporn:</t>
        </r>
        <r>
          <rPr>
            <sz val="9"/>
            <color indexed="81"/>
            <rFont val="Tahoma"/>
            <family val="2"/>
          </rPr>
          <t xml:space="preserve">
K-Companies staff payroll account and employee status</t>
        </r>
      </text>
    </comment>
    <comment ref="T173" authorId="4" shapeId="0" xr:uid="{8B4D3509-DAD6-464D-B460-C89E1E31E52D}">
      <text>
        <r>
          <rPr>
            <b/>
            <sz val="9"/>
            <color indexed="81"/>
            <rFont val="Tahoma"/>
            <family val="2"/>
          </rPr>
          <t>Srisim, Tanatchporn:</t>
        </r>
        <r>
          <rPr>
            <sz val="9"/>
            <color indexed="81"/>
            <rFont val="Tahoma"/>
            <family val="2"/>
          </rPr>
          <t xml:space="preserve">
Limit Effective of counterparty which grouping by MX counterparty and limit group as of Reporting date</t>
        </r>
      </text>
    </comment>
    <comment ref="T174" authorId="4" shapeId="0" xr:uid="{4307F6AC-52F2-4AB6-937E-461D43C8A2C5}">
      <text>
        <r>
          <rPr>
            <b/>
            <sz val="9"/>
            <color indexed="81"/>
            <rFont val="Tahoma"/>
            <family val="2"/>
          </rPr>
          <t>Srisim, Tanatchporn:</t>
        </r>
        <r>
          <rPr>
            <sz val="9"/>
            <color indexed="81"/>
            <rFont val="Tahoma"/>
            <family val="2"/>
          </rPr>
          <t xml:space="preserve">
LEGAL-CREDIT-FILE
เลขที่บัญชีที่ถูกยื่นฟ้อง </t>
        </r>
      </text>
    </comment>
    <comment ref="K179" authorId="4" shapeId="0" xr:uid="{34225A3D-CC89-45DA-AF35-D0220B5222B3}">
      <text>
        <r>
          <rPr>
            <b/>
            <sz val="9"/>
            <color indexed="81"/>
            <rFont val="Tahoma"/>
            <family val="2"/>
          </rPr>
          <t>Srisim, Tanatchporn:</t>
        </r>
        <r>
          <rPr>
            <sz val="9"/>
            <color indexed="81"/>
            <rFont val="Tahoma"/>
            <family val="2"/>
          </rPr>
          <t xml:space="preserve">
[8-Mar] change table name from scf_trading_acct to scf_vw_trading_scct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tc={4A35008B-B527-4365-88D2-963DF403EE49}</author>
  </authors>
  <commentList>
    <comment ref="D18" authorId="0" shapeId="0" xr:uid="{4A35008B-B527-4365-88D2-963DF403EE49}">
      <text>
        <t>[Threaded comment]
Your version of Excel allows you to read this threaded comment; however, any edits to it will get removed if the file is opened in a newer version of Excel. Learn more: https://go.microsoft.com/fwlink/?linkid=870924
Comment:
    DTEADM</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tc={C0F75A10-C6A3-4AB8-A770-B7EEE3D4F6AC}</author>
  </authors>
  <commentList>
    <comment ref="C49" authorId="0" shapeId="0" xr:uid="{C0F75A10-C6A3-4AB8-A770-B7EEE3D4F6AC}">
      <text>
        <t>[Threaded comment]
Your version of Excel allows you to read this threaded comment; however, any edits to it will get removed if the file is opened in a newer version of Excel. Learn more: https://go.microsoft.com/fwlink/?linkid=870924
Comment:
    Start 12-Mar after submit CBR View Batch 2 Lot 2 (Required abbr)</t>
      </text>
    </comment>
  </commentList>
</comments>
</file>

<file path=xl/sharedStrings.xml><?xml version="1.0" encoding="utf-8"?>
<sst xmlns="http://schemas.openxmlformats.org/spreadsheetml/2006/main" count="113873" uniqueCount="24726">
  <si>
    <t>Version</t>
  </si>
  <si>
    <t>Date</t>
  </si>
  <si>
    <t>Description</t>
  </si>
  <si>
    <t>By</t>
  </si>
  <si>
    <t>Pending Confirm</t>
  </si>
  <si>
    <t>v00_00_01</t>
  </si>
  <si>
    <t>Initial</t>
  </si>
  <si>
    <t>Chonnikan C.</t>
  </si>
  <si>
    <t>Confirmed</t>
  </si>
  <si>
    <t>v00_00_02</t>
  </si>
  <si>
    <r>
      <t xml:space="preserve">Updated "Batch 1 - Ingestion Inventory " sheet to only include files/tables required by </t>
    </r>
    <r>
      <rPr>
        <b/>
        <sz val="10"/>
        <color theme="1"/>
        <rFont val="Calibri"/>
        <family val="2"/>
        <scheme val="minor"/>
      </rPr>
      <t>curation requirement scope</t>
    </r>
    <r>
      <rPr>
        <sz val="10"/>
        <color theme="1"/>
        <rFont val="Calibri"/>
        <family val="2"/>
        <scheme val="minor"/>
      </rPr>
      <t xml:space="preserve">
Added "Batch 2 - Ingestion Inventory" sheet for files/tables to be cut-off for ingestion team on 27-Dec-2023</t>
    </r>
  </si>
  <si>
    <t>Nonthapatr S.</t>
  </si>
  <si>
    <t>Pending to provide</t>
  </si>
  <si>
    <t>Updated information for Batch 1,2
- KBMF File Reference (From EBAN provided for PlanB)
- Table Specification</t>
  </si>
  <si>
    <t>N/A</t>
  </si>
  <si>
    <t>Added 2 tables to Batch 4:
- SCM_PRODUCT_MAP
- VW_RDT_SCF_CL_ACCT</t>
  </si>
  <si>
    <t xml:space="preserve">Item removed from scope:
- CPACP.DIH.CI1D1166.CRDHD.D.DIH_ENC.TXT (Source: Cardlink TPN)
</t>
  </si>
  <si>
    <t>Thanapol M.</t>
  </si>
  <si>
    <t>v00_00_03</t>
  </si>
  <si>
    <t>Added 2 tables to Batch 2
- src_pf_ar_ca_limit_dly_yyyymmdd.txt
- common_transaction file.txt</t>
  </si>
  <si>
    <t>v00_00_04</t>
  </si>
  <si>
    <t>Updated source table name
- GTS (New-Trade): from DBTL4xL10 to DBTL4xL6
Cancelled 3 tables
- CPACP.DIH.KB1DH004.CPBMER.Dddmmyy.txt
- CPACP.DIH.KB1DH010.OADCTF.DDDMMYY
- CPACP.DIH.KB1DH009.KBBMER.DDDMMYY</t>
  </si>
  <si>
    <t>Tanatchporn S.
Chonnikan C.</t>
  </si>
  <si>
    <t>v00_00_05</t>
  </si>
  <si>
    <t>Cancelled : DTEADM.VW_STD_INS_EOD_INC  (table :ud_vw_std_ins_eod_inc)</t>
  </si>
  <si>
    <t>View</t>
  </si>
  <si>
    <t>Column</t>
  </si>
  <si>
    <t>Desc</t>
  </si>
  <si>
    <t>Remark</t>
  </si>
  <si>
    <t>Fix1</t>
  </si>
  <si>
    <t>Target</t>
  </si>
  <si>
    <t>Unique</t>
  </si>
  <si>
    <t>Status</t>
  </si>
  <si>
    <t>v_pcb_dep_src_pf_ar_sa_dly</t>
  </si>
  <si>
    <t>pos_dt</t>
  </si>
  <si>
    <t>Record Type</t>
  </si>
  <si>
    <t>clmn_nm_blnk</t>
  </si>
  <si>
    <t>rec_tp</t>
  </si>
  <si>
    <t>Account Number</t>
  </si>
  <si>
    <t>Completed</t>
  </si>
  <si>
    <t>20 Doc</t>
  </si>
  <si>
    <t>acct_num</t>
  </si>
  <si>
    <t>Source Position Date</t>
  </si>
  <si>
    <t>src_pos_dt</t>
  </si>
  <si>
    <t>Account Name in Thai</t>
  </si>
  <si>
    <t>acct_nm_in_thai</t>
  </si>
  <si>
    <t>Account Name in English</t>
  </si>
  <si>
    <t>acct_nm_in_eng</t>
  </si>
  <si>
    <t>Account Open Date</t>
  </si>
  <si>
    <t>acct_open_dt</t>
  </si>
  <si>
    <t>Account Close Date</t>
  </si>
  <si>
    <t>acct_cls_dt</t>
  </si>
  <si>
    <t>Account Status Code</t>
  </si>
  <si>
    <t>acct_st_cd</t>
  </si>
  <si>
    <t>Customer Classification Type Code</t>
  </si>
  <si>
    <t>cst_cl_tp_cd</t>
  </si>
  <si>
    <t>Business Sector Code</t>
  </si>
  <si>
    <t>bsn_sect_cd</t>
  </si>
  <si>
    <t>Branch Code</t>
  </si>
  <si>
    <t>br_cd</t>
  </si>
  <si>
    <t>Currency Code</t>
  </si>
  <si>
    <t>ccy_cd</t>
  </si>
  <si>
    <t>Outstanding Balance Amount</t>
  </si>
  <si>
    <t>otsnd_bal_amt</t>
  </si>
  <si>
    <t>Open Balance Amount</t>
  </si>
  <si>
    <t>open_bal_amt</t>
  </si>
  <si>
    <t>Close Balance Amount</t>
  </si>
  <si>
    <t>cls_bal_amt</t>
  </si>
  <si>
    <t>Latest Customer Activity Date</t>
  </si>
  <si>
    <t>ltst_cst_acty_dt</t>
  </si>
  <si>
    <t>Dormant Days</t>
  </si>
  <si>
    <t>drmnt_day</t>
  </si>
  <si>
    <t>Passbook Number</t>
  </si>
  <si>
    <t>pssbk_num</t>
  </si>
  <si>
    <t>Accrual Basis Code</t>
  </si>
  <si>
    <t>acru_basis_cd</t>
  </si>
  <si>
    <t>Interest Payment Frequency</t>
  </si>
  <si>
    <t>int_paymt_frq</t>
  </si>
  <si>
    <t>Interest Payment Frequency Unit</t>
  </si>
  <si>
    <t>int_paymt_frq_unit</t>
  </si>
  <si>
    <t>Last Interest Payment Date</t>
  </si>
  <si>
    <t>last_int_paymt_dt</t>
  </si>
  <si>
    <t>Next Interest Payment Date</t>
  </si>
  <si>
    <t>nxt_int_paymt_dt</t>
  </si>
  <si>
    <t>Compounded Interest Frequency</t>
  </si>
  <si>
    <t>cmpnd_int_frq</t>
  </si>
  <si>
    <t>Compounded Interest Frequency Unit</t>
  </si>
  <si>
    <t>cmpnd_int_frq_unit</t>
  </si>
  <si>
    <t>Interest Computation Calculation Basis Code</t>
  </si>
  <si>
    <t>int_compute_cal_basis_cd</t>
  </si>
  <si>
    <t>Interest Computation Calculation Period Code</t>
  </si>
  <si>
    <t>int_compute_cal_priod_cd</t>
  </si>
  <si>
    <t>Current Interest Rate</t>
  </si>
  <si>
    <t>crrnt_int_rate</t>
  </si>
  <si>
    <t>Interest Rate Effective Date</t>
  </si>
  <si>
    <t>int_rate_eff_dt</t>
  </si>
  <si>
    <t>Interest Rate End Date</t>
  </si>
  <si>
    <t>int_rate_end_dt</t>
  </si>
  <si>
    <t>Current Interest Rate Type Code</t>
  </si>
  <si>
    <t>crrnt_int_rate_tp_cd</t>
  </si>
  <si>
    <t>Interest Rate Code</t>
  </si>
  <si>
    <t>int_rate_cd</t>
  </si>
  <si>
    <t>Current Spread Interest Rate</t>
  </si>
  <si>
    <t>crrnt_sprd_int_rate</t>
  </si>
  <si>
    <t>Accrued Interest Payable Amount</t>
  </si>
  <si>
    <t>acru_int_paybl_amt</t>
  </si>
  <si>
    <t>Interest Paid Amount</t>
  </si>
  <si>
    <t>int_paid_amt</t>
  </si>
  <si>
    <t>Interest Calculation Status Code</t>
  </si>
  <si>
    <t>int_cal_st_cd</t>
  </si>
  <si>
    <t>COA Account Code</t>
  </si>
  <si>
    <t>coa_acct_cd</t>
  </si>
  <si>
    <t>COA Product Code</t>
  </si>
  <si>
    <t>coa_pd_cd</t>
  </si>
  <si>
    <t>COA Feature Code</t>
  </si>
  <si>
    <t>coa_ftr_cd</t>
  </si>
  <si>
    <t>Hold Balance Amount</t>
  </si>
  <si>
    <t>hold_bal_amt</t>
  </si>
  <si>
    <t>Change E-Saving Current Date</t>
  </si>
  <si>
    <t>Change E-Saving Current Timestamp</t>
  </si>
  <si>
    <t>Change E-Saving Device Number</t>
  </si>
  <si>
    <t>Change E-Saving Service Branch Code</t>
  </si>
  <si>
    <t>E-Saving Account Flag</t>
  </si>
  <si>
    <t>Profile Interest Deposit Number</t>
  </si>
  <si>
    <t>prfl_int_dep_num</t>
  </si>
  <si>
    <t>Accumulate Interest Paid Amount</t>
  </si>
  <si>
    <t>accum_int_paid_amt</t>
  </si>
  <si>
    <t>Previous Year Interest Paid Amount</t>
  </si>
  <si>
    <t>pyr_int_paid_amt</t>
  </si>
  <si>
    <t>Year-To-Date Interest Paid Amount</t>
  </si>
  <si>
    <t>yr_to_dt_int_paid_amt</t>
  </si>
  <si>
    <t>Backup Withholding Flag</t>
  </si>
  <si>
    <t>Previous Year Backup Withholding Paid Amount</t>
  </si>
  <si>
    <t>Year-To-Date Backup Withholding Paid Amount</t>
  </si>
  <si>
    <t>Tax Owner Customer Identification Number</t>
  </si>
  <si>
    <t>tax_ownr_cst_id_num</t>
  </si>
  <si>
    <t>Interest Withholding Calculation Method</t>
  </si>
  <si>
    <t>int_wthld_cal_mthd</t>
  </si>
  <si>
    <t>Tax Key</t>
  </si>
  <si>
    <t>tax_key</t>
  </si>
  <si>
    <t>Surety Account Flag</t>
  </si>
  <si>
    <t>Block Code</t>
  </si>
  <si>
    <t>block_cd</t>
  </si>
  <si>
    <t>Debit or Credit Allowable code</t>
  </si>
  <si>
    <t>Tax Identification Number</t>
  </si>
  <si>
    <t>tax_id_num</t>
  </si>
  <si>
    <t>customer identification number</t>
  </si>
  <si>
    <t>cst_id_num</t>
  </si>
  <si>
    <t>Principal Amount</t>
  </si>
  <si>
    <t>load_tms</t>
  </si>
  <si>
    <t>Positive Interest Payment Frequency</t>
  </si>
  <si>
    <t>src_sys_id</t>
  </si>
  <si>
    <t>Positive Interest Payment Frequency Unit</t>
  </si>
  <si>
    <t>ptn_yyyy</t>
  </si>
  <si>
    <t>Negative Interest Payment Frequency</t>
  </si>
  <si>
    <t>ptn_mm</t>
  </si>
  <si>
    <t>Negative Interest Payment Frequency Unit</t>
  </si>
  <si>
    <t>ptn_dd</t>
  </si>
  <si>
    <t>Last Positive Interest Payment Date</t>
  </si>
  <si>
    <t>v_pcb_dep_src_pf_ar_ca_dly</t>
  </si>
  <si>
    <t>Next Positive Interest Payment Date</t>
  </si>
  <si>
    <t>Last Negative Interest Payment Date</t>
  </si>
  <si>
    <t>Next Negative Interest Payment Date</t>
  </si>
  <si>
    <t>Positive Compounded Interest Frequency</t>
  </si>
  <si>
    <t>Positive Compounded Interest Frequency Unit</t>
  </si>
  <si>
    <t>Negative Compounded Interest Frequency</t>
  </si>
  <si>
    <t>Negative Compounded Interest Frequency Unit</t>
  </si>
  <si>
    <t>Positive Current Interest Rate</t>
  </si>
  <si>
    <t>Positive Interest Rate Effective Date</t>
  </si>
  <si>
    <t>Positive Interest Rate End Date</t>
  </si>
  <si>
    <t>Negative Current Interest Rate</t>
  </si>
  <si>
    <t>Negative Interest Rate Effective Date</t>
  </si>
  <si>
    <t>Negative Interest Rate End Date</t>
  </si>
  <si>
    <t>Interest Rate Type Code</t>
  </si>
  <si>
    <t>pnp_amt</t>
  </si>
  <si>
    <t>Accrued Interest Amount</t>
  </si>
  <si>
    <t>Reverse Accrued Interest Amount</t>
  </si>
  <si>
    <t>Memo Accrued Interest Amount</t>
  </si>
  <si>
    <t>COA Product Feature Code</t>
  </si>
  <si>
    <t>Total Limit Amount</t>
  </si>
  <si>
    <t>Overdraft Limit Flag</t>
  </si>
  <si>
    <t>Credit Product Flag</t>
  </si>
  <si>
    <t>postv_int_paymt_frq</t>
  </si>
  <si>
    <t>Over Limit Flag</t>
  </si>
  <si>
    <t>postv_int_paymt_frq_unit</t>
  </si>
  <si>
    <t>Penalty Interest Rate</t>
  </si>
  <si>
    <t>neg_int_paymt_frq</t>
  </si>
  <si>
    <t>Over Limit Amount</t>
  </si>
  <si>
    <t>neg_int_paymt_frq_unit</t>
  </si>
  <si>
    <t>Overnight Rate</t>
  </si>
  <si>
    <t>last_postv_int_paymt_dt</t>
  </si>
  <si>
    <t>Overnight Amount</t>
  </si>
  <si>
    <t>nxt_postv_int_paymt_dt</t>
  </si>
  <si>
    <t>Maximum Interest Rate</t>
  </si>
  <si>
    <t>last_neg_int_paymt_dt</t>
  </si>
  <si>
    <t>First Contract Current Interest Rate</t>
  </si>
  <si>
    <t>nxt_neg_int_paymt_dt</t>
  </si>
  <si>
    <t>First Contract Current Interest Rate Type Code</t>
  </si>
  <si>
    <t>postv_cmpnd_int_frq</t>
  </si>
  <si>
    <t>First Limit Sequence Effective Date</t>
  </si>
  <si>
    <t>postv_cmpnd_int_frq_unit</t>
  </si>
  <si>
    <t>First Limit Sequence Amount</t>
  </si>
  <si>
    <t>neg_cmpnd_int_frq</t>
  </si>
  <si>
    <t>Account Purpose Type Code</t>
  </si>
  <si>
    <t>neg_cmpnd_int_frq_unit</t>
  </si>
  <si>
    <t>Interest Index Code</t>
  </si>
  <si>
    <t>Previous Year Backup Withholding Tax Paid Amount</t>
  </si>
  <si>
    <t>Year-To-Date Backup Withholding Tax Paid Amount</t>
  </si>
  <si>
    <t>postv_crrnt_int_rate</t>
  </si>
  <si>
    <t>Interest Withholding Tax Calculation Method</t>
  </si>
  <si>
    <t>postv_int_rate_eff_dt</t>
  </si>
  <si>
    <t>Sub Account Number</t>
  </si>
  <si>
    <t>postv_int_rate_end_dt</t>
  </si>
  <si>
    <t>Account  Name in English</t>
  </si>
  <si>
    <t>neg_crrnt_int_rate</t>
  </si>
  <si>
    <t>Account Closed Date</t>
  </si>
  <si>
    <t>neg_int_rate_eff_dt</t>
  </si>
  <si>
    <t>Effective Date</t>
  </si>
  <si>
    <t>neg_int_rate_end_dt</t>
  </si>
  <si>
    <t>Maturity Date</t>
  </si>
  <si>
    <t>Customer Classified Type Code</t>
  </si>
  <si>
    <t>int_rate_tp_cd</t>
  </si>
  <si>
    <t>Interest Calculation Status</t>
  </si>
  <si>
    <t>Account Term Period</t>
  </si>
  <si>
    <t>Account Term Period Unit</t>
  </si>
  <si>
    <t>acru_int_amt</t>
  </si>
  <si>
    <t>Extend Term Flag</t>
  </si>
  <si>
    <t>rvrs_acru_int_amt</t>
  </si>
  <si>
    <t>Backup Withholding Tax Flag</t>
  </si>
  <si>
    <t>memo_acru_int_amt</t>
  </si>
  <si>
    <t>Rollover Account Number</t>
  </si>
  <si>
    <t>Transfer Interest Account Number</t>
  </si>
  <si>
    <t>Maturity Transfer Account Number</t>
  </si>
  <si>
    <t>Blocked Code</t>
  </si>
  <si>
    <t>Current Date</t>
  </si>
  <si>
    <t>coa_pd_ftr_cd</t>
  </si>
  <si>
    <t>Bonus Current Interest Rate</t>
  </si>
  <si>
    <t>Bonus Interest Amount</t>
  </si>
  <si>
    <t>tot_lmt_amt</t>
  </si>
  <si>
    <t>Deduct Account Number</t>
  </si>
  <si>
    <t>od_lmt_f</t>
  </si>
  <si>
    <t>Rate Schedule Name</t>
  </si>
  <si>
    <t>cr_pd_f</t>
  </si>
  <si>
    <t>Certificate Term in Days</t>
  </si>
  <si>
    <t>olmt_f</t>
  </si>
  <si>
    <t>Minimum Balance Within Term</t>
  </si>
  <si>
    <t>pnlty_int_rate</t>
  </si>
  <si>
    <t>Minimum Balance Rate</t>
  </si>
  <si>
    <t>olmt_amt</t>
  </si>
  <si>
    <t>Transaction Number</t>
  </si>
  <si>
    <t>ovngt_rate</t>
  </si>
  <si>
    <t>Transaction Date</t>
  </si>
  <si>
    <t>ovngt_amt</t>
  </si>
  <si>
    <t>Transaction Effective Date</t>
  </si>
  <si>
    <t>max_int_rate</t>
  </si>
  <si>
    <t>Transaction Code</t>
  </si>
  <si>
    <t>frst_cntrct_crrnt_int_rate</t>
  </si>
  <si>
    <t>Transaction Time</t>
  </si>
  <si>
    <t>frst_cntrct_crrnt_int_rate_tp_cd</t>
  </si>
  <si>
    <t>Channel Number</t>
  </si>
  <si>
    <t>frst_lmt_seq_eff_dt</t>
  </si>
  <si>
    <t>Sender Account Number</t>
  </si>
  <si>
    <t>frst_lmt_seq_amt</t>
  </si>
  <si>
    <t>Recipient Account Number</t>
  </si>
  <si>
    <t>acct_pps_tp_cd</t>
  </si>
  <si>
    <t>Inter Zone Number</t>
  </si>
  <si>
    <t>int_indx_cd</t>
  </si>
  <si>
    <t>Transaction Amount</t>
  </si>
  <si>
    <t>Commission Amount</t>
  </si>
  <si>
    <t>Telephone Fee Amount</t>
  </si>
  <si>
    <t>Actual Transaction Amount</t>
  </si>
  <si>
    <t>Waive Fee Amount</t>
  </si>
  <si>
    <t>Sender Service Branch Number</t>
  </si>
  <si>
    <t>Recipient Domicile Branch Number</t>
  </si>
  <si>
    <t>Sender Account Branch Number</t>
  </si>
  <si>
    <t>int_wthld_tax_cal_mthd</t>
  </si>
  <si>
    <t>Sender Account Product Type Code</t>
  </si>
  <si>
    <t>Recipient Account Product Type Code</t>
  </si>
  <si>
    <t>Sender Account Product Feature Code</t>
  </si>
  <si>
    <t>Recipient Account Product Feature Code</t>
  </si>
  <si>
    <t>Debit or Credit Allowable Code</t>
  </si>
  <si>
    <t>Recipient Account Name in Thai</t>
  </si>
  <si>
    <t>Recipient Account Name in English</t>
  </si>
  <si>
    <t>customer Identification Number</t>
  </si>
  <si>
    <t>Sender Customer Name</t>
  </si>
  <si>
    <t>User Number</t>
  </si>
  <si>
    <t>Operation Type</t>
  </si>
  <si>
    <t>Cheque Number</t>
  </si>
  <si>
    <t>Cheque Bank Code</t>
  </si>
  <si>
    <t>Classification Scheme Type Code</t>
  </si>
  <si>
    <t>v_pcb_dep_src_pf_ar_fx_dly</t>
  </si>
  <si>
    <t>Classification Scheme Number</t>
  </si>
  <si>
    <t>Classification Number</t>
  </si>
  <si>
    <t>sub_acct_num</t>
  </si>
  <si>
    <t>Parent Classification Number</t>
  </si>
  <si>
    <t>Classification Name in English</t>
  </si>
  <si>
    <t>Classification Name in Thai</t>
  </si>
  <si>
    <t>Classification Name</t>
  </si>
  <si>
    <t>Sort Sequence</t>
  </si>
  <si>
    <t>Arithmetic Operator</t>
  </si>
  <si>
    <t>Owner</t>
  </si>
  <si>
    <t>eff_dt</t>
  </si>
  <si>
    <t>End Date</t>
  </si>
  <si>
    <t>mat_dt</t>
  </si>
  <si>
    <t>Minimum Range</t>
  </si>
  <si>
    <t>Maximum Range</t>
  </si>
  <si>
    <t>Header 3</t>
  </si>
  <si>
    <t>Reverse Flag</t>
  </si>
  <si>
    <t>Reverse Date</t>
  </si>
  <si>
    <t>Days Past Due</t>
  </si>
  <si>
    <t>Days Past Due Date</t>
  </si>
  <si>
    <t>Penalty Rate Type</t>
  </si>
  <si>
    <t>Penalty Rate Sign</t>
  </si>
  <si>
    <t>Penalty Spread Rate</t>
  </si>
  <si>
    <t>Max Rate Type</t>
  </si>
  <si>
    <t>Max Rate Sign</t>
  </si>
  <si>
    <t>Max Spread Rate</t>
  </si>
  <si>
    <t>Actual Interest Amount in Month</t>
  </si>
  <si>
    <t>Clearing Amount</t>
  </si>
  <si>
    <t>Legal Entity</t>
  </si>
  <si>
    <t>Responsibility Code</t>
  </si>
  <si>
    <t>OGL Function Code</t>
  </si>
  <si>
    <t>OGL Line of Business Code</t>
  </si>
  <si>
    <t>Inter Company Number</t>
  </si>
  <si>
    <t>Intra Company Number</t>
  </si>
  <si>
    <t>OGL Project Code</t>
  </si>
  <si>
    <t>Sub Account  Number</t>
  </si>
  <si>
    <t>Account Name</t>
  </si>
  <si>
    <t>Outstanding Balance in Original Currency</t>
  </si>
  <si>
    <t>Mid Rate</t>
  </si>
  <si>
    <t>Open Balance Amount in Original Currency</t>
  </si>
  <si>
    <t>Latest Transaction Activity Date</t>
  </si>
  <si>
    <t>Latest Contract Date</t>
  </si>
  <si>
    <t>int_cal_st</t>
  </si>
  <si>
    <t>Interest Disbursement Type Code</t>
  </si>
  <si>
    <t>Effective Interest Rate</t>
  </si>
  <si>
    <t>Accrued Interest Payable Amount in Original Currency</t>
  </si>
  <si>
    <t>Interest Paid Amount in Original Currency</t>
  </si>
  <si>
    <t>Product Group Code</t>
  </si>
  <si>
    <t>acct_term_priod</t>
  </si>
  <si>
    <t>Hold Balance Amount in Original Currency</t>
  </si>
  <si>
    <t>acct_term_priod_unit</t>
  </si>
  <si>
    <t>Passbook Print Line</t>
  </si>
  <si>
    <t>extnd_term_f</t>
  </si>
  <si>
    <t>Pay Tax Flag</t>
  </si>
  <si>
    <t>Withholding Tax Calculation Method</t>
  </si>
  <si>
    <t>Financial Year to Date Interest Paid Amount in Original Currency</t>
  </si>
  <si>
    <t>Financial Year to Date Backup Withholding Tax Amount</t>
  </si>
  <si>
    <t>FCD Account Type</t>
  </si>
  <si>
    <t>Product Type Code</t>
  </si>
  <si>
    <t>CIS Number</t>
  </si>
  <si>
    <t>Credit Monthly Transaction Amount</t>
  </si>
  <si>
    <t>Debit Monthly Transaction Amount</t>
  </si>
  <si>
    <t>Credit Amount</t>
  </si>
  <si>
    <t>Debit Amount</t>
  </si>
  <si>
    <t>rollovr_acct_num</t>
  </si>
  <si>
    <t>Account Purpose Code</t>
  </si>
  <si>
    <t>tfr_int_acct_num</t>
  </si>
  <si>
    <t>Source of Deposit</t>
  </si>
  <si>
    <t>mat_tfr_acct_num</t>
  </si>
  <si>
    <t>Source of Deposit Detail</t>
  </si>
  <si>
    <t>Kbank Product Code</t>
  </si>
  <si>
    <t>GL Set Code</t>
  </si>
  <si>
    <t>Account Relationship Type Code</t>
  </si>
  <si>
    <t>Customer Identification Number</t>
  </si>
  <si>
    <t>Previous Year Interest Paid Amount in Original Currency</t>
  </si>
  <si>
    <t>Accumulated Paid Interest Amount in Original Currency</t>
  </si>
  <si>
    <t>Previous Year Accumulated Withholding Tax Paid Amount in Original Currency</t>
  </si>
  <si>
    <t>Year-To-Date Interest Paid Amount in THB</t>
  </si>
  <si>
    <t>Year-To-Date Backup Withholding Tax Paid Amount in THB</t>
  </si>
  <si>
    <t>Previous Year Interest Paid Amount in THB</t>
  </si>
  <si>
    <t>v_pcb_dep_src_pf_ar_sf_dly</t>
  </si>
  <si>
    <t>Accumulate Interest Paid Amount in THB</t>
  </si>
  <si>
    <t>Previous Year Withholding Tax Paid Amount in THB</t>
  </si>
  <si>
    <t>Accrued Interest Payable Amount in THB</t>
  </si>
  <si>
    <t>Outstanding Balance Amount in THB</t>
  </si>
  <si>
    <t>LPM Number</t>
  </si>
  <si>
    <t>Credit Limit Type</t>
  </si>
  <si>
    <t>Account Identification Number</t>
  </si>
  <si>
    <t>Sub Account Identification Number</t>
  </si>
  <si>
    <t>crrnt_dt</t>
  </si>
  <si>
    <t>Trade Customer Identification Number</t>
  </si>
  <si>
    <t>Trade Limit Type Code</t>
  </si>
  <si>
    <t>FICS GL code</t>
  </si>
  <si>
    <t>Account Owner Branch Number</t>
  </si>
  <si>
    <t>Account Status Flag</t>
  </si>
  <si>
    <t>POD Flag</t>
  </si>
  <si>
    <t>Limit Amount</t>
  </si>
  <si>
    <t>Allocated Limit Amount</t>
  </si>
  <si>
    <t>Utilized Limit Amount</t>
  </si>
  <si>
    <t>Accured Interest Amount</t>
  </si>
  <si>
    <t>First Limit Due Date</t>
  </si>
  <si>
    <t>First Limit Contract Date</t>
  </si>
  <si>
    <t>Second Limit Due Date</t>
  </si>
  <si>
    <t>Second Limit Contract Date</t>
  </si>
  <si>
    <t>Third Limit Due Date</t>
  </si>
  <si>
    <t>Third Limit Contract Date</t>
  </si>
  <si>
    <t>Fourth Limit Due Date</t>
  </si>
  <si>
    <t>Fourth Limit Contract Date</t>
  </si>
  <si>
    <t>Fifth Limit Due Date</t>
  </si>
  <si>
    <t>Fifth Limit Contract Date</t>
  </si>
  <si>
    <t>Sixth Limit Due Date</t>
  </si>
  <si>
    <t xml:space="preserve">Sixth Limit Contract Date   </t>
  </si>
  <si>
    <t>Seventh Limit Due Date</t>
  </si>
  <si>
    <t>Seventh Limit Contract Date</t>
  </si>
  <si>
    <t>Cancel Flag</t>
  </si>
  <si>
    <t>Share Limit Flag</t>
  </si>
  <si>
    <t>Limit Level</t>
  </si>
  <si>
    <t>Joint Limit Identification Number</t>
  </si>
  <si>
    <t>Dummy Account Flag</t>
  </si>
  <si>
    <t>Limit Product Type</t>
  </si>
  <si>
    <t>Product Limit Amount</t>
  </si>
  <si>
    <t>Unutilized Limit Amount</t>
  </si>
  <si>
    <t>Trade Group Identification Number</t>
  </si>
  <si>
    <t>LPM Group Identification Number</t>
  </si>
  <si>
    <t>Group Limit Amount</t>
  </si>
  <si>
    <t>Enable Limit Flag</t>
  </si>
  <si>
    <t>COA Legal Entity</t>
  </si>
  <si>
    <t>bns_crrnt_int_rate</t>
  </si>
  <si>
    <t>COA Responsibility Center</t>
  </si>
  <si>
    <t>bns_int_amt</t>
  </si>
  <si>
    <t>COA GL Account</t>
  </si>
  <si>
    <t>COA Function</t>
  </si>
  <si>
    <t>COA Business Line</t>
  </si>
  <si>
    <t>COA GL Product Code</t>
  </si>
  <si>
    <t>COA Inter Company</t>
  </si>
  <si>
    <t>COA Intra Company</t>
  </si>
  <si>
    <t>COA Project</t>
  </si>
  <si>
    <t>COA Future Use1</t>
  </si>
  <si>
    <t>COA Future Use2</t>
  </si>
  <si>
    <t>Position Date</t>
  </si>
  <si>
    <t>Source System Position Date</t>
  </si>
  <si>
    <t>dedct_acct_num</t>
  </si>
  <si>
    <t>Product Group Type Code</t>
  </si>
  <si>
    <t>Credit Limit Type Code</t>
  </si>
  <si>
    <t>Customer Title</t>
  </si>
  <si>
    <t>Customer Name</t>
  </si>
  <si>
    <t>Account Department Number</t>
  </si>
  <si>
    <t>Account Level Kbank Industry Classification Code</t>
  </si>
  <si>
    <t>Customer Level Kbank Industry Classification Code</t>
  </si>
  <si>
    <t>Outstanding Balance Negative Positive Sign</t>
  </si>
  <si>
    <t>Outstanding Balance</t>
  </si>
  <si>
    <t>Accured Interest Amount Negative Positive Sign</t>
  </si>
  <si>
    <t>v_pcb_dep_extrate1</t>
  </si>
  <si>
    <t>Account Interest Flag</t>
  </si>
  <si>
    <t>Customer Type in Account Level</t>
  </si>
  <si>
    <t>rate_schd_nm</t>
  </si>
  <si>
    <t>Limit Amount in Account Level</t>
  </si>
  <si>
    <t>Department Code</t>
  </si>
  <si>
    <t>cert_term_in_day</t>
  </si>
  <si>
    <t>BIBF Type Code</t>
  </si>
  <si>
    <t>min_bal_wthin_term</t>
  </si>
  <si>
    <t>Contract Date</t>
  </si>
  <si>
    <t>min_bal_rate</t>
  </si>
  <si>
    <t>Interest Type Code</t>
  </si>
  <si>
    <t>Current Spread Interest Rate Negative Positive Sign</t>
  </si>
  <si>
    <t>International Center Branch Number</t>
  </si>
  <si>
    <t>Account Officer Number</t>
  </si>
  <si>
    <t>Due Date</t>
  </si>
  <si>
    <t>Outstanding Amount before Write-Off Negative Positive Sign</t>
  </si>
  <si>
    <t>v_pcb_dep_src_pf_txn_mis_eft_dly</t>
  </si>
  <si>
    <t>Outstanding Amount before Write-Off</t>
  </si>
  <si>
    <t>Accrued Interest Amount before Write-Off Negative Positive Sign</t>
  </si>
  <si>
    <t>txn_num</t>
  </si>
  <si>
    <t>Accrued Interest Amount before Write-Off</t>
  </si>
  <si>
    <t>txn_dt</t>
  </si>
  <si>
    <t>Classification Level</t>
  </si>
  <si>
    <t>txn_eff_dt</t>
  </si>
  <si>
    <t>Account Asset Flag</t>
  </si>
  <si>
    <t>txn_cd</t>
  </si>
  <si>
    <t>External Payment Amount Negative Positive Sign</t>
  </si>
  <si>
    <t>txn_tm</t>
  </si>
  <si>
    <t>External Payment Amount</t>
  </si>
  <si>
    <t>chnl_num</t>
  </si>
  <si>
    <t>Customer Type in Customer Level</t>
  </si>
  <si>
    <t>sendr_acct_num</t>
  </si>
  <si>
    <t>BOT Classification Level</t>
  </si>
  <si>
    <t>rcpnt_acct_num</t>
  </si>
  <si>
    <t>TDR Code</t>
  </si>
  <si>
    <t>TDR Date</t>
  </si>
  <si>
    <t>txn_amt</t>
  </si>
  <si>
    <t>TDR Reason Code</t>
  </si>
  <si>
    <t>cmsn_amt</t>
  </si>
  <si>
    <t>Asset Group Code</t>
  </si>
  <si>
    <t>tel_fee_amt</t>
  </si>
  <si>
    <t>Product Name</t>
  </si>
  <si>
    <t>actl_txn_amt</t>
  </si>
  <si>
    <t>Segment Code</t>
  </si>
  <si>
    <t>waive_fee_amt</t>
  </si>
  <si>
    <t>Segment GEO</t>
  </si>
  <si>
    <t>sendr_svc_br_num</t>
  </si>
  <si>
    <t>Industry Index 97 Code</t>
  </si>
  <si>
    <t>rcpnt_domc_br_num</t>
  </si>
  <si>
    <t>Industry Index 100 Code</t>
  </si>
  <si>
    <t>sendr_acct_br_num</t>
  </si>
  <si>
    <t>Loan Aging Group Type1</t>
  </si>
  <si>
    <t>sendr_acct_pd_tp_cd</t>
  </si>
  <si>
    <t>Loan Aging Group Type2</t>
  </si>
  <si>
    <t>rcpnt_acct_pd_tp_cd</t>
  </si>
  <si>
    <t>Industry Classification Index 97 Code</t>
  </si>
  <si>
    <t>sendr_acct_pd_ftr_cd</t>
  </si>
  <si>
    <t>Industry Classification Index 100 Code</t>
  </si>
  <si>
    <t>rcpnt_acct_pd_ftr_cd</t>
  </si>
  <si>
    <t>Risk Interest Rate Industry Index 97</t>
  </si>
  <si>
    <t>rcpnt_acct_nm_in_thai</t>
  </si>
  <si>
    <t>Risk Interest Rate Industry Index 100</t>
  </si>
  <si>
    <t>rcpnt_acct_nm_in_eng</t>
  </si>
  <si>
    <t>Limit Sub Amount</t>
  </si>
  <si>
    <t>sendr_cst_nm</t>
  </si>
  <si>
    <t>Due Date 1</t>
  </si>
  <si>
    <t>usr_num</t>
  </si>
  <si>
    <t>Contract Date 1</t>
  </si>
  <si>
    <t>oper_tp</t>
  </si>
  <si>
    <t>Credit Card Cancel Flag</t>
  </si>
  <si>
    <t>chq_num</t>
  </si>
  <si>
    <t>Credit Card Block Code</t>
  </si>
  <si>
    <t>chq_bank_cd</t>
  </si>
  <si>
    <t>Real Rec Flag</t>
  </si>
  <si>
    <t>Asset Type</t>
  </si>
  <si>
    <t>LEC Status</t>
  </si>
  <si>
    <t>Collateral Limit Amount</t>
  </si>
  <si>
    <t>Allocated Quoted Price</t>
  </si>
  <si>
    <t>A/O Flag</t>
  </si>
  <si>
    <t>v_pcb_dep_cls500029</t>
  </si>
  <si>
    <t>Loan Purpose Code</t>
  </si>
  <si>
    <t>Payment Flag</t>
  </si>
  <si>
    <t>cl_schm_tp_cd</t>
  </si>
  <si>
    <t>Bad Center</t>
  </si>
  <si>
    <t>cl_schm_num</t>
  </si>
  <si>
    <t>Reserve Outstanding Balance in Account Level</t>
  </si>
  <si>
    <t>cl_num</t>
  </si>
  <si>
    <t>NPL Outstanding Balance</t>
  </si>
  <si>
    <t>NPL Accured Interest Amount</t>
  </si>
  <si>
    <t>parnt_cl_num</t>
  </si>
  <si>
    <t>Interest Revenue Negative Positive Sign</t>
  </si>
  <si>
    <t>cl_nm_in_eng</t>
  </si>
  <si>
    <t>Interest Revenue</t>
  </si>
  <si>
    <t>cl_nm_in_thai</t>
  </si>
  <si>
    <t>PL Status Code</t>
  </si>
  <si>
    <t>cl_nm</t>
  </si>
  <si>
    <t>Previous Account Officer</t>
  </si>
  <si>
    <t>sort_seq</t>
  </si>
  <si>
    <t>Tenor</t>
  </si>
  <si>
    <t>NPL Latest Date</t>
  </si>
  <si>
    <t>ownr</t>
  </si>
  <si>
    <t>Payment Maturity</t>
  </si>
  <si>
    <t>end_dt</t>
  </si>
  <si>
    <t>Draw Down Flag</t>
  </si>
  <si>
    <t>min_rng</t>
  </si>
  <si>
    <t>Trade Customer Status</t>
  </si>
  <si>
    <t>max_rng</t>
  </si>
  <si>
    <t>Limit Port Amount Negative Positive Sign</t>
  </si>
  <si>
    <t>Limit Port Amount</t>
  </si>
  <si>
    <t>Exposure Amount Negative Positive Sign</t>
  </si>
  <si>
    <t>Exposure Amount</t>
  </si>
  <si>
    <t>Asset Owner</t>
  </si>
  <si>
    <t>Loan Size</t>
  </si>
  <si>
    <t>v_pcb_dep_src_pf_ar_ca_cr_inf_dly</t>
  </si>
  <si>
    <t>Principal Amount Negative Positive Sign</t>
  </si>
  <si>
    <t>Segment Group Type Code</t>
  </si>
  <si>
    <t>Asset Owner Group Type Code</t>
  </si>
  <si>
    <t>COA Account</t>
  </si>
  <si>
    <t>rvrs_f</t>
  </si>
  <si>
    <t>COA Product</t>
  </si>
  <si>
    <t>rvrs_dt</t>
  </si>
  <si>
    <t>Kbank Industry Classification Code</t>
  </si>
  <si>
    <t>day_past_due</t>
  </si>
  <si>
    <t>BOT Industry Classification Code</t>
  </si>
  <si>
    <t>day_past_due_dt</t>
  </si>
  <si>
    <t>Kbank Industry Group Code</t>
  </si>
  <si>
    <t>pnlty_rate_tp</t>
  </si>
  <si>
    <t>Kbank Industry Group Sequence</t>
  </si>
  <si>
    <t>pnlty_rate_sign</t>
  </si>
  <si>
    <t>Account Interest Last Month Stop Date</t>
  </si>
  <si>
    <t>pnlty_sprd_rate</t>
  </si>
  <si>
    <t>Account Group Code</t>
  </si>
  <si>
    <t>max_rate_tp</t>
  </si>
  <si>
    <t>Class Level</t>
  </si>
  <si>
    <t>max_rate_sign</t>
  </si>
  <si>
    <t>Account Reserved Group Code</t>
  </si>
  <si>
    <t>max_sprd_rate</t>
  </si>
  <si>
    <t>Outstanding Balance after Write-Off</t>
  </si>
  <si>
    <t>actl_int_amt_in_mo</t>
  </si>
  <si>
    <t>Accured Interest Amount after Write-Off</t>
  </si>
  <si>
    <t>clr_amt</t>
  </si>
  <si>
    <t>Payment Amount Last Month</t>
  </si>
  <si>
    <t>lgl_entity</t>
  </si>
  <si>
    <t>Account NPL Group Code</t>
  </si>
  <si>
    <t>rspb_cd</t>
  </si>
  <si>
    <t>Account Classification</t>
  </si>
  <si>
    <t>Classification Reason Code</t>
  </si>
  <si>
    <t>Classification Level in Customer Level</t>
  </si>
  <si>
    <t>Group Number</t>
  </si>
  <si>
    <t>Outstanding Balance before Write-Off</t>
  </si>
  <si>
    <t>Accured Interest Amount before Write-Off</t>
  </si>
  <si>
    <t>TDR Status</t>
  </si>
  <si>
    <t>Previous Month Classification Level in Customer Level</t>
  </si>
  <si>
    <t>Payment Amount Negative Positive Sign</t>
  </si>
  <si>
    <t>Payment Amount</t>
  </si>
  <si>
    <t>Principal Payment Amount Negative Positive Sign</t>
  </si>
  <si>
    <t>v_fcd_ar</t>
  </si>
  <si>
    <t>Principal Payment Amount</t>
  </si>
  <si>
    <t>Interest Payment Amount Negative Positive Sign</t>
  </si>
  <si>
    <t>Interest Payment Amount</t>
  </si>
  <si>
    <t>Memo Accured Interest Negative Positive Sign</t>
  </si>
  <si>
    <t>Memo Accured Interest Payment Amount</t>
  </si>
  <si>
    <t>acct_nm</t>
  </si>
  <si>
    <t>Miscellaneous Payment Negative Positive Sign</t>
  </si>
  <si>
    <t>Miscellaneous Payment Amount</t>
  </si>
  <si>
    <t>NPL Account Group Code Last Month</t>
  </si>
  <si>
    <t>TDR Account Officer Code</t>
  </si>
  <si>
    <t>Account Officer Center Code</t>
  </si>
  <si>
    <t>Good Debt Account Officer Code</t>
  </si>
  <si>
    <t>Provision Amount</t>
  </si>
  <si>
    <t>NPL Principal Amount</t>
  </si>
  <si>
    <t>TDR First Date</t>
  </si>
  <si>
    <t>TDR Last Date</t>
  </si>
  <si>
    <t>otsnd_bal_in_orig_ccy</t>
  </si>
  <si>
    <t>TDR Sequence</t>
  </si>
  <si>
    <t>TDR Latest Method</t>
  </si>
  <si>
    <t>open_bal_amt_in_orig_ccy</t>
  </si>
  <si>
    <t>TDR Latest Remark</t>
  </si>
  <si>
    <t>ltst_txn_acty_dt</t>
  </si>
  <si>
    <t>TDR Days</t>
  </si>
  <si>
    <t>ltst_cntrct_dt</t>
  </si>
  <si>
    <t>TDR Condition Code</t>
  </si>
  <si>
    <t>Previous Classification Reason Code</t>
  </si>
  <si>
    <t>Product Asset Code</t>
  </si>
  <si>
    <t>int_dsbr_tp_cd</t>
  </si>
  <si>
    <t>Account Reserved Collateral Amount</t>
  </si>
  <si>
    <t>Gender Code</t>
  </si>
  <si>
    <t>Birth Date</t>
  </si>
  <si>
    <t>Occupation Code</t>
  </si>
  <si>
    <t>eff_int_rate</t>
  </si>
  <si>
    <t>Alternative Customer Name</t>
  </si>
  <si>
    <t>Account Center Code</t>
  </si>
  <si>
    <t>Days Past Due from System</t>
  </si>
  <si>
    <t>Credit Line in Customer Level</t>
  </si>
  <si>
    <t>acru_int_paybl_amt_in_orig_ccy</t>
  </si>
  <si>
    <t>Principal Amount before Write-Off</t>
  </si>
  <si>
    <t>int_paid_amt_in_orig_ccy</t>
  </si>
  <si>
    <t>Memo Accured Interest Amount  before Write-Off</t>
  </si>
  <si>
    <t>Reversed Accured Interest Negative Positive Sign</t>
  </si>
  <si>
    <t>pd_grp_cd</t>
  </si>
  <si>
    <t>Reversed Accured Interest Amount  before Write-Off</t>
  </si>
  <si>
    <t>hold_bal_amt_in_orig_ccy</t>
  </si>
  <si>
    <t>Overdue Amount</t>
  </si>
  <si>
    <t>Overlimit Amount</t>
  </si>
  <si>
    <t>Overlimit Percent</t>
  </si>
  <si>
    <t>pssbk_prnt_line</t>
  </si>
  <si>
    <t>Minimum Payment Amount</t>
  </si>
  <si>
    <t>pay_tax_f</t>
  </si>
  <si>
    <t>Credit Card Cycle</t>
  </si>
  <si>
    <t>wthld_tax_cal_mthd</t>
  </si>
  <si>
    <t>Credit Card User Code3</t>
  </si>
  <si>
    <t>fin_ytd_int_paid_amt_in_orig_ccy</t>
  </si>
  <si>
    <t>Last Payment Date</t>
  </si>
  <si>
    <t>Sub Product Type Code</t>
  </si>
  <si>
    <t>fcd_acct_tp</t>
  </si>
  <si>
    <t>Interest Rate</t>
  </si>
  <si>
    <t>pd_tp_cd</t>
  </si>
  <si>
    <t>Statement Balance Negative Positive Sign</t>
  </si>
  <si>
    <t>Statement Balance</t>
  </si>
  <si>
    <t>Cash Balance Negative Positive Sign</t>
  </si>
  <si>
    <t>cr_mo_txn_amt</t>
  </si>
  <si>
    <t>Cash Balance</t>
  </si>
  <si>
    <t>dr_mo_txn_amt</t>
  </si>
  <si>
    <t>Retail Balance Negative Positive Sign</t>
  </si>
  <si>
    <t>cr_amt</t>
  </si>
  <si>
    <t>Retail Balance</t>
  </si>
  <si>
    <t>dr_amt</t>
  </si>
  <si>
    <t>First Past Due Flag</t>
  </si>
  <si>
    <t>acct_pps_cd</t>
  </si>
  <si>
    <t>BOT Reserved Amount Negative Positive Sign</t>
  </si>
  <si>
    <t>BOT Account Reserved Amount</t>
  </si>
  <si>
    <t>src_of_dep</t>
  </si>
  <si>
    <t>Account Officer Change Date</t>
  </si>
  <si>
    <t>src_of_dep_dtl</t>
  </si>
  <si>
    <t>Issue Date</t>
  </si>
  <si>
    <t>kbnk_pd_cd</t>
  </si>
  <si>
    <t>Credit Card Block Date</t>
  </si>
  <si>
    <t>gl_set_cd</t>
  </si>
  <si>
    <t>TDR and LTG Flag</t>
  </si>
  <si>
    <t>acct_rel_tp_cd</t>
  </si>
  <si>
    <t>Identification Number</t>
  </si>
  <si>
    <t>pyr_int_paid_amt_in_orig_ccy</t>
  </si>
  <si>
    <t>COA GL Product</t>
  </si>
  <si>
    <t>accum_paid_int_amt_in_orig_ccy</t>
  </si>
  <si>
    <t>Provision Indentification Number</t>
  </si>
  <si>
    <t>pyr_accum_wthld_tax_paid_amt_in_orig_ccy</t>
  </si>
  <si>
    <t>Account Type Code</t>
  </si>
  <si>
    <t>yr_to_dt_int_paid_amt_in_thb</t>
  </si>
  <si>
    <t>Staff Flag</t>
  </si>
  <si>
    <t>Closed Date</t>
  </si>
  <si>
    <t>pyr_int_paid_amt_in_thb</t>
  </si>
  <si>
    <t>NPL Date</t>
  </si>
  <si>
    <t>accum_int_paid_amt_in_thb</t>
  </si>
  <si>
    <t>Department Number</t>
  </si>
  <si>
    <t>pyr_wthld_tax_paid_amt_in_thb</t>
  </si>
  <si>
    <t>Interest Last Month Flag</t>
  </si>
  <si>
    <t>acru_int_paybl_amt_in_thb</t>
  </si>
  <si>
    <t>Interest Last Month Stop Date</t>
  </si>
  <si>
    <t>otsnd_bal_amt_in_thb</t>
  </si>
  <si>
    <t>Classification From Code</t>
  </si>
  <si>
    <t>Real Outstanding Balance</t>
  </si>
  <si>
    <t>NPL Outstanding Amount</t>
  </si>
  <si>
    <t>External Payment Amount Last Month</t>
  </si>
  <si>
    <t>Enter Date</t>
  </si>
  <si>
    <t>BOT Credit Type</t>
  </si>
  <si>
    <t>Branch Number Report BOT</t>
  </si>
  <si>
    <t>v_lpm_as400_lmt_ar_inf_bfr_wrtof</t>
  </si>
  <si>
    <t>Branch Sequence Report BOT</t>
  </si>
  <si>
    <t>lpm_num</t>
  </si>
  <si>
    <t>Area Code</t>
  </si>
  <si>
    <t>cr_lmt_tp</t>
  </si>
  <si>
    <t>Region Code</t>
  </si>
  <si>
    <t>acct_id_num</t>
  </si>
  <si>
    <t>District Code</t>
  </si>
  <si>
    <t>sub_acct_id_num</t>
  </si>
  <si>
    <t>Division Code</t>
  </si>
  <si>
    <t>trd_cst_id_num</t>
  </si>
  <si>
    <t>Account Reserved Group Code Old</t>
  </si>
  <si>
    <t>trd_lmt_tp_cd</t>
  </si>
  <si>
    <t>Center Branch Number</t>
  </si>
  <si>
    <t>fics_gl_cd</t>
  </si>
  <si>
    <t>BOT Write-Off Flag</t>
  </si>
  <si>
    <t>acct_ownr_br_num</t>
  </si>
  <si>
    <t>Kbank Write-Off Flag</t>
  </si>
  <si>
    <t>acct_st_f</t>
  </si>
  <si>
    <t>Received Flag</t>
  </si>
  <si>
    <t>pod_f</t>
  </si>
  <si>
    <t>Reverse Accured Interest</t>
  </si>
  <si>
    <t>lmt_amt</t>
  </si>
  <si>
    <t>Reverse Memo Accured Interest</t>
  </si>
  <si>
    <t>alloc_lmt_amt</t>
  </si>
  <si>
    <t>TDR Classification Date</t>
  </si>
  <si>
    <t>utlz_lmt_amt</t>
  </si>
  <si>
    <t>TDR Memo Code</t>
  </si>
  <si>
    <t>TDR Days Past Due</t>
  </si>
  <si>
    <t>NPL Days Past Due</t>
  </si>
  <si>
    <t>BOT Account Group Code</t>
  </si>
  <si>
    <t>frst_lmt_due_dt</t>
  </si>
  <si>
    <t>Account Reserved Outstanding Balance</t>
  </si>
  <si>
    <t>frst_lmt_cntrct_dt</t>
  </si>
  <si>
    <t>Account Reserved Collateral Amount before Write-Off</t>
  </si>
  <si>
    <t>scnd_lmt_due_dt</t>
  </si>
  <si>
    <t>Account Reserved Outstanding Balance before Write-Off</t>
  </si>
  <si>
    <t>scnd_lmt_cntrct_dt</t>
  </si>
  <si>
    <t>Record Type Code</t>
  </si>
  <si>
    <t>thrd_lmt_due_dt</t>
  </si>
  <si>
    <t>NPV Account Provision Amount</t>
  </si>
  <si>
    <t>thrd_lmt_cntrct_dt</t>
  </si>
  <si>
    <t>Cushion Account Amount</t>
  </si>
  <si>
    <t>Reverse Accured Interest Amount before Write-Off</t>
  </si>
  <si>
    <t>Memo Accured Interest Amount before Write-Off</t>
  </si>
  <si>
    <t>Kbank Account Reserved Collateral Amount before Write-Off</t>
  </si>
  <si>
    <t>Kbank Account Reserved Outstanding Balance before Write-Off</t>
  </si>
  <si>
    <t>BOT Kbank Account Reserved Amount</t>
  </si>
  <si>
    <t>Kbank NPV Account Provision</t>
  </si>
  <si>
    <t>BASEL Provision Amount</t>
  </si>
  <si>
    <t>Future Use</t>
  </si>
  <si>
    <t>Classification Date</t>
  </si>
  <si>
    <t>cncl_f</t>
  </si>
  <si>
    <t>Classification By</t>
  </si>
  <si>
    <t>share_lmt_f</t>
  </si>
  <si>
    <t>Classification From</t>
  </si>
  <si>
    <t>lmt_lvl</t>
  </si>
  <si>
    <t>Classification Reason</t>
  </si>
  <si>
    <t>jl_id_num</t>
  </si>
  <si>
    <t>Classification Detail1</t>
  </si>
  <si>
    <t>dmmy_acct_f</t>
  </si>
  <si>
    <t>Classification Detail2</t>
  </si>
  <si>
    <t>Classification Transaction Date</t>
  </si>
  <si>
    <t>lmt_pd_tp</t>
  </si>
  <si>
    <t>LPM Entry Flag</t>
  </si>
  <si>
    <t>pd_lmt_amt</t>
  </si>
  <si>
    <t>LPM Enter Date</t>
  </si>
  <si>
    <t>unutlz_lmt_amt</t>
  </si>
  <si>
    <t>LPM Enter User</t>
  </si>
  <si>
    <t>trd_grp_id_num</t>
  </si>
  <si>
    <t>LPM Updated Date</t>
  </si>
  <si>
    <t>lpm_grp_id_num</t>
  </si>
  <si>
    <t>LPM Updated User</t>
  </si>
  <si>
    <t>grp_lmt_amt</t>
  </si>
  <si>
    <t>Days Past Due Last Month</t>
  </si>
  <si>
    <t>enbl_lmt_f</t>
  </si>
  <si>
    <t>FICS Accounting Identification Number</t>
  </si>
  <si>
    <t>coa_lgl_entity</t>
  </si>
  <si>
    <t>Account Interest Last Month Flag</t>
  </si>
  <si>
    <t>coa_rspb_center</t>
  </si>
  <si>
    <t>Account Classification Code</t>
  </si>
  <si>
    <t>coa_gl_acct</t>
  </si>
  <si>
    <t>NPL Level</t>
  </si>
  <si>
    <t>coa_func</t>
  </si>
  <si>
    <t>BOT Credit Type Code</t>
  </si>
  <si>
    <t>coa_bsn_line</t>
  </si>
  <si>
    <t>Acct Res Group Old</t>
  </si>
  <si>
    <t>coa_gl_pd_cd</t>
  </si>
  <si>
    <t>Business Center Branch Number</t>
  </si>
  <si>
    <t>Reverse Accured Interest Flag</t>
  </si>
  <si>
    <t>Reverse Memo Accured Interest Flag</t>
  </si>
  <si>
    <t>coa_prj</t>
  </si>
  <si>
    <t>Limit Number</t>
  </si>
  <si>
    <t>Product Category Code</t>
  </si>
  <si>
    <t>Sixth Limit Contract Date</t>
  </si>
  <si>
    <t>Active Flag</t>
  </si>
  <si>
    <t>Available Limit Flag</t>
  </si>
  <si>
    <t>Disbursement Amount</t>
  </si>
  <si>
    <t>Group Identification Number</t>
  </si>
  <si>
    <t>Ingestion Method Code</t>
  </si>
  <si>
    <t>Customer and Account Relationship Type Code</t>
  </si>
  <si>
    <t>v_lpm_as400_ln_cntg_dmmy_clss_prvn</t>
  </si>
  <si>
    <t>Account Effective Date</t>
  </si>
  <si>
    <t>src_sys_pos_dt</t>
  </si>
  <si>
    <t>Account Expired Date</t>
  </si>
  <si>
    <t>User Identification Number</t>
  </si>
  <si>
    <t>pd_grp_tp_cd</t>
  </si>
  <si>
    <t>Update Date Time</t>
  </si>
  <si>
    <t>cr_lmt_tp_cd</t>
  </si>
  <si>
    <t>Ingestion Method</t>
  </si>
  <si>
    <t>Main CIS Number</t>
  </si>
  <si>
    <t>cst_ttl</t>
  </si>
  <si>
    <t>Document Type Code</t>
  </si>
  <si>
    <t>cst_nm</t>
  </si>
  <si>
    <t>Registration Number</t>
  </si>
  <si>
    <t>Document Issuer</t>
  </si>
  <si>
    <t>acct_dept_num</t>
  </si>
  <si>
    <t>Document Issuer Date</t>
  </si>
  <si>
    <t>acct_lvl_kbnk_indst_cl_cd</t>
  </si>
  <si>
    <t>Document Expiry Date</t>
  </si>
  <si>
    <t>cst_lvl_kbnk_indst_cl_cd</t>
  </si>
  <si>
    <t>Customer Group Code</t>
  </si>
  <si>
    <t>Customer Validation Code</t>
  </si>
  <si>
    <t>Customer Creation Code</t>
  </si>
  <si>
    <t>otsnd_bal_neg_postv_sign</t>
  </si>
  <si>
    <t>Customer Type Code</t>
  </si>
  <si>
    <t>otsnd_bal</t>
  </si>
  <si>
    <t>Local Title</t>
  </si>
  <si>
    <t>Local Name</t>
  </si>
  <si>
    <t>Local Surname</t>
  </si>
  <si>
    <t>acct_int_f</t>
  </si>
  <si>
    <t>Local Midname</t>
  </si>
  <si>
    <t>cst_tp_in_acct_lvl</t>
  </si>
  <si>
    <t>English Title</t>
  </si>
  <si>
    <t>lmt_amt_in_acct_lvl</t>
  </si>
  <si>
    <t>English Name</t>
  </si>
  <si>
    <t>dept_cd</t>
  </si>
  <si>
    <t>English Surname</t>
  </si>
  <si>
    <t>English Midname</t>
  </si>
  <si>
    <t>cntrct_dt</t>
  </si>
  <si>
    <t>Branch Number</t>
  </si>
  <si>
    <t>int_tp_cd</t>
  </si>
  <si>
    <t>KYC Branch Number</t>
  </si>
  <si>
    <t>crrnt_sprd_int_rate_neg_postv_sign</t>
  </si>
  <si>
    <t>Number of Employee</t>
  </si>
  <si>
    <t>Asset Exclude Land</t>
  </si>
  <si>
    <t>inter_center_br_num</t>
  </si>
  <si>
    <t>Major Source of Income Code</t>
  </si>
  <si>
    <t>acct_offcr_num</t>
  </si>
  <si>
    <t>Change Name Flag</t>
  </si>
  <si>
    <t>due_dt</t>
  </si>
  <si>
    <t>Customer Create Date</t>
  </si>
  <si>
    <t>otsnd_amt_bfr_wrt_off_neg_postv_sign</t>
  </si>
  <si>
    <t>Customer Close Date</t>
  </si>
  <si>
    <t>otsnd_amt_bfr_wrt_off</t>
  </si>
  <si>
    <t>Customer Merge Status</t>
  </si>
  <si>
    <t>acru_int_amt_bfr_wrt_off_neg_postv_sign</t>
  </si>
  <si>
    <t>Customer Merge Date</t>
  </si>
  <si>
    <t>acru_int_amt_bfr_wrt_off</t>
  </si>
  <si>
    <t>Customer Status Code</t>
  </si>
  <si>
    <t>cl_lvl</t>
  </si>
  <si>
    <t>Updated Date Time</t>
  </si>
  <si>
    <t>acct_asset_f</t>
  </si>
  <si>
    <t>Account source system Number 1</t>
  </si>
  <si>
    <t>extnl_paymt_amt_neg_postv_sign</t>
  </si>
  <si>
    <t>Account source system Number 2</t>
  </si>
  <si>
    <t>extnl_paymt_amt</t>
  </si>
  <si>
    <t>Account source system Number 3</t>
  </si>
  <si>
    <t>cst_tp_in_cst_lvl</t>
  </si>
  <si>
    <t>Account Source System</t>
  </si>
  <si>
    <t>bot_cl_lvl</t>
  </si>
  <si>
    <t>Account Product Code</t>
  </si>
  <si>
    <t>tdr_cd</t>
  </si>
  <si>
    <t>Account Product Code 9 Digits</t>
  </si>
  <si>
    <t>tdr_dt</t>
  </si>
  <si>
    <t>Account Branch Number</t>
  </si>
  <si>
    <t>tdr_rsn_cd</t>
  </si>
  <si>
    <t>Account Ownership Type Code</t>
  </si>
  <si>
    <t>asset_grp_cd</t>
  </si>
  <si>
    <t>Account Ownership Status Code</t>
  </si>
  <si>
    <t>pd_nm</t>
  </si>
  <si>
    <t>Account Ownership Begin Date</t>
  </si>
  <si>
    <t>seg_cd</t>
  </si>
  <si>
    <t>Account Ownership End Date</t>
  </si>
  <si>
    <t>seg_geo</t>
  </si>
  <si>
    <t>Form Number</t>
  </si>
  <si>
    <t>Consent Effective Date</t>
  </si>
  <si>
    <t>Consent Expire Date</t>
  </si>
  <si>
    <t xml:space="preserve">Reconsent Date
</t>
  </si>
  <si>
    <t>Channel Code</t>
  </si>
  <si>
    <t>Originate Product</t>
  </si>
  <si>
    <t>Evidence URL</t>
  </si>
  <si>
    <t>Consent Flag</t>
  </si>
  <si>
    <t>Update by User Number</t>
  </si>
  <si>
    <t>lmt_sub_amt</t>
  </si>
  <si>
    <t>Update By User Name</t>
  </si>
  <si>
    <t>User Department Code</t>
  </si>
  <si>
    <t>User Department Name</t>
  </si>
  <si>
    <t>cc_cncl_f</t>
  </si>
  <si>
    <t>Update Date</t>
  </si>
  <si>
    <t>cc_block_cd</t>
  </si>
  <si>
    <t>Form APPR Number</t>
  </si>
  <si>
    <t>APPR Group Code</t>
  </si>
  <si>
    <t>asset_tp</t>
  </si>
  <si>
    <t>Action Code</t>
  </si>
  <si>
    <t>Purpose Code</t>
  </si>
  <si>
    <t>collat_lmt_amt</t>
  </si>
  <si>
    <t>Product Code</t>
  </si>
  <si>
    <t>alloc_quot_prc</t>
  </si>
  <si>
    <t xml:space="preserve">Receiver Type Code
</t>
  </si>
  <si>
    <t xml:space="preserve">Company Code
</t>
  </si>
  <si>
    <t>ln_pps_cd</t>
  </si>
  <si>
    <t>Channel Description</t>
  </si>
  <si>
    <t>paymt_f</t>
  </si>
  <si>
    <t>COA Product Thai Description</t>
  </si>
  <si>
    <t>bad_center</t>
  </si>
  <si>
    <t>COA Product English Description</t>
  </si>
  <si>
    <t>rsrv_otsnd_bal_in_acct_lvl</t>
  </si>
  <si>
    <t>COA Product Status Code</t>
  </si>
  <si>
    <t>npl_otsnd_bal</t>
  </si>
  <si>
    <t>Purpose Thai Description</t>
  </si>
  <si>
    <t>Purpose English Description</t>
  </si>
  <si>
    <t>int_rev_neg_postv_sign</t>
  </si>
  <si>
    <t>Purpose Status Code</t>
  </si>
  <si>
    <t>int_rev</t>
  </si>
  <si>
    <t>Company Code</t>
  </si>
  <si>
    <t>pl_st_cd</t>
  </si>
  <si>
    <t>Company Full Name in Thai</t>
  </si>
  <si>
    <t>prev_acct_offcr</t>
  </si>
  <si>
    <t>Company Abbreviate Name in Thai</t>
  </si>
  <si>
    <t>Company Full Name in English</t>
  </si>
  <si>
    <t>tenor</t>
  </si>
  <si>
    <t>Company Abbreviate Name in English</t>
  </si>
  <si>
    <t>npl_ltst_dt</t>
  </si>
  <si>
    <t>Company Display Priority</t>
  </si>
  <si>
    <t>paymt_mat</t>
  </si>
  <si>
    <t>Company Controller Flag</t>
  </si>
  <si>
    <t>Company Status Code</t>
  </si>
  <si>
    <t>trd_cst_st</t>
  </si>
  <si>
    <t>Receiver Type Code</t>
  </si>
  <si>
    <t>lmt_port_amt_neg_postv_sign</t>
  </si>
  <si>
    <t>Receiver Thai Description</t>
  </si>
  <si>
    <t>lmt_port_amt</t>
  </si>
  <si>
    <t>Receiver English Description</t>
  </si>
  <si>
    <t>expos_amt_neg_postv_sign</t>
  </si>
  <si>
    <t>Receiver Type Status Code</t>
  </si>
  <si>
    <t>expos_amt</t>
  </si>
  <si>
    <t>Form Abbreviation Name</t>
  </si>
  <si>
    <t>asset_ownr</t>
  </si>
  <si>
    <t>Form Status</t>
  </si>
  <si>
    <t>ln_size</t>
  </si>
  <si>
    <t>Form Progress</t>
  </si>
  <si>
    <t>pnp_amt_neg_postv_sign</t>
  </si>
  <si>
    <t>Form Create Date</t>
  </si>
  <si>
    <t>Form Expire Date</t>
  </si>
  <si>
    <t>seg_grp_tp_cd</t>
  </si>
  <si>
    <t>Form Renew Option</t>
  </si>
  <si>
    <t>asset_ownr_grp_tp_cd</t>
  </si>
  <si>
    <t>Form Controller</t>
  </si>
  <si>
    <t>Form APPR Group</t>
  </si>
  <si>
    <t>Form Display Level Code</t>
  </si>
  <si>
    <t>coa_acct</t>
  </si>
  <si>
    <t>Form Display Sequence</t>
  </si>
  <si>
    <t>Form Maintain by Kbank Flag</t>
  </si>
  <si>
    <t>Update User Identification Number</t>
  </si>
  <si>
    <t>coa_pd</t>
  </si>
  <si>
    <t>User Action Code</t>
  </si>
  <si>
    <t>Form Partner Group</t>
  </si>
  <si>
    <t>Form Inactive Flag</t>
  </si>
  <si>
    <t>Language code</t>
  </si>
  <si>
    <t>Short content</t>
  </si>
  <si>
    <t>Long content</t>
  </si>
  <si>
    <t>Detail content</t>
  </si>
  <si>
    <t>Action Thai Description</t>
  </si>
  <si>
    <t>Action English Description</t>
  </si>
  <si>
    <t>Action Status Code</t>
  </si>
  <si>
    <t>Product Thai Description</t>
  </si>
  <si>
    <t>Product English Description</t>
  </si>
  <si>
    <t>v_lpm_as400_ln_card_clss_prvn</t>
  </si>
  <si>
    <t>Product Status Code</t>
  </si>
  <si>
    <t>Customer Legal Structure Type Code</t>
  </si>
  <si>
    <t>Customer Type Description</t>
  </si>
  <si>
    <t>Customer Legal Structure Type Thai Description</t>
  </si>
  <si>
    <t>Customer Legal Structure Type English Description</t>
  </si>
  <si>
    <t>Create Date Time</t>
  </si>
  <si>
    <t>Create Username</t>
  </si>
  <si>
    <t>Update Username</t>
  </si>
  <si>
    <t>kbnk_indst_cl_cd</t>
  </si>
  <si>
    <t>Nationality Code</t>
  </si>
  <si>
    <t>bot_indst_cl_cd</t>
  </si>
  <si>
    <t>Nationality Thai Description</t>
  </si>
  <si>
    <t>kbnk_indst_grp_cd</t>
  </si>
  <si>
    <t>Nationality English Description</t>
  </si>
  <si>
    <t>kbnk_indst_grp_seq</t>
  </si>
  <si>
    <t>Marital Status Code</t>
  </si>
  <si>
    <t>Marital Status Thai Description</t>
  </si>
  <si>
    <t>Marital Status English Description</t>
  </si>
  <si>
    <t>Certification Type Code</t>
  </si>
  <si>
    <t>acct_int_last_mo_stop_dt</t>
  </si>
  <si>
    <t>Certification Type Thai Description</t>
  </si>
  <si>
    <t>acct_grp_cd</t>
  </si>
  <si>
    <t>Certification Type English Description</t>
  </si>
  <si>
    <t>Occupation Thai Description</t>
  </si>
  <si>
    <t>class_lvl</t>
  </si>
  <si>
    <t>Occupation English Description</t>
  </si>
  <si>
    <t>acct_rsrv_grp_cd</t>
  </si>
  <si>
    <t>Active Flag Description</t>
  </si>
  <si>
    <t>otsnd_bal_after_wrt_off</t>
  </si>
  <si>
    <t>Display Sequence</t>
  </si>
  <si>
    <t>BOT Employment Characteristic Code</t>
  </si>
  <si>
    <t>BOT Employment Characteristic Description</t>
  </si>
  <si>
    <t>paymt_amt_last_mo</t>
  </si>
  <si>
    <t>BOT Employment Status Code</t>
  </si>
  <si>
    <t>acct_npl_grp_cd</t>
  </si>
  <si>
    <t>BOT Employment Status Description</t>
  </si>
  <si>
    <t>acct_cl</t>
  </si>
  <si>
    <t>Occupation Group Code</t>
  </si>
  <si>
    <t>cl_rsn_cd</t>
  </si>
  <si>
    <t>Occupation Group Description</t>
  </si>
  <si>
    <t>cl_lvl_in_cst_lvl</t>
  </si>
  <si>
    <t>Work Name Require Flag</t>
  </si>
  <si>
    <t>grp_num</t>
  </si>
  <si>
    <t>Work Name Require Flag Description</t>
  </si>
  <si>
    <t>Work Address Require Flag</t>
  </si>
  <si>
    <t>otsnd_bal_bfr_wrt_off</t>
  </si>
  <si>
    <t>Work Address Require Flag Description</t>
  </si>
  <si>
    <t>Thai Customer Legal Structure Type Code</t>
  </si>
  <si>
    <t>Foreign Customer Legal Structure Type Code</t>
  </si>
  <si>
    <t>tdr_st</t>
  </si>
  <si>
    <t>Professional Thai Description</t>
  </si>
  <si>
    <t>prev_mo_cl_lvl_in_cst_lvl</t>
  </si>
  <si>
    <t>Professional Code</t>
  </si>
  <si>
    <t>paymt_amt_neg_postv_sign</t>
  </si>
  <si>
    <t>Professional English Description</t>
  </si>
  <si>
    <t>paymt_amt</t>
  </si>
  <si>
    <t>Risky Profession Flag</t>
  </si>
  <si>
    <t>pnp_paymt_amt_neg_postv_sign</t>
  </si>
  <si>
    <t>Individual Income Segment Code</t>
  </si>
  <si>
    <t>pnp_paymt_amt</t>
  </si>
  <si>
    <t>Individual Income Segment Thai Description</t>
  </si>
  <si>
    <t>int_paymt_amt_neg_postv_sign</t>
  </si>
  <si>
    <t>Individual Income Segment English Description</t>
  </si>
  <si>
    <t>int_paymt_amt</t>
  </si>
  <si>
    <t>Segment Category Code</t>
  </si>
  <si>
    <t>Segment Category Description</t>
  </si>
  <si>
    <t>Segment Thai Description</t>
  </si>
  <si>
    <t>misc_paymt_neg_postv_sign</t>
  </si>
  <si>
    <t>Segment English Description</t>
  </si>
  <si>
    <t>misc_paymt_amt</t>
  </si>
  <si>
    <t>Segment Group Description</t>
  </si>
  <si>
    <t>Segment Sub Group Description</t>
  </si>
  <si>
    <t>Segment Mapped Code</t>
  </si>
  <si>
    <t>npl_acct_grp_cd_last_mo</t>
  </si>
  <si>
    <t>Customer Segment Code</t>
  </si>
  <si>
    <t>tdr_acct_offcr_cd</t>
  </si>
  <si>
    <t>Customer Segment Description</t>
  </si>
  <si>
    <t>acct_offcr_center_cd</t>
  </si>
  <si>
    <t>RM Segment Code</t>
  </si>
  <si>
    <t>good_debt_acct_offcr_cd</t>
  </si>
  <si>
    <t>RM Segment Description</t>
  </si>
  <si>
    <t>Card Name</t>
  </si>
  <si>
    <t>prvsn_amt</t>
  </si>
  <si>
    <t>Card Type Unique key</t>
  </si>
  <si>
    <t>npl_pnp_amt</t>
  </si>
  <si>
    <t>Card Type Code</t>
  </si>
  <si>
    <t>tdr_frst_dt</t>
  </si>
  <si>
    <t>Affinity Code</t>
  </si>
  <si>
    <t>tdr_last_dt</t>
  </si>
  <si>
    <t>Plastic Code</t>
  </si>
  <si>
    <t>tdr_seq</t>
  </si>
  <si>
    <t>Card Name in Thai</t>
  </si>
  <si>
    <t>tdr_ltst_mthd</t>
  </si>
  <si>
    <t>Card Short Name in English</t>
  </si>
  <si>
    <t>tdr_ltst_rmrk</t>
  </si>
  <si>
    <t>Card Short Name in Thai</t>
  </si>
  <si>
    <t>tdr_day</t>
  </si>
  <si>
    <t>Plastic Description</t>
  </si>
  <si>
    <t>tdr_condt_cd</t>
  </si>
  <si>
    <t>Card Group</t>
  </si>
  <si>
    <t>prev_cl_rsn_cd</t>
  </si>
  <si>
    <t>Card Issuer</t>
  </si>
  <si>
    <t>pd_asset_cd</t>
  </si>
  <si>
    <t>KBank Card Level</t>
  </si>
  <si>
    <t>Issuer Card Level</t>
  </si>
  <si>
    <t>acct_rsrv_collat_amt</t>
  </si>
  <si>
    <t>Bin Number</t>
  </si>
  <si>
    <t>gndr_cd</t>
  </si>
  <si>
    <t>Affinity Description</t>
  </si>
  <si>
    <t>brth_dt</t>
  </si>
  <si>
    <t>Point Consolidation Code</t>
  </si>
  <si>
    <t>ocp_cd</t>
  </si>
  <si>
    <t>Point Consolidation Description</t>
  </si>
  <si>
    <t>alt_cst_nm</t>
  </si>
  <si>
    <t>acct_center_cd</t>
  </si>
  <si>
    <t>URL</t>
  </si>
  <si>
    <t>day_past_due_from_sys</t>
  </si>
  <si>
    <t>COA Product Feature English Description</t>
  </si>
  <si>
    <t>cr_line_in_cst_lvl</t>
  </si>
  <si>
    <t>COA Product Feature Thai Description</t>
  </si>
  <si>
    <t>CMAS Flag</t>
  </si>
  <si>
    <t>pnp_amt_bfr_wrt_off</t>
  </si>
  <si>
    <t>COA Product Line Code</t>
  </si>
  <si>
    <t>COA Product Line English Description</t>
  </si>
  <si>
    <t>COA Product Group Code</t>
  </si>
  <si>
    <t>COA Product Group English Description</t>
  </si>
  <si>
    <t>COA Product Sub Group Code</t>
  </si>
  <si>
    <t>ovdue_amt</t>
  </si>
  <si>
    <t>COA Product Sub Group English Description</t>
  </si>
  <si>
    <t>COA GL Product English Description</t>
  </si>
  <si>
    <t>Publish Date Time</t>
  </si>
  <si>
    <t>min_paymt_amt</t>
  </si>
  <si>
    <t>Industry Classification Thai Description</t>
  </si>
  <si>
    <t>Industry Classification Code</t>
  </si>
  <si>
    <t>cc_cyc</t>
  </si>
  <si>
    <t>Industry Classification English Description</t>
  </si>
  <si>
    <t>Industry Classification Long Description</t>
  </si>
  <si>
    <t>last_paymt_dt</t>
  </si>
  <si>
    <t>Industry Classification Sub Group Description</t>
  </si>
  <si>
    <t>Industry Classification Sub Group Code</t>
  </si>
  <si>
    <t>sub_pd_tp_cd</t>
  </si>
  <si>
    <t>Industry ISIC Description</t>
  </si>
  <si>
    <t>Industry ISIC Code</t>
  </si>
  <si>
    <t>int_rate</t>
  </si>
  <si>
    <t>Digital Channel Flag</t>
  </si>
  <si>
    <t>stmt_bal_neg_postv_sign</t>
  </si>
  <si>
    <t>Digital Thai Description</t>
  </si>
  <si>
    <t>stmt_bal</t>
  </si>
  <si>
    <t>Digital Group Name in Thai</t>
  </si>
  <si>
    <t>cash_bal_neg_postv_sign</t>
  </si>
  <si>
    <t>Digital Offline Flag</t>
  </si>
  <si>
    <t>cash_bal</t>
  </si>
  <si>
    <t>Digital Offline Thai Description</t>
  </si>
  <si>
    <t>rtl_bal_neg_postv_sign</t>
  </si>
  <si>
    <t>Digital Offline Group Name in Thai</t>
  </si>
  <si>
    <t>rtl_bal</t>
  </si>
  <si>
    <t>Digital Online Flag</t>
  </si>
  <si>
    <t>frst_past_due_f</t>
  </si>
  <si>
    <t>Digital Online Thai Description</t>
  </si>
  <si>
    <t>Policy Risk Indicator Description</t>
  </si>
  <si>
    <t>Policy Risk Indicator Code</t>
  </si>
  <si>
    <t>Online Display Sequence</t>
  </si>
  <si>
    <t>bot_rsrv_amt_neg_postv_sign</t>
  </si>
  <si>
    <t>Offline Display Sequence</t>
  </si>
  <si>
    <t>bot_acct_rsrv_amt</t>
  </si>
  <si>
    <t>Subchain Description</t>
  </si>
  <si>
    <t>acct_offcr_chng_dt</t>
  </si>
  <si>
    <t>Subchain Code</t>
  </si>
  <si>
    <t>issu_dt</t>
  </si>
  <si>
    <t>Model Internal Type Description</t>
  </si>
  <si>
    <t>cc_block_dt</t>
  </si>
  <si>
    <t>Model Internal Type Code</t>
  </si>
  <si>
    <t>l01w181_tdr_ltg_flag</t>
  </si>
  <si>
    <t>Profession Code</t>
  </si>
  <si>
    <t>id_num</t>
  </si>
  <si>
    <t>Revenue Code</t>
  </si>
  <si>
    <t>Dissolved Date</t>
  </si>
  <si>
    <t>Segment Type</t>
  </si>
  <si>
    <t>Segment Update Date</t>
  </si>
  <si>
    <t>History Segment Running Number</t>
  </si>
  <si>
    <t>Segment Changed Reason Code</t>
  </si>
  <si>
    <t>coa_gl_pd</t>
  </si>
  <si>
    <t>Action Date</t>
  </si>
  <si>
    <t>User Identification Number from Involved Party Table</t>
  </si>
  <si>
    <t>Update Date Time from Involved Party Table</t>
  </si>
  <si>
    <t>Address Identification Number</t>
  </si>
  <si>
    <t>Address Creation Source System</t>
  </si>
  <si>
    <t>Work Place Name</t>
  </si>
  <si>
    <t>Post Office Box</t>
  </si>
  <si>
    <t>Address Number</t>
  </si>
  <si>
    <t>Moo</t>
  </si>
  <si>
    <t>Village</t>
  </si>
  <si>
    <t>Building</t>
  </si>
  <si>
    <t>Floor Number</t>
  </si>
  <si>
    <t>Room Number</t>
  </si>
  <si>
    <t>v_lpm_as400_ln_cntg_clss_prvn</t>
  </si>
  <si>
    <t>Soi</t>
  </si>
  <si>
    <t>Road</t>
  </si>
  <si>
    <t>acct_tp_cd</t>
  </si>
  <si>
    <t>Sub District</t>
  </si>
  <si>
    <t>District</t>
  </si>
  <si>
    <t>Province</t>
  </si>
  <si>
    <t>Post Code</t>
  </si>
  <si>
    <t>Country Code</t>
  </si>
  <si>
    <t>stff_f</t>
  </si>
  <si>
    <t>First Line Address</t>
  </si>
  <si>
    <t>cls_dt</t>
  </si>
  <si>
    <t>Second Line Address</t>
  </si>
  <si>
    <t>npl_dt</t>
  </si>
  <si>
    <t>Address Status Code</t>
  </si>
  <si>
    <t>Address Effective Date</t>
  </si>
  <si>
    <t>Address Expiry Date</t>
  </si>
  <si>
    <t>Uncontact Address Flag</t>
  </si>
  <si>
    <t>Uncontact Address Date</t>
  </si>
  <si>
    <t>Uncontact Address Recorder Number</t>
  </si>
  <si>
    <t>dept_num</t>
  </si>
  <si>
    <t>Uncontact Recorder Center Code</t>
  </si>
  <si>
    <t>int_last_mo_f</t>
  </si>
  <si>
    <t>Uncontact Recorder Branch Number</t>
  </si>
  <si>
    <t>int_last_mo_stop_dt</t>
  </si>
  <si>
    <t>Address Creator Identification Number</t>
  </si>
  <si>
    <t>Customer Address Relationship Type</t>
  </si>
  <si>
    <t>Customer Address Relationship Status Code</t>
  </si>
  <si>
    <t>Customer And Address Relationship Effective Date</t>
  </si>
  <si>
    <t>cl_from_cd</t>
  </si>
  <si>
    <t>Customer And Address Relationship Expire Date</t>
  </si>
  <si>
    <t>Contact Channel Code</t>
  </si>
  <si>
    <t>Product Domain Code</t>
  </si>
  <si>
    <t>Contact Purpose Code</t>
  </si>
  <si>
    <t>_otsnd_bal</t>
  </si>
  <si>
    <t>Do Not Contact Creator Identification Number</t>
  </si>
  <si>
    <t>Do Not Contact Creator Update Datetime</t>
  </si>
  <si>
    <t>Other Document Number</t>
  </si>
  <si>
    <t>Document Status Code</t>
  </si>
  <si>
    <t>npl_otsnd_amt</t>
  </si>
  <si>
    <t>Document Issue Date</t>
  </si>
  <si>
    <t>Fund Identification Number</t>
  </si>
  <si>
    <t>Fund Code</t>
  </si>
  <si>
    <t>extnl_paymt_amt_last_mo</t>
  </si>
  <si>
    <t>Fund Full Name in English</t>
  </si>
  <si>
    <t>entr_dt</t>
  </si>
  <si>
    <t>Fund Full Name in Thai</t>
  </si>
  <si>
    <t>bot_cr_tp</t>
  </si>
  <si>
    <t>Fund Type</t>
  </si>
  <si>
    <t>br_num_rpt_bot</t>
  </si>
  <si>
    <t>Fund Type Name in English</t>
  </si>
  <si>
    <t>br_seq_rpt_bot</t>
  </si>
  <si>
    <t>Fund Type Name in Thai</t>
  </si>
  <si>
    <t>area_cd</t>
  </si>
  <si>
    <t>Fund Group Name</t>
  </si>
  <si>
    <t>rgion_cd</t>
  </si>
  <si>
    <t>Net Asset Value</t>
  </si>
  <si>
    <t>dstrct_cd</t>
  </si>
  <si>
    <t>Net Asset Value Date</t>
  </si>
  <si>
    <t>dvsn_cd</t>
  </si>
  <si>
    <t>Fund Period</t>
  </si>
  <si>
    <t>acct_rsrv_grp_cd_old</t>
  </si>
  <si>
    <t>Fund Risk Level</t>
  </si>
  <si>
    <t>center_br_num</t>
  </si>
  <si>
    <t>Exchange Rate Risk Flag</t>
  </si>
  <si>
    <t>Inception Date</t>
  </si>
  <si>
    <t>Bid Price in THB</t>
  </si>
  <si>
    <t>Offer Price in THB</t>
  </si>
  <si>
    <t>bot_wrt_off_f</t>
  </si>
  <si>
    <t>Fund Size Amount in THB</t>
  </si>
  <si>
    <t>kbnk_wrt_off_f</t>
  </si>
  <si>
    <t>Dividend Policy</t>
  </si>
  <si>
    <t>rcv_f</t>
  </si>
  <si>
    <t>Initial Purchase in Thai</t>
  </si>
  <si>
    <t>Initial Purchase in English</t>
  </si>
  <si>
    <t>Minimum Purchase in Thai</t>
  </si>
  <si>
    <t>Minimum Purchase in English</t>
  </si>
  <si>
    <t>Full Investment Policy in Thai</t>
  </si>
  <si>
    <t>tdr_cl_dt</t>
  </si>
  <si>
    <t>Full Investment Policy in English</t>
  </si>
  <si>
    <t>tdr_memo_cd</t>
  </si>
  <si>
    <t>IPO Start Date</t>
  </si>
  <si>
    <t>tdr_day_past_due</t>
  </si>
  <si>
    <t>IPO End Date</t>
  </si>
  <si>
    <t>npl_day_past_due</t>
  </si>
  <si>
    <t>Fund Objective Type in Thai</t>
  </si>
  <si>
    <t>bot_acct_grp_cd</t>
  </si>
  <si>
    <t>Fund Objective Type in English</t>
  </si>
  <si>
    <t>Flagship Flag</t>
  </si>
  <si>
    <t>acct_rsrv_otsnd_bal</t>
  </si>
  <si>
    <t>Recommend Flag</t>
  </si>
  <si>
    <t>acct_rsrv_collat_amt_bfr_wrt_off</t>
  </si>
  <si>
    <t>Short Investment Policy in Thai</t>
  </si>
  <si>
    <t>acct_rsrv_otsnd_bal_bfr_wrt_off</t>
  </si>
  <si>
    <t>Short Investment Policy in English</t>
  </si>
  <si>
    <t>rec_tp_cd</t>
  </si>
  <si>
    <t>Issuer High Concentration</t>
  </si>
  <si>
    <t>Sector High Concentration</t>
  </si>
  <si>
    <t>npv_acct_prvsn_amt</t>
  </si>
  <si>
    <t>Country High Concentration</t>
  </si>
  <si>
    <t>cushn_acct_amt</t>
  </si>
  <si>
    <t>Fund Objective Type</t>
  </si>
  <si>
    <t>Asset Type Code</t>
  </si>
  <si>
    <t>Asset Type Thai Description</t>
  </si>
  <si>
    <t>kbnk_acct_rsrv_collat_amt_bfr_wrt_off</t>
  </si>
  <si>
    <t>Asset Type English Description</t>
  </si>
  <si>
    <t>kbnk_acct_rsrv_otsnd_bal_bfr_wrt_off</t>
  </si>
  <si>
    <t>Subscription End Time</t>
  </si>
  <si>
    <t>bot_kbnk_acct_rsrv_amt</t>
  </si>
  <si>
    <t>Redemption End Time</t>
  </si>
  <si>
    <t>kbnk_npv_acct_prvsn</t>
  </si>
  <si>
    <t>Settlement Period</t>
  </si>
  <si>
    <t>Front End Fee in Thai</t>
  </si>
  <si>
    <t>Front End Fee in English</t>
  </si>
  <si>
    <t>Exit Fee in Thai</t>
  </si>
  <si>
    <t>Exit Fee in English</t>
  </si>
  <si>
    <t>Brokerage In Fee in Thai</t>
  </si>
  <si>
    <t>Brokerage In Fee in English</t>
  </si>
  <si>
    <t>Brokerage Out Fee in Thai</t>
  </si>
  <si>
    <t>Brokerage Out Fee in English</t>
  </si>
  <si>
    <t>Minimum Redemption in Thai</t>
  </si>
  <si>
    <t>Minimum Redemption in English</t>
  </si>
  <si>
    <t>General Fund Objective Thai Description</t>
  </si>
  <si>
    <t>General Fund Objective English Description</t>
  </si>
  <si>
    <t>Fund Thai Description</t>
  </si>
  <si>
    <t>futr_use</t>
  </si>
  <si>
    <t>Fund English Description</t>
  </si>
  <si>
    <t xml:space="preserve">SEC Security Thai Description </t>
  </si>
  <si>
    <t xml:space="preserve">SEC Security English Description </t>
  </si>
  <si>
    <t xml:space="preserve">KA Security Thai Description </t>
  </si>
  <si>
    <t xml:space="preserve">KA Security English Description </t>
  </si>
  <si>
    <t>Morningstar Rating</t>
  </si>
  <si>
    <t>v_lpm_as400_ar_clss_qly</t>
  </si>
  <si>
    <t>Morningstar Icon</t>
  </si>
  <si>
    <t>Best Seller Score</t>
  </si>
  <si>
    <t>cl_dt</t>
  </si>
  <si>
    <t>Dividend Policy in Thai</t>
  </si>
  <si>
    <t>Dividend Policy in English</t>
  </si>
  <si>
    <t>cl_by</t>
  </si>
  <si>
    <t>SEC Fund Type in Thai</t>
  </si>
  <si>
    <t>cl_from</t>
  </si>
  <si>
    <t>SEC Fund Type in English</t>
  </si>
  <si>
    <t>cl_rsn</t>
  </si>
  <si>
    <t>Masterfund Name in Thai</t>
  </si>
  <si>
    <t>Masterfund Name in English</t>
  </si>
  <si>
    <t>Masterfund Link URL</t>
  </si>
  <si>
    <t>cl_txn_dt</t>
  </si>
  <si>
    <t>Masterfund ISIN Code</t>
  </si>
  <si>
    <t>lpm_entry_f</t>
  </si>
  <si>
    <t>Masterfund Bloomberg Code</t>
  </si>
  <si>
    <t>lpm_entr_dt</t>
  </si>
  <si>
    <t>Subscription Date Time in Thai</t>
  </si>
  <si>
    <t>lpm_entr_usr</t>
  </si>
  <si>
    <t>Subscription Date Time in English</t>
  </si>
  <si>
    <t>lpm_upd_dt</t>
  </si>
  <si>
    <t>Redemption Date Time in Thai</t>
  </si>
  <si>
    <t>lpm_upd_usr</t>
  </si>
  <si>
    <t>Redemption Date Time in English</t>
  </si>
  <si>
    <t>Settlement Other in Thai</t>
  </si>
  <si>
    <t>day_past_due_last_mo</t>
  </si>
  <si>
    <t>Settlement Other in English</t>
  </si>
  <si>
    <t>Management Fee in Thai</t>
  </si>
  <si>
    <t>Management Fee in English</t>
  </si>
  <si>
    <t>Mutual Fund Fees Remark in Thai</t>
  </si>
  <si>
    <t>Mutual Fund Fees Remark in English</t>
  </si>
  <si>
    <t>Unitholder Fees Remark in Thai</t>
  </si>
  <si>
    <t>v_lpm_as400_ln_cntg_clss_prvn_bfr_wrtof</t>
  </si>
  <si>
    <t>Unitholder Fees Remark in English</t>
  </si>
  <si>
    <t>Fund Maturity Information</t>
  </si>
  <si>
    <t>Investment Start Date</t>
  </si>
  <si>
    <t>Redemption Date</t>
  </si>
  <si>
    <t>Investment Period</t>
  </si>
  <si>
    <t>fics_acct_id_num</t>
  </si>
  <si>
    <t xml:space="preserve">Approximated Fund Return </t>
  </si>
  <si>
    <t>KSEC Fund Number</t>
  </si>
  <si>
    <t>AMC Identification Number</t>
  </si>
  <si>
    <t>Fund Name in Thai</t>
  </si>
  <si>
    <t>Fund Name in English</t>
  </si>
  <si>
    <t>Fund Type in Thai</t>
  </si>
  <si>
    <t>Risk Level</t>
  </si>
  <si>
    <t>NAV Per Unit</t>
  </si>
  <si>
    <t>Latest NAV Date</t>
  </si>
  <si>
    <t>Customer Reference Number</t>
  </si>
  <si>
    <t>Product Type</t>
  </si>
  <si>
    <t>acct_int_last_mo_f</t>
  </si>
  <si>
    <t>Unit Volume</t>
  </si>
  <si>
    <t>Average Price Cost Per Unit</t>
  </si>
  <si>
    <t>Cost Amount</t>
  </si>
  <si>
    <t>Market Price Amount Per Unit</t>
  </si>
  <si>
    <t>Market Value Amount</t>
  </si>
  <si>
    <t>acct_cl_cd</t>
  </si>
  <si>
    <t>Unrealized Gain Loss Amount</t>
  </si>
  <si>
    <t>Unrealized Gain Loss Percentage</t>
  </si>
  <si>
    <t>AMC Name in English</t>
  </si>
  <si>
    <t>npl_lvl</t>
  </si>
  <si>
    <t>Unit Holder Number</t>
  </si>
  <si>
    <t xml:space="preserve">Fund Type </t>
  </si>
  <si>
    <t>Market Price Date</t>
  </si>
  <si>
    <t xml:space="preserve">Customer Identification Number </t>
  </si>
  <si>
    <t xml:space="preserve">Customer Reference Number </t>
  </si>
  <si>
    <t>Person Code</t>
  </si>
  <si>
    <t>Customer Income</t>
  </si>
  <si>
    <t>High Net Worth Name</t>
  </si>
  <si>
    <t>Credit Risk Rating Score</t>
  </si>
  <si>
    <t>Credit Risk Rating Grade</t>
  </si>
  <si>
    <t>bot_cr_tp_cd</t>
  </si>
  <si>
    <t>Credit Risk Rating Reviewed Date</t>
  </si>
  <si>
    <t>Next Credit Risk Rating Reviewed Date</t>
  </si>
  <si>
    <t>Private Fund Outstanding Balance</t>
  </si>
  <si>
    <t>Debit Account Number</t>
  </si>
  <si>
    <t>Private Fund Identification Number</t>
  </si>
  <si>
    <t>Identification Document Type Code</t>
  </si>
  <si>
    <t>Private Fund Type</t>
  </si>
  <si>
    <t>Company Staff Payroll Account</t>
  </si>
  <si>
    <t>bsn_center_br_num</t>
  </si>
  <si>
    <t>Employee Status Code</t>
  </si>
  <si>
    <t>Last Update Date</t>
  </si>
  <si>
    <t>Officer Code</t>
  </si>
  <si>
    <t>Business Date</t>
  </si>
  <si>
    <t>Organization</t>
  </si>
  <si>
    <t>Type</t>
  </si>
  <si>
    <t>Token Number</t>
  </si>
  <si>
    <t>Token Assurance Level</t>
  </si>
  <si>
    <t>Token Requestor Number</t>
  </si>
  <si>
    <t>Token Status</t>
  </si>
  <si>
    <t>Token Action Date</t>
  </si>
  <si>
    <t>Last Change Date</t>
  </si>
  <si>
    <t>Last Change Time</t>
  </si>
  <si>
    <t>Card Expiry Date</t>
  </si>
  <si>
    <t>Visa Token Type</t>
  </si>
  <si>
    <t>Visa Device Identification Number</t>
  </si>
  <si>
    <t>Visa Device Number</t>
  </si>
  <si>
    <t>Visa Device Locate</t>
  </si>
  <si>
    <t>Visa Wallet Account Identification Number</t>
  </si>
  <si>
    <t>Visa Wallet Email Account</t>
  </si>
  <si>
    <t>Visa Wallet Reason Code</t>
  </si>
  <si>
    <t>Filler</t>
  </si>
  <si>
    <t>Payment Account Reference</t>
  </si>
  <si>
    <t>Rule Number</t>
  </si>
  <si>
    <t>Subject</t>
  </si>
  <si>
    <t>Parameter</t>
  </si>
  <si>
    <t>Rule Description</t>
  </si>
  <si>
    <t>Parameter Flag</t>
  </si>
  <si>
    <t>Condition 000</t>
  </si>
  <si>
    <t>Condition 100</t>
  </si>
  <si>
    <t>Condition 101</t>
  </si>
  <si>
    <t>Condition 102</t>
  </si>
  <si>
    <t>Condition 103</t>
  </si>
  <si>
    <t>Condition 104</t>
  </si>
  <si>
    <t>Condition 105</t>
  </si>
  <si>
    <t>Condition 106</t>
  </si>
  <si>
    <t>Condition 107</t>
  </si>
  <si>
    <t>Condition 108</t>
  </si>
  <si>
    <t>Condition 109</t>
  </si>
  <si>
    <t>Condition 110</t>
  </si>
  <si>
    <t>Condition 111</t>
  </si>
  <si>
    <t>Update User Name</t>
  </si>
  <si>
    <t xml:space="preserve">User Department Code
</t>
  </si>
  <si>
    <t>Update Date Group</t>
  </si>
  <si>
    <t>Update Log User Identification Number</t>
  </si>
  <si>
    <t>Update Log Date</t>
  </si>
  <si>
    <t>Form APPR Code</t>
  </si>
  <si>
    <t>Deal Reference Number</t>
  </si>
  <si>
    <t>Package Number</t>
  </si>
  <si>
    <t>v_lpm_as400_lmt_inf_bfr_wrtof</t>
  </si>
  <si>
    <t>Contract</t>
  </si>
  <si>
    <t>Component Number</t>
  </si>
  <si>
    <t>Product Family Type Code</t>
  </si>
  <si>
    <t>lmt_num</t>
  </si>
  <si>
    <t>Product Sub Group Type Code</t>
  </si>
  <si>
    <t>pd_catg_cd</t>
  </si>
  <si>
    <t>Product Typology</t>
  </si>
  <si>
    <t>Portfolio</t>
  </si>
  <si>
    <t>Counterparty Short Name</t>
  </si>
  <si>
    <t>Principal Currency</t>
  </si>
  <si>
    <t>Trade Date</t>
  </si>
  <si>
    <t>Value Date</t>
  </si>
  <si>
    <t>SBT in THB</t>
  </si>
  <si>
    <t>Interest Basis</t>
  </si>
  <si>
    <t>Accrued Interest Today Day</t>
  </si>
  <si>
    <t>Accrued Interest Today Amount</t>
  </si>
  <si>
    <t>Accrued Interest Maturity Day</t>
  </si>
  <si>
    <t>Accrued Interest Maturity Amount</t>
  </si>
  <si>
    <t>Year-to-Date Interest Amount</t>
  </si>
  <si>
    <t>Month-to-Date Interest Amount</t>
  </si>
  <si>
    <t>Settlement Instruction Method</t>
  </si>
  <si>
    <t>Trader Name</t>
  </si>
  <si>
    <t>Deal Status</t>
  </si>
  <si>
    <t>Deal Type</t>
  </si>
  <si>
    <t>Buy or Sell</t>
  </si>
  <si>
    <t>Premium Discount</t>
  </si>
  <si>
    <t>OGL Account Code</t>
  </si>
  <si>
    <t>Spread Rate</t>
  </si>
  <si>
    <t>Notional Amount</t>
  </si>
  <si>
    <t>actv_f</t>
  </si>
  <si>
    <t>Notional Movement</t>
  </si>
  <si>
    <t>avl_lmt_f</t>
  </si>
  <si>
    <t>Interest Movement</t>
  </si>
  <si>
    <t>dsbr_amt</t>
  </si>
  <si>
    <t>Market Operation Status</t>
  </si>
  <si>
    <t>Related Deal Number</t>
  </si>
  <si>
    <t>Original CIS Number</t>
  </si>
  <si>
    <t>Original Customer Name</t>
  </si>
  <si>
    <t>grp_id_num</t>
  </si>
  <si>
    <t>Parent Original CIS Number</t>
  </si>
  <si>
    <t>Pillar</t>
  </si>
  <si>
    <t>Limit Type Code</t>
  </si>
  <si>
    <t>Reallocation Detail</t>
  </si>
  <si>
    <t>Limit Parameter</t>
  </si>
  <si>
    <t>Limit Currency Code</t>
  </si>
  <si>
    <t>v_cis_ipxar</t>
  </si>
  <si>
    <t>Limit Expiry Date</t>
  </si>
  <si>
    <t>CSA Active Flag</t>
  </si>
  <si>
    <t>ipar__ip_id</t>
  </si>
  <si>
    <t>Comment Field</t>
  </si>
  <si>
    <t>Source System Date</t>
  </si>
  <si>
    <t>cst_and_acct_rel_tp_cd</t>
  </si>
  <si>
    <t>Limit Currency</t>
  </si>
  <si>
    <t>Latest Suspension Date</t>
  </si>
  <si>
    <t>acct_eff_dt</t>
  </si>
  <si>
    <t>Contract Status</t>
  </si>
  <si>
    <t>acct_exp_dt</t>
  </si>
  <si>
    <t>Bad Bank Customer Flag</t>
  </si>
  <si>
    <t>usr_id_num</t>
  </si>
  <si>
    <t>Fitch Counterparty Rating</t>
  </si>
  <si>
    <t>upd_dt_tm</t>
  </si>
  <si>
    <t>Moody Counterparty Rating</t>
  </si>
  <si>
    <t>Standard and Poor Counterparty Rating</t>
  </si>
  <si>
    <t>Kbank Counterparty Rating</t>
  </si>
  <si>
    <t>Counterparty Funded Percentage</t>
  </si>
  <si>
    <t>Available Limit</t>
  </si>
  <si>
    <t>PFE Utilization Amount</t>
  </si>
  <si>
    <t>v_cis_ip</t>
  </si>
  <si>
    <t>Non-CSA Utilization Net Exposure Amount</t>
  </si>
  <si>
    <t>CSA Utilization Net Exposure Amount</t>
  </si>
  <si>
    <t>ip_id</t>
  </si>
  <si>
    <t>CSA Margin Amount</t>
  </si>
  <si>
    <t>ip_indx_id</t>
  </si>
  <si>
    <t>CSA Utilization Net Exposure Amount after Reduction</t>
  </si>
  <si>
    <t>doc_tp_cd</t>
  </si>
  <si>
    <t>Trade Utilization Net Exposure Amount</t>
  </si>
  <si>
    <t>regis_num</t>
  </si>
  <si>
    <t>Repo Utilization Net Exposure Amount</t>
  </si>
  <si>
    <t>PFE Counterparty Percentage</t>
  </si>
  <si>
    <t>doc_issur</t>
  </si>
  <si>
    <t>PSE Counterparty Percentage</t>
  </si>
  <si>
    <t>doc_issur_dt</t>
  </si>
  <si>
    <t>Repost Date</t>
  </si>
  <si>
    <t>MX Counterparty Short Name</t>
  </si>
  <si>
    <t>cst_grp_cd</t>
  </si>
  <si>
    <t>Limit Group</t>
  </si>
  <si>
    <t>cst_vld_cd</t>
  </si>
  <si>
    <t>Legal Case Type Code</t>
  </si>
  <si>
    <t>cst_crt_cd</t>
  </si>
  <si>
    <t>Legal Case Sequence</t>
  </si>
  <si>
    <t>cst_tp_cd</t>
  </si>
  <si>
    <t>LEC Enter Date</t>
  </si>
  <si>
    <t>local_ttl</t>
  </si>
  <si>
    <t>Acquitted Flag</t>
  </si>
  <si>
    <t>local_nm</t>
  </si>
  <si>
    <t>Non COA Product Code</t>
  </si>
  <si>
    <t>local_surnm</t>
  </si>
  <si>
    <t xml:space="preserve">Non COA Product Thai Description
</t>
  </si>
  <si>
    <t>Non COA Product English Description</t>
  </si>
  <si>
    <t>eng_ttl</t>
  </si>
  <si>
    <t>Non COA Product Status Code</t>
  </si>
  <si>
    <t>eng_nm</t>
  </si>
  <si>
    <t>Industry Classification Sub Group Thai Description</t>
  </si>
  <si>
    <t>eng_surnm</t>
  </si>
  <si>
    <t>Industry Classification Sub Group English Description</t>
  </si>
  <si>
    <t>Industry Classification Group Description</t>
  </si>
  <si>
    <t>br_num</t>
  </si>
  <si>
    <t>Industry Classification Group Code</t>
  </si>
  <si>
    <t>kyc_br_num</t>
  </si>
  <si>
    <t>EBITDA Margin Percentage</t>
  </si>
  <si>
    <t>Cash Portion Percentage</t>
  </si>
  <si>
    <t>nbr_emp</t>
  </si>
  <si>
    <t>Account Relation Type Code</t>
  </si>
  <si>
    <t>asset_excld_land</t>
  </si>
  <si>
    <t>Account Relation Type Thai Description</t>
  </si>
  <si>
    <t>mjor_src_of_incm_cd</t>
  </si>
  <si>
    <t xml:space="preserve">Account Relation Type English Description </t>
  </si>
  <si>
    <t>chng_nm_f</t>
  </si>
  <si>
    <t>Document Type Thai Description</t>
  </si>
  <si>
    <t>cst_crt_dt</t>
  </si>
  <si>
    <t>Document Type English  Description</t>
  </si>
  <si>
    <t>cst_cls_dt</t>
  </si>
  <si>
    <t>Contact Relation Code</t>
  </si>
  <si>
    <t>cst_mrg_st</t>
  </si>
  <si>
    <t>Contact Relation Thai Description</t>
  </si>
  <si>
    <t>cst_mrg_dt</t>
  </si>
  <si>
    <t>Contact Relation English Description</t>
  </si>
  <si>
    <t>cst_st_cd</t>
  </si>
  <si>
    <t>Contact Number</t>
  </si>
  <si>
    <t>Customer Contact Relationship Type Code</t>
  </si>
  <si>
    <t>Customer Contact Relationship Status Code</t>
  </si>
  <si>
    <t>Customer Contact Relationship Effective Date</t>
  </si>
  <si>
    <t>Customer Contact Relationship Expiry Date</t>
  </si>
  <si>
    <t>Contact Type Code</t>
  </si>
  <si>
    <t>Contact Type Thai Description</t>
  </si>
  <si>
    <t>Contact Type English Description</t>
  </si>
  <si>
    <t>v_cis_ar</t>
  </si>
  <si>
    <t>Contact Identification Number</t>
  </si>
  <si>
    <t>Contact Type</t>
  </si>
  <si>
    <t>Contact Source System</t>
  </si>
  <si>
    <t>ar_ip_id</t>
  </si>
  <si>
    <t>Contact Information</t>
  </si>
  <si>
    <t>Phone Extension Number</t>
  </si>
  <si>
    <t>Phone Country Code</t>
  </si>
  <si>
    <t>Phone Area Code</t>
  </si>
  <si>
    <t>acct_src_sys</t>
  </si>
  <si>
    <t>Contact Status Code</t>
  </si>
  <si>
    <t>acct_pd_cd</t>
  </si>
  <si>
    <t>Contact Effective Date</t>
  </si>
  <si>
    <t>Contact Expiry Date</t>
  </si>
  <si>
    <t>acct_br_num</t>
  </si>
  <si>
    <t>Uncontact Status Flag</t>
  </si>
  <si>
    <t>acct_ownr_tp_cd</t>
  </si>
  <si>
    <t>Uncontact Recorded Date</t>
  </si>
  <si>
    <t>acct_ownr_st_cd</t>
  </si>
  <si>
    <t>Uncontact Recorder Number</t>
  </si>
  <si>
    <t>acct_ownr_bgn_dt</t>
  </si>
  <si>
    <t>Contact Creator Identification Number</t>
  </si>
  <si>
    <t>acct_ownr_end_dt</t>
  </si>
  <si>
    <t>Gender</t>
  </si>
  <si>
    <t>Education Level</t>
  </si>
  <si>
    <t>Income Range</t>
  </si>
  <si>
    <t>Family Income Range</t>
  </si>
  <si>
    <t>Job Position Code</t>
  </si>
  <si>
    <t>Profession Other</t>
  </si>
  <si>
    <t>Death Flag</t>
  </si>
  <si>
    <t>Death Date</t>
  </si>
  <si>
    <t>v_csm_custxformxconsent</t>
  </si>
  <si>
    <t>Number of Children</t>
  </si>
  <si>
    <t>form_num</t>
  </si>
  <si>
    <t>cnsnt_eff_dt</t>
  </si>
  <si>
    <t>cnsnt_exp_dt</t>
  </si>
  <si>
    <t>chnl_cd</t>
  </si>
  <si>
    <t>orig_pd</t>
  </si>
  <si>
    <t>evd_url</t>
  </si>
  <si>
    <t>cnsnt_f</t>
  </si>
  <si>
    <t>upd_by_usr_num</t>
  </si>
  <si>
    <t>upd_by_usr_nm</t>
  </si>
  <si>
    <t>usr_dept_cd</t>
  </si>
  <si>
    <t>usr_dept_nm</t>
  </si>
  <si>
    <t>upd_dt</t>
  </si>
  <si>
    <t>v_csm_formxappr</t>
  </si>
  <si>
    <t>formappr_cd</t>
  </si>
  <si>
    <t>formappr_apprgrp_cd</t>
  </si>
  <si>
    <t>actn_cd</t>
  </si>
  <si>
    <t>pps_cd</t>
  </si>
  <si>
    <t>pd_cd</t>
  </si>
  <si>
    <t>v_csm_channel</t>
  </si>
  <si>
    <t>chnl_desc</t>
  </si>
  <si>
    <t>Update date</t>
  </si>
  <si>
    <t>v_csm_originateproductcoa</t>
  </si>
  <si>
    <t>coa_pd_thai_desc</t>
  </si>
  <si>
    <t>coa_pd_eng_desc</t>
  </si>
  <si>
    <t>coa_pd_st_cd</t>
  </si>
  <si>
    <t>Update By User Number</t>
  </si>
  <si>
    <t>v_csm_purpose</t>
  </si>
  <si>
    <t>pps_thai_desc</t>
  </si>
  <si>
    <t>pps_eng_desc</t>
  </si>
  <si>
    <t>pps_st_cd</t>
  </si>
  <si>
    <t>v_csm_company</t>
  </si>
  <si>
    <t>co_cd</t>
  </si>
  <si>
    <t>co_full_nm_in_thai</t>
  </si>
  <si>
    <t>co_abbr_nm_in_thai</t>
  </si>
  <si>
    <t>co_full_nm_in_eng</t>
  </si>
  <si>
    <t>co_abbr_nm_in_eng</t>
  </si>
  <si>
    <t>co_dsply_prior</t>
  </si>
  <si>
    <t>co_ctrlr_f</t>
  </si>
  <si>
    <t>co_st_cd</t>
  </si>
  <si>
    <t>v_csm_receivertype</t>
  </si>
  <si>
    <t>rcvr_tp_cd</t>
  </si>
  <si>
    <t>rcvr_thai_desc</t>
  </si>
  <si>
    <t>rcvr_eng_desc</t>
  </si>
  <si>
    <t>rcvr_tp_st_cd</t>
  </si>
  <si>
    <t>v_csm_formconsent</t>
  </si>
  <si>
    <t>form_abbr_nm</t>
  </si>
  <si>
    <t>form_st</t>
  </si>
  <si>
    <t>form_</t>
  </si>
  <si>
    <t>form_crt_dt</t>
  </si>
  <si>
    <t>form_exp_dt</t>
  </si>
  <si>
    <t>form_rnew_opt</t>
  </si>
  <si>
    <t>form_ctrlr</t>
  </si>
  <si>
    <t>form_appr_group</t>
  </si>
  <si>
    <t>form_dsply_lvl_cd</t>
  </si>
  <si>
    <t>form_dsply_seq</t>
  </si>
  <si>
    <t>form_maintn_by_kbnk_f</t>
  </si>
  <si>
    <t>upd_usr_id_num</t>
  </si>
  <si>
    <t>usr_actn_cd</t>
  </si>
  <si>
    <t>form_prtnr_grp</t>
  </si>
  <si>
    <t>form_inactv_f</t>
  </si>
  <si>
    <t>v_csm_formxcontent</t>
  </si>
  <si>
    <t>lang_cd</t>
  </si>
  <si>
    <t>shrt_cntnt</t>
  </si>
  <si>
    <t>long_cntnt</t>
  </si>
  <si>
    <t>dtl_cntnt</t>
  </si>
  <si>
    <t>v_csm_action</t>
  </si>
  <si>
    <t>actn_thai_desc</t>
  </si>
  <si>
    <t>actn_eng_desc</t>
  </si>
  <si>
    <t>actn_st_cd</t>
  </si>
  <si>
    <t>v_csm_product</t>
  </si>
  <si>
    <t>pd_thai_desc</t>
  </si>
  <si>
    <t>pd_eng_desc</t>
  </si>
  <si>
    <t>pd_st_cd</t>
  </si>
  <si>
    <t>v_rdm_cst_ip_lgl_stc_tp_cd</t>
  </si>
  <si>
    <t>cst_lgl_strct_tp_cd</t>
  </si>
  <si>
    <t>cst_tp_desc</t>
  </si>
  <si>
    <t>cst_lgl_strct_tp_thai_desc</t>
  </si>
  <si>
    <t>cst_lgl_strct_tp_eng_desc</t>
  </si>
  <si>
    <t>crt_dt_tm</t>
  </si>
  <si>
    <t>v_rdm_cst_nat_cd</t>
  </si>
  <si>
    <t>nat_cd</t>
  </si>
  <si>
    <t>nat_thai_desc</t>
  </si>
  <si>
    <t>nat_eng_desc</t>
  </si>
  <si>
    <t>v_rdm_cst_mar_st_cd</t>
  </si>
  <si>
    <t>mrtl_st_cd</t>
  </si>
  <si>
    <t>mrtl_st_thai_desc</t>
  </si>
  <si>
    <t>mrtl_st_eng_desc</t>
  </si>
  <si>
    <t>v_rdm_cst_ctf_tp_cd</t>
  </si>
  <si>
    <t>cert_tp_cd</t>
  </si>
  <si>
    <t>cert_tp_thai_desc</t>
  </si>
  <si>
    <t>cert_tp_eng_desc</t>
  </si>
  <si>
    <t>v_rdm_cst_ocp_cd</t>
  </si>
  <si>
    <t>ocp_thai_desc</t>
  </si>
  <si>
    <t>ocp_eng_desc</t>
  </si>
  <si>
    <t>actv_f_desc</t>
  </si>
  <si>
    <t>dsply_seq</t>
  </si>
  <si>
    <t>bot_emp_char_cd</t>
  </si>
  <si>
    <t>bot_emp_char_desc</t>
  </si>
  <si>
    <t>bot_emp_st_cd</t>
  </si>
  <si>
    <t>bot_emp_st_desc</t>
  </si>
  <si>
    <t>ocp_grp_cd</t>
  </si>
  <si>
    <t>ocp_grp_desc</t>
  </si>
  <si>
    <t>work_nm_req_f</t>
  </si>
  <si>
    <t>work_nm_req_f_desc</t>
  </si>
  <si>
    <t>work_addr_req_f</t>
  </si>
  <si>
    <t>work_addr_req_f_desc</t>
  </si>
  <si>
    <t>thai_cst_lgl_strct_tp_cd</t>
  </si>
  <si>
    <t>frgn_cst_lgl_strct_tp_cd</t>
  </si>
  <si>
    <t>v_rdm_cst_prof_cd</t>
  </si>
  <si>
    <t>prof_thai_desc</t>
  </si>
  <si>
    <t>prof_cd</t>
  </si>
  <si>
    <t>prof_eng_desc</t>
  </si>
  <si>
    <t>v_rdm_cst_idv_incm_seg_cd</t>
  </si>
  <si>
    <t>idv_incm_seg_cd</t>
  </si>
  <si>
    <t>idv_incm_seg_thai_desc</t>
  </si>
  <si>
    <t>idv_incm_seg_eng_desc</t>
  </si>
  <si>
    <t>v_rdm_cst_seg_cd</t>
  </si>
  <si>
    <t>seg_catg_cd</t>
  </si>
  <si>
    <t>seg_catg_desc</t>
  </si>
  <si>
    <t>seg_thai_desc</t>
  </si>
  <si>
    <t>seg_eng_desc</t>
  </si>
  <si>
    <t>seg_grp_desc</t>
  </si>
  <si>
    <t>seg_sub_grp_desc</t>
  </si>
  <si>
    <t>seg_map_cd</t>
  </si>
  <si>
    <t>cst_seg_cd</t>
  </si>
  <si>
    <t>cst_seg_desc</t>
  </si>
  <si>
    <t>rm_seg_cd</t>
  </si>
  <si>
    <t>rm_seg_desc</t>
  </si>
  <si>
    <t>v_rdm_card_tp_cd</t>
  </si>
  <si>
    <t>card_nm</t>
  </si>
  <si>
    <t>card_tp_unq_key</t>
  </si>
  <si>
    <t>card_tp_cd</t>
  </si>
  <si>
    <t>plstic_cd</t>
  </si>
  <si>
    <t>card_nm_in_thai</t>
  </si>
  <si>
    <t>card_shrt_nm_in_eng</t>
  </si>
  <si>
    <t>card_shrt_nm_in_thai</t>
  </si>
  <si>
    <t>plstic_desc</t>
  </si>
  <si>
    <t>card_grp</t>
  </si>
  <si>
    <t>card_issur</t>
  </si>
  <si>
    <t>kbnk_card_lvl</t>
  </si>
  <si>
    <t>issur_card_lvl</t>
  </si>
  <si>
    <t>bin_num</t>
  </si>
  <si>
    <t>pnt_conso_cd</t>
  </si>
  <si>
    <t>pnt_conso_desc</t>
  </si>
  <si>
    <t>rmrk</t>
  </si>
  <si>
    <t>url</t>
  </si>
  <si>
    <t>v_rdm_pim_coa_pd</t>
  </si>
  <si>
    <t>coa_pd_ftr_eng_desc</t>
  </si>
  <si>
    <t>coa_pd_ftr_thai_desc</t>
  </si>
  <si>
    <t>cmas_f</t>
  </si>
  <si>
    <t>coa_pd_line_cd</t>
  </si>
  <si>
    <t>coa_pd_line_eng_desc</t>
  </si>
  <si>
    <t>coa_pd_grp_cd</t>
  </si>
  <si>
    <t>coa_pd_grp_eng_desc</t>
  </si>
  <si>
    <t>coa_pd_sub_grp_cd</t>
  </si>
  <si>
    <t>coa_pd_sub_grp_eng_desc</t>
  </si>
  <si>
    <t>coa_gl_pd_eng_desc</t>
  </si>
  <si>
    <t>pblsh_dt_tm</t>
  </si>
  <si>
    <t>v_rdm_idy_cl_cd</t>
  </si>
  <si>
    <t>indst_cl_thai_desc</t>
  </si>
  <si>
    <t>indst_cl_cd</t>
  </si>
  <si>
    <t>indst_cl_eng_desc</t>
  </si>
  <si>
    <t>indst_cl_long_desc</t>
  </si>
  <si>
    <t>indst_cl_sub_grp_desc</t>
  </si>
  <si>
    <t>indst_cl_sub_grp_cd</t>
  </si>
  <si>
    <t>idy_isic_cd_name</t>
  </si>
  <si>
    <t>idy_isic_cd_std</t>
  </si>
  <si>
    <t>dgtl_chnl_f</t>
  </si>
  <si>
    <t>dgtl_thai_desc</t>
  </si>
  <si>
    <t>dgtl_grp_nm_in_thai</t>
  </si>
  <si>
    <t>dgtl_offln_f</t>
  </si>
  <si>
    <t>dgtl_offln_thai_desc</t>
  </si>
  <si>
    <t>dgtl_offln_grp_nm_in_thai</t>
  </si>
  <si>
    <t>dgtl_onln_f</t>
  </si>
  <si>
    <t>dgtl_onln_thai_desc</t>
  </si>
  <si>
    <t>plcy_risk_ind_desc</t>
  </si>
  <si>
    <t>plcy_risk_ind_cd</t>
  </si>
  <si>
    <t>onln_dsply_seq</t>
  </si>
  <si>
    <t>offln_dsply_seq</t>
  </si>
  <si>
    <t>modl_intnl_tp_desc</t>
  </si>
  <si>
    <t>modl_intnl_tp_cd</t>
  </si>
  <si>
    <t>v_cis_org</t>
  </si>
  <si>
    <t>org_ip_id</t>
  </si>
  <si>
    <t>rev_cd</t>
  </si>
  <si>
    <t>dislv_dt</t>
  </si>
  <si>
    <t>v_cis_ipsegment</t>
  </si>
  <si>
    <t>ipsegm_ip_id</t>
  </si>
  <si>
    <t>seg_tp</t>
  </si>
  <si>
    <t>seg_upd_dt</t>
  </si>
  <si>
    <t>v_cis_histsegm</t>
  </si>
  <si>
    <t>method</t>
  </si>
  <si>
    <t>hist_seg_run_num</t>
  </si>
  <si>
    <t>hstsgm_ip_id</t>
  </si>
  <si>
    <t>seg_chng_rsn_cd</t>
  </si>
  <si>
    <t>actn_dt</t>
  </si>
  <si>
    <t>usr_id_num_from_ip_tbl</t>
  </si>
  <si>
    <t>upd_dt_tm_from_ip_tbl</t>
  </si>
  <si>
    <t>v_cis_addr</t>
  </si>
  <si>
    <t>addr_id_num</t>
  </si>
  <si>
    <t>addr_ip_id</t>
  </si>
  <si>
    <t>addr_crt_src_sys</t>
  </si>
  <si>
    <t>wrkplc_nm</t>
  </si>
  <si>
    <t>post_offc_box</t>
  </si>
  <si>
    <t>addr_num</t>
  </si>
  <si>
    <t>addr_moo</t>
  </si>
  <si>
    <t>vllg</t>
  </si>
  <si>
    <t>bldng</t>
  </si>
  <si>
    <t>flr_num</t>
  </si>
  <si>
    <t>room_num</t>
  </si>
  <si>
    <t>addr_soi</t>
  </si>
  <si>
    <t>road</t>
  </si>
  <si>
    <t>subdstc</t>
  </si>
  <si>
    <t>dstrct</t>
  </si>
  <si>
    <t>provnc</t>
  </si>
  <si>
    <t>post_cd</t>
  </si>
  <si>
    <t>cntry_cd</t>
  </si>
  <si>
    <t>frst_line_addr</t>
  </si>
  <si>
    <t>scnd_line_addr</t>
  </si>
  <si>
    <t>addr_st_cd</t>
  </si>
  <si>
    <t>addr_eff_dt</t>
  </si>
  <si>
    <t>addr_exp_dt</t>
  </si>
  <si>
    <t>unctc_addr_f</t>
  </si>
  <si>
    <t>unctc_addr_dt</t>
  </si>
  <si>
    <t>unctc_addr_recr_num</t>
  </si>
  <si>
    <t>unctc_recr_center_cd</t>
  </si>
  <si>
    <t>unctc_recr_br_num</t>
  </si>
  <si>
    <t>addr_crtr_id_num</t>
  </si>
  <si>
    <t>v_cis_ipxaddr</t>
  </si>
  <si>
    <t>ipaddr_ip_id</t>
  </si>
  <si>
    <t>cst_addr_rel_tp</t>
  </si>
  <si>
    <t>cst_addr_rel_st_cd</t>
  </si>
  <si>
    <t>cst_and_addr_rel_eff_dt</t>
  </si>
  <si>
    <t>cst_and_addr_rel_exp_dt</t>
  </si>
  <si>
    <t>v_cis_dntcnt</t>
  </si>
  <si>
    <t>dntcnt_ip_id</t>
  </si>
  <si>
    <t>ctc_chnl_cd</t>
  </si>
  <si>
    <t>pd_domn_cd</t>
  </si>
  <si>
    <t>ctc_pps_cd</t>
  </si>
  <si>
    <t>do_not_ctc_crtr_id_num</t>
  </si>
  <si>
    <t>dntcnt_mark_dt</t>
  </si>
  <si>
    <t>v_cis_othdoc</t>
  </si>
  <si>
    <t>othdoc_ip_id</t>
  </si>
  <si>
    <t>othr_doc_num</t>
  </si>
  <si>
    <t>doc_st_cd</t>
  </si>
  <si>
    <t>doc_issu_dt</t>
  </si>
  <si>
    <t>othdoc_doc_exp_dt</t>
  </si>
  <si>
    <t>v_ud_ka_fundcode</t>
  </si>
  <si>
    <t>fund_id_num</t>
  </si>
  <si>
    <t>fund_cd</t>
  </si>
  <si>
    <t>fund_full_nm_in_eng</t>
  </si>
  <si>
    <t>fund_full_nm_in_thai</t>
  </si>
  <si>
    <t>fund_tp</t>
  </si>
  <si>
    <t>fund_tp_nm_in_eng</t>
  </si>
  <si>
    <t>fund_tp_nm_in_thai</t>
  </si>
  <si>
    <t>fund_grp_nm</t>
  </si>
  <si>
    <t>net_asset_val</t>
  </si>
  <si>
    <t>net_asset_val_dt</t>
  </si>
  <si>
    <t>fund_priod</t>
  </si>
  <si>
    <t>fund_risk_lvl</t>
  </si>
  <si>
    <t>exchg_rate_risk_f</t>
  </si>
  <si>
    <t>incptn_dt</t>
  </si>
  <si>
    <t>bid_prc_in_thb</t>
  </si>
  <si>
    <t>offr_prc_in_thb</t>
  </si>
  <si>
    <t>fund_size_amt_in_thb</t>
  </si>
  <si>
    <t>dvdn_plcy</t>
  </si>
  <si>
    <t>intl_prch_in_thai</t>
  </si>
  <si>
    <t>intl_prch_in_eng</t>
  </si>
  <si>
    <t>min_prch_in_thai</t>
  </si>
  <si>
    <t>min_prch_in_eng</t>
  </si>
  <si>
    <t>full_invst_plcy_in_thai</t>
  </si>
  <si>
    <t>full_invst_plcy_in_eng</t>
  </si>
  <si>
    <t>start_ipo_date</t>
  </si>
  <si>
    <t>end_ipo_date</t>
  </si>
  <si>
    <t>fund_objtv_tp_in_thai</t>
  </si>
  <si>
    <t>fund_objtv_tp_in_eng</t>
  </si>
  <si>
    <t>flag_ship_flag</t>
  </si>
  <si>
    <t>recomnd_f</t>
  </si>
  <si>
    <t>shrt_invst_plcy_in_thai</t>
  </si>
  <si>
    <t>shrt_invst_plcy_in_eng</t>
  </si>
  <si>
    <t>issur_high_conctr</t>
  </si>
  <si>
    <t>sect_high_conctr</t>
  </si>
  <si>
    <t>cntry_high_conctr</t>
  </si>
  <si>
    <t>fund_objtv_tp</t>
  </si>
  <si>
    <t>asset_tp_cd</t>
  </si>
  <si>
    <t>asset_tp_thai_desc</t>
  </si>
  <si>
    <t>asset_tp_eng_desc</t>
  </si>
  <si>
    <t>sbscrpn_end_tm</t>
  </si>
  <si>
    <t>rdeem_end_tm</t>
  </si>
  <si>
    <t>settl_priod</t>
  </si>
  <si>
    <t>front_end_fee_in_thai</t>
  </si>
  <si>
    <t>front_end_fee_in_eng</t>
  </si>
  <si>
    <t>exit_fee_in_thai</t>
  </si>
  <si>
    <t>exit_fee_in_eng</t>
  </si>
  <si>
    <t>brkr_in_fee_in_thai</t>
  </si>
  <si>
    <t>brkr_in_fee_in_eng</t>
  </si>
  <si>
    <t>brkr_out_fee_in_thai</t>
  </si>
  <si>
    <t>brkr_out_fee_in_eng</t>
  </si>
  <si>
    <t>min_rdeem_in_thai</t>
  </si>
  <si>
    <t>min_rdeem_in_eng</t>
  </si>
  <si>
    <t>gnl_fund_objtv_thai_desc</t>
  </si>
  <si>
    <t>gnl_fund_objtv_eng_desc</t>
  </si>
  <si>
    <t>fund_thai_desc</t>
  </si>
  <si>
    <t>fund_eng_desc</t>
  </si>
  <si>
    <t>sec_secur_thai_desc</t>
  </si>
  <si>
    <t>sec_secur_eng_desc</t>
  </si>
  <si>
    <t>ka_secur_thai_desc</t>
  </si>
  <si>
    <t>ka_secur_eng_desc</t>
  </si>
  <si>
    <t>mrngstr_rate</t>
  </si>
  <si>
    <t>isshow_mornigstar</t>
  </si>
  <si>
    <t>best_sellr_scor</t>
  </si>
  <si>
    <t>dvdn_plcy_in_thai</t>
  </si>
  <si>
    <t>dvdn_plcy_in_eng</t>
  </si>
  <si>
    <t>sec_fund_tp_in_thai</t>
  </si>
  <si>
    <t>sec_fund_tp_in_eng</t>
  </si>
  <si>
    <t>masterfund_name_th</t>
  </si>
  <si>
    <t>masterfund_name_en</t>
  </si>
  <si>
    <t>masterfund_link_url</t>
  </si>
  <si>
    <t>masterfund_isincode</t>
  </si>
  <si>
    <t>masterfund_bloombergcode</t>
  </si>
  <si>
    <t>sbscrpn_dt_tm_in_thai</t>
  </si>
  <si>
    <t>sbscrpn_dt_tm_in_eng</t>
  </si>
  <si>
    <t>rdeem_dt_tm_in_thai</t>
  </si>
  <si>
    <t>rdeem_dt_tm_in_eng</t>
  </si>
  <si>
    <t>settl_othr_in_thai</t>
  </si>
  <si>
    <t>settl_othr_in_eng</t>
  </si>
  <si>
    <t>mngt_fee_in_thai</t>
  </si>
  <si>
    <t>mngt_fee_in_eng</t>
  </si>
  <si>
    <t>mf_fee_rmrk_in_thai</t>
  </si>
  <si>
    <t>mf_fee_rmrk_in_eng</t>
  </si>
  <si>
    <t>unithldr_fee_rmrk_in_thai</t>
  </si>
  <si>
    <t>unithldr_fee_rmrk_in_eng</t>
  </si>
  <si>
    <t>fund_mat_info</t>
  </si>
  <si>
    <t>invst_strt_dt</t>
  </si>
  <si>
    <t>rdeem_dt</t>
  </si>
  <si>
    <t>invst_priod</t>
  </si>
  <si>
    <t>apprx_fund_retrn</t>
  </si>
  <si>
    <t>fundreturnsapprox</t>
  </si>
  <si>
    <t>v_ks_fundmaster</t>
  </si>
  <si>
    <t>fundid</t>
  </si>
  <si>
    <t>amc_id_num</t>
  </si>
  <si>
    <t>fund_nm_in_thai</t>
  </si>
  <si>
    <t>fund_nm_in_eng</t>
  </si>
  <si>
    <t>fund_tp_in_thai</t>
  </si>
  <si>
    <t>risk_lvl</t>
  </si>
  <si>
    <t>nav</t>
  </si>
  <si>
    <t>navdate</t>
  </si>
  <si>
    <t>v_ks_fundportfolio</t>
  </si>
  <si>
    <t>cst_ref_num</t>
  </si>
  <si>
    <t>pd_tp</t>
  </si>
  <si>
    <t>unit_vol</t>
  </si>
  <si>
    <t>avg_prc_cost_per_unit</t>
  </si>
  <si>
    <t>cost_amt</t>
  </si>
  <si>
    <t>mkt_prc_amt_per_unit</t>
  </si>
  <si>
    <t>mkt_val_amt</t>
  </si>
  <si>
    <t>unrlzd_gain_loss_amt</t>
  </si>
  <si>
    <t>unrlzd_gain_loss_pct</t>
  </si>
  <si>
    <t>amc_nm_in_eng</t>
  </si>
  <si>
    <t>uh_num</t>
  </si>
  <si>
    <t>mkt_prc_dt</t>
  </si>
  <si>
    <t>v_ks_custprofile</t>
  </si>
  <si>
    <t>psn_cd</t>
  </si>
  <si>
    <t>cst_incm</t>
  </si>
  <si>
    <t>high_net_wrth_nm</t>
  </si>
  <si>
    <t>crr_scor</t>
  </si>
  <si>
    <t>crr_grd</t>
  </si>
  <si>
    <t>crr_rvw_dt</t>
  </si>
  <si>
    <t>nxt_crr_rvw_dt</t>
  </si>
  <si>
    <t>v_ud_privatefund_balance</t>
  </si>
  <si>
    <t>privt_fund_otsnd_bal</t>
  </si>
  <si>
    <t>dr_acct_num</t>
  </si>
  <si>
    <t>privt_fund_id_num</t>
  </si>
  <si>
    <t>id_doc_tp_cd</t>
  </si>
  <si>
    <t>privt_fund_tp</t>
  </si>
  <si>
    <t>v_hris_staff_accnt_vw</t>
  </si>
  <si>
    <t>co_stff_pyrl_acct</t>
  </si>
  <si>
    <t>emp_st_cd</t>
  </si>
  <si>
    <t>last_upd_dt</t>
  </si>
  <si>
    <t>offcr_cd</t>
  </si>
  <si>
    <t>v_cardlink_la10s_oatkn</t>
  </si>
  <si>
    <t>org</t>
  </si>
  <si>
    <t>tp</t>
  </si>
  <si>
    <t>token_num</t>
  </si>
  <si>
    <t>oatkn_assurance_lvl</t>
  </si>
  <si>
    <t>token_rqstr_num</t>
  </si>
  <si>
    <t>token_st</t>
  </si>
  <si>
    <t>token_actn_dt</t>
  </si>
  <si>
    <t>last_chng_dt</t>
  </si>
  <si>
    <t>last_chng_tm</t>
  </si>
  <si>
    <t>oatkn_acct_exp_date</t>
  </si>
  <si>
    <t>visa_token_tp</t>
  </si>
  <si>
    <t>visa_dvc_id_num</t>
  </si>
  <si>
    <t>visa_dvc_num</t>
  </si>
  <si>
    <t>oatkn_visa_device_loc</t>
  </si>
  <si>
    <t>visa_wllt_acct_id_num</t>
  </si>
  <si>
    <t>visa_wllt_email_acct</t>
  </si>
  <si>
    <t>visa_wllt_rsn_cd</t>
  </si>
  <si>
    <t>fillr</t>
  </si>
  <si>
    <t>paymt_acct_ref</t>
  </si>
  <si>
    <t>v_csm_downstreamrules</t>
  </si>
  <si>
    <t>rule_num</t>
  </si>
  <si>
    <t>sbj</t>
  </si>
  <si>
    <t>param</t>
  </si>
  <si>
    <t>rule_desc</t>
  </si>
  <si>
    <t>param_f</t>
  </si>
  <si>
    <t>dsr_condition_000</t>
  </si>
  <si>
    <t>dsr_condition_100</t>
  </si>
  <si>
    <t>dsr_condition_101</t>
  </si>
  <si>
    <t>dsr_condition_102</t>
  </si>
  <si>
    <t>dsr_condition_103</t>
  </si>
  <si>
    <t>dsr_condition_104</t>
  </si>
  <si>
    <t>dsr_condition_105</t>
  </si>
  <si>
    <t>dsr_condition_106</t>
  </si>
  <si>
    <t>dsr_condition_107</t>
  </si>
  <si>
    <t>dsr_condition_108</t>
  </si>
  <si>
    <t>dsr_condition_109</t>
  </si>
  <si>
    <t>dsr_condition_110</t>
  </si>
  <si>
    <t>dsr_condition_111</t>
  </si>
  <si>
    <t>v_csm_downstreamconfig</t>
  </si>
  <si>
    <t>v_csm_custxformxconsentlog</t>
  </si>
  <si>
    <t>lcustfc_cust_id</t>
  </si>
  <si>
    <t>lcustfc_re_consent_date</t>
  </si>
  <si>
    <t>upd_usr_nm</t>
  </si>
  <si>
    <t>lcustfc_upd_user_deptcd</t>
  </si>
  <si>
    <t>upd_dt_grp</t>
  </si>
  <si>
    <t>upd_log_usr_id_num</t>
  </si>
  <si>
    <t>upd_log_dt</t>
  </si>
  <si>
    <t>v_csm_custxformxconsentderived</t>
  </si>
  <si>
    <t>custfcdr_cust_id</t>
  </si>
  <si>
    <t>custfcdr_formappr_cd</t>
  </si>
  <si>
    <t>Consent flag</t>
  </si>
  <si>
    <t>v_csm_custxformxconsentderivedlog</t>
  </si>
  <si>
    <t>lcustfcdr_cust_id</t>
  </si>
  <si>
    <t>lcustfcdr_formappr_cd</t>
  </si>
  <si>
    <t>v_mx_src_murx_deal_ar</t>
  </si>
  <si>
    <t>deal_ref_num</t>
  </si>
  <si>
    <t>pckg_num</t>
  </si>
  <si>
    <t>cntrct</t>
  </si>
  <si>
    <t>cmpnt_num</t>
  </si>
  <si>
    <t>pd_fmly_tp_cd</t>
  </si>
  <si>
    <t>pd_sub_grp_tp_cd</t>
  </si>
  <si>
    <t>portfl</t>
  </si>
  <si>
    <t>cnprty_shrt_nm</t>
  </si>
  <si>
    <t>pnp_ccy</t>
  </si>
  <si>
    <t>trd_dt</t>
  </si>
  <si>
    <t>val_dt</t>
  </si>
  <si>
    <t>sbt_in_thb</t>
  </si>
  <si>
    <t>int_basis</t>
  </si>
  <si>
    <t>acru_int_tday_day</t>
  </si>
  <si>
    <t>acru_int_tday_amt</t>
  </si>
  <si>
    <t>acru_int_mat_day</t>
  </si>
  <si>
    <t>acru_int_mat_amt</t>
  </si>
  <si>
    <t>yr_to_dt_int_amt</t>
  </si>
  <si>
    <t>mo_to_dt_int_amt</t>
  </si>
  <si>
    <t>settl_instrct_mthd</t>
  </si>
  <si>
    <t>trdr_nm</t>
  </si>
  <si>
    <t>deal_st</t>
  </si>
  <si>
    <t>deal_tp</t>
  </si>
  <si>
    <t>premm_discnt</t>
  </si>
  <si>
    <t>sprd_rate</t>
  </si>
  <si>
    <t>notnl_amt</t>
  </si>
  <si>
    <t>notnl_mvmt</t>
  </si>
  <si>
    <t>int_mvmt</t>
  </si>
  <si>
    <t>mkt_oper_st</t>
  </si>
  <si>
    <t>rel_deal_num</t>
  </si>
  <si>
    <t>v_mx_report_limit_ctp_funded_forint</t>
  </si>
  <si>
    <t>orig_cst_nm</t>
  </si>
  <si>
    <t>lmt_tp_cd</t>
  </si>
  <si>
    <t>lmt_param</t>
  </si>
  <si>
    <t>lmt_ccy_cd</t>
  </si>
  <si>
    <t>cmmnt_fld</t>
  </si>
  <si>
    <t>src_sys_dt</t>
  </si>
  <si>
    <t>v_mx_report_limit_pse_forint</t>
  </si>
  <si>
    <t>lmt_ccy</t>
  </si>
  <si>
    <t>v_mx_report_limit_se_forint</t>
  </si>
  <si>
    <t>ltst_suspns_dt</t>
  </si>
  <si>
    <t>v_mx_reset_lp_ctp_funded_forint</t>
  </si>
  <si>
    <t>cntrct_st</t>
  </si>
  <si>
    <t>bad_bank_cst_f</t>
  </si>
  <si>
    <t>fitch_cnprty_rate</t>
  </si>
  <si>
    <t>moody_cnprty_rate</t>
  </si>
  <si>
    <t>kbnk_cnprty_rate</t>
  </si>
  <si>
    <t>cnprty_fund_pct</t>
  </si>
  <si>
    <t>avl_lmt</t>
  </si>
  <si>
    <t>v_mx_reset_mplcde_forint</t>
  </si>
  <si>
    <t>csa_active</t>
  </si>
  <si>
    <t>utilization_pfe</t>
  </si>
  <si>
    <t>utilization_net_mtm_non_csa</t>
  </si>
  <si>
    <t>utilization_net_mtm_csa</t>
  </si>
  <si>
    <t>utilization_csa_margin</t>
  </si>
  <si>
    <t>utilization_net_mtm_after_collateral</t>
  </si>
  <si>
    <t>trd_utlz_net_expos_amt</t>
  </si>
  <si>
    <t>utilization_pfe_</t>
  </si>
  <si>
    <t>pse_cnprty_pct</t>
  </si>
  <si>
    <t>v_mx_limiteffective</t>
  </si>
  <si>
    <t>_dt</t>
  </si>
  <si>
    <t>ctp_short_name</t>
  </si>
  <si>
    <t>lmt_grp</t>
  </si>
  <si>
    <t>v_lec_lecp_lec3d18</t>
  </si>
  <si>
    <t>lec3d18_cust_no</t>
  </si>
  <si>
    <t>lgl_case_tp_cd</t>
  </si>
  <si>
    <t>lgl_case_seq</t>
  </si>
  <si>
    <t>lec3d18_enter_date</t>
  </si>
  <si>
    <t>acqt_f</t>
  </si>
  <si>
    <t>v_csm_originateproductnoncoa</t>
  </si>
  <si>
    <t>non_coa_pd_cd</t>
  </si>
  <si>
    <t>non_coa_pd_eng_desc</t>
  </si>
  <si>
    <t>non_coa_pd_st_cd</t>
  </si>
  <si>
    <t>v_rdm_idy_cl_sub_grp_cd</t>
  </si>
  <si>
    <t>indst_cl_sub_grp_thai_desc</t>
  </si>
  <si>
    <t>indst_cl_sub_grp_eng_desc</t>
  </si>
  <si>
    <t>indst_cl_grp_desc</t>
  </si>
  <si>
    <t>indst_cl_grp_cd</t>
  </si>
  <si>
    <t>ebitda_mrgn_pct</t>
  </si>
  <si>
    <t>cash_portn_pct</t>
  </si>
  <si>
    <t>v_cis_relar</t>
  </si>
  <si>
    <t>acct_rel_tp_thai_desc</t>
  </si>
  <si>
    <t>acct_rel_tp_eng_desc</t>
  </si>
  <si>
    <t>v_cis_doctp</t>
  </si>
  <si>
    <t>doc_tp_thai_desc</t>
  </si>
  <si>
    <t>doc_tp_eng_desc</t>
  </si>
  <si>
    <t>v_cis_cntreltp</t>
  </si>
  <si>
    <t>ctc_rel_cd</t>
  </si>
  <si>
    <t>ctc_rel_thai_desc</t>
  </si>
  <si>
    <t>ctc_rel_eng_desc</t>
  </si>
  <si>
    <t>v_cis_ipxcontact</t>
  </si>
  <si>
    <t>ipcont_ip_id</t>
  </si>
  <si>
    <t>ctc_num</t>
  </si>
  <si>
    <t>cst_ctc_rel_tp_cd</t>
  </si>
  <si>
    <t>cst_ctc_rel_st_cd</t>
  </si>
  <si>
    <t>cst_ctc_rel_eff_dt</t>
  </si>
  <si>
    <t>ipcont_exp_dt</t>
  </si>
  <si>
    <t>v_cis_conttp</t>
  </si>
  <si>
    <t>ctc_tp_cd</t>
  </si>
  <si>
    <t>ctc_tp_thai_desc</t>
  </si>
  <si>
    <t>ctc_tp_eng_desc</t>
  </si>
  <si>
    <t>v_cis_continfo</t>
  </si>
  <si>
    <t>ctc_id_num</t>
  </si>
  <si>
    <t>ctc_tp</t>
  </si>
  <si>
    <t>cont_ip_id</t>
  </si>
  <si>
    <t>ctc_src_sys</t>
  </si>
  <si>
    <t>ctc_info</t>
  </si>
  <si>
    <t>phn_extns_num</t>
  </si>
  <si>
    <t>phn_cntry_cd</t>
  </si>
  <si>
    <t>phn_area_cd</t>
  </si>
  <si>
    <t>ctc_st_cd</t>
  </si>
  <si>
    <t>ctc_eff_dt</t>
  </si>
  <si>
    <t>cont_exp_dt</t>
  </si>
  <si>
    <t>unctc_st_f</t>
  </si>
  <si>
    <t>unctc_rec_dt</t>
  </si>
  <si>
    <t>unctc_recr_num</t>
  </si>
  <si>
    <t>ctc_crtr_id_num</t>
  </si>
  <si>
    <t>v_cis_idv</t>
  </si>
  <si>
    <t>idv_ip_id</t>
  </si>
  <si>
    <t>gndr</t>
  </si>
  <si>
    <t>edu_lvl</t>
  </si>
  <si>
    <t>incm_rng</t>
  </si>
  <si>
    <t>fmly_incm_rng</t>
  </si>
  <si>
    <t>job_pos_cd</t>
  </si>
  <si>
    <t>prof_othr</t>
  </si>
  <si>
    <t>death_f</t>
  </si>
  <si>
    <t>death_dt</t>
  </si>
  <si>
    <t>nbr_child</t>
  </si>
  <si>
    <t>*follow target</t>
  </si>
  <si>
    <t>*New description</t>
  </si>
  <si>
    <t>Space Bar</t>
  </si>
  <si>
    <t>View Name</t>
  </si>
  <si>
    <t>Column Name</t>
  </si>
  <si>
    <t>Mandatory</t>
  </si>
  <si>
    <t>Data Type</t>
  </si>
  <si>
    <t>Data Size</t>
  </si>
  <si>
    <t>Confidential Data</t>
  </si>
  <si>
    <t>Transformation Rules</t>
  </si>
  <si>
    <t>T Seq.</t>
  </si>
  <si>
    <t>Table Name</t>
  </si>
  <si>
    <t>v_pcb_loan_common_limit_info</t>
  </si>
  <si>
    <t>M</t>
  </si>
  <si>
    <t>date</t>
  </si>
  <si>
    <t>Direct Move</t>
  </si>
  <si>
    <t>pcb_loan_common_limit_info</t>
  </si>
  <si>
    <t>alphanumeric</t>
  </si>
  <si>
    <t>rec_type</t>
  </si>
  <si>
    <t>19 Doc</t>
  </si>
  <si>
    <t>lmt_acct_num</t>
  </si>
  <si>
    <t>Limit Account Number</t>
  </si>
  <si>
    <t>string</t>
  </si>
  <si>
    <t>lmt_ac_ar_id</t>
  </si>
  <si>
    <t>prfl_acct_num</t>
  </si>
  <si>
    <t>Profile Account Number</t>
  </si>
  <si>
    <t>prfl_ac_ar_id</t>
  </si>
  <si>
    <t>root_commit_acct_num</t>
  </si>
  <si>
    <t>Root Commitment Account Number</t>
  </si>
  <si>
    <t>root_ac_ar_id</t>
  </si>
  <si>
    <t>lmt_nm_in_thai</t>
  </si>
  <si>
    <t>Limit Name in Thai</t>
  </si>
  <si>
    <t>ar_nm_th</t>
  </si>
  <si>
    <t>lmt_nm_in_eng</t>
  </si>
  <si>
    <t>Limit Name in English</t>
  </si>
  <si>
    <t>O</t>
  </si>
  <si>
    <t>ar_nm_eng</t>
  </si>
  <si>
    <t>cst_typ_id</t>
  </si>
  <si>
    <t>kbnk_bsn_cd</t>
  </si>
  <si>
    <t>Kbank Business Code</t>
  </si>
  <si>
    <t>bsn_code_id</t>
  </si>
  <si>
    <t>loan_pps_typ_id</t>
  </si>
  <si>
    <t>ctr_dt</t>
  </si>
  <si>
    <t>lmt_end_dt</t>
  </si>
  <si>
    <t>acct_st</t>
  </si>
  <si>
    <t>Account Status</t>
  </si>
  <si>
    <t>ac_sts_id</t>
  </si>
  <si>
    <t>Close Date</t>
  </si>
  <si>
    <t>smallint</t>
  </si>
  <si>
    <t>cntrct_lmt_amt</t>
  </si>
  <si>
    <t>Contract Limit Amount</t>
  </si>
  <si>
    <t>decimal</t>
  </si>
  <si>
    <t>ctr_lmt_amt</t>
  </si>
  <si>
    <t>setup_lmt_amt</t>
  </si>
  <si>
    <t>Setup Limit Amount</t>
  </si>
  <si>
    <t>lmt_typ_id</t>
  </si>
  <si>
    <t>lmt_acct_ownr_tp_cd</t>
  </si>
  <si>
    <t>Limit Account Ownership Type Code</t>
  </si>
  <si>
    <t xml:space="preserve">lmt_typ </t>
  </si>
  <si>
    <t>apprv_id_num</t>
  </si>
  <si>
    <t>Approver Identification Number</t>
  </si>
  <si>
    <t>aprv_id</t>
  </si>
  <si>
    <t>discnt_tp_cd</t>
  </si>
  <si>
    <t>Discount Type Code</t>
  </si>
  <si>
    <t>dcn_typ</t>
  </si>
  <si>
    <t>br_nbr</t>
  </si>
  <si>
    <t>pd_grp</t>
  </si>
  <si>
    <t>pd_typ</t>
  </si>
  <si>
    <t>pd_sub_tp_cd</t>
  </si>
  <si>
    <t xml:space="preserve">Product Sub Type Code </t>
  </si>
  <si>
    <t>sub_typ</t>
  </si>
  <si>
    <t>mkt_cd</t>
  </si>
  <si>
    <t>Market Code</t>
  </si>
  <si>
    <t>mkt_code</t>
  </si>
  <si>
    <t>kbank_pd_code</t>
  </si>
  <si>
    <t>coa_pd_ftr_code_pnp</t>
  </si>
  <si>
    <t>use_lmt_amt</t>
  </si>
  <si>
    <t>Used Limit Amount</t>
  </si>
  <si>
    <t>used_lmt</t>
  </si>
  <si>
    <t>ESR Amount</t>
  </si>
  <si>
    <t>esr</t>
  </si>
  <si>
    <t>unuse_lmt_amt</t>
  </si>
  <si>
    <t>Unused Limit Amount</t>
  </si>
  <si>
    <t>unused_lmt</t>
  </si>
  <si>
    <t>avl_lmt_amt</t>
  </si>
  <si>
    <t>Available Limit Amount</t>
  </si>
  <si>
    <t>hold_amt</t>
  </si>
  <si>
    <t>Holding Amount</t>
  </si>
  <si>
    <t>li_idv_f</t>
  </si>
  <si>
    <t>LI Individual Flag</t>
  </si>
  <si>
    <t>li_idv_flg</t>
  </si>
  <si>
    <t>bigint</t>
  </si>
  <si>
    <t>cis_id</t>
  </si>
  <si>
    <t>tot_li_amt</t>
  </si>
  <si>
    <t xml:space="preserve">Total LI Amount </t>
  </si>
  <si>
    <t>tot_dr_amt</t>
  </si>
  <si>
    <t>Total Debit Amount</t>
  </si>
  <si>
    <t>eff_int_rate_typ_id</t>
  </si>
  <si>
    <t>crrnt_sprd_int_rate_sign</t>
  </si>
  <si>
    <t>Current Spread Interest Rate Sign</t>
  </si>
  <si>
    <t>eff_sprd_int_sign</t>
  </si>
  <si>
    <t>crrnt_sprd_int_rate_pct</t>
  </si>
  <si>
    <t>Current Spread Interest Rate Percentage</t>
  </si>
  <si>
    <t>eff_sprd_int_rate</t>
  </si>
  <si>
    <t>max_day</t>
  </si>
  <si>
    <t>Max Day</t>
  </si>
  <si>
    <t>max_days</t>
  </si>
  <si>
    <t>Deduction Account Number</t>
  </si>
  <si>
    <t>refr_ddcn_ac</t>
  </si>
  <si>
    <t>dep_acct_num</t>
  </si>
  <si>
    <t>Deposit Account Number</t>
  </si>
  <si>
    <t>rel_ac_ar_id</t>
  </si>
  <si>
    <t>dep_sub_acct_num</t>
  </si>
  <si>
    <t>Deposit Sub Account Number</t>
  </si>
  <si>
    <t>rel_ac_ar_id_sub</t>
  </si>
  <si>
    <t>dep_acct_crrnt_sprd_rate_pct</t>
  </si>
  <si>
    <t>Deposit Account Current Spread Rate Percentage</t>
  </si>
  <si>
    <t>rel_ac_sign_sprd</t>
  </si>
  <si>
    <t>cr_prgm_cd</t>
  </si>
  <si>
    <t>Credit Program Code</t>
  </si>
  <si>
    <t>cr_prog</t>
  </si>
  <si>
    <t>appl_id_num</t>
  </si>
  <si>
    <t>Application Identification Number</t>
  </si>
  <si>
    <t>kcps_app_id</t>
  </si>
  <si>
    <t>commit_tp_cd</t>
  </si>
  <si>
    <t>Committed Type Code</t>
  </si>
  <si>
    <t>committed_type</t>
  </si>
  <si>
    <t>filler</t>
  </si>
  <si>
    <t>timestamp</t>
  </si>
  <si>
    <t>v_pcb_loan_common_market_code</t>
  </si>
  <si>
    <t>pcb_loan_common_market_code</t>
  </si>
  <si>
    <t>Product Sub Type Code</t>
  </si>
  <si>
    <t>sub_typ_code</t>
  </si>
  <si>
    <t>mkt_desc</t>
  </si>
  <si>
    <t>Market Description</t>
  </si>
  <si>
    <t>mkt_code_dsc</t>
  </si>
  <si>
    <t>pd_catg_tp_cd</t>
  </si>
  <si>
    <t>Product Category Type Code</t>
  </si>
  <si>
    <t>pd_cgy</t>
  </si>
  <si>
    <t>max_lmt_of_mkt_cd</t>
  </si>
  <si>
    <t>Max Limit of Market Code</t>
  </si>
  <si>
    <t>17,2</t>
  </si>
  <si>
    <t>mx_lmt</t>
  </si>
  <si>
    <t>v_pcb_loan_common_rate_type</t>
  </si>
  <si>
    <t>pcb_loan_common_rate_type</t>
  </si>
  <si>
    <t>orig_int_rate_tp_cd</t>
  </si>
  <si>
    <t>Origin Interest Rate Type Code</t>
  </si>
  <si>
    <t>int_idnx</t>
  </si>
  <si>
    <t>mgrt_int_rate_tp_cd</t>
  </si>
  <si>
    <t>Migrated Interest Rate Type Code</t>
  </si>
  <si>
    <t>pcb_int_idnx</t>
  </si>
  <si>
    <t>int_rate_tp_desc</t>
  </si>
  <si>
    <t>Interest Rate Type Description</t>
  </si>
  <si>
    <t>int_dsc</t>
  </si>
  <si>
    <t>int_indx_tp_cd</t>
  </si>
  <si>
    <t>Interest Index Type Code</t>
  </si>
  <si>
    <t>int_idnx_tp</t>
  </si>
  <si>
    <t>crrnt_int_rate_pct</t>
  </si>
  <si>
    <t>Current Interest Rate Percentage</t>
  </si>
  <si>
    <t>3,5</t>
  </si>
  <si>
    <t>cntrct_sprd_f</t>
  </si>
  <si>
    <t>Contract Spread Flag</t>
  </si>
  <si>
    <t>ctr_sprd_flg</t>
  </si>
  <si>
    <t>strt_dt</t>
  </si>
  <si>
    <t>Start Date</t>
  </si>
  <si>
    <t>start_dt</t>
  </si>
  <si>
    <t>rate_type</t>
  </si>
  <si>
    <t>ccy_code</t>
  </si>
  <si>
    <t>indx_sub_catg</t>
  </si>
  <si>
    <t>Index Sub Category</t>
  </si>
  <si>
    <t>sub_category</t>
  </si>
  <si>
    <t>tenor_cd</t>
  </si>
  <si>
    <t>Tenor Code</t>
  </si>
  <si>
    <t>cal_back_priod</t>
  </si>
  <si>
    <t>Calculation Back Period</t>
  </si>
  <si>
    <t>cal_back_period</t>
  </si>
  <si>
    <t>v_pcb_loan_common_account_tier_by_time</t>
  </si>
  <si>
    <t>pcb_loan_common_account_tier_by_time</t>
  </si>
  <si>
    <t>mgrt_acct_num</t>
  </si>
  <si>
    <t>Migrated Account Number</t>
  </si>
  <si>
    <t>ac_ar_id</t>
  </si>
  <si>
    <t>int_rate_indx</t>
  </si>
  <si>
    <t>Interest Rate Index</t>
  </si>
  <si>
    <t>int_sign</t>
  </si>
  <si>
    <t>Interest Sign</t>
  </si>
  <si>
    <t>int_rate_sign</t>
  </si>
  <si>
    <t>sprd_rate_pct</t>
  </si>
  <si>
    <t>Spread Rate Percentage</t>
  </si>
  <si>
    <t>8,5</t>
  </si>
  <si>
    <t>int_rate_sprd</t>
  </si>
  <si>
    <t>eff_int_rate_typ_prfl</t>
  </si>
  <si>
    <t>v_pcb_dep_cb2d0005_odencitd_sam</t>
  </si>
  <si>
    <t>pcb_dep_cb2d0005_odencitd_sam</t>
  </si>
  <si>
    <t>ca_acct_num</t>
  </si>
  <si>
    <t>CA Account Number</t>
  </si>
  <si>
    <t>ar_id</t>
  </si>
  <si>
    <t>OD/ENC/ITD Limit Account Number</t>
  </si>
  <si>
    <t>lmt_ar_id</t>
  </si>
  <si>
    <t>domc_br_num</t>
  </si>
  <si>
    <t>Domicile Branch Number</t>
  </si>
  <si>
    <t>domc_br_no</t>
  </si>
  <si>
    <t>crrnt_lmt_sign</t>
  </si>
  <si>
    <t>Current Limit Sign</t>
  </si>
  <si>
    <t>crn_lmt_sign</t>
  </si>
  <si>
    <t>crrnt_lmt_amt</t>
  </si>
  <si>
    <t>Current Limit Amount</t>
  </si>
  <si>
    <t>15,2</t>
  </si>
  <si>
    <t>crn_lmt_amt</t>
  </si>
  <si>
    <t>enc_usg_lmt_sign</t>
  </si>
  <si>
    <t>ENC Usage Limit Sign</t>
  </si>
  <si>
    <t>drvd_lmt_sign</t>
  </si>
  <si>
    <t>enc_usg_lmt_by_dep_chq</t>
  </si>
  <si>
    <t>ENC Usage Limit by Deposit Cheque</t>
  </si>
  <si>
    <t>drvd_lmt_amt</t>
  </si>
  <si>
    <t>use_lmt_sign</t>
  </si>
  <si>
    <t>Used Limit Sign</t>
  </si>
  <si>
    <t>utlz_lmt_sign</t>
  </si>
  <si>
    <t>otsnd_bal_sign</t>
  </si>
  <si>
    <t>Outstanding Balance Sign</t>
  </si>
  <si>
    <t>otsnd_sign</t>
  </si>
  <si>
    <t>frz_lmt_sign</t>
  </si>
  <si>
    <t>Freeze Limit Sign</t>
  </si>
  <si>
    <t>frz_lmt_amt</t>
  </si>
  <si>
    <t>Freeze limit Amount</t>
  </si>
  <si>
    <t>avl_lmt_sign</t>
  </si>
  <si>
    <t>Available Limit Sign</t>
  </si>
  <si>
    <t>lmt_tp</t>
  </si>
  <si>
    <t>Limit Type</t>
  </si>
  <si>
    <t>lmt_type</t>
  </si>
  <si>
    <t>ar_lcs_tp_cd</t>
  </si>
  <si>
    <t>open_dt</t>
  </si>
  <si>
    <t>Open Date</t>
  </si>
  <si>
    <t>opn_dt</t>
  </si>
  <si>
    <t>v_pcb_loan_common_product_type</t>
  </si>
  <si>
    <t>pcb_loan_common_product_type</t>
  </si>
  <si>
    <t xml:space="preserve">string
</t>
  </si>
  <si>
    <t>pd_typ_code</t>
  </si>
  <si>
    <t>pd_tp_desc</t>
  </si>
  <si>
    <t>Product Type Description</t>
  </si>
  <si>
    <t>pd_typ_dsc</t>
  </si>
  <si>
    <t>v_pcb_loan_common_sub_type</t>
  </si>
  <si>
    <t>pcb_loan_common_sub_type</t>
  </si>
  <si>
    <t>pd_sub_tp_desc</t>
  </si>
  <si>
    <t>Product Sub Type Description</t>
  </si>
  <si>
    <t>sub_typ_dsc</t>
  </si>
  <si>
    <t>v_pcb_loan_common_loan_purpose_table</t>
  </si>
  <si>
    <t>pcb_loan_common_loan_purpose_table</t>
  </si>
  <si>
    <t>finality_code</t>
  </si>
  <si>
    <t>acct_pps_tp_eng_desc</t>
  </si>
  <si>
    <t>Account Purpose Type English Description</t>
  </si>
  <si>
    <t>finality_dsc_eng</t>
  </si>
  <si>
    <t>acct_pps_tp_thai_desc</t>
  </si>
  <si>
    <t>Account Purpose Type Thai Description</t>
  </si>
  <si>
    <t>finality_dsc_th</t>
  </si>
  <si>
    <t>v_lpm_as400_ar_wrtof_rcv</t>
  </si>
  <si>
    <t>lpm_as400_ar_wrtof_rcv</t>
  </si>
  <si>
    <t>l01d070_acct_no</t>
  </si>
  <si>
    <t>wrt_off_otsnd_bal</t>
  </si>
  <si>
    <t>Write-Off Outstanding Balance</t>
  </si>
  <si>
    <t>13,2</t>
  </si>
  <si>
    <t>l01d070_w_outs</t>
  </si>
  <si>
    <t>bot_wrt_off_pnp_amt</t>
  </si>
  <si>
    <t>BOT Write-Off Principal Amount</t>
  </si>
  <si>
    <t>l01d070_w_bot_principal</t>
  </si>
  <si>
    <t>BOT Write-Off Accured Interest Amount</t>
  </si>
  <si>
    <t>l01d070_w_bot_accru</t>
  </si>
  <si>
    <t>kbnk_wrt_off_pnp_amt</t>
  </si>
  <si>
    <t>Kbank Write-Off Principal Amount</t>
  </si>
  <si>
    <t>l01d070_w_tfb_principal</t>
  </si>
  <si>
    <t>Kbank Write-Off Accured Interest Amount</t>
  </si>
  <si>
    <t>l01d070_w_tfb_accru</t>
  </si>
  <si>
    <t>Kbank Write-Off Reversed Interest Amount</t>
  </si>
  <si>
    <t>l01d070_w_tfb_reverse</t>
  </si>
  <si>
    <t>wrt_off_yr_mo</t>
  </si>
  <si>
    <t xml:space="preserve">Write-Off Year Month </t>
  </si>
  <si>
    <t>integer</t>
  </si>
  <si>
    <t>l01d070_w_enter_yyyymm</t>
  </si>
  <si>
    <t>wrt_off_upd_yr_mo</t>
  </si>
  <si>
    <t>Write-Off Updated Year Month</t>
  </si>
  <si>
    <t>l01d070_w_update_yyyymm</t>
  </si>
  <si>
    <t>rcv_otsnd_bal</t>
  </si>
  <si>
    <t>Received Outstanding Balance</t>
  </si>
  <si>
    <t>l01d070_r_outs</t>
  </si>
  <si>
    <t>bot_rcv_pnp_amt</t>
  </si>
  <si>
    <t>BOT Received Principal Amount</t>
  </si>
  <si>
    <t>l01d070_r_bot_principal</t>
  </si>
  <si>
    <t>bot_rcv_acru_int_amt</t>
  </si>
  <si>
    <t>BOT Received Accrued Interest Amount</t>
  </si>
  <si>
    <t>l01d070_r_bot_accru</t>
  </si>
  <si>
    <t>kbnk_rcv_pnp_amt</t>
  </si>
  <si>
    <t>Kbank Received Principal Amount</t>
  </si>
  <si>
    <t>l01d070_r_tfb_principal</t>
  </si>
  <si>
    <t>kbnk_rcv_acru_int_amt</t>
  </si>
  <si>
    <t>Kbank Received Accrued Interest Amount</t>
  </si>
  <si>
    <t>l01d070_r_tfb_accru</t>
  </si>
  <si>
    <t>kbnk_rvrs_rcv_acru_int_amt</t>
  </si>
  <si>
    <t>Kbank Reverse Received Accrued Interest Amount</t>
  </si>
  <si>
    <t>l01d070_r_tfb_reverse</t>
  </si>
  <si>
    <t>rcv_yr_mo</t>
  </si>
  <si>
    <t xml:space="preserve">Received Year Month </t>
  </si>
  <si>
    <t>l01d070_r_enter_yyyymm</t>
  </si>
  <si>
    <t>rcv_upd_yr_mo</t>
  </si>
  <si>
    <t>Received Updated Year Month</t>
  </si>
  <si>
    <t>l01d070_r_update_yyyymm</t>
  </si>
  <si>
    <t>v_trade_na_lcr070</t>
  </si>
  <si>
    <t>trade_na_lcr070</t>
  </si>
  <si>
    <t>lprcty</t>
  </si>
  <si>
    <t>lc1ref</t>
  </si>
  <si>
    <t>lc2ref</t>
  </si>
  <si>
    <t>lcacno</t>
  </si>
  <si>
    <t>cst_num</t>
  </si>
  <si>
    <t>Customer Number</t>
  </si>
  <si>
    <t>lccust</t>
  </si>
  <si>
    <t>currency code</t>
  </si>
  <si>
    <t>lccrcy</t>
  </si>
  <si>
    <t>exchg_rate_pct</t>
  </si>
  <si>
    <t>Exchange Rate Percentage</t>
  </si>
  <si>
    <t>17,7</t>
  </si>
  <si>
    <t>lcrate</t>
  </si>
  <si>
    <t>lcfamt</t>
  </si>
  <si>
    <t>lcfout</t>
  </si>
  <si>
    <t>int_amt</t>
  </si>
  <si>
    <t>Interest Amount</t>
  </si>
  <si>
    <t>lcfint</t>
  </si>
  <si>
    <t>fee_amt</t>
  </si>
  <si>
    <t>Fee Amount</t>
  </si>
  <si>
    <t>9,2</t>
  </si>
  <si>
    <t>lcfchr</t>
  </si>
  <si>
    <t>lclsrt</t>
  </si>
  <si>
    <t>lcvdte</t>
  </si>
  <si>
    <t>lcddte</t>
  </si>
  <si>
    <t>center_cd</t>
  </si>
  <si>
    <t>Center Code</t>
  </si>
  <si>
    <t>lccncd</t>
  </si>
  <si>
    <t>acct_offcr_cd</t>
  </si>
  <si>
    <t>Account Officer Code</t>
  </si>
  <si>
    <t>lcofcr</t>
  </si>
  <si>
    <t>int_cal_cd</t>
  </si>
  <si>
    <t>Interest Calculation Code</t>
  </si>
  <si>
    <t>lcinfg</t>
  </si>
  <si>
    <t>int_stop_dt</t>
  </si>
  <si>
    <t>Interest Stop Date</t>
  </si>
  <si>
    <t>lccndt</t>
  </si>
  <si>
    <t>lcinto</t>
  </si>
  <si>
    <t>orig_coa_acct_cd</t>
  </si>
  <si>
    <t>Original COA Accounting Code</t>
  </si>
  <si>
    <t>lcfics</t>
  </si>
  <si>
    <t>ovdue_day</t>
  </si>
  <si>
    <t>Overdue Days</t>
  </si>
  <si>
    <t>lcovdy</t>
  </si>
  <si>
    <t>lcrtty</t>
  </si>
  <si>
    <t>sprd_rate_sign</t>
  </si>
  <si>
    <t>Spread Rate Sign</t>
  </si>
  <si>
    <t>lcsign</t>
  </si>
  <si>
    <t>7,4</t>
  </si>
  <si>
    <t>lcrtsp</t>
  </si>
  <si>
    <t>lcefrt</t>
  </si>
  <si>
    <t>lcrvfg</t>
  </si>
  <si>
    <t>lcrvdt</t>
  </si>
  <si>
    <t>lcrvac</t>
  </si>
  <si>
    <t>lcmoac</t>
  </si>
  <si>
    <t xml:space="preserve">Branch Number </t>
  </si>
  <si>
    <t>lcbrac</t>
  </si>
  <si>
    <t>lcprod</t>
  </si>
  <si>
    <t>lcdcty</t>
  </si>
  <si>
    <t>spcl_tp_cd</t>
  </si>
  <si>
    <t xml:space="preserve">Special Type Code </t>
  </si>
  <si>
    <t>lcspty</t>
  </si>
  <si>
    <t>lpmno</t>
  </si>
  <si>
    <t>coa_lgl_entity_for_pnp</t>
  </si>
  <si>
    <t xml:space="preserve">COA Legal Entity for Principal </t>
  </si>
  <si>
    <t>lcrole</t>
  </si>
  <si>
    <t>coa_rspb_center_cd_for_pnp</t>
  </si>
  <si>
    <t xml:space="preserve">COA Responsibility Center Code for Principal </t>
  </si>
  <si>
    <t>lcrorc</t>
  </si>
  <si>
    <t xml:space="preserve">COA OGL Account Number for Principal </t>
  </si>
  <si>
    <t>lcroan</t>
  </si>
  <si>
    <t>coa_func_cd_for_pnp</t>
  </si>
  <si>
    <t>COA Function Code for Principal</t>
  </si>
  <si>
    <t>lcrofn</t>
  </si>
  <si>
    <t>coa_line_of_bsn_cd_for_pnp</t>
  </si>
  <si>
    <t xml:space="preserve">COA Line of Business Code for Principal </t>
  </si>
  <si>
    <t>lcrolb</t>
  </si>
  <si>
    <t>coa_pd_cd_for_pnp</t>
  </si>
  <si>
    <t>COA Product Code for Principal</t>
  </si>
  <si>
    <t>lcropd</t>
  </si>
  <si>
    <t xml:space="preserve">COA Inter Company Code for Principal </t>
  </si>
  <si>
    <t>lcroic</t>
  </si>
  <si>
    <t>COA Intra Company Code for Principal</t>
  </si>
  <si>
    <t>lcroit</t>
  </si>
  <si>
    <t>coa_prj_cd_for_pnp</t>
  </si>
  <si>
    <t xml:space="preserve">COA Project Code for Principal </t>
  </si>
  <si>
    <t>lcropj</t>
  </si>
  <si>
    <t>coa_futr_use_1_cd_for_pnp</t>
  </si>
  <si>
    <t>COA Future Used1 Code for Principal</t>
  </si>
  <si>
    <t>lcrof1</t>
  </si>
  <si>
    <t>coa_futr_use_2_cd_for_pnp</t>
  </si>
  <si>
    <t>COA Future Used2 Code for Principal</t>
  </si>
  <si>
    <t>lcrof2</t>
  </si>
  <si>
    <t>coa_pd_ftr_cd_for_pnp</t>
  </si>
  <si>
    <t>COA Product Feature Code for Principal</t>
  </si>
  <si>
    <t>lcrspd</t>
  </si>
  <si>
    <t>v_trade_na_src_eximar</t>
  </si>
  <si>
    <t>trade_na_src_eximar</t>
  </si>
  <si>
    <t>rectype</t>
  </si>
  <si>
    <t>acr_bss_code</t>
  </si>
  <si>
    <t>amtz_term_day</t>
  </si>
  <si>
    <t>Amortization Term Days</t>
  </si>
  <si>
    <t>amrz_term_dys</t>
  </si>
  <si>
    <t>amtz_term_mo</t>
  </si>
  <si>
    <t>Amortization Term Months</t>
  </si>
  <si>
    <t>5,2</t>
  </si>
  <si>
    <t>amrz_term_mo</t>
  </si>
  <si>
    <t>amtz_tp_cd</t>
  </si>
  <si>
    <t>Amortization Type Code</t>
  </si>
  <si>
    <t>amrz_tp</t>
  </si>
  <si>
    <t>posn_dt</t>
  </si>
  <si>
    <t>avg_book_bal</t>
  </si>
  <si>
    <t>Average Book Balance</t>
  </si>
  <si>
    <t>18,2</t>
  </si>
  <si>
    <t>av_book_bal</t>
  </si>
  <si>
    <t>avg_par_bal</t>
  </si>
  <si>
    <t>Average Par Balance</t>
  </si>
  <si>
    <t>av_par_bal</t>
  </si>
  <si>
    <t>bill_cyc_cd</t>
  </si>
  <si>
    <t>Billing Cycle Code</t>
  </si>
  <si>
    <t>bill_cyc_id</t>
  </si>
  <si>
    <t>blc_code_id</t>
  </si>
  <si>
    <t>call_dt</t>
  </si>
  <si>
    <t>Call Date</t>
  </si>
  <si>
    <t>put_dt</t>
  </si>
  <si>
    <t>Put Date</t>
  </si>
  <si>
    <t>call_prc</t>
  </si>
  <si>
    <t>Call Price</t>
  </si>
  <si>
    <t>put_prc</t>
  </si>
  <si>
    <t>Put Price</t>
  </si>
  <si>
    <t>cc_tp_cd</t>
  </si>
  <si>
    <t>Credit Card Type Code</t>
  </si>
  <si>
    <t>cc_tp_id</t>
  </si>
  <si>
    <t>Closed Balance Amount</t>
  </si>
  <si>
    <t>collat_amt</t>
  </si>
  <si>
    <t>Collateral Amount</t>
  </si>
  <si>
    <t>clt_amt</t>
  </si>
  <si>
    <t>collat_tp_cd</t>
  </si>
  <si>
    <t>Collateral Type Code</t>
  </si>
  <si>
    <t>clt_tp</t>
  </si>
  <si>
    <t>cmpnd_frq</t>
  </si>
  <si>
    <t>Compounding Frequency</t>
  </si>
  <si>
    <t>cmpd_frq</t>
  </si>
  <si>
    <t>cntrct_sign_dt</t>
  </si>
  <si>
    <t>Contract Sign Date</t>
  </si>
  <si>
    <t>ctr_sign_dt</t>
  </si>
  <si>
    <t>cost_center</t>
  </si>
  <si>
    <t>Cost Center</t>
  </si>
  <si>
    <t>cost_cntr</t>
  </si>
  <si>
    <t>cntr_prty_nm</t>
  </si>
  <si>
    <t>Counter Party Name</t>
  </si>
  <si>
    <t>cntpr_nm</t>
  </si>
  <si>
    <t>rmain_term_day</t>
  </si>
  <si>
    <t>Remaining Term Days</t>
  </si>
  <si>
    <t>rman_term_dys</t>
  </si>
  <si>
    <t>rmain_term_mo</t>
  </si>
  <si>
    <t>Remaining Term Months</t>
  </si>
  <si>
    <t>rman_term_mo</t>
  </si>
  <si>
    <t>ccy_id</t>
  </si>
  <si>
    <t>crrnt_book_bal</t>
  </si>
  <si>
    <t>Current Book Balance</t>
  </si>
  <si>
    <t>crn_book_bal</t>
  </si>
  <si>
    <t>9,5</t>
  </si>
  <si>
    <t>crrnt_par_bal</t>
  </si>
  <si>
    <t>Current Par Balance</t>
  </si>
  <si>
    <t>crn_par_bal</t>
  </si>
  <si>
    <t>nxt_pnp_paymt_amt</t>
  </si>
  <si>
    <t>Next Principal Payment Amount</t>
  </si>
  <si>
    <t>nxt_pnp_pymt_amt</t>
  </si>
  <si>
    <t>nxt_int_paymt_amt</t>
  </si>
  <si>
    <t>Next Interest Payment Amount</t>
  </si>
  <si>
    <t>nxt_int_pymt_amt</t>
  </si>
  <si>
    <t>crrnt_premm_discnt_amt</t>
  </si>
  <si>
    <t>Current Premium Discount Amount</t>
  </si>
  <si>
    <t>crn_prem_dcn</t>
  </si>
  <si>
    <t>sprd_int_rate_pct</t>
  </si>
  <si>
    <t xml:space="preserve">Spread Interest Rate Percentage </t>
  </si>
  <si>
    <t>sprd_int_rate</t>
  </si>
  <si>
    <t>crrnt_stmt_bal</t>
  </si>
  <si>
    <t>Current Statement Balance</t>
  </si>
  <si>
    <t>crn_stmt_bal</t>
  </si>
  <si>
    <t>bsn_cd</t>
  </si>
  <si>
    <t>Business Code</t>
  </si>
  <si>
    <t>cst_tp_id</t>
  </si>
  <si>
    <t>dept_no</t>
  </si>
  <si>
    <t>extnd_dep_amt</t>
  </si>
  <si>
    <t>Extended Deposit Amount</t>
  </si>
  <si>
    <t>exn_dep_amt</t>
  </si>
  <si>
    <t>rvrs_acru_int_f</t>
  </si>
  <si>
    <t>Reverse Accrued Interest Flag</t>
  </si>
  <si>
    <t>rvrs_acr_int_f</t>
  </si>
  <si>
    <t>cal_int_f</t>
  </si>
  <si>
    <t>Calculated Interest Flag</t>
  </si>
  <si>
    <t>clc_int_f</t>
  </si>
  <si>
    <t>dcn_tp</t>
  </si>
  <si>
    <t>au_cd</t>
  </si>
  <si>
    <t>Accounting Unit Code</t>
  </si>
  <si>
    <t>au_id</t>
  </si>
  <si>
    <t>grc_priod</t>
  </si>
  <si>
    <t>Grace Period</t>
  </si>
  <si>
    <t>grc_prd</t>
  </si>
  <si>
    <t>hold_acct_num</t>
  </si>
  <si>
    <t>Hold Account Number</t>
  </si>
  <si>
    <t>hld_ac</t>
  </si>
  <si>
    <t>hld_bal_amt</t>
  </si>
  <si>
    <t>hold_acct_tp_cd</t>
  </si>
  <si>
    <t xml:space="preserve">Hold Account Type Code </t>
  </si>
  <si>
    <t>ar_hld_tp_id</t>
  </si>
  <si>
    <t>impair_amt</t>
  </si>
  <si>
    <t>Impairment Amount</t>
  </si>
  <si>
    <t>mprm_amt</t>
  </si>
  <si>
    <t>prch_sale_ind</t>
  </si>
  <si>
    <t>Purchase Sale Indicator</t>
  </si>
  <si>
    <t>rcv_pay_ind</t>
  </si>
  <si>
    <t>Receive Pay Indicator</t>
  </si>
  <si>
    <t>pnp_paymt_frq</t>
  </si>
  <si>
    <t>Principal Payment Frequency</t>
  </si>
  <si>
    <t>pnp_pymt_frq</t>
  </si>
  <si>
    <t>int_pymt_frq</t>
  </si>
  <si>
    <t>int_tp</t>
  </si>
  <si>
    <t>int_rate_tp_id</t>
  </si>
  <si>
    <t>invst_tp_cd</t>
  </si>
  <si>
    <t>Investment Type Code</t>
  </si>
  <si>
    <t>ivsm_tp</t>
  </si>
  <si>
    <t>issur_nm</t>
  </si>
  <si>
    <t>Issuer Name</t>
  </si>
  <si>
    <t>LRD Balance Amount</t>
  </si>
  <si>
    <t>lrd_bal_amt</t>
  </si>
  <si>
    <t>last_int_pymt_dt</t>
  </si>
  <si>
    <t>last_pnp_paymt_dt</t>
  </si>
  <si>
    <t>Last Principal Payment Date</t>
  </si>
  <si>
    <t>last_pnp_pymt_dt</t>
  </si>
  <si>
    <t>last_rprc_dt</t>
  </si>
  <si>
    <t>Last Reprice Date</t>
  </si>
  <si>
    <t>ar_pps_tp_id</t>
  </si>
  <si>
    <t>mtm_val_amt</t>
  </si>
  <si>
    <t>Mark to Market Value Amount</t>
  </si>
  <si>
    <t>mtm_val</t>
  </si>
  <si>
    <t>Maturity date</t>
  </si>
  <si>
    <t>mftp_quot_dt</t>
  </si>
  <si>
    <t>MFTP Quotation Date</t>
  </si>
  <si>
    <t>mftp_qtn_dt</t>
  </si>
  <si>
    <t>nxt_pnp_paymt_dt</t>
  </si>
  <si>
    <t>Next Principal Payment Date</t>
  </si>
  <si>
    <t>nxt_pnp_pymt_dt</t>
  </si>
  <si>
    <t>nxt_int_pymt_dt</t>
  </si>
  <si>
    <t>orig_paymt_amt</t>
  </si>
  <si>
    <t>Original Payment Amount</t>
  </si>
  <si>
    <t>orig_pymt_amt</t>
  </si>
  <si>
    <t>orig_int_rate_pct</t>
  </si>
  <si>
    <t>Original Interest Rate Percentage</t>
  </si>
  <si>
    <t>orig_int_rate</t>
  </si>
  <si>
    <t>orig_term_day</t>
  </si>
  <si>
    <t>Original Term Days</t>
  </si>
  <si>
    <t>orig_term_dys</t>
  </si>
  <si>
    <t>orig_term_mo</t>
  </si>
  <si>
    <t>Original Term Months</t>
  </si>
  <si>
    <t>org_cd</t>
  </si>
  <si>
    <t>Organization Code</t>
  </si>
  <si>
    <t>ou_id</t>
  </si>
  <si>
    <t>nxt_rprc_dt</t>
  </si>
  <si>
    <t>Next Reprice Date</t>
  </si>
  <si>
    <t>Opened Balance Amount</t>
  </si>
  <si>
    <t>opn_bal_amt</t>
  </si>
  <si>
    <t>orig_book_bal</t>
  </si>
  <si>
    <t>Original Book Balance</t>
  </si>
  <si>
    <t>orig_par_bal</t>
  </si>
  <si>
    <t>Original Par Balance</t>
  </si>
  <si>
    <t>orig_premm_discnt_amt</t>
  </si>
  <si>
    <t>Original Premium Discount Amount</t>
  </si>
  <si>
    <t>orig_prem_dcn</t>
  </si>
  <si>
    <t>orig_dt</t>
  </si>
  <si>
    <t>Origination Date</t>
  </si>
  <si>
    <t>cal_int_stop_dt</t>
  </si>
  <si>
    <t>Calculated Interest Stop Date</t>
  </si>
  <si>
    <t>clc_int_stop_dt</t>
  </si>
  <si>
    <t>priod_flr_rate</t>
  </si>
  <si>
    <t>Period Floor Rate</t>
  </si>
  <si>
    <t>prd_flr_rate</t>
  </si>
  <si>
    <t>priod_cap_rate</t>
  </si>
  <si>
    <t>Period Cap Rate</t>
  </si>
  <si>
    <t>prd_cap_rate</t>
  </si>
  <si>
    <t>prev_stmt_bal</t>
  </si>
  <si>
    <t>Previous Statement Balance</t>
  </si>
  <si>
    <t>pd_tp_id</t>
  </si>
  <si>
    <t>rate_cap_pct</t>
  </si>
  <si>
    <t>Rate Cap Percentage</t>
  </si>
  <si>
    <t>rate_cap</t>
  </si>
  <si>
    <t>rate_flr_pct</t>
  </si>
  <si>
    <t>Rate Floor Percentage</t>
  </si>
  <si>
    <t>rate_flr</t>
  </si>
  <si>
    <t>reprc_frq</t>
  </si>
  <si>
    <t>Repricing Frequency</t>
  </si>
  <si>
    <t>4,2</t>
  </si>
  <si>
    <t>rprc_frq</t>
  </si>
  <si>
    <t>reprc_sprd_rate_pct</t>
  </si>
  <si>
    <t>Repricing Spread Rate Percentage</t>
  </si>
  <si>
    <t>rprc_sprd_rate</t>
  </si>
  <si>
    <t>rvrs_acr_int_amt</t>
  </si>
  <si>
    <t>rvrs_acru_int_dt</t>
  </si>
  <si>
    <t>Reverse Accrued Interest Date</t>
  </si>
  <si>
    <t>rvrs_acr_int_dt</t>
  </si>
  <si>
    <t>sp_inter_rate_cd</t>
  </si>
  <si>
    <t>SP International Rating Code</t>
  </si>
  <si>
    <t>sp_itnl_rtg</t>
  </si>
  <si>
    <t>tris_inter_rate_cd</t>
  </si>
  <si>
    <t>TRIS International Rating Code</t>
  </si>
  <si>
    <t>tris_itnl_rtg</t>
  </si>
  <si>
    <t>fitch_inter_rate_cd</t>
  </si>
  <si>
    <t>FITCH International Rating Code</t>
  </si>
  <si>
    <t>fitch_itnl_rtg</t>
  </si>
  <si>
    <t>moody_inter_rate_cd</t>
  </si>
  <si>
    <t>MOODYS International Rating Code</t>
  </si>
  <si>
    <t>moodys_itnl_rtg</t>
  </si>
  <si>
    <t>secur_nm</t>
  </si>
  <si>
    <t>Security Name</t>
  </si>
  <si>
    <t>scr_nm</t>
  </si>
  <si>
    <t>bot_ln_cl_cd</t>
  </si>
  <si>
    <t>BOT Loan Classified Code</t>
  </si>
  <si>
    <t>ln_clsfd_bot</t>
  </si>
  <si>
    <t>Teaser Rate End Date</t>
  </si>
  <si>
    <t>tsr_rate_end_dt</t>
  </si>
  <si>
    <t>Teaser Rate Percentage</t>
  </si>
  <si>
    <t>tsr_rate</t>
  </si>
  <si>
    <t>Teaser Rate Type Code</t>
  </si>
  <si>
    <t>tsr_rate_tp_id</t>
  </si>
  <si>
    <t>Prepayment Balance Amount</t>
  </si>
  <si>
    <t>ppymt_bal_amt</t>
  </si>
  <si>
    <t>Prepayment Date</t>
  </si>
  <si>
    <t>ppymt_dt</t>
  </si>
  <si>
    <t>Prepayment Flag</t>
  </si>
  <si>
    <t>ppymt_f</t>
  </si>
  <si>
    <t>lmt_amt_rng</t>
  </si>
  <si>
    <t>Limit Amount Range</t>
  </si>
  <si>
    <t>non_rvlv_pct</t>
  </si>
  <si>
    <t>Non Revolve Percentage</t>
  </si>
  <si>
    <t>pct_non_rvl</t>
  </si>
  <si>
    <t>acct_offcr</t>
  </si>
  <si>
    <t>Account Officer</t>
  </si>
  <si>
    <t>ac_ofcr</t>
  </si>
  <si>
    <t>cls_mo_f</t>
  </si>
  <si>
    <t>Closed Month Flag</t>
  </si>
  <si>
    <t>cl_mo_f</t>
  </si>
  <si>
    <t>crrnt_indx_rate_pct</t>
  </si>
  <si>
    <t>Current Index Rate Percentage</t>
  </si>
  <si>
    <t>crn_idnx_rate</t>
  </si>
  <si>
    <t>crrnt_rate_fix_pct</t>
  </si>
  <si>
    <t>Current Rate Fixed Percentage</t>
  </si>
  <si>
    <t>crn_rate_fix</t>
  </si>
  <si>
    <t>int_priod</t>
  </si>
  <si>
    <t>Interest Period</t>
  </si>
  <si>
    <t>intprd</t>
  </si>
  <si>
    <t>extns_mo_f</t>
  </si>
  <si>
    <t>Extension Month Flag</t>
  </si>
  <si>
    <t>exn_mo_f</t>
  </si>
  <si>
    <t>fwd_tp_cd</t>
  </si>
  <si>
    <t>Forward Type Code</t>
  </si>
  <si>
    <t>fwd_tp_code</t>
  </si>
  <si>
    <t>int_chng_f</t>
  </si>
  <si>
    <t>Interest Change Flag</t>
  </si>
  <si>
    <t>int_chg_f</t>
  </si>
  <si>
    <t>open_mo_f</t>
  </si>
  <si>
    <t>Open Month Flag</t>
  </si>
  <si>
    <t>opn_mo_f</t>
  </si>
  <si>
    <t>npl_f</t>
  </si>
  <si>
    <t>NPL Flag</t>
  </si>
  <si>
    <t>orig_admn_rate_pct</t>
  </si>
  <si>
    <t>Original Admin Rate Percentage</t>
  </si>
  <si>
    <t>orig_admn_rate</t>
  </si>
  <si>
    <t>settl_dt</t>
  </si>
  <si>
    <t>Settlement Date</t>
  </si>
  <si>
    <t>setl_dt</t>
  </si>
  <si>
    <t>yld_to_mat</t>
  </si>
  <si>
    <t>Yield To Maturity</t>
  </si>
  <si>
    <t>18,8</t>
  </si>
  <si>
    <t>int_priod_avg_pnp_amt</t>
  </si>
  <si>
    <t>Interest Period Average Principle Amount</t>
  </si>
  <si>
    <t>intprd_av_pnp_amt</t>
  </si>
  <si>
    <t>Principle Amount</t>
  </si>
  <si>
    <t>paymt_due_dt</t>
  </si>
  <si>
    <t>Payment Due Date</t>
  </si>
  <si>
    <t>pymt_due_dt</t>
  </si>
  <si>
    <t>ln_cl_cd</t>
  </si>
  <si>
    <t>Loan Classified Code</t>
  </si>
  <si>
    <t>ln_clsfd</t>
  </si>
  <si>
    <t>acct_offcr_pd_f</t>
  </si>
  <si>
    <t>Account Officer Product Flag</t>
  </si>
  <si>
    <t>ac_ofcr_pd_f</t>
  </si>
  <si>
    <t>ar_tp_id</t>
  </si>
  <si>
    <t>cst_seg_id</t>
  </si>
  <si>
    <t>Population Date</t>
  </si>
  <si>
    <t>ppn_dt</t>
  </si>
  <si>
    <t>Population Time</t>
  </si>
  <si>
    <t>ppn_tm</t>
  </si>
  <si>
    <t>Source System Identification</t>
  </si>
  <si>
    <t>src_stm_id</t>
  </si>
  <si>
    <t>ovdue_f</t>
  </si>
  <si>
    <t>Overdue Flag</t>
  </si>
  <si>
    <t>overdue_flag</t>
  </si>
  <si>
    <t>wav_indx_rate_pct</t>
  </si>
  <si>
    <t>Weighted Average Index Rate Percentage</t>
  </si>
  <si>
    <t>weighted_avg_ind_rate</t>
  </si>
  <si>
    <t>legl_entity</t>
  </si>
  <si>
    <t>responsibility_center</t>
  </si>
  <si>
    <t>account_no</t>
  </si>
  <si>
    <t>function_on</t>
  </si>
  <si>
    <t>line_of_business</t>
  </si>
  <si>
    <t>product_code</t>
  </si>
  <si>
    <t>inter_company</t>
  </si>
  <si>
    <t>intra_company</t>
  </si>
  <si>
    <t>project</t>
  </si>
  <si>
    <t>future_use1</t>
  </si>
  <si>
    <t>future_use2</t>
  </si>
  <si>
    <t>sub_product</t>
  </si>
  <si>
    <t>v_scf_vw_sct_book_loan</t>
  </si>
  <si>
    <t>scf_vw_sct_book_loan</t>
  </si>
  <si>
    <t>ln_ref</t>
  </si>
  <si>
    <t>Loan Reference</t>
  </si>
  <si>
    <t>strloanref</t>
  </si>
  <si>
    <t>sponsr_cst_num</t>
  </si>
  <si>
    <t>Sponsor Customer Number</t>
  </si>
  <si>
    <t>strsponsorid</t>
  </si>
  <si>
    <t>buyr_sellr_cst_num</t>
  </si>
  <si>
    <t>Buyer / Seller Customer Number</t>
  </si>
  <si>
    <t>strbuysellid</t>
  </si>
  <si>
    <t>strprodtype</t>
  </si>
  <si>
    <t>trd_num</t>
  </si>
  <si>
    <t>Trading Number</t>
  </si>
  <si>
    <t>inttradingno</t>
  </si>
  <si>
    <t>strtransdate</t>
  </si>
  <si>
    <t>strtranstime</t>
  </si>
  <si>
    <t>drwdwn_num</t>
  </si>
  <si>
    <t>Drawdown Number</t>
  </si>
  <si>
    <t>strdrawdownno</t>
  </si>
  <si>
    <t>drwdwn_dt</t>
  </si>
  <si>
    <t>Drawdown Date</t>
  </si>
  <si>
    <t>strdrawdowndate</t>
  </si>
  <si>
    <t>strmatdate</t>
  </si>
  <si>
    <t>tenor_day</t>
  </si>
  <si>
    <t>Tenor Days</t>
  </si>
  <si>
    <t>inttenor</t>
  </si>
  <si>
    <t>11,8</t>
  </si>
  <si>
    <t>decintrate</t>
  </si>
  <si>
    <t>invc_amt</t>
  </si>
  <si>
    <t>Invoice Amount</t>
  </si>
  <si>
    <t>decinvoiceamt</t>
  </si>
  <si>
    <t>ln_amt</t>
  </si>
  <si>
    <t>Loan Amount</t>
  </si>
  <si>
    <t>decloanamt</t>
  </si>
  <si>
    <t>bal_ln_amt</t>
  </si>
  <si>
    <t>Balance Loan Amount</t>
  </si>
  <si>
    <t>decballoanamt</t>
  </si>
  <si>
    <t>decintamt</t>
  </si>
  <si>
    <t>bal_int_amt</t>
  </si>
  <si>
    <t>Balance Interest Amount</t>
  </si>
  <si>
    <t>decbalintamt</t>
  </si>
  <si>
    <t>decfeeamt</t>
  </si>
  <si>
    <t>bal_fee_amt</t>
  </si>
  <si>
    <t>Balance Fee Amount</t>
  </si>
  <si>
    <t>decbalfeeamt</t>
  </si>
  <si>
    <t>int_est_amt</t>
  </si>
  <si>
    <t>Interest Estimate Amount</t>
  </si>
  <si>
    <t>decintestamt</t>
  </si>
  <si>
    <t>last_acru_dt</t>
  </si>
  <si>
    <t>Last Accrual Date</t>
  </si>
  <si>
    <t>strlastaccruedate</t>
  </si>
  <si>
    <t>verf_f</t>
  </si>
  <si>
    <t>Verify Flag</t>
  </si>
  <si>
    <t>strverifyflag</t>
  </si>
  <si>
    <t>txn_ste</t>
  </si>
  <si>
    <t>Transaction State</t>
  </si>
  <si>
    <t>strtransstate</t>
  </si>
  <si>
    <t>strremark</t>
  </si>
  <si>
    <t>verf_by</t>
  </si>
  <si>
    <t>Verify By</t>
  </si>
  <si>
    <t>strverifyby</t>
  </si>
  <si>
    <t>verf_dt</t>
  </si>
  <si>
    <t>Verify Date</t>
  </si>
  <si>
    <t>strverifydate</t>
  </si>
  <si>
    <t>verf_tm</t>
  </si>
  <si>
    <t>Verify Time</t>
  </si>
  <si>
    <t>strverifytime</t>
  </si>
  <si>
    <t>book_tp</t>
  </si>
  <si>
    <t>Booking Type</t>
  </si>
  <si>
    <t>strbooktype</t>
  </si>
  <si>
    <t>futr_drwdwn_sccss_cd</t>
  </si>
  <si>
    <t xml:space="preserve">Future Drawdown Success Code </t>
  </si>
  <si>
    <t>strfuturesuccess</t>
  </si>
  <si>
    <t>procss_st_cd</t>
  </si>
  <si>
    <t>Process Status Code</t>
  </si>
  <si>
    <t>strprocessstatus</t>
  </si>
  <si>
    <t>paymt_int_tp</t>
  </si>
  <si>
    <t xml:space="preserve">Payment Interest Type </t>
  </si>
  <si>
    <t>strpayinttype</t>
  </si>
  <si>
    <t>chrg_fee_to_cd</t>
  </si>
  <si>
    <t>Charge Fee To Code</t>
  </si>
  <si>
    <t>strchargefeefor</t>
  </si>
  <si>
    <t>chrg_fee_tp_cd</t>
  </si>
  <si>
    <t>Charge Fee Type Code</t>
  </si>
  <si>
    <t>strchargefeetype</t>
  </si>
  <si>
    <t>strclosedate</t>
  </si>
  <si>
    <t>over_due_dt</t>
  </si>
  <si>
    <t>Over Due Date</t>
  </si>
  <si>
    <t>stroddate</t>
  </si>
  <si>
    <t>onln_f</t>
  </si>
  <si>
    <t>Online Flag</t>
  </si>
  <si>
    <t>stronlineflag</t>
  </si>
  <si>
    <t>crt_usr</t>
  </si>
  <si>
    <t>Create User</t>
  </si>
  <si>
    <t>strcreateuser</t>
  </si>
  <si>
    <t>crt_dt</t>
  </si>
  <si>
    <t>Create Date</t>
  </si>
  <si>
    <t>dtecreatedate</t>
  </si>
  <si>
    <t>upd_usr</t>
  </si>
  <si>
    <t>Update User</t>
  </si>
  <si>
    <t>strupduser</t>
  </si>
  <si>
    <t>dteupddate</t>
  </si>
  <si>
    <t>send_email_f</t>
  </si>
  <si>
    <t>Send E-mail Flag</t>
  </si>
  <si>
    <t>strsendemailflag</t>
  </si>
  <si>
    <t>send_email_dt</t>
  </si>
  <si>
    <t>Send E-mail Date</t>
  </si>
  <si>
    <t>strsendemaildate</t>
  </si>
  <si>
    <t>email_id_num</t>
  </si>
  <si>
    <t>E-mail Identification Number</t>
  </si>
  <si>
    <t>stremailid</t>
  </si>
  <si>
    <t>ntce_email_f</t>
  </si>
  <si>
    <t>Notice E-mail Flag</t>
  </si>
  <si>
    <t>strnoticeemailflag</t>
  </si>
  <si>
    <t>ntce_email_dt</t>
  </si>
  <si>
    <t>Notice E-mail Date</t>
  </si>
  <si>
    <t>strnoticeemaildate</t>
  </si>
  <si>
    <t>ntce_email_id_num</t>
  </si>
  <si>
    <t>Notice E-mail Identification Number</t>
  </si>
  <si>
    <t>strnoticeemailid</t>
  </si>
  <si>
    <t>last_paymt_int_dt</t>
  </si>
  <si>
    <t>Last Payment Interest Date</t>
  </si>
  <si>
    <t>strlastpayintdate</t>
  </si>
  <si>
    <t>strintflag</t>
  </si>
  <si>
    <t>int_cd</t>
  </si>
  <si>
    <t>Interest Code</t>
  </si>
  <si>
    <t>strintcode</t>
  </si>
  <si>
    <t>int_basis_rate</t>
  </si>
  <si>
    <t>Interest Basis Rate</t>
  </si>
  <si>
    <t>decintbasis</t>
  </si>
  <si>
    <t>int_sprd_rate</t>
  </si>
  <si>
    <t>Interest Spread Rate</t>
  </si>
  <si>
    <t>decintspread</t>
  </si>
  <si>
    <t>int_fix_rate</t>
  </si>
  <si>
    <t>Interest Fix Rate</t>
  </si>
  <si>
    <t>decintfix</t>
  </si>
  <si>
    <t>deal_int_f</t>
  </si>
  <si>
    <t>Deal Interest Flag</t>
  </si>
  <si>
    <t>strdealintflag</t>
  </si>
  <si>
    <t>cncl_int_amt</t>
  </si>
  <si>
    <t>Cancel Interest Amount</t>
  </si>
  <si>
    <t>deccancelintamt</t>
  </si>
  <si>
    <t>procss_f</t>
  </si>
  <si>
    <t>Processing Flag</t>
  </si>
  <si>
    <t>strprocessingflag</t>
  </si>
  <si>
    <t>send_st_cd</t>
  </si>
  <si>
    <t>Send Status Code</t>
  </si>
  <si>
    <t>strsendflag</t>
  </si>
  <si>
    <t>late_chrg_pct</t>
  </si>
  <si>
    <t>Late Charge Percentage</t>
  </si>
  <si>
    <t>declatecharge</t>
  </si>
  <si>
    <t>late_chrg_amt</t>
  </si>
  <si>
    <t>Late Charge Amount</t>
  </si>
  <si>
    <t>declatechargeamt</t>
  </si>
  <si>
    <t>bal_late_chrg_amt</t>
  </si>
  <si>
    <t>Balance Late Charge Amount</t>
  </si>
  <si>
    <t>decballatechargeamt</t>
  </si>
  <si>
    <t>age_day</t>
  </si>
  <si>
    <t>Aging Day</t>
  </si>
  <si>
    <t>intaging</t>
  </si>
  <si>
    <t>cncl_late_chrg_amt</t>
  </si>
  <si>
    <t>Cancel Late Charge Amount</t>
  </si>
  <si>
    <t>deccancellatechargeamt</t>
  </si>
  <si>
    <t>otsnd_int_amt</t>
  </si>
  <si>
    <t>Outstanding Interest Amount</t>
  </si>
  <si>
    <t>decodintamt</t>
  </si>
  <si>
    <t>bal_otsnd_int_amt</t>
  </si>
  <si>
    <t>Balance Outstanding Interest Amount</t>
  </si>
  <si>
    <t>decbalodintamt</t>
  </si>
  <si>
    <t>cncl_otsnd_int_amt</t>
  </si>
  <si>
    <t>Cancelled Outstanding Interest Amount</t>
  </si>
  <si>
    <t>deccancelodintamt</t>
  </si>
  <si>
    <t>last_late_chrg_dt</t>
  </si>
  <si>
    <t>Last Late Charge Date</t>
  </si>
  <si>
    <t>strlastlatechargedate</t>
  </si>
  <si>
    <t>fee_cnfrm_f</t>
  </si>
  <si>
    <t>Fee Confirm Flag</t>
  </si>
  <si>
    <t>strfcflag</t>
  </si>
  <si>
    <t>v_scf_vw_rdt_scf_cl</t>
  </si>
  <si>
    <t>scf_vw_rdt_scf_cl</t>
  </si>
  <si>
    <t>data_dt</t>
  </si>
  <si>
    <t>Data Date</t>
  </si>
  <si>
    <t>data_date</t>
  </si>
  <si>
    <t>cr_line_id_num</t>
  </si>
  <si>
    <t>Credit Line Identification Number</t>
  </si>
  <si>
    <t>credit_line_id</t>
  </si>
  <si>
    <t>entity_id_num</t>
  </si>
  <si>
    <t>Entity Identification Number</t>
  </si>
  <si>
    <t>entity_id</t>
  </si>
  <si>
    <t>cr_line_apprv_dt</t>
  </si>
  <si>
    <t>Credit Line Approve Date</t>
  </si>
  <si>
    <t>credit_line_approve_date</t>
  </si>
  <si>
    <t>cr_line_eff_dt</t>
  </si>
  <si>
    <t>Credit Line Effective Date</t>
  </si>
  <si>
    <t>credit_line_effective_date</t>
  </si>
  <si>
    <t>maturitity_date</t>
  </si>
  <si>
    <t>currency</t>
  </si>
  <si>
    <t>setup_limit_amount</t>
  </si>
  <si>
    <t>available_limit_amount</t>
  </si>
  <si>
    <t>utilize_limit_amount</t>
  </si>
  <si>
    <t>v_scf_vw_cm_fee_structure</t>
  </si>
  <si>
    <t>scf_vw_cm_fee_structure</t>
  </si>
  <si>
    <t>fee_cd</t>
  </si>
  <si>
    <t>Fee Code</t>
  </si>
  <si>
    <t>strfeecode</t>
  </si>
  <si>
    <t>strefftdate</t>
  </si>
  <si>
    <t>Amount or Percent Type Code</t>
  </si>
  <si>
    <t>stramtpercflag</t>
  </si>
  <si>
    <t>fee_pct</t>
  </si>
  <si>
    <t>Fee Percentage</t>
  </si>
  <si>
    <t>decfeeperc</t>
  </si>
  <si>
    <t>min_fee_amt</t>
  </si>
  <si>
    <t>Minimum Fee Amount</t>
  </si>
  <si>
    <t>decminfeeamt</t>
  </si>
  <si>
    <t>base_on</t>
  </si>
  <si>
    <t>Base On</t>
  </si>
  <si>
    <t>strbaseon</t>
  </si>
  <si>
    <t>tm_tier_tp_cd</t>
  </si>
  <si>
    <t>Time Tier Type Code</t>
  </si>
  <si>
    <t>strtimetiertype</t>
  </si>
  <si>
    <t>priod_day</t>
  </si>
  <si>
    <t xml:space="preserve">Period Days </t>
  </si>
  <si>
    <t>3,0</t>
  </si>
  <si>
    <t>intperioddays</t>
  </si>
  <si>
    <t>actv_st_cd</t>
  </si>
  <si>
    <t>Active Status Code</t>
  </si>
  <si>
    <t>stractiveflag</t>
  </si>
  <si>
    <t>strprocessflag</t>
  </si>
  <si>
    <t>verf_st_cd</t>
  </si>
  <si>
    <t>Verify Status Code</t>
  </si>
  <si>
    <t>retrn_f</t>
  </si>
  <si>
    <t>Return Flag</t>
  </si>
  <si>
    <t>strreturnflag</t>
  </si>
  <si>
    <t>retrn_rmrk</t>
  </si>
  <si>
    <t>Return Remark</t>
  </si>
  <si>
    <t>strreturnrem</t>
  </si>
  <si>
    <t>del_verf_f</t>
  </si>
  <si>
    <t>Delete Verify Flag</t>
  </si>
  <si>
    <t>strdelverifyflag</t>
  </si>
  <si>
    <t>del_verf_by</t>
  </si>
  <si>
    <t>Delete Verify By</t>
  </si>
  <si>
    <t>strdelverifyby</t>
  </si>
  <si>
    <t>del_verf_dt</t>
  </si>
  <si>
    <t>Delete Verify Date</t>
  </si>
  <si>
    <t>strdelverifydate</t>
  </si>
  <si>
    <t>fee_tp_cd</t>
  </si>
  <si>
    <t>Fee Type Code</t>
  </si>
  <si>
    <t>strfeetype</t>
  </si>
  <si>
    <t>mo_per_instl</t>
  </si>
  <si>
    <t>Months per Installment</t>
  </si>
  <si>
    <t>strmonperinstall</t>
  </si>
  <si>
    <t>Tier Amount or Percent Code</t>
  </si>
  <si>
    <t>strtieramtpercflag</t>
  </si>
  <si>
    <t>amend_verf_st_cd</t>
  </si>
  <si>
    <t>Amend Verify Status Code</t>
  </si>
  <si>
    <t>stramendverifyflag</t>
  </si>
  <si>
    <t>amend_by</t>
  </si>
  <si>
    <t>Amend By</t>
  </si>
  <si>
    <t>stramendby</t>
  </si>
  <si>
    <t>amend_dt</t>
  </si>
  <si>
    <t>Amend Date</t>
  </si>
  <si>
    <t>stramenddate</t>
  </si>
  <si>
    <t>amend_verf_by</t>
  </si>
  <si>
    <t>Amend Verify By</t>
  </si>
  <si>
    <t>stramendverifyby</t>
  </si>
  <si>
    <t>amend_verf_dt</t>
  </si>
  <si>
    <t>Amend Verify Date</t>
  </si>
  <si>
    <t>stramendverifydate</t>
  </si>
  <si>
    <t>v_scf_vw_scm_acct</t>
  </si>
  <si>
    <t>scf_vw_scm_acct</t>
  </si>
  <si>
    <t>scf_acct_num</t>
  </si>
  <si>
    <t>SCF Account Number</t>
  </si>
  <si>
    <t xml:space="preserve">account_id </t>
  </si>
  <si>
    <t>scf_cr_line_id_num</t>
  </si>
  <si>
    <t>SCF Credit Line Identification Number</t>
  </si>
  <si>
    <t>v_scf_trading</t>
  </si>
  <si>
    <t>scf_trading</t>
  </si>
  <si>
    <t>M(PK)</t>
  </si>
  <si>
    <t>Buyer/Seller Customer Number</t>
  </si>
  <si>
    <t>declimitamt</t>
  </si>
  <si>
    <t>decoutlimitamt</t>
  </si>
  <si>
    <t>pendg_dd_amt</t>
  </si>
  <si>
    <t>Pending Direct Debit Amount</t>
  </si>
  <si>
    <t>decpenddirectdramt</t>
  </si>
  <si>
    <t>pendg_drwdwn_amt</t>
  </si>
  <si>
    <t>Pending Drawdown Amount</t>
  </si>
  <si>
    <t>decpenddrawdwamt</t>
  </si>
  <si>
    <t>avl_topup_amt</t>
  </si>
  <si>
    <t>Available Top up Amount</t>
  </si>
  <si>
    <t>decavltopupamt</t>
  </si>
  <si>
    <t>rmain_lmt_amt</t>
  </si>
  <si>
    <t>Remaining Limit Amount</t>
  </si>
  <si>
    <t>decremainlimitamt</t>
  </si>
  <si>
    <t>send_rmain_lmt_f</t>
  </si>
  <si>
    <t>Send Remaining Limit Flag</t>
  </si>
  <si>
    <t>strsendremainchgflag</t>
  </si>
  <si>
    <t>rmain_lmt_upd_f</t>
  </si>
  <si>
    <t>Remaining Limit Updated Flag</t>
  </si>
  <si>
    <t>strremainupdatedflag</t>
  </si>
  <si>
    <t>apprv_dt</t>
  </si>
  <si>
    <t>Approved Date</t>
  </si>
  <si>
    <t>strapprdate</t>
  </si>
  <si>
    <t>strduedate</t>
  </si>
  <si>
    <t>rvw_dt</t>
  </si>
  <si>
    <t>Review Date</t>
  </si>
  <si>
    <t>strreviewdate</t>
  </si>
  <si>
    <t>strdesc</t>
  </si>
  <si>
    <t>int_chrg_to_cd</t>
  </si>
  <si>
    <t>Interest Charge To Code</t>
  </si>
  <si>
    <t>strchargeintfor</t>
  </si>
  <si>
    <t>paymt_int_tp_cd</t>
  </si>
  <si>
    <t>Payment Interest Type Code</t>
  </si>
  <si>
    <t>Interest Code Cpde</t>
  </si>
  <si>
    <t>int_sprd</t>
  </si>
  <si>
    <t>Interest spread</t>
  </si>
  <si>
    <t>all_int_rate</t>
  </si>
  <si>
    <t>All Interest Rate</t>
  </si>
  <si>
    <t>decallinrate</t>
  </si>
  <si>
    <t>Pre Payment Percentage</t>
  </si>
  <si>
    <t>decprepayperc</t>
  </si>
  <si>
    <t>fee_chrg_to_cd</t>
  </si>
  <si>
    <t>Fee Charge To Code</t>
  </si>
  <si>
    <t>fee_chrg_tp</t>
  </si>
  <si>
    <t>Fee Charge Type</t>
  </si>
  <si>
    <t>drct_cr_fee_chrg_to_cd</t>
  </si>
  <si>
    <t>Direct Credit Fee Charge To Code</t>
  </si>
  <si>
    <t>strchargedcfeefor</t>
  </si>
  <si>
    <t>drct_cr_fee_chrg_tp_cd</t>
  </si>
  <si>
    <t>Direct Credit Fee Charge Type Code</t>
  </si>
  <si>
    <t>strchargedcfeetype</t>
  </si>
  <si>
    <t>cr_ln_tp</t>
  </si>
  <si>
    <t>Credit Loan Type</t>
  </si>
  <si>
    <t>strcrtype</t>
  </si>
  <si>
    <t>cr_amt_mthd</t>
  </si>
  <si>
    <t>Credit Amount Method</t>
  </si>
  <si>
    <t>strcrmethod</t>
  </si>
  <si>
    <t>drct_cr_fee_amt</t>
  </si>
  <si>
    <t>Direct Credit Fee Amount</t>
  </si>
  <si>
    <t>decdcfeeamt</t>
  </si>
  <si>
    <t>last_fee_dt</t>
  </si>
  <si>
    <t>Last Fee Date</t>
  </si>
  <si>
    <t>strlastfeedate</t>
  </si>
  <si>
    <t>del_verf_st_cd</t>
  </si>
  <si>
    <t>Delete Verify Status Code</t>
  </si>
  <si>
    <t>spcl_dd_int_tp_cd</t>
  </si>
  <si>
    <t>Special Direct Debit Interest Type Code</t>
  </si>
  <si>
    <t>strsdintflag</t>
  </si>
  <si>
    <t>spcl_dd_int_rate</t>
  </si>
  <si>
    <t>Special Direct Debit Interest Rate</t>
  </si>
  <si>
    <t>decsdintrate</t>
  </si>
  <si>
    <t>spcl_dd_int_cd</t>
  </si>
  <si>
    <t>Special Direct Debit Interest Code</t>
  </si>
  <si>
    <t>strsdintcode</t>
  </si>
  <si>
    <t>spcl_dd_int_sprd</t>
  </si>
  <si>
    <t>Special Direct Debit Interest Spread</t>
  </si>
  <si>
    <t>decsdintspread</t>
  </si>
  <si>
    <t>spcl_dd_int_basis</t>
  </si>
  <si>
    <t>Special Direct Debit Interest Basis</t>
  </si>
  <si>
    <t>decsdintbasis</t>
  </si>
  <si>
    <t>spcl_dd_all_in_rate</t>
  </si>
  <si>
    <t>Special Direct Debit All in Rate</t>
  </si>
  <si>
    <t>decsdallinrate</t>
  </si>
  <si>
    <t>share_f</t>
  </si>
  <si>
    <t>Share Flag</t>
  </si>
  <si>
    <t>strshareflag</t>
  </si>
  <si>
    <t>share_grp</t>
  </si>
  <si>
    <t>Share Group</t>
  </si>
  <si>
    <t>strsharegrp</t>
  </si>
  <si>
    <t>chng_share_f</t>
  </si>
  <si>
    <t>Change Share Flag</t>
  </si>
  <si>
    <t>strchgshare</t>
  </si>
  <si>
    <t>v_scf_customer</t>
  </si>
  <si>
    <t>scf_customer</t>
  </si>
  <si>
    <t>scf_cst_num</t>
  </si>
  <si>
    <t>SCF Customer Number</t>
  </si>
  <si>
    <t>strcustid</t>
  </si>
  <si>
    <t>cst_cd_from_gec</t>
  </si>
  <si>
    <t>Customer Code from GEC</t>
  </si>
  <si>
    <t>strcustcode</t>
  </si>
  <si>
    <t>cst_nm_in_thai</t>
  </si>
  <si>
    <t>Customer Name in Thai</t>
  </si>
  <si>
    <t>strcustnametha</t>
  </si>
  <si>
    <t>cst_nm_in_eng</t>
  </si>
  <si>
    <t>Customer Name in English</t>
  </si>
  <si>
    <t>strcustnameeng</t>
  </si>
  <si>
    <t>cst_addr_1</t>
  </si>
  <si>
    <t>Customer Address1</t>
  </si>
  <si>
    <t>strcustaddr1</t>
  </si>
  <si>
    <t>cst_addr_2</t>
  </si>
  <si>
    <t>Customer Address2</t>
  </si>
  <si>
    <t>strcustaddr2</t>
  </si>
  <si>
    <t>cst_addr_3</t>
  </si>
  <si>
    <t>Customer Address3</t>
  </si>
  <si>
    <t>strcustaddr3</t>
  </si>
  <si>
    <t>regis_cst_addr_1</t>
  </si>
  <si>
    <t>Register Customer Address1</t>
  </si>
  <si>
    <t>strcustaddrreg1</t>
  </si>
  <si>
    <t>regis_cst_addr_2</t>
  </si>
  <si>
    <t>Register Customer Address2</t>
  </si>
  <si>
    <t>strcustaddrreg2</t>
  </si>
  <si>
    <t>regis_cst_addr_3</t>
  </si>
  <si>
    <t>Register Customer Address3</t>
  </si>
  <si>
    <t>strcustaddrreg3</t>
  </si>
  <si>
    <t>buyr_sellr_f</t>
  </si>
  <si>
    <t>Buyer/Seller Flag</t>
  </si>
  <si>
    <t>strbuysellflag</t>
  </si>
  <si>
    <t>sponsr_f</t>
  </si>
  <si>
    <t>Sponsor Flag</t>
  </si>
  <si>
    <t>strsponsorflag</t>
  </si>
  <si>
    <t>k_fctrng_f</t>
  </si>
  <si>
    <t>K-Factoring Flag</t>
  </si>
  <si>
    <t>strkfactflag</t>
  </si>
  <si>
    <t>tel_num</t>
  </si>
  <si>
    <t>Telephone Number</t>
  </si>
  <si>
    <t>strtelno</t>
  </si>
  <si>
    <t>fax_num</t>
  </si>
  <si>
    <t>Fax Number</t>
  </si>
  <si>
    <t>strfax</t>
  </si>
  <si>
    <t>email_addr</t>
  </si>
  <si>
    <t>E-mail Address</t>
  </si>
  <si>
    <t>stremail</t>
  </si>
  <si>
    <t>cntrct_psn</t>
  </si>
  <si>
    <t>Contract Person</t>
  </si>
  <si>
    <t>strpersoncont</t>
  </si>
  <si>
    <t>drwdwn_f</t>
  </si>
  <si>
    <t>Drawdown Flag</t>
  </si>
  <si>
    <t>strdwflag</t>
  </si>
  <si>
    <t>futr_drwdwn_f</t>
  </si>
  <si>
    <t>Future Drawdown Flag</t>
  </si>
  <si>
    <t>strfwflag</t>
  </si>
  <si>
    <t>dd_f</t>
  </si>
  <si>
    <t>Direct Debit Flag</t>
  </si>
  <si>
    <t>strddflag</t>
  </si>
  <si>
    <t>futr_dd_f</t>
  </si>
  <si>
    <t>Future Direct Debit Flag</t>
  </si>
  <si>
    <t>strfdflag</t>
  </si>
  <si>
    <t>spcl_dd_f</t>
  </si>
  <si>
    <t>Special Direct Debit Flag</t>
  </si>
  <si>
    <t>strsdflag</t>
  </si>
  <si>
    <t>drct_cr_f</t>
  </si>
  <si>
    <t>Direct Credit Flag</t>
  </si>
  <si>
    <t>strdcflag</t>
  </si>
  <si>
    <t>drct_cr_tp_cd</t>
  </si>
  <si>
    <t>Direct Credit Type Code</t>
  </si>
  <si>
    <t>strdctype</t>
  </si>
  <si>
    <t>vndr_cd</t>
  </si>
  <si>
    <t>Vendor Code</t>
  </si>
  <si>
    <t>strvendorcode</t>
  </si>
  <si>
    <t>vostro_cd</t>
  </si>
  <si>
    <t>Vostro Code</t>
  </si>
  <si>
    <t>strvostrocode</t>
  </si>
  <si>
    <t>gl_acct_num</t>
  </si>
  <si>
    <t>GL Account Number</t>
  </si>
  <si>
    <t>strmappingglno</t>
  </si>
  <si>
    <t>kbnk_acct_num</t>
  </si>
  <si>
    <t>Kbank Account Number</t>
  </si>
  <si>
    <t>strkbankacctno</t>
  </si>
  <si>
    <t>repay_mthd_to_supplr</t>
  </si>
  <si>
    <t>Repayment Method to Supplier</t>
  </si>
  <si>
    <t>strpaysupplier</t>
  </si>
  <si>
    <t>rm_cd</t>
  </si>
  <si>
    <t>Relationship Manager Code</t>
  </si>
  <si>
    <t>strrmcode</t>
  </si>
  <si>
    <t>rm_nm</t>
  </si>
  <si>
    <t>Relationship Manager Name</t>
  </si>
  <si>
    <t>strrmname</t>
  </si>
  <si>
    <t>cst_seg</t>
  </si>
  <si>
    <t>Customer Segment</t>
  </si>
  <si>
    <t>strsegment</t>
  </si>
  <si>
    <t>spoke_id_num</t>
  </si>
  <si>
    <t>Spoke Identification Number</t>
  </si>
  <si>
    <t>strspokeid</t>
  </si>
  <si>
    <t>st_cd</t>
  </si>
  <si>
    <t>Status Code</t>
  </si>
  <si>
    <t>crt_by</t>
  </si>
  <si>
    <t>Create By</t>
  </si>
  <si>
    <t>upd_by</t>
  </si>
  <si>
    <t>Update By</t>
  </si>
  <si>
    <t>req_topup_f</t>
  </si>
  <si>
    <t>Require Topup Flag</t>
  </si>
  <si>
    <t>strrequiretopupflag</t>
  </si>
  <si>
    <t>strdocid</t>
  </si>
  <si>
    <t>hash_cst_id_num</t>
  </si>
  <si>
    <t xml:space="preserve">Hash Customer Identification Number </t>
  </si>
  <si>
    <t>strcisno</t>
  </si>
  <si>
    <t>strdoctype</t>
  </si>
  <si>
    <t>v_mx_mktevent</t>
  </si>
  <si>
    <t>mx_mktevent</t>
  </si>
  <si>
    <t>record_type</t>
  </si>
  <si>
    <t>rpt_dt</t>
  </si>
  <si>
    <t>Report Date</t>
  </si>
  <si>
    <t>repdate</t>
  </si>
  <si>
    <t>mx_pckg_num</t>
  </si>
  <si>
    <t>Murex Package Number</t>
  </si>
  <si>
    <t>package_id</t>
  </si>
  <si>
    <t>mx_cntrct_num</t>
  </si>
  <si>
    <t>Murex Contract Number</t>
  </si>
  <si>
    <t>contract</t>
  </si>
  <si>
    <t>mx_cmpnt_num</t>
  </si>
  <si>
    <t>Murex Component Number</t>
  </si>
  <si>
    <t>nb</t>
  </si>
  <si>
    <t>trn_typology</t>
  </si>
  <si>
    <t>mkt_evnt</t>
  </si>
  <si>
    <t>Market Event</t>
  </si>
  <si>
    <t>mkt_event</t>
  </si>
  <si>
    <t>v_mx_mmlivemat</t>
  </si>
  <si>
    <t>mx_mmlivemat</t>
  </si>
  <si>
    <t>dealref</t>
  </si>
  <si>
    <t>10,0</t>
  </si>
  <si>
    <t>trn_fmly</t>
  </si>
  <si>
    <t>trn_grp</t>
  </si>
  <si>
    <t>trn_type</t>
  </si>
  <si>
    <t>portfl_cd</t>
  </si>
  <si>
    <t>Portfolio Code</t>
  </si>
  <si>
    <t>portfolio</t>
  </si>
  <si>
    <t>cisid</t>
  </si>
  <si>
    <t>ctpy_short_name</t>
  </si>
  <si>
    <t>19,2</t>
  </si>
  <si>
    <t>prinamt</t>
  </si>
  <si>
    <t>princcy</t>
  </si>
  <si>
    <t>tradedate</t>
  </si>
  <si>
    <t>valuedate</t>
  </si>
  <si>
    <t>matdate</t>
  </si>
  <si>
    <t>spcl_bsn_tax_amt_in_thb</t>
  </si>
  <si>
    <t>Special Business Tax Amount in THB</t>
  </si>
  <si>
    <t>sbtthb</t>
  </si>
  <si>
    <t>19,6</t>
  </si>
  <si>
    <t>intrate</t>
  </si>
  <si>
    <t>intbasis</t>
  </si>
  <si>
    <t>5,0</t>
  </si>
  <si>
    <t>ai_tdy_day</t>
  </si>
  <si>
    <t>16,2</t>
  </si>
  <si>
    <t>ai_tdy_amt</t>
  </si>
  <si>
    <t>ai_mat_day</t>
  </si>
  <si>
    <t>ai_mat_amt</t>
  </si>
  <si>
    <t>intamt_ytd</t>
  </si>
  <si>
    <t>intamt_mtd</t>
  </si>
  <si>
    <t>si_method</t>
  </si>
  <si>
    <t>trader</t>
  </si>
  <si>
    <t>dealstatus</t>
  </si>
  <si>
    <t>dealtype</t>
  </si>
  <si>
    <t>buy_sell</t>
  </si>
  <si>
    <t>buysell</t>
  </si>
  <si>
    <t>premm_discnt_amt</t>
  </si>
  <si>
    <t>Premium Discount Amount</t>
  </si>
  <si>
    <t>prem_disc</t>
  </si>
  <si>
    <t>ogl_acc</t>
  </si>
  <si>
    <t>interest_index</t>
  </si>
  <si>
    <t>24,11</t>
  </si>
  <si>
    <t>spread</t>
  </si>
  <si>
    <t>25,8</t>
  </si>
  <si>
    <t>notional</t>
  </si>
  <si>
    <t>int_pay_freq</t>
  </si>
  <si>
    <t>25,0</t>
  </si>
  <si>
    <t>notional_move</t>
  </si>
  <si>
    <t>interest_move</t>
  </si>
  <si>
    <t>mop_status</t>
  </si>
  <si>
    <t>related_deal</t>
  </si>
  <si>
    <t>v_cardlink_kb1dh013_eptrans</t>
  </si>
  <si>
    <t>bsn_dt</t>
  </si>
  <si>
    <t>cardlink_kb1dh013_eptrans</t>
  </si>
  <si>
    <t>dh013_d_record</t>
  </si>
  <si>
    <t>card_org_num</t>
  </si>
  <si>
    <t>Card Organization Number</t>
  </si>
  <si>
    <t>dh013_acct_org</t>
  </si>
  <si>
    <t>dh013_acct_type</t>
  </si>
  <si>
    <t>card_num</t>
  </si>
  <si>
    <t>Card Number</t>
  </si>
  <si>
    <t>dh013_card_nmbr</t>
  </si>
  <si>
    <t>dh013_tran_date</t>
  </si>
  <si>
    <t>txn_tms</t>
  </si>
  <si>
    <t>Transaction Timestamp</t>
  </si>
  <si>
    <t>dh013_tran_time</t>
  </si>
  <si>
    <t>mrch_org_num</t>
  </si>
  <si>
    <t>Merchant Organization Number</t>
  </si>
  <si>
    <t>dh013_merch_org</t>
  </si>
  <si>
    <t>mrch_num</t>
  </si>
  <si>
    <t>Merchant Number</t>
  </si>
  <si>
    <t>dh013_merch_nmbr</t>
  </si>
  <si>
    <t>exp_dt</t>
  </si>
  <si>
    <t>Expiry Date</t>
  </si>
  <si>
    <t>dh013_exp_date</t>
  </si>
  <si>
    <t>itm_prc</t>
  </si>
  <si>
    <t>Item Price</t>
  </si>
  <si>
    <t>dh013_item_price</t>
  </si>
  <si>
    <t>tot_instl_term</t>
  </si>
  <si>
    <t>Total Installment Term</t>
  </si>
  <si>
    <t>dh013_pay_term</t>
  </si>
  <si>
    <t>dh013_intr_rate</t>
  </si>
  <si>
    <t>tot_instl_int_free_term</t>
  </si>
  <si>
    <t>Total Installment Interest Free Term</t>
  </si>
  <si>
    <t>dh013_intr_free_mos</t>
  </si>
  <si>
    <t>frst_paymt_dt</t>
  </si>
  <si>
    <t>First Payment Date</t>
  </si>
  <si>
    <t>dh013_first_pay_date</t>
  </si>
  <si>
    <t>frst_paymt_amt</t>
  </si>
  <si>
    <t>First Payment Amount</t>
  </si>
  <si>
    <t>dh013_first_pay_amt</t>
  </si>
  <si>
    <t>dh013_last_pay_date</t>
  </si>
  <si>
    <t>last_paymt_amt</t>
  </si>
  <si>
    <t>Last Payment Amount</t>
  </si>
  <si>
    <t>dh013_last_pay_amt</t>
  </si>
  <si>
    <t>instl_amt</t>
  </si>
  <si>
    <t>Installment Amount</t>
  </si>
  <si>
    <t>dh013_mon_instl_amt</t>
  </si>
  <si>
    <t xml:space="preserve">dh013_outs_principal </t>
  </si>
  <si>
    <t>crrnt_cyc_int</t>
  </si>
  <si>
    <t>Current Cycle Interest</t>
  </si>
  <si>
    <t>dh013_curr_cycle_intr</t>
  </si>
  <si>
    <t>paid_instl_term</t>
  </si>
  <si>
    <t>Paid Installment Term</t>
  </si>
  <si>
    <t>dh013_paid_terms</t>
  </si>
  <si>
    <t>repay_st</t>
  </si>
  <si>
    <t>Repayment Status</t>
  </si>
  <si>
    <t>dh013_status</t>
  </si>
  <si>
    <t>instl_plan_cd</t>
  </si>
  <si>
    <t>Installment Plan Code</t>
  </si>
  <si>
    <t>dh013_instl_plan</t>
  </si>
  <si>
    <t>prch_dt</t>
  </si>
  <si>
    <t>Purge Date</t>
  </si>
  <si>
    <t>dh013_purge_date</t>
  </si>
  <si>
    <t>auth_cd</t>
  </si>
  <si>
    <t>Authorize Code</t>
  </si>
  <si>
    <t>dh013_auth_code</t>
  </si>
  <si>
    <t>mrch_nm</t>
  </si>
  <si>
    <t>Merchant Name</t>
  </si>
  <si>
    <t>dh013_merch_name</t>
  </si>
  <si>
    <t>dh013_outs_int</t>
  </si>
  <si>
    <t>sss_num</t>
  </si>
  <si>
    <t>SSS Number</t>
  </si>
  <si>
    <t>dh013_sss_nbr</t>
  </si>
  <si>
    <t>int_compute_mthd</t>
  </si>
  <si>
    <t>Interest Compute Method</t>
  </si>
  <si>
    <t>dh013_intr_compute_method</t>
  </si>
  <si>
    <t>Handing Fee</t>
  </si>
  <si>
    <t>dh013_handling_fee</t>
  </si>
  <si>
    <t>IPlan Mode</t>
  </si>
  <si>
    <t>dh013_iplan_mode</t>
  </si>
  <si>
    <t>supprt_num</t>
  </si>
  <si>
    <t>Support Number</t>
  </si>
  <si>
    <t>dh013_supp_nbr</t>
  </si>
  <si>
    <t>prod_tp_cd</t>
  </si>
  <si>
    <t>Production Type Code</t>
  </si>
  <si>
    <t>dh013_prod_typ</t>
  </si>
  <si>
    <t>modl_num</t>
  </si>
  <si>
    <t>Model Number</t>
  </si>
  <si>
    <t>dh013_model_nbr</t>
  </si>
  <si>
    <t>tmnl_num</t>
  </si>
  <si>
    <t>Terminal Number</t>
  </si>
  <si>
    <t>dh013_term_id</t>
  </si>
  <si>
    <t>txn_id</t>
  </si>
  <si>
    <t>Transaction Identifier</t>
  </si>
  <si>
    <t>dh013_txn_identifier</t>
  </si>
  <si>
    <t>int_rate_1</t>
  </si>
  <si>
    <t>Interest Rate 1</t>
  </si>
  <si>
    <t>dh013_interest_rate_1</t>
  </si>
  <si>
    <t>int_rate_2</t>
  </si>
  <si>
    <t>Interest Rate 2</t>
  </si>
  <si>
    <t>dh013_interest_rate_2</t>
  </si>
  <si>
    <t>int_rate_3</t>
  </si>
  <si>
    <t>Interest Rate 3</t>
  </si>
  <si>
    <t>dh013_interest_rate_3</t>
  </si>
  <si>
    <t>int_rate_4</t>
  </si>
  <si>
    <t>Interest Rate 4</t>
  </si>
  <si>
    <t>dh013_interest_rate_4</t>
  </si>
  <si>
    <t>int_rate_5</t>
  </si>
  <si>
    <t>Interest Rate 5</t>
  </si>
  <si>
    <t>dh013_interest_rate_5</t>
  </si>
  <si>
    <t>int_rate_6</t>
  </si>
  <si>
    <t>Interest Rate 6</t>
  </si>
  <si>
    <t>dh013_interest_rate_6</t>
  </si>
  <si>
    <t>int_rate_7</t>
  </si>
  <si>
    <t>Interest Rate 7</t>
  </si>
  <si>
    <t>dh013_interest_rate_7</t>
  </si>
  <si>
    <t>int_rate_8</t>
  </si>
  <si>
    <t>Interest Rate 8</t>
  </si>
  <si>
    <t>dh013_interest_rate_8</t>
  </si>
  <si>
    <t>int_rate_9</t>
  </si>
  <si>
    <t>Interest Rate 9</t>
  </si>
  <si>
    <t>dh013_interest_rate_9</t>
  </si>
  <si>
    <t>int_rate_10</t>
  </si>
  <si>
    <t>Interest Rate 10</t>
  </si>
  <si>
    <t>dh013_interest_rate_10</t>
  </si>
  <si>
    <t>int_rate_11</t>
  </si>
  <si>
    <t>Interest Rate 11</t>
  </si>
  <si>
    <t>dh013_interest_rate_11</t>
  </si>
  <si>
    <t>int_rate_12</t>
  </si>
  <si>
    <t>Interest Rate 12</t>
  </si>
  <si>
    <t>dh013_interest_rate_12</t>
  </si>
  <si>
    <t>instl_amt_1</t>
  </si>
  <si>
    <t>Installment Amount 1</t>
  </si>
  <si>
    <t>dh013_installment_amt_1</t>
  </si>
  <si>
    <t>instl_amt_2</t>
  </si>
  <si>
    <t>Installment Amount 2</t>
  </si>
  <si>
    <t>dh013_installment_amt_2</t>
  </si>
  <si>
    <t>instl_amt_3</t>
  </si>
  <si>
    <t>Installment Amount 3</t>
  </si>
  <si>
    <t>dh013_installment_amt_3</t>
  </si>
  <si>
    <t>instl_amt_4</t>
  </si>
  <si>
    <t>Installment Amount 4</t>
  </si>
  <si>
    <t>dh013_installment_amt_4</t>
  </si>
  <si>
    <t>instl_amt_5</t>
  </si>
  <si>
    <t>Installment Amount 5</t>
  </si>
  <si>
    <t>dh013_installment_amt_5</t>
  </si>
  <si>
    <t>instl_amt_6</t>
  </si>
  <si>
    <t>Installment Amount 6</t>
  </si>
  <si>
    <t>dh013_installment_amt_6</t>
  </si>
  <si>
    <t>instl_amt_7</t>
  </si>
  <si>
    <t>Installment Amount 7</t>
  </si>
  <si>
    <t>dh013_installment_amt_7</t>
  </si>
  <si>
    <t>instl_amt_8</t>
  </si>
  <si>
    <t>Installment Amount 8</t>
  </si>
  <si>
    <t>dh013_installment_amt_8</t>
  </si>
  <si>
    <t>instl_amt_9</t>
  </si>
  <si>
    <t>Installment Amount 9</t>
  </si>
  <si>
    <t>dh013_installment_amt_9</t>
  </si>
  <si>
    <t>instl_amt_10</t>
  </si>
  <si>
    <t>Installment Amount 10</t>
  </si>
  <si>
    <t>dh013_installment_amt_10</t>
  </si>
  <si>
    <t>instl_amt_11</t>
  </si>
  <si>
    <t>Installment Amount 11</t>
  </si>
  <si>
    <t>dh013_installment_amt_11</t>
  </si>
  <si>
    <t>instl_amt_12</t>
  </si>
  <si>
    <t>Installment Amount 12</t>
  </si>
  <si>
    <t>dh013_installment_amt_12</t>
  </si>
  <si>
    <t>serial_num</t>
  </si>
  <si>
    <t>Serial Number</t>
  </si>
  <si>
    <t>dh013_serial_nbr</t>
  </si>
  <si>
    <t>tfr_card_num</t>
  </si>
  <si>
    <t>Transferred Card Number</t>
  </si>
  <si>
    <t>dh013_xfr_new_card_nbr</t>
  </si>
  <si>
    <t>maintn_usr</t>
  </si>
  <si>
    <t>Maintenance User</t>
  </si>
  <si>
    <t>dh013_signon_name</t>
  </si>
  <si>
    <t>mrch_catg</t>
  </si>
  <si>
    <t>Merchant Category</t>
  </si>
  <si>
    <t>dh013_mcc_code</t>
  </si>
  <si>
    <t>maintn_dt</t>
  </si>
  <si>
    <t>Maintenance Date</t>
  </si>
  <si>
    <t>dh013_maint_date</t>
  </si>
  <si>
    <t>smrt_cash_tfr_acct_num</t>
  </si>
  <si>
    <t>Smart Cash Transfer Account Number</t>
  </si>
  <si>
    <t xml:space="preserve">dh013_smartcash_to_acct_no </t>
  </si>
  <si>
    <t>smrt_cash_tfr_acct_nm</t>
  </si>
  <si>
    <t>Smart Cash Transfer Account Name</t>
  </si>
  <si>
    <t>dh013_smartcash_to_acct_name</t>
  </si>
  <si>
    <t>smrt_cash_tfr_bank_cd</t>
  </si>
  <si>
    <t>Smart Cash Transfer Bank Code</t>
  </si>
  <si>
    <t xml:space="preserve">dh013_smartcash_bank_code  </t>
  </si>
  <si>
    <t>v_cardlink_kb1dh002_cpbcrd</t>
  </si>
  <si>
    <t>cardlink_kb1dh002_cpbcrd</t>
  </si>
  <si>
    <t>dh002_org_nmbr</t>
  </si>
  <si>
    <t>card_tp_num</t>
  </si>
  <si>
    <t>Card Type Number</t>
  </si>
  <si>
    <t>cardlink_kb1dh002</t>
  </si>
  <si>
    <t>dh002_type</t>
  </si>
  <si>
    <t>dh002_card_nmbr</t>
  </si>
  <si>
    <t>shrt_nm</t>
  </si>
  <si>
    <t>Short Name</t>
  </si>
  <si>
    <t>dh002_short_name</t>
  </si>
  <si>
    <t>dh002_alpha_key</t>
  </si>
  <si>
    <t>main_cst_org_num</t>
  </si>
  <si>
    <t>Main Customer Organization Number</t>
  </si>
  <si>
    <t>dh002_customer_org</t>
  </si>
  <si>
    <t>main_cst_num</t>
  </si>
  <si>
    <t>Main Customer Number</t>
  </si>
  <si>
    <t>dh002_customer_nmbr</t>
  </si>
  <si>
    <t>ownr_cst_org_num</t>
  </si>
  <si>
    <t>Owner Customer Organization Number</t>
  </si>
  <si>
    <t>dh002_alt_customer_org</t>
  </si>
  <si>
    <t>ownr_cst_num</t>
  </si>
  <si>
    <t>Owner Customer Number</t>
  </si>
  <si>
    <t>dh002_alt_customer_nmbr</t>
  </si>
  <si>
    <t>stmt_org_num</t>
  </si>
  <si>
    <t>Statement Organization Number</t>
  </si>
  <si>
    <t>dh002_dup_stmt_org</t>
  </si>
  <si>
    <t>stmt_num</t>
  </si>
  <si>
    <t>statement Number</t>
  </si>
  <si>
    <t>dh002_dup_stmt_nbr</t>
  </si>
  <si>
    <t>dh002_instl_amort</t>
  </si>
  <si>
    <t>dh002_filler1</t>
  </si>
  <si>
    <t>bill_cyc</t>
  </si>
  <si>
    <t>Bill Cycle</t>
  </si>
  <si>
    <t>dh002_cycle</t>
  </si>
  <si>
    <t>tfr_org_num</t>
  </si>
  <si>
    <t>Transfer Organization Number</t>
  </si>
  <si>
    <t>dh002_xfr_org_nmbr</t>
  </si>
  <si>
    <t>tfr_tp_num</t>
  </si>
  <si>
    <t>Transfer Type Number</t>
  </si>
  <si>
    <t>dh002_xfr_type_nmbr</t>
  </si>
  <si>
    <t>tfr_acct_num</t>
  </si>
  <si>
    <t>Transfer Account Number</t>
  </si>
  <si>
    <t>dh002_xfr_acct_nmbr</t>
  </si>
  <si>
    <t>offcr</t>
  </si>
  <si>
    <t>Officer</t>
  </si>
  <si>
    <t>dh002_officer</t>
  </si>
  <si>
    <t>Affiliation Branch Code</t>
  </si>
  <si>
    <t>dh002_aff_br_code</t>
  </si>
  <si>
    <t>crrnt_colltr</t>
  </si>
  <si>
    <t>Current Collector</t>
  </si>
  <si>
    <t>dh002_curr_collector</t>
  </si>
  <si>
    <t>perm_colltr</t>
  </si>
  <si>
    <t>Permanent Collector</t>
  </si>
  <si>
    <t>dh002_perm_collector</t>
  </si>
  <si>
    <t>agnt_bank_num</t>
  </si>
  <si>
    <t>Agent Bank Number</t>
  </si>
  <si>
    <t>dh002_agent_bank_nmbr</t>
  </si>
  <si>
    <t>corp_org_num</t>
  </si>
  <si>
    <t>Corporate Organization Number</t>
  </si>
  <si>
    <t>dh002_corp_acct_org</t>
  </si>
  <si>
    <t>corp_acct_num</t>
  </si>
  <si>
    <t>Corporate Account Number</t>
  </si>
  <si>
    <t>dh002_corp_acct_nmbr</t>
  </si>
  <si>
    <t>domc_br_cd</t>
  </si>
  <si>
    <t>Domicile Branch Code</t>
  </si>
  <si>
    <t>dh002_domicile_branch</t>
  </si>
  <si>
    <t>collat_cd</t>
  </si>
  <si>
    <t>Collateral Code</t>
  </si>
  <si>
    <t>dh002_collateral_code</t>
  </si>
  <si>
    <t>usr_cd</t>
  </si>
  <si>
    <t>User Code</t>
  </si>
  <si>
    <t>dh002_user_code</t>
  </si>
  <si>
    <t>kbnk_stmt_f</t>
  </si>
  <si>
    <t>Kbank Statement Flag</t>
  </si>
  <si>
    <t>dh002_stmt_flag_tfb</t>
  </si>
  <si>
    <t>kbnk_prnt_stmt_f</t>
  </si>
  <si>
    <t>Kbank Print Statement Flag</t>
  </si>
  <si>
    <t>dh002_prt_stmt_flag_tfb</t>
  </si>
  <si>
    <t>usr_cd_2</t>
  </si>
  <si>
    <t>User Code 2</t>
  </si>
  <si>
    <t>dh002_user_code_2</t>
  </si>
  <si>
    <t>kbnk_stff_f</t>
  </si>
  <si>
    <t>Kbank Staff Flag</t>
  </si>
  <si>
    <t>dh002_staff_flag_tfb</t>
  </si>
  <si>
    <t>kbnk_card_retrn_f</t>
  </si>
  <si>
    <t>Kbank Card Return Flag</t>
  </si>
  <si>
    <t>dh002_card_return_flag_tfb</t>
  </si>
  <si>
    <t>usr_cd_3</t>
  </si>
  <si>
    <t>User Code 3</t>
  </si>
  <si>
    <t>dh002_user_code_3</t>
  </si>
  <si>
    <t>ins_cd</t>
  </si>
  <si>
    <t>Insurance Code</t>
  </si>
  <si>
    <t>dh002_ins_code</t>
  </si>
  <si>
    <t>ownr_f</t>
  </si>
  <si>
    <t>Ownership Flag</t>
  </si>
  <si>
    <t>dh002_ownership_flag</t>
  </si>
  <si>
    <t>dh002_block_code</t>
  </si>
  <si>
    <t>last_block_cd</t>
  </si>
  <si>
    <t>Last Block Code</t>
  </si>
  <si>
    <t>dh002_alt_block_code</t>
  </si>
  <si>
    <t>auth_f</t>
  </si>
  <si>
    <t>Authorization Flag</t>
  </si>
  <si>
    <t>dh002_rpt_auth_flag</t>
  </si>
  <si>
    <t>card_st_cd</t>
  </si>
  <si>
    <t>Card Status Code</t>
  </si>
  <si>
    <t>dh002_status</t>
  </si>
  <si>
    <t>stmt_f</t>
  </si>
  <si>
    <t>Statement Flag</t>
  </si>
  <si>
    <t>dh002_statement_flag</t>
  </si>
  <si>
    <t>stmt_frq</t>
  </si>
  <si>
    <t>Statement Frequency</t>
  </si>
  <si>
    <t>dh002_stmt_freq</t>
  </si>
  <si>
    <t>waive_late_chrg_f</t>
  </si>
  <si>
    <t>Waive Late Charges Flag</t>
  </si>
  <si>
    <t>dh002_waive_late_chg</t>
  </si>
  <si>
    <t>waive_late_ntce_f</t>
  </si>
  <si>
    <t>Waive Late Notices Flag</t>
  </si>
  <si>
    <t>dh002_waive_late_notice</t>
  </si>
  <si>
    <t>waive_annl_fee_f</t>
  </si>
  <si>
    <t>Waive Annual Fee Flag</t>
  </si>
  <si>
    <t>dh002_waive_annual_fee</t>
  </si>
  <si>
    <t>waive_olmt_f</t>
  </si>
  <si>
    <t>Waive Over Limit Flag</t>
  </si>
  <si>
    <t>dh002_waive_over_limit</t>
  </si>
  <si>
    <t>waive_svc_chrg_f</t>
  </si>
  <si>
    <t>Waive Service Charges Flag</t>
  </si>
  <si>
    <t>dh002_waive_svc_chrg</t>
  </si>
  <si>
    <t>coll_card_rqst_f</t>
  </si>
  <si>
    <t>Collection Card Requested Flag</t>
  </si>
  <si>
    <t>dh002_coll_card_rqtd</t>
  </si>
  <si>
    <t>st_chng_f</t>
  </si>
  <si>
    <t>Status Changed Flag</t>
  </si>
  <si>
    <t>dh002_stat_chng_flag</t>
  </si>
  <si>
    <t>dsply_rqst_f</t>
  </si>
  <si>
    <t>Display Requested Flag</t>
  </si>
  <si>
    <t>dh002_request_display</t>
  </si>
  <si>
    <t>dh002_region_codes</t>
  </si>
  <si>
    <t>excpt_rsp_cd</t>
  </si>
  <si>
    <t>Exception Response Code</t>
  </si>
  <si>
    <t>dh002_exception_response_code</t>
  </si>
  <si>
    <t>chrg_off_st_f</t>
  </si>
  <si>
    <t xml:space="preserve">Charge off Status Flag </t>
  </si>
  <si>
    <t>dh002_chgoff_status_flag</t>
  </si>
  <si>
    <t>nbr_wrt_off_day</t>
  </si>
  <si>
    <t>Number of Write Off Days</t>
  </si>
  <si>
    <t>dh002_write_off_days</t>
  </si>
  <si>
    <t>nbr_crrnt_bal_rfund_day</t>
  </si>
  <si>
    <t>Number of Current Balance Refund Days</t>
  </si>
  <si>
    <t>dh002_cr_bal_refund_days</t>
  </si>
  <si>
    <t>Affinity Flag</t>
  </si>
  <si>
    <t>dh002_affinity_flag</t>
  </si>
  <si>
    <t>1098_f</t>
  </si>
  <si>
    <t>1098 Flag</t>
  </si>
  <si>
    <t>dh002_1098_flag</t>
  </si>
  <si>
    <t>mbr_fee_discls_cd</t>
  </si>
  <si>
    <t>Membership Fee Disclose Code</t>
  </si>
  <si>
    <t>dh002_ann_fee_disclosure_sw</t>
  </si>
  <si>
    <t>frst_usg_f</t>
  </si>
  <si>
    <t>First Usage Flag</t>
  </si>
  <si>
    <t>dh002_first_usg_flag</t>
  </si>
  <si>
    <t>cash_adv_f</t>
  </si>
  <si>
    <t>Cash Advance Flag</t>
  </si>
  <si>
    <t>dh002_cash_adv_flag</t>
  </si>
  <si>
    <t>dh002_dte_opened</t>
  </si>
  <si>
    <t>last_st_chng_dt</t>
  </si>
  <si>
    <t>Last Status Change Date</t>
  </si>
  <si>
    <t>dh002_dte_lst_stat_chng</t>
  </si>
  <si>
    <t>dh002_dte_closed</t>
  </si>
  <si>
    <t>card_fee_dt</t>
  </si>
  <si>
    <t>Card Fee Date</t>
  </si>
  <si>
    <t>dh002_card_fee_dte</t>
  </si>
  <si>
    <t>last_prch_dt</t>
  </si>
  <si>
    <t>Last Purchase Date</t>
  </si>
  <si>
    <t>dh002_dte_lst_purchase</t>
  </si>
  <si>
    <t>last_cash_adv_dt</t>
  </si>
  <si>
    <t>Last Cash Advance Date</t>
  </si>
  <si>
    <t>dh002_dte_lst_advance</t>
  </si>
  <si>
    <t>last_day_past_due_dt</t>
  </si>
  <si>
    <t>Last Days Past Due Date</t>
  </si>
  <si>
    <t>dh002_dte_lst_delq</t>
  </si>
  <si>
    <t>last_prior_day_past_due_dt</t>
  </si>
  <si>
    <t>Last Prior Days Past Due Date</t>
  </si>
  <si>
    <t>dh002_dte_prior_delq</t>
  </si>
  <si>
    <t>Last Accured Interest Date</t>
  </si>
  <si>
    <t>dh002_dte_lst_accr</t>
  </si>
  <si>
    <t>Accured Through Date</t>
  </si>
  <si>
    <t>dh002_dte_accr_thru</t>
  </si>
  <si>
    <t>last_actv_dt</t>
  </si>
  <si>
    <t>Last Active Date</t>
  </si>
  <si>
    <t>dh002_dte_lst_active</t>
  </si>
  <si>
    <t>last_cash_paymt</t>
  </si>
  <si>
    <t>Last Cash Payment</t>
  </si>
  <si>
    <t>dh002_dte_lst_cash_pymt</t>
  </si>
  <si>
    <t>last_rtl_paymt</t>
  </si>
  <si>
    <t>Last Retail Payment</t>
  </si>
  <si>
    <t>dh002_dte_lst_rtl_pymt</t>
  </si>
  <si>
    <t>cr_lmt_dt</t>
  </si>
  <si>
    <t>Credit Limit Date</t>
  </si>
  <si>
    <t>dh002_crlimit_dte</t>
  </si>
  <si>
    <t>last_cr_lmt_dt</t>
  </si>
  <si>
    <t>Last Credit Limit Date</t>
  </si>
  <si>
    <t>dh002_lst_crlimit_dte</t>
  </si>
  <si>
    <t>ach_exp_dt</t>
  </si>
  <si>
    <t>ACH Expiry Date</t>
  </si>
  <si>
    <t>dh002_ach_pymt_exp_dte</t>
  </si>
  <si>
    <t>last_stmt_dt</t>
  </si>
  <si>
    <t>Last Statement Date</t>
  </si>
  <si>
    <t>dh002_dte_lst_stmt</t>
  </si>
  <si>
    <t>nxt_stmt_dt</t>
  </si>
  <si>
    <t>Next Statement Date</t>
  </si>
  <si>
    <t>dh002_dte_nxt_stmt</t>
  </si>
  <si>
    <t>dh002_dte_pymt_due</t>
  </si>
  <si>
    <t>card_exp_dt</t>
  </si>
  <si>
    <t>Card Expire Date</t>
  </si>
  <si>
    <t>dh002_card_expir_dte</t>
  </si>
  <si>
    <t>card_crt_dt</t>
  </si>
  <si>
    <t>Card Create Date</t>
  </si>
  <si>
    <t>dh002_card_create_dte</t>
  </si>
  <si>
    <t>card_last_exp_dt</t>
  </si>
  <si>
    <t>Card last expire date</t>
  </si>
  <si>
    <t>dh002_lst_expir_dte</t>
  </si>
  <si>
    <t>high_bal_dt</t>
  </si>
  <si>
    <t>Highest Balance Date</t>
  </si>
  <si>
    <t>dh002_dte_hi_balance</t>
  </si>
  <si>
    <t>dh002_dte_lst_pymt</t>
  </si>
  <si>
    <t>cr_bal_dt</t>
  </si>
  <si>
    <t>Credit Balance Date</t>
  </si>
  <si>
    <t>dh002_dte_cr_balance</t>
  </si>
  <si>
    <t>warn_blltin_dt</t>
  </si>
  <si>
    <t>Warning Bulletin Date</t>
  </si>
  <si>
    <t>dh002_dte_warning_bulletin</t>
  </si>
  <si>
    <t>last_retrn_chq</t>
  </si>
  <si>
    <t>Last Return Cheque</t>
  </si>
  <si>
    <t>dh002_dte_lst_rtn_check</t>
  </si>
  <si>
    <t>last_dr_dt</t>
  </si>
  <si>
    <t>Last Debit Date</t>
  </si>
  <si>
    <t>dh002_dte_lst_debit</t>
  </si>
  <si>
    <t>last_high_bal_dt</t>
  </si>
  <si>
    <t>Last Highest Balance Date</t>
  </si>
  <si>
    <t>dh002_dte_tbl_hi_balance</t>
  </si>
  <si>
    <t>last_maintn_dt</t>
  </si>
  <si>
    <t>Last Maintenance Date</t>
  </si>
  <si>
    <t>dh002_dte_lst_maint</t>
  </si>
  <si>
    <t>last_rate_chng</t>
  </si>
  <si>
    <t>Last Rate Change</t>
  </si>
  <si>
    <t>dh002_dte_lst_rate_chg</t>
  </si>
  <si>
    <t>coll_dt</t>
  </si>
  <si>
    <t>Collection Date</t>
  </si>
  <si>
    <t>dh002_dte_into_collection</t>
  </si>
  <si>
    <t>ownr_cst_exp_dt</t>
  </si>
  <si>
    <t>Owner Customer Expiry Date</t>
  </si>
  <si>
    <t>dh002_alt_cust_expir_dte</t>
  </si>
  <si>
    <t>dup_stmt_exp_dt</t>
  </si>
  <si>
    <t>Duplicate Statement Expiry Date</t>
  </si>
  <si>
    <t>dh002_dup_stmt_expir_dte</t>
  </si>
  <si>
    <t>paymt_tbl_dt</t>
  </si>
  <si>
    <t>Payment Table Date</t>
  </si>
  <si>
    <t>dh002_pymt_table_dte</t>
  </si>
  <si>
    <t>usr_cd_1_dt</t>
  </si>
  <si>
    <t>User Code 1 Date</t>
  </si>
  <si>
    <t>dh002_user_dte_1</t>
  </si>
  <si>
    <t>usr_cd_2_dt</t>
  </si>
  <si>
    <t>User Code 2 Date</t>
  </si>
  <si>
    <t>dh002_user_dte_2</t>
  </si>
  <si>
    <t>excpt_prch_dt</t>
  </si>
  <si>
    <t>Exception Purge Date</t>
  </si>
  <si>
    <t>dh002_dte_exception_purge</t>
  </si>
  <si>
    <t>tfr_eff_dt</t>
  </si>
  <si>
    <t>Transfer Effective Date</t>
  </si>
  <si>
    <t>dh002_dte_xfer_effective</t>
  </si>
  <si>
    <t>late_eff_dt</t>
  </si>
  <si>
    <t>Late Effective Date</t>
  </si>
  <si>
    <t>dh002_late_fee_date</t>
  </si>
  <si>
    <t>p_99</t>
  </si>
  <si>
    <t>P99</t>
  </si>
  <si>
    <t>dh002_p99</t>
  </si>
  <si>
    <t>frst_late_ntce_dt</t>
  </si>
  <si>
    <t>First Late Notice Date</t>
  </si>
  <si>
    <t>dh002_1st_late_notice_date</t>
  </si>
  <si>
    <t>scnd_late_ntce_dt</t>
  </si>
  <si>
    <t>Second Late Notice Date</t>
  </si>
  <si>
    <t>dh002_2nd_late_notice_date</t>
  </si>
  <si>
    <t>instl_amtz_bnp</t>
  </si>
  <si>
    <t>Installment Amortization Bill Not Paid</t>
  </si>
  <si>
    <t>dh002_instl_amort_bnp</t>
  </si>
  <si>
    <t>dh002_filler2</t>
  </si>
  <si>
    <t>chrg_off_st_chng_dt</t>
  </si>
  <si>
    <t>Charge Off Status Change Date</t>
  </si>
  <si>
    <t>dh002_dte_chgoff_stat_change</t>
  </si>
  <si>
    <t>cr_bal_rng_dt</t>
  </si>
  <si>
    <t>Credit Balance Range Date</t>
  </si>
  <si>
    <t>dh002_dte_cr_bal_range</t>
  </si>
  <si>
    <t>block_cd_dt</t>
  </si>
  <si>
    <t>Block Code Date</t>
  </si>
  <si>
    <t>dh002_dte_block_code</t>
  </si>
  <si>
    <t>ownr_block_cd_dt</t>
  </si>
  <si>
    <t>Owner Block Code Date</t>
  </si>
  <si>
    <t>dh002_dte_alt_block_code</t>
  </si>
  <si>
    <t>instl_bal</t>
  </si>
  <si>
    <t>Installment Balance</t>
  </si>
  <si>
    <t>dh002_instl_bal</t>
  </si>
  <si>
    <t>otsnd_instl_amt</t>
  </si>
  <si>
    <t>Outstanding installment Amount</t>
  </si>
  <si>
    <t>dh002_amnt_outst_instl</t>
  </si>
  <si>
    <t>kbnk_cash_paymt</t>
  </si>
  <si>
    <t>Kbank Cash Payment</t>
  </si>
  <si>
    <t>dh002_cash_pymt_tfb</t>
  </si>
  <si>
    <t>kbnk_othr_paymt</t>
  </si>
  <si>
    <t>Kbank Other Payment</t>
  </si>
  <si>
    <t>dh002_othr_pymt_tfb</t>
  </si>
  <si>
    <t>cr_lmt</t>
  </si>
  <si>
    <t>Credit Limit</t>
  </si>
  <si>
    <t>dh002_crlimit</t>
  </si>
  <si>
    <t>last_cr_lmt</t>
  </si>
  <si>
    <t>Last Credit Limit</t>
  </si>
  <si>
    <t>dh002_lst_crlimit</t>
  </si>
  <si>
    <t>high_bal</t>
  </si>
  <si>
    <t>Highest Balance</t>
  </si>
  <si>
    <t>dh002_hi_balance</t>
  </si>
  <si>
    <t>high_paymt_bal</t>
  </si>
  <si>
    <t>Highest Payment Balance</t>
  </si>
  <si>
    <t>dh002_pymt_table_hi_bal</t>
  </si>
  <si>
    <t>num_retrn_chq</t>
  </si>
  <si>
    <t>Number Return Cheque</t>
  </si>
  <si>
    <t>dh002_nmbr_rtn_checks</t>
  </si>
  <si>
    <t>nbr_mo_for_postv_bal</t>
  </si>
  <si>
    <t>Number of Months for Positive Balance</t>
  </si>
  <si>
    <t>dh002_months_balance</t>
  </si>
  <si>
    <t>nbr_mo_for_postv_prch</t>
  </si>
  <si>
    <t>Number of Months for Positive Purchase</t>
  </si>
  <si>
    <t>dh002_months_purchase</t>
  </si>
  <si>
    <t>day_past_due_hist</t>
  </si>
  <si>
    <t>Days Past Due History</t>
  </si>
  <si>
    <t>dh002_history</t>
  </si>
  <si>
    <t>day_past_due_hist_1</t>
  </si>
  <si>
    <t>Days Past Due History 1</t>
  </si>
  <si>
    <t>dh002_delq_hist_01</t>
  </si>
  <si>
    <t>day_past_due_bal_1</t>
  </si>
  <si>
    <t>Days Past Due Balance 1</t>
  </si>
  <si>
    <t>dh002_balance_hist_01</t>
  </si>
  <si>
    <t>day_past_due_hist_2</t>
  </si>
  <si>
    <t>Days Past Due History 2</t>
  </si>
  <si>
    <t>dh002_delq_hist_02</t>
  </si>
  <si>
    <t>day_past_due_bal_2</t>
  </si>
  <si>
    <t>Days Past Due Balance 2</t>
  </si>
  <si>
    <t>dh002_balance_hist_02</t>
  </si>
  <si>
    <t>day_past_due_hist_3</t>
  </si>
  <si>
    <t>Days Past Due History 3</t>
  </si>
  <si>
    <t>dh002_delq_hist_03</t>
  </si>
  <si>
    <t>day_past_due_bal_3</t>
  </si>
  <si>
    <t>Days Past Due Balance 3</t>
  </si>
  <si>
    <t>dh002_balance_hist_03</t>
  </si>
  <si>
    <t>day_past_due_hist_4</t>
  </si>
  <si>
    <t>Days Past Due History 4</t>
  </si>
  <si>
    <t>dh002_delq_hist_04</t>
  </si>
  <si>
    <t>day_past_due_bal_4</t>
  </si>
  <si>
    <t>Days Past Due Balance 4</t>
  </si>
  <si>
    <t>dh002_balance_hist_04</t>
  </si>
  <si>
    <t>day_past_due_hist_5</t>
  </si>
  <si>
    <t>Days Past Due History 5</t>
  </si>
  <si>
    <t>dh002_delq_hist_05</t>
  </si>
  <si>
    <t>day_past_due_bal_5</t>
  </si>
  <si>
    <t>Days Past Due Balance 5</t>
  </si>
  <si>
    <t>dh002_balance_hist_05</t>
  </si>
  <si>
    <t>day_past_due_hist_6</t>
  </si>
  <si>
    <t>Days Past Due History 6</t>
  </si>
  <si>
    <t>dh002_delq_hist_06</t>
  </si>
  <si>
    <t>day_past_due_bal_6</t>
  </si>
  <si>
    <t>Days Past Due Balance 6</t>
  </si>
  <si>
    <t>dh002_balance_hist_06</t>
  </si>
  <si>
    <t>day_past_due_hist_7</t>
  </si>
  <si>
    <t>Days Past Due History 7</t>
  </si>
  <si>
    <t>dh002_delq_hist_07</t>
  </si>
  <si>
    <t>day_past_due_bal_7</t>
  </si>
  <si>
    <t>Days Past Due Balance 7</t>
  </si>
  <si>
    <t>dh002_balance_hist_07</t>
  </si>
  <si>
    <t>day_past_due_hist_8</t>
  </si>
  <si>
    <t>Days Past Due History 8</t>
  </si>
  <si>
    <t>dh002_delq_hist_08</t>
  </si>
  <si>
    <t>day_past_due_bal_8</t>
  </si>
  <si>
    <t>Days Past Due Balance 8</t>
  </si>
  <si>
    <t>dh002_balance_hist_08</t>
  </si>
  <si>
    <t>day_past_due_hist_9</t>
  </si>
  <si>
    <t>Days Past Due History 9</t>
  </si>
  <si>
    <t>dh002_delq_hist_09</t>
  </si>
  <si>
    <t>day_past_due_bal_9</t>
  </si>
  <si>
    <t>Days Past Due Balance 9</t>
  </si>
  <si>
    <t>dh002_balance_hist_09</t>
  </si>
  <si>
    <t>day_past_due_hist_10</t>
  </si>
  <si>
    <t>Days Past Due History 10</t>
  </si>
  <si>
    <t>dh002_delq_hist_10</t>
  </si>
  <si>
    <t>day_past_due_bal_10</t>
  </si>
  <si>
    <t>Days Past Due Balance 10</t>
  </si>
  <si>
    <t>dh002_balance_hist_10</t>
  </si>
  <si>
    <t>day_past_due_hist_11</t>
  </si>
  <si>
    <t>Days Past Due History 11</t>
  </si>
  <si>
    <t>dh002_delq_hist_11</t>
  </si>
  <si>
    <t>day_past_due_bal_11</t>
  </si>
  <si>
    <t>Days Past Due Balance 11</t>
  </si>
  <si>
    <t>dh002_balance_hist_11</t>
  </si>
  <si>
    <t>day_past_due_hist_12</t>
  </si>
  <si>
    <t>Days Past Due History 12</t>
  </si>
  <si>
    <t>dh002_delq_hist_12</t>
  </si>
  <si>
    <t>day_past_due_bal_12</t>
  </si>
  <si>
    <t>Days Past Due Balance 12</t>
  </si>
  <si>
    <t>dh002_balance_hist_12</t>
  </si>
  <si>
    <t>day_past_due_hist_13</t>
  </si>
  <si>
    <t>Days Past Due History 13</t>
  </si>
  <si>
    <t>dh002_delq_hist_13</t>
  </si>
  <si>
    <t>day_past_due_bal_13</t>
  </si>
  <si>
    <t>Days Past Due Balance 13</t>
  </si>
  <si>
    <t>dh002_balance_hist_13</t>
  </si>
  <si>
    <t>day_past_due_hist_14</t>
  </si>
  <si>
    <t>Days Past Due History 14</t>
  </si>
  <si>
    <t>dh002_delq_hist_14</t>
  </si>
  <si>
    <t>day_past_due_bal_14</t>
  </si>
  <si>
    <t>Days Past Due Balance 14</t>
  </si>
  <si>
    <t>dh002_balance_hist_14</t>
  </si>
  <si>
    <t>day_past_due_hist_15</t>
  </si>
  <si>
    <t>Days Past Due History 15</t>
  </si>
  <si>
    <t>dh002_delq_hist_15</t>
  </si>
  <si>
    <t>day_past_due_bal_15</t>
  </si>
  <si>
    <t>Days Past Due Balance 15</t>
  </si>
  <si>
    <t>dh002_balance_hist_15</t>
  </si>
  <si>
    <t>day_past_due_hist_16</t>
  </si>
  <si>
    <t>Days Past Due History 16</t>
  </si>
  <si>
    <t>dh002_delq_hist_16</t>
  </si>
  <si>
    <t>day_past_due_bal_16</t>
  </si>
  <si>
    <t>Days Past Due Balance 16</t>
  </si>
  <si>
    <t>dh002_balance_hist_16</t>
  </si>
  <si>
    <t>day_past_due_hist_17</t>
  </si>
  <si>
    <t>Days Past Due History 17</t>
  </si>
  <si>
    <t>dh002_delq_hist_17</t>
  </si>
  <si>
    <t>day_past_due_bal_17</t>
  </si>
  <si>
    <t>Days Past Due Balance 17</t>
  </si>
  <si>
    <t>dh002_balance_hist_17</t>
  </si>
  <si>
    <t>day_past_due_hist_18</t>
  </si>
  <si>
    <t>Days Past Due History 18</t>
  </si>
  <si>
    <t>dh002_delq_hist_18</t>
  </si>
  <si>
    <t>day_past_due_bal_18</t>
  </si>
  <si>
    <t>Days Past Due Balance 18</t>
  </si>
  <si>
    <t>dh002_balance_hist_18</t>
  </si>
  <si>
    <t>day_past_due_hist_19</t>
  </si>
  <si>
    <t>Days Past Due History 19</t>
  </si>
  <si>
    <t>dh002_delq_hist_19</t>
  </si>
  <si>
    <t>day_past_due_bal_19</t>
  </si>
  <si>
    <t>Days Past Due Balance 19</t>
  </si>
  <si>
    <t>dh002_balance_hist_19</t>
  </si>
  <si>
    <t>day_past_due_hist_20</t>
  </si>
  <si>
    <t>Days Past Due History 20</t>
  </si>
  <si>
    <t>dh002_delq_hist_20</t>
  </si>
  <si>
    <t>day_past_due_bal_20</t>
  </si>
  <si>
    <t>Days Past Due Balance 20</t>
  </si>
  <si>
    <t>dh002_balance_hist_20</t>
  </si>
  <si>
    <t>day_past_due_hist_21</t>
  </si>
  <si>
    <t>Days Past Due History 21</t>
  </si>
  <si>
    <t>dh002_delq_hist_21</t>
  </si>
  <si>
    <t>day_past_due_bal_21</t>
  </si>
  <si>
    <t>Days Past Due Balance 21</t>
  </si>
  <si>
    <t>dh002_balance_hist_21</t>
  </si>
  <si>
    <t>day_past_due_hist_22</t>
  </si>
  <si>
    <t>Days Past Due History 22</t>
  </si>
  <si>
    <t>dh002_delq_hist_22</t>
  </si>
  <si>
    <t>day_past_due_bal_22</t>
  </si>
  <si>
    <t>Days Past Due Balance 22</t>
  </si>
  <si>
    <t>dh002_balance_hist_22</t>
  </si>
  <si>
    <t>day_past_due_hist_23</t>
  </si>
  <si>
    <t>Days Past Due History 23</t>
  </si>
  <si>
    <t>dh002_delq_hist_23</t>
  </si>
  <si>
    <t>day_past_due_bal_23</t>
  </si>
  <si>
    <t>Days Past Due Balance 23</t>
  </si>
  <si>
    <t>dh002_balance_hist_23</t>
  </si>
  <si>
    <t>day_past_due_hist_24</t>
  </si>
  <si>
    <t>Days Past Due History 24</t>
  </si>
  <si>
    <t>dh002_delq_hist_24</t>
  </si>
  <si>
    <t>day_past_due_bal_24</t>
  </si>
  <si>
    <t>Days Past Due Balance 24</t>
  </si>
  <si>
    <t>dh002_balance_hist_24</t>
  </si>
  <si>
    <t>coll_hist_f</t>
  </si>
  <si>
    <t>Collection History Flag</t>
  </si>
  <si>
    <t>dh002_coll_history_flag</t>
  </si>
  <si>
    <t>Overlimit Flag</t>
  </si>
  <si>
    <t>dh002_ol_flag</t>
  </si>
  <si>
    <t>Overlimit Reason</t>
  </si>
  <si>
    <t>dh002_olc_reason</t>
  </si>
  <si>
    <t>Overlimit Amount Due</t>
  </si>
  <si>
    <t>dh002_ol_amt_due</t>
  </si>
  <si>
    <t>Overlimit Restructure Balance</t>
  </si>
  <si>
    <t>dh002_olc_restructure_bal</t>
  </si>
  <si>
    <t>rsn_for_chrg_off_1</t>
  </si>
  <si>
    <t>Reason for charge Off 1</t>
  </si>
  <si>
    <t>dh002_chgoff_rsn_cd_1</t>
  </si>
  <si>
    <t>rsn_for_chrg_off_2</t>
  </si>
  <si>
    <t>Reason for charge Off 2</t>
  </si>
  <si>
    <t>dh002_chgoff_rsn_cd_2</t>
  </si>
  <si>
    <t>card_embsr_nm_1</t>
  </si>
  <si>
    <t>Card Embosser Name 1</t>
  </si>
  <si>
    <t>dh002_embosser_name_1</t>
  </si>
  <si>
    <t>card_embsr_data_1</t>
  </si>
  <si>
    <t>Card Embosser Data 1</t>
  </si>
  <si>
    <t>dh002_emb_1_card_data</t>
  </si>
  <si>
    <t>card_embsr_nm_2</t>
  </si>
  <si>
    <t>Card Embosser Name 2</t>
  </si>
  <si>
    <t>dh002_embosser_name_2</t>
  </si>
  <si>
    <t>card_embsr_data_2</t>
  </si>
  <si>
    <t>Card Embosser Data 2</t>
  </si>
  <si>
    <t>dh002_emb_2_card_data</t>
  </si>
  <si>
    <t>card_embsr_nm_3</t>
  </si>
  <si>
    <t>Card Embosser Name 3</t>
  </si>
  <si>
    <t>dh002_embosser_name_3</t>
  </si>
  <si>
    <t>acru_int</t>
  </si>
  <si>
    <t>Accrued Interest</t>
  </si>
  <si>
    <t>15,4</t>
  </si>
  <si>
    <t>dh002_cash_3mos_intr_free</t>
  </si>
  <si>
    <t>card_embsr_data_3</t>
  </si>
  <si>
    <t>Card Embosser Data 3</t>
  </si>
  <si>
    <t>dh002_emb_3_card_data</t>
  </si>
  <si>
    <t>card_embsr_nm_4</t>
  </si>
  <si>
    <t>Card Embosser Name 4</t>
  </si>
  <si>
    <t>dh002_embosser_name_4</t>
  </si>
  <si>
    <t>card_embsr_data_4</t>
  </si>
  <si>
    <t>Card Embosser Data 4</t>
  </si>
  <si>
    <t>dh002_emb_4_card_data</t>
  </si>
  <si>
    <t>Emoboss name 1</t>
  </si>
  <si>
    <t>dh002_embosser_name_01</t>
  </si>
  <si>
    <t>card_actn_cd</t>
  </si>
  <si>
    <t>Card Action Code</t>
  </si>
  <si>
    <t>dh002_card_action_01</t>
  </si>
  <si>
    <t>num_rqst_1</t>
  </si>
  <si>
    <t>Number Request 1</t>
  </si>
  <si>
    <t>dh002_nmbr_requested_01</t>
  </si>
  <si>
    <t>card_tp_1</t>
  </si>
  <si>
    <t>Card Type 1</t>
  </si>
  <si>
    <t>dh002_card_type_01</t>
  </si>
  <si>
    <t>card_num_1</t>
  </si>
  <si>
    <t>Card Number 1</t>
  </si>
  <si>
    <t>dh002_nmbr_cards_01</t>
  </si>
  <si>
    <t>card_num_retrn_1</t>
  </si>
  <si>
    <t>Card Number Return 1</t>
  </si>
  <si>
    <t>dh002_nmbr_cards_ret_01</t>
  </si>
  <si>
    <t>rqst_card_tp_1</t>
  </si>
  <si>
    <t>Request Card Type 1</t>
  </si>
  <si>
    <t>dh002_req_card_type_01</t>
  </si>
  <si>
    <t>prev_actn_card_cd_1</t>
  </si>
  <si>
    <t>Previous Action Card Code 1</t>
  </si>
  <si>
    <t>dh002_card_prev_action_01</t>
  </si>
  <si>
    <t>Emoboss name 2</t>
  </si>
  <si>
    <t>dh002_embosser_name_02</t>
  </si>
  <si>
    <t>card_actn_cd_2</t>
  </si>
  <si>
    <t>Card Action Code 2</t>
  </si>
  <si>
    <t>dh002_card_action_02</t>
  </si>
  <si>
    <t>num_rqst_2</t>
  </si>
  <si>
    <t>Number Request 2</t>
  </si>
  <si>
    <t>dh002_nmbr_requested_02</t>
  </si>
  <si>
    <t>card_tp_2</t>
  </si>
  <si>
    <t>Card Type 2</t>
  </si>
  <si>
    <t>dh002_card_type_02</t>
  </si>
  <si>
    <t>card_num_2</t>
  </si>
  <si>
    <t>Card Number 2</t>
  </si>
  <si>
    <t>dh002_nmbr_cards_02</t>
  </si>
  <si>
    <t>card_num_retrn_2</t>
  </si>
  <si>
    <t>Card Number Return 2</t>
  </si>
  <si>
    <t>dh002_nmbr_cards_ret_02</t>
  </si>
  <si>
    <t>rqst_card_tp_2</t>
  </si>
  <si>
    <t>Request Card Type 2</t>
  </si>
  <si>
    <t>dh002_req_card_type_02</t>
  </si>
  <si>
    <t>prev_actn_card_Code</t>
  </si>
  <si>
    <t>Previous Action Card Code 2</t>
  </si>
  <si>
    <t>dh002_card_prev_action_02</t>
  </si>
  <si>
    <t>Emoboss name 3</t>
  </si>
  <si>
    <t>dh002_embosser_name_03</t>
  </si>
  <si>
    <t>card_actn_cd_3</t>
  </si>
  <si>
    <t>Card Action Code 3</t>
  </si>
  <si>
    <t>dh002_card_action_03</t>
  </si>
  <si>
    <t>num_rqst_3</t>
  </si>
  <si>
    <t>Number Request 3</t>
  </si>
  <si>
    <t>dh002_nmbr_requested_03</t>
  </si>
  <si>
    <t>card_tp_3</t>
  </si>
  <si>
    <t>Card Type 3</t>
  </si>
  <si>
    <t>dh002_card_type_03</t>
  </si>
  <si>
    <t>card_num_3</t>
  </si>
  <si>
    <t>Card Number 3</t>
  </si>
  <si>
    <t>dh002_nmbr_cards_03</t>
  </si>
  <si>
    <t>card_num_retrn_3</t>
  </si>
  <si>
    <t>Card Number Return 3</t>
  </si>
  <si>
    <t>dh002_nmbr_cards_ret_03</t>
  </si>
  <si>
    <t>rqst_card_tp_3</t>
  </si>
  <si>
    <t>Request Card Type 3</t>
  </si>
  <si>
    <t>dh002_req_card_type_03</t>
  </si>
  <si>
    <t>prev_actn_card_cd_3</t>
  </si>
  <si>
    <t>Previous Action Card Code 3</t>
  </si>
  <si>
    <t>dh002_card_prev_action_03</t>
  </si>
  <si>
    <t>Emoboss name 4</t>
  </si>
  <si>
    <t>dh002_embosser_name_04</t>
  </si>
  <si>
    <t>card_actn_cd_4</t>
  </si>
  <si>
    <t>Card Action Code 4</t>
  </si>
  <si>
    <t>dh002_card_action_04</t>
  </si>
  <si>
    <t>num_rqst_4</t>
  </si>
  <si>
    <t>Number Request 4</t>
  </si>
  <si>
    <t>dh002_nmbr_requested_04</t>
  </si>
  <si>
    <t>card_tp_4</t>
  </si>
  <si>
    <t>Card Type 4</t>
  </si>
  <si>
    <t>dh002_card_type_04</t>
  </si>
  <si>
    <t>card_num_4</t>
  </si>
  <si>
    <t>Card Number 4</t>
  </si>
  <si>
    <t>dh002_nmbr_cards_04</t>
  </si>
  <si>
    <t>card_num_retrn_4</t>
  </si>
  <si>
    <t>Card Number Return 4</t>
  </si>
  <si>
    <t>dh002_nmbr_cards_ret_04</t>
  </si>
  <si>
    <t>rqst_card_tp_4</t>
  </si>
  <si>
    <t>Request Card Type 4</t>
  </si>
  <si>
    <t>dh002_req_card_type_04</t>
  </si>
  <si>
    <t>Previous Action Card Code 4</t>
  </si>
  <si>
    <t>dh002_card_prev_action_04</t>
  </si>
  <si>
    <t>ca_for_use_atm</t>
  </si>
  <si>
    <t>Current Account for Using ATM</t>
  </si>
  <si>
    <t>dh002_checking_acct</t>
  </si>
  <si>
    <t>svg_acct_for_use_atm</t>
  </si>
  <si>
    <t>Saving Account for Using ATM</t>
  </si>
  <si>
    <t>dh002_savings_acct</t>
  </si>
  <si>
    <t>usr_acct</t>
  </si>
  <si>
    <t>User Account</t>
  </si>
  <si>
    <t>dh002_user_acct</t>
  </si>
  <si>
    <t>verf_pin</t>
  </si>
  <si>
    <t>Verify PIN</t>
  </si>
  <si>
    <t>dh002_pin_offset</t>
  </si>
  <si>
    <t>last_rqst_dt</t>
  </si>
  <si>
    <t>Last Request Date</t>
  </si>
  <si>
    <t>dh002_dte_lst_req</t>
  </si>
  <si>
    <t>card_usg_f</t>
  </si>
  <si>
    <t>Card Usage Flag</t>
  </si>
  <si>
    <t>dh002_card_usage_flag</t>
  </si>
  <si>
    <t>Previous Reissue Action Code</t>
  </si>
  <si>
    <t>dh002_pre_reissue_action</t>
  </si>
  <si>
    <t>Reissue Action Code</t>
  </si>
  <si>
    <t>dh002_reissue_action</t>
  </si>
  <si>
    <t>tot_num_card</t>
  </si>
  <si>
    <t>Total Number Card</t>
  </si>
  <si>
    <t>dh002_total_nmbr_cards</t>
  </si>
  <si>
    <t>paymt_skip_f</t>
  </si>
  <si>
    <t>Payment Skip Flag</t>
  </si>
  <si>
    <t>dh002_pymt_skip_flag</t>
  </si>
  <si>
    <t>dh002_pymt_flag</t>
  </si>
  <si>
    <t>auto_paymt_f</t>
  </si>
  <si>
    <t>Auto payment Flag</t>
  </si>
  <si>
    <t>dh002_ach_flag</t>
  </si>
  <si>
    <t>fix_paymt_amt</t>
  </si>
  <si>
    <t>Fixed Payment Amount</t>
  </si>
  <si>
    <t>dh002_fixed_pymt_amnt</t>
  </si>
  <si>
    <t>ach_route_num</t>
  </si>
  <si>
    <t>ACH Routing Number</t>
  </si>
  <si>
    <t>dh002_ach_rt_nmbr</t>
  </si>
  <si>
    <t>auto_paymt_acct_num</t>
  </si>
  <si>
    <t>Auto Payment Account Number</t>
  </si>
  <si>
    <t>dh002_ach_db_nmbr</t>
  </si>
  <si>
    <t>elc_paymt_num_pin_retire</t>
  </si>
  <si>
    <t>Electronic Payment Number PIN Retries</t>
  </si>
  <si>
    <t>dh002_ep_nbr_pin_retries</t>
  </si>
  <si>
    <t>elc_paymt_pin_retire_crrnt_cd</t>
  </si>
  <si>
    <t>Electronic Payment PIN Retries Current Code</t>
  </si>
  <si>
    <t>dh002_ep_pin_retries_curr_code</t>
  </si>
  <si>
    <t>elc_paymt_pin_retire_dt</t>
  </si>
  <si>
    <t>Electronic Payment PIN Retries Date</t>
  </si>
  <si>
    <t>dh002_ep_pin_retries_date</t>
  </si>
  <si>
    <t>dh002_filler3</t>
  </si>
  <si>
    <t>bgn_cyc_due</t>
  </si>
  <si>
    <t>Begin Cycle Due</t>
  </si>
  <si>
    <t>dh002_beg_cycle_due</t>
  </si>
  <si>
    <t>cyc_due</t>
  </si>
  <si>
    <t>Cycle Due</t>
  </si>
  <si>
    <t>dh002_cycle_due</t>
  </si>
  <si>
    <t>prepaid_amt</t>
  </si>
  <si>
    <t>Prepaid Amount</t>
  </si>
  <si>
    <t>dh002_amnt_prepaid</t>
  </si>
  <si>
    <t>tamt_due</t>
  </si>
  <si>
    <t>Total Amount Due</t>
  </si>
  <si>
    <t>dh002_total_amnt_due</t>
  </si>
  <si>
    <t>Reage Request Flag</t>
  </si>
  <si>
    <t>dh002_reage_request</t>
  </si>
  <si>
    <t>Last Reage Request Date</t>
  </si>
  <si>
    <t>dh002_dte_lst_reage</t>
  </si>
  <si>
    <t>crrnt_due_amt</t>
  </si>
  <si>
    <t>Current Due Amount</t>
  </si>
  <si>
    <t>dh002_curr_due</t>
  </si>
  <si>
    <t>day_past_due_amt</t>
  </si>
  <si>
    <t>Days Past Due Amount</t>
  </si>
  <si>
    <t>dh002_past_due</t>
  </si>
  <si>
    <t>day_past_due_30_day_amt</t>
  </si>
  <si>
    <t>Days Past Due 30 Days Amount</t>
  </si>
  <si>
    <t>dh002_30days_delq</t>
  </si>
  <si>
    <t>day_past_due_60_day_amt</t>
  </si>
  <si>
    <t>Days Past Due 60 Days Amount</t>
  </si>
  <si>
    <t>dh002_60days_delq</t>
  </si>
  <si>
    <t>day_past_due_90_day_amt</t>
  </si>
  <si>
    <t>Days Past Due 90 Days Amount</t>
  </si>
  <si>
    <t>dh002_90days_delq</t>
  </si>
  <si>
    <t>day_past_due_120_day_amt</t>
  </si>
  <si>
    <t>Days Past Due 120 Days Amount</t>
  </si>
  <si>
    <t>dh002_120days_delq</t>
  </si>
  <si>
    <t>day_past_due_150_day_amt</t>
  </si>
  <si>
    <t>Days Past Due 150 Days Amount</t>
  </si>
  <si>
    <t>dh002_150days_delq</t>
  </si>
  <si>
    <t>day_past_due_180_day_amt</t>
  </si>
  <si>
    <t>Days Past Due 180 Days Amount</t>
  </si>
  <si>
    <t>dh002_180days_delq</t>
  </si>
  <si>
    <t>day_past_due_210_day_amt</t>
  </si>
  <si>
    <t>Days Past Due 210 Days Amount</t>
  </si>
  <si>
    <t>dh002_210days_delq</t>
  </si>
  <si>
    <t>bckt_clr</t>
  </si>
  <si>
    <t>Bucket Clear</t>
  </si>
  <si>
    <t>dh002_buckets_clear</t>
  </si>
  <si>
    <t>paymt_bckt_1</t>
  </si>
  <si>
    <t>Payment Bucket 1</t>
  </si>
  <si>
    <t>dh002_pymt_bucket_01</t>
  </si>
  <si>
    <t>paymt_bckt_2</t>
  </si>
  <si>
    <t>Payment Bucket 2</t>
  </si>
  <si>
    <t>dh002_pymt_bucket_02</t>
  </si>
  <si>
    <t>paymt_bckt_3</t>
  </si>
  <si>
    <t>Payment Bucket 3</t>
  </si>
  <si>
    <t>dh002_pymt_bucket_03</t>
  </si>
  <si>
    <t>paymt_bckt_4</t>
  </si>
  <si>
    <t>Payment Bucket 4</t>
  </si>
  <si>
    <t>dh002_pymt_bucket_04</t>
  </si>
  <si>
    <t>paymt_bckt_5</t>
  </si>
  <si>
    <t>Payment Bucket 5</t>
  </si>
  <si>
    <t>dh002_pymt_bucket_05</t>
  </si>
  <si>
    <t>paymt_bckt_6</t>
  </si>
  <si>
    <t>Payment Bucket 6</t>
  </si>
  <si>
    <t>dh002_pymt_bucket_06</t>
  </si>
  <si>
    <t>paymt_bckt_7</t>
  </si>
  <si>
    <t>Payment Bucket 7</t>
  </si>
  <si>
    <t>dh002_pymt_bucket_07</t>
  </si>
  <si>
    <t>paymt_bckt_8</t>
  </si>
  <si>
    <t>Payment Bucket 8</t>
  </si>
  <si>
    <t>dh002_pymt_bucket_08</t>
  </si>
  <si>
    <t>paymt_bckt_9</t>
  </si>
  <si>
    <t>Payment Bucket 9</t>
  </si>
  <si>
    <t>dh002_pymt_bucket_09</t>
  </si>
  <si>
    <t>num_of_day_past_due_1</t>
  </si>
  <si>
    <t>Number of Days Past Due 1</t>
  </si>
  <si>
    <t>dh002_delq_counter1</t>
  </si>
  <si>
    <t>num_of_day_past_due_2</t>
  </si>
  <si>
    <t>Number of Days Past Due 2</t>
  </si>
  <si>
    <t>dh002_delq_counter2</t>
  </si>
  <si>
    <t>num_of_day_past_due_3</t>
  </si>
  <si>
    <t>Number of Days Past Due 3</t>
  </si>
  <si>
    <t>dh002_delq_counter3</t>
  </si>
  <si>
    <t>num_of_day_past_due_4</t>
  </si>
  <si>
    <t>Number of Days Past Due 4</t>
  </si>
  <si>
    <t>dh002_delq_counter4</t>
  </si>
  <si>
    <t>num_of_day_past_due_5</t>
  </si>
  <si>
    <t>Number of Days Past Due 5</t>
  </si>
  <si>
    <t>dh002_delq_counter5</t>
  </si>
  <si>
    <t>num_of_day_past_due_6</t>
  </si>
  <si>
    <t>Number of Days Past Due 6</t>
  </si>
  <si>
    <t>dh002_delq_counter6</t>
  </si>
  <si>
    <t>num_of_day_past_due_7</t>
  </si>
  <si>
    <t>Number of Days Past Due 7</t>
  </si>
  <si>
    <t>dh002_delq_counter7</t>
  </si>
  <si>
    <t>num_of_day_past_due_8</t>
  </si>
  <si>
    <t>Number of Days Past Due 8</t>
  </si>
  <si>
    <t>dh002_delq_counter8</t>
  </si>
  <si>
    <t>waive_prepaid</t>
  </si>
  <si>
    <t>Waive Prepaid</t>
  </si>
  <si>
    <t>dh002_waive_prepay</t>
  </si>
  <si>
    <t>prepaid_cyc_left</t>
  </si>
  <si>
    <t>Prepaid Cycles Left</t>
  </si>
  <si>
    <t>dh002_prepay_cycles_left</t>
  </si>
  <si>
    <t>last_paymt_swtch</t>
  </si>
  <si>
    <t>Last Payment Switch</t>
  </si>
  <si>
    <t>dh002_last_pymt_sw</t>
  </si>
  <si>
    <t>last_paymt_age_cnt</t>
  </si>
  <si>
    <t>Last Payment Aged Count</t>
  </si>
  <si>
    <t>dh002_last_pymt_aged_count</t>
  </si>
  <si>
    <t>last_paymt_chng_1</t>
  </si>
  <si>
    <t>Last Payment Change 1</t>
  </si>
  <si>
    <t>dh002_last_pymt_change1</t>
  </si>
  <si>
    <t>last_paymt_chng_2</t>
  </si>
  <si>
    <t>Last Payment Change 2</t>
  </si>
  <si>
    <t>dh002_last_pymt_change2</t>
  </si>
  <si>
    <t>last_paymt_chng_3</t>
  </si>
  <si>
    <t>Last Payment Change 3</t>
  </si>
  <si>
    <t>dh002_last_pymt_change3</t>
  </si>
  <si>
    <t>last_paymt_chng_4</t>
  </si>
  <si>
    <t>Last Payment Change 4</t>
  </si>
  <si>
    <t>dh002_last_pymt_change4</t>
  </si>
  <si>
    <t>last_paymt_chng_5</t>
  </si>
  <si>
    <t>Last Payment Change 5</t>
  </si>
  <si>
    <t>dh002_last_pymt_change5</t>
  </si>
  <si>
    <t>last_paymt_chng_6</t>
  </si>
  <si>
    <t>Last Payment Change 6</t>
  </si>
  <si>
    <t>dh002_last_pymt_change6</t>
  </si>
  <si>
    <t>last_paymt_chng_7</t>
  </si>
  <si>
    <t>Last Payment Change 7</t>
  </si>
  <si>
    <t>dh002_last_pymt_change7</t>
  </si>
  <si>
    <t>last_paymt_chng_8</t>
  </si>
  <si>
    <t>Last Payment Change 8</t>
  </si>
  <si>
    <t>dh002_last_pymt_change8</t>
  </si>
  <si>
    <t>last_paymt_chng_9</t>
  </si>
  <si>
    <t>Last Payment Change 9</t>
  </si>
  <si>
    <t>dh002_last_pymt_change9</t>
  </si>
  <si>
    <t>last_paymt_prepaid_chng</t>
  </si>
  <si>
    <t>Last Payment Prepaid Change</t>
  </si>
  <si>
    <t>dh002_last_pymt_prepay_change</t>
  </si>
  <si>
    <t>rtl_bgn_bal</t>
  </si>
  <si>
    <t>Retail Beginning Balance</t>
  </si>
  <si>
    <t>dh002_rtl_beg_balance</t>
  </si>
  <si>
    <t>rtl_dr_amt</t>
  </si>
  <si>
    <t>Retail Debit Amount</t>
  </si>
  <si>
    <t>dh002_rtl_amnt_db</t>
  </si>
  <si>
    <t>rtl_cr_amt</t>
  </si>
  <si>
    <t>Retail Credit Amount</t>
  </si>
  <si>
    <t>dh002_rtl_amnt_cr</t>
  </si>
  <si>
    <t>dh002_rtl_balance</t>
  </si>
  <si>
    <t>rtl_int_bnp</t>
  </si>
  <si>
    <t>Retail Interest Bill Not Paid</t>
  </si>
  <si>
    <t>dh002_rtl_ibnp</t>
  </si>
  <si>
    <t>rtl_svc_bnp</t>
  </si>
  <si>
    <t>Retail Service Bill Not Paid</t>
  </si>
  <si>
    <t>dh002_rtl_svc_bnp</t>
  </si>
  <si>
    <t>rtl_misc_bnp</t>
  </si>
  <si>
    <t>Retail Miscellaneous Bill Not Paid</t>
  </si>
  <si>
    <t>dh002_rtl_misc_fees</t>
  </si>
  <si>
    <t>rtl_ins_bnp</t>
  </si>
  <si>
    <t>Retail Insurance Bill Not Paid</t>
  </si>
  <si>
    <t>dh002_rtl_insur_bnp</t>
  </si>
  <si>
    <t>rtl_mbr_bnp</t>
  </si>
  <si>
    <t>Retail Member Bill Not Paid</t>
  </si>
  <si>
    <t>dh002_rtl_member_bnp</t>
  </si>
  <si>
    <t>rtl_misc_ctd</t>
  </si>
  <si>
    <t>Retail Miscellaneous Cycle to Date</t>
  </si>
  <si>
    <t>11,2</t>
  </si>
  <si>
    <t>dh002_rtl_misc_ctd</t>
  </si>
  <si>
    <t>rtl_dispt_bal</t>
  </si>
  <si>
    <t>Retail Disputed Balance</t>
  </si>
  <si>
    <t>dh002_rtl_disputed_bal</t>
  </si>
  <si>
    <t>rtl_crrnt_mo_bal</t>
  </si>
  <si>
    <t>Retail Current Month Balance</t>
  </si>
  <si>
    <t>dh002_rtl_curr_mon_bal</t>
  </si>
  <si>
    <t>Retail Accured Interest</t>
  </si>
  <si>
    <t>dh002_rtl_accrued_intr</t>
  </si>
  <si>
    <t>rtl_dr_num</t>
  </si>
  <si>
    <t>Retail Debit Number</t>
  </si>
  <si>
    <t>dh002_rtl_nmbr_db</t>
  </si>
  <si>
    <t>rtl_cr_num</t>
  </si>
  <si>
    <t>Retail Credit Number</t>
  </si>
  <si>
    <t>dh002_rtl_nmbr_cr</t>
  </si>
  <si>
    <t>rtl_paymt_ctd</t>
  </si>
  <si>
    <t>Retail Payment Cycle to Date</t>
  </si>
  <si>
    <t>dh002_rtl_pymt_ctd</t>
  </si>
  <si>
    <t>ytd_rtl_int_bill</t>
  </si>
  <si>
    <t>Year to Date Retail Interest Billed</t>
  </si>
  <si>
    <t>dh002_rtl_ytd_intr_billed</t>
  </si>
  <si>
    <t>last_rtl_int_bnp_stmt</t>
  </si>
  <si>
    <t>Last Retail Interest Bill Not Paid Statement</t>
  </si>
  <si>
    <t>dh002_rtl_ibnp_lst_stmt</t>
  </si>
  <si>
    <t>ytd_rtl_int_paid</t>
  </si>
  <si>
    <t>Year to Date Retail Interest Paid</t>
  </si>
  <si>
    <t>dh002_rtl_ytd_intr_paid</t>
  </si>
  <si>
    <t>last_ytd_rtl_int_paid</t>
  </si>
  <si>
    <t>Last Year to Date Retail Interest Paid</t>
  </si>
  <si>
    <t>dh002_rtl_lst_ytd_intr_paid</t>
  </si>
  <si>
    <t>rtl_paymt_rvrs_amt</t>
  </si>
  <si>
    <t>Retail Payment Reverse Amount</t>
  </si>
  <si>
    <t>dh002_rtl_amnt_pymt_rev</t>
  </si>
  <si>
    <t>rtl_std_int</t>
  </si>
  <si>
    <t>Retail Standard Interest</t>
  </si>
  <si>
    <t>dh002_rtl_std_intr</t>
  </si>
  <si>
    <t>rtl_prvsn_bal</t>
  </si>
  <si>
    <t>Retail Provision Balance</t>
  </si>
  <si>
    <t>dh002_rtl_provis_bal</t>
  </si>
  <si>
    <t>rtl_prvsn_int</t>
  </si>
  <si>
    <t xml:space="preserve">Retail Provision Interest </t>
  </si>
  <si>
    <t>dh002_rtl_provis_intr</t>
  </si>
  <si>
    <t>dh002_rtl_filler</t>
  </si>
  <si>
    <t>cash_bgn_bal</t>
  </si>
  <si>
    <t>Cash Beginning Balance</t>
  </si>
  <si>
    <t>dh002_cash_beg_balance</t>
  </si>
  <si>
    <t>cash_dr_amt</t>
  </si>
  <si>
    <t>Cash Debit Amount</t>
  </si>
  <si>
    <t>dh002_cash_amnt_db</t>
  </si>
  <si>
    <t>cash_cr_amt</t>
  </si>
  <si>
    <t>Cash Credit Amount</t>
  </si>
  <si>
    <t>dh002_cash_amnt_cr</t>
  </si>
  <si>
    <t>dh002_cash_balance</t>
  </si>
  <si>
    <t>cash_int_bnp</t>
  </si>
  <si>
    <t>Cash Interest Bill Not Paid</t>
  </si>
  <si>
    <t>dh002_cash_ibnp</t>
  </si>
  <si>
    <t>cash_svc_bnp</t>
  </si>
  <si>
    <t>Cash Service Bill Not Paid</t>
  </si>
  <si>
    <t>dh002_cash_svc_bnp</t>
  </si>
  <si>
    <t>cash_dispt_bal</t>
  </si>
  <si>
    <t>Cash Disputed Balance</t>
  </si>
  <si>
    <t>dh002_cash_disputed_bal</t>
  </si>
  <si>
    <t>cash_crrnt_mo_bal</t>
  </si>
  <si>
    <t>Cash Current Month balance</t>
  </si>
  <si>
    <t>dh002_cash_curr_mon_bal</t>
  </si>
  <si>
    <t>Cash Accured interest</t>
  </si>
  <si>
    <t>dh002_cash_accrued_intr</t>
  </si>
  <si>
    <t>cash_dr_num</t>
  </si>
  <si>
    <t>Cash Debit Number</t>
  </si>
  <si>
    <t>dh002_cash_nmbr_db</t>
  </si>
  <si>
    <t>cash_cr_num</t>
  </si>
  <si>
    <t>Cash Credit Number</t>
  </si>
  <si>
    <t>dh002_cash_nmbr_cr</t>
  </si>
  <si>
    <t>ctd_cash_paymt</t>
  </si>
  <si>
    <t>Cycle to Date Cash Payment</t>
  </si>
  <si>
    <t>dh002_cash_pymt_ctd</t>
  </si>
  <si>
    <t>ytd_cash_int_bill</t>
  </si>
  <si>
    <t>Year to Date Cash Interest Billed</t>
  </si>
  <si>
    <t>dh002_cash_ytd_intr_billed</t>
  </si>
  <si>
    <t>last_int_bill_not_paid_at_stmt</t>
  </si>
  <si>
    <t>Last Interest Billed Not Paid at Statement</t>
  </si>
  <si>
    <t>dh002_cash_ibnp_lst_stmt</t>
  </si>
  <si>
    <t>ytd_cash_int_paid</t>
  </si>
  <si>
    <t>Year to Date Cash Interest Paid</t>
  </si>
  <si>
    <t>dh002_cash_ytd_intr_paid</t>
  </si>
  <si>
    <t>last_ytd_cash_int_paid</t>
  </si>
  <si>
    <t>Last Year to Date Cash Interest Paid</t>
  </si>
  <si>
    <t>dh002_cash_lst_ytd_intr_paid</t>
  </si>
  <si>
    <t>cash_paymt_rvrs_amt</t>
  </si>
  <si>
    <t>Cash Payment Reverse Amount</t>
  </si>
  <si>
    <t>dh002_cash_amnt_pymt_rev</t>
  </si>
  <si>
    <t>cash_std_int</t>
  </si>
  <si>
    <t>Cash Statement to Date Interest</t>
  </si>
  <si>
    <t>dh002_cash_std_intr</t>
  </si>
  <si>
    <t>rtl_neg_prvsn_int</t>
  </si>
  <si>
    <t>Retail Negative Provision Interest</t>
  </si>
  <si>
    <t>dh002_rtl_neg_provis_intr</t>
  </si>
  <si>
    <t>rtl_neg_antcp_int</t>
  </si>
  <si>
    <t>Retail Negative Anticipate Interest</t>
  </si>
  <si>
    <t>dh002_rtl_neg_antici_intr</t>
  </si>
  <si>
    <t>dh002_cash_filler</t>
  </si>
  <si>
    <t>crrnt_bal</t>
  </si>
  <si>
    <t>Current Balance</t>
  </si>
  <si>
    <t>dh002_curr_balance</t>
  </si>
  <si>
    <t>last_dr_amt</t>
  </si>
  <si>
    <t>Last Debit Amount</t>
  </si>
  <si>
    <t>dh002_amnt_lst_debit</t>
  </si>
  <si>
    <t>last_prch_amt</t>
  </si>
  <si>
    <t>Last Purchase Amount</t>
  </si>
  <si>
    <t>dh002_amnt_lst_purch</t>
  </si>
  <si>
    <t>last_cash_adv_amt</t>
  </si>
  <si>
    <t>Last Cash Advance Amount</t>
  </si>
  <si>
    <t>dh002_amnt_lst_adv</t>
  </si>
  <si>
    <t>otsnd_auth_amt</t>
  </si>
  <si>
    <t>Outstanding Authorization Amount</t>
  </si>
  <si>
    <t>dh002_amnt_outst_auth</t>
  </si>
  <si>
    <t>otsnd_auth_num</t>
  </si>
  <si>
    <t>Outstanding Authorization Number</t>
  </si>
  <si>
    <t>dh002_nmbr_outst_auth</t>
  </si>
  <si>
    <t>avl_cr</t>
  </si>
  <si>
    <t>Available Credit</t>
  </si>
  <si>
    <t>dh002_avail_credit</t>
  </si>
  <si>
    <t>cash_adv_lmt</t>
  </si>
  <si>
    <t>Cash Advance Limit</t>
  </si>
  <si>
    <t>dh002_csh_adv_lim</t>
  </si>
  <si>
    <t>cash_adv_avl</t>
  </si>
  <si>
    <t>Cash Advance Available</t>
  </si>
  <si>
    <t>dh002_csh_adv_avail</t>
  </si>
  <si>
    <t>grc_day_priod</t>
  </si>
  <si>
    <t>Grace Days Period</t>
  </si>
  <si>
    <t>dh002_grace_days</t>
  </si>
  <si>
    <t>last_ytd_int_bill</t>
  </si>
  <si>
    <t>Last Year to Date Interest bill</t>
  </si>
  <si>
    <t>dh002_lst_ytd_intr_billed</t>
  </si>
  <si>
    <t>ytd_crrnt_svc_chrg</t>
  </si>
  <si>
    <t>Year to Date Current Service Charge</t>
  </si>
  <si>
    <t>dh002_curr_ytd_svc_chrg</t>
  </si>
  <si>
    <t>agg_cash_adv_bal</t>
  </si>
  <si>
    <t>Aggregate Cash Advance Balance</t>
  </si>
  <si>
    <t>dh002_aggr_cash_balance</t>
  </si>
  <si>
    <t>agg_rtl_bal</t>
  </si>
  <si>
    <t>Aggregate Retail Balance</t>
  </si>
  <si>
    <t>dh002_aggr_rtl_balance</t>
  </si>
  <si>
    <t>nbr_dispt_itm</t>
  </si>
  <si>
    <t>Number of Dispute Item</t>
  </si>
  <si>
    <t>dh002_nmbr_disputed_items</t>
  </si>
  <si>
    <t>nbr_dispt_amt</t>
  </si>
  <si>
    <t>Number of Dispute Amount</t>
  </si>
  <si>
    <t>dh002_amnt_disputed_items</t>
  </si>
  <si>
    <t>rtl_chrg_off_amt</t>
  </si>
  <si>
    <t>Retail Charge off Amount</t>
  </si>
  <si>
    <t>dh002_rtl_amnt_charge_off</t>
  </si>
  <si>
    <t>cash_chrg_off_amt</t>
  </si>
  <si>
    <t>Cash Charge off Amount</t>
  </si>
  <si>
    <t>dh002_cash_amnt_charge_off</t>
  </si>
  <si>
    <t>dh002_lst_pymt_amnt</t>
  </si>
  <si>
    <t>agg_cash_adv_day</t>
  </si>
  <si>
    <t>Aggregate Cash Advance Days</t>
  </si>
  <si>
    <t>dh002_aggr_cash_days</t>
  </si>
  <si>
    <t>agg_rtl_day</t>
  </si>
  <si>
    <t>Aggregate Retail Days</t>
  </si>
  <si>
    <t>dh002_aggr_rtl_days</t>
  </si>
  <si>
    <t>amt_of_auth_tday</t>
  </si>
  <si>
    <t>Amount of Authorizations Today</t>
  </si>
  <si>
    <t>dh002_amnt_auth_tdy</t>
  </si>
  <si>
    <t>nbr_auth_tday</t>
  </si>
  <si>
    <t>Number of Authorizations Today</t>
  </si>
  <si>
    <t>dh002_nmbr_auth_tdy</t>
  </si>
  <si>
    <t>amt_of_auth_rqst_day_past_due_tday</t>
  </si>
  <si>
    <t>Amount of Authorization Requests Days Past Due Today</t>
  </si>
  <si>
    <t>dh002_amnt_decl_tdy</t>
  </si>
  <si>
    <t>nbr_auth_rqst_day_past_due_tday</t>
  </si>
  <si>
    <t>Number of Authorization Requests Days Past Due Today</t>
  </si>
  <si>
    <t>dh002_nmbr_decl_tdy</t>
  </si>
  <si>
    <t>annl_fee_rate</t>
  </si>
  <si>
    <t>Annual Fee Rate</t>
  </si>
  <si>
    <t>dh002_annual_fee</t>
  </si>
  <si>
    <t>bgn_bal</t>
  </si>
  <si>
    <t>Beginning Balance</t>
  </si>
  <si>
    <t>dh002_bb_beg_balance</t>
  </si>
  <si>
    <t>bgn_bal_use_cyc_to_dt</t>
  </si>
  <si>
    <t>Beginning Balance Used Cycle to Date</t>
  </si>
  <si>
    <t>dh002_bb_used_ctd</t>
  </si>
  <si>
    <t>instl_lmt</t>
  </si>
  <si>
    <t>Installment Limit</t>
  </si>
  <si>
    <t>dh002_instl_limit</t>
  </si>
  <si>
    <t>dh002_filler4</t>
  </si>
  <si>
    <t>2nd_late_ntce_cntr</t>
  </si>
  <si>
    <t>2nd Late Notice Counter</t>
  </si>
  <si>
    <t>dh002_2nd_late_notice_counter</t>
  </si>
  <si>
    <t>nbr_day_ytd_bal</t>
  </si>
  <si>
    <t>Number of Days Year to Date Balance</t>
  </si>
  <si>
    <t>dh002_aggr_ytd_days</t>
  </si>
  <si>
    <t>ytd_bal</t>
  </si>
  <si>
    <t>Year to Date Balance</t>
  </si>
  <si>
    <t>dh002_aggr_ytd_balance</t>
  </si>
  <si>
    <t>last_nbr_day_ytd_bal</t>
  </si>
  <si>
    <t>Last Number of Days Year to Date Balance</t>
  </si>
  <si>
    <t>dh002_aggr_lst_ytd_days</t>
  </si>
  <si>
    <t>last_ytd_bal</t>
  </si>
  <si>
    <t>Last Year to Date Balance</t>
  </si>
  <si>
    <t>dh002_aggr_lst_ytd_balance</t>
  </si>
  <si>
    <t>rtl_neg_antcp_bal</t>
  </si>
  <si>
    <t>Retail Negative Anticipate Balance</t>
  </si>
  <si>
    <t>dh002_rtl_neg_antici_bal</t>
  </si>
  <si>
    <t>rtl_neg_prvsn_bal</t>
  </si>
  <si>
    <t>Retail Negative Provision Balance</t>
  </si>
  <si>
    <t>dh002_rtl_neg_provis_bal</t>
  </si>
  <si>
    <t>cash_int_opt</t>
  </si>
  <si>
    <t>Cash Interest Option</t>
  </si>
  <si>
    <t>dh002_ci_option</t>
  </si>
  <si>
    <t>cash_int_f</t>
  </si>
  <si>
    <t>Cash Interest Flag</t>
  </si>
  <si>
    <t>dh002_ci_flag</t>
  </si>
  <si>
    <t>cash_int_chng_f</t>
  </si>
  <si>
    <t>Cash Interest Change Flag</t>
  </si>
  <si>
    <t>dh002_ci_change_flag</t>
  </si>
  <si>
    <t>cash_int_lmt_1</t>
  </si>
  <si>
    <t>Cash Interest Limit 1</t>
  </si>
  <si>
    <t>dh002_ci_limit_1</t>
  </si>
  <si>
    <t>cash_int_lmt_2</t>
  </si>
  <si>
    <t>Cash Interest Limit 2</t>
  </si>
  <si>
    <t>dh002_ci_limit_2</t>
  </si>
  <si>
    <t>cash_int_rate_1</t>
  </si>
  <si>
    <t>Cash Interest Rate 1</t>
  </si>
  <si>
    <t>9,8</t>
  </si>
  <si>
    <t>dh002_ci_rate_1</t>
  </si>
  <si>
    <t>cash_int_adj_1</t>
  </si>
  <si>
    <t>Cash Interest Adjust 1</t>
  </si>
  <si>
    <t>dh002_ci_adj_1</t>
  </si>
  <si>
    <t>cash_int_rate_2</t>
  </si>
  <si>
    <t>Cash Interest Rate 2</t>
  </si>
  <si>
    <t>dh002_ci_rate_2</t>
  </si>
  <si>
    <t>cash_int_adj_2</t>
  </si>
  <si>
    <t>Cash Interest Adjust 2</t>
  </si>
  <si>
    <t>dh002_ci_adj_2</t>
  </si>
  <si>
    <t>cash_int_rate_3</t>
  </si>
  <si>
    <t>Cash Interest Rate 3</t>
  </si>
  <si>
    <t>dh002_ci_rate_3</t>
  </si>
  <si>
    <t>cash_int_adj_3</t>
  </si>
  <si>
    <t>Cash Interest Adjust 3</t>
  </si>
  <si>
    <t>dh002_ci_adj_3</t>
  </si>
  <si>
    <t>Wave Retail Interest Flag</t>
  </si>
  <si>
    <t>dh002_ri_option</t>
  </si>
  <si>
    <t>rtl_int_f</t>
  </si>
  <si>
    <t>Retail Interest Flag</t>
  </si>
  <si>
    <t>dh002_ri_flag</t>
  </si>
  <si>
    <t>rtl_int_chng_f</t>
  </si>
  <si>
    <t>Retail Interest Change Flag</t>
  </si>
  <si>
    <t>dh002_ri_change_flag</t>
  </si>
  <si>
    <t>rtl_int_lmt_1</t>
  </si>
  <si>
    <t>Retail Interest Limit 1</t>
  </si>
  <si>
    <t>dh002_ri_limit_1</t>
  </si>
  <si>
    <t>rtl_int_lmt_2</t>
  </si>
  <si>
    <t>Retail Interest Limit 2</t>
  </si>
  <si>
    <t>dh002_ri_limit_2</t>
  </si>
  <si>
    <t>rtl_int_rate_1</t>
  </si>
  <si>
    <t>Retail Interest Rate 1</t>
  </si>
  <si>
    <t>dh002_ri_rate_1</t>
  </si>
  <si>
    <t>rtl_int_adj_1</t>
  </si>
  <si>
    <t>Retail Interest Adjust 1</t>
  </si>
  <si>
    <t>dh002_ri_adj_1</t>
  </si>
  <si>
    <t>rtl_int_rate_2</t>
  </si>
  <si>
    <t>Retail Interest Rate 2</t>
  </si>
  <si>
    <t>dh002_ri_rate_2</t>
  </si>
  <si>
    <t>rtl_int_adj_2</t>
  </si>
  <si>
    <t>Retail Interest Adjust 2</t>
  </si>
  <si>
    <t>dh002_ri_adj_2</t>
  </si>
  <si>
    <t>rtl_int_rate_3</t>
  </si>
  <si>
    <t>Retail Interest Rate 3</t>
  </si>
  <si>
    <t>dh002_ri_rate_3</t>
  </si>
  <si>
    <t>rtl_int_adj_3</t>
  </si>
  <si>
    <t>Retail Interest Adjust 3</t>
  </si>
  <si>
    <t>dh002_ri_adj_3</t>
  </si>
  <si>
    <t>int_rate_swtch</t>
  </si>
  <si>
    <t>Interest Rate Switch</t>
  </si>
  <si>
    <t>dh002_intr_sw</t>
  </si>
  <si>
    <t>int_per_day</t>
  </si>
  <si>
    <t>Interest Per Day</t>
  </si>
  <si>
    <t>11,4</t>
  </si>
  <si>
    <t>dh002_intr_per_diem</t>
  </si>
  <si>
    <t>pd_offr_tbl_exp_cd</t>
  </si>
  <si>
    <t>Product Offering Table Expire Code</t>
  </si>
  <si>
    <t>dh002_pot_select_code</t>
  </si>
  <si>
    <t>pd_offr_tbl_exp_dt</t>
  </si>
  <si>
    <t>Product Offering Table Expire Date</t>
  </si>
  <si>
    <t>dh002_pot_exp_date</t>
  </si>
  <si>
    <t>pendg_pd_offr_tbl_selct_cd</t>
  </si>
  <si>
    <t>Pending Product Offering Table Select Code</t>
  </si>
  <si>
    <t>dh002_pend_pot_select_code</t>
  </si>
  <si>
    <t>pendg_pd_offr_tbl_exp_dt</t>
  </si>
  <si>
    <t>Pending Product Offering Table Expiry Date</t>
  </si>
  <si>
    <t>dh002_pend_pot_exp_date</t>
  </si>
  <si>
    <t>prior_pd_offr_tbl_selct_cd</t>
  </si>
  <si>
    <t>Prior Product Offering Table Select Code</t>
  </si>
  <si>
    <t>dh002_prior_pot_select_code</t>
  </si>
  <si>
    <t>prior_pd_offr_tbl_exp_dt</t>
  </si>
  <si>
    <t>Prior Product Offering Table Expiry Date</t>
  </si>
  <si>
    <t>dh002_prior_pot_exp_date</t>
  </si>
  <si>
    <t>cash_adv_fee_acru_in_cyc_amt</t>
  </si>
  <si>
    <t>Cash Advance Fees Accrued in Cycle Amount</t>
  </si>
  <si>
    <t>dh002_cash_adv_per_fee_ctd</t>
  </si>
  <si>
    <t>dh002_intr_filler</t>
  </si>
  <si>
    <t>int_ern_acru</t>
  </si>
  <si>
    <t>Interest Earned Accrued</t>
  </si>
  <si>
    <t>13,4</t>
  </si>
  <si>
    <t>dh002_ie_accrued</t>
  </si>
  <si>
    <t>int_ern_agg_bal</t>
  </si>
  <si>
    <t>Interest Earned Aggregate Balance</t>
  </si>
  <si>
    <t>dh002_ie_aggr_bal</t>
  </si>
  <si>
    <t>int_ern_agg_day</t>
  </si>
  <si>
    <t>Interest Earned Aggregate Days</t>
  </si>
  <si>
    <t>dh002_ie_aggr_days</t>
  </si>
  <si>
    <t>int_ern_ytd</t>
  </si>
  <si>
    <t>Interest Earned Year to Date</t>
  </si>
  <si>
    <t>dh002_ie_ytd</t>
  </si>
  <si>
    <t>int_ern_prior_ytd</t>
  </si>
  <si>
    <t>Interest Earned Prior Year to Date</t>
  </si>
  <si>
    <t>dh002_ie_prior_ytd</t>
  </si>
  <si>
    <t>int_ern_tax_ytd</t>
  </si>
  <si>
    <t>Interest Earned Tax Year to Date</t>
  </si>
  <si>
    <t>dh002_ie_tax_ytd</t>
  </si>
  <si>
    <t>int_ern_prior_tax_ytd</t>
  </si>
  <si>
    <t>Interest Earned Prior Tax Year to Date</t>
  </si>
  <si>
    <t>dh002_ie_prior_tax_ytd</t>
  </si>
  <si>
    <t>tax_fyr_to_dt</t>
  </si>
  <si>
    <t>Tax Fiscal Year to Date</t>
  </si>
  <si>
    <t>dh002_tax_fisc_ytd</t>
  </si>
  <si>
    <t>tax_fiscl_prior_ytd</t>
  </si>
  <si>
    <t>Tax Fiscal Prior Year to Date</t>
  </si>
  <si>
    <t>dh002_tax_fisc_prior_ytd</t>
  </si>
  <si>
    <t>paymt_pendg_f</t>
  </si>
  <si>
    <t>Payment Pending Flag</t>
  </si>
  <si>
    <t>dh002_pymt_pending</t>
  </si>
  <si>
    <t>fctr_for_bdgt_multi_in_cr_lmt_acct</t>
  </si>
  <si>
    <t>Factor for Budget Multiplied in Credit Limit Account</t>
  </si>
  <si>
    <t>5,1</t>
  </si>
  <si>
    <t>dh002_bdg_multiple</t>
  </si>
  <si>
    <t>nbr_ins_plcy</t>
  </si>
  <si>
    <t>Number of Insurance Policies</t>
  </si>
  <si>
    <t>dh002_ins_no_policies</t>
  </si>
  <si>
    <t>last_cyc_dt</t>
  </si>
  <si>
    <t>Last Cycle Date</t>
  </si>
  <si>
    <t>dh002_dte_lst_cycle</t>
  </si>
  <si>
    <t>coll_block_cd</t>
  </si>
  <si>
    <t>Collection Block Code</t>
  </si>
  <si>
    <t>dh002_coll_block_code</t>
  </si>
  <si>
    <t>dh002_stop_int_income_date</t>
  </si>
  <si>
    <t>dh002_stop_int_income_flag</t>
  </si>
  <si>
    <t>dh002_dte_user_code_3</t>
  </si>
  <si>
    <t>tfr_fee_chrg_pct</t>
  </si>
  <si>
    <t>Transfer Fee Charge Percentage</t>
  </si>
  <si>
    <t>dh002_fee_charge_pct_tfb</t>
  </si>
  <si>
    <t>cyc_tfr_fee_chrg</t>
  </si>
  <si>
    <t>Cycle Transfer Fee Charge</t>
  </si>
  <si>
    <t>dh002_cycle_chg_tfb</t>
  </si>
  <si>
    <t>mo_chrg_ytd_for_sa</t>
  </si>
  <si>
    <t>Monthly Charges Year to Date for Savings Account</t>
  </si>
  <si>
    <t>dh002_mc_ytd_ss</t>
  </si>
  <si>
    <t>tfr_rtl_svc_ctd</t>
  </si>
  <si>
    <t>Transfer Retail Service Cycle to Date</t>
  </si>
  <si>
    <t>dh002_rtl_svc_ctd_tfb</t>
  </si>
  <si>
    <t>waive_rplace_rqst_fee_f</t>
  </si>
  <si>
    <t xml:space="preserve">Waive Replacement Request Fee Flag </t>
  </si>
  <si>
    <t>dh002_waive_repl_fee_tfb</t>
  </si>
  <si>
    <t>waive_pin_rqst_fee_f</t>
  </si>
  <si>
    <t>Waive PIN Request Fee Flag</t>
  </si>
  <si>
    <t>dh002_waive_pinreq_fee_tfb</t>
  </si>
  <si>
    <t>nbr_pin_rqst</t>
  </si>
  <si>
    <t>Number of PIN Request</t>
  </si>
  <si>
    <t>dh002_pinreq_count_tfb</t>
  </si>
  <si>
    <t>cash_adv_lmt_in_cyc</t>
  </si>
  <si>
    <t>Cash Advance Limit in Cycle</t>
  </si>
  <si>
    <t>dh002_cycle_cash_limit_tfb</t>
  </si>
  <si>
    <t>dh002_cycle_avail_cash_tfb</t>
  </si>
  <si>
    <t>dly_cash_adv_avl</t>
  </si>
  <si>
    <t>Daily Cash advance Available</t>
  </si>
  <si>
    <t>dh002_daily_avail_cash_tfb</t>
  </si>
  <si>
    <t>cash_adv_otsnd_auth</t>
  </si>
  <si>
    <t>Cash Advance Outstanding Authorization</t>
  </si>
  <si>
    <t>dh002_cash_outst_auth_tfb</t>
  </si>
  <si>
    <t>cash_adv_otsnd_auth_tday</t>
  </si>
  <si>
    <t>Cash Advance Outstanding Authorization Today</t>
  </si>
  <si>
    <t>dh002_cash_outst_auth_tdy_tfb</t>
  </si>
  <si>
    <t>prev_mo_rtl_bal</t>
  </si>
  <si>
    <t xml:space="preserve">Previous Month Retail Balance </t>
  </si>
  <si>
    <t>dh002_rtl_prev_mon_bal</t>
  </si>
  <si>
    <t>kbnk_rtl_intl_bal_ctd</t>
  </si>
  <si>
    <t>Kbank Retail Initial Balance Cycle to Date</t>
  </si>
  <si>
    <t>dh002_rtl_ib_ctd_tfb</t>
  </si>
  <si>
    <t>waive_join_fee</t>
  </si>
  <si>
    <t>Waive Joining Fee</t>
  </si>
  <si>
    <t>dh002_waive_joining_fee</t>
  </si>
  <si>
    <t>cr_lmt_perm</t>
  </si>
  <si>
    <t>Credit Limit Permanent</t>
  </si>
  <si>
    <t>dh002_crlimit_perm</t>
  </si>
  <si>
    <t>cr_lmt_tmp</t>
  </si>
  <si>
    <t>Credit Limit Temporary</t>
  </si>
  <si>
    <t>dh002_crlimit_temp</t>
  </si>
  <si>
    <t>cr_lmt_tmp_eff_dt</t>
  </si>
  <si>
    <t>Credit Limit Temporary Effective Date</t>
  </si>
  <si>
    <t>dh002_crlimit_temp_eff_dte</t>
  </si>
  <si>
    <t>cr_lmt_tmp_end_dt</t>
  </si>
  <si>
    <t>Credit Limit Temporary End Date</t>
  </si>
  <si>
    <t>dh002_crlimit_temp_exp_dte</t>
  </si>
  <si>
    <t>cash_lmt</t>
  </si>
  <si>
    <t>Cash Limit</t>
  </si>
  <si>
    <t>dh002_cash_limit</t>
  </si>
  <si>
    <t>avl_cash</t>
  </si>
  <si>
    <t>Available Cash</t>
  </si>
  <si>
    <t>dh002_avail_cash</t>
  </si>
  <si>
    <t>dh002_cash_adv_os_auth</t>
  </si>
  <si>
    <t>last_cash_adv_auth_dt</t>
  </si>
  <si>
    <t>Last Cash Advance Authorization date</t>
  </si>
  <si>
    <t>dh002_dte_lst_cash_auth</t>
  </si>
  <si>
    <t>tfr_cd</t>
  </si>
  <si>
    <t>Transfer Code</t>
  </si>
  <si>
    <t>dh002_xfr_ind</t>
  </si>
  <si>
    <t>post_f</t>
  </si>
  <si>
    <t>Posted Flag</t>
  </si>
  <si>
    <t>dh002_posting_flag</t>
  </si>
  <si>
    <t>post_acct_orig_cd</t>
  </si>
  <si>
    <t>Posted Account Originator Code</t>
  </si>
  <si>
    <t>dh002_posting_acct_orgn</t>
  </si>
  <si>
    <t>post_acct_tp_cd</t>
  </si>
  <si>
    <t>Posted Account Type Code</t>
  </si>
  <si>
    <t>dh002_posting_acct_type</t>
  </si>
  <si>
    <t>post_acct_num</t>
  </si>
  <si>
    <t>Posted Account Number</t>
  </si>
  <si>
    <t>dh002_posting_acct_nmbr</t>
  </si>
  <si>
    <t>net_pnp_cyc_to_dt_use_amt</t>
  </si>
  <si>
    <t>Net Principal Cycle to Date Used Amount</t>
  </si>
  <si>
    <t>dh002_np_ctd_used_amnt</t>
  </si>
  <si>
    <t>net_pnp_cyc_to_dt_use_cash</t>
  </si>
  <si>
    <t>Net Principal Cycle to Date Used Cash</t>
  </si>
  <si>
    <t>dh002_np_ctd_used_cash</t>
  </si>
  <si>
    <t>dh002_filler_jcb</t>
  </si>
  <si>
    <t>cash_adv_cr_adj_bnp</t>
  </si>
  <si>
    <t>Cash Advance Credit Adjustment Bill Not Paid</t>
  </si>
  <si>
    <t>dh002_cash_cr_adjust_bnp</t>
  </si>
  <si>
    <t>rtl_cr_adj_bnp</t>
  </si>
  <si>
    <t>Retail Credit Adjustment Bill Not Paid</t>
  </si>
  <si>
    <t>dh002_rtl_cr_adjust_bnp</t>
  </si>
  <si>
    <t>Overlimit Cash Payment</t>
  </si>
  <si>
    <t>dh002_ol_cash_pymt</t>
  </si>
  <si>
    <t>Overlimit Retail Payment</t>
  </si>
  <si>
    <t>dh002_ol_rtl_pymt</t>
  </si>
  <si>
    <t>last_paymt_due_dt</t>
  </si>
  <si>
    <t>Last Payment Due Date</t>
  </si>
  <si>
    <t>dh002_lst_dte_pymt_due</t>
  </si>
  <si>
    <t>prev_cc_rsn_cd</t>
  </si>
  <si>
    <t>Previous Credit Card Reason Code</t>
  </si>
  <si>
    <t>dh002_prev_cc_reason</t>
  </si>
  <si>
    <t>prev_pnp_offst</t>
  </si>
  <si>
    <t>Previous Principal Offset</t>
  </si>
  <si>
    <t>dh002_prev_pin_offset</t>
  </si>
  <si>
    <t>pin_maintn_dt</t>
  </si>
  <si>
    <t>PIN Maintenance Date</t>
  </si>
  <si>
    <t>dh002_dte_pin_maint</t>
  </si>
  <si>
    <t>avl_instl_amt</t>
  </si>
  <si>
    <t>Available Installment Amount</t>
  </si>
  <si>
    <t>dh002_avail_instl</t>
  </si>
  <si>
    <t>qtr_txn_f</t>
  </si>
  <si>
    <t>Quarterly Transaction Flag</t>
  </si>
  <si>
    <t>dh002_qrtly_trx_flg</t>
  </si>
  <si>
    <t>dh002_filler5</t>
  </si>
  <si>
    <t>offln_block_cd</t>
  </si>
  <si>
    <t>Offline Block Code</t>
  </si>
  <si>
    <t>dh002_offline_block</t>
  </si>
  <si>
    <t>rvlv_f</t>
  </si>
  <si>
    <t>Revolving Flag</t>
  </si>
  <si>
    <t>dh002_rl_flag</t>
  </si>
  <si>
    <t>rvlv_f_dt</t>
  </si>
  <si>
    <t>Revolving Flag Date</t>
  </si>
  <si>
    <t>dh002_rl_dte</t>
  </si>
  <si>
    <t>line_lmt_f</t>
  </si>
  <si>
    <t>Line Limit Flag</t>
  </si>
  <si>
    <t>dh002_ll_flag</t>
  </si>
  <si>
    <t>line_lmt_f_dt</t>
  </si>
  <si>
    <t>Line Limit Flag Date</t>
  </si>
  <si>
    <t>dh002_ll_dte</t>
  </si>
  <si>
    <t>prev_bgn_bal</t>
  </si>
  <si>
    <t>Previous Beginning Balance</t>
  </si>
  <si>
    <t>dh002_prev_beg_bal_tfb</t>
  </si>
  <si>
    <t>cash_adv_instl_amtz</t>
  </si>
  <si>
    <t>Cash Advance Installment Amortization</t>
  </si>
  <si>
    <t>dh002_cash_instl_amort</t>
  </si>
  <si>
    <t>cash_adv_instl_amtz_bnp</t>
  </si>
  <si>
    <t>Cash Advance Installment Amortization Bill Not Paid</t>
  </si>
  <si>
    <t>dh002_cash_instl_amort_bnp</t>
  </si>
  <si>
    <t>jcb_actv_dt</t>
  </si>
  <si>
    <t>JCB Activation Date</t>
  </si>
  <si>
    <t>dh002_dte_activation</t>
  </si>
  <si>
    <t>v_cardlink_kb1dh005_kbbcrd</t>
  </si>
  <si>
    <t>cardlink_kb1dh005_kbbcrd</t>
  </si>
  <si>
    <t>1dh005_org_nbr</t>
  </si>
  <si>
    <t>tp_card</t>
  </si>
  <si>
    <t>Type Card</t>
  </si>
  <si>
    <t>cardlink_kb1dh005</t>
  </si>
  <si>
    <t>1dh005_type_nbr</t>
  </si>
  <si>
    <t>1dh005_card_nbr</t>
  </si>
  <si>
    <t>card_appl_scor</t>
  </si>
  <si>
    <t>Card Application Score</t>
  </si>
  <si>
    <t>1dh005_card_appl_scorecrd</t>
  </si>
  <si>
    <t>cnsnt_lttr_f</t>
  </si>
  <si>
    <t>Consent Letter Flag</t>
  </si>
  <si>
    <t>1dh005_consent_ltr</t>
  </si>
  <si>
    <t>cnsnt_dt</t>
  </si>
  <si>
    <t>Consent Date</t>
  </si>
  <si>
    <t>1dh005_consent_date</t>
  </si>
  <si>
    <t>tmnte_dt</t>
  </si>
  <si>
    <t>Terminate Date</t>
  </si>
  <si>
    <t>1dh005_terminate_date</t>
  </si>
  <si>
    <t>1dh005_activate_cd</t>
  </si>
  <si>
    <t>fee_ins</t>
  </si>
  <si>
    <t>Fee Insurance</t>
  </si>
  <si>
    <t>1dh005_fee_insur</t>
  </si>
  <si>
    <t>fee_ins_paymt_pct</t>
  </si>
  <si>
    <t>Fee Insurance Payment Percentage</t>
  </si>
  <si>
    <t>1dh005_fee_ins_pymt_per</t>
  </si>
  <si>
    <t>join_fee_pct</t>
  </si>
  <si>
    <t>Joining Fee Percentage</t>
  </si>
  <si>
    <t>1dh005_join_fee_per</t>
  </si>
  <si>
    <t>min_join_fee</t>
  </si>
  <si>
    <t>Minimum Joining Fee</t>
  </si>
  <si>
    <t>1dh005_min_join_fee</t>
  </si>
  <si>
    <t>annl_fee_pct</t>
  </si>
  <si>
    <t>Annual Fee Percentage</t>
  </si>
  <si>
    <t>1dh005_annual_fee_per</t>
  </si>
  <si>
    <t>min_annl_fee</t>
  </si>
  <si>
    <t>Minimum Annual Fee</t>
  </si>
  <si>
    <t>1dh005_min_annaul_fee</t>
  </si>
  <si>
    <t>othr_fee</t>
  </si>
  <si>
    <t>Other-Fee</t>
  </si>
  <si>
    <t>1dh005_other_fee</t>
  </si>
  <si>
    <t>cr_loss</t>
  </si>
  <si>
    <t>Credit Loss</t>
  </si>
  <si>
    <t>1dh005_credit_loss</t>
  </si>
  <si>
    <t>ern_int</t>
  </si>
  <si>
    <t>Earned Interest</t>
  </si>
  <si>
    <t>1dh005_earned_intr</t>
  </si>
  <si>
    <t>last_cntrct_dt</t>
  </si>
  <si>
    <t>Last Contract Date</t>
  </si>
  <si>
    <t>1dh005_lst_contract_date</t>
  </si>
  <si>
    <t>shdw_lmt_upr</t>
  </si>
  <si>
    <t>Shadow Limit Upper</t>
  </si>
  <si>
    <t>1dh005_shadow_limit_upp</t>
  </si>
  <si>
    <t>cash_lmt_pct</t>
  </si>
  <si>
    <t>Cash Limit Percentage</t>
  </si>
  <si>
    <t>7,2</t>
  </si>
  <si>
    <t>1dh005_cash_limit_per</t>
  </si>
  <si>
    <t>tmp_nrml_cash_lmt</t>
  </si>
  <si>
    <t>Temporary Normal Cash Limit</t>
  </si>
  <si>
    <t>1dh005_temp_normal_cl</t>
  </si>
  <si>
    <t>tmp_spcl_cash_lmt</t>
  </si>
  <si>
    <t>Temporary Special Cash Limit</t>
  </si>
  <si>
    <t>1dh005_temp_spec_cl</t>
  </si>
  <si>
    <t>acct_perf_ind</t>
  </si>
  <si>
    <t>Account Performance Indicator</t>
  </si>
  <si>
    <t>1dh005_acc_perf_ind</t>
  </si>
  <si>
    <t>acct_risk_grd</t>
  </si>
  <si>
    <t>Account Risk Grade</t>
  </si>
  <si>
    <t>1dh005_acc_risk_grade</t>
  </si>
  <si>
    <t>card_bhvr_scor</t>
  </si>
  <si>
    <t>Card Behavior Score</t>
  </si>
  <si>
    <t>1dh005_card_beh_scorecard</t>
  </si>
  <si>
    <t>shdw_lmt_low</t>
  </si>
  <si>
    <t>Shadow Limit Lower</t>
  </si>
  <si>
    <t>1dh005_shadow_limit_low</t>
  </si>
  <si>
    <t>spare_acct_grd</t>
  </si>
  <si>
    <t>Spare Account Grade</t>
  </si>
  <si>
    <t>4,0</t>
  </si>
  <si>
    <t>1dh005_spare_acc_grd</t>
  </si>
  <si>
    <t>spare_acct_perf_ind</t>
  </si>
  <si>
    <t>Spare Account Performance Indicator</t>
  </si>
  <si>
    <t>1dh005_spare_acc_perf_ind</t>
  </si>
  <si>
    <t>seg_cd_1</t>
  </si>
  <si>
    <t>Segment Code 1</t>
  </si>
  <si>
    <t>1dh005_seg_code_1</t>
  </si>
  <si>
    <t>seg_cd_2</t>
  </si>
  <si>
    <t>Segment Code 2</t>
  </si>
  <si>
    <t>1dh005_seg_code_2</t>
  </si>
  <si>
    <t>seg_cd_3</t>
  </si>
  <si>
    <t>Segment Code 3</t>
  </si>
  <si>
    <t>1dh005_seg_code_3</t>
  </si>
  <si>
    <t>coll_mngt_cd_1</t>
  </si>
  <si>
    <t>Collection Management Code 1</t>
  </si>
  <si>
    <t>1dh005_coll_mgmt_code_1</t>
  </si>
  <si>
    <t>coll_mngt_cd_2</t>
  </si>
  <si>
    <t>Collection Management Code 2</t>
  </si>
  <si>
    <t>1dh005_coll_mgmt_code_2</t>
  </si>
  <si>
    <t>coll_mngt_cd_3</t>
  </si>
  <si>
    <t>Collection Management Code 3</t>
  </si>
  <si>
    <t>1dh005_coll_mgmt_code_3</t>
  </si>
  <si>
    <t>mkt_1_cd_1</t>
  </si>
  <si>
    <t>Marketing1 Code 1</t>
  </si>
  <si>
    <t>1dh005_mkt1_code_1</t>
  </si>
  <si>
    <t>mkt_1_cd_2</t>
  </si>
  <si>
    <t>Marketing1 Code 2</t>
  </si>
  <si>
    <t>1dh005_mkt1_code_2</t>
  </si>
  <si>
    <t>mkt_1_cd_3</t>
  </si>
  <si>
    <t>Marketing1 Code 3</t>
  </si>
  <si>
    <t>1dh005_mkt1_code_3</t>
  </si>
  <si>
    <t>mkt_2_cd_1</t>
  </si>
  <si>
    <t>Marketing2 Code 1</t>
  </si>
  <si>
    <t>1dh005_mkt2_code_1</t>
  </si>
  <si>
    <t>mkt_2_cd_2</t>
  </si>
  <si>
    <t>Marketing2 Code 2</t>
  </si>
  <si>
    <t>1dh005_mkt2_code_2</t>
  </si>
  <si>
    <t>mkt_2_cd_3</t>
  </si>
  <si>
    <t>Marketing2 Code 3</t>
  </si>
  <si>
    <t>1dh005_mkt2_code_3</t>
  </si>
  <si>
    <t>perm_lmt_offr</t>
  </si>
  <si>
    <t>Permanent Limit Offer</t>
  </si>
  <si>
    <t>1dh005_perm_limi_offer</t>
  </si>
  <si>
    <t>tmp_nrml_offr</t>
  </si>
  <si>
    <t>Temporary Normal Offer</t>
  </si>
  <si>
    <t>1dh005_temp_norm_offer</t>
  </si>
  <si>
    <t>tmp_spcl_offr</t>
  </si>
  <si>
    <t>Temporary Special Offer</t>
  </si>
  <si>
    <t>1dh005_temp_spec_offer</t>
  </si>
  <si>
    <t>area</t>
  </si>
  <si>
    <t>Area</t>
  </si>
  <si>
    <t>1dh005_area</t>
  </si>
  <si>
    <t>mail_addr</t>
  </si>
  <si>
    <t>Mail Address</t>
  </si>
  <si>
    <t>1dh005_mail_addr</t>
  </si>
  <si>
    <t>card_coll_f</t>
  </si>
  <si>
    <t>Card Collection Flag</t>
  </si>
  <si>
    <t>1dh005_card_collect</t>
  </si>
  <si>
    <t>last_cash_lmt_dt</t>
  </si>
  <si>
    <t>Last Cash Limit Date</t>
  </si>
  <si>
    <t>1dh005_dte_lst_cash_lmt</t>
  </si>
  <si>
    <t>lylty_num</t>
  </si>
  <si>
    <t>Loyalty Number</t>
  </si>
  <si>
    <t>1dh005_loyalty_id</t>
  </si>
  <si>
    <t>cash_adv_prvsn_bal</t>
  </si>
  <si>
    <t>Cash Advance Provision Balance</t>
  </si>
  <si>
    <t>1dh005_csh_provis_bal</t>
  </si>
  <si>
    <t>cash_adv_prvsn_int</t>
  </si>
  <si>
    <t>Cash Advance Provision Interest</t>
  </si>
  <si>
    <t>1dh005_csh_provis_intr</t>
  </si>
  <si>
    <t>cash_adv_neg_prvsn_bal</t>
  </si>
  <si>
    <t>Cash Advance Negative Provision Balance</t>
  </si>
  <si>
    <t>1dh005_csh_neg_provis_bal</t>
  </si>
  <si>
    <t>cash_adv_neg_prvsn_int</t>
  </si>
  <si>
    <t>Cash Advance Negative Provision Interest</t>
  </si>
  <si>
    <t>1dh005_csh_neg_provis_intr</t>
  </si>
  <si>
    <t>cash_adv_neg_antcp_bal</t>
  </si>
  <si>
    <t>Cash Advance Negative Anticipated Balance</t>
  </si>
  <si>
    <t>1dh005_csh_neg_antici_bal</t>
  </si>
  <si>
    <t>cash_adv_neg_antcp_int</t>
  </si>
  <si>
    <t>Cash Advance Negative Anticipated Interest</t>
  </si>
  <si>
    <t>1dh005_csh_neg_antici_intr</t>
  </si>
  <si>
    <t>Cash Advance Accured Interest Amount</t>
  </si>
  <si>
    <t>1dh005_csh_accrued_intr</t>
  </si>
  <si>
    <t>cash_adv_svc_crrnt_amt</t>
  </si>
  <si>
    <t>Cash Advance Service Current Amount</t>
  </si>
  <si>
    <t>1dh005_cash_svc_cur</t>
  </si>
  <si>
    <t>rbt_f</t>
  </si>
  <si>
    <t>Rebate Flag</t>
  </si>
  <si>
    <t>1dh005_rebate_flag</t>
  </si>
  <si>
    <t>fleet_card_vip_f</t>
  </si>
  <si>
    <t>Fleet Card VIP Flag</t>
  </si>
  <si>
    <t>1dh005_vip_flag</t>
  </si>
  <si>
    <t>fleet_card_pin_f</t>
  </si>
  <si>
    <t>Fleet Card Pin Flag</t>
  </si>
  <si>
    <t>1dh005_pin_flag</t>
  </si>
  <si>
    <t>fleet_card_selct_from_prod</t>
  </si>
  <si>
    <t>Fleet Card Selected from Production</t>
  </si>
  <si>
    <t>1dh005_fleet_select_prod</t>
  </si>
  <si>
    <t>fleet_card_lmt_f</t>
  </si>
  <si>
    <t>Fleet Card Limit Flag</t>
  </si>
  <si>
    <t>1dh005_fleet_limit_flag</t>
  </si>
  <si>
    <t>fleet_card_lmt_per_txn</t>
  </si>
  <si>
    <t>Fleet Card Limit per Transaction</t>
  </si>
  <si>
    <t>1dh005_fleet_limit_per_tran</t>
  </si>
  <si>
    <t>fleet_card_lmt_per_day</t>
  </si>
  <si>
    <t>Fleet Card Limit per Day</t>
  </si>
  <si>
    <t>1dh005_fleet_limit_per_day</t>
  </si>
  <si>
    <t>fleet_card_lmt_per_wk</t>
  </si>
  <si>
    <t>Fleet Card Limit per Week</t>
  </si>
  <si>
    <t>1dh005_fleet_limit_per_week</t>
  </si>
  <si>
    <t>fleet_card_lmt_per_mo</t>
  </si>
  <si>
    <t>Fleet Card Limit per Month</t>
  </si>
  <si>
    <t>1dh005_fleet_limit_per_month</t>
  </si>
  <si>
    <t>fleet_card_spnd_per_day</t>
  </si>
  <si>
    <t>Fleet Card Spending per Day</t>
  </si>
  <si>
    <t>9,3</t>
  </si>
  <si>
    <t>1dh005_fleet_usage_in_day</t>
  </si>
  <si>
    <t>fleet_card_spnd_per_wk</t>
  </si>
  <si>
    <t>Fleet Card Spending per Week</t>
  </si>
  <si>
    <t>11,3</t>
  </si>
  <si>
    <t>1dh005_fleet_usage_in_week</t>
  </si>
  <si>
    <t>fleet_card_spnd_per_mo</t>
  </si>
  <si>
    <t>Fleet Card Spending per Month</t>
  </si>
  <si>
    <t>1dh005_fleet_usage_in_month</t>
  </si>
  <si>
    <t>Fleet Card Previous Odometer</t>
  </si>
  <si>
    <t>1dh005_fleet_previos_odometer</t>
  </si>
  <si>
    <t>Fleet Card Current Odometer</t>
  </si>
  <si>
    <t>1dh005_fleet_current_odometer</t>
  </si>
  <si>
    <t>v_ud_vw_t_su_sub_uh_ful</t>
  </si>
  <si>
    <t>ud_vw_t_su_sub_uh_ful</t>
  </si>
  <si>
    <t>appl_dt</t>
  </si>
  <si>
    <t>Application Date</t>
  </si>
  <si>
    <t>acct_no</t>
  </si>
  <si>
    <t>sub_no</t>
  </si>
  <si>
    <t>cif_num</t>
  </si>
  <si>
    <t>CIF Number</t>
  </si>
  <si>
    <t>cif_number</t>
  </si>
  <si>
    <t>Keystring</t>
  </si>
  <si>
    <t>keystring</t>
  </si>
  <si>
    <t>full_nm_in_thai</t>
  </si>
  <si>
    <t>Full Name in Thai</t>
  </si>
  <si>
    <t>full_name</t>
  </si>
  <si>
    <t>ttl_in_thai</t>
  </si>
  <si>
    <t>Title in Thai</t>
  </si>
  <si>
    <t>title</t>
  </si>
  <si>
    <t>frst_nm_in_eng</t>
  </si>
  <si>
    <t>First Name in English</t>
  </si>
  <si>
    <t>uh_firstname_en</t>
  </si>
  <si>
    <t>last_nm_in_eng</t>
  </si>
  <si>
    <t>Last Name in English</t>
  </si>
  <si>
    <t>uh_lastname_en</t>
  </si>
  <si>
    <t>frst_nm_in_thai</t>
  </si>
  <si>
    <t>First Name in Thai</t>
  </si>
  <si>
    <t>first_name</t>
  </si>
  <si>
    <t>last_nm_in_thai</t>
  </si>
  <si>
    <t>Last Name in Thai</t>
  </si>
  <si>
    <t>last_name</t>
  </si>
  <si>
    <t>card_id</t>
  </si>
  <si>
    <t>tax_id</t>
  </si>
  <si>
    <t>tax_tp_cd</t>
  </si>
  <si>
    <t>Tax Type Code</t>
  </si>
  <si>
    <t>tax_type</t>
  </si>
  <si>
    <t>uh_brth_dt</t>
  </si>
  <si>
    <t>Unit Holder Birth Date</t>
  </si>
  <si>
    <t>birth_date</t>
  </si>
  <si>
    <t>addr_line_1</t>
  </si>
  <si>
    <t>Address Line1</t>
  </si>
  <si>
    <t>address_1</t>
  </si>
  <si>
    <t>addr_line_2</t>
  </si>
  <si>
    <t>Address Line2</t>
  </si>
  <si>
    <t>address_2</t>
  </si>
  <si>
    <t>home_num</t>
  </si>
  <si>
    <t>Home Number</t>
  </si>
  <si>
    <t>home_no</t>
  </si>
  <si>
    <t>country_code</t>
  </si>
  <si>
    <t>cntry_desc</t>
  </si>
  <si>
    <t>Country Description</t>
  </si>
  <si>
    <t>country_desc</t>
  </si>
  <si>
    <t>provnc_cd</t>
  </si>
  <si>
    <t>Province Code</t>
  </si>
  <si>
    <t>province_code</t>
  </si>
  <si>
    <t>nat_tp</t>
  </si>
  <si>
    <t>Nationality Type</t>
  </si>
  <si>
    <t>nationality_type</t>
  </si>
  <si>
    <t>nat_desc</t>
  </si>
  <si>
    <t>Nationality Description</t>
  </si>
  <si>
    <t>nationality_desc</t>
  </si>
  <si>
    <t>home_phn</t>
  </si>
  <si>
    <t>Home Phone</t>
  </si>
  <si>
    <t>home_phone</t>
  </si>
  <si>
    <t>offc_phn</t>
  </si>
  <si>
    <t>Office Phone</t>
  </si>
  <si>
    <t>office_phone</t>
  </si>
  <si>
    <t>agncy_br_cd</t>
  </si>
  <si>
    <t>Agency Branch Code</t>
  </si>
  <si>
    <t>agency_br</t>
  </si>
  <si>
    <t>agncy_br_nm</t>
  </si>
  <si>
    <t>Agency Branch Name</t>
  </si>
  <si>
    <t>agency_br_name</t>
  </si>
  <si>
    <t>sub_domc_agnt_cd</t>
  </si>
  <si>
    <t>Sub Domicile Agent Code</t>
  </si>
  <si>
    <t>agency_id</t>
  </si>
  <si>
    <t>prev_amt</t>
  </si>
  <si>
    <t>Previous Amount</t>
  </si>
  <si>
    <t>amount_bal</t>
  </si>
  <si>
    <t>aod</t>
  </si>
  <si>
    <t>As of Date</t>
  </si>
  <si>
    <t>as_of_date</t>
  </si>
  <si>
    <t>avg_cost</t>
  </si>
  <si>
    <t>Average Cost</t>
  </si>
  <si>
    <t>30,12</t>
  </si>
  <si>
    <t>average_cost</t>
  </si>
  <si>
    <t>last_mo_avg_end</t>
  </si>
  <si>
    <t>Last Month Average Ending</t>
  </si>
  <si>
    <t>average_ending</t>
  </si>
  <si>
    <t>Average Cost RMF Amount After 1 March 2008</t>
  </si>
  <si>
    <t>avgcost_rmf_after_1mar08</t>
  </si>
  <si>
    <t>Average Cost RMF Amount Before 1 March 2008</t>
  </si>
  <si>
    <t>avgcost_rmf_before_1mar08</t>
  </si>
  <si>
    <t>bank_cd</t>
  </si>
  <si>
    <t>Bank Code</t>
  </si>
  <si>
    <t>bank_code</t>
  </si>
  <si>
    <t>book_number</t>
  </si>
  <si>
    <t>pwm_card_tp_cd</t>
  </si>
  <si>
    <t>PWM Card Type Code</t>
  </si>
  <si>
    <t>card_type_pwm</t>
  </si>
  <si>
    <t>sec_card_tp_cd</t>
  </si>
  <si>
    <t>SEC Card Type Code</t>
  </si>
  <si>
    <t>card_type_sec</t>
  </si>
  <si>
    <t>ss_card_tp_cd</t>
  </si>
  <si>
    <t>SS Card Type Code</t>
  </si>
  <si>
    <t>card_type_ss</t>
  </si>
  <si>
    <t>auto_rdeem_f</t>
  </si>
  <si>
    <t>Auto Redeem Flag</t>
  </si>
  <si>
    <t>choice_auto_redeem</t>
  </si>
  <si>
    <t>consent_flag</t>
  </si>
  <si>
    <t>20,2</t>
  </si>
  <si>
    <t>cost_amount</t>
  </si>
  <si>
    <t>dflt_rdeem_acct_num</t>
  </si>
  <si>
    <t>Default Redemption Account Number</t>
  </si>
  <si>
    <t>dep_acct_no</t>
  </si>
  <si>
    <t>dflt_acct_num</t>
  </si>
  <si>
    <t>Default Account Number</t>
  </si>
  <si>
    <t>dep_acct_no_weekly</t>
  </si>
  <si>
    <t>end_bal_tbl</t>
  </si>
  <si>
    <t>Ending Balance Table</t>
  </si>
  <si>
    <t>ending_bal</t>
  </si>
  <si>
    <t>vld_rec_for_intrfc_3.1_f</t>
  </si>
  <si>
    <t>Valid Record for Interface 3.1 Flag</t>
  </si>
  <si>
    <t>flag_31</t>
  </si>
  <si>
    <t>vld_rec_for_intrfc_3.13_f</t>
  </si>
  <si>
    <t>Valid Record for Interface 3.13 Flag</t>
  </si>
  <si>
    <t>flag_313</t>
  </si>
  <si>
    <t>vld_rec_for_intrfc_3.5_f</t>
  </si>
  <si>
    <t>Valid Record for Interface 3.5 Flag</t>
  </si>
  <si>
    <t>flag_35</t>
  </si>
  <si>
    <t>vld_rec_for_intrfc_3.53_f</t>
  </si>
  <si>
    <t>Valid Record for Interface 3.53 Flag</t>
  </si>
  <si>
    <t>flag_353</t>
  </si>
  <si>
    <t>vld_rec_for_intrfc_3.55_f</t>
  </si>
  <si>
    <t>Valid Record for Interface 3.55 Flag</t>
  </si>
  <si>
    <t>flag_355</t>
  </si>
  <si>
    <t>vld_rec_for_intrfc_3.69_f</t>
  </si>
  <si>
    <t>Valid Record for Interface 3.69 Flag</t>
  </si>
  <si>
    <t>flag_369</t>
  </si>
  <si>
    <t>vld_rec_for_intrfc_3.78_f</t>
  </si>
  <si>
    <t>Valid Record for Interface 3.78 Flag</t>
  </si>
  <si>
    <t>flag_378</t>
  </si>
  <si>
    <t>vld_rec_for_intrfc_904_f</t>
  </si>
  <si>
    <t>Valid Record for Interface 904 Flag</t>
  </si>
  <si>
    <t>flag_904</t>
  </si>
  <si>
    <t>fund_id</t>
  </si>
  <si>
    <t>fund_name_thai</t>
  </si>
  <si>
    <t>fund_regis_num</t>
  </si>
  <si>
    <t>Fund Register Number</t>
  </si>
  <si>
    <t>fund_register_no</t>
  </si>
  <si>
    <t>fund_regis_yr</t>
  </si>
  <si>
    <t>Fund Register Year</t>
  </si>
  <si>
    <t>fund_register_yyyy</t>
  </si>
  <si>
    <t>fund_shrt_nm_in_eng</t>
  </si>
  <si>
    <t>Fund Short Name in English</t>
  </si>
  <si>
    <t>fund_short_name</t>
  </si>
  <si>
    <t>fund_domc_br_cd</t>
  </si>
  <si>
    <t>Fund Domicile Branch Code</t>
  </si>
  <si>
    <t>fund_domicile_br_code</t>
  </si>
  <si>
    <t>fund_domc_br_cd_for_sub_acct</t>
  </si>
  <si>
    <t>Fund Domicile Branch Code for Sub Account</t>
  </si>
  <si>
    <t>fund_domicile_br_code_sub</t>
  </si>
  <si>
    <t>jrst_num</t>
  </si>
  <si>
    <t>Juristic Number</t>
  </si>
  <si>
    <t>juristic_number</t>
  </si>
  <si>
    <t>jrst_regis_dt</t>
  </si>
  <si>
    <t>Juristic Register Date</t>
  </si>
  <si>
    <t>juristic_register_date</t>
  </si>
  <si>
    <t>last_allot_uh_sub_dt</t>
  </si>
  <si>
    <t>Last Allotment Unit Holder Sub Date</t>
  </si>
  <si>
    <t>last_allot_uh_sub_date</t>
  </si>
  <si>
    <t>Last FCIS EOD Process Date</t>
  </si>
  <si>
    <t>last_fcis_eodprocess_date</t>
  </si>
  <si>
    <t>last_txn_dt</t>
  </si>
  <si>
    <t>Last Transaction Date</t>
  </si>
  <si>
    <t>last_trans_date</t>
  </si>
  <si>
    <t>Reinvestment Option</t>
  </si>
  <si>
    <t>liquidation_preference</t>
  </si>
  <si>
    <t>lqd_prefer</t>
  </si>
  <si>
    <t>Liquidation Preference</t>
  </si>
  <si>
    <t>ltf_cost_amount</t>
  </si>
  <si>
    <t>mkt_amt</t>
  </si>
  <si>
    <t>Market Amount</t>
  </si>
  <si>
    <t>market_amount</t>
  </si>
  <si>
    <t>misc_cd</t>
  </si>
  <si>
    <t>Miscellaneous Code</t>
  </si>
  <si>
    <t>misc_code</t>
  </si>
  <si>
    <t>Native Code</t>
  </si>
  <si>
    <t>native</t>
  </si>
  <si>
    <t>net_asset_val_amt</t>
  </si>
  <si>
    <t>Net Asset Value Amount</t>
  </si>
  <si>
    <t>23,4</t>
  </si>
  <si>
    <t>ltst_net_asset_val_dt</t>
  </si>
  <si>
    <t>Latest Net Asset Value Date</t>
  </si>
  <si>
    <t>nav_date</t>
  </si>
  <si>
    <t>ltst_net_asset_val_per_unit</t>
  </si>
  <si>
    <t>Latest Net Asset Value Per Unit</t>
  </si>
  <si>
    <t>25,10</t>
  </si>
  <si>
    <t>nav_per_unit</t>
  </si>
  <si>
    <t>avl_unit_of_all_unit_trust_holdr_acct_undr_fund</t>
  </si>
  <si>
    <t>Available Unit of all Unit Trust Holder Account Under Fund</t>
  </si>
  <si>
    <t>nav_uh</t>
  </si>
  <si>
    <t>psn_tp_for_sec</t>
  </si>
  <si>
    <t>Person Type for SEC</t>
  </si>
  <si>
    <t>person_type_sec</t>
  </si>
  <si>
    <t>psn_tp_for_ss</t>
  </si>
  <si>
    <t>Person Type for SS</t>
  </si>
  <si>
    <t>person_type_ss</t>
  </si>
  <si>
    <t>Reinvestment Fund Identification Number</t>
  </si>
  <si>
    <t>reinvest_fund_id</t>
  </si>
  <si>
    <t>Reinvestment Unit Holder Identification Number</t>
  </si>
  <si>
    <t>reinvest_uh_id</t>
  </si>
  <si>
    <t>rjct_cd</t>
  </si>
  <si>
    <t>Reject Code</t>
  </si>
  <si>
    <t>reject_code</t>
  </si>
  <si>
    <t>Remark KCI</t>
  </si>
  <si>
    <t>remark_kci</t>
  </si>
  <si>
    <t>RMF Unit After 1 March 2008</t>
  </si>
  <si>
    <t>27,12</t>
  </si>
  <si>
    <t>rmf_unit_after_1mar08</t>
  </si>
  <si>
    <t>RMF Unit Before 1 March 2008</t>
  </si>
  <si>
    <t>rmf_unit_before_1mar08</t>
  </si>
  <si>
    <t>gndr_cd_for_sec</t>
  </si>
  <si>
    <t>Gender Code for SEC</t>
  </si>
  <si>
    <t>sex_code_sec</t>
  </si>
  <si>
    <t>gndr_cd_for_ss</t>
  </si>
  <si>
    <t>Gender Code for SS</t>
  </si>
  <si>
    <t>sex_code_ss</t>
  </si>
  <si>
    <t>spcl_cost_per_unit_of_buy</t>
  </si>
  <si>
    <t>Special Cost per Unit of Buy</t>
  </si>
  <si>
    <t>special_cost</t>
  </si>
  <si>
    <t>stck_to_fund_f</t>
  </si>
  <si>
    <t>Stock to Fund Flag</t>
  </si>
  <si>
    <t>stock2fund</t>
  </si>
  <si>
    <t>uh_sub_acct_num</t>
  </si>
  <si>
    <t>Unit Holder Sub Account Number</t>
  </si>
  <si>
    <t>sub_no_pwm</t>
  </si>
  <si>
    <t>tot_avl_unit_bal</t>
  </si>
  <si>
    <t>Total Available Unit Balance</t>
  </si>
  <si>
    <t>23,5</t>
  </si>
  <si>
    <t>total_unitbalance_uh</t>
  </si>
  <si>
    <t>uh_acct_open_dt</t>
  </si>
  <si>
    <t>Unit Holder Account Open Date</t>
  </si>
  <si>
    <t>acct_open_date</t>
  </si>
  <si>
    <t>uh_acct_open_tm</t>
  </si>
  <si>
    <t>Unit Holder Account Open Time</t>
  </si>
  <si>
    <t>acct_open_time</t>
  </si>
  <si>
    <t>uh_acct_cls_dt</t>
  </si>
  <si>
    <t>Unit Holder Account Close Date</t>
  </si>
  <si>
    <t>uh_close_date</t>
  </si>
  <si>
    <t>uh_st</t>
  </si>
  <si>
    <t>Unit Holder Status</t>
  </si>
  <si>
    <t>uh_status</t>
  </si>
  <si>
    <t>uh_sub_acct_open_dt</t>
  </si>
  <si>
    <t>Unit Holder Sub Account Open Date</t>
  </si>
  <si>
    <t>uh_sub_account_open_date</t>
  </si>
  <si>
    <t>uh_sub_domc_br_cd</t>
  </si>
  <si>
    <t>Unit Holder Sub Domicile Branch Code</t>
  </si>
  <si>
    <t>uh_sub_domicile_branch_code</t>
  </si>
  <si>
    <t>Unit Holder Sub Intermediary</t>
  </si>
  <si>
    <t>uh_sub_intermediary_ao</t>
  </si>
  <si>
    <t>non_tax_unit</t>
  </si>
  <si>
    <t>Non Taxable Unit</t>
  </si>
  <si>
    <t>unit_bal_exempt</t>
  </si>
  <si>
    <t>cnfrm_unit_bal</t>
  </si>
  <si>
    <t>Confirmed Unit Balance</t>
  </si>
  <si>
    <t>unit_balance_confirmed</t>
  </si>
  <si>
    <t>prvsn_unit_bal</t>
  </si>
  <si>
    <t xml:space="preserve">Provisional Unit Balance </t>
  </si>
  <si>
    <t>unit_balance_provisional</t>
  </si>
  <si>
    <t>zip_cd</t>
  </si>
  <si>
    <t>ZIP Code</t>
  </si>
  <si>
    <t>zip_code</t>
  </si>
  <si>
    <t>mkr_id_num</t>
  </si>
  <si>
    <t>Maker Identification Number</t>
  </si>
  <si>
    <t>maker_id</t>
  </si>
  <si>
    <t>uh_risk_lvl</t>
  </si>
  <si>
    <t>Unit Holder Risk Level</t>
  </si>
  <si>
    <t>uh_risk_level</t>
  </si>
  <si>
    <t>fund_risk_level</t>
  </si>
  <si>
    <t>chkr_id_num</t>
  </si>
  <si>
    <t>Checker Identification Number</t>
  </si>
  <si>
    <t>checker_id</t>
  </si>
  <si>
    <t>fund_cls_dt</t>
  </si>
  <si>
    <t>Fund Close Date</t>
  </si>
  <si>
    <t>fund_close_date</t>
  </si>
  <si>
    <t>fund_name_eng</t>
  </si>
  <si>
    <t>vat_cd</t>
  </si>
  <si>
    <t>VAT Code</t>
  </si>
  <si>
    <t>vat_code</t>
  </si>
  <si>
    <t>agncy_cd_at_unit_holdr_lvl</t>
  </si>
  <si>
    <t>Agency Code at Unit Holder Level</t>
  </si>
  <si>
    <t>uh_domicile_agency_code</t>
  </si>
  <si>
    <t>Account Officer Code at Unit Holder Intermediary</t>
  </si>
  <si>
    <t>ao_code_at_uhintermediary</t>
  </si>
  <si>
    <t>v_ud_vw_kgroup_sidetexttbl</t>
  </si>
  <si>
    <t>ud_vw_kgroup_sidetexttbl</t>
  </si>
  <si>
    <t>app_date</t>
  </si>
  <si>
    <t>uh_acc_number</t>
  </si>
  <si>
    <t>uh_sub_acc_number</t>
  </si>
  <si>
    <t>extrct_dt_tm</t>
  </si>
  <si>
    <t>Extraction Date Time</t>
  </si>
  <si>
    <t>extraction_date_time</t>
  </si>
  <si>
    <t>fund_shrt_nm</t>
  </si>
  <si>
    <t>Fund Short Name</t>
  </si>
  <si>
    <t>uh_title_thai</t>
  </si>
  <si>
    <t>uh_firstname_thai</t>
  </si>
  <si>
    <t>uh_lastname_thai</t>
  </si>
  <si>
    <t>uh_fullname_thai</t>
  </si>
  <si>
    <t>apply_kcyivs_dt_in_eng</t>
  </si>
  <si>
    <t>Apply K-Cyber Invest Date in English</t>
  </si>
  <si>
    <t>apply_kinvest_date</t>
  </si>
  <si>
    <t>mbl_num</t>
  </si>
  <si>
    <t>Mobile Number</t>
  </si>
  <si>
    <t>mobile_no</t>
  </si>
  <si>
    <t>consec_dd_fail_cd</t>
  </si>
  <si>
    <t>Consecutive Direct Debit Fail Code</t>
  </si>
  <si>
    <t>consecutive_direct_debit_fail</t>
  </si>
  <si>
    <t>uh_bank_cd</t>
  </si>
  <si>
    <t>Unit Holder Bank Code</t>
  </si>
  <si>
    <t>uh_bank_code</t>
  </si>
  <si>
    <t>uh_bank_nm</t>
  </si>
  <si>
    <t>Unit Holder Bank Name</t>
  </si>
  <si>
    <t>uh_bank_name</t>
  </si>
  <si>
    <t>uh_bank_acct_num</t>
  </si>
  <si>
    <t>Unit Holder Bank Account Number</t>
  </si>
  <si>
    <t>uh_bank_acc_number</t>
  </si>
  <si>
    <t>uh_bank_acct_nm</t>
  </si>
  <si>
    <t>Unit Holder Bank Account Name</t>
  </si>
  <si>
    <t>uh_bank_acc_name</t>
  </si>
  <si>
    <t>uh_bank_acct_tp</t>
  </si>
  <si>
    <t>Unit Holder Bank Account Type</t>
  </si>
  <si>
    <t>uh_bank_acc_type</t>
  </si>
  <si>
    <t>stdng_instrct_num</t>
  </si>
  <si>
    <t>Standing Instruction Number</t>
  </si>
  <si>
    <t>si_number</t>
  </si>
  <si>
    <t>stdng_instrct_lvl</t>
  </si>
  <si>
    <t>Standing Instruction Level</t>
  </si>
  <si>
    <t>si_level</t>
  </si>
  <si>
    <t>txn_tp</t>
  </si>
  <si>
    <t>Transaction Type</t>
  </si>
  <si>
    <t>transaction_type</t>
  </si>
  <si>
    <t>txn_mode</t>
  </si>
  <si>
    <t>Transaction Mode</t>
  </si>
  <si>
    <t>transaction_mode</t>
  </si>
  <si>
    <t>paymt_mode</t>
  </si>
  <si>
    <t>Payment Mode</t>
  </si>
  <si>
    <t>payment_mode</t>
  </si>
  <si>
    <t>commu_mode</t>
  </si>
  <si>
    <t>Communication Mode</t>
  </si>
  <si>
    <t>communication_mode</t>
  </si>
  <si>
    <t>appl_st</t>
  </si>
  <si>
    <t>Application Status</t>
  </si>
  <si>
    <t>application_status</t>
  </si>
  <si>
    <t>svg_instrct_unit</t>
  </si>
  <si>
    <t>Saving Instruction Unit</t>
  </si>
  <si>
    <t>si_unit</t>
  </si>
  <si>
    <t>svg_instrct_amt</t>
  </si>
  <si>
    <t>Saving Instruction Amount</t>
  </si>
  <si>
    <t>si_amount</t>
  </si>
  <si>
    <t>svg_instrct_strt_dt_in_eng</t>
  </si>
  <si>
    <t>Saving Instruction Start Date in English</t>
  </si>
  <si>
    <t>si_start_date</t>
  </si>
  <si>
    <t>svg_instrct_end_dt_in_eng</t>
  </si>
  <si>
    <t>Saving Instruction End Date in English</t>
  </si>
  <si>
    <t>si_end_date</t>
  </si>
  <si>
    <t>svg_instrct_prior</t>
  </si>
  <si>
    <t>Saving Instruction Priority</t>
  </si>
  <si>
    <t>si_priority</t>
  </si>
  <si>
    <t>svg_instrct_frq</t>
  </si>
  <si>
    <t>Saving Instruction Frequency</t>
  </si>
  <si>
    <t>si_frequency</t>
  </si>
  <si>
    <t>svg_instrct_day</t>
  </si>
  <si>
    <t>Saving Instruction Day</t>
  </si>
  <si>
    <t>si_day</t>
  </si>
  <si>
    <t>svg_instrct_f_on_jan</t>
  </si>
  <si>
    <t xml:space="preserve">Saving Instruction Flag on January </t>
  </si>
  <si>
    <t>si_jan</t>
  </si>
  <si>
    <t>svg_instrct_f_on_feb</t>
  </si>
  <si>
    <t xml:space="preserve">Saving Instruction Flag on February </t>
  </si>
  <si>
    <t>si_feb</t>
  </si>
  <si>
    <t>svg_instrct_f_on_mar</t>
  </si>
  <si>
    <t xml:space="preserve">Saving Instruction Flag on March </t>
  </si>
  <si>
    <t>si_mar</t>
  </si>
  <si>
    <t>svg_instrct_f_on_apr</t>
  </si>
  <si>
    <t xml:space="preserve">Saving Instruction Flag on April </t>
  </si>
  <si>
    <t>si_apr</t>
  </si>
  <si>
    <t>svg_instrct_f_on_may</t>
  </si>
  <si>
    <t xml:space="preserve">Saving Instruction Flag on May </t>
  </si>
  <si>
    <t>si_may</t>
  </si>
  <si>
    <t>svg_instrct_f_on_jun</t>
  </si>
  <si>
    <t xml:space="preserve">Saving Instruction Flag on June </t>
  </si>
  <si>
    <t>si_jun</t>
  </si>
  <si>
    <t>svg_instrct_f_on_jul</t>
  </si>
  <si>
    <t xml:space="preserve">Saving Instruction Flag on July </t>
  </si>
  <si>
    <t>si_jul</t>
  </si>
  <si>
    <t>svg_instrct_f_on_aug</t>
  </si>
  <si>
    <t>Saving Instruction Flag on August</t>
  </si>
  <si>
    <t>si_aug</t>
  </si>
  <si>
    <t>svg_instrct_f_on_sep</t>
  </si>
  <si>
    <t xml:space="preserve">Saving Instruction Flag on September  </t>
  </si>
  <si>
    <t>si_sep</t>
  </si>
  <si>
    <t>svg_instrct_f_on_oct</t>
  </si>
  <si>
    <t>Saving Instruction Flag on October</t>
  </si>
  <si>
    <t>si_oct</t>
  </si>
  <si>
    <t>svg_instrct_f_on_nov</t>
  </si>
  <si>
    <t xml:space="preserve">Saving Instruction Flag on November </t>
  </si>
  <si>
    <t>si_nov</t>
  </si>
  <si>
    <t>svg_instrct_f_on_dec</t>
  </si>
  <si>
    <t xml:space="preserve">Saving Instruction Flag on December  </t>
  </si>
  <si>
    <t>si_dec</t>
  </si>
  <si>
    <t>Saving Instruction Save Datetime</t>
  </si>
  <si>
    <t>si_save_datetime</t>
  </si>
  <si>
    <t>svg_instrct_st</t>
  </si>
  <si>
    <t>Saving Instruction Status</t>
  </si>
  <si>
    <t>si_status</t>
  </si>
  <si>
    <t>svg_instrct_cncl_dt</t>
  </si>
  <si>
    <t>Saving Instruction Cancel Date</t>
  </si>
  <si>
    <t>si_cancel_date</t>
  </si>
  <si>
    <t>cncl_rsn_cd</t>
  </si>
  <si>
    <t>Cancel Reason Code</t>
  </si>
  <si>
    <t>reason_for_cancel</t>
  </si>
  <si>
    <t>plan_cd</t>
  </si>
  <si>
    <t>Plan Code</t>
  </si>
  <si>
    <t>plan_code</t>
  </si>
  <si>
    <t>plan_desc</t>
  </si>
  <si>
    <t>Plan Description</t>
  </si>
  <si>
    <t>plan_description</t>
  </si>
  <si>
    <t>uh_risk_rate</t>
  </si>
  <si>
    <t>Unit Holder Risk Rating</t>
  </si>
  <si>
    <t>uh_risk_rating</t>
  </si>
  <si>
    <t>plan_fund_risk_rate</t>
  </si>
  <si>
    <t>Plan Fund Risk Rating</t>
  </si>
  <si>
    <t>planfund_risk_rating</t>
  </si>
  <si>
    <t>plan_fund_fx_risk_rate</t>
  </si>
  <si>
    <t>Plan Fund Foreign Exchange Risk Rating</t>
  </si>
  <si>
    <t>planfund_foreign_exc_raterisk</t>
  </si>
  <si>
    <t>cnsnt_fund_risk_rate</t>
  </si>
  <si>
    <t>Consent Fund Risk Rating</t>
  </si>
  <si>
    <t>consent_fund_risk_rating</t>
  </si>
  <si>
    <t>cnsnt_fund_fx_risk_rate</t>
  </si>
  <si>
    <t>Consent Fund Foreign Exchange Risk Rating</t>
  </si>
  <si>
    <t>con_planfund_forn_exc_raterisk</t>
  </si>
  <si>
    <t>frst_gen_dt</t>
  </si>
  <si>
    <t>First Generation Date</t>
  </si>
  <si>
    <t>first_generation_date</t>
  </si>
  <si>
    <t>last_procss_dt</t>
  </si>
  <si>
    <t>Last Processed Date</t>
  </si>
  <si>
    <t>last_processed_date</t>
  </si>
  <si>
    <t>nbr_svg_instrct_txn</t>
  </si>
  <si>
    <t>Number of Saving Instruction Transaction</t>
  </si>
  <si>
    <t>no_of_si_transactions</t>
  </si>
  <si>
    <t>hldy_rule_cd</t>
  </si>
  <si>
    <t>Holiday Rule Code</t>
  </si>
  <si>
    <t>holiday_rule</t>
  </si>
  <si>
    <t>rmndr_f</t>
  </si>
  <si>
    <t>Reminder Flag</t>
  </si>
  <si>
    <t>reminder_before_action</t>
  </si>
  <si>
    <t>agnt_cd</t>
  </si>
  <si>
    <t>Agent Code</t>
  </si>
  <si>
    <t>agnt_br_num</t>
  </si>
  <si>
    <t>Agent Branch Number</t>
  </si>
  <si>
    <t>agency_branch_id</t>
  </si>
  <si>
    <t>ao_id</t>
  </si>
  <si>
    <t>svg_instrct_st_fund</t>
  </si>
  <si>
    <t>Saving Instruction Status Fund</t>
  </si>
  <si>
    <t>si_status_fund</t>
  </si>
  <si>
    <t>stream_num</t>
  </si>
  <si>
    <t>Stream Number</t>
  </si>
  <si>
    <t>stream_no</t>
  </si>
  <si>
    <t>v_ud_vw_fi_fnd_inf_ful</t>
  </si>
  <si>
    <t>ud_vw_fi_fnd_inf_ful</t>
  </si>
  <si>
    <t>fund_st</t>
  </si>
  <si>
    <t>Fund Status</t>
  </si>
  <si>
    <t>fund_status</t>
  </si>
  <si>
    <t>fund_pay_in_acct_num</t>
  </si>
  <si>
    <t>Fund Pay-in Account Number</t>
  </si>
  <si>
    <t>fund_payin_acct_no</t>
  </si>
  <si>
    <t>fund_short_name_eng</t>
  </si>
  <si>
    <t>add_info_7</t>
  </si>
  <si>
    <t>Additional Information 7</t>
  </si>
  <si>
    <t>amc_nm_in_thai</t>
  </si>
  <si>
    <t>AMC Name in Thai</t>
  </si>
  <si>
    <t>amc_name_thai</t>
  </si>
  <si>
    <t>amc_name_eng</t>
  </si>
  <si>
    <t>fund_tp_cd</t>
  </si>
  <si>
    <t>Fund Type Code</t>
  </si>
  <si>
    <t>fund_type_code</t>
  </si>
  <si>
    <t>fund_tp_eng_desc</t>
  </si>
  <si>
    <t>Fund Type English Description</t>
  </si>
  <si>
    <t>fund_type_desc_eng</t>
  </si>
  <si>
    <t>add_info_8</t>
  </si>
  <si>
    <t>Additional Information 8</t>
  </si>
  <si>
    <t>AIMC Fund Type</t>
  </si>
  <si>
    <t>aimc_fund_type</t>
  </si>
  <si>
    <t>thai_idv_uh_cnt</t>
  </si>
  <si>
    <t>Thai Individual Unit Holder Count</t>
  </si>
  <si>
    <t>thai_individual_uh_count</t>
  </si>
  <si>
    <t>thai_jrst_uh_cnt</t>
  </si>
  <si>
    <t>Thai Juristic Unit Holder Count</t>
  </si>
  <si>
    <t>thai_juristic_uh_count</t>
  </si>
  <si>
    <t>frgn_idv_uh_cnt</t>
  </si>
  <si>
    <t>Foreign Individual Unit Holder Count</t>
  </si>
  <si>
    <t>foreign_individual_uh_count</t>
  </si>
  <si>
    <t>frgn_jrst_uh_cnt</t>
  </si>
  <si>
    <t>Foreign Juristic Unit Holder Count</t>
  </si>
  <si>
    <t>foreign_juristic_uh_count</t>
  </si>
  <si>
    <t>tot_uh_cnt</t>
  </si>
  <si>
    <t>Total Unit Holder Count</t>
  </si>
  <si>
    <t>total_count_uh</t>
  </si>
  <si>
    <t>thai_idv_cst_cnt</t>
  </si>
  <si>
    <t>Thai Individual Customer Count</t>
  </si>
  <si>
    <t>thai_individual_cust_count</t>
  </si>
  <si>
    <t>thai_jrst_cst_cnt</t>
  </si>
  <si>
    <t>Thai Juristic Customer Count</t>
  </si>
  <si>
    <t>thai_juristic_cust_count</t>
  </si>
  <si>
    <t>frgn_idv_cst_cnt</t>
  </si>
  <si>
    <t>Foreign Individual Customer Count</t>
  </si>
  <si>
    <t>foreign_individual_cust_count</t>
  </si>
  <si>
    <t>frgn_jrst_cst_cnt</t>
  </si>
  <si>
    <t>Foreign Juristic Customer Count</t>
  </si>
  <si>
    <t>foreign_juristic_cust_count</t>
  </si>
  <si>
    <t>tot_cst_cnt</t>
  </si>
  <si>
    <t>Total Customer Count</t>
  </si>
  <si>
    <t>total_count_cust</t>
  </si>
  <si>
    <t>thai_idv_uh_unit_bal</t>
  </si>
  <si>
    <t>Thai Individual Unit Holder Unit Balance</t>
  </si>
  <si>
    <t>thai_individual_uh_unitbalance</t>
  </si>
  <si>
    <t>thai_jrst_uh_unit_bal</t>
  </si>
  <si>
    <t>Thai Juristic Unit Holder Unit Balance</t>
  </si>
  <si>
    <t>thai_juristic_uh_unitbalance</t>
  </si>
  <si>
    <t>frgn_idv_uh_unit_bal</t>
  </si>
  <si>
    <t>Foreign Individual Unit Holder Unit Balance</t>
  </si>
  <si>
    <t>foreign_individual_uh_unitbal</t>
  </si>
  <si>
    <t>frgn_jrst_uh_unit_bal</t>
  </si>
  <si>
    <t>Foreign Juristic Unit Holder Unit Balance</t>
  </si>
  <si>
    <t>foreign_juristic_uh_unitbal</t>
  </si>
  <si>
    <t>tot_unit_bal_for_unit</t>
  </si>
  <si>
    <t>Total Unit Balance for Unit Holders</t>
  </si>
  <si>
    <t>thai_idv_uh_amt</t>
  </si>
  <si>
    <t>Thai Individual Unit Holder Amount</t>
  </si>
  <si>
    <t>thai_individual_uh_amount</t>
  </si>
  <si>
    <t>thai_jrst_uh_amt</t>
  </si>
  <si>
    <t>Thai Juristic Unit Holder Amount</t>
  </si>
  <si>
    <t>thai_juristic_uh_amount</t>
  </si>
  <si>
    <t>frgn_idv_uh_amt</t>
  </si>
  <si>
    <t>Foreign Individual Unit Holder Amount</t>
  </si>
  <si>
    <t>foreign_individual_uh_amount</t>
  </si>
  <si>
    <t>frgn_jrst_uh_amt</t>
  </si>
  <si>
    <t>Foreign Juristic Unit Holder Amount</t>
  </si>
  <si>
    <t>foreign_juristic_uh_amount</t>
  </si>
  <si>
    <t>tot_amt_for_unit</t>
  </si>
  <si>
    <t>Total Amount for Unit Holders</t>
  </si>
  <si>
    <t>total_amount_uh</t>
  </si>
  <si>
    <t>alloc_dt</t>
  </si>
  <si>
    <t>Allocation Date</t>
  </si>
  <si>
    <t>allocation_date</t>
  </si>
  <si>
    <t>secur_tp</t>
  </si>
  <si>
    <t>Security Type</t>
  </si>
  <si>
    <t>security_type</t>
  </si>
  <si>
    <t>fund_fx_risk_acpt_f</t>
  </si>
  <si>
    <t>Fund Foreign Exchange Risk Acceptance Flag</t>
  </si>
  <si>
    <t>fund_fx_risk_accept_flag</t>
  </si>
  <si>
    <t>prvsn_unit</t>
  </si>
  <si>
    <t>Provisional Unit</t>
  </si>
  <si>
    <t>provisional_unit</t>
  </si>
  <si>
    <t>exit_fee_rate</t>
  </si>
  <si>
    <t>Exit Fee Rate</t>
  </si>
  <si>
    <t>17,8</t>
  </si>
  <si>
    <t>front_end_fee_rate</t>
  </si>
  <si>
    <t>Front End Fee Rate</t>
  </si>
  <si>
    <t>front_fee_rate</t>
  </si>
  <si>
    <t>fund_exit_fee_rate</t>
  </si>
  <si>
    <t>Fund Exit Fee Rate</t>
  </si>
  <si>
    <t>fund_payout_acct_num</t>
  </si>
  <si>
    <t>Fund Payout Account Number</t>
  </si>
  <si>
    <t>fund_payout_acct_no</t>
  </si>
  <si>
    <t>fund_tax_num</t>
  </si>
  <si>
    <t>Fund Tax Number</t>
  </si>
  <si>
    <t>fund_tax_no</t>
  </si>
  <si>
    <t>max_buy_amt</t>
  </si>
  <si>
    <t>Maximum Buy Amount</t>
  </si>
  <si>
    <t>max_buy_amount</t>
  </si>
  <si>
    <t>max_sell_amt</t>
  </si>
  <si>
    <t>Maximum Sell Amount</t>
  </si>
  <si>
    <t>max_sel_amount</t>
  </si>
  <si>
    <t>min_buy_amt</t>
  </si>
  <si>
    <t>Minimum Buy Amount</t>
  </si>
  <si>
    <t>min_buy_amount</t>
  </si>
  <si>
    <t>min_sell_amt</t>
  </si>
  <si>
    <t>Minimum Sell Amount</t>
  </si>
  <si>
    <t>min_sel_amount</t>
  </si>
  <si>
    <t>NAV Divide by Count of Foreign Individual Person</t>
  </si>
  <si>
    <t>nav_div_total_count_fore_ind</t>
  </si>
  <si>
    <t>NAV Divide by Count of Foreign Juristic Person</t>
  </si>
  <si>
    <t>nav_div_total_count_fore_jur</t>
  </si>
  <si>
    <t>NAV Divide by Count of Thai Individual Person</t>
  </si>
  <si>
    <t>nav_div_total_count_thai_ind</t>
  </si>
  <si>
    <t>NAV Divide by Count of Thai Juristic Person</t>
  </si>
  <si>
    <t>nav_div_total_count_thai_jur</t>
  </si>
  <si>
    <t>NAV Divide by Count of UHID</t>
  </si>
  <si>
    <t>nav_div_total_count_uh</t>
  </si>
  <si>
    <t>par_val</t>
  </si>
  <si>
    <t>Par Value</t>
  </si>
  <si>
    <t>par_value</t>
  </si>
  <si>
    <t>prev_bid_prc</t>
  </si>
  <si>
    <t>Previous Bid Price</t>
  </si>
  <si>
    <t>previous_bid</t>
  </si>
  <si>
    <t>prev_offr_prc</t>
  </si>
  <si>
    <t>Previous Offer Price</t>
  </si>
  <si>
    <t>previous_offer</t>
  </si>
  <si>
    <t>prc_dt</t>
  </si>
  <si>
    <t>Price Date</t>
  </si>
  <si>
    <t>price_date</t>
  </si>
  <si>
    <t>ltst_prc_per_unit</t>
  </si>
  <si>
    <t>Latest Price Per Unit</t>
  </si>
  <si>
    <t>price_per_unit</t>
  </si>
  <si>
    <t>fund_trustee_nm</t>
  </si>
  <si>
    <t>Fund Trustee Name</t>
  </si>
  <si>
    <t>trustee_name</t>
  </si>
  <si>
    <t>add_info_12</t>
  </si>
  <si>
    <t>Additional Information 12</t>
  </si>
  <si>
    <t>add_info_13</t>
  </si>
  <si>
    <t>Additional Information 13</t>
  </si>
  <si>
    <t>v_ud_vw_flt_rl_sub_bal_enq</t>
  </si>
  <si>
    <t>ud_vw_flt_rl_sub_bal_enq</t>
  </si>
  <si>
    <t>card_no</t>
  </si>
  <si>
    <t>doc_id_tp_cd</t>
  </si>
  <si>
    <t>Document Identification Type Code</t>
  </si>
  <si>
    <t>card_type</t>
  </si>
  <si>
    <t>agncy_id_num</t>
  </si>
  <si>
    <t>Agency Identification Number</t>
  </si>
  <si>
    <t>apply_k_invst_f</t>
  </si>
  <si>
    <t>Apply K-invest Flag</t>
  </si>
  <si>
    <t>apply_kinvest_flag</t>
  </si>
  <si>
    <t>sub_acc_number</t>
  </si>
  <si>
    <t>Provisional Unit Balance</t>
  </si>
  <si>
    <t>sale_unit_1</t>
  </si>
  <si>
    <t>Salable Unit 1</t>
  </si>
  <si>
    <t>salable_unit1</t>
  </si>
  <si>
    <t>sale_unit_2</t>
  </si>
  <si>
    <t>Salable Unit 2</t>
  </si>
  <si>
    <t>salable_unit2</t>
  </si>
  <si>
    <t>v_ud_vw_t_uh_uh_ful</t>
  </si>
  <si>
    <t>ud_vw_t_uh_uh_ful</t>
  </si>
  <si>
    <t>full_nm</t>
  </si>
  <si>
    <t>Full Name</t>
  </si>
  <si>
    <t>nm_in_eng</t>
  </si>
  <si>
    <t>Name in English</t>
  </si>
  <si>
    <t>eng_name</t>
  </si>
  <si>
    <t>ctc_addr_1</t>
  </si>
  <si>
    <t>Contact Address 1</t>
  </si>
  <si>
    <t>contact_address1</t>
  </si>
  <si>
    <t>ctc_addr_2</t>
  </si>
  <si>
    <t>Contact Address 2</t>
  </si>
  <si>
    <t>contact_address2</t>
  </si>
  <si>
    <t>ctc_tambon</t>
  </si>
  <si>
    <t>Contact Tambon</t>
  </si>
  <si>
    <t>contact_tambon</t>
  </si>
  <si>
    <t>ctc_amphur</t>
  </si>
  <si>
    <t>Contact Amphur</t>
  </si>
  <si>
    <t>contact_amphur</t>
  </si>
  <si>
    <t>ctc_provnc</t>
  </si>
  <si>
    <t>Contact Province</t>
  </si>
  <si>
    <t>contact_province</t>
  </si>
  <si>
    <t>Contact Zipcode</t>
  </si>
  <si>
    <t>contact_zipcode</t>
  </si>
  <si>
    <t>contact_tel_no_home</t>
  </si>
  <si>
    <t>contact_tel_no_office</t>
  </si>
  <si>
    <t>uh_cell_phn</t>
  </si>
  <si>
    <t>Unit Holder Cell Phone</t>
  </si>
  <si>
    <t>uh_alternate_addr_cell_phone</t>
  </si>
  <si>
    <t>ctc_addr_cell_phn</t>
  </si>
  <si>
    <t>Contact Address Cell Phone</t>
  </si>
  <si>
    <t>contact_address_cell_phone</t>
  </si>
  <si>
    <t>email</t>
  </si>
  <si>
    <t>Email</t>
  </si>
  <si>
    <t>ctc_psn</t>
  </si>
  <si>
    <t>Contact Person</t>
  </si>
  <si>
    <t>contact_person</t>
  </si>
  <si>
    <t>Contact Relation</t>
  </si>
  <si>
    <t>contact_relation</t>
  </si>
  <si>
    <t>intrfc_3.12_card_tp_cd</t>
  </si>
  <si>
    <t>Interface 3.12 Card Type Code</t>
  </si>
  <si>
    <t>i_3_12_card_type</t>
  </si>
  <si>
    <t>intrfc_3.54_id_tp_cd</t>
  </si>
  <si>
    <t>Interface 3.54 Identification Type Code</t>
  </si>
  <si>
    <t>i_3_54_id_type</t>
  </si>
  <si>
    <t>intrfc_3.12_brth_dt</t>
  </si>
  <si>
    <t>Interface 3.12 Birth Date</t>
  </si>
  <si>
    <t>i_3_12_birth_date</t>
  </si>
  <si>
    <t>intrfc_3.54_brth_dt</t>
  </si>
  <si>
    <t>Interface 3.54 Birth Date</t>
  </si>
  <si>
    <t>i_3_54_birth_date</t>
  </si>
  <si>
    <t>intrfc_3.12_gndr_cd</t>
  </si>
  <si>
    <t>Interface 3.12 Gender Code</t>
  </si>
  <si>
    <t>i_3_12_sex_code</t>
  </si>
  <si>
    <t>intrfc_3.54_gndr_cd</t>
  </si>
  <si>
    <t>Interface 3.54 Gender Code</t>
  </si>
  <si>
    <t>i_3_54_sex_code</t>
  </si>
  <si>
    <t>intrfc_3.12_cst_tp_cd</t>
  </si>
  <si>
    <t>Interface 3.12 Customer Type Code</t>
  </si>
  <si>
    <t>i_3_12_cust_type</t>
  </si>
  <si>
    <t>invstr_tp_cd</t>
  </si>
  <si>
    <t>Investor Type Code</t>
  </si>
  <si>
    <t>investor_type</t>
  </si>
  <si>
    <t>intrfc_3.12_dep_acct_num</t>
  </si>
  <si>
    <t>Interface 3.12 Deposit Account Number</t>
  </si>
  <si>
    <t>i_3_12_dep_acct_no</t>
  </si>
  <si>
    <t>intrfc_3.54_dep_acct_num</t>
  </si>
  <si>
    <t>Interface 3.54 Deposit Account Number</t>
  </si>
  <si>
    <t>i_3_54_dep_acct_no</t>
  </si>
  <si>
    <t>uh_bank_dtl</t>
  </si>
  <si>
    <t>Unit Holder Bank Detail</t>
  </si>
  <si>
    <t>uh_bank_detail</t>
  </si>
  <si>
    <t>uh_bank_account_name</t>
  </si>
  <si>
    <t>open_date</t>
  </si>
  <si>
    <t>last_mod_dt</t>
  </si>
  <si>
    <t>Last Modify Date</t>
  </si>
  <si>
    <t>last_modify_date</t>
  </si>
  <si>
    <t>rec_st</t>
  </si>
  <si>
    <t>Record Status</t>
  </si>
  <si>
    <t>record_status</t>
  </si>
  <si>
    <t>uh_st_cd</t>
  </si>
  <si>
    <t>Unit Holder Status Code</t>
  </si>
  <si>
    <t>uh_agncy_nm</t>
  </si>
  <si>
    <t>Unit Holder Agency Name</t>
  </si>
  <si>
    <t>uh_agency_name</t>
  </si>
  <si>
    <t>uh_agncy_br_cd</t>
  </si>
  <si>
    <t>Unit Holder Agency Branch Code</t>
  </si>
  <si>
    <t>uh_agency_branch_code</t>
  </si>
  <si>
    <t>uh_agncy_br_nm</t>
  </si>
  <si>
    <t>Unit Holder Agency Branch Name</t>
  </si>
  <si>
    <t>uh_agency_branch_name</t>
  </si>
  <si>
    <t>uh_acct_offcr_id_num</t>
  </si>
  <si>
    <t>Unit Holder Account Officer Identification Number</t>
  </si>
  <si>
    <t>uh_ao_id</t>
  </si>
  <si>
    <t>uh_acct_offcr_nm</t>
  </si>
  <si>
    <t>Unit Holder Account Officer Name</t>
  </si>
  <si>
    <t>uh_ao_name</t>
  </si>
  <si>
    <t>acct_oper_tp_cd</t>
  </si>
  <si>
    <t>Account Operation Type Code</t>
  </si>
  <si>
    <t>acc_operation_type</t>
  </si>
  <si>
    <t>uh_fx_risk_acpt_f</t>
  </si>
  <si>
    <t>Unit Holder Foreign Exchange Risk Acceptance Flag</t>
  </si>
  <si>
    <t>uh_fx_risk_accept_flag</t>
  </si>
  <si>
    <t>uh_risk_dt</t>
  </si>
  <si>
    <t>Unit Holder Risk Date</t>
  </si>
  <si>
    <t>uh_risk_date</t>
  </si>
  <si>
    <t>uh_risk_exp_dt</t>
  </si>
  <si>
    <t>Unit Holder Risk Expiry Date</t>
  </si>
  <si>
    <t>uh_risk_exp_date</t>
  </si>
  <si>
    <t>miscode</t>
  </si>
  <si>
    <t>ref_num</t>
  </si>
  <si>
    <t>Reference Number</t>
  </si>
  <si>
    <t>ref_number</t>
  </si>
  <si>
    <t>join_holdr_1_id_num</t>
  </si>
  <si>
    <t>Joint Holder 1 Identification Number</t>
  </si>
  <si>
    <t>joint_holder1_id</t>
  </si>
  <si>
    <t>join_holdr_2_id_num</t>
  </si>
  <si>
    <t>Joint Holder 2 Identification Number</t>
  </si>
  <si>
    <t>joint_holder2_id</t>
  </si>
  <si>
    <t>join_holdr_3_id_num</t>
  </si>
  <si>
    <t>Joint Holder 3 Identification Number</t>
  </si>
  <si>
    <t>joint_holder3_id</t>
  </si>
  <si>
    <t>nationality_code</t>
  </si>
  <si>
    <t>frst_join_cif_num</t>
  </si>
  <si>
    <t>First Joint CIF Number</t>
  </si>
  <si>
    <t>first_joint_cif_number</t>
  </si>
  <si>
    <t>frst_uh_join_ttl</t>
  </si>
  <si>
    <t>First Unit Holder Joint Title</t>
  </si>
  <si>
    <t>first_uh_joint_title</t>
  </si>
  <si>
    <t>frst_uh_join_frst_nm</t>
  </si>
  <si>
    <t>First Unit Holder Joint First Name</t>
  </si>
  <si>
    <t>first_uh_joint_firstname</t>
  </si>
  <si>
    <t>frst_uh_join_last_nm</t>
  </si>
  <si>
    <t>First Unit Holder Joint Last Name</t>
  </si>
  <si>
    <t>first_uh_joint_lastname</t>
  </si>
  <si>
    <t>scnd_join_cif_num</t>
  </si>
  <si>
    <t>Second Joint CIF Number</t>
  </si>
  <si>
    <t>second_joint_cif_number</t>
  </si>
  <si>
    <t>scnd_uh_join_ttl</t>
  </si>
  <si>
    <t>Second Unit Holder Joint Title</t>
  </si>
  <si>
    <t>second_uh_joint_title</t>
  </si>
  <si>
    <t>scnd_uh_join_frst_nm</t>
  </si>
  <si>
    <t>Second Unit Holder Joint First Name</t>
  </si>
  <si>
    <t>second_uh_joint_firstname</t>
  </si>
  <si>
    <t>scnd_uh_join_last_nm</t>
  </si>
  <si>
    <t>Second Unit Holder Joint Last Name</t>
  </si>
  <si>
    <t>second_uh_joint_lastname</t>
  </si>
  <si>
    <t>thrd_join_cif_num</t>
  </si>
  <si>
    <t>Third Joint CIF Number</t>
  </si>
  <si>
    <t>third_joint_cif_number</t>
  </si>
  <si>
    <t>thrd_uh_join_ttl</t>
  </si>
  <si>
    <t>Third Unit Holder Joint Title</t>
  </si>
  <si>
    <t>third_uh_joint_title</t>
  </si>
  <si>
    <t>thrd_uh_join_frst_nm</t>
  </si>
  <si>
    <t>Third Unit Holder Joint First Name</t>
  </si>
  <si>
    <t>third_uh_joint_firstname</t>
  </si>
  <si>
    <t>thrd_uh_join_last_nm</t>
  </si>
  <si>
    <t>Third Unit Holder Joint Last Name</t>
  </si>
  <si>
    <t>third_uh_joint_lastname</t>
  </si>
  <si>
    <t>auth_rpresnt_id</t>
  </si>
  <si>
    <t>Authorized Representative ID</t>
  </si>
  <si>
    <t>auth_rep_id</t>
  </si>
  <si>
    <t>auth_rpresnt_nm</t>
  </si>
  <si>
    <t>Authorized Representative Name</t>
  </si>
  <si>
    <t>auth_rep_name</t>
  </si>
  <si>
    <t>add_info_1</t>
  </si>
  <si>
    <t>Additional Information 1</t>
  </si>
  <si>
    <t>add_info_2</t>
  </si>
  <si>
    <t>Additional Information 2</t>
  </si>
  <si>
    <t>add_info_3</t>
  </si>
  <si>
    <t>Additional Information 3</t>
  </si>
  <si>
    <t>add_info_4</t>
  </si>
  <si>
    <t>Additional Information 4</t>
  </si>
  <si>
    <t>add_info_5</t>
  </si>
  <si>
    <t>Additional Information 5</t>
  </si>
  <si>
    <t>add_info_6</t>
  </si>
  <si>
    <t>Additional Information 6</t>
  </si>
  <si>
    <t>add_info_9</t>
  </si>
  <si>
    <t>Additional Information 9</t>
  </si>
  <si>
    <t>add_info_10</t>
  </si>
  <si>
    <t>Additional Information 10</t>
  </si>
  <si>
    <t>add_info_11</t>
  </si>
  <si>
    <t>Additional Information 11</t>
  </si>
  <si>
    <t>add_info_14</t>
  </si>
  <si>
    <t>Additional Information 14</t>
  </si>
  <si>
    <t>add_info_15</t>
  </si>
  <si>
    <t>Additional Information 15</t>
  </si>
  <si>
    <t>add_info_16</t>
  </si>
  <si>
    <t>Additional Information 16</t>
  </si>
  <si>
    <t>add_info_17</t>
  </si>
  <si>
    <t>Additional Information 17</t>
  </si>
  <si>
    <t>add_info_18</t>
  </si>
  <si>
    <t>Additional Information 18</t>
  </si>
  <si>
    <t>add_info_19</t>
  </si>
  <si>
    <t>Additional Information 19</t>
  </si>
  <si>
    <t>add_info_20</t>
  </si>
  <si>
    <t>Additional Information 20</t>
  </si>
  <si>
    <t>add_info_21</t>
  </si>
  <si>
    <t>Additional Information 21</t>
  </si>
  <si>
    <t>add_info_22</t>
  </si>
  <si>
    <t>Additional Information 22</t>
  </si>
  <si>
    <t>add_info_23</t>
  </si>
  <si>
    <t>Additional Information 23</t>
  </si>
  <si>
    <t>add_info_24</t>
  </si>
  <si>
    <t>Additional Information 24</t>
  </si>
  <si>
    <t>add_info_25</t>
  </si>
  <si>
    <t>Additional Information 25</t>
  </si>
  <si>
    <t>add_info_26</t>
  </si>
  <si>
    <t>Additional Information 26</t>
  </si>
  <si>
    <t>add_info_27</t>
  </si>
  <si>
    <t>Additional Information 27</t>
  </si>
  <si>
    <t>add_info_28</t>
  </si>
  <si>
    <t>Additional Information 28</t>
  </si>
  <si>
    <t>add_info_29</t>
  </si>
  <si>
    <t>Additional Information 29</t>
  </si>
  <si>
    <t>add_info_30</t>
  </si>
  <si>
    <t>Additional Information 30</t>
  </si>
  <si>
    <t>All KCI Receive Flag</t>
  </si>
  <si>
    <t>all_kci_recieve_flag</t>
  </si>
  <si>
    <t>max_doc_rcv_dt</t>
  </si>
  <si>
    <t>Maximum Document Receive Date</t>
  </si>
  <si>
    <t>max_doc_receive_date</t>
  </si>
  <si>
    <t>min_doc_rcv_dt</t>
  </si>
  <si>
    <t>Minimum Document Receive Date</t>
  </si>
  <si>
    <t>min_doc_receive_date</t>
  </si>
  <si>
    <t>occupation</t>
  </si>
  <si>
    <t>Reference Agent Branch KCI</t>
  </si>
  <si>
    <t>ref_agy_br_kci</t>
  </si>
  <si>
    <t>Reference Agent Branch KCI Agent Identification Number</t>
  </si>
  <si>
    <t>ref_agy_br_kci_agent_id</t>
  </si>
  <si>
    <t>Reference Agent Branch KCI User Identification Number</t>
  </si>
  <si>
    <t>ref_agy_br_kci_user_id</t>
  </si>
  <si>
    <t>Reference Agent Branch KCI User AO Flag</t>
  </si>
  <si>
    <t>ref_agy_br_kci_user_ao_flag</t>
  </si>
  <si>
    <t>v_ud_vw_flt_div_pmt_inc</t>
  </si>
  <si>
    <t>ud_vw_flt_div_pmt_inc</t>
  </si>
  <si>
    <t>fnd_id</t>
  </si>
  <si>
    <t>sendr_bank_acct_num</t>
  </si>
  <si>
    <t>Sender's bank account number</t>
  </si>
  <si>
    <t>snd_ar_id</t>
  </si>
  <si>
    <t>rcvr_dep_acct_num</t>
  </si>
  <si>
    <t>Receiver's Deposit account number</t>
  </si>
  <si>
    <t>rcvr_ar_id</t>
  </si>
  <si>
    <t>dvdn_paymt_num</t>
  </si>
  <si>
    <t>Dividend Payment Number</t>
  </si>
  <si>
    <t>dvdn_pymt_id</t>
  </si>
  <si>
    <t>dvdn_paymt_dt</t>
  </si>
  <si>
    <t>Dividend Payment date</t>
  </si>
  <si>
    <t>FCIS extraction DB server Date</t>
  </si>
  <si>
    <t>extr_dt</t>
  </si>
  <si>
    <t>FCIS extraction DB server Timestmp</t>
  </si>
  <si>
    <t>extr_tm</t>
  </si>
  <si>
    <t>mcl_ref_num</t>
  </si>
  <si>
    <t>Media Clearing Reference Number</t>
  </si>
  <si>
    <t>mcl_refr_no</t>
  </si>
  <si>
    <t>mcl_tfr_amt</t>
  </si>
  <si>
    <t>Media Clearing Transfer Amount</t>
  </si>
  <si>
    <t>invstr_full_nm</t>
  </si>
  <si>
    <t xml:space="preserve">Investor Full Name </t>
  </si>
  <si>
    <t>rcvr_nm</t>
  </si>
  <si>
    <t>dvdn_pay_f</t>
  </si>
  <si>
    <t>Dividend Pay Flag</t>
  </si>
  <si>
    <t>dvdn_py_f</t>
  </si>
  <si>
    <t>pymt_mode</t>
  </si>
  <si>
    <t>Non K-Bank receiver account number</t>
  </si>
  <si>
    <t>non_kbnk_rcvr_ar_id</t>
  </si>
  <si>
    <t>rcvr_bank_cd</t>
  </si>
  <si>
    <t>Receiver Bank Code</t>
  </si>
  <si>
    <t>rcvr_bnk_cd</t>
  </si>
  <si>
    <t>rcvr_br_num</t>
  </si>
  <si>
    <t>Receiver Branch Number</t>
  </si>
  <si>
    <t>rcvr_br_no</t>
  </si>
  <si>
    <t>settl_amt</t>
  </si>
  <si>
    <t>Settlement Amount</t>
  </si>
  <si>
    <t>14,2</t>
  </si>
  <si>
    <t>setl_amt</t>
  </si>
  <si>
    <t>sendr_bank_cd</t>
  </si>
  <si>
    <t>Sender Bank Code</t>
  </si>
  <si>
    <t>snd_bnk_cd</t>
  </si>
  <si>
    <t>sendr_br_num</t>
  </si>
  <si>
    <t>Sender Branch Number</t>
  </si>
  <si>
    <t>snd_br_no</t>
  </si>
  <si>
    <t>paymt_dt</t>
  </si>
  <si>
    <t>Payment Date</t>
  </si>
  <si>
    <t>pymt_dt</t>
  </si>
  <si>
    <t>paymt_day</t>
  </si>
  <si>
    <t>Payment Day</t>
  </si>
  <si>
    <t>pymt_dd</t>
  </si>
  <si>
    <t>paymt_mo</t>
  </si>
  <si>
    <t>Payment Month</t>
  </si>
  <si>
    <t>pymt_mm</t>
  </si>
  <si>
    <t>paymt_yr</t>
  </si>
  <si>
    <t>Payment Year</t>
  </si>
  <si>
    <t>pymt_yy</t>
  </si>
  <si>
    <t>sub_ar_id</t>
  </si>
  <si>
    <t>dvdn_per_unit</t>
  </si>
  <si>
    <t>Dividend Per Unit</t>
  </si>
  <si>
    <t>20,12</t>
  </si>
  <si>
    <t>agnc_id</t>
  </si>
  <si>
    <t>apply_kcyivs_f</t>
  </si>
  <si>
    <t>Apply K-Cyber invest Flag</t>
  </si>
  <si>
    <t>kcyber_f</t>
  </si>
  <si>
    <t>dvdn_amt_paymt_amt_incld_tax</t>
  </si>
  <si>
    <t>Dividend Amount Payment Amount (Including Tax)</t>
  </si>
  <si>
    <t>grs_dvdn_amt</t>
  </si>
  <si>
    <t>wthld_tax_amt</t>
  </si>
  <si>
    <t>Withholding Tax Amount</t>
  </si>
  <si>
    <t>whld_tax</t>
  </si>
  <si>
    <t>v_ud_vw_std_ins_eod_inc</t>
  </si>
  <si>
    <t>ud_vw_std_ins_eod_inc</t>
  </si>
  <si>
    <t>svg_plan_dt_tm</t>
  </si>
  <si>
    <t>Saving Plan Date Time</t>
  </si>
  <si>
    <t>svg_instrct_lvl</t>
  </si>
  <si>
    <t>Saving Instruction Level</t>
  </si>
  <si>
    <t>Apply K-invest Date</t>
  </si>
  <si>
    <t>uh_acct_num</t>
  </si>
  <si>
    <t>Unit Holder Account Number</t>
  </si>
  <si>
    <t>svg_instrct_num</t>
  </si>
  <si>
    <t>Saving Instruction Number</t>
  </si>
  <si>
    <t>20,0</t>
  </si>
  <si>
    <t>svg_plan_strt_dt_in_eng</t>
  </si>
  <si>
    <t>Saving Plan Start Date in English</t>
  </si>
  <si>
    <t>svg_plan_end_dt_in_eng</t>
  </si>
  <si>
    <t>Saving Plan End Date in English</t>
  </si>
  <si>
    <t>frq_of_auto_paymt</t>
  </si>
  <si>
    <t>Frequency of Automatic Payment</t>
  </si>
  <si>
    <t>Saving Instruction Flag on September  </t>
  </si>
  <si>
    <t>Saving Instruction Flag on December  </t>
  </si>
  <si>
    <t>FCIS Application Date</t>
  </si>
  <si>
    <t>agncy_br_id_num</t>
  </si>
  <si>
    <t>Agency Branch Identification Number</t>
  </si>
  <si>
    <t>acct_offcr_id_num</t>
  </si>
  <si>
    <t>Account Officer Identification Number</t>
  </si>
  <si>
    <t>hldy_rule</t>
  </si>
  <si>
    <t>Holiday Rule</t>
  </si>
  <si>
    <t>num_of_svg_instrct_txn</t>
  </si>
  <si>
    <t>Number of Saving Instruction Transactions</t>
  </si>
  <si>
    <t>rmndr_bfr_actn</t>
  </si>
  <si>
    <t>Reminder Before Action</t>
  </si>
  <si>
    <t>v_ud_vw_transactionext</t>
  </si>
  <si>
    <t>ud_vw_transactionext</t>
  </si>
  <si>
    <t>extrct_yr</t>
  </si>
  <si>
    <t>Extraction Year</t>
  </si>
  <si>
    <t>year</t>
  </si>
  <si>
    <t>cert_num</t>
  </si>
  <si>
    <t>Certification Number</t>
  </si>
  <si>
    <t>certification_no</t>
  </si>
  <si>
    <t>txn_ref_num</t>
  </si>
  <si>
    <t>Transaction Reference Number</t>
  </si>
  <si>
    <t>transaction_ref_no</t>
  </si>
  <si>
    <t>transaction_no</t>
  </si>
  <si>
    <t>txn_ref_tp</t>
  </si>
  <si>
    <t>Transaction Reference Type</t>
  </si>
  <si>
    <t>transaction_ref_type</t>
  </si>
  <si>
    <t>txn_sub_tp</t>
  </si>
  <si>
    <t>Transaction Sub Type</t>
  </si>
  <si>
    <t>transaction_sub_type</t>
  </si>
  <si>
    <t>transaction_date</t>
  </si>
  <si>
    <t>settlement_date</t>
  </si>
  <si>
    <t>allot_prc</t>
  </si>
  <si>
    <t>Allotted Price</t>
  </si>
  <si>
    <t>alloted_price</t>
  </si>
  <si>
    <t>kcyivs_f</t>
  </si>
  <si>
    <t>K-Cyber Invest Flag</t>
  </si>
  <si>
    <t>clr_st_cd</t>
  </si>
  <si>
    <t>Clearing Status Code</t>
  </si>
  <si>
    <t>clearing_status</t>
  </si>
  <si>
    <t>Gross or Net Flag</t>
  </si>
  <si>
    <t>grossornet_flag</t>
  </si>
  <si>
    <t>txn_save_dt_tm</t>
  </si>
  <si>
    <t>Transaction Save Date Time</t>
  </si>
  <si>
    <t>transaction_save_datetime</t>
  </si>
  <si>
    <t>swtch_txn_dt</t>
  </si>
  <si>
    <t>Switching Transaction Date</t>
  </si>
  <si>
    <t>switchin_date</t>
  </si>
  <si>
    <t>exit_fee_amt</t>
  </si>
  <si>
    <t>Exit Fee Amount</t>
  </si>
  <si>
    <t>exit_fee_amount</t>
  </si>
  <si>
    <t>front_fee_amt</t>
  </si>
  <si>
    <t>Front Fee Amount</t>
  </si>
  <si>
    <t>frontend_fee_amount</t>
  </si>
  <si>
    <t>txn_dep_acct_num</t>
  </si>
  <si>
    <t>Transaction Deposit Account Number</t>
  </si>
  <si>
    <t>txn_dep_acc_number</t>
  </si>
  <si>
    <t>txn_dep_acct_nm</t>
  </si>
  <si>
    <t>Transaction Deposit Account Name</t>
  </si>
  <si>
    <t>txn_dep_acc_name</t>
  </si>
  <si>
    <t>txn_dep_bank_cd</t>
  </si>
  <si>
    <t>Transaction Deposit Bank Code</t>
  </si>
  <si>
    <t>txn_dep_bank_code</t>
  </si>
  <si>
    <t>txn_dep_bank_nm</t>
  </si>
  <si>
    <t>Transaction Deposit Bank Name</t>
  </si>
  <si>
    <t>txn_dep_bank_name</t>
  </si>
  <si>
    <t>txn_dep_br_cd</t>
  </si>
  <si>
    <t>Transaction Deposit Branch Code</t>
  </si>
  <si>
    <t>txn_dep_branch_code</t>
  </si>
  <si>
    <t>txn_dep_br_nm</t>
  </si>
  <si>
    <t>Transaction Deposit Branch Name</t>
  </si>
  <si>
    <t>txn_dep_branch_name</t>
  </si>
  <si>
    <t>cheque_number</t>
  </si>
  <si>
    <t>pay_in_bank_cd</t>
  </si>
  <si>
    <t>Pay-in Bank Code</t>
  </si>
  <si>
    <t>payin_bank_code</t>
  </si>
  <si>
    <t>payin_bank_nm</t>
  </si>
  <si>
    <t>Payin Bank Name</t>
  </si>
  <si>
    <t>payin_bank_name</t>
  </si>
  <si>
    <t>cc_num</t>
  </si>
  <si>
    <t>Credit Card Number</t>
  </si>
  <si>
    <t>credit_card_number</t>
  </si>
  <si>
    <t>sub_paymt_mode</t>
  </si>
  <si>
    <t>Sub Payment Mode</t>
  </si>
  <si>
    <t>sub_payment_mode</t>
  </si>
  <si>
    <t>paymt_mode_nm</t>
  </si>
  <si>
    <t>Payment Mode Name</t>
  </si>
  <si>
    <t>payment_mode_name</t>
  </si>
  <si>
    <t>Payment Term VEDC</t>
  </si>
  <si>
    <t>payment_term_vedc</t>
  </si>
  <si>
    <t>payment_date</t>
  </si>
  <si>
    <t>allot_unit</t>
  </si>
  <si>
    <t>Allotted Unit</t>
  </si>
  <si>
    <t>alloted_unit</t>
  </si>
  <si>
    <t>bid_prc</t>
  </si>
  <si>
    <t>Bid Price</t>
  </si>
  <si>
    <t>bid</t>
  </si>
  <si>
    <t>offr_prc</t>
  </si>
  <si>
    <t>Offer Price</t>
  </si>
  <si>
    <t>offer</t>
  </si>
  <si>
    <t>txn_unit</t>
  </si>
  <si>
    <t>Transaction Unit</t>
  </si>
  <si>
    <t>transaction_unit</t>
  </si>
  <si>
    <t>transaction_amount</t>
  </si>
  <si>
    <t>net_txn_amt</t>
  </si>
  <si>
    <t>Net Transaction Amount</t>
  </si>
  <si>
    <t>net_transaction_amount</t>
  </si>
  <si>
    <t>gross_txn_amt</t>
  </si>
  <si>
    <t>Gross Transaction Amount</t>
  </si>
  <si>
    <t>gross_transaction_amount</t>
  </si>
  <si>
    <t>Confirm Unit Balance</t>
  </si>
  <si>
    <t>confirm_unit_balance</t>
  </si>
  <si>
    <t>all_unit_bal</t>
  </si>
  <si>
    <t>All Unit Balance</t>
  </si>
  <si>
    <t>all_unit_balance</t>
  </si>
  <si>
    <t>vat_rate</t>
  </si>
  <si>
    <t>VAT Rate</t>
  </si>
  <si>
    <t>vat</t>
  </si>
  <si>
    <t>VAT</t>
  </si>
  <si>
    <t>cptl_gain_tax_amt</t>
  </si>
  <si>
    <t>Capital Gains Tax Amount</t>
  </si>
  <si>
    <t>capital_gains_tax_amount</t>
  </si>
  <si>
    <t>cptl_gain_tax_rate</t>
  </si>
  <si>
    <t>Capital Gains Tax Rate</t>
  </si>
  <si>
    <t>capital_gains_tax_rate</t>
  </si>
  <si>
    <t>bnft_amt</t>
  </si>
  <si>
    <t>Benefit Amount</t>
  </si>
  <si>
    <t>benefit_amount</t>
  </si>
  <si>
    <t>Mobile VEDC</t>
  </si>
  <si>
    <t>mobile_vedc</t>
  </si>
  <si>
    <t>mail_f</t>
  </si>
  <si>
    <t>Mail Flag</t>
  </si>
  <si>
    <t>mail_flag</t>
  </si>
  <si>
    <t>pendg_f</t>
  </si>
  <si>
    <t>Pending Flag</t>
  </si>
  <si>
    <t>pending_flag</t>
  </si>
  <si>
    <t>alloc_f</t>
  </si>
  <si>
    <t>Allocation Flag</t>
  </si>
  <si>
    <t>allocation_flag</t>
  </si>
  <si>
    <t>reverse_flag</t>
  </si>
  <si>
    <t>cnfrm_alloc_f</t>
  </si>
  <si>
    <t>Confirm Allocation Flag</t>
  </si>
  <si>
    <t>confirm_allocation_flag</t>
  </si>
  <si>
    <t>cnsnt_fx_risk_acpt_f</t>
  </si>
  <si>
    <t>Consent Foreign Exchange Risk Acceptance Flag</t>
  </si>
  <si>
    <t>consent_fx_risk_accept_flag</t>
  </si>
  <si>
    <t>remark</t>
  </si>
  <si>
    <t>module_id_num</t>
  </si>
  <si>
    <t>Module Identification Number</t>
  </si>
  <si>
    <t>module_id</t>
  </si>
  <si>
    <t>pay_rdeem_to</t>
  </si>
  <si>
    <t>Pay Redemption To</t>
  </si>
  <si>
    <t>pay_redemp_to</t>
  </si>
  <si>
    <t>cst_full_nm_in_thai</t>
  </si>
  <si>
    <t xml:space="preserve">Customer Full Name in Thai </t>
  </si>
  <si>
    <t>customer_fullname_thai</t>
  </si>
  <si>
    <t>cst_tp</t>
  </si>
  <si>
    <t>Customer Type</t>
  </si>
  <si>
    <t>cust_type</t>
  </si>
  <si>
    <t>uh_ttl_in_thai</t>
  </si>
  <si>
    <t>Unit Holder Title in Thai</t>
  </si>
  <si>
    <t>uh_frst_nm_in_thai</t>
  </si>
  <si>
    <t xml:space="preserve">Unit Holder First Name in Thai </t>
  </si>
  <si>
    <t>uh_last_nm_in_thai</t>
  </si>
  <si>
    <t>Unit Holder Last Name in Thai</t>
  </si>
  <si>
    <t>uh_full_nm_in_thai</t>
  </si>
  <si>
    <t>Unit Holder Full Name in Thai</t>
  </si>
  <si>
    <t>uh_agncy_id_num</t>
  </si>
  <si>
    <t>Unit Holder Agency Identification Number</t>
  </si>
  <si>
    <t>uh_agency_id</t>
  </si>
  <si>
    <t>uh_acc_officer_id</t>
  </si>
  <si>
    <t>uh_acc_officer_name</t>
  </si>
  <si>
    <t>uh_sub_acct_agncy_id_num</t>
  </si>
  <si>
    <t>Unit Holder Sub Account Agency Identification Number</t>
  </si>
  <si>
    <t>uh_sub_acc_agency_id</t>
  </si>
  <si>
    <t>uh_sub_acct_agncy_nm</t>
  </si>
  <si>
    <t>Unit Holder Sub Account Agency Name</t>
  </si>
  <si>
    <t>uh_sub_acc_agency_name</t>
  </si>
  <si>
    <t>uh_sub_acct_agncy_br_cd</t>
  </si>
  <si>
    <t>Unit Holder Sub Account Agency Branch Code</t>
  </si>
  <si>
    <t>uh_sub_acc_agency_branch_code</t>
  </si>
  <si>
    <t>uh_sub_acct_agncy_br_nm</t>
  </si>
  <si>
    <t>Unit Holder Sub Account Agency Branch Name</t>
  </si>
  <si>
    <t>uh_sub_acc_agency_branch_name</t>
  </si>
  <si>
    <t>uh_sub_acct_offcr_id_num</t>
  </si>
  <si>
    <t>Unit Holder Sub Account Officer Identification Number</t>
  </si>
  <si>
    <t>uh_sub_acc_officer_id</t>
  </si>
  <si>
    <t>uh_sub_acct_offcr_nm</t>
  </si>
  <si>
    <t>Unit Holder Sub Account Officer Name</t>
  </si>
  <si>
    <t>uh_sub_acc_officer_name</t>
  </si>
  <si>
    <t>mbl_sms_alrt</t>
  </si>
  <si>
    <t>Mobile SMS Alert</t>
  </si>
  <si>
    <t>mobile_sms_alert</t>
  </si>
  <si>
    <t>ctc_home_num</t>
  </si>
  <si>
    <t>Contact Home Number</t>
  </si>
  <si>
    <t>ctc_mbl_num</t>
  </si>
  <si>
    <t>Contact Mobile Number</t>
  </si>
  <si>
    <t>contact_mobile_number</t>
  </si>
  <si>
    <t>passbook_no</t>
  </si>
  <si>
    <t>uh_sub_acct_st</t>
  </si>
  <si>
    <t>Unit Holder Sub Account Status</t>
  </si>
  <si>
    <t>uh_sub_acc_status</t>
  </si>
  <si>
    <t>doc_id_tp_desc</t>
  </si>
  <si>
    <t>Document Identification Type Description</t>
  </si>
  <si>
    <t>card_type_name</t>
  </si>
  <si>
    <t>uh_acct_num_dest</t>
  </si>
  <si>
    <t>Unit Holder Account Number Destination</t>
  </si>
  <si>
    <t>uh_acc_number_destination</t>
  </si>
  <si>
    <t>uh_domc_br_cd_dest</t>
  </si>
  <si>
    <t>Unit Holder Domicile Branch Code Destination</t>
  </si>
  <si>
    <t>uh_domicile_branch_code_dest</t>
  </si>
  <si>
    <t>dest_uh_ttl_in_thai</t>
  </si>
  <si>
    <t>Destination Unit Holder Title in Thai</t>
  </si>
  <si>
    <t>uh_title_thai_destination</t>
  </si>
  <si>
    <t>dest_uh_frst_nm_in_thai</t>
  </si>
  <si>
    <t>Destination Unit Holder First Name in Thai</t>
  </si>
  <si>
    <t>uh_firstname_thai_destination</t>
  </si>
  <si>
    <t>dest_uh_last_nm_in_thai</t>
  </si>
  <si>
    <t>Destination Unit Holder Last Name in Thai</t>
  </si>
  <si>
    <t>uh_lastname_thai_destination</t>
  </si>
  <si>
    <t>dest_uh_full_nm_in_thai</t>
  </si>
  <si>
    <t>Destination Unit Holder Full Name in Thai</t>
  </si>
  <si>
    <t>uh_fullname_thai_destination</t>
  </si>
  <si>
    <t>dest_uh_sub_acct_num</t>
  </si>
  <si>
    <t xml:space="preserve">Destination Unit Holder Sub Account Number </t>
  </si>
  <si>
    <t>uh_sub_acc_number_destination</t>
  </si>
  <si>
    <t>dest_uh_sub_domc_br_cd</t>
  </si>
  <si>
    <t xml:space="preserve">Destination Unit Holder Sub Domicile Branch Code </t>
  </si>
  <si>
    <t>uh_sub_domicile_branchcodedest</t>
  </si>
  <si>
    <t>dflt_dep_acct_num</t>
  </si>
  <si>
    <t>Default Deposit Account Number</t>
  </si>
  <si>
    <t>default_dep_acc_number</t>
  </si>
  <si>
    <t>dflt_dep_bank_cd</t>
  </si>
  <si>
    <t>Default Deposit Bank Code</t>
  </si>
  <si>
    <t>default_dep_bank_code</t>
  </si>
  <si>
    <t>dflt_dep_bank_nm</t>
  </si>
  <si>
    <t>Default Deposit Bank Name</t>
  </si>
  <si>
    <t>default_dep_bank_name</t>
  </si>
  <si>
    <t>dflt_dep_br_cd</t>
  </si>
  <si>
    <t>Default Deposit Branch Code</t>
  </si>
  <si>
    <t>default_dep_branch_code</t>
  </si>
  <si>
    <t>svc_agncy_id_num</t>
  </si>
  <si>
    <t>Service Agency Identification Number</t>
  </si>
  <si>
    <t>service_agency_id</t>
  </si>
  <si>
    <t>svc_agncy_nm</t>
  </si>
  <si>
    <t>Service Agency Name</t>
  </si>
  <si>
    <t>service_agency_name</t>
  </si>
  <si>
    <t>svc_br_cd</t>
  </si>
  <si>
    <t>Service Branch Code</t>
  </si>
  <si>
    <t>service_branch_code</t>
  </si>
  <si>
    <t>svc_br_nm</t>
  </si>
  <si>
    <t>Service Branch Name</t>
  </si>
  <si>
    <t>service_branch_name</t>
  </si>
  <si>
    <t>svc_acct_offcr_id_num</t>
  </si>
  <si>
    <t>Service Account Officer Identification Number</t>
  </si>
  <si>
    <t>service_acc_officer_id</t>
  </si>
  <si>
    <t>svc_acct_offcr_nm</t>
  </si>
  <si>
    <t>Service Account Officer Name</t>
  </si>
  <si>
    <t>service_acc_officer_name</t>
  </si>
  <si>
    <t>svg_instrct_tp</t>
  </si>
  <si>
    <t>Saving Instruction Type</t>
  </si>
  <si>
    <t>si_type</t>
  </si>
  <si>
    <t>amc_cd</t>
  </si>
  <si>
    <t>AMC Code</t>
  </si>
  <si>
    <t>amc_code</t>
  </si>
  <si>
    <t>amc_nm</t>
  </si>
  <si>
    <t>AMC Name</t>
  </si>
  <si>
    <t>amc_name</t>
  </si>
  <si>
    <t>amc_addr_1</t>
  </si>
  <si>
    <t>AMC Address 1</t>
  </si>
  <si>
    <t>amc_address1</t>
  </si>
  <si>
    <t>amc_addr_2</t>
  </si>
  <si>
    <t>AMC Address 2</t>
  </si>
  <si>
    <t>amc_address2</t>
  </si>
  <si>
    <t>amc_amphur</t>
  </si>
  <si>
    <t>AMC Amphur</t>
  </si>
  <si>
    <t>amc_provnc</t>
  </si>
  <si>
    <t>AMC Province</t>
  </si>
  <si>
    <t>amc_province</t>
  </si>
  <si>
    <t>AMC Zipcode</t>
  </si>
  <si>
    <t>amc_zipcode</t>
  </si>
  <si>
    <t>othr_dest_amc_cd</t>
  </si>
  <si>
    <t xml:space="preserve">Other Destination AMC Code </t>
  </si>
  <si>
    <t>other_amc_code_destination</t>
  </si>
  <si>
    <t>othr_fund_dest_amc_cd</t>
  </si>
  <si>
    <t>Other Fund Destination AMC Code</t>
  </si>
  <si>
    <t>other_amc_code_fund_dest</t>
  </si>
  <si>
    <t>othr_fund_dest_amc_nm</t>
  </si>
  <si>
    <t>Other Fund Destination AMC Name</t>
  </si>
  <si>
    <t>other_amc_name_fund_dest</t>
  </si>
  <si>
    <t>fund_dep_acct_num</t>
  </si>
  <si>
    <t>Fund Deposit Account Number</t>
  </si>
  <si>
    <t>fund_dep_acc_number</t>
  </si>
  <si>
    <t>fund_tax_id_num</t>
  </si>
  <si>
    <t>Fund Tax Identification Number</t>
  </si>
  <si>
    <t>fund_tax_id</t>
  </si>
  <si>
    <t>dest_fund_id_num</t>
  </si>
  <si>
    <t xml:space="preserve">Destination Fund Identification Number </t>
  </si>
  <si>
    <t>fund_id_destination</t>
  </si>
  <si>
    <t>dest_fund_shrt_nm</t>
  </si>
  <si>
    <t xml:space="preserve">Destination Fund Short Name </t>
  </si>
  <si>
    <t>fund_short_name_destination</t>
  </si>
  <si>
    <t>dest_fund_nm_in_eng</t>
  </si>
  <si>
    <t xml:space="preserve">Destination Fund Name in English </t>
  </si>
  <si>
    <t>fund_name_eng_destination</t>
  </si>
  <si>
    <t>dest_fund_tax_id_num</t>
  </si>
  <si>
    <t xml:space="preserve">Destination Fund Tax Identification Number </t>
  </si>
  <si>
    <t>fund_tax_id_destination</t>
  </si>
  <si>
    <t>dest_fund_dep_acct_num</t>
  </si>
  <si>
    <t xml:space="preserve">Destination Fund Deposit Account Number </t>
  </si>
  <si>
    <t>fund_dep_acc_number_dest</t>
  </si>
  <si>
    <t>cnsnt_fund_risk_f</t>
  </si>
  <si>
    <t>Consent Fund Risk Flag</t>
  </si>
  <si>
    <t>consent_fund_risk_flag</t>
  </si>
  <si>
    <t>fund_otsnd_amt</t>
  </si>
  <si>
    <t>Fund Outstanding Amount</t>
  </si>
  <si>
    <t>31,12</t>
  </si>
  <si>
    <t>fund_outstanding_amount</t>
  </si>
  <si>
    <t>trustee_nm</t>
  </si>
  <si>
    <t>Trustee Name</t>
  </si>
  <si>
    <t>trustee_addr_1</t>
  </si>
  <si>
    <t>Trustee Address 1</t>
  </si>
  <si>
    <t>trustee_address1</t>
  </si>
  <si>
    <t>trustee_addr_2</t>
  </si>
  <si>
    <t>Trustee Address 2</t>
  </si>
  <si>
    <t>trustee_address2</t>
  </si>
  <si>
    <t>trustee_amphur</t>
  </si>
  <si>
    <t>Trustee Amphur</t>
  </si>
  <si>
    <t>trustee_provnc</t>
  </si>
  <si>
    <t>Trustee Province</t>
  </si>
  <si>
    <t>trustee_province</t>
  </si>
  <si>
    <t>Trustee Zipcode</t>
  </si>
  <si>
    <t>trustee_zipcode</t>
  </si>
  <si>
    <t>dest_fund_nm_in_thai</t>
  </si>
  <si>
    <t>Destination Fund Name in Thai</t>
  </si>
  <si>
    <t>fund_name_thai_destination</t>
  </si>
  <si>
    <t>settl_f</t>
  </si>
  <si>
    <t>Settled Flag</t>
  </si>
  <si>
    <t>settled_flag</t>
  </si>
  <si>
    <t>cmpgn_cd</t>
  </si>
  <si>
    <t>Campaign Code</t>
  </si>
  <si>
    <t>campaign_code</t>
  </si>
  <si>
    <t>rvrs_cd</t>
  </si>
  <si>
    <t>Reversal Code</t>
  </si>
  <si>
    <t>reversal_code</t>
  </si>
  <si>
    <t>ref_1</t>
  </si>
  <si>
    <t>Referral 1</t>
  </si>
  <si>
    <t>referal1</t>
  </si>
  <si>
    <t>ref_2</t>
  </si>
  <si>
    <t>Referral 2</t>
  </si>
  <si>
    <t>referal2</t>
  </si>
  <si>
    <t>ref_3</t>
  </si>
  <si>
    <t>Referral 3</t>
  </si>
  <si>
    <t>referal3</t>
  </si>
  <si>
    <t>stck_to_fund_txn</t>
  </si>
  <si>
    <t>Stock to Fund Transaction</t>
  </si>
  <si>
    <t>stocktofund_txn</t>
  </si>
  <si>
    <t>bank_chequebank</t>
  </si>
  <si>
    <t>chq_br_num</t>
  </si>
  <si>
    <t>Cheque Branch Number</t>
  </si>
  <si>
    <t>branch_chequebranch</t>
  </si>
  <si>
    <t>chq_dt</t>
  </si>
  <si>
    <t>Cheque Date</t>
  </si>
  <si>
    <t>cheque_date</t>
  </si>
  <si>
    <t>uh_rdeem_unit</t>
  </si>
  <si>
    <t>Unit Holder Redeemable Unit</t>
  </si>
  <si>
    <t>uhbc_redeemable</t>
  </si>
  <si>
    <t>uh_bal_hold_amt</t>
  </si>
  <si>
    <t>Unit Holder Balance Holding Amount</t>
  </si>
  <si>
    <t>uhbc_holding</t>
  </si>
  <si>
    <t>Non-Taxable Units</t>
  </si>
  <si>
    <t>non_taxable_units</t>
  </si>
  <si>
    <t>non_tax_amt</t>
  </si>
  <si>
    <t>Non-Taxable Amount</t>
  </si>
  <si>
    <t>non_taxable_amount</t>
  </si>
  <si>
    <t>fee_pay_to_agnt_amt</t>
  </si>
  <si>
    <t>Fee Pay to Agent Amount</t>
  </si>
  <si>
    <t>fee_pay_to_agent</t>
  </si>
  <si>
    <t>fee_pay_to_fund_amt</t>
  </si>
  <si>
    <t>Fee Pay to Fund Amount</t>
  </si>
  <si>
    <t>fee_pay_to_fund</t>
  </si>
  <si>
    <t>fee_pay_to_amc_amt</t>
  </si>
  <si>
    <t>Fee Pay to AMC Amount</t>
  </si>
  <si>
    <t>fee_pay_to_amc</t>
  </si>
  <si>
    <t>intl_txn_dt</t>
  </si>
  <si>
    <t>Initial Transaction Date</t>
  </si>
  <si>
    <t>initial_transaction_date</t>
  </si>
  <si>
    <t>chng_bene_ownr_f</t>
  </si>
  <si>
    <t>Change Beneficiary Ownership Flag</t>
  </si>
  <si>
    <t>no_changeof_bene_ownership</t>
  </si>
  <si>
    <t>effective_date</t>
  </si>
  <si>
    <t>dest_uh_sub_acct_agncy_id_num</t>
  </si>
  <si>
    <t>Destination Unit Holder Sub Account Agency Identification Number</t>
  </si>
  <si>
    <t>dest_uh_sub_acc_agency_id</t>
  </si>
  <si>
    <t>dest_uh_sub_acct_agncy_nm</t>
  </si>
  <si>
    <t>Destination Unit Holder Sub Account Agency Name</t>
  </si>
  <si>
    <t>dest_uh_sub_acc_agency_name</t>
  </si>
  <si>
    <t>dest_uh_sub_acct_agncy_br_cd</t>
  </si>
  <si>
    <t>Destination Unit Holder Sub Account Agency Branch Code</t>
  </si>
  <si>
    <t>dest_uh_sub_acc_agybranchcode</t>
  </si>
  <si>
    <t>dest_uh_sub_acct_agncy_br_nm</t>
  </si>
  <si>
    <t>Destination Unit Holder Sub Account Agency Branch Name</t>
  </si>
  <si>
    <t>dest_uh_sub_acc_agybranchname</t>
  </si>
  <si>
    <t>dest_uh_sub_acct_offcr_id_num</t>
  </si>
  <si>
    <t>Destination Unit Holder Sub Account Officer Identification Number</t>
  </si>
  <si>
    <t>dest_uh_sub_acc_officer_id</t>
  </si>
  <si>
    <t>dest_uh_sub_acct_offcr_nm</t>
  </si>
  <si>
    <t>Destination Unit Holder Sub Account Officer Name</t>
  </si>
  <si>
    <t>dest_uh_sub_acc_officer_name</t>
  </si>
  <si>
    <t>tax_invc_num</t>
  </si>
  <si>
    <t>Tax Invoice Number</t>
  </si>
  <si>
    <t>15,0</t>
  </si>
  <si>
    <t>tax_invoice_no</t>
  </si>
  <si>
    <t>CGT Withholding Tax Year Sequence</t>
  </si>
  <si>
    <t>cgt_wht_year_sequence</t>
  </si>
  <si>
    <t>CGT Withholding Tax Month Sequence</t>
  </si>
  <si>
    <t>cgt_wht_month_sequence</t>
  </si>
  <si>
    <t>fee_applcbl_offr_amt</t>
  </si>
  <si>
    <t>Fee Applicable Offer Amount</t>
  </si>
  <si>
    <t>fee_applicable_offer</t>
  </si>
  <si>
    <t>fee_applcbl_bid_amt</t>
  </si>
  <si>
    <t>Fee Applicable Bid Amount</t>
  </si>
  <si>
    <t>fee_applicable_bid</t>
  </si>
  <si>
    <t>fee_applcbl_txn_per_unit_amt</t>
  </si>
  <si>
    <t>Fee Applicable Transaction Per Unit Amount</t>
  </si>
  <si>
    <t>fee_applicable_txn_unit</t>
  </si>
  <si>
    <t>fee_applcbl_net_txn_amt</t>
  </si>
  <si>
    <t>Fee Applicable Net Transaction Amount</t>
  </si>
  <si>
    <t>fee_applicable_net_txn_amount</t>
  </si>
  <si>
    <t>chkr_num</t>
  </si>
  <si>
    <t>Checker Number</t>
  </si>
  <si>
    <t>rvrs_mkr_num</t>
  </si>
  <si>
    <t>Reversal Maker Number</t>
  </si>
  <si>
    <t>reversal_maker_id</t>
  </si>
  <si>
    <t>rvrs_chkr_num</t>
  </si>
  <si>
    <t>Reversal Checker Number</t>
  </si>
  <si>
    <t>reversal_checker_id</t>
  </si>
  <si>
    <t>rvrs_dt_tm</t>
  </si>
  <si>
    <t>Reversal Date Time</t>
  </si>
  <si>
    <t>C</t>
  </si>
  <si>
    <t xml:space="preserve">reversal_dt_stamp  </t>
  </si>
  <si>
    <t>v_ud_vw_transactioneodext</t>
  </si>
  <si>
    <t>ud_vw_transactioneodext</t>
  </si>
  <si>
    <t>clr_st</t>
  </si>
  <si>
    <t>Clearing Status</t>
  </si>
  <si>
    <t>pay_in_bank_nm</t>
  </si>
  <si>
    <t>Pay-in Bank Name</t>
  </si>
  <si>
    <t>Sub-Payment Mode</t>
  </si>
  <si>
    <t>Consent FX Risk Accept Flag</t>
  </si>
  <si>
    <t>Customer Full Name in Thai</t>
  </si>
  <si>
    <t xml:space="preserve">Unit Holder Title in Thai </t>
  </si>
  <si>
    <t>Unit Holder FX Risk Accept Flag</t>
  </si>
  <si>
    <t>Fund FX Risk Accept Flag</t>
  </si>
  <si>
    <t>fee_applcbl_for_net_txn_amt</t>
  </si>
  <si>
    <t>Fee Applicable for Net Transaction Amount</t>
  </si>
  <si>
    <t>rvrs_dt_stmp</t>
  </si>
  <si>
    <t>Reversal Date Stamp</t>
  </si>
  <si>
    <t xml:space="preserve">reversal_dt_stamp </t>
  </si>
  <si>
    <t>v_ud_vw_flt_dp_div_cert_inc</t>
  </si>
  <si>
    <t>ud_vw_flt_dp_div_cert_inc</t>
  </si>
  <si>
    <t>bank_account_number</t>
  </si>
  <si>
    <t>rcvr_acct_num</t>
  </si>
  <si>
    <t>Receiver Account Number</t>
  </si>
  <si>
    <t>deposit_acct_no</t>
  </si>
  <si>
    <t>dividend_payment_no</t>
  </si>
  <si>
    <t>eff_dt_of_tfr</t>
  </si>
  <si>
    <t>Effective Date of Transfer</t>
  </si>
  <si>
    <t>effective_date_of_transfer</t>
  </si>
  <si>
    <t>extrct_dt</t>
  </si>
  <si>
    <t>Extraction Date</t>
  </si>
  <si>
    <t>extraction_date</t>
  </si>
  <si>
    <t>extrct_tm</t>
  </si>
  <si>
    <t>Extraction Time</t>
  </si>
  <si>
    <t>extraction_time</t>
  </si>
  <si>
    <t>nm</t>
  </si>
  <si>
    <t>Name</t>
  </si>
  <si>
    <t>name</t>
  </si>
  <si>
    <t>R</t>
  </si>
  <si>
    <t>receiving_bank_code</t>
  </si>
  <si>
    <t>rcvr_br_cd</t>
  </si>
  <si>
    <t>Receiver Branch Code</t>
  </si>
  <si>
    <t>receiving_branch_code</t>
  </si>
  <si>
    <t>paymt_amt_net_of_tax</t>
  </si>
  <si>
    <t>Payment Amount Net of Tax</t>
  </si>
  <si>
    <t>sb_transfer_amount</t>
  </si>
  <si>
    <t>sending_bank_code</t>
  </si>
  <si>
    <t>sendr_br_cd</t>
  </si>
  <si>
    <t>Sender Branch Code</t>
  </si>
  <si>
    <t>sending_branch_code</t>
  </si>
  <si>
    <t>unithldr_acct_num</t>
  </si>
  <si>
    <t>Unitholder Account Number</t>
  </si>
  <si>
    <t>unitholder_acc_no</t>
  </si>
  <si>
    <t>unithldr_sub_acct</t>
  </si>
  <si>
    <t>Unitholder Sub-Account</t>
  </si>
  <si>
    <t>uh_sub_account</t>
  </si>
  <si>
    <t>dividend_per_unit</t>
  </si>
  <si>
    <t>gross_dvdn_amt</t>
  </si>
  <si>
    <t>Gross Dividend Amount</t>
  </si>
  <si>
    <t>gross_dividend_amount</t>
  </si>
  <si>
    <t>wthld_tax</t>
  </si>
  <si>
    <t>Withholding Tax</t>
  </si>
  <si>
    <t>wh_tax</t>
  </si>
  <si>
    <t>dvdn_procss_dt</t>
  </si>
  <si>
    <t>Dividend Processing Date</t>
  </si>
  <si>
    <t>dividend_processing_date</t>
  </si>
  <si>
    <t>txn_tp_cd</t>
  </si>
  <si>
    <t>Transaction Type Code</t>
  </si>
  <si>
    <t>type_of_transactions</t>
  </si>
  <si>
    <t>book_cls_dt</t>
  </si>
  <si>
    <t>Book Closing Date</t>
  </si>
  <si>
    <t xml:space="preserve">bookclosingdate </t>
  </si>
  <si>
    <t>v_dgtl_fctrng_v_purref</t>
  </si>
  <si>
    <t>dgtl_fctrng_v_purref</t>
  </si>
  <si>
    <t>purrefno</t>
  </si>
  <si>
    <t>schd_num</t>
  </si>
  <si>
    <t>Schedule Number</t>
  </si>
  <si>
    <t>purno</t>
  </si>
  <si>
    <t>clientcode</t>
  </si>
  <si>
    <t>fctrng_cst_num</t>
  </si>
  <si>
    <t>Factoring Customer Number</t>
  </si>
  <si>
    <t>debtorcode</t>
  </si>
  <si>
    <t>schd_dt</t>
  </si>
  <si>
    <t>Schedule Date</t>
  </si>
  <si>
    <t>trnsdate</t>
  </si>
  <si>
    <t>invc_dt</t>
  </si>
  <si>
    <t>Invoice Date</t>
  </si>
  <si>
    <t>docdate</t>
  </si>
  <si>
    <t>facfeeamt</t>
  </si>
  <si>
    <t>wthld_fee_amt</t>
  </si>
  <si>
    <t>Withholding Fee Amount</t>
  </si>
  <si>
    <t>facfeewht</t>
  </si>
  <si>
    <t>cl_lvl_cd</t>
  </si>
  <si>
    <t>Classification Level Code</t>
  </si>
  <si>
    <t>classlevel</t>
  </si>
  <si>
    <t>v_dgtl_fctrng_v_clientdebtor</t>
  </si>
  <si>
    <t>dgtl_fctrng_v_clientdebtor</t>
  </si>
  <si>
    <t>orig_fctrng_num</t>
  </si>
  <si>
    <t>Original Factoring Number</t>
  </si>
  <si>
    <t>Client CIS Number</t>
  </si>
  <si>
    <t>clientkbankid</t>
  </si>
  <si>
    <t>Customer CIS Number</t>
  </si>
  <si>
    <t>debtorkbankid</t>
  </si>
  <si>
    <t>buyr_cr_term</t>
  </si>
  <si>
    <t>Buyer Credit Term</t>
  </si>
  <si>
    <t>crterm</t>
  </si>
  <si>
    <t>sub_lmt</t>
  </si>
  <si>
    <t>Sub Limit</t>
  </si>
  <si>
    <t>limited</t>
  </si>
  <si>
    <t>intl_paymt_ratio</t>
  </si>
  <si>
    <t>Initial Payment Ratio</t>
  </si>
  <si>
    <t>advratio</t>
  </si>
  <si>
    <t>totamt</t>
  </si>
  <si>
    <t>hold_lmt</t>
  </si>
  <si>
    <t>Hold Limit</t>
  </si>
  <si>
    <t>holdlimit</t>
  </si>
  <si>
    <t>fctrng_fee_tp_cd</t>
  </si>
  <si>
    <t>Factoring Fee Type Code</t>
  </si>
  <si>
    <t>facfeetype</t>
  </si>
  <si>
    <t>fctrng_fee_pct</t>
  </si>
  <si>
    <t>Factoring Fee Percentage</t>
  </si>
  <si>
    <t>20,5</t>
  </si>
  <si>
    <t>facfee</t>
  </si>
  <si>
    <t>coll_tp_cd</t>
  </si>
  <si>
    <t>Collection Type Code</t>
  </si>
  <si>
    <t>colltype</t>
  </si>
  <si>
    <t>coll_ctc_nm</t>
  </si>
  <si>
    <t>Collection Contact Name</t>
  </si>
  <si>
    <t>collcontact</t>
  </si>
  <si>
    <t>coll_ctc_phn_num</t>
  </si>
  <si>
    <t>Collection Contact Phone Number</t>
  </si>
  <si>
    <t>collphone</t>
  </si>
  <si>
    <t>coll_ctc_dtl</t>
  </si>
  <si>
    <t>Collection Contact Detail</t>
  </si>
  <si>
    <t>colldetail</t>
  </si>
  <si>
    <t>Collection Contact Address1</t>
  </si>
  <si>
    <t>colladdr1</t>
  </si>
  <si>
    <t>Collection Contact Address2</t>
  </si>
  <si>
    <t>colladdr2</t>
  </si>
  <si>
    <t>coll_ctc_rmrk</t>
  </si>
  <si>
    <t>Collection Contact Remark</t>
  </si>
  <si>
    <t>collremarks</t>
  </si>
  <si>
    <t>prch_condt</t>
  </si>
  <si>
    <t>Purchase Condition</t>
  </si>
  <si>
    <t>purdoc</t>
  </si>
  <si>
    <t>noti_tp_cd</t>
  </si>
  <si>
    <t>Notification Type Code</t>
  </si>
  <si>
    <t>notifytype</t>
  </si>
  <si>
    <t>base_int_rate_day</t>
  </si>
  <si>
    <t>Based Interest Rate Days</t>
  </si>
  <si>
    <t>baseintdays</t>
  </si>
  <si>
    <t>noti_condt_cd</t>
  </si>
  <si>
    <t>Notification Condition Code</t>
  </si>
  <si>
    <t>notifycondcode</t>
  </si>
  <si>
    <t>zone_cd</t>
  </si>
  <si>
    <t>Zone Code</t>
  </si>
  <si>
    <t>zoneid</t>
  </si>
  <si>
    <t>buyr_prblm_f</t>
  </si>
  <si>
    <t>Buyer Problem Flag</t>
  </si>
  <si>
    <t>buyerprob</t>
  </si>
  <si>
    <t>buyr_prblm_desc</t>
  </si>
  <si>
    <t>Buyer Problem Description</t>
  </si>
  <si>
    <t>buyerprobdes</t>
  </si>
  <si>
    <t>lmt_st</t>
  </si>
  <si>
    <t>Limit Status</t>
  </si>
  <si>
    <t>limitstatus</t>
  </si>
  <si>
    <t>lock_st</t>
  </si>
  <si>
    <t>Lock Status</t>
  </si>
  <si>
    <t>lockstatus</t>
  </si>
  <si>
    <t>doc_term</t>
  </si>
  <si>
    <t>Document Term</t>
  </si>
  <si>
    <t>documentterm</t>
  </si>
  <si>
    <t>cmsn_rate</t>
  </si>
  <si>
    <t>Commission Rate</t>
  </si>
  <si>
    <t>18,5</t>
  </si>
  <si>
    <t>commissionrate</t>
  </si>
  <si>
    <t>createby</t>
  </si>
  <si>
    <t>Created Date</t>
  </si>
  <si>
    <t>createdate</t>
  </si>
  <si>
    <t>crt_tm</t>
  </si>
  <si>
    <t>Created Time</t>
  </si>
  <si>
    <t>createtime</t>
  </si>
  <si>
    <t>fctrng_fee_condt</t>
  </si>
  <si>
    <t>Factoring Fee Condition</t>
  </si>
  <si>
    <t>facfeecondition</t>
  </si>
  <si>
    <t>cst_spcl_rqst</t>
  </si>
  <si>
    <t>Customer Special Request</t>
  </si>
  <si>
    <t>specialreqcustomer</t>
  </si>
  <si>
    <t>updateby</t>
  </si>
  <si>
    <t>Updated Date</t>
  </si>
  <si>
    <t xml:space="preserve">updatedate
</t>
  </si>
  <si>
    <t>upd_tm</t>
  </si>
  <si>
    <t>Updated Time</t>
  </si>
  <si>
    <t>updatetime</t>
  </si>
  <si>
    <t>&lt;table_name&gt;</t>
  </si>
  <si>
    <t>v_dgtl_fctrng_v_product</t>
  </si>
  <si>
    <t>dgtl_fctrng_v_product</t>
  </si>
  <si>
    <t>productcode</t>
  </si>
  <si>
    <t>coa_pd_futr_desc</t>
  </si>
  <si>
    <t>COA Product Future Description</t>
  </si>
  <si>
    <t>productname</t>
  </si>
  <si>
    <t>productgroupcode</t>
  </si>
  <si>
    <t>pd_grp_tp_desc</t>
  </si>
  <si>
    <t>Product Group Type Description</t>
  </si>
  <si>
    <t>productgroup</t>
  </si>
  <si>
    <t>Recourse Type Code</t>
  </si>
  <si>
    <t>recoursetypecode</t>
  </si>
  <si>
    <t>Recourse Type Description</t>
  </si>
  <si>
    <t>recoursetype</t>
  </si>
  <si>
    <t>ins_tp_cd</t>
  </si>
  <si>
    <t>Insurance Type Code</t>
  </si>
  <si>
    <t>insurancetypecode</t>
  </si>
  <si>
    <t>ins_tp_desc</t>
  </si>
  <si>
    <t>Insurance Type Description</t>
  </si>
  <si>
    <t>insurancetype</t>
  </si>
  <si>
    <t>fundtypecode</t>
  </si>
  <si>
    <t>fund_tp_desc</t>
  </si>
  <si>
    <t>Fund Type Description</t>
  </si>
  <si>
    <t>fundtype</t>
  </si>
  <si>
    <t>FCI Type Code</t>
  </si>
  <si>
    <t>fcicode</t>
  </si>
  <si>
    <t>FCI Type Description</t>
  </si>
  <si>
    <t>fci</t>
  </si>
  <si>
    <t>coll_grc_priod</t>
  </si>
  <si>
    <t>Collection Grace Period</t>
  </si>
  <si>
    <t>pastdue</t>
  </si>
  <si>
    <t>int_rate_grc_priod</t>
  </si>
  <si>
    <t>Interest Rate Grace Period</t>
  </si>
  <si>
    <t>daysdefault</t>
  </si>
  <si>
    <t>max_late_chrg</t>
  </si>
  <si>
    <t>Max Late Charge</t>
  </si>
  <si>
    <t>defaultrate</t>
  </si>
  <si>
    <t>remarks</t>
  </si>
  <si>
    <t>pd_term_st</t>
  </si>
  <si>
    <t>Product Term Status</t>
  </si>
  <si>
    <t>status</t>
  </si>
  <si>
    <t>pd_term_cd</t>
  </si>
  <si>
    <t>Product Term Code</t>
  </si>
  <si>
    <t>termcode</t>
  </si>
  <si>
    <t>pd_term_desc</t>
  </si>
  <si>
    <t>Product Term Description</t>
  </si>
  <si>
    <t>term</t>
  </si>
  <si>
    <t>updatedate</t>
  </si>
  <si>
    <t>v_dgtl_fctrng_v_company</t>
  </si>
  <si>
    <t>dgtl_fctrng_v_company</t>
  </si>
  <si>
    <t>compcode</t>
  </si>
  <si>
    <t>cisno</t>
  </si>
  <si>
    <t>insr_num</t>
  </si>
  <si>
    <t>Insurer Number</t>
  </si>
  <si>
    <t>insurercode</t>
  </si>
  <si>
    <t>custtype</t>
  </si>
  <si>
    <t>sellr_num</t>
  </si>
  <si>
    <t>Seller Number</t>
  </si>
  <si>
    <t>sellerno</t>
  </si>
  <si>
    <t>sellr_nm</t>
  </si>
  <si>
    <t>Seller Name</t>
  </si>
  <si>
    <t>sellername</t>
  </si>
  <si>
    <t>sellr_addr</t>
  </si>
  <si>
    <t>Seller Address</t>
  </si>
  <si>
    <t>selleraddr</t>
  </si>
  <si>
    <t>risk_rate</t>
  </si>
  <si>
    <t>Risk Rate</t>
  </si>
  <si>
    <t>riskrate</t>
  </si>
  <si>
    <t>bot_risk_rate</t>
  </si>
  <si>
    <t>BOT Risk Rate</t>
  </si>
  <si>
    <t>riskratebot</t>
  </si>
  <si>
    <t>clnt_tp</t>
  </si>
  <si>
    <t>Client Type</t>
  </si>
  <si>
    <t>comptype</t>
  </si>
  <si>
    <t>limittype</t>
  </si>
  <si>
    <t>bcode</t>
  </si>
  <si>
    <t>clnt_lmt_amt</t>
  </si>
  <si>
    <t>Client Limit Amount</t>
  </si>
  <si>
    <t>clientlimit</t>
  </si>
  <si>
    <t>intl_paymt_pct</t>
  </si>
  <si>
    <t>Initial Payment Percentage</t>
  </si>
  <si>
    <t>Utilize Limit Amount</t>
  </si>
  <si>
    <t>limitused</t>
  </si>
  <si>
    <t>adv_amt</t>
  </si>
  <si>
    <t>Advance Amount</t>
  </si>
  <si>
    <t>advamt</t>
  </si>
  <si>
    <t>fiu</t>
  </si>
  <si>
    <t>gnte_tp_cd</t>
  </si>
  <si>
    <t>Guarantee Type Code</t>
  </si>
  <si>
    <t>guaranteetype</t>
  </si>
  <si>
    <t>dedct_val_pct</t>
  </si>
  <si>
    <t>Deduction Value Percentage</t>
  </si>
  <si>
    <t>guaranteededuct</t>
  </si>
  <si>
    <t>gnte_trgt</t>
  </si>
  <si>
    <t>Guarantee Target</t>
  </si>
  <si>
    <t>guaranteeamt</t>
  </si>
  <si>
    <t>gnte_bal</t>
  </si>
  <si>
    <t>Guarantee Balance</t>
  </si>
  <si>
    <t>guaranteepaid</t>
  </si>
  <si>
    <t>dedct_int_tp_cd</t>
  </si>
  <si>
    <t>Deduction Interest Type Code</t>
  </si>
  <si>
    <t>discounttype</t>
  </si>
  <si>
    <t>int_cal_mthd</t>
  </si>
  <si>
    <t>Interest Calculation Method</t>
  </si>
  <si>
    <t>inttype</t>
  </si>
  <si>
    <t>int_rate_pct</t>
  </si>
  <si>
    <t>Interest Rate Percentage</t>
  </si>
  <si>
    <t>defaultintrate</t>
  </si>
  <si>
    <t>int_grc_priod</t>
  </si>
  <si>
    <t>Interest Grace Period</t>
  </si>
  <si>
    <t>wthld_tax_f</t>
  </si>
  <si>
    <t>Withholding Tax Flag</t>
  </si>
  <si>
    <t>whtbybank</t>
  </si>
  <si>
    <t>wthld_tax_pct</t>
  </si>
  <si>
    <t>Withholding Tax Percentage</t>
  </si>
  <si>
    <t>feewhtrate</t>
  </si>
  <si>
    <t>rsdnt_f</t>
  </si>
  <si>
    <t>Resident Flag</t>
  </si>
  <si>
    <t>residence</t>
  </si>
  <si>
    <t>doc_tp</t>
  </si>
  <si>
    <t>Document Type</t>
  </si>
  <si>
    <t>doctype</t>
  </si>
  <si>
    <t>bsn_desc</t>
  </si>
  <si>
    <t>Business Description</t>
  </si>
  <si>
    <t>businessdesc</t>
  </si>
  <si>
    <t>plcy_holdr_nm</t>
  </si>
  <si>
    <t>Policy Holder Name</t>
  </si>
  <si>
    <t>policyholder</t>
  </si>
  <si>
    <t>ins_coverg_pct</t>
  </si>
  <si>
    <t>Insurance Coverage Percentage</t>
  </si>
  <si>
    <t>percentcoverage</t>
  </si>
  <si>
    <t>plcy_num</t>
  </si>
  <si>
    <t>Policy Number</t>
  </si>
  <si>
    <t>policyno</t>
  </si>
  <si>
    <t>ins_exp_dt</t>
  </si>
  <si>
    <t>Insurance Expiry Date</t>
  </si>
  <si>
    <t>insuranceexpire</t>
  </si>
  <si>
    <t>max_tfr_priod</t>
  </si>
  <si>
    <t>Max Transfer Period</t>
  </si>
  <si>
    <t>maxtransferperiod</t>
  </si>
  <si>
    <t>contractsigndate</t>
  </si>
  <si>
    <t>contractlimit</t>
  </si>
  <si>
    <t>regis_ctrl_tp_cd</t>
  </si>
  <si>
    <t>Register Control Type Code</t>
  </si>
  <si>
    <t>regact</t>
  </si>
  <si>
    <t>claim_priod</t>
  </si>
  <si>
    <t>Claim Period</t>
  </si>
  <si>
    <t>claimperiod</t>
  </si>
  <si>
    <t>prgm_id_num</t>
  </si>
  <si>
    <t>Program Identification Number</t>
  </si>
  <si>
    <t>program</t>
  </si>
  <si>
    <t>clnt_gnte_pct</t>
  </si>
  <si>
    <t>Client Guarantee Percentage</t>
  </si>
  <si>
    <t>guaranteepercent</t>
  </si>
  <si>
    <t>othr_chrg_rmrk</t>
  </si>
  <si>
    <t>Other Charge Remark</t>
  </si>
  <si>
    <t>feeremarks</t>
  </si>
  <si>
    <t>main_lmt_f</t>
  </si>
  <si>
    <t>Main Limit Flag</t>
  </si>
  <si>
    <t>mainlimit</t>
  </si>
  <si>
    <t>wf_st</t>
  </si>
  <si>
    <t>Workflow Status</t>
  </si>
  <si>
    <t>committedtype</t>
  </si>
  <si>
    <t>lmt_apprv_usr_id_num</t>
  </si>
  <si>
    <t>Limit Approver User Identification Number</t>
  </si>
  <si>
    <t>approveby</t>
  </si>
  <si>
    <t>lmt_apprv_dt</t>
  </si>
  <si>
    <t>Limit Approve Date</t>
  </si>
  <si>
    <t>approvedate</t>
  </si>
  <si>
    <t>lmt_apprv_tm</t>
  </si>
  <si>
    <t>Limit Approve Time</t>
  </si>
  <si>
    <t>approvetime</t>
  </si>
  <si>
    <t>sprd_late_chrg</t>
  </si>
  <si>
    <t>Spread Late Charge</t>
  </si>
  <si>
    <t>spreadlatecharge</t>
  </si>
  <si>
    <t>v_dgtl_fctrng_v_clientlimit</t>
  </si>
  <si>
    <t>dgtl_fctrng_v_clientlimit</t>
  </si>
  <si>
    <t>seq</t>
  </si>
  <si>
    <t>Sequence</t>
  </si>
  <si>
    <t>eff_strt_dt</t>
  </si>
  <si>
    <t>Effective Start Date</t>
  </si>
  <si>
    <t>startdate</t>
  </si>
  <si>
    <t>eff_end_dt</t>
  </si>
  <si>
    <t>Effective End Date</t>
  </si>
  <si>
    <t>enddate</t>
  </si>
  <si>
    <t>cr_lmt_amt</t>
  </si>
  <si>
    <t>Credit Limit Amount</t>
  </si>
  <si>
    <t>crlimit</t>
  </si>
  <si>
    <t>apprv_rsn</t>
  </si>
  <si>
    <t>Approved Reason</t>
  </si>
  <si>
    <t>reason</t>
  </si>
  <si>
    <t>reasontxt</t>
  </si>
  <si>
    <t>v_dgtl_fctrng_v_cis</t>
  </si>
  <si>
    <t>dgtl_fctrng_v_cis</t>
  </si>
  <si>
    <t>Kbank CIS Number</t>
  </si>
  <si>
    <t>kbankid</t>
  </si>
  <si>
    <t>pd_spcl_nm</t>
  </si>
  <si>
    <t>Product Special Name</t>
  </si>
  <si>
    <t>psname</t>
  </si>
  <si>
    <t>pd_spcl_mbl</t>
  </si>
  <si>
    <t>Product Special Mobile</t>
  </si>
  <si>
    <t>psmobile</t>
  </si>
  <si>
    <t>pd_spcl_email</t>
  </si>
  <si>
    <t>Product Special Email</t>
  </si>
  <si>
    <t>psemail</t>
  </si>
  <si>
    <t>rm_emp_num</t>
  </si>
  <si>
    <t>RM Employee Number</t>
  </si>
  <si>
    <t>rmid</t>
  </si>
  <si>
    <t>rm_emp_nm</t>
  </si>
  <si>
    <t>RM Employee Name</t>
  </si>
  <si>
    <t>rmname</t>
  </si>
  <si>
    <t>rm_emp_mbl</t>
  </si>
  <si>
    <t>RM Employee Mobile</t>
  </si>
  <si>
    <t>rmmobile</t>
  </si>
  <si>
    <t>rm_emp_email</t>
  </si>
  <si>
    <t>RM Employee Email</t>
  </si>
  <si>
    <t>rmemail</t>
  </si>
  <si>
    <t>fctrng_prfl_tp</t>
  </si>
  <si>
    <t>Factoring Profile Type</t>
  </si>
  <si>
    <t>hldy_grp_cd</t>
  </si>
  <si>
    <t>Holiday Group Code</t>
  </si>
  <si>
    <t>holidaycode</t>
  </si>
  <si>
    <t>ctc_nm</t>
  </si>
  <si>
    <t>Contact Name</t>
  </si>
  <si>
    <t>contactperson</t>
  </si>
  <si>
    <t>contactmobile</t>
  </si>
  <si>
    <t>ctc_offc_phn_num</t>
  </si>
  <si>
    <t>Contact Office Phone Number</t>
  </si>
  <si>
    <t>contacttel</t>
  </si>
  <si>
    <t>ctc_offc_phn_extns_num</t>
  </si>
  <si>
    <t>Contact Office Phone Extension Number</t>
  </si>
  <si>
    <t>contacttelext</t>
  </si>
  <si>
    <t>ctc_email</t>
  </si>
  <si>
    <t>Contact Email</t>
  </si>
  <si>
    <t>contactemail</t>
  </si>
  <si>
    <t>ctc_fax_num</t>
  </si>
  <si>
    <t>Contact Fax Number</t>
  </si>
  <si>
    <t>contactfax</t>
  </si>
  <si>
    <t>ctc_rmrk</t>
  </si>
  <si>
    <t>Contact Remark</t>
  </si>
  <si>
    <t>contactremarks</t>
  </si>
  <si>
    <t>coll_plan_rmrk</t>
  </si>
  <si>
    <t>Collection Plan Remark</t>
  </si>
  <si>
    <t>colplanningrem</t>
  </si>
  <si>
    <t>sub_lmt_amt</t>
  </si>
  <si>
    <t>Sub Limit Amount</t>
  </si>
  <si>
    <t>maxsublm</t>
  </si>
  <si>
    <t>doc_rmrk</t>
  </si>
  <si>
    <t>Document Remark</t>
  </si>
  <si>
    <t>docremarks</t>
  </si>
  <si>
    <t>govt_issur</t>
  </si>
  <si>
    <t>Government Issuer</t>
  </si>
  <si>
    <t>docgovtissue</t>
  </si>
  <si>
    <t>OrgCode</t>
  </si>
  <si>
    <t>acct_ownr_br_nm</t>
  </si>
  <si>
    <t>Account Owner Branch Name</t>
  </si>
  <si>
    <t>Branch</t>
  </si>
  <si>
    <t>v_cardlink_acq_ci1d1166_crdhd</t>
  </si>
  <si>
    <t>cardlink_acq_ci1d1166_crdhd</t>
  </si>
  <si>
    <t>card_rndm_num</t>
  </si>
  <si>
    <t>Card Random Number</t>
  </si>
  <si>
    <t>cardrandom</t>
  </si>
  <si>
    <t>card_mask_num</t>
  </si>
  <si>
    <t>Card Masked Number</t>
  </si>
  <si>
    <t>cardmasking</t>
  </si>
  <si>
    <t>card_svc_cd</t>
  </si>
  <si>
    <t>Card Service Code</t>
  </si>
  <si>
    <t>cardservicetype</t>
  </si>
  <si>
    <t>card_holdr_nm</t>
  </si>
  <si>
    <t>Card Holder Name</t>
  </si>
  <si>
    <t>cardholdername</t>
  </si>
  <si>
    <t>ordr_br_num</t>
  </si>
  <si>
    <t>Order Branch Number</t>
  </si>
  <si>
    <t>branchorder</t>
  </si>
  <si>
    <t>buildcarddate</t>
  </si>
  <si>
    <t>cardtype</t>
  </si>
  <si>
    <t>card_styl_cd</t>
  </si>
  <si>
    <t>Card Style Code</t>
  </si>
  <si>
    <t>cardstyle</t>
  </si>
  <si>
    <t>Mailer PIN Flag</t>
  </si>
  <si>
    <t>pinmailer</t>
  </si>
  <si>
    <t>mbr_seq_num</t>
  </si>
  <si>
    <t>Member Sequence Number</t>
  </si>
  <si>
    <t>mbrnum</t>
  </si>
  <si>
    <t>cardstatus</t>
  </si>
  <si>
    <t xml:space="preserve">issuedate </t>
  </si>
  <si>
    <t>actv_dt</t>
  </si>
  <si>
    <t>Active Date</t>
  </si>
  <si>
    <t>activedate</t>
  </si>
  <si>
    <t>Expire Date</t>
  </si>
  <si>
    <t>expireddate</t>
  </si>
  <si>
    <t>cncl_dt</t>
  </si>
  <si>
    <t>Cancel Date</t>
  </si>
  <si>
    <t>canceldate</t>
  </si>
  <si>
    <t>cncl_tm</t>
  </si>
  <si>
    <t>Cancel Time</t>
  </si>
  <si>
    <t>canceltime</t>
  </si>
  <si>
    <t>cncl_usr_num</t>
  </si>
  <si>
    <t>Cancel User Number</t>
  </si>
  <si>
    <t>cancelbyuserid</t>
  </si>
  <si>
    <t>bad_pin_cnt</t>
  </si>
  <si>
    <t>Bad PIN Count</t>
  </si>
  <si>
    <t>badpincount</t>
  </si>
  <si>
    <t>bad_pin_chnl</t>
  </si>
  <si>
    <t>Bad PIN Channel</t>
  </si>
  <si>
    <t>badpinchannel</t>
  </si>
  <si>
    <t>reset_pin_cnt</t>
  </si>
  <si>
    <t>Reset PIN Count</t>
  </si>
  <si>
    <t>resetpincount</t>
  </si>
  <si>
    <t>pin_offst</t>
  </si>
  <si>
    <t>PIN Offset</t>
  </si>
  <si>
    <t>pinoffset</t>
  </si>
  <si>
    <t>tranind</t>
  </si>
  <si>
    <t>tmnl_seq_num</t>
  </si>
  <si>
    <t>Terminal Sequence Number</t>
  </si>
  <si>
    <t>transeqnum</t>
  </si>
  <si>
    <t>Last Maintain Date</t>
  </si>
  <si>
    <t>lastmadate</t>
  </si>
  <si>
    <t>last_maintn_tm</t>
  </si>
  <si>
    <t>Last Maintain Time</t>
  </si>
  <si>
    <t>lastmatime</t>
  </si>
  <si>
    <t>Last Maintain Usergroup</t>
  </si>
  <si>
    <t>lastmabyusergroup</t>
  </si>
  <si>
    <t>last_maintn_usr_num</t>
  </si>
  <si>
    <t>Last Maintain User Number</t>
  </si>
  <si>
    <t>lastmabyuserid</t>
  </si>
  <si>
    <t>upd_tp_cd</t>
  </si>
  <si>
    <t>Update Type Code</t>
  </si>
  <si>
    <t>updatetype</t>
  </si>
  <si>
    <t>tot_use_cnt</t>
  </si>
  <si>
    <t>Total Used Count</t>
  </si>
  <si>
    <t>totalusecount</t>
  </si>
  <si>
    <t>lasttrandate</t>
  </si>
  <si>
    <t>prch_regis_f</t>
  </si>
  <si>
    <t>Purchase Register Flag</t>
  </si>
  <si>
    <t>purchaseregisflag</t>
  </si>
  <si>
    <t>prch_lmt_amt</t>
  </si>
  <si>
    <t>Purchase Limit Amount</t>
  </si>
  <si>
    <t>purchaselimit</t>
  </si>
  <si>
    <t>prch_lmt_upd_dt</t>
  </si>
  <si>
    <t>Purchase Limit Update Date</t>
  </si>
  <si>
    <t>setpurchaselimitdate</t>
  </si>
  <si>
    <t>prch_lmt_upd_tm</t>
  </si>
  <si>
    <t>Purchase Limit Update Time</t>
  </si>
  <si>
    <t>setpurchaselimittime</t>
  </si>
  <si>
    <t>prch_lmt_upd_usr_num</t>
  </si>
  <si>
    <t>Purchase Limit Update User Number</t>
  </si>
  <si>
    <t>setpurchaselimituserid</t>
  </si>
  <si>
    <t>wdrw_lmt_amt</t>
  </si>
  <si>
    <t>Withdraw Limit Amount</t>
  </si>
  <si>
    <t>cashwithdrawlimit</t>
  </si>
  <si>
    <t>adv_lmt_amt</t>
  </si>
  <si>
    <t>Advance Limit Amount</t>
  </si>
  <si>
    <t>cashadvancelimit</t>
  </si>
  <si>
    <t>wdrw_lmt_upd_dt</t>
  </si>
  <si>
    <t>Withdraw Limit Update Date</t>
  </si>
  <si>
    <t>setwithdrawlimitdate</t>
  </si>
  <si>
    <t>wdrw_lmt_upd_tm</t>
  </si>
  <si>
    <t>Withdraw Limit Update Time</t>
  </si>
  <si>
    <t>setwithdrawlimittime</t>
  </si>
  <si>
    <t>wdrw_lmt_upd_usr_num</t>
  </si>
  <si>
    <t>Withdraw Limit Update User Number</t>
  </si>
  <si>
    <t>setwithdrawlimituserid</t>
  </si>
  <si>
    <t>tfr_lmt_amt</t>
  </si>
  <si>
    <t>Transfer Limit Amount</t>
  </si>
  <si>
    <t>transferlimit</t>
  </si>
  <si>
    <t>tfr_lmt_upd_dt</t>
  </si>
  <si>
    <t>Transfer Limit Update Date</t>
  </si>
  <si>
    <t>settransferlimitdate</t>
  </si>
  <si>
    <t>tfr_lmt_upd_tm</t>
  </si>
  <si>
    <t>Transfer Limit Update Time</t>
  </si>
  <si>
    <t>settransferlimittime</t>
  </si>
  <si>
    <t>tfr_lmt_upd_usr_num</t>
  </si>
  <si>
    <t>Transfer Limit Update User Number</t>
  </si>
  <si>
    <t>settransferlimituserid</t>
  </si>
  <si>
    <t>prch_amt</t>
  </si>
  <si>
    <t>Purchase Amount</t>
  </si>
  <si>
    <t>13,0</t>
  </si>
  <si>
    <t>purchaseusage</t>
  </si>
  <si>
    <t>prch_cnt</t>
  </si>
  <si>
    <t>Purchase Count</t>
  </si>
  <si>
    <t>purchasecount</t>
  </si>
  <si>
    <t>purchaselastdate</t>
  </si>
  <si>
    <t>wdrw_amt</t>
  </si>
  <si>
    <t>Withdraw Amount</t>
  </si>
  <si>
    <t>cashwithdrawusage</t>
  </si>
  <si>
    <t>cashadvanceusage</t>
  </si>
  <si>
    <t>wdrw_cnt</t>
  </si>
  <si>
    <t>Withdraw Count</t>
  </si>
  <si>
    <t>cashwithdrawcount</t>
  </si>
  <si>
    <t>last_wdrw_dt</t>
  </si>
  <si>
    <t>Last Withdraw Date</t>
  </si>
  <si>
    <t>cashwithdrawlastdate</t>
  </si>
  <si>
    <t>link_acct_tfr_amt</t>
  </si>
  <si>
    <t>Linkage Account Transfer Amount</t>
  </si>
  <si>
    <t>linkagetransferusage</t>
  </si>
  <si>
    <t>link_acct_tfr_cnt</t>
  </si>
  <si>
    <t>Linkage Account Transfer Count</t>
  </si>
  <si>
    <t>linkagetransfercount</t>
  </si>
  <si>
    <t>t3ip_tfr_amt</t>
  </si>
  <si>
    <t>Third Party Transfer Amount</t>
  </si>
  <si>
    <t>thirdtransferusage</t>
  </si>
  <si>
    <t>t3ip_tfr_cnt</t>
  </si>
  <si>
    <t>Third Party Transfer Count</t>
  </si>
  <si>
    <t>thirdtransfercount</t>
  </si>
  <si>
    <t>Overnight Realtime Fund Transfer Amount</t>
  </si>
  <si>
    <t>orftusage</t>
  </si>
  <si>
    <t>Overnight Realtime Fund Transfer Count</t>
  </si>
  <si>
    <t>orftcount</t>
  </si>
  <si>
    <t>last_tfr_dt</t>
  </si>
  <si>
    <t>Last Transfer Date</t>
  </si>
  <si>
    <t>transferlastdate</t>
  </si>
  <si>
    <t>last_tfr_amt</t>
  </si>
  <si>
    <t>Last Transfer Amount</t>
  </si>
  <si>
    <t>transferusage</t>
  </si>
  <si>
    <t>bal_inqr_cnt</t>
  </si>
  <si>
    <t>Balance Inquiry Count</t>
  </si>
  <si>
    <t>balanceinqcount</t>
  </si>
  <si>
    <t>chng_pin_cnt</t>
  </si>
  <si>
    <t>Change PIN Count</t>
  </si>
  <si>
    <t>pinchangecount</t>
  </si>
  <si>
    <t>Inter Bank Fee Date</t>
  </si>
  <si>
    <t>interbankfeedate</t>
  </si>
  <si>
    <t>Inter Bank Fee Monthly Count</t>
  </si>
  <si>
    <t>interbankfeemonthlycount</t>
  </si>
  <si>
    <t>wdrw_fee_dt</t>
  </si>
  <si>
    <t>Withdraw Fee Date</t>
  </si>
  <si>
    <t>withdrawalfeedate</t>
  </si>
  <si>
    <t>wdrw_fee_cnt</t>
  </si>
  <si>
    <t>Withdraw Fee Count</t>
  </si>
  <si>
    <t>withdrawalfeecount</t>
  </si>
  <si>
    <t>t3ip_fee_dt</t>
  </si>
  <si>
    <t>Third Party Fee Date</t>
  </si>
  <si>
    <t>thirdpartyfeedate</t>
  </si>
  <si>
    <t>t3ip_fee_cnt</t>
  </si>
  <si>
    <t>Third Party Fee Count</t>
  </si>
  <si>
    <t>thirdpartyfeecount</t>
  </si>
  <si>
    <t>paymt_fee_dt</t>
  </si>
  <si>
    <t>Payment Fee Date</t>
  </si>
  <si>
    <t>paymentfeedate</t>
  </si>
  <si>
    <t>paymt_fee_cnt</t>
  </si>
  <si>
    <t>Payment Fee Count</t>
  </si>
  <si>
    <t>paymentfeecount</t>
  </si>
  <si>
    <t>appl_txn_chip_1_cnt</t>
  </si>
  <si>
    <t>Application Transaction Chip 1 Count</t>
  </si>
  <si>
    <t>atcforchip1</t>
  </si>
  <si>
    <t>appl_txn_chip_2_cnt</t>
  </si>
  <si>
    <t>Application Transaction Chip 2 Count</t>
  </si>
  <si>
    <t>atcforchip2</t>
  </si>
  <si>
    <t>Fall Back Flag</t>
  </si>
  <si>
    <t>fallbackallowflag</t>
  </si>
  <si>
    <t>svg_acct_num</t>
  </si>
  <si>
    <t>Saving Account Number</t>
  </si>
  <si>
    <t>savingaccount</t>
  </si>
  <si>
    <t>svg_acct_dmstc_br_num</t>
  </si>
  <si>
    <t>Saving Account Domestic Branch Number</t>
  </si>
  <si>
    <t>savingaccountbranch</t>
  </si>
  <si>
    <t>svg_acct_tp</t>
  </si>
  <si>
    <t>Saving Account Type</t>
  </si>
  <si>
    <t>savingaccounttype</t>
  </si>
  <si>
    <t>ca_num</t>
  </si>
  <si>
    <t>Current Account Number</t>
  </si>
  <si>
    <t>currentaccount</t>
  </si>
  <si>
    <t>ca_dmstc_br_num</t>
  </si>
  <si>
    <t>Current Account Domestic Branch Number</t>
  </si>
  <si>
    <t>currentaccountbranch</t>
  </si>
  <si>
    <t>ca_tp</t>
  </si>
  <si>
    <t>Current Account Type</t>
  </si>
  <si>
    <t>currentaccounttype</t>
  </si>
  <si>
    <t>cc_num_encpt</t>
  </si>
  <si>
    <t>Credit Card Number Encrypt</t>
  </si>
  <si>
    <t>creditnum</t>
  </si>
  <si>
    <t>cr_dmstc_br_num</t>
  </si>
  <si>
    <t>Credit Domestic Branch Number</t>
  </si>
  <si>
    <t>creditbranch</t>
  </si>
  <si>
    <t>cr_tp_cd</t>
  </si>
  <si>
    <t>Credit Type Code</t>
  </si>
  <si>
    <t>credittype</t>
  </si>
  <si>
    <t>pendg_annl_fee_dt</t>
  </si>
  <si>
    <t>Pending Annual Fee Date</t>
  </si>
  <si>
    <t>pendinganuualfeedate</t>
  </si>
  <si>
    <t>pendg_annl_fee_f</t>
  </si>
  <si>
    <t>Pending Annual Fee Flag</t>
  </si>
  <si>
    <t>pendingannualfeeflag</t>
  </si>
  <si>
    <t>pendg_annl_fee_cnt</t>
  </si>
  <si>
    <t>Pending Annual Fee Count</t>
  </si>
  <si>
    <t>pendingannualfeecount</t>
  </si>
  <si>
    <t>pendg_annl_fee_amt</t>
  </si>
  <si>
    <t>Pending Annual Fee Amount</t>
  </si>
  <si>
    <t>19,0</t>
  </si>
  <si>
    <t>pendingannualfeeamt</t>
  </si>
  <si>
    <t>entry_fee_amt</t>
  </si>
  <si>
    <t>Entry Fee Amount</t>
  </si>
  <si>
    <t>entryfee</t>
  </si>
  <si>
    <t>frst_yr_fee_amt</t>
  </si>
  <si>
    <t>First Year Fee Amount</t>
  </si>
  <si>
    <t>firstyearfee</t>
  </si>
  <si>
    <t>annl_fee_amt</t>
  </si>
  <si>
    <t>Annual Fee Amount</t>
  </si>
  <si>
    <t>annualfee</t>
  </si>
  <si>
    <t>due_yr_mo</t>
  </si>
  <si>
    <t>Due Year Month</t>
  </si>
  <si>
    <t>duedate</t>
  </si>
  <si>
    <t>last_dedct_fee_amt</t>
  </si>
  <si>
    <t>Last Deduct Fee Amount</t>
  </si>
  <si>
    <t>lastyearfee</t>
  </si>
  <si>
    <t>last_dedct_fee_dt</t>
  </si>
  <si>
    <t>Last Deduct Fee Date</t>
  </si>
  <si>
    <t>lastyearfeedeductdate</t>
  </si>
  <si>
    <t>rfund_f</t>
  </si>
  <si>
    <t>Refund Flag</t>
  </si>
  <si>
    <t>refundflag</t>
  </si>
  <si>
    <t>rfund_amt</t>
  </si>
  <si>
    <t>Refund Amount</t>
  </si>
  <si>
    <t>refundamount</t>
  </si>
  <si>
    <t>rfund_dt</t>
  </si>
  <si>
    <t>Refund Date</t>
  </si>
  <si>
    <t>refunddate</t>
  </si>
  <si>
    <t>rfund_usr_num</t>
  </si>
  <si>
    <t>Refund User Number</t>
  </si>
  <si>
    <t>refundbyuserid</t>
  </si>
  <si>
    <t>kbnk_emp_f</t>
  </si>
  <si>
    <t>Kbank Employee Flag</t>
  </si>
  <si>
    <t>staffflag</t>
  </si>
  <si>
    <t>airpt_lounge_use_dt</t>
  </si>
  <si>
    <t>Airport Lounge Used Date</t>
  </si>
  <si>
    <t>useairportloungedate</t>
  </si>
  <si>
    <t>airpt_lounge_prev_use_dt</t>
  </si>
  <si>
    <t>Airport Lounge Previous Used Date</t>
  </si>
  <si>
    <t>previousairportloungedate</t>
  </si>
  <si>
    <t>airpt_lounge_use_cnt</t>
  </si>
  <si>
    <t>Airport Lounge Used Count</t>
  </si>
  <si>
    <t>airportloungecount</t>
  </si>
  <si>
    <t>card_num_encpt</t>
  </si>
  <si>
    <t>Card Number Encrypt</t>
  </si>
  <si>
    <t>cardencryptedpb</t>
  </si>
  <si>
    <t>EBAN Card Masking Number</t>
  </si>
  <si>
    <t>eban_card_masking</t>
  </si>
  <si>
    <t>customernumber</t>
  </si>
  <si>
    <t>v_cardlink_acq_ci1d1178_crdreg</t>
  </si>
  <si>
    <t>cardlink_acq_ci1d1178_crdreg</t>
  </si>
  <si>
    <t>btch_ref_num</t>
  </si>
  <si>
    <t>Batch Reference Number</t>
  </si>
  <si>
    <t>issuekey</t>
  </si>
  <si>
    <t>transactiondate</t>
  </si>
  <si>
    <t>transactiontime</t>
  </si>
  <si>
    <t>userid</t>
  </si>
  <si>
    <t>apprv_usr_num</t>
  </si>
  <si>
    <t>Approve User Number</t>
  </si>
  <si>
    <t>authuserid</t>
  </si>
  <si>
    <t>entry_dt</t>
  </si>
  <si>
    <t>Entry Date</t>
  </si>
  <si>
    <t>entrydate</t>
  </si>
  <si>
    <t>issu_pps_cd</t>
  </si>
  <si>
    <t>Issue Purpose Code</t>
  </si>
  <si>
    <t>purposeflag</t>
  </si>
  <si>
    <t>photo_f</t>
  </si>
  <si>
    <t>Have Photo Flag</t>
  </si>
  <si>
    <t>cardhavephoto</t>
  </si>
  <si>
    <t>ttl_nm</t>
  </si>
  <si>
    <t>Title Name</t>
  </si>
  <si>
    <t>cardtitlename</t>
  </si>
  <si>
    <t>cardsex</t>
  </si>
  <si>
    <t>cardthainame</t>
  </si>
  <si>
    <t>surnm_in_thai</t>
  </si>
  <si>
    <t>Surname in Thai</t>
  </si>
  <si>
    <t>cardthaisurname</t>
  </si>
  <si>
    <t>full_nm_in_eng</t>
  </si>
  <si>
    <t>Full Name in English</t>
  </si>
  <si>
    <t>cardengfullname</t>
  </si>
  <si>
    <t>Birthday Date</t>
  </si>
  <si>
    <t>cardbirthday</t>
  </si>
  <si>
    <t>carddoctype</t>
  </si>
  <si>
    <t>doc_num</t>
  </si>
  <si>
    <t>Document Number</t>
  </si>
  <si>
    <t>carddocnumber</t>
  </si>
  <si>
    <t>addr_1</t>
  </si>
  <si>
    <t>Address 1</t>
  </si>
  <si>
    <t>cardaddress1</t>
  </si>
  <si>
    <t>addr_2</t>
  </si>
  <si>
    <t>Address 2</t>
  </si>
  <si>
    <t>cardaddress2</t>
  </si>
  <si>
    <t>cardamphur</t>
  </si>
  <si>
    <t>cardprovicde</t>
  </si>
  <si>
    <t>postcd_area_cd</t>
  </si>
  <si>
    <t>Postcode Area Code</t>
  </si>
  <si>
    <t>cardzipcode</t>
  </si>
  <si>
    <t>home_phn_num</t>
  </si>
  <si>
    <t>Home Phone Number</t>
  </si>
  <si>
    <t>cardhomephone</t>
  </si>
  <si>
    <t>offc_phn_num</t>
  </si>
  <si>
    <t>Office Phone Number</t>
  </si>
  <si>
    <t>cardofficephone</t>
  </si>
  <si>
    <t>cardmobilenumber</t>
  </si>
  <si>
    <t>Pager Number</t>
  </si>
  <si>
    <t>cardpagernumber</t>
  </si>
  <si>
    <t>Email Address</t>
  </si>
  <si>
    <t>cardemail</t>
  </si>
  <si>
    <t>7,0</t>
  </si>
  <si>
    <t>yearlyfee</t>
  </si>
  <si>
    <t>dest_br_num</t>
  </si>
  <si>
    <t>Destination Branch Number</t>
  </si>
  <si>
    <t>destbranch</t>
  </si>
  <si>
    <t>cncl_cd</t>
  </si>
  <si>
    <t>Cancel Code</t>
  </si>
  <si>
    <t>cancelflag</t>
  </si>
  <si>
    <t>useridcancel</t>
  </si>
  <si>
    <t>cncl_apprv_usr_num</t>
  </si>
  <si>
    <t>Cancel Approve User Number</t>
  </si>
  <si>
    <t>userauthcancel</t>
  </si>
  <si>
    <t>card_cst_num</t>
  </si>
  <si>
    <t>Card Customer Number</t>
  </si>
  <si>
    <t>cardcustid</t>
  </si>
  <si>
    <t>brcd</t>
  </si>
  <si>
    <t>Barcode</t>
  </si>
  <si>
    <t>cardbarcode</t>
  </si>
  <si>
    <t>issuedate</t>
  </si>
  <si>
    <t>ref_text_1</t>
  </si>
  <si>
    <t>Reference Text1</t>
  </si>
  <si>
    <t>cardref1</t>
  </si>
  <si>
    <t>ref_text_2</t>
  </si>
  <si>
    <t>Reference Text2</t>
  </si>
  <si>
    <t>cardref2</t>
  </si>
  <si>
    <t>ref_text_3</t>
  </si>
  <si>
    <t>Reference Text3</t>
  </si>
  <si>
    <t>cardref3</t>
  </si>
  <si>
    <t>free_form</t>
  </si>
  <si>
    <t>Free Form</t>
  </si>
  <si>
    <t>cardfreeform</t>
  </si>
  <si>
    <t>cardduedate</t>
  </si>
  <si>
    <t>old_card_mask_num</t>
  </si>
  <si>
    <t>Old Card Masked Number</t>
  </si>
  <si>
    <t>cardoldcard</t>
  </si>
  <si>
    <t>main_card_mask_f</t>
  </si>
  <si>
    <t>Main Card Masked Flag</t>
  </si>
  <si>
    <t>cardmainflag</t>
  </si>
  <si>
    <t>entry_fee_intl_amt</t>
  </si>
  <si>
    <t>Entry Fee Initial Amount</t>
  </si>
  <si>
    <t>initialentryfee</t>
  </si>
  <si>
    <t>annl_fee_intl_amt</t>
  </si>
  <si>
    <t>Annual Fee Initial Amount</t>
  </si>
  <si>
    <t>initialannualfee</t>
  </si>
  <si>
    <t>waive_fee_cd</t>
  </si>
  <si>
    <t>Waive Fee Code</t>
  </si>
  <si>
    <t>waivefeecode</t>
  </si>
  <si>
    <t>waive_fee_rsn</t>
  </si>
  <si>
    <t>Waive Fee Reason</t>
  </si>
  <si>
    <t>waivefeereason</t>
  </si>
  <si>
    <t>dlvry_fee_amt</t>
  </si>
  <si>
    <t>Delivery Fee Amount</t>
  </si>
  <si>
    <t>deliveryfee</t>
  </si>
  <si>
    <t>rndm_num</t>
  </si>
  <si>
    <t>Random Number</t>
  </si>
  <si>
    <t>Eban Card Masked Number</t>
  </si>
  <si>
    <t>eban-card_masking</t>
  </si>
  <si>
    <t>v_cardlink_acq_ci1d1167_cardtype</t>
  </si>
  <si>
    <t>cardlink_acq_ci1d1167_cardtype</t>
  </si>
  <si>
    <t>card_prefix</t>
  </si>
  <si>
    <t>Card Prefix</t>
  </si>
  <si>
    <t>cardprefix</t>
  </si>
  <si>
    <t>card_tp_desc</t>
  </si>
  <si>
    <t>Card Type Description</t>
  </si>
  <si>
    <t>carddesc</t>
  </si>
  <si>
    <t>v_ccms_bda772n2_cardholder_full_dih_enc</t>
  </si>
  <si>
    <t>ccms_bda772n2_cardholder_full_dih_enc</t>
  </si>
  <si>
    <t xml:space="preserve">date
</t>
  </si>
  <si>
    <t>Intra Bank Transfer Amount</t>
  </si>
  <si>
    <t>Intra Bank Transfer Count</t>
  </si>
  <si>
    <t>chip_card_f</t>
  </si>
  <si>
    <t>Chip Card Flag</t>
  </si>
  <si>
    <t>chip_card_cnt</t>
  </si>
  <si>
    <t>Chip Card Count</t>
  </si>
  <si>
    <t>v_ccms_bda772n4_cardregister</t>
  </si>
  <si>
    <t>ccms_bda772n4_cardregister</t>
  </si>
  <si>
    <t>main_card_f</t>
  </si>
  <si>
    <t>Main Card Flag</t>
  </si>
  <si>
    <t>v_ccms_bp772n1_cardholder_purge</t>
  </si>
  <si>
    <t>ccms_bp772n1_cardholder_purge</t>
  </si>
  <si>
    <t xml:space="preserve">decimal
</t>
  </si>
  <si>
    <t xml:space="preserve">Purge Date </t>
  </si>
  <si>
    <t>purgedate</t>
  </si>
  <si>
    <t>prch_rsn</t>
  </si>
  <si>
    <t>Purge Reason</t>
  </si>
  <si>
    <t>purgereason</t>
  </si>
  <si>
    <t>v_ccms_bda772n5_listcardtype</t>
  </si>
  <si>
    <t>ccms_bda772n5_listcardtype</t>
  </si>
  <si>
    <t>v_cardlink_kb1dh007_cpahf</t>
  </si>
  <si>
    <t>cardlink_kb1dh007_cpahf</t>
  </si>
  <si>
    <t>dh007_d_org</t>
  </si>
  <si>
    <t>card_tp</t>
  </si>
  <si>
    <t>Card Type</t>
  </si>
  <si>
    <t>dh007_d_type</t>
  </si>
  <si>
    <t>dh007_d_acct</t>
  </si>
  <si>
    <t>seq_of_txn</t>
  </si>
  <si>
    <t>Sequence of Transaction</t>
  </si>
  <si>
    <t>dh007_d_seq</t>
  </si>
  <si>
    <t>dh007_d_eff_dte</t>
  </si>
  <si>
    <t>dh007_d_trans_code</t>
  </si>
  <si>
    <t>amt</t>
  </si>
  <si>
    <t>Amount</t>
  </si>
  <si>
    <t>dh007_d_amnt</t>
  </si>
  <si>
    <t>post_dt</t>
  </si>
  <si>
    <t>Posting Date</t>
  </si>
  <si>
    <t>dh007_d_posting_dte</t>
  </si>
  <si>
    <t>src_of_txn</t>
  </si>
  <si>
    <t>Source of Transaction</t>
  </si>
  <si>
    <t>dh007_d_source</t>
  </si>
  <si>
    <t>ref</t>
  </si>
  <si>
    <t>Reference</t>
  </si>
  <si>
    <t>dh007_d_reference</t>
  </si>
  <si>
    <t>mcc</t>
  </si>
  <si>
    <t>Merchant Category Code</t>
  </si>
  <si>
    <t>dh007_d_merch_category</t>
  </si>
  <si>
    <t>dh007_d_desc</t>
  </si>
  <si>
    <t>mrch_ste</t>
  </si>
  <si>
    <t>Merchant State</t>
  </si>
  <si>
    <t>dh007_d_merch_state</t>
  </si>
  <si>
    <t>orig_ref_num</t>
  </si>
  <si>
    <t>Original Reference Number</t>
  </si>
  <si>
    <t>dh007_d_orig_ref_nbr</t>
  </si>
  <si>
    <t>orig_crrnt_cd</t>
  </si>
  <si>
    <t>Original Current Code</t>
  </si>
  <si>
    <t>dh007_d_orig_curr_code</t>
  </si>
  <si>
    <t>orig_crrnt_amt</t>
  </si>
  <si>
    <t>Original Current Amount</t>
  </si>
  <si>
    <t>dh007_d_orig_curr_amt</t>
  </si>
  <si>
    <t>Original Current Decimal</t>
  </si>
  <si>
    <t>dh007_d_orig_curr_decimal</t>
  </si>
  <si>
    <t xml:space="preserve">Authorization Code </t>
  </si>
  <si>
    <t>dh007_d_auth_code</t>
  </si>
  <si>
    <t>POS Entry Mode of Original Transaction</t>
  </si>
  <si>
    <t>dh007_d_pos_mode</t>
  </si>
  <si>
    <t>space</t>
  </si>
  <si>
    <t>Space</t>
  </si>
  <si>
    <t>dh007_d_filler</t>
  </si>
  <si>
    <t>v_cardlink_kb1dh009_kbbmer</t>
  </si>
  <si>
    <t>cardlink_kb1dh009_kbbmer</t>
  </si>
  <si>
    <t>mrch_org</t>
  </si>
  <si>
    <t>Merchant Organization</t>
  </si>
  <si>
    <t>dh009_orgn</t>
  </si>
  <si>
    <t>dh009_acct</t>
  </si>
  <si>
    <t>dh009_dba_name</t>
  </si>
  <si>
    <t>mrch_addr_1</t>
  </si>
  <si>
    <t>Merchant Address 1</t>
  </si>
  <si>
    <t>dh009_mail_addr1</t>
  </si>
  <si>
    <t>mrch_addr_2</t>
  </si>
  <si>
    <t>Merchant Address 2</t>
  </si>
  <si>
    <t>dh009_mail_addr2</t>
  </si>
  <si>
    <t>mrch_addr_3</t>
  </si>
  <si>
    <t>Merchant Address 3</t>
  </si>
  <si>
    <t>dh009_mail_addr3</t>
  </si>
  <si>
    <t>mrch_addr_4</t>
  </si>
  <si>
    <t>Merchant Address 4</t>
  </si>
  <si>
    <t>dh009_mail_addr4</t>
  </si>
  <si>
    <t>cup_cmsn_rate</t>
  </si>
  <si>
    <t>CUP Commission Rate</t>
  </si>
  <si>
    <t>6,5</t>
  </si>
  <si>
    <t>dh009_cup_com_rate</t>
  </si>
  <si>
    <t>CUP Commission Rate-X</t>
  </si>
  <si>
    <t>dh009_cup_com_rate_x</t>
  </si>
  <si>
    <t>cup_mrch_catg</t>
  </si>
  <si>
    <t>CUP Merchant Category</t>
  </si>
  <si>
    <t>dh009_cup_mcc</t>
  </si>
  <si>
    <t>cup_f</t>
  </si>
  <si>
    <t>CUP Flag</t>
  </si>
  <si>
    <t>dh009_cup_flag</t>
  </si>
  <si>
    <t>cup_open_dt</t>
  </si>
  <si>
    <t>CUP Open Date</t>
  </si>
  <si>
    <t>dh009_cup_dte_open</t>
  </si>
  <si>
    <t>cup_cls_dt</t>
  </si>
  <si>
    <t>CUP Close Date</t>
  </si>
  <si>
    <t>dh009_cup_dte_close</t>
  </si>
  <si>
    <t>smrt_pay_cd</t>
  </si>
  <si>
    <t>Smartpay Code</t>
  </si>
  <si>
    <t>dh009_smart_flag</t>
  </si>
  <si>
    <t>dcc_maintn_f</t>
  </si>
  <si>
    <t>DCC Maintenance Flag</t>
  </si>
  <si>
    <t>dh009_dcc_maint_flag</t>
  </si>
  <si>
    <t>dh009_filler</t>
  </si>
  <si>
    <t>Vat Code</t>
  </si>
  <si>
    <t>dh009_vat_code_c</t>
  </si>
  <si>
    <t>TPN Flag</t>
  </si>
  <si>
    <t>dh009_tpn_flag</t>
  </si>
  <si>
    <t>TPN Onus Rate</t>
  </si>
  <si>
    <t>dh009_tpn_onus_rate</t>
  </si>
  <si>
    <t>TPN Onus Rate-X</t>
  </si>
  <si>
    <t>dh009_tpn_onus_rate_x</t>
  </si>
  <si>
    <t>TPN Offus Rate</t>
  </si>
  <si>
    <t>dh009_tpn_offus_rate</t>
  </si>
  <si>
    <t>TPN Offus Rate-X</t>
  </si>
  <si>
    <t>dh009_tpn_offus_rate_x</t>
  </si>
  <si>
    <t>qr_supprt_tp_cd</t>
  </si>
  <si>
    <t>QR Support Type Code</t>
  </si>
  <si>
    <t>dh009_qr_acq_flag</t>
  </si>
  <si>
    <t>E-Tax-Flag</t>
  </si>
  <si>
    <t>dh009_e_tax_flag</t>
  </si>
  <si>
    <t>v_scf_product_map</t>
  </si>
  <si>
    <t>scf_product_map</t>
  </si>
  <si>
    <t>suppl_chain_pd_cd</t>
  </si>
  <si>
    <t>Supply Chain Product Code</t>
  </si>
  <si>
    <t>strfacility</t>
  </si>
  <si>
    <t>strproduct_code</t>
  </si>
  <si>
    <t>suppl_chain_pd_nm</t>
  </si>
  <si>
    <t>Supply Chain Product Name</t>
  </si>
  <si>
    <t>strproduct_name</t>
  </si>
  <si>
    <t>v_scf_vw_rdt_scf_cl_acct</t>
  </si>
  <si>
    <t>scf_vw_rdt_scf_cl_acct</t>
  </si>
  <si>
    <t>SCF Credit line Identification Number</t>
  </si>
  <si>
    <t>v_scf_trading_acct</t>
  </si>
  <si>
    <t>scf_trading_acct</t>
  </si>
  <si>
    <t>30</t>
  </si>
  <si>
    <t xml:space="preserve">Product Type </t>
  </si>
  <si>
    <t>3</t>
  </si>
  <si>
    <t>acct_seq</t>
  </si>
  <si>
    <t>Account Sequence</t>
  </si>
  <si>
    <t>intacctseq</t>
  </si>
  <si>
    <t>ownr_tp_cd</t>
  </si>
  <si>
    <t>Owner Type Code</t>
  </si>
  <si>
    <t>2</t>
  </si>
  <si>
    <t>strownerflag</t>
  </si>
  <si>
    <t>dr_cr_tp_cd</t>
  </si>
  <si>
    <t>Debit/Credit Type Code</t>
  </si>
  <si>
    <t>1</t>
  </si>
  <si>
    <t>20</t>
  </si>
  <si>
    <t>stracctno</t>
  </si>
  <si>
    <t>dflt_f</t>
  </si>
  <si>
    <t>Default Flag</t>
  </si>
  <si>
    <t xml:space="preserve">Active Flag </t>
  </si>
  <si>
    <t>4</t>
  </si>
  <si>
    <t>v_pcb_loan_common_account_info</t>
  </si>
  <si>
    <t>pcb_loan_common_account_info</t>
  </si>
  <si>
    <t>19</t>
  </si>
  <si>
    <t>12</t>
  </si>
  <si>
    <t>10</t>
  </si>
  <si>
    <t>cst_id</t>
  </si>
  <si>
    <t>ln_pps_tp_cd</t>
  </si>
  <si>
    <t>Loan Purpose Type Code</t>
  </si>
  <si>
    <t>Opening Date</t>
  </si>
  <si>
    <t>ctr_mat_dt</t>
  </si>
  <si>
    <t>cntrct_acct_term_priod</t>
  </si>
  <si>
    <t>Contract Account Term Period</t>
  </si>
  <si>
    <t>ctr_ar_term_prd</t>
  </si>
  <si>
    <t>cntrct_acct_term_priod_unit</t>
  </si>
  <si>
    <t>Contract Account Term Period Unit</t>
  </si>
  <si>
    <t>ctr_ar_term_unit_id</t>
  </si>
  <si>
    <t>ccy_amt</t>
  </si>
  <si>
    <t>Currency Amount</t>
  </si>
  <si>
    <t>ccy_rate</t>
  </si>
  <si>
    <t>Currency Rate</t>
  </si>
  <si>
    <t>fee_rate</t>
  </si>
  <si>
    <t>Fee Rate</t>
  </si>
  <si>
    <t>crrnt_sprd_int_sign</t>
  </si>
  <si>
    <t>Current Spread Interest Sign</t>
  </si>
  <si>
    <t>acr_int_amt</t>
  </si>
  <si>
    <t>rvrs_int_amt</t>
  </si>
  <si>
    <t>Reverse Interest Amount</t>
  </si>
  <si>
    <t>Memo Accrual Interest Amount</t>
  </si>
  <si>
    <t>memo_acr_int_amt</t>
  </si>
  <si>
    <t>int_late_chrg_amt</t>
  </si>
  <si>
    <t>Interest Late Charge Amount</t>
  </si>
  <si>
    <t>late_int_rate_tp_cd</t>
  </si>
  <si>
    <t>Late Interest Rate Type Code</t>
  </si>
  <si>
    <t>late_int_rate_tp_id</t>
  </si>
  <si>
    <t>rvrs_flg</t>
  </si>
  <si>
    <t>unpaid_fee_amt</t>
  </si>
  <si>
    <t>Unpaid Fee Amount</t>
  </si>
  <si>
    <t>upd_fee</t>
  </si>
  <si>
    <t>unpaid_expns_amt</t>
  </si>
  <si>
    <t>Unpaid Expense Amount</t>
  </si>
  <si>
    <t>upd_expn</t>
  </si>
  <si>
    <t>tot_dr_txn_amt</t>
  </si>
  <si>
    <t>Total Debit Transaction Amount</t>
  </si>
  <si>
    <t>dsbr_dt</t>
  </si>
  <si>
    <t>Disbursement Date</t>
  </si>
  <si>
    <t>dsbt_dt</t>
  </si>
  <si>
    <t>last_pymt_dt</t>
  </si>
  <si>
    <t>unpaid_bill_amt</t>
  </si>
  <si>
    <t xml:space="preserve">Unpaid Bill Amount </t>
  </si>
  <si>
    <t>upd_bill_amt</t>
  </si>
  <si>
    <t>unpaid_int_bill_amt</t>
  </si>
  <si>
    <t>Unpaid Interest Bill Amount</t>
  </si>
  <si>
    <t>upd_int_bill_amt</t>
  </si>
  <si>
    <t>ac_typ_flg</t>
  </si>
  <si>
    <t>accum_repay_amt</t>
  </si>
  <si>
    <t>Accumulate Repayment Amount</t>
  </si>
  <si>
    <t>acm_rpymt_amt</t>
  </si>
  <si>
    <t>180</t>
  </si>
  <si>
    <t>5</t>
  </si>
  <si>
    <t>9</t>
  </si>
  <si>
    <t>apprv_cd</t>
  </si>
  <si>
    <t>Approver Code</t>
  </si>
  <si>
    <t>8</t>
  </si>
  <si>
    <t>mx_int_rate</t>
  </si>
  <si>
    <t>pny_int_rate</t>
  </si>
  <si>
    <t>int_chg_flg</t>
  </si>
  <si>
    <t>act_int_amt_in_mo</t>
  </si>
  <si>
    <t>bot_rdce_f</t>
  </si>
  <si>
    <t>BOT reduction flag</t>
  </si>
  <si>
    <t>bot_rdcn_flg</t>
  </si>
  <si>
    <t>Deducted Interest Type Code</t>
  </si>
  <si>
    <t>ddc_int_typ</t>
  </si>
  <si>
    <t>net_discnt_amt</t>
  </si>
  <si>
    <t>Net Discount Amount</t>
  </si>
  <si>
    <t>net_dcn_amt</t>
  </si>
  <si>
    <t>lpm_cl</t>
  </si>
  <si>
    <t>LPM Classification</t>
  </si>
  <si>
    <t>lpm_class</t>
  </si>
  <si>
    <t>coa_lgl_entity_cd_for_pnp</t>
  </si>
  <si>
    <t>COA Legal Entity Code for Principle</t>
  </si>
  <si>
    <t>coa_lgl_ent_pnp</t>
  </si>
  <si>
    <t>coa_rc_for_pnp</t>
  </si>
  <si>
    <t>COA Responsibility Centre for Principle</t>
  </si>
  <si>
    <t>coa_rspl_cntr_pnp</t>
  </si>
  <si>
    <t>COA OGL Account Number for Principle</t>
  </si>
  <si>
    <t>7</t>
  </si>
  <si>
    <t>coa_ac_pnp</t>
  </si>
  <si>
    <t>COA Function Code for Principle</t>
  </si>
  <si>
    <t>coa_fnc_pnp</t>
  </si>
  <si>
    <t>coa_line_of_bsn_for_pnp</t>
  </si>
  <si>
    <t>COA Line of Business for Principle</t>
  </si>
  <si>
    <t>coa_line_of_bsn_pnp</t>
  </si>
  <si>
    <t>COA Product Code for Principle</t>
  </si>
  <si>
    <t>6</t>
  </si>
  <si>
    <t>coa_pd_pnp</t>
  </si>
  <si>
    <t>COA Inter Company Code for Principle</t>
  </si>
  <si>
    <t>coa_intco_pnp</t>
  </si>
  <si>
    <t>COA Intra Company Code for Principle</t>
  </si>
  <si>
    <t>coa_inrco_pnp</t>
  </si>
  <si>
    <t>COA Project Code for Principle</t>
  </si>
  <si>
    <t>coa_prj_pnp</t>
  </si>
  <si>
    <t>COA Future Use 1 Code for Principle</t>
  </si>
  <si>
    <t>coa_futr_used1_pnp</t>
  </si>
  <si>
    <t>COA Future Use 2 Code for Principle</t>
  </si>
  <si>
    <t>coa_futr_used2_pnp</t>
  </si>
  <si>
    <t>COA Product Feature Code for Principle</t>
  </si>
  <si>
    <t>coa_lgl_entity_cd_for_acru_int</t>
  </si>
  <si>
    <t>COA Legal Entity Code for Accrued Interest</t>
  </si>
  <si>
    <t>coa_lgl_ent_acr</t>
  </si>
  <si>
    <t>coa_rc_for_acru_int</t>
  </si>
  <si>
    <t>COA Responsibility Centre for Accrued Interest</t>
  </si>
  <si>
    <t>coa_rspl_cntr_acr</t>
  </si>
  <si>
    <t>COA OGL Account Number for Accrued Interest</t>
  </si>
  <si>
    <t>coa_ac_acr</t>
  </si>
  <si>
    <t>coa_func_cd_for_acru_int</t>
  </si>
  <si>
    <t>COA Function Code for Accrued Interest</t>
  </si>
  <si>
    <t>coa_fnc_acr</t>
  </si>
  <si>
    <t>coa_line_of_bsn_for_acru_int</t>
  </si>
  <si>
    <t>COA Line of Business for Accrued Interest</t>
  </si>
  <si>
    <t>coa_line_of_bsn_acr</t>
  </si>
  <si>
    <t>coa_pd_cd_for_acru_int</t>
  </si>
  <si>
    <t>COA Product Code for Accrued Interest</t>
  </si>
  <si>
    <t>coa_pd_acr</t>
  </si>
  <si>
    <t>COA Inter Company Code for Accrued Interest</t>
  </si>
  <si>
    <t>coa_intco_acr</t>
  </si>
  <si>
    <t>COA Intra Company Code for Accrued Interest</t>
  </si>
  <si>
    <t>coa_inrco_acr</t>
  </si>
  <si>
    <t>coa_prj_cd_for_acru_int</t>
  </si>
  <si>
    <t>COA Project Code for Accrued Interest</t>
  </si>
  <si>
    <t>coa_prj_acr</t>
  </si>
  <si>
    <t>coa_futr_use_1_cd_for_acru_int</t>
  </si>
  <si>
    <t>COA Future Use 1 Code for Accrued Interest</t>
  </si>
  <si>
    <t>coa_futr_used1_acr</t>
  </si>
  <si>
    <t>coa_futr_use_2_cd_for_acru_int</t>
  </si>
  <si>
    <t>COA Future Use 2 Code for Accrued Interest</t>
  </si>
  <si>
    <t>coa_futr_used2_acr</t>
  </si>
  <si>
    <t>coa_pd_ftr_cd_for_acru_int</t>
  </si>
  <si>
    <t>COA Product Feature Code for Accrued Interest</t>
  </si>
  <si>
    <t>coa_pd_ftr_code_acr</t>
  </si>
  <si>
    <t>coa_lgl_entity_cd_for_rvrs_acru_int</t>
  </si>
  <si>
    <t>COA Legal Entity Code for Reverse Accrued Interest</t>
  </si>
  <si>
    <t>coa_lgl_ent_rvrs</t>
  </si>
  <si>
    <t>coa_rc_for_rvrs_acru_int</t>
  </si>
  <si>
    <t>COA Responsibility Centre for Reverse Accrued Interest</t>
  </si>
  <si>
    <t>coa_rspl_cntr_rvrs</t>
  </si>
  <si>
    <t>COA OGL Account Number for Reverse Accrued Interest</t>
  </si>
  <si>
    <t>coa_ac_rvrs</t>
  </si>
  <si>
    <t>coa_func_cd_for_rvrs_acru_int</t>
  </si>
  <si>
    <t>COA Function Code for Reverse Accrued Interest</t>
  </si>
  <si>
    <t>coa_fnc_rvrs</t>
  </si>
  <si>
    <t>coa_line_of_bsn_for_rvrs_acru_int</t>
  </si>
  <si>
    <t>COA Line of Business for Reverse Accrued Interest</t>
  </si>
  <si>
    <t>coa_line_of_bsn_rvrs</t>
  </si>
  <si>
    <t>coa_pd_cd_for_rvrs_acru_int</t>
  </si>
  <si>
    <t>COA Product Code for Reverse Accrued Interest</t>
  </si>
  <si>
    <t>coa_pd_rvrs</t>
  </si>
  <si>
    <t>COA Inter Company Code for Reverse Accrued Interest</t>
  </si>
  <si>
    <t>coa_intco_rvrs</t>
  </si>
  <si>
    <t>COA Intra Company Code for Reverse Accrued Interest</t>
  </si>
  <si>
    <t>coa_inrco_rvrs</t>
  </si>
  <si>
    <t>coa_prj_cd_for_rvrs_acru_int</t>
  </si>
  <si>
    <t>COA Project Code for Reverse Accrued Interest</t>
  </si>
  <si>
    <t>coa_prj_rvrs</t>
  </si>
  <si>
    <t>coa_futr_use_1_cd_for_rvrs_acru_int</t>
  </si>
  <si>
    <t>COA Future Use 1 Code for Reverse Accrued Interest</t>
  </si>
  <si>
    <t>coa_futr_used1_rvrs</t>
  </si>
  <si>
    <t>coa_futr_use_2_cd_for_rvrs_acru_int</t>
  </si>
  <si>
    <t>COA Future Use 2 Code for Reverse Accrued Interest</t>
  </si>
  <si>
    <t>coa_futr_used2_rvrs</t>
  </si>
  <si>
    <t>coa_pd_ftr_cd_for_rvrs_acru_int</t>
  </si>
  <si>
    <t>COA Product Feature Code for Reverse Accrued Interest</t>
  </si>
  <si>
    <t>coa_pd_ftr_code_rvrs</t>
  </si>
  <si>
    <t>coa_lgl_entity_cd_for_memo_acru_int</t>
  </si>
  <si>
    <t>COA Legal Entity Code for Memo Accrued Interest</t>
  </si>
  <si>
    <t>coa_lgl_ent_mem</t>
  </si>
  <si>
    <t>coa_rc_for_memo_acru_int</t>
  </si>
  <si>
    <t>COA Responsibility Centre for Memo Accrued Interest</t>
  </si>
  <si>
    <t>coa_rspl_cntr_mem</t>
  </si>
  <si>
    <t>COA OGL Account Number for Memo Accrued Interest</t>
  </si>
  <si>
    <t>coa_ac_mem</t>
  </si>
  <si>
    <t>coa_func_cd_for_memo_acru_int</t>
  </si>
  <si>
    <t>COA Function Code for Memo Accrued Interest</t>
  </si>
  <si>
    <t>coa_fnc_mem</t>
  </si>
  <si>
    <t>coa_line_of_bsn_for_memo_acru_int</t>
  </si>
  <si>
    <t>COA Line of Business for Memo Accrued Interest</t>
  </si>
  <si>
    <t>coa_line_of_bsn_mem</t>
  </si>
  <si>
    <t>coa_pd_cd_for_memo_acru_int</t>
  </si>
  <si>
    <t>COA Product Code for Memo Accrued Interest</t>
  </si>
  <si>
    <t>coa_pd_mem</t>
  </si>
  <si>
    <t>COA Inter Company Code for Memo Accrued Interest</t>
  </si>
  <si>
    <t>coa_intco_mem</t>
  </si>
  <si>
    <t>COA Intra Company Code for Memo Accrued Interest</t>
  </si>
  <si>
    <t>coa_inrco_mem</t>
  </si>
  <si>
    <t>coa_prj_cd_for_memo_acru_int</t>
  </si>
  <si>
    <t>COA Project Code for Memo Accrued Interest</t>
  </si>
  <si>
    <t>coa_prj_mem</t>
  </si>
  <si>
    <t>coa_futr_use_1_cd_for_memo_acru_int</t>
  </si>
  <si>
    <t>COA Future Use 1 Code for Memo Accrued Interest</t>
  </si>
  <si>
    <t>coa_futr_used1_mem</t>
  </si>
  <si>
    <t>coa_futr_use_2_cd_for_memo_acru_int</t>
  </si>
  <si>
    <t>COA Future Use 2 Code for Memo Accrued Interest</t>
  </si>
  <si>
    <t>coa_futr_used2_mem</t>
  </si>
  <si>
    <t>coa_pd_ftr_cd_for_memo_acru_int</t>
  </si>
  <si>
    <t>COA Product Feature Code for Memo Accrued Interest</t>
  </si>
  <si>
    <t>coa_pd_ftr_code_mem</t>
  </si>
  <si>
    <t>coa_lgl_entity_cd_for_int_late_chrg</t>
  </si>
  <si>
    <t>COA Legal Entity Code for Interest Late Charge</t>
  </si>
  <si>
    <t>coa_lgl_ent_late_chrg</t>
  </si>
  <si>
    <t>coa_rc_for_int_late_chrg</t>
  </si>
  <si>
    <t>COA Responsibility Centre for Interest Late Charge</t>
  </si>
  <si>
    <t>coa_rspl_cntr_late_chrg</t>
  </si>
  <si>
    <t>COA OGL Account Number for Interest Late Charge</t>
  </si>
  <si>
    <t>coa_ac_late_chrg</t>
  </si>
  <si>
    <t>coa_func_cd_for_int_late_chrg</t>
  </si>
  <si>
    <t>COA Function Code for Interest Late Charge</t>
  </si>
  <si>
    <t>coa_fnc_late_chrg</t>
  </si>
  <si>
    <t>coa_line_of_bsn_for_int_late_chrg</t>
  </si>
  <si>
    <t>COA Line of Business for Interest Late Charge</t>
  </si>
  <si>
    <t>coa_line_of_bsn_late_chrg</t>
  </si>
  <si>
    <t>coa_pd_cd_for_int_late_chrg</t>
  </si>
  <si>
    <t>COA Product Code for Interest Late Charge</t>
  </si>
  <si>
    <t>coa_pd_late_chrg</t>
  </si>
  <si>
    <t>COA Inter Company Code for Interest Late Charge</t>
  </si>
  <si>
    <t>coa_intco_late_chrg</t>
  </si>
  <si>
    <t>COA Intra Company Code for Interest Late Charge</t>
  </si>
  <si>
    <t>coa_inrco_late_chrg</t>
  </si>
  <si>
    <t>coa_prj_cd_for_int_late_chrg</t>
  </si>
  <si>
    <t>COA Project Code for Interest Late Charge</t>
  </si>
  <si>
    <t>coa_prj_late_chrg</t>
  </si>
  <si>
    <t>coa_futr_use_1_cd_for_int_late_chrg</t>
  </si>
  <si>
    <t>COA Future Use 1 Code for Interest Late Charge</t>
  </si>
  <si>
    <t>coa_futr_used1_late_chrg</t>
  </si>
  <si>
    <t>coa_futr_use_2_cd_for_int_late_chrg</t>
  </si>
  <si>
    <t>COA Future Use 2 Code for Interest Late Charge</t>
  </si>
  <si>
    <t>coa_futr_used2_late_chrg</t>
  </si>
  <si>
    <t>coa_pd_ftr_cd_for_int_late_chrg</t>
  </si>
  <si>
    <t>COA Product Feature Code for Interest Late Charge</t>
  </si>
  <si>
    <t>coa_pd_ftr_code_late_chrg</t>
  </si>
  <si>
    <t>70</t>
  </si>
  <si>
    <t>ac_adr1</t>
  </si>
  <si>
    <t>105</t>
  </si>
  <si>
    <t>ac_adr2</t>
  </si>
  <si>
    <t>tot_instl</t>
  </si>
  <si>
    <t>Total Installment</t>
  </si>
  <si>
    <t>unamtz_amt</t>
  </si>
  <si>
    <t>Unamortized Amount</t>
  </si>
  <si>
    <t>un_amrz_amt</t>
  </si>
  <si>
    <t>accum_actl_pnp_paymt_amt</t>
  </si>
  <si>
    <t>Accumulated Actual Principal Payment Amount</t>
  </si>
  <si>
    <t>acm_act_pnp</t>
  </si>
  <si>
    <t>accum_actl_unamtz_amt</t>
  </si>
  <si>
    <t>Accumulated Actual Unamortized Amount</t>
  </si>
  <si>
    <t>acm_act_acr_mem</t>
  </si>
  <si>
    <t>accum_actl_late_chrg_amt</t>
  </si>
  <si>
    <t>Accumulated Actual Late Charged Amount</t>
  </si>
  <si>
    <t>acm_act_late_chrg</t>
  </si>
  <si>
    <t>accum_actl_pnp_fee_amt</t>
  </si>
  <si>
    <t>Accumulated Actual Principal Fee Amount</t>
  </si>
  <si>
    <t>acm_act_fee</t>
  </si>
  <si>
    <t>due_amt</t>
  </si>
  <si>
    <t>Due Amount</t>
  </si>
  <si>
    <t>odue_amt</t>
  </si>
  <si>
    <t>tot_due_amt</t>
  </si>
  <si>
    <t>Total Due Amount</t>
  </si>
  <si>
    <t>due_paymt_dt</t>
  </si>
  <si>
    <t>Due Payment Date</t>
  </si>
  <si>
    <t>dt_pay_due</t>
  </si>
  <si>
    <t>Day Past Due</t>
  </si>
  <si>
    <t>del_inq_day</t>
  </si>
  <si>
    <t>ovdue_priod_unit</t>
  </si>
  <si>
    <t>Overdue Period Unit</t>
  </si>
  <si>
    <t>odue_prd</t>
  </si>
  <si>
    <t>ovdue_dt</t>
  </si>
  <si>
    <t>Overdue Date</t>
  </si>
  <si>
    <t>odue_dt</t>
  </si>
  <si>
    <t>bnft_cd</t>
  </si>
  <si>
    <t>Benefit Code</t>
  </si>
  <si>
    <t>benf_code</t>
  </si>
  <si>
    <t>cmsn</t>
  </si>
  <si>
    <t>paymt_cd</t>
  </si>
  <si>
    <t>Payment Code</t>
  </si>
  <si>
    <t>py_code</t>
  </si>
  <si>
    <t>60</t>
  </si>
  <si>
    <t>nbr_mo_stop_cmsn_cal</t>
  </si>
  <si>
    <t>Number of Month Stop Commission Calculation</t>
  </si>
  <si>
    <t>stop_compute</t>
  </si>
  <si>
    <t>issu_br_num</t>
  </si>
  <si>
    <t>Issued Branch Number</t>
  </si>
  <si>
    <t>tfr_br</t>
  </si>
  <si>
    <t>cmsn_cd</t>
  </si>
  <si>
    <t>Commission Code</t>
  </si>
  <si>
    <t>clc_code</t>
  </si>
  <si>
    <t>rollov_acct_num</t>
  </si>
  <si>
    <t>Roll Over Account Number</t>
  </si>
  <si>
    <t>rlov_ac</t>
  </si>
  <si>
    <t>nxt_paymt_dt</t>
  </si>
  <si>
    <t>Next Payment Date</t>
  </si>
  <si>
    <t>nxt_pymt_dt</t>
  </si>
  <si>
    <t>nxt_paymt_amt</t>
  </si>
  <si>
    <t>Next Payment Amount</t>
  </si>
  <si>
    <t>nxt_pymt_amt</t>
  </si>
  <si>
    <t>orig_acct_adv_link</t>
  </si>
  <si>
    <t>Original Account Advancement Link</t>
  </si>
  <si>
    <t>orn_ac_adv_lk</t>
  </si>
  <si>
    <t>reschd_f</t>
  </si>
  <si>
    <t xml:space="preserve">Reschedule Flag </t>
  </si>
  <si>
    <t>resch_flg</t>
  </si>
  <si>
    <t>spcl_prj_cd</t>
  </si>
  <si>
    <t>Special Project Code</t>
  </si>
  <si>
    <t>special_proj_code</t>
  </si>
  <si>
    <t>lg_chnl</t>
  </si>
  <si>
    <t>LG Channel</t>
  </si>
  <si>
    <t>lg_channel</t>
  </si>
  <si>
    <t>auto_f</t>
  </si>
  <si>
    <t>Auto Flag</t>
  </si>
  <si>
    <t>auto_flg</t>
  </si>
  <si>
    <t>rate_tp_cd</t>
  </si>
  <si>
    <t>Rate Type Code</t>
  </si>
  <si>
    <t>rate_flg</t>
  </si>
  <si>
    <t>bill_seq_num</t>
  </si>
  <si>
    <t>Billing Sequence Number</t>
  </si>
  <si>
    <t>bill_seq_no</t>
  </si>
  <si>
    <t>mat_rnew_cd</t>
  </si>
  <si>
    <t>Maturity Renewal Code</t>
  </si>
  <si>
    <t>ren_code</t>
  </si>
  <si>
    <t>paymt_due_actn_grid</t>
  </si>
  <si>
    <t>Payment Due Action Grid</t>
  </si>
  <si>
    <t>pmt_act_grid</t>
  </si>
  <si>
    <t>v_cardlink_kb1dh045_cc1d289g</t>
  </si>
  <si>
    <t>cardlink_kb1dh045_cc1d289g</t>
  </si>
  <si>
    <t>dh045_card_nmbr</t>
  </si>
  <si>
    <t>card_ownr_num</t>
  </si>
  <si>
    <t>Card Owner Number</t>
  </si>
  <si>
    <t>dh045_cust_nmbr</t>
  </si>
  <si>
    <t>spplmt_card_f</t>
  </si>
  <si>
    <t>Supplementary Card Flag</t>
  </si>
  <si>
    <t>dh045_card_flag</t>
  </si>
  <si>
    <t>dh045_cancel_flag</t>
  </si>
  <si>
    <t>dh045_main_cust_nmbr</t>
  </si>
  <si>
    <t>dh045_cust_title</t>
  </si>
  <si>
    <t>dh045_cust_name</t>
  </si>
  <si>
    <t>dh045_crlimit</t>
  </si>
  <si>
    <t>dh045_curr_bal</t>
  </si>
  <si>
    <t>paymt_cyc</t>
  </si>
  <si>
    <t>Payment Cycle</t>
  </si>
  <si>
    <t>dh045_pay_cycle</t>
  </si>
  <si>
    <t>dh045_cycle</t>
  </si>
  <si>
    <t>Interest Type</t>
  </si>
  <si>
    <t>dh045_int_type</t>
  </si>
  <si>
    <t>dh045_branch_no</t>
  </si>
  <si>
    <t>apprv_num</t>
  </si>
  <si>
    <t xml:space="preserve">Approve Number </t>
  </si>
  <si>
    <t>dh045_approve_id</t>
  </si>
  <si>
    <t>last_paymt_yr</t>
  </si>
  <si>
    <t>Last Payment Year</t>
  </si>
  <si>
    <t>dh045_date_last_payment_y</t>
  </si>
  <si>
    <t>last_paymt_mo</t>
  </si>
  <si>
    <t>Last Payment Month</t>
  </si>
  <si>
    <t>dh045_date_last_payment_m</t>
  </si>
  <si>
    <t>last_paymt_day</t>
  </si>
  <si>
    <t>Last Payment day</t>
  </si>
  <si>
    <t>dh045_date_last_payment_d</t>
  </si>
  <si>
    <t>coll_f</t>
  </si>
  <si>
    <t>Collection Flag</t>
  </si>
  <si>
    <t>dh045_collection_flag</t>
  </si>
  <si>
    <t>block_dt_yr</t>
  </si>
  <si>
    <t>Block Date Year</t>
  </si>
  <si>
    <t>dh045_block_date_yyyy</t>
  </si>
  <si>
    <t>block_dt_mo</t>
  </si>
  <si>
    <t>Block Date Month</t>
  </si>
  <si>
    <t>dh045_block_date_mm</t>
  </si>
  <si>
    <t>block_dt_day</t>
  </si>
  <si>
    <t>Block Date Day</t>
  </si>
  <si>
    <t>dh045_block_date_dd</t>
  </si>
  <si>
    <t>Accured Interest Date Year</t>
  </si>
  <si>
    <t>dh045_dte_accr_thru_yyyy</t>
  </si>
  <si>
    <t>Accured Interest Date Month</t>
  </si>
  <si>
    <t>dh045_dte_accr_thru_mm</t>
  </si>
  <si>
    <t>Accured Interest Date Day</t>
  </si>
  <si>
    <t>dh045_dte_accr_thru_dd</t>
  </si>
  <si>
    <t>brth_dt_yr</t>
  </si>
  <si>
    <t>Birth Date Year</t>
  </si>
  <si>
    <t>dh045_birth_date_yyyy</t>
  </si>
  <si>
    <t>brth_dt_mo</t>
  </si>
  <si>
    <t>Birth Date Month</t>
  </si>
  <si>
    <t>dh045_birth_date_mm</t>
  </si>
  <si>
    <t>brth_dt_day</t>
  </si>
  <si>
    <t>Birth Date Day</t>
  </si>
  <si>
    <t>dh045_birth_date_dd</t>
  </si>
  <si>
    <t>dh045_accrued_intr</t>
  </si>
  <si>
    <t>frst_card_open_dt_yr</t>
  </si>
  <si>
    <t>First Card Open Date Year</t>
  </si>
  <si>
    <t>dh045_date_opened_yyyy</t>
  </si>
  <si>
    <t>frst_card_open_dt_mo</t>
  </si>
  <si>
    <t>First Card Open Date Month</t>
  </si>
  <si>
    <t>dh045_date_opened_mm</t>
  </si>
  <si>
    <t>frst_card_open_dt_day</t>
  </si>
  <si>
    <t>First Card Open Date Day</t>
  </si>
  <si>
    <t>dh045_date_opened_dd</t>
  </si>
  <si>
    <t>Card Expire Date Yearmonth</t>
  </si>
  <si>
    <t>dh045_expiry_date_mmyy</t>
  </si>
  <si>
    <t>dh045_npl_flag</t>
  </si>
  <si>
    <t>npl_dt_yr</t>
  </si>
  <si>
    <t>NPL Date Year</t>
  </si>
  <si>
    <t>dh045_npl_date_yyyy</t>
  </si>
  <si>
    <t>npl_dt_mo</t>
  </si>
  <si>
    <t>NPL Date Month</t>
  </si>
  <si>
    <t>dh045_npl_date_mm</t>
  </si>
  <si>
    <t>npl_dt_day</t>
  </si>
  <si>
    <t>NPL Date Day</t>
  </si>
  <si>
    <t>dh045_npl_date_dd</t>
  </si>
  <si>
    <t>dh045_staff_flag</t>
  </si>
  <si>
    <t>dh045_days_diff</t>
  </si>
  <si>
    <t>dh045_block_code</t>
  </si>
  <si>
    <t>dh045_card_type</t>
  </si>
  <si>
    <t>dh045_pymt_flag</t>
  </si>
  <si>
    <t>dh045_cycle_due</t>
  </si>
  <si>
    <t>dh045_user_code_3</t>
  </si>
  <si>
    <t>last_prch_yr</t>
  </si>
  <si>
    <t>Last Purchase Year</t>
  </si>
  <si>
    <t>dh045_dte_lst_purchase_yyyy</t>
  </si>
  <si>
    <t>last_prch_mo</t>
  </si>
  <si>
    <t>Last Purchase Month</t>
  </si>
  <si>
    <t>dh045_dte_lst_purchase_mm</t>
  </si>
  <si>
    <t>last_prch_day</t>
  </si>
  <si>
    <t>Last Purchase Day</t>
  </si>
  <si>
    <t>dh045_dte_lst_purchase_dd</t>
  </si>
  <si>
    <t>last_cash_adv_yr</t>
  </si>
  <si>
    <t>Last Cash Advance Year</t>
  </si>
  <si>
    <t>dh045_dte_lst_cash_adv_yyyy</t>
  </si>
  <si>
    <t>last_cash_adv_mo</t>
  </si>
  <si>
    <t>Last Cash Advance Month</t>
  </si>
  <si>
    <t>dh045_dte_lst_cash_adv_mm</t>
  </si>
  <si>
    <t>last_cash_adv_day</t>
  </si>
  <si>
    <t>Last Cash Advance Day</t>
  </si>
  <si>
    <t>dh045_dte_lst_cash_adv_dd</t>
  </si>
  <si>
    <t>last_usr_cd_3_yr</t>
  </si>
  <si>
    <t>Last User Code 3 Year</t>
  </si>
  <si>
    <t>dh045_dte_user_code_3_yyyy</t>
  </si>
  <si>
    <t>last_usr_cd_3_mo</t>
  </si>
  <si>
    <t>Last User Code 3 Month</t>
  </si>
  <si>
    <t>dh045_dte_user_code_3_mm</t>
  </si>
  <si>
    <t>last_usr_cd_3_day</t>
  </si>
  <si>
    <t>Last User Code 3 Day</t>
  </si>
  <si>
    <t>dh045_dte_user_code_3_dd</t>
  </si>
  <si>
    <t>paymt_due_dt_yr</t>
  </si>
  <si>
    <t>Payment Due Date Year</t>
  </si>
  <si>
    <t>dh045_dte_pymt_due_yyyy</t>
  </si>
  <si>
    <t>paymt_due_dt_mo</t>
  </si>
  <si>
    <t>Payment Due Date Month</t>
  </si>
  <si>
    <t>dh045_dte_pymt_due_mm</t>
  </si>
  <si>
    <t>paymt_due_dt_day</t>
  </si>
  <si>
    <t>Payment Due Date Day</t>
  </si>
  <si>
    <t>dh045_dte_pymt_due_dd</t>
  </si>
  <si>
    <t>dh045_total_amnt_due</t>
  </si>
  <si>
    <t>last_stmt_dt_yr</t>
  </si>
  <si>
    <t>Last Statement date year</t>
  </si>
  <si>
    <t>dh045_dte_lst_stmt_yyyy</t>
  </si>
  <si>
    <t>last_stmt_dt_mo</t>
  </si>
  <si>
    <t>Last Statement date Month</t>
  </si>
  <si>
    <t>dh045_dte_lst_stmt_mm</t>
  </si>
  <si>
    <t>last_stmt_dt_day</t>
  </si>
  <si>
    <t>Last Statement date Day</t>
  </si>
  <si>
    <t>dh045_dte_lst_stmt_dd</t>
  </si>
  <si>
    <t>dh045_stmt_balance</t>
  </si>
  <si>
    <t>org_num</t>
  </si>
  <si>
    <t>Organization Number</t>
  </si>
  <si>
    <t>dh045_org_nmbr</t>
  </si>
  <si>
    <t>auto_clr_house_f</t>
  </si>
  <si>
    <t>Automatic Clearing House Flag</t>
  </si>
  <si>
    <t>dh045_ach_flag</t>
  </si>
  <si>
    <t>auto_clr_house_acct_num</t>
  </si>
  <si>
    <t>Automatic Clearing House Account Number</t>
  </si>
  <si>
    <t>dh045_ach_db_nmbr</t>
  </si>
  <si>
    <t>day_past_due_1_to_29_day_amt</t>
  </si>
  <si>
    <t>Days Past Due 1 to 29 Days Amount</t>
  </si>
  <si>
    <t>dh045_past_due</t>
  </si>
  <si>
    <t>day_past_due_30_to_59_day_amt</t>
  </si>
  <si>
    <t>Days Past Due 30 to 59 Days Amount</t>
  </si>
  <si>
    <t>dh045_030days_delq</t>
  </si>
  <si>
    <t>day_past_due_60_to_89_day_amt</t>
  </si>
  <si>
    <t>Days Past Due 60 to 89 Days Amount</t>
  </si>
  <si>
    <t>dh045_060days_delq</t>
  </si>
  <si>
    <t>day_past_due_90_to_119_day_amt</t>
  </si>
  <si>
    <t>Days Past Due 90 to 119 Days Amount</t>
  </si>
  <si>
    <t>dh045_090days_delq</t>
  </si>
  <si>
    <t>day_past_due_120_to_149_day_amt</t>
  </si>
  <si>
    <t>Days Past Due 120 to 149 Days Amount</t>
  </si>
  <si>
    <t>dh045_120days_delq</t>
  </si>
  <si>
    <t>day_past_due_150_to_179_day_amt</t>
  </si>
  <si>
    <t>Days Past Due 150 to 179 Days Amount</t>
  </si>
  <si>
    <t>dh045_150days_delq</t>
  </si>
  <si>
    <t>day_past_due_180_to_209_day_amt</t>
  </si>
  <si>
    <t>Days Past Due 180 to 209 Days Amount</t>
  </si>
  <si>
    <t>dh045_180days_delq</t>
  </si>
  <si>
    <t>Days Past Due More Than or Equal to 210 Days Amount</t>
  </si>
  <si>
    <t>dh045_210days_delq</t>
  </si>
  <si>
    <t>dh045_lst_pymt_amnt</t>
  </si>
  <si>
    <t>nbr_retrn_chq</t>
  </si>
  <si>
    <t>Number of Return Cheque</t>
  </si>
  <si>
    <t>dh045_nmbr_rtn_checks</t>
  </si>
  <si>
    <t>coll_rsn</t>
  </si>
  <si>
    <t>Collection Reason</t>
  </si>
  <si>
    <t>dh045_olc_reason</t>
  </si>
  <si>
    <t xml:space="preserve">Available Credit </t>
  </si>
  <si>
    <t>dh045_avail_credit</t>
  </si>
  <si>
    <t>dh045_cash_balance</t>
  </si>
  <si>
    <t>dh045_rtl_balance</t>
  </si>
  <si>
    <t>dh045_hi_balance</t>
  </si>
  <si>
    <t>high_bal_dt_yr</t>
  </si>
  <si>
    <t>Highest Balance Date Year</t>
  </si>
  <si>
    <t>dh045_hi_balance_yyyy</t>
  </si>
  <si>
    <t>high_bal_dt_mo</t>
  </si>
  <si>
    <t>Highest Balance Date Month</t>
  </si>
  <si>
    <t>dh045_hi_balance_mm</t>
  </si>
  <si>
    <t>high_bal_dt_day</t>
  </si>
  <si>
    <t>Highest Balance Date Day</t>
  </si>
  <si>
    <t>dh045_hi_balance_dd</t>
  </si>
  <si>
    <t>dh045_rtl_accru_intr</t>
  </si>
  <si>
    <t>Cash Accured Interest</t>
  </si>
  <si>
    <t>dh045_cash_accru_intr</t>
  </si>
  <si>
    <t>min_paymt</t>
  </si>
  <si>
    <t>Minimum Payment</t>
  </si>
  <si>
    <t>dh045_minimum_payment</t>
  </si>
  <si>
    <t>dh045_status</t>
  </si>
  <si>
    <t>Card Affinity Code</t>
  </si>
  <si>
    <t>dh045_nmbr_requested_4</t>
  </si>
  <si>
    <t>card_tp_4_cd</t>
  </si>
  <si>
    <t>Card Type 4 Code</t>
  </si>
  <si>
    <t>dh045_card_type_4</t>
  </si>
  <si>
    <t>num_of_day_past_due_1_to_29_day</t>
  </si>
  <si>
    <t>Number of Days Past Due 1 to 29 Days</t>
  </si>
  <si>
    <t>dh045_delq_counter_1</t>
  </si>
  <si>
    <t>num_of_day_past_due_30_to_59_day</t>
  </si>
  <si>
    <t>Number of Days Past Due 30 to 59 Days</t>
  </si>
  <si>
    <t>dh045_delq_counter_2</t>
  </si>
  <si>
    <t>num_of_day_past_due_60_to_89_day</t>
  </si>
  <si>
    <t>Number of Days Past Due 60 to 89 Days</t>
  </si>
  <si>
    <t>dh045_delq_counter_3</t>
  </si>
  <si>
    <t>num_of_day_past_due_90_to_119_day</t>
  </si>
  <si>
    <t>Number of Days Past Due 90 to 119 Days</t>
  </si>
  <si>
    <t>dh045_delq_counter_4</t>
  </si>
  <si>
    <t>num_of_day_past_due_120_to_149_day</t>
  </si>
  <si>
    <t>Number of Days Past Due 120 to 149 Days</t>
  </si>
  <si>
    <t>dh045_delq_counter_5</t>
  </si>
  <si>
    <t>num_of_day_past_due_150_to_179_day</t>
  </si>
  <si>
    <t>Number of Days Past Due 150 to 179 Days</t>
  </si>
  <si>
    <t>dh045_delq_counter_6</t>
  </si>
  <si>
    <t>num_of_day_past_due_180_to_209_day</t>
  </si>
  <si>
    <t>Number of Days Past Due 180 to 209 Days</t>
  </si>
  <si>
    <t>dh045_delq_counter_7</t>
  </si>
  <si>
    <t>Number of Days Past Due More or Than Equal to 210 Days</t>
  </si>
  <si>
    <t>dh045_delq_counter_8</t>
  </si>
  <si>
    <t>day_past_due_hist_past_1_mo</t>
  </si>
  <si>
    <t>Days Past Due History Past 1 Month</t>
  </si>
  <si>
    <t>dh045_delq_hist_1</t>
  </si>
  <si>
    <t>day_past_due_hist_past_2_mo</t>
  </si>
  <si>
    <t>Days Past Due History Past 2 Months</t>
  </si>
  <si>
    <t>dh045_delq_hist_2</t>
  </si>
  <si>
    <t>day_past_due_hist_past_3_mo</t>
  </si>
  <si>
    <t>Days Past Due History Past 3 Months</t>
  </si>
  <si>
    <t>dh045_delq_hist_3</t>
  </si>
  <si>
    <t>day_past_due_hist_past_4_mo</t>
  </si>
  <si>
    <t>Days Past Due History Past 4 Months</t>
  </si>
  <si>
    <t>dh045_delq_hist_4</t>
  </si>
  <si>
    <t>day_past_due_hist_past_5_mo</t>
  </si>
  <si>
    <t>Days Past Due History Past 5 Months</t>
  </si>
  <si>
    <t>dh045_delq_hist_5</t>
  </si>
  <si>
    <t>day_past_due_hist_past_6_mo</t>
  </si>
  <si>
    <t>Days Past Due History Past 6 Months</t>
  </si>
  <si>
    <t>dh045_delq_hist_6</t>
  </si>
  <si>
    <t>day_past_due_hist_past_7_mo</t>
  </si>
  <si>
    <t>Days Past Due History Past 7 Months</t>
  </si>
  <si>
    <t>dh045_delq_hist_7</t>
  </si>
  <si>
    <t>day_past_due_hist_past_8_mo</t>
  </si>
  <si>
    <t>Days Past Due History Past 8 Months</t>
  </si>
  <si>
    <t>dh045_delq_hist_8</t>
  </si>
  <si>
    <t>day_past_due_hist_past_9_mo</t>
  </si>
  <si>
    <t>Days Past Due History Past 9 Months</t>
  </si>
  <si>
    <t>dh045_delq_hist_9</t>
  </si>
  <si>
    <t>day_past_due_hist_past_10_mo</t>
  </si>
  <si>
    <t>Days Past Due History Past 10 Months</t>
  </si>
  <si>
    <t>dh045_delq_hist_10</t>
  </si>
  <si>
    <t>day_past_due_hist_past_11_mo</t>
  </si>
  <si>
    <t>Days Past Due History Past 11 Months</t>
  </si>
  <si>
    <t>dh045_delq_hist_11</t>
  </si>
  <si>
    <t>day_past_due_hist_past_12_mo</t>
  </si>
  <si>
    <t>Days Past Due History Past 12 Months</t>
  </si>
  <si>
    <t>dh045_delq_hist_12</t>
  </si>
  <si>
    <t>day_past_due_hist_past_13_mo</t>
  </si>
  <si>
    <t>Days Past Due History Past 13 Months</t>
  </si>
  <si>
    <t>dh045_delq_hist_13</t>
  </si>
  <si>
    <t>day_past_due_hist_past_14_mo</t>
  </si>
  <si>
    <t>Days Past Due History Past 14 Months</t>
  </si>
  <si>
    <t>dh045_delq_hist_14</t>
  </si>
  <si>
    <t>day_past_due_hist_past_15_mo</t>
  </si>
  <si>
    <t>Days Past Due History Past 15 Months</t>
  </si>
  <si>
    <t>dh045_delq_hist_15</t>
  </si>
  <si>
    <t>day_past_due_hist_past_16_mo</t>
  </si>
  <si>
    <t>Days Past Due History Past 16 Months</t>
  </si>
  <si>
    <t>dh045_delq_hist_16</t>
  </si>
  <si>
    <t>day_past_due_hist_past_17_mo</t>
  </si>
  <si>
    <t>Days Past Due History Past 17 Months</t>
  </si>
  <si>
    <t>dh045_delq_hist_17</t>
  </si>
  <si>
    <t>day_past_due_hist_past_18_mo</t>
  </si>
  <si>
    <t>Days Past Due History Past 18 Months</t>
  </si>
  <si>
    <t>dh045_delq_hist_18</t>
  </si>
  <si>
    <t>day_past_due_hist_past_19_mo</t>
  </si>
  <si>
    <t>Days Past Due History Past 19 Months</t>
  </si>
  <si>
    <t>dh045_delq_hist_19</t>
  </si>
  <si>
    <t>day_past_due_hist_past_20_mo</t>
  </si>
  <si>
    <t>Days Past Due History Past 20 Months</t>
  </si>
  <si>
    <t>dh045_delq_hist_20</t>
  </si>
  <si>
    <t>day_past_due_hist_past_21_mo</t>
  </si>
  <si>
    <t>Days Past Due History Past 21 Months</t>
  </si>
  <si>
    <t>dh045_delq_hist_21</t>
  </si>
  <si>
    <t>day_past_due_hist_past_22_mo</t>
  </si>
  <si>
    <t>Days Past Due History Past 22 Months</t>
  </si>
  <si>
    <t>dh045_delq_hist_22</t>
  </si>
  <si>
    <t>day_past_due_hist_past_23_mo</t>
  </si>
  <si>
    <t>Days Past Due History Past 23 Months</t>
  </si>
  <si>
    <t>dh045_delq_hist_23</t>
  </si>
  <si>
    <t>day_past_due_hist_past_24_mo</t>
  </si>
  <si>
    <t>Days Past Due History Past 24 Months</t>
  </si>
  <si>
    <t>dh045_delq_hist_24</t>
  </si>
  <si>
    <t>Accured Interest Outside Card</t>
  </si>
  <si>
    <t>dh045_accru_int_not_post</t>
  </si>
  <si>
    <t>cr_lmt_f</t>
  </si>
  <si>
    <t>Credit Limit Flag</t>
  </si>
  <si>
    <t>dh045_crlimit_flag</t>
  </si>
  <si>
    <t>all_card_cr_lmt_f</t>
  </si>
  <si>
    <t>All Card Credit Limit Flag</t>
  </si>
  <si>
    <t>dh045_crline_flag</t>
  </si>
  <si>
    <t>dh045_crline</t>
  </si>
  <si>
    <t>tot_bal</t>
  </si>
  <si>
    <t>Total Balance</t>
  </si>
  <si>
    <t>dh045_sum_tot_bal</t>
  </si>
  <si>
    <t>over_tot_cr_lmt_bal</t>
  </si>
  <si>
    <t>Over Total Credit Limit Balance</t>
  </si>
  <si>
    <t>dh045_diff_cr_sumbal</t>
  </si>
  <si>
    <t>max_day_past_due</t>
  </si>
  <si>
    <t>Max Days Past Due</t>
  </si>
  <si>
    <t>dh045_max_days_diff</t>
  </si>
  <si>
    <t>pnlty_rate</t>
  </si>
  <si>
    <t>Penalty Rate</t>
  </si>
  <si>
    <t>9,7</t>
  </si>
  <si>
    <t>dh045_ri_rate_1</t>
  </si>
  <si>
    <t>dh045_main_customer</t>
  </si>
  <si>
    <t>dh045_amnt_lst_purch</t>
  </si>
  <si>
    <t>dh045_amnt_lst_adv</t>
  </si>
  <si>
    <t>tfr_card_org_num</t>
  </si>
  <si>
    <t>Transfer Card Organization Number</t>
  </si>
  <si>
    <t>dh045_xfr_org_nmbr</t>
  </si>
  <si>
    <t>tfr_card_tp_num</t>
  </si>
  <si>
    <t>Transfer Card Type Number</t>
  </si>
  <si>
    <t>dh045_xfr_type_nmbr</t>
  </si>
  <si>
    <t>tfr_card_acct_num</t>
  </si>
  <si>
    <t>Transfer Card Account Number</t>
  </si>
  <si>
    <t>dh045_xfr_acct_nmbr</t>
  </si>
  <si>
    <t>tfr_card_eff_dt_yr</t>
  </si>
  <si>
    <t>Transfer Card Effective Date Year</t>
  </si>
  <si>
    <t>dh045_dte_xfer_effective_yyyy</t>
  </si>
  <si>
    <t>tfr_card_eff_dt_mo</t>
  </si>
  <si>
    <t>Transfer Card Effective Date Month</t>
  </si>
  <si>
    <t>dh045_dte_xfer_effective_mm</t>
  </si>
  <si>
    <t>tfr_card_eff_dt_day</t>
  </si>
  <si>
    <t>Transfer Card Effective Date Day</t>
  </si>
  <si>
    <t>dh045_dte_xfer_effective_dd</t>
  </si>
  <si>
    <t>acct_perf_indx</t>
  </si>
  <si>
    <t>Account Perform Index</t>
  </si>
  <si>
    <t>dh045_acc_perf_ind</t>
  </si>
  <si>
    <t>dh045_acc_risk_grade</t>
  </si>
  <si>
    <t>coll_cd_1</t>
  </si>
  <si>
    <t>Collection Code 1</t>
  </si>
  <si>
    <t>dh045_coll_mgmt_code_1</t>
  </si>
  <si>
    <t>coll_cd_2</t>
  </si>
  <si>
    <t>Collection Code 2</t>
  </si>
  <si>
    <t>dh045_coll_mgmt_code_2</t>
  </si>
  <si>
    <t>coll_cd_3</t>
  </si>
  <si>
    <t>Collection Code 3</t>
  </si>
  <si>
    <t>dh045_coll_mgmt_code_3</t>
  </si>
  <si>
    <t>dh045_cash_limit_per</t>
  </si>
  <si>
    <t>pd_offr_cd</t>
  </si>
  <si>
    <t>Product Offering Code</t>
  </si>
  <si>
    <t>dh045_pot_select_code</t>
  </si>
  <si>
    <t>pd_offr_exp_dt</t>
  </si>
  <si>
    <t>Product Offering Expire Date</t>
  </si>
  <si>
    <t>dh045_pot_exp_date</t>
  </si>
  <si>
    <t>paymt_in_cyc</t>
  </si>
  <si>
    <t>Payment in Cycle</t>
  </si>
  <si>
    <t>dh045_payments_in_cycle</t>
  </si>
  <si>
    <t>crrnt_due</t>
  </si>
  <si>
    <t>Current Due</t>
  </si>
  <si>
    <t>dh045_current_due</t>
  </si>
  <si>
    <t>last_retrn_chq_dt</t>
  </si>
  <si>
    <t>Last Return Cheque Date</t>
  </si>
  <si>
    <t>dh045_last_rtn_chk</t>
  </si>
  <si>
    <t>dh045_card_fee_date</t>
  </si>
  <si>
    <t>dispt_amt</t>
  </si>
  <si>
    <t>Dispute Amount</t>
  </si>
  <si>
    <t>dh045_dispute_amt</t>
  </si>
  <si>
    <t>cst_perf_indx</t>
  </si>
  <si>
    <t>Customer Perform Index</t>
  </si>
  <si>
    <t>dh045_cust_perf_ind</t>
  </si>
  <si>
    <t>cst_risk_grd</t>
  </si>
  <si>
    <t>Customer Risk Grade</t>
  </si>
  <si>
    <t>dh045_cust_risk_grade</t>
  </si>
  <si>
    <t>pnp</t>
  </si>
  <si>
    <t>Principle</t>
  </si>
  <si>
    <t>dh045_principle</t>
  </si>
  <si>
    <t>ii</t>
  </si>
  <si>
    <t>Interest Income</t>
  </si>
  <si>
    <t>dh045_intr_income</t>
  </si>
  <si>
    <t>Card Memo Accured Interest</t>
  </si>
  <si>
    <t>dh045_memo</t>
  </si>
  <si>
    <t>rtl_cash_int</t>
  </si>
  <si>
    <t>Retail Cash Interest</t>
  </si>
  <si>
    <t>dh045_rtl_cash_interest</t>
  </si>
  <si>
    <t>tax</t>
  </si>
  <si>
    <t>Tax</t>
  </si>
  <si>
    <t>dh045_tax</t>
  </si>
  <si>
    <t>dh045_addr_1</t>
  </si>
  <si>
    <t>dh045_addr_2</t>
  </si>
  <si>
    <t>Post code</t>
  </si>
  <si>
    <t>dh045_mail_code</t>
  </si>
  <si>
    <t>dh045_home_phone</t>
  </si>
  <si>
    <t>dh045_office_phone</t>
  </si>
  <si>
    <t>dh045_government_id</t>
  </si>
  <si>
    <t>Affiliation</t>
  </si>
  <si>
    <t>dh045_sunggut</t>
  </si>
  <si>
    <t>coa_gl_tp_cd</t>
  </si>
  <si>
    <t>COA GL Type Code</t>
  </si>
  <si>
    <t>dh045_charge_of_acct</t>
  </si>
  <si>
    <t>mrtl_st</t>
  </si>
  <si>
    <t>Marital Status</t>
  </si>
  <si>
    <t>dh045_marital_status</t>
  </si>
  <si>
    <t>dh045_occpn_code</t>
  </si>
  <si>
    <t>dh045_sex</t>
  </si>
  <si>
    <t>dh045_eng_name</t>
  </si>
  <si>
    <t>dh045_mobile_nmbr</t>
  </si>
  <si>
    <t>E-mail</t>
  </si>
  <si>
    <t>dh045_curr_email</t>
  </si>
  <si>
    <t>dh045_legal_entity</t>
  </si>
  <si>
    <t>Card Affiliation</t>
  </si>
  <si>
    <t>dh045_resp_center</t>
  </si>
  <si>
    <t>dh045_gl_account</t>
  </si>
  <si>
    <t>func_cd</t>
  </si>
  <si>
    <t>Function Code</t>
  </si>
  <si>
    <t>dh045_function</t>
  </si>
  <si>
    <t>line_bsn</t>
  </si>
  <si>
    <t>Line Business</t>
  </si>
  <si>
    <t>dh045_line_business</t>
  </si>
  <si>
    <t>gl_pd_cd</t>
  </si>
  <si>
    <t>GL Product Code</t>
  </si>
  <si>
    <t>dh045_glprodcd</t>
  </si>
  <si>
    <t>Inter Company</t>
  </si>
  <si>
    <t>dh045_inter_company</t>
  </si>
  <si>
    <t>Intra Company</t>
  </si>
  <si>
    <t>dh045_intra_company</t>
  </si>
  <si>
    <t>prj</t>
  </si>
  <si>
    <t>Project</t>
  </si>
  <si>
    <t>dh045_project</t>
  </si>
  <si>
    <t>gl_acct_fics_num</t>
  </si>
  <si>
    <t>GL Account Fics Number</t>
  </si>
  <si>
    <t>dh045_gl_fics</t>
  </si>
  <si>
    <t>gl_fillr_2</t>
  </si>
  <si>
    <t>GL Filler 2</t>
  </si>
  <si>
    <t>dh045_gl_filler2</t>
  </si>
  <si>
    <t>sub_pd_cd</t>
  </si>
  <si>
    <t>Sub Product Code</t>
  </si>
  <si>
    <t>dh045_prodcd</t>
  </si>
  <si>
    <t>rtl_svc_chrg</t>
  </si>
  <si>
    <t>Retail service charge</t>
  </si>
  <si>
    <t>dh045_rtl_svc_bnp</t>
  </si>
  <si>
    <t>cash_svc_chrg</t>
  </si>
  <si>
    <t xml:space="preserve">Cash Service Charge </t>
  </si>
  <si>
    <t>dh045_cash_svc_bnp</t>
  </si>
  <si>
    <t>Retail Past Due And Overlimit Fees</t>
  </si>
  <si>
    <t>dh045_rtl_misc_fees</t>
  </si>
  <si>
    <t>rtl_ins_bill</t>
  </si>
  <si>
    <t>Retail Insurance Billed</t>
  </si>
  <si>
    <t>dh045_rtl_insur_bnp</t>
  </si>
  <si>
    <t>rtl_mbr_bill</t>
  </si>
  <si>
    <t>Retail Membership Billed</t>
  </si>
  <si>
    <t>dh045_rtl_member_bnp</t>
  </si>
  <si>
    <t>annl_mbr_fee</t>
  </si>
  <si>
    <t>Annual Membership Fees</t>
  </si>
  <si>
    <t>dh045_annual_fee</t>
  </si>
  <si>
    <t>instl_bill_amt</t>
  </si>
  <si>
    <t>Installment Billed Amount</t>
  </si>
  <si>
    <t>dh045_instl_amort_bnp</t>
  </si>
  <si>
    <t>Highest Cardholder Flag</t>
  </si>
  <si>
    <t>dh045_highest_flag</t>
  </si>
  <si>
    <t>last_cr_lmt_dt_yr</t>
  </si>
  <si>
    <t>Last Credit Limit Date Year</t>
  </si>
  <si>
    <t>dh045_lst_crlimit_yyyy</t>
  </si>
  <si>
    <t>last_cr_lmt_dt_mo</t>
  </si>
  <si>
    <t>Last Credit Limit Date Month</t>
  </si>
  <si>
    <t>dh045_lst_crlimit_mm</t>
  </si>
  <si>
    <t>last_cr_lmt_dt_day</t>
  </si>
  <si>
    <t>Last Credit Limit Date Day</t>
  </si>
  <si>
    <t>dh045_lst_crlimit_dd</t>
  </si>
  <si>
    <t xml:space="preserve">Last Credit Limit  </t>
  </si>
  <si>
    <t>dh045_lst_crlimit</t>
  </si>
  <si>
    <t>tmp_cr_lmt_f</t>
  </si>
  <si>
    <t>Temporary Credit Limit Flag</t>
  </si>
  <si>
    <t>dh045_crlimit_temp_flag</t>
  </si>
  <si>
    <t>usr_acct_num</t>
  </si>
  <si>
    <t>User Account Number</t>
  </si>
  <si>
    <t>dh045_user_acct</t>
  </si>
  <si>
    <t>appl_scor_card</t>
  </si>
  <si>
    <t>Application Score Card</t>
  </si>
  <si>
    <t>dh045_card_appl_scorecrd</t>
  </si>
  <si>
    <t>Platinum Group Type</t>
  </si>
  <si>
    <t>dh045_group_flag</t>
  </si>
  <si>
    <t>sys+Column Name+add filler</t>
  </si>
  <si>
    <t>Key</t>
  </si>
  <si>
    <t>v_gts_kbgt_cont_outstanding</t>
  </si>
  <si>
    <t>gts_kbgt_cont_outstanding</t>
  </si>
  <si>
    <t>trade_ref</t>
  </si>
  <si>
    <t>5 Doc</t>
  </si>
  <si>
    <t>old_traderef</t>
  </si>
  <si>
    <t>fclty_cd</t>
  </si>
  <si>
    <t>Facility Code</t>
  </si>
  <si>
    <t>facility_id</t>
  </si>
  <si>
    <t>lmt_cd</t>
  </si>
  <si>
    <t>Limit Code</t>
  </si>
  <si>
    <t>limit_id</t>
  </si>
  <si>
    <t>fclty_lvl</t>
  </si>
  <si>
    <t>Facility Level</t>
  </si>
  <si>
    <t>facility_level</t>
  </si>
  <si>
    <t>lvl_6_lmt_cd</t>
  </si>
  <si>
    <t>Level 6 Limit Code</t>
  </si>
  <si>
    <t>l6_limit_id</t>
  </si>
  <si>
    <t>issue_date</t>
  </si>
  <si>
    <t>eff_date</t>
  </si>
  <si>
    <t xml:space="preserve">maturity-date   </t>
  </si>
  <si>
    <t xml:space="preserve">due-date   </t>
  </si>
  <si>
    <t>close_date</t>
  </si>
  <si>
    <t>tenor_unit</t>
  </si>
  <si>
    <t>Tenor Unit</t>
  </si>
  <si>
    <t>term_unit</t>
  </si>
  <si>
    <t>orig_pnp_amt_in_orig_ccy</t>
  </si>
  <si>
    <t>Original Principal Amount in Original Currency</t>
  </si>
  <si>
    <t>prin_org_amount_ccy</t>
  </si>
  <si>
    <t>orig_pnp_amt_in_thb</t>
  </si>
  <si>
    <t>Original Principal Amount in Thai Baht</t>
  </si>
  <si>
    <t>prin_org_amount_thb</t>
  </si>
  <si>
    <t>crrnt_orig_pnp_amt_in_orig_ccy</t>
  </si>
  <si>
    <t>Current Original Principal Amount in Original Currency</t>
  </si>
  <si>
    <t>prin_cur_amount_ccy</t>
  </si>
  <si>
    <t>crrnt_orig_pnp_amt_in_thb</t>
  </si>
  <si>
    <t>Current Original Principal Amount in Thai Baht</t>
  </si>
  <si>
    <t>prin_cur_amount_thb</t>
  </si>
  <si>
    <t>dly_acru_int_amt_in_orig_ccy</t>
  </si>
  <si>
    <t>Daily Accrued Interest amount in Original Currency</t>
  </si>
  <si>
    <t>int_daily_accru_ccy</t>
  </si>
  <si>
    <t>dly_acru_int_amt_in_thb</t>
  </si>
  <si>
    <t>Daily Accrued Interest amount in Thai Baht</t>
  </si>
  <si>
    <t>int_daily_accru_thb</t>
  </si>
  <si>
    <t>rmain_acru_int_in_orig_ccy</t>
  </si>
  <si>
    <t>Remain Accrued Interest in Original Currency</t>
  </si>
  <si>
    <t>int_remain_amount_ccy</t>
  </si>
  <si>
    <t>rmain_acru_int_in_thb</t>
  </si>
  <si>
    <t>Remain Accrued Interest in Thai Baht</t>
  </si>
  <si>
    <t>int_remain_amount_thb</t>
  </si>
  <si>
    <t>discnt_amt_in_orig_ccy</t>
  </si>
  <si>
    <t>Discount Amount in Original Currency</t>
  </si>
  <si>
    <t>disc_amount_ccy</t>
  </si>
  <si>
    <t>discnt_amt_in_thb</t>
  </si>
  <si>
    <t>Discount Amount in Thai Baht</t>
  </si>
  <si>
    <t>disc_amount_thb</t>
  </si>
  <si>
    <t>amtz_amt_in_orig_ccy</t>
  </si>
  <si>
    <t>Amortized amount in Original Currency</t>
  </si>
  <si>
    <t>amrz_amount_ccy</t>
  </si>
  <si>
    <t>amtz_amt_in_thb</t>
  </si>
  <si>
    <t>Amortized amount in Thai Baht</t>
  </si>
  <si>
    <t>amrz_amount_thb</t>
  </si>
  <si>
    <t>int_rcv_in_orig_ccy</t>
  </si>
  <si>
    <t xml:space="preserve">Interest Received in Original Currency </t>
  </si>
  <si>
    <t>int_receive_ccy</t>
  </si>
  <si>
    <t>int_rcv_in_thb</t>
  </si>
  <si>
    <t>Interest Received in Thai Baht</t>
  </si>
  <si>
    <t>int_receive_thb</t>
  </si>
  <si>
    <t>dly_int_late_chrg_amt_in_orig_ccy</t>
  </si>
  <si>
    <t>Daily Interest Late Charge amount in Original Currency</t>
  </si>
  <si>
    <t>int_daily_late_chrg_ccy</t>
  </si>
  <si>
    <t>dly_int_late_chrg_amt_in_thb</t>
  </si>
  <si>
    <t>Daily Interest Late Charge amount in Thai Baht</t>
  </si>
  <si>
    <t>int_daily_late_chrg_thb</t>
  </si>
  <si>
    <t>rmain_int_late_chrg_amt_in_orig_ccy</t>
  </si>
  <si>
    <t>Remain Interest Late Charge amount in Original Currency</t>
  </si>
  <si>
    <t>int_late_chrg_remain_ccy</t>
  </si>
  <si>
    <t>rmain_int_late_chrg_amt_in_thb</t>
  </si>
  <si>
    <t>Remain Interest Late Charge amount in Thai Baht</t>
  </si>
  <si>
    <t>int_late_chrg_remain_thb</t>
  </si>
  <si>
    <t>rvrs_acru_int_amt_in_orig_ccy</t>
  </si>
  <si>
    <t xml:space="preserve">Reverse Accrued Interest Amount in Original Currency
</t>
  </si>
  <si>
    <t>reverse_accru_ccy</t>
  </si>
  <si>
    <t>rvrs_acru_int_amt_in_thb</t>
  </si>
  <si>
    <t>Reverse Accrued Interest Amount in Thai Baht</t>
  </si>
  <si>
    <t>reverse_accru_thb</t>
  </si>
  <si>
    <t>memo_acru_int_amt_in_orig_ccy</t>
  </si>
  <si>
    <t>Memo Accrual Interest Amount in Original Currency</t>
  </si>
  <si>
    <t>memo_accru_ccy</t>
  </si>
  <si>
    <t>memo_acru_int_amt_in_thb</t>
  </si>
  <si>
    <t>Memo Accrual Interest Amount in Thai Baht</t>
  </si>
  <si>
    <t>memo_accru_thb</t>
  </si>
  <si>
    <t>tot_unpaid_fee_amt_in_thb</t>
  </si>
  <si>
    <t>Total Unpaid Fee amount in Thai Baht</t>
  </si>
  <si>
    <t>unpaid_fee_thb</t>
  </si>
  <si>
    <t>date_of_last_payment</t>
  </si>
  <si>
    <t>last_paymt_amt_in_orig_ccy</t>
  </si>
  <si>
    <t>Last Payment Amount in Original Currency</t>
  </si>
  <si>
    <t>amt_last_payment_ccy</t>
  </si>
  <si>
    <t>last_paymt_amt_in_thb</t>
  </si>
  <si>
    <t>Last Payment Amount in Thai Baht</t>
  </si>
  <si>
    <t>amt_last_payment_thb</t>
  </si>
  <si>
    <t>accum_paymt_amt_in_orig_ccy</t>
  </si>
  <si>
    <t xml:space="preserve">Accumulate Payment Amount in Original Currency </t>
  </si>
  <si>
    <t>amt_accum_payment_ccy</t>
  </si>
  <si>
    <t>accum_paymt_amt_in_thb</t>
  </si>
  <si>
    <t>Accumulate Payment Amount in Thai Baht</t>
  </si>
  <si>
    <t>amt_accum_payment_thb</t>
  </si>
  <si>
    <t>mid_rate</t>
  </si>
  <si>
    <t>11,7</t>
  </si>
  <si>
    <t>eff_rate</t>
  </si>
  <si>
    <t>sign</t>
  </si>
  <si>
    <t>Sign</t>
  </si>
  <si>
    <t>spread_rate</t>
  </si>
  <si>
    <t>int_late_chrg_rate</t>
  </si>
  <si>
    <t>Interest Late Charge Rate</t>
  </si>
  <si>
    <t>int_late_chg_rate</t>
  </si>
  <si>
    <t>max_rate</t>
  </si>
  <si>
    <t>Max Rate</t>
  </si>
  <si>
    <t>int_pay_type</t>
  </si>
  <si>
    <t>kbank_product_code</t>
  </si>
  <si>
    <t>ln_tp_cd</t>
  </si>
  <si>
    <t>Loan Type Code</t>
  </si>
  <si>
    <t>type_of_loan</t>
  </si>
  <si>
    <t>reverse_date</t>
  </si>
  <si>
    <t>day_pass_due_pnp</t>
  </si>
  <si>
    <t>Days Pass Due Principle</t>
  </si>
  <si>
    <t>dpd-prin</t>
  </si>
  <si>
    <t>day_pass_due_int</t>
  </si>
  <si>
    <t>Days Pass Due Interest</t>
  </si>
  <si>
    <t>dpd-int</t>
  </si>
  <si>
    <t>day_pass_due_bot</t>
  </si>
  <si>
    <t>Days Pass Due BOT</t>
  </si>
  <si>
    <t>dpd-bot</t>
  </si>
  <si>
    <t>day_pass_due_strt_dt</t>
  </si>
  <si>
    <t>Days Pass Due Start Date</t>
  </si>
  <si>
    <t>dpd_start_date</t>
  </si>
  <si>
    <t>ovdue_amt_in_orig_ccy</t>
  </si>
  <si>
    <t>Overdue amount in Original Currency</t>
  </si>
  <si>
    <t>overdue_amount_ccy</t>
  </si>
  <si>
    <t>ovdue_amt_in_thb</t>
  </si>
  <si>
    <t>Overdue amount in Thai Baht</t>
  </si>
  <si>
    <t>overdue_amount_thb</t>
  </si>
  <si>
    <t>DDC Account Number</t>
  </si>
  <si>
    <t>regis_repay_dda</t>
  </si>
  <si>
    <t>brwr_tp_cd</t>
  </si>
  <si>
    <t>Borrower Type Code</t>
  </si>
  <si>
    <t>borrower_type</t>
  </si>
  <si>
    <t>grc_priod_f</t>
  </si>
  <si>
    <t>Grace Period Flag</t>
  </si>
  <si>
    <t>grace_flag</t>
  </si>
  <si>
    <t>grc_priod_strt_dt</t>
  </si>
  <si>
    <t>Grace period Start Date</t>
  </si>
  <si>
    <t>grace_start_date</t>
  </si>
  <si>
    <t>grc_priod_end_dt</t>
  </si>
  <si>
    <t>Grace period End Date</t>
  </si>
  <si>
    <t>grace_end_date</t>
  </si>
  <si>
    <t>rc_cd</t>
  </si>
  <si>
    <t>RC Code</t>
  </si>
  <si>
    <t xml:space="preserve">center-code   </t>
  </si>
  <si>
    <t>prin_coa_lgl_ent</t>
  </si>
  <si>
    <t>prin_coa_rspl_cntr</t>
  </si>
  <si>
    <t>prin_coa_ac</t>
  </si>
  <si>
    <t>prin_coa_fnc</t>
  </si>
  <si>
    <t>prin_coa_line_of_bsn</t>
  </si>
  <si>
    <t>prin_coa_pd</t>
  </si>
  <si>
    <t>prin_coa_intco</t>
  </si>
  <si>
    <t>prin_coa_inrco</t>
  </si>
  <si>
    <t>prin_coa_prj</t>
  </si>
  <si>
    <t>prin_coa_futr_used1</t>
  </si>
  <si>
    <t>prin_coa_futr_used2</t>
  </si>
  <si>
    <t>prin_coa_pd_ftr_code</t>
  </si>
  <si>
    <t>accu_int_coa_lgl_ent</t>
  </si>
  <si>
    <t>accu_int_coa_rspl_cntr</t>
  </si>
  <si>
    <t>accu_int_coa_ac</t>
  </si>
  <si>
    <t>accu_int_coa_fnc</t>
  </si>
  <si>
    <t>accu_int_coa_line_of_bsn</t>
  </si>
  <si>
    <t>accu_int_coa_pd</t>
  </si>
  <si>
    <t>accu_int_coa_intco</t>
  </si>
  <si>
    <t>accu_int_coa_inrco</t>
  </si>
  <si>
    <t>accu_int_coa_prj</t>
  </si>
  <si>
    <t>accu_int_coa_futr_used1</t>
  </si>
  <si>
    <t>accu_int_coa_futr_used2</t>
  </si>
  <si>
    <t>accu_int_coa_pd_ftr_code</t>
  </si>
  <si>
    <t>rev_int_coa_lgl_ent</t>
  </si>
  <si>
    <t>rev_int_coa_rspl_cntr</t>
  </si>
  <si>
    <t>rev_int_coa_ac</t>
  </si>
  <si>
    <t>rev_int_coa_fnc</t>
  </si>
  <si>
    <t>rev_int_coa_line_of_bsn</t>
  </si>
  <si>
    <t>rev_int_coa_pd</t>
  </si>
  <si>
    <t>rev_int_coa_intco</t>
  </si>
  <si>
    <t>rev_int_coa_inrco</t>
  </si>
  <si>
    <t>rev_int_coa_prj</t>
  </si>
  <si>
    <t>rev_int_coa_futr_used1</t>
  </si>
  <si>
    <t>rev_int_coa_futr_used2</t>
  </si>
  <si>
    <t>rev_int_coa_pd_ftr_code</t>
  </si>
  <si>
    <t>memo_coa_lgl_ent</t>
  </si>
  <si>
    <t>memo_coa_rspl_cntr</t>
  </si>
  <si>
    <t>memo_coa_ac</t>
  </si>
  <si>
    <t>memo_coa_fnc</t>
  </si>
  <si>
    <t>memo_coa_line_of_bsn</t>
  </si>
  <si>
    <t>memo_coa_pd</t>
  </si>
  <si>
    <t>memo_coa_intco</t>
  </si>
  <si>
    <t>memo_coa_inrco</t>
  </si>
  <si>
    <t>memo_coa_prj</t>
  </si>
  <si>
    <t>memo_coa_futr_used1</t>
  </si>
  <si>
    <t>memo_coa_futr_used2</t>
  </si>
  <si>
    <t>memo_coa_pd_ftr_code</t>
  </si>
  <si>
    <t>int_late_coa_lgl_ent</t>
  </si>
  <si>
    <t>int_late_coa_rspl_cntr</t>
  </si>
  <si>
    <t>int_late_coa_ac</t>
  </si>
  <si>
    <t>int_late_coa_fnc</t>
  </si>
  <si>
    <t>int_late_coa_line_of_bsn</t>
  </si>
  <si>
    <t>int_late_coa_pd</t>
  </si>
  <si>
    <t>int_late_coa_intco</t>
  </si>
  <si>
    <t>int_late_coa_inrco</t>
  </si>
  <si>
    <t>int_late_coa_prj</t>
  </si>
  <si>
    <t>int_late_coa_futr_used1</t>
  </si>
  <si>
    <t>int_late_coa_futr_used2</t>
  </si>
  <si>
    <t>int_late_coa_pd_ftr_code</t>
  </si>
  <si>
    <t>orig_book_bal_in_orig_ccy</t>
  </si>
  <si>
    <t>Original Book Balance in Original Currency</t>
  </si>
  <si>
    <t>orig_book_bal_ccy</t>
  </si>
  <si>
    <t>orig_book_bal_in_thb</t>
  </si>
  <si>
    <t>Original Book Balance in Thai Baht</t>
  </si>
  <si>
    <t>orig_book_bal_thb</t>
  </si>
  <si>
    <t>orig_premm_discnt_in_orig_ccy</t>
  </si>
  <si>
    <t>Original Premium Discount in Original Currency</t>
  </si>
  <si>
    <t>orig_prem_dcn_ccy</t>
  </si>
  <si>
    <t>orig_premm_discnt_in_thb</t>
  </si>
  <si>
    <t>Original Premium Discount in Thai Baht</t>
  </si>
  <si>
    <t>orig_prem_dcn_thb</t>
  </si>
  <si>
    <t>crrnt_book_bal_in_orig_ccy</t>
  </si>
  <si>
    <t>Current Book Balance in Original Currency</t>
  </si>
  <si>
    <t>crn_book_bal_ccy</t>
  </si>
  <si>
    <t>crrnt_book_bal_in_thb</t>
  </si>
  <si>
    <t>Current Book Balance in Thai Baht</t>
  </si>
  <si>
    <t>crn_book_bal_thb</t>
  </si>
  <si>
    <t>crrnt_premm_discnt_in_orig_ccy</t>
  </si>
  <si>
    <t>Current Premium Discount in Original Currency</t>
  </si>
  <si>
    <t>crn_prem_dcn_ccy</t>
  </si>
  <si>
    <t>crrnt_premm_discnt_in_thb</t>
  </si>
  <si>
    <t>Current Premium Discount in Thai Baht</t>
  </si>
  <si>
    <t>crn_prem_dcn_thb</t>
  </si>
  <si>
    <t>avg_book_bal_in_orig_ccy</t>
  </si>
  <si>
    <t>Average Book Balance in Original Currency</t>
  </si>
  <si>
    <t>av_book_bal_ccy</t>
  </si>
  <si>
    <t>avg_book_bal_in_thb</t>
  </si>
  <si>
    <t>Average Book Balance in Thai Baht</t>
  </si>
  <si>
    <t>avg_par_bal_in_orig_ccy</t>
  </si>
  <si>
    <t>Average Par Balance in Original Currency</t>
  </si>
  <si>
    <t>av_par_bal_ccy</t>
  </si>
  <si>
    <t>avg_par_bal_in_thb</t>
  </si>
  <si>
    <t>Average Par Balance in Thai Baht</t>
  </si>
  <si>
    <t>av_par_bal_thb</t>
  </si>
  <si>
    <t>value_dt</t>
  </si>
  <si>
    <t>Prepayment Balance Amount in Original Currency</t>
  </si>
  <si>
    <t>ppymt_bal_amt_ccy</t>
  </si>
  <si>
    <t>Prepayment Balance Amount in Thai Baht</t>
  </si>
  <si>
    <t>ppymt_bal_amt_thb</t>
  </si>
  <si>
    <t>Original Admin Rate</t>
  </si>
  <si>
    <t>orig_src_sys</t>
  </si>
  <si>
    <t>Original Source System</t>
  </si>
  <si>
    <t>src_system</t>
  </si>
  <si>
    <t>ltst_amend_mat_dt</t>
  </si>
  <si>
    <t>Latest Amend Maturity Date</t>
  </si>
  <si>
    <t>latest_amd_mat_date</t>
  </si>
  <si>
    <t>ltst_amend_ccy_dt</t>
  </si>
  <si>
    <t>Latest Amend Currency Date</t>
  </si>
  <si>
    <t>latest_amd_ccy_date</t>
  </si>
  <si>
    <t>ltst_amend_int_dt</t>
  </si>
  <si>
    <t>Latest Amend Interest Date</t>
  </si>
  <si>
    <t>latest_amd_int_date</t>
  </si>
  <si>
    <t>overdue_date</t>
  </si>
  <si>
    <t>misc_info</t>
  </si>
  <si>
    <t>Miscellaneous Information</t>
  </si>
  <si>
    <t>v_gts_kbgt_loan_outstanding</t>
  </si>
  <si>
    <t>gts_kbgt_loan_outstanding</t>
  </si>
  <si>
    <t>av_book_bal_thb</t>
  </si>
  <si>
    <t>v_fxb_midrate_kbank</t>
  </si>
  <si>
    <t>fxb_midrate_kbank</t>
  </si>
  <si>
    <t>Underlying Currency Code</t>
  </si>
  <si>
    <t>underlying_currency</t>
  </si>
  <si>
    <t>base_ccy_cd</t>
  </si>
  <si>
    <t>Base Currency Code</t>
  </si>
  <si>
    <t>base_currency</t>
  </si>
  <si>
    <t>fillr_1</t>
  </si>
  <si>
    <t>Filler 1</t>
  </si>
  <si>
    <t>filler1</t>
  </si>
  <si>
    <t>fillr_2</t>
  </si>
  <si>
    <t>Filler 2</t>
  </si>
  <si>
    <t>filler2</t>
  </si>
  <si>
    <t>v_lpm_as400_lpm_x_ip_rel</t>
  </si>
  <si>
    <t>lpm_as400_lpm_x_ip_rel</t>
  </si>
  <si>
    <t>lpm_id</t>
  </si>
  <si>
    <t>vld_from_dt</t>
  </si>
  <si>
    <t>Valid From Date</t>
  </si>
  <si>
    <t>vld_fm_dt</t>
  </si>
  <si>
    <t>ownr_acct_tp_cd</t>
  </si>
  <si>
    <t>Ownership Account Type Code</t>
  </si>
  <si>
    <t>ar_own_tp_cd</t>
  </si>
  <si>
    <t>cst_perf_st_cd</t>
  </si>
  <si>
    <t>Customer Performance Status Code</t>
  </si>
  <si>
    <t>ip_perf_st_cd</t>
  </si>
  <si>
    <t>prior_cst_num</t>
  </si>
  <si>
    <t>Priority Customer Number</t>
  </si>
  <si>
    <t>prty_ip_id</t>
  </si>
  <si>
    <t>ltst_vrsn_f</t>
  </si>
  <si>
    <t>Latest Version Flag</t>
  </si>
  <si>
    <t>last_vrsn_f</t>
  </si>
  <si>
    <t>vld_to_dt</t>
  </si>
  <si>
    <t>Valid To Date</t>
  </si>
  <si>
    <t>upd_tms</t>
  </si>
  <si>
    <t>v_cardlink_kb1dh004_cpbmer</t>
  </si>
  <si>
    <t>cardlink_kb1dh004_cpbmer</t>
  </si>
  <si>
    <t>1dh004_d_org</t>
  </si>
  <si>
    <t>1dh004_d_acct</t>
  </si>
  <si>
    <t>rec_tp_num</t>
  </si>
  <si>
    <t>Record Type Number</t>
  </si>
  <si>
    <t>1dh004_d_rec_nbr</t>
  </si>
  <si>
    <t>mrch_tp</t>
  </si>
  <si>
    <t>Merchant Type</t>
  </si>
  <si>
    <t>1dh004_d_merch_type</t>
  </si>
  <si>
    <t>1dh004_d_id_name</t>
  </si>
  <si>
    <t xml:space="preserve">Merchant City
</t>
  </si>
  <si>
    <t>1dh004_d_id_city</t>
  </si>
  <si>
    <t>ste_nm_in_thai</t>
  </si>
  <si>
    <t>State Name in Thai</t>
  </si>
  <si>
    <t>1dh004_d_id_state</t>
  </si>
  <si>
    <t>mrch_nm_in_thai_1</t>
  </si>
  <si>
    <t>Merchant Name in Thai 1</t>
  </si>
  <si>
    <t>1dh004_d_tfb_name_1</t>
  </si>
  <si>
    <t>mrch_nm_in_thai_2</t>
  </si>
  <si>
    <t>Merchant Name in Thai 2</t>
  </si>
  <si>
    <t>1dh004_d_tfb_name_2</t>
  </si>
  <si>
    <t>regis_addr_1</t>
  </si>
  <si>
    <t>Registered Address 1</t>
  </si>
  <si>
    <t>1dh004_d_tfb_addr_1</t>
  </si>
  <si>
    <t>regis_addr_2</t>
  </si>
  <si>
    <t>Registered Address 2</t>
  </si>
  <si>
    <t>1dh004_d_tfb_addr_2</t>
  </si>
  <si>
    <t>mrch_zip_cd</t>
  </si>
  <si>
    <t>Merchant Zip Code</t>
  </si>
  <si>
    <t>1dh004_d_zip_code</t>
  </si>
  <si>
    <t>mrch_tel_num</t>
  </si>
  <si>
    <t xml:space="preserve">Merchant Telephone Number </t>
  </si>
  <si>
    <t>1dh004_d_phone_nmbr</t>
  </si>
  <si>
    <t>bank_sort_cd</t>
  </si>
  <si>
    <t>Bank Sort Code</t>
  </si>
  <si>
    <t>1dh004_d_route_transit</t>
  </si>
  <si>
    <t>1dh004_d_db_acct_nmbr</t>
  </si>
  <si>
    <t>mrch_ctc_nm</t>
  </si>
  <si>
    <t>Merchant Contact Name</t>
  </si>
  <si>
    <t>1dh004_d_contact</t>
  </si>
  <si>
    <t>bank_offcr_num</t>
  </si>
  <si>
    <t>Bank Officer Number</t>
  </si>
  <si>
    <t>1dh004_d_officer_id</t>
  </si>
  <si>
    <t>mrch_br_cd</t>
  </si>
  <si>
    <t>Merchant Branch Code</t>
  </si>
  <si>
    <t>1dh004_d_branch</t>
  </si>
  <si>
    <t>bank_agnt_num</t>
  </si>
  <si>
    <t>Bank Agent Number</t>
  </si>
  <si>
    <t>1dh004_d_agent_bank</t>
  </si>
  <si>
    <t>chain_store_mrch_num</t>
  </si>
  <si>
    <t xml:space="preserve">Chain Store Merchant Number </t>
  </si>
  <si>
    <t>1dh004_d_chain_store</t>
  </si>
  <si>
    <t>card_tp_st_1</t>
  </si>
  <si>
    <t>Card Type Status 1</t>
  </si>
  <si>
    <t>1dh004_d_card_status_1</t>
  </si>
  <si>
    <t>1dh004_d_card_card_type_1</t>
  </si>
  <si>
    <t>card_tp_st_2</t>
  </si>
  <si>
    <t>Card Type Status 2</t>
  </si>
  <si>
    <t>1dh004_d_card_status_2</t>
  </si>
  <si>
    <t>1dh004_d_card_card_type_2</t>
  </si>
  <si>
    <t>card_tp_st_3</t>
  </si>
  <si>
    <t>Card Type Status 3</t>
  </si>
  <si>
    <t>1dh004_d_card_status_3</t>
  </si>
  <si>
    <t>1dh004_d_card_card_type_3</t>
  </si>
  <si>
    <t>card_tp_st_4</t>
  </si>
  <si>
    <t>Card Type Status 4</t>
  </si>
  <si>
    <t>1dh004_d_card_status_4</t>
  </si>
  <si>
    <t>1dh004_d_card_card_type_4</t>
  </si>
  <si>
    <t>card_tp_st_5</t>
  </si>
  <si>
    <t>Card Type Status 5</t>
  </si>
  <si>
    <t>1dh004_d_card_status_5</t>
  </si>
  <si>
    <t>card_tp_5</t>
  </si>
  <si>
    <t>Card Type 5</t>
  </si>
  <si>
    <t>1dh004_d_card_card_type_5</t>
  </si>
  <si>
    <t>card_tp_st_6</t>
  </si>
  <si>
    <t>Card Type Status 6</t>
  </si>
  <si>
    <t>1dh004_d_card_status_6</t>
  </si>
  <si>
    <t>card_tp_6</t>
  </si>
  <si>
    <t>Card Type 6</t>
  </si>
  <si>
    <t>1dh004_d_card_card_type_6</t>
  </si>
  <si>
    <t>card_tp_st_7</t>
  </si>
  <si>
    <t>Card Type Status 7</t>
  </si>
  <si>
    <t>1dh004_d_card_status_7</t>
  </si>
  <si>
    <t>card_tp_7</t>
  </si>
  <si>
    <t>Card Type 7</t>
  </si>
  <si>
    <t>1dh004_d_card_card_type_7</t>
  </si>
  <si>
    <t>card_tp_st_8</t>
  </si>
  <si>
    <t>Card Type Status 8</t>
  </si>
  <si>
    <t>1dh004_d_card_status_8</t>
  </si>
  <si>
    <t>card_tp_8</t>
  </si>
  <si>
    <t>Card Type 8</t>
  </si>
  <si>
    <t>1dh004_d_card_card_type_8</t>
  </si>
  <si>
    <t>card_tp_st_9</t>
  </si>
  <si>
    <t>Card Type Status 9</t>
  </si>
  <si>
    <t>1dh004_d_card_status_9</t>
  </si>
  <si>
    <t>card_tp_9</t>
  </si>
  <si>
    <t>Card Type 9</t>
  </si>
  <si>
    <t>1dh004_d_card_card_type_9</t>
  </si>
  <si>
    <t>card_tp_st_10</t>
  </si>
  <si>
    <t>Card Type Status 10</t>
  </si>
  <si>
    <t>1dh004_d_card_status_10</t>
  </si>
  <si>
    <t>card_tp_10</t>
  </si>
  <si>
    <t>Card Type 10</t>
  </si>
  <si>
    <t>1dh004_d_card_card_type_10</t>
  </si>
  <si>
    <t>card_tp_st_11</t>
  </si>
  <si>
    <t>Card Type Status 11</t>
  </si>
  <si>
    <t>1dh004_d_card_status_11</t>
  </si>
  <si>
    <t>card_tp_11</t>
  </si>
  <si>
    <t>Card Type 11</t>
  </si>
  <si>
    <t>1dh004_d_card_card_type_11</t>
  </si>
  <si>
    <t>card_tp_st_12</t>
  </si>
  <si>
    <t>Card Type Status 12</t>
  </si>
  <si>
    <t>1dh004_d_card_status_12</t>
  </si>
  <si>
    <t>card_tp_12</t>
  </si>
  <si>
    <t>Card Type 12</t>
  </si>
  <si>
    <t>1dh004_d_card_card_type_12</t>
  </si>
  <si>
    <t>card_tp_st_13</t>
  </si>
  <si>
    <t>Card Type Status 13</t>
  </si>
  <si>
    <t>1dh004_d_card_status_13</t>
  </si>
  <si>
    <t>card_tp_13</t>
  </si>
  <si>
    <t>Card Type 13</t>
  </si>
  <si>
    <t>1dh004_d_card_card_type_13</t>
  </si>
  <si>
    <t>card_tp_st_14</t>
  </si>
  <si>
    <t>Card Type Status 14</t>
  </si>
  <si>
    <t>1dh004_d_card_status_14</t>
  </si>
  <si>
    <t>card_tp_14</t>
  </si>
  <si>
    <t>Card Type 14</t>
  </si>
  <si>
    <t>1dh004_d_card_card_type_14</t>
  </si>
  <si>
    <t>card_tp_st_15</t>
  </si>
  <si>
    <t>Card Type Status 15</t>
  </si>
  <si>
    <t>1dh004_d_card_status_15</t>
  </si>
  <si>
    <t>card_tp_15</t>
  </si>
  <si>
    <t>Card Type 15</t>
  </si>
  <si>
    <t>1dh004_d_card_card_type_15</t>
  </si>
  <si>
    <t>discnt_pct</t>
  </si>
  <si>
    <t>Discount Percentage</t>
  </si>
  <si>
    <t>6,2</t>
  </si>
  <si>
    <t>1dh004_d_pct_of_disc</t>
  </si>
  <si>
    <t>mrch_hold_stmt_f</t>
  </si>
  <si>
    <t>Merchant Hold Statement Flag</t>
  </si>
  <si>
    <t>1dh004_d_hold_stmt_flag</t>
  </si>
  <si>
    <t>mrch_stmt_msg_prnt_f</t>
  </si>
  <si>
    <t>Merchant Statement Message Print Flag</t>
  </si>
  <si>
    <t>1dh004_d_stmt_msg_suppress</t>
  </si>
  <si>
    <t>mrch_adj_f</t>
  </si>
  <si>
    <t>Merchant Adjusted Flag</t>
  </si>
  <si>
    <t>1dh004_d_merch_adj_flag</t>
  </si>
  <si>
    <t>mrch_discnt_mthd</t>
  </si>
  <si>
    <t>Merchant Discount Method</t>
  </si>
  <si>
    <t>1dh004_d_disc_method</t>
  </si>
  <si>
    <t>Which Matrix Code</t>
  </si>
  <si>
    <t>1dh004_d_which_matrix</t>
  </si>
  <si>
    <t>proft_mrgn_pct</t>
  </si>
  <si>
    <t>Profit Margin Percentage</t>
  </si>
  <si>
    <t>1dh004_d_profit_margin</t>
  </si>
  <si>
    <t>discnt_chrg_cd</t>
  </si>
  <si>
    <t>Discount Charged Code</t>
  </si>
  <si>
    <t>1dh004_d_disc_freq</t>
  </si>
  <si>
    <t>auth_olmt_f</t>
  </si>
  <si>
    <t>Authorization Over Limit Flag</t>
  </si>
  <si>
    <t>1dh004_d_rej_unauth_over_limit</t>
  </si>
  <si>
    <t>mrch_rcv_tp_f</t>
  </si>
  <si>
    <t>Merchant Received Type Flag</t>
  </si>
  <si>
    <t>1dh004_d_media_type</t>
  </si>
  <si>
    <t>mrch_blltin_issu_f</t>
  </si>
  <si>
    <t>Merchant Bulletins Issued Flag</t>
  </si>
  <si>
    <t>1dh004_d_tape_bulletin</t>
  </si>
  <si>
    <t>mrch_dep_auto_paymt_f</t>
  </si>
  <si>
    <t>Merchant Deposits Auto Payment Flag</t>
  </si>
  <si>
    <t>1dh004_d_ach_merch_dp</t>
  </si>
  <si>
    <t>mrch_dep_auto_paymt_chrgbk_f</t>
  </si>
  <si>
    <t>Merchant Deposits Auto Payment Chargeback Flag</t>
  </si>
  <si>
    <t>1dh004_d_ach_merch_chgbk</t>
  </si>
  <si>
    <t>usr_cd_1</t>
  </si>
  <si>
    <t>User Code 1</t>
  </si>
  <si>
    <t>1dh004_d_user_code_1</t>
  </si>
  <si>
    <t>1dh004_d_user_code_2</t>
  </si>
  <si>
    <t>1dh004_d_user_code_3</t>
  </si>
  <si>
    <t>mrch_qtr_rpt_f</t>
  </si>
  <si>
    <t>Merchant Quarterly Reports Flag</t>
  </si>
  <si>
    <t>1dh004_d_intchg_reject</t>
  </si>
  <si>
    <t>visa_mrch_mbr_num</t>
  </si>
  <si>
    <t>Visa Merchant Member Number</t>
  </si>
  <si>
    <t>1dh004_d_visa_member_id</t>
  </si>
  <si>
    <t>mrch_regis_open_dt</t>
  </si>
  <si>
    <t>Merchant Registered Open Date</t>
  </si>
  <si>
    <t>1dh004_d_dte_opened</t>
  </si>
  <si>
    <t>last_mrch_stmt_dt</t>
  </si>
  <si>
    <t>Last Merchant Statement Date</t>
  </si>
  <si>
    <t>1dh004_d_dte_lst_stmt</t>
  </si>
  <si>
    <t>last_mrch_visit_dt</t>
  </si>
  <si>
    <t>Last Merchant Visit Date</t>
  </si>
  <si>
    <t>1dh004_d_dte_lst_visit</t>
  </si>
  <si>
    <t>nxt_mrch_visit_dt</t>
  </si>
  <si>
    <t>Next Merchant Visit Date</t>
  </si>
  <si>
    <t>1dh004_d_dte_nxt_visit</t>
  </si>
  <si>
    <t>nxt_rvw_mrch_acct_dt</t>
  </si>
  <si>
    <t>Next Review Merchant Account Date</t>
  </si>
  <si>
    <t>1dh004_d_dte_nxt_review</t>
  </si>
  <si>
    <t>last_mdr_adj_acct_dt</t>
  </si>
  <si>
    <t>Last Merchant Discount Rate Adjustment Account Date</t>
  </si>
  <si>
    <t>1dh004_d_dte_lst_rte_adj</t>
  </si>
  <si>
    <t>last_mrch_stmt_pd_dt</t>
  </si>
  <si>
    <t>Last Merchant Statement Produce Date</t>
  </si>
  <si>
    <t>1dh004_d_dte_lst_maint</t>
  </si>
  <si>
    <t>mrch_open_dt</t>
  </si>
  <si>
    <t>Merchant Open Date</t>
  </si>
  <si>
    <t>1dh004_d_dte_user_1</t>
  </si>
  <si>
    <t>usr_2_dt</t>
  </si>
  <si>
    <t>User 2 Date</t>
  </si>
  <si>
    <t>1dh004_d_dte_user_2</t>
  </si>
  <si>
    <t>Number of Imprinters Issued Type 1</t>
  </si>
  <si>
    <t>1dh004_d_nbr_imprinter1</t>
  </si>
  <si>
    <t>Number of Imprinters Issued Type 2</t>
  </si>
  <si>
    <t>1dh004_d_nbr_imprinter2</t>
  </si>
  <si>
    <t>Number of Imprinters Issued Type 3</t>
  </si>
  <si>
    <t>1dh004_d_nbr_imprinter3</t>
  </si>
  <si>
    <t>nbr_kbnk_edc</t>
  </si>
  <si>
    <t>Number of Kbank EDC</t>
  </si>
  <si>
    <t>1dh004_d_nbr_pos_dev1</t>
  </si>
  <si>
    <t>nbr_rent_bank_edc</t>
  </si>
  <si>
    <t>Number of Rent Bank EDC</t>
  </si>
  <si>
    <t>1dh004_d_nbr_pos_dev2</t>
  </si>
  <si>
    <t>Number of POS Issues</t>
  </si>
  <si>
    <t>1dh004_d_nbr_pos_dev3</t>
  </si>
  <si>
    <t>auto_dr_gen_for_discnt_and_fee_cd</t>
  </si>
  <si>
    <t>Automated Debits Generated for Discount And Fees Code</t>
  </si>
  <si>
    <t>1dh004_d_ach_merch_disc_fee</t>
  </si>
  <si>
    <t>nbr_mrch_lvl_up_in_chain</t>
  </si>
  <si>
    <t>Number of Merchant Level Up in Chain</t>
  </si>
  <si>
    <t>1dh004_d_chain_mer_nbr</t>
  </si>
  <si>
    <t>lvl_of_mrch_in_chain</t>
  </si>
  <si>
    <t>Level of Merchant in Chain</t>
  </si>
  <si>
    <t>1dh004_d_chain_mer_level</t>
  </si>
  <si>
    <t>chain_mrch_stmt_cd</t>
  </si>
  <si>
    <t>Chain Merchant Statement Code</t>
  </si>
  <si>
    <t>1dh004_d_chain_stmt_ind</t>
  </si>
  <si>
    <t>chain_mrch_rpt_cd</t>
  </si>
  <si>
    <t>Chain Merchant Reported Code</t>
  </si>
  <si>
    <t>1dh004_d_chain_reprt_ind</t>
  </si>
  <si>
    <t>chain_mrch_settl_cd</t>
  </si>
  <si>
    <t>Chain Merchant Settlement Code</t>
  </si>
  <si>
    <t>1dh004_d_chain_sett_ind</t>
  </si>
  <si>
    <t>chain_mrch_discnt_cd</t>
  </si>
  <si>
    <t>Chain Merchant Discount Code</t>
  </si>
  <si>
    <t>1dh004_d_chain_disc_ind</t>
  </si>
  <si>
    <t>chain_mrch_fee_cd</t>
  </si>
  <si>
    <t>Chain Merchant Fees Code</t>
  </si>
  <si>
    <t>1dh004_d_chain_fees_ind</t>
  </si>
  <si>
    <t>chain_mrch_dr_discnt_cd</t>
  </si>
  <si>
    <t>Chain Merchant Debits Discount Code</t>
  </si>
  <si>
    <t>1dh004_d_chain_dd_ind</t>
  </si>
  <si>
    <t>card_num_from_1</t>
  </si>
  <si>
    <t>Card Number From 1</t>
  </si>
  <si>
    <t>1dh004_d_card_cardh_1_8_from_1</t>
  </si>
  <si>
    <t>card_oper_1</t>
  </si>
  <si>
    <t>Card Operator 1</t>
  </si>
  <si>
    <t>1dh004_d_card_cardh_oper_1</t>
  </si>
  <si>
    <t>card_num_to_1</t>
  </si>
  <si>
    <t xml:space="preserve">Card Number To 1 </t>
  </si>
  <si>
    <t>1dh004_d_card_cardh_1_8_to_1</t>
  </si>
  <si>
    <t>card_num_from_2</t>
  </si>
  <si>
    <t>Card Number From 2</t>
  </si>
  <si>
    <t>1dh004_d_card_cardh_1_8_from_2</t>
  </si>
  <si>
    <t>card_oper_2</t>
  </si>
  <si>
    <t>Card Operator 2</t>
  </si>
  <si>
    <t>1dh004_d_card_cardh_oper_2</t>
  </si>
  <si>
    <t>card_num_to_2</t>
  </si>
  <si>
    <t>Card Number To 2</t>
  </si>
  <si>
    <t>1dh004_d_card_cardh_1_8_to_2</t>
  </si>
  <si>
    <t>card_num_from_3</t>
  </si>
  <si>
    <t>Card Number From 3</t>
  </si>
  <si>
    <t>1dh004_d_card_cardh_1_8_from_3</t>
  </si>
  <si>
    <t>card_oper_3</t>
  </si>
  <si>
    <t>Card Operator 3</t>
  </si>
  <si>
    <t>1dh004_d_card_cardh_oper_3</t>
  </si>
  <si>
    <t>card_num_to_3</t>
  </si>
  <si>
    <t>Card Number To 3</t>
  </si>
  <si>
    <t>1dh004_d_card_cardh_1_8_to_3</t>
  </si>
  <si>
    <t>card_num_from_4</t>
  </si>
  <si>
    <t>Card Number From 4</t>
  </si>
  <si>
    <t>1dh004_d_card_cardh_1_8_from_4</t>
  </si>
  <si>
    <t>card_oper_4</t>
  </si>
  <si>
    <t>Card Operator 4</t>
  </si>
  <si>
    <t>1dh004_d_card_cardh_oper_4</t>
  </si>
  <si>
    <t>card_num_to_4</t>
  </si>
  <si>
    <t>Card Number To 4</t>
  </si>
  <si>
    <t>1dh004_d_card_cardh_1_8_to_4</t>
  </si>
  <si>
    <t>card_num_from_5</t>
  </si>
  <si>
    <t>Card Number From 5</t>
  </si>
  <si>
    <t>1dh004_d_card_cardh_1_8_from_5</t>
  </si>
  <si>
    <t>card_oper_5</t>
  </si>
  <si>
    <t>Card Operator 5</t>
  </si>
  <si>
    <t>1dh004_d_card_cardh_oper_5</t>
  </si>
  <si>
    <t>card_num_to_5</t>
  </si>
  <si>
    <t>Card Number To 5</t>
  </si>
  <si>
    <t>1dh004_d_card_cardh_1_8_to_5</t>
  </si>
  <si>
    <t>card_num_from_6</t>
  </si>
  <si>
    <t>Card Number From 6</t>
  </si>
  <si>
    <t>1dh004_d_card_cardh_1_8_from_6</t>
  </si>
  <si>
    <t>card_oper_6</t>
  </si>
  <si>
    <t>Card Operator 6</t>
  </si>
  <si>
    <t>1dh004_d_card_cardh_oper_6</t>
  </si>
  <si>
    <t>card_num_to_6</t>
  </si>
  <si>
    <t>Card Number To 6</t>
  </si>
  <si>
    <t>1dh004_d_card_cardh_1_8_to_6</t>
  </si>
  <si>
    <t>card_num_from_7</t>
  </si>
  <si>
    <t>Card Number From 7</t>
  </si>
  <si>
    <t>1dh004_d_card_cardh_1_8_from_7</t>
  </si>
  <si>
    <t>card_oper_7</t>
  </si>
  <si>
    <t>Card Operator 7</t>
  </si>
  <si>
    <t>1dh004_d_card_cardh_oper_7</t>
  </si>
  <si>
    <t>card_num_to_7</t>
  </si>
  <si>
    <t>Card Number To 7</t>
  </si>
  <si>
    <t>1dh004_d_card_cardh_1_8_to_7</t>
  </si>
  <si>
    <t>card_num_from_8</t>
  </si>
  <si>
    <t>Card Number From 8</t>
  </si>
  <si>
    <t>1dh004_d_card_cardh_1_8_from_8</t>
  </si>
  <si>
    <t>card_oper_8</t>
  </si>
  <si>
    <t>Card Operator 8</t>
  </si>
  <si>
    <t>1dh004_d_card_cardh_oper_8</t>
  </si>
  <si>
    <t>card_num_to_8</t>
  </si>
  <si>
    <t>Card Number To 8</t>
  </si>
  <si>
    <t>1dh004_d_card_cardh_1_8_to_8</t>
  </si>
  <si>
    <t>card_num_from_9</t>
  </si>
  <si>
    <t>Card Number From 9</t>
  </si>
  <si>
    <t>1dh004_d_card_cardh_1_8_from_9</t>
  </si>
  <si>
    <t>card_oper_9</t>
  </si>
  <si>
    <t>Card Operator 9</t>
  </si>
  <si>
    <t>1dh004_d_card_cardh_oper_9</t>
  </si>
  <si>
    <t>card_num_to_9</t>
  </si>
  <si>
    <t>Card Number To 9</t>
  </si>
  <si>
    <t>1dh004_d_card_cardh_1_8_to_9</t>
  </si>
  <si>
    <t>card_num_from_10</t>
  </si>
  <si>
    <t>Card Number From 10</t>
  </si>
  <si>
    <t>1dh004_d_card_cardh_1_8_from_10</t>
  </si>
  <si>
    <t>card_oper_10</t>
  </si>
  <si>
    <t>Card Operator 10</t>
  </si>
  <si>
    <t>1dh004_d_card_cardh_oper_10</t>
  </si>
  <si>
    <t>card_num_to_10</t>
  </si>
  <si>
    <t>Card Number To 10</t>
  </si>
  <si>
    <t>1dh004_d_card_cardh_1_8_to_10</t>
  </si>
  <si>
    <t>card_num_from_11</t>
  </si>
  <si>
    <t>Card Number From 11</t>
  </si>
  <si>
    <t>1dh004_d_card_cardh_1_8_from_11</t>
  </si>
  <si>
    <t>card_oper_11</t>
  </si>
  <si>
    <t>Card Operator 11</t>
  </si>
  <si>
    <t>1dh004_d_card_cardh_oper_11</t>
  </si>
  <si>
    <t>card_num_to_11</t>
  </si>
  <si>
    <t>Card Number To 11</t>
  </si>
  <si>
    <t>1dh004_d_card_cardh_1_8_to_11</t>
  </si>
  <si>
    <t>card_num_from_12</t>
  </si>
  <si>
    <t>Card Number From 12</t>
  </si>
  <si>
    <t>1dh004_d_card_cardh_1_8_from_12</t>
  </si>
  <si>
    <t>card_oper_12</t>
  </si>
  <si>
    <t>Card Operator 12</t>
  </si>
  <si>
    <t>1dh004_d_card_cardh_oper_12</t>
  </si>
  <si>
    <t>card_num_to_12</t>
  </si>
  <si>
    <t>Card Number To 12</t>
  </si>
  <si>
    <t>1dh004_d_card_cardh_1_8_to_12</t>
  </si>
  <si>
    <t>card_num_from_13</t>
  </si>
  <si>
    <t>Card Number From 13</t>
  </si>
  <si>
    <t>1dh004_d_card_cardh_1_8_from_13</t>
  </si>
  <si>
    <t>card_oper_13</t>
  </si>
  <si>
    <t>Card Operator 13</t>
  </si>
  <si>
    <t>1dh004_d_card_cardh_oper_13</t>
  </si>
  <si>
    <t>card_num_to_13</t>
  </si>
  <si>
    <t>Card Number To 13</t>
  </si>
  <si>
    <t>1dh004_d_card_cardh_1_8_to_13</t>
  </si>
  <si>
    <t>card_num_from_14</t>
  </si>
  <si>
    <t>Card Number From 14</t>
  </si>
  <si>
    <t>1dh004_d_card_cardh_1_8_from_14</t>
  </si>
  <si>
    <t>card_oper_14</t>
  </si>
  <si>
    <t>Card Operator 14</t>
  </si>
  <si>
    <t>1dh004_d_card_cardh_oper_14</t>
  </si>
  <si>
    <t>card_num_to_14</t>
  </si>
  <si>
    <t>Card Number To 14</t>
  </si>
  <si>
    <t>1dh004_d_card_cardh_1_8_to_14</t>
  </si>
  <si>
    <t>card_num_from_15</t>
  </si>
  <si>
    <t>Card Number From 15</t>
  </si>
  <si>
    <t>1dh004_d_card_cardh_1_8_from_15</t>
  </si>
  <si>
    <t>card_oper_15</t>
  </si>
  <si>
    <t>Card Operator 15</t>
  </si>
  <si>
    <t>1dh004_d_card_cardh_oper_15</t>
  </si>
  <si>
    <t>card_num_to_15</t>
  </si>
  <si>
    <t>Card Number To 15</t>
  </si>
  <si>
    <t>1dh004_d_card_cardh_1_8_to_15</t>
  </si>
  <si>
    <t>per_itm_txn_fee_1</t>
  </si>
  <si>
    <t>Per Item Transaction Fee 1</t>
  </si>
  <si>
    <t>1dh004_d_card_per_trans_1</t>
  </si>
  <si>
    <t>nbr_warn_blltin_1</t>
  </si>
  <si>
    <t>Number of Warning Bulletins 1</t>
  </si>
  <si>
    <t>1dh004_d_card_nbr_bulletins_1</t>
  </si>
  <si>
    <t>discnt_rate_1</t>
  </si>
  <si>
    <t>Discount Rate 1</t>
  </si>
  <si>
    <t>7,5</t>
  </si>
  <si>
    <t>1dh004_d_card_disc_rate_1</t>
  </si>
  <si>
    <t>flr_lmt_1</t>
  </si>
  <si>
    <t>Floor Limit 1</t>
  </si>
  <si>
    <t>1dh004_d_card_floor_limit_1</t>
  </si>
  <si>
    <t>fee_base_sale_cd_1</t>
  </si>
  <si>
    <t>Fee Based Sales Code 1</t>
  </si>
  <si>
    <t>1dh004_d_card_disc_type_1</t>
  </si>
  <si>
    <t>intrchng_fee_cd_1</t>
  </si>
  <si>
    <t>Interchange Fees Code 1</t>
  </si>
  <si>
    <t>1dh004_d_card_intchg_fee_1</t>
  </si>
  <si>
    <t>1dh004_d_card_user_code_1</t>
  </si>
  <si>
    <t>per_itm_txn_fee_2</t>
  </si>
  <si>
    <t>Per Item Transaction Fee 2</t>
  </si>
  <si>
    <t>1dh004_d_card_per_trans_2</t>
  </si>
  <si>
    <t>nbr_warn_blltin_2</t>
  </si>
  <si>
    <t>Number of Warning Bulletins 2</t>
  </si>
  <si>
    <t>1dh004_d_card_nbr_bulletins_2</t>
  </si>
  <si>
    <t>discnt_rate_2</t>
  </si>
  <si>
    <t>Discount Rate 2</t>
  </si>
  <si>
    <t>1dh004_d_card_disc_rate_2</t>
  </si>
  <si>
    <t>flr_lmt_2</t>
  </si>
  <si>
    <t>Floor Limit 2</t>
  </si>
  <si>
    <t>1dh004_d_card_floor_limit_2</t>
  </si>
  <si>
    <t>fee_base_sale_cd_2</t>
  </si>
  <si>
    <t>Fee Based Sales Code 2</t>
  </si>
  <si>
    <t>1dh004_d_card_disc_type_2</t>
  </si>
  <si>
    <t>intrchng_fee_cd_2</t>
  </si>
  <si>
    <t>Interchange Fees Code 2</t>
  </si>
  <si>
    <t>1dh004_d_card_intchg_fee_2</t>
  </si>
  <si>
    <t>1dh004_d_card_user_code_2</t>
  </si>
  <si>
    <t>per_itm_txn_fee_3</t>
  </si>
  <si>
    <t>Per Item Transaction Fee 3</t>
  </si>
  <si>
    <t>1dh004_d_card_per_trans_3</t>
  </si>
  <si>
    <t>nbr_warn_blltin_3</t>
  </si>
  <si>
    <t>Number of Warning Bulletins 3</t>
  </si>
  <si>
    <t>1dh004_d_card_nbr_bulletins_3</t>
  </si>
  <si>
    <t>discnt_rate_3</t>
  </si>
  <si>
    <t>Discount Rate 3</t>
  </si>
  <si>
    <t>1dh004_d_card_disc_rate_3</t>
  </si>
  <si>
    <t>flr_lmt_3</t>
  </si>
  <si>
    <t>Floor Limit 3</t>
  </si>
  <si>
    <t>1dh004_d_card_floor_limit_3</t>
  </si>
  <si>
    <t>fee_base_sale_cd_3</t>
  </si>
  <si>
    <t>Fee Based Sales Code 3</t>
  </si>
  <si>
    <t>1dh004_d_card_disc_type_3</t>
  </si>
  <si>
    <t>intrchng_fee_cd_3</t>
  </si>
  <si>
    <t>Interchange Fees Code 3</t>
  </si>
  <si>
    <t>1dh004_d_card_intchg_fee_3</t>
  </si>
  <si>
    <t>1dh004_d_card_user_code_3</t>
  </si>
  <si>
    <t>per_itm_txn_fee_4</t>
  </si>
  <si>
    <t>Per Item Transaction Fee 4</t>
  </si>
  <si>
    <t>1dh004_d_card_per_trans_4</t>
  </si>
  <si>
    <t>nbr_warn_blltin_4</t>
  </si>
  <si>
    <t>Number of Warning Bulletins 4</t>
  </si>
  <si>
    <t>1dh004_d_card_nbr_bulletins_4</t>
  </si>
  <si>
    <t>discnt_rate_4</t>
  </si>
  <si>
    <t>Discount Rate 4</t>
  </si>
  <si>
    <t>1dh004_d_card_disc_rate_4</t>
  </si>
  <si>
    <t>flr_lmt_4</t>
  </si>
  <si>
    <t>Floor Limit 4</t>
  </si>
  <si>
    <t>1dh004_d_card_floor_limit_4</t>
  </si>
  <si>
    <t>fee_base_sale_cd_4</t>
  </si>
  <si>
    <t>Fee Based Sales Code 4</t>
  </si>
  <si>
    <t>1dh004_d_card_disc_type_4</t>
  </si>
  <si>
    <t>intrchng_fee_cd_4</t>
  </si>
  <si>
    <t>Interchange Fees Code 4</t>
  </si>
  <si>
    <t>1dh004_d_card_intchg_fee_4</t>
  </si>
  <si>
    <t>usr_cd_4</t>
  </si>
  <si>
    <t>User Code 4</t>
  </si>
  <si>
    <t>1dh004_d_card_user_code_4</t>
  </si>
  <si>
    <t>per_itm_txn_fee_5</t>
  </si>
  <si>
    <t>Per Item Transaction Fee 5</t>
  </si>
  <si>
    <t>1dh004_d_card_per_trans_5</t>
  </si>
  <si>
    <t>nbr_warn_blltin_5</t>
  </si>
  <si>
    <t>Number of Warning Bulletins 5</t>
  </si>
  <si>
    <t>1dh004_d_card_nbr_bulletins_5</t>
  </si>
  <si>
    <t>discnt_rate_5</t>
  </si>
  <si>
    <t>Discount Rate 5</t>
  </si>
  <si>
    <t>1dh004_d_card_disc_rate_5</t>
  </si>
  <si>
    <t>flr_lmt_5</t>
  </si>
  <si>
    <t>Floor Limit 5</t>
  </si>
  <si>
    <t>1dh004_d_card_floor_limit_5</t>
  </si>
  <si>
    <t>fee_base_sale_cd_5</t>
  </si>
  <si>
    <t>Fee Based Sales Code 5</t>
  </si>
  <si>
    <t>1dh004_d_card_disc_type_5</t>
  </si>
  <si>
    <t>intrchng_fee_cd_5</t>
  </si>
  <si>
    <t>Interchange Fees Code 5</t>
  </si>
  <si>
    <t>1dh004_d_card_intchg_fee_5</t>
  </si>
  <si>
    <t>usr_cd_5</t>
  </si>
  <si>
    <t>User Code 5</t>
  </si>
  <si>
    <t>1dh004_d_card_user_code_5</t>
  </si>
  <si>
    <t>per_itm_txn_fee_6</t>
  </si>
  <si>
    <t>Per Item Transaction Fee 6</t>
  </si>
  <si>
    <t>1dh004_d_card_per_trans_6</t>
  </si>
  <si>
    <t>nbr_warn_blltin_6</t>
  </si>
  <si>
    <t>Number of Warning Bulletins 6</t>
  </si>
  <si>
    <t>1dh004_d_card_nbr_bulletins_6</t>
  </si>
  <si>
    <t>discnt_rate_6</t>
  </si>
  <si>
    <t>Discount Rate 6</t>
  </si>
  <si>
    <t>1dh004_d_card_disc_rate_6</t>
  </si>
  <si>
    <t>flr_lmt_6</t>
  </si>
  <si>
    <t>Floor Limit 6</t>
  </si>
  <si>
    <t>1dh004_d_card_floor_limit_6</t>
  </si>
  <si>
    <t>fee_base_sale_cd_6</t>
  </si>
  <si>
    <t>Fee Based Sales Code 6</t>
  </si>
  <si>
    <t>1dh004_d_card_disc_type_6</t>
  </si>
  <si>
    <t>intrchng_fee_cd_6</t>
  </si>
  <si>
    <t>Interchange Fees Code 6</t>
  </si>
  <si>
    <t>1dh004_d_card_intchg_fee_6</t>
  </si>
  <si>
    <t>usr_cd_6</t>
  </si>
  <si>
    <t>User Code 6</t>
  </si>
  <si>
    <t>1dh004_d_card_user_code_6</t>
  </si>
  <si>
    <t>per_itm_txn_fee_7</t>
  </si>
  <si>
    <t>Per Item Transaction Fee 7</t>
  </si>
  <si>
    <t>1dh004_d_card_per_trans_7</t>
  </si>
  <si>
    <t>nbr_warn_blltin_7</t>
  </si>
  <si>
    <t>Number of Warning Bulletins 7</t>
  </si>
  <si>
    <t>1dh004_d_card_nbr_bulletins_7</t>
  </si>
  <si>
    <t>discnt_rate_7</t>
  </si>
  <si>
    <t>Discount Rate 7</t>
  </si>
  <si>
    <t>1dh004_d_card_disc_rate_7</t>
  </si>
  <si>
    <t>flr_lmt_7</t>
  </si>
  <si>
    <t>Floor Limit 7</t>
  </si>
  <si>
    <t>1dh004_d_card_floor_limit_7</t>
  </si>
  <si>
    <t>fee_base_sale_cd_7</t>
  </si>
  <si>
    <t>Fee Based Sales Code 7</t>
  </si>
  <si>
    <t>1dh004_d_card_disc_type_7</t>
  </si>
  <si>
    <t>intrchng_fee_cd_7</t>
  </si>
  <si>
    <t>Interchange Fees Code 7</t>
  </si>
  <si>
    <t>1dh004_d_card_intchg_fee_7</t>
  </si>
  <si>
    <t>usr_cd_7</t>
  </si>
  <si>
    <t>User Code 7</t>
  </si>
  <si>
    <t>1dh004_d_card_user_code_7</t>
  </si>
  <si>
    <t>per_itm_txn_fee_8</t>
  </si>
  <si>
    <t>Per Item Transaction Fee 8</t>
  </si>
  <si>
    <t>1dh004_d_card_per_trans_8</t>
  </si>
  <si>
    <t>nbr_warn_blltin_8</t>
  </si>
  <si>
    <t>Number of Warning Bulletins 8</t>
  </si>
  <si>
    <t>1dh004_d_card_nbr_bulletins_8</t>
  </si>
  <si>
    <t>discnt_rate_8</t>
  </si>
  <si>
    <t>Discount Rate 8</t>
  </si>
  <si>
    <t>1dh004_d_card_disc_rate_8</t>
  </si>
  <si>
    <t>flr_lmt_8</t>
  </si>
  <si>
    <t>Floor Limit 8</t>
  </si>
  <si>
    <t>1dh004_d_card_floor_limit_8</t>
  </si>
  <si>
    <t>fee_base_sale_cd_8</t>
  </si>
  <si>
    <t>Fee Based Sales Code 8</t>
  </si>
  <si>
    <t>1dh004_d_card_disc_type_8</t>
  </si>
  <si>
    <t>intrchng_fee_cd_8</t>
  </si>
  <si>
    <t>Interchange Fees Code 8</t>
  </si>
  <si>
    <t>1dh004_d_card_intchg_fee_8</t>
  </si>
  <si>
    <t>usr_cd_8</t>
  </si>
  <si>
    <t>User Code 8</t>
  </si>
  <si>
    <t>1dh004_d_card_user_code_8</t>
  </si>
  <si>
    <t>per_itm_txn_fee_9</t>
  </si>
  <si>
    <t>Per Item Transaction Fee 9</t>
  </si>
  <si>
    <t>1dh004_d_card_per_trans_9</t>
  </si>
  <si>
    <t>nbr_warn_blltin_9</t>
  </si>
  <si>
    <t>Number of Warning Bulletins 9</t>
  </si>
  <si>
    <t>1dh004_d_card_nbr_bulletins_9</t>
  </si>
  <si>
    <t>discnt_rate_9</t>
  </si>
  <si>
    <t>Discount Rate 9</t>
  </si>
  <si>
    <t>1dh004_d_card_disc_rate_9</t>
  </si>
  <si>
    <t>flr_lmt_9</t>
  </si>
  <si>
    <t>Floor Limit 9</t>
  </si>
  <si>
    <t>1dh004_d_card_floor_limit_9</t>
  </si>
  <si>
    <t>fee_base_sale_cd_9</t>
  </si>
  <si>
    <t>Fee Based Sales Code 9</t>
  </si>
  <si>
    <t>1dh004_d_card_disc_type_9</t>
  </si>
  <si>
    <t>intrchng_fee_cd_9</t>
  </si>
  <si>
    <t>Interchange Fees Code 9</t>
  </si>
  <si>
    <t>1dh004_d_card_intchg_fee_9</t>
  </si>
  <si>
    <t>usr_cd_9</t>
  </si>
  <si>
    <t>User Code 9</t>
  </si>
  <si>
    <t>1dh004_d_card_user_code_9</t>
  </si>
  <si>
    <t>per_itm_txn_fee_10</t>
  </si>
  <si>
    <t>Per Item Transaction Fee 10</t>
  </si>
  <si>
    <t>1dh004_d_card_per_trans_10</t>
  </si>
  <si>
    <t>nbr_warn_blltin_10</t>
  </si>
  <si>
    <t>Number of Warning Bulletins 10</t>
  </si>
  <si>
    <t>1dh004_d_card_nbr_bulletins_10</t>
  </si>
  <si>
    <t>discnt_rate_10</t>
  </si>
  <si>
    <t>Discount Rate 10</t>
  </si>
  <si>
    <t>1dh004_d_card_disc_rate_10</t>
  </si>
  <si>
    <t>flr_lmt_10</t>
  </si>
  <si>
    <t>Floor Limit 10</t>
  </si>
  <si>
    <t>1dh004_d_card_floor_limit_10</t>
  </si>
  <si>
    <t>fee_base_sale_cd_10</t>
  </si>
  <si>
    <t>Fee Based Sales Code 10</t>
  </si>
  <si>
    <t>1dh004_d_card_disc_type_10</t>
  </si>
  <si>
    <t>intrchng_fee_cd_10</t>
  </si>
  <si>
    <t>Interchange Fees Code 10</t>
  </si>
  <si>
    <t>1dh004_d_card_intchg_fee_10</t>
  </si>
  <si>
    <t>usr_cd_10</t>
  </si>
  <si>
    <t>User Code 10</t>
  </si>
  <si>
    <t>1dh004_d_card_user_code_10</t>
  </si>
  <si>
    <t>per_itm_txn_fee_11</t>
  </si>
  <si>
    <t>Per Item Transaction Fee 11</t>
  </si>
  <si>
    <t>1dh004_d_card_per_trans_11</t>
  </si>
  <si>
    <t>nbr_warn_blltin_11</t>
  </si>
  <si>
    <t>Number of Warning Bulletins 11</t>
  </si>
  <si>
    <t>1dh004_d_card_nbr_bulletins_11</t>
  </si>
  <si>
    <t>discnt_rate_11</t>
  </si>
  <si>
    <t>Discount Rate 11</t>
  </si>
  <si>
    <t>1dh004_d_card_disc_rate_11</t>
  </si>
  <si>
    <t>flr_lmt_11</t>
  </si>
  <si>
    <t>Floor Limit 11</t>
  </si>
  <si>
    <t>1dh004_d_card_floor_limit_11</t>
  </si>
  <si>
    <t>fee_base_sale_cd_11</t>
  </si>
  <si>
    <t>Fee Based Sales Code 11</t>
  </si>
  <si>
    <t>1dh004_d_card_disc_type_11</t>
  </si>
  <si>
    <t>intrchng_fee_cd_11</t>
  </si>
  <si>
    <t>Interchange Fees Code 11</t>
  </si>
  <si>
    <t>1dh004_d_card_intchg_fee_11</t>
  </si>
  <si>
    <t>usr_cd_11</t>
  </si>
  <si>
    <t>User Code 11</t>
  </si>
  <si>
    <t>1dh004_d_card_user_code_11</t>
  </si>
  <si>
    <t>per_itm_txn_fee_12</t>
  </si>
  <si>
    <t>Per Item Transaction Fee 12</t>
  </si>
  <si>
    <t>1dh004_d_card_per_trans_12</t>
  </si>
  <si>
    <t>nbr_warn_blltin_12</t>
  </si>
  <si>
    <t>Number of Warning Bulletins 12</t>
  </si>
  <si>
    <t>1dh004_d_card_nbr_bulletins_12</t>
  </si>
  <si>
    <t>discnt_rate_12</t>
  </si>
  <si>
    <t>Discount Rate 12</t>
  </si>
  <si>
    <t>1dh004_d_card_disc_rate_12</t>
  </si>
  <si>
    <t>flr_lmt_12</t>
  </si>
  <si>
    <t>Floor Limit 12</t>
  </si>
  <si>
    <t>1dh004_d_card_floor_limit_12</t>
  </si>
  <si>
    <t>fee_base_sale_cd_12</t>
  </si>
  <si>
    <t>Fee Based Sales Code 12</t>
  </si>
  <si>
    <t>1dh004_d_card_disc_type_12</t>
  </si>
  <si>
    <t>intrchng_fee_cd_12</t>
  </si>
  <si>
    <t>Interchange Fees Code 12</t>
  </si>
  <si>
    <t>1dh004_d_card_intchg_fee_12</t>
  </si>
  <si>
    <t>usr_cd_12</t>
  </si>
  <si>
    <t>User Code 12</t>
  </si>
  <si>
    <t>1dh004_d_card_user_code_12</t>
  </si>
  <si>
    <t>per_itm_txn_fee_13</t>
  </si>
  <si>
    <t>Per Item Transaction Fee 13</t>
  </si>
  <si>
    <t>1dh004_d_card_per_trans_13</t>
  </si>
  <si>
    <t>nbr_warn_blltin_13</t>
  </si>
  <si>
    <t>Number of Warning Bulletins 13</t>
  </si>
  <si>
    <t>1dh004_d_card_nbr_bulletins_13</t>
  </si>
  <si>
    <t>discnt_rate_13</t>
  </si>
  <si>
    <t>Discount Rate 13</t>
  </si>
  <si>
    <t>1dh004_d_card_disc_rate_13</t>
  </si>
  <si>
    <t>flr_lmt_13</t>
  </si>
  <si>
    <t>Floor Limit 13</t>
  </si>
  <si>
    <t>1dh004_d_card_floor_limit_13</t>
  </si>
  <si>
    <t>fee_base_sale_cd_13</t>
  </si>
  <si>
    <t>Fee Based Sales Code 13</t>
  </si>
  <si>
    <t>1dh004_d_card_disc_type_13</t>
  </si>
  <si>
    <t>intrchng_fee_cd_13</t>
  </si>
  <si>
    <t>Interchange Fees Code 13</t>
  </si>
  <si>
    <t>1dh004_d_card_intchg_fee_13</t>
  </si>
  <si>
    <t>usr_cd_13</t>
  </si>
  <si>
    <t>User Code 13</t>
  </si>
  <si>
    <t>1dh004_d_card_user_code_13</t>
  </si>
  <si>
    <t>per_itm_txn_fee_14</t>
  </si>
  <si>
    <t>Per Item Transaction Fee 14</t>
  </si>
  <si>
    <t>1dh004_d_card_per_trans_14</t>
  </si>
  <si>
    <t>nbr_warn_blltin_14</t>
  </si>
  <si>
    <t>Number of Warning Bulletins 14</t>
  </si>
  <si>
    <t>1dh004_d_card_nbr_bulletins_14</t>
  </si>
  <si>
    <t>discnt_rate_14</t>
  </si>
  <si>
    <t>Discount Rate 14</t>
  </si>
  <si>
    <t>1dh004_d_card_disc_rate_14</t>
  </si>
  <si>
    <t>flr_lmt_14</t>
  </si>
  <si>
    <t>Floor Limit 14</t>
  </si>
  <si>
    <t>1dh004_d_card_floor_limit_14</t>
  </si>
  <si>
    <t>fee_base_sale_cd_14</t>
  </si>
  <si>
    <t>Fee Based Sales Code 14</t>
  </si>
  <si>
    <t>1dh004_d_card_disc_type_14</t>
  </si>
  <si>
    <t>intrchng_fee_cd_14</t>
  </si>
  <si>
    <t>Interchange Fees Code 14</t>
  </si>
  <si>
    <t>1dh004_d_card_intchg_fee_14</t>
  </si>
  <si>
    <t>usr_cd_14</t>
  </si>
  <si>
    <t>User Code 14</t>
  </si>
  <si>
    <t>1dh004_d_card_user_code_14</t>
  </si>
  <si>
    <t>per_itm_txn_fee_15</t>
  </si>
  <si>
    <t>Per Item Transaction Fee 15</t>
  </si>
  <si>
    <t>1dh004_d_card_per_trans_15</t>
  </si>
  <si>
    <t>nbr_warn_blltin_15</t>
  </si>
  <si>
    <t>Number of Warning Bulletins 15</t>
  </si>
  <si>
    <t>1dh004_d_card_nbr_bulletins_15</t>
  </si>
  <si>
    <t>discnt_rate_15</t>
  </si>
  <si>
    <t>Discount Rate 15</t>
  </si>
  <si>
    <t>1dh004_d_card_disc_rate_15</t>
  </si>
  <si>
    <t>flr_lmt_15</t>
  </si>
  <si>
    <t>Floor Limit 15</t>
  </si>
  <si>
    <t>1dh004_d_card_floor_limit_15</t>
  </si>
  <si>
    <t>fee_base_sale_cd_15</t>
  </si>
  <si>
    <t>Fee Based Sales Code 15</t>
  </si>
  <si>
    <t>1dh004_d_card_disc_type_15</t>
  </si>
  <si>
    <t>intrchng_fee_cd_15</t>
  </si>
  <si>
    <t>Interchange Fees Code 15</t>
  </si>
  <si>
    <t>1dh004_d_card_intchg_fee_15</t>
  </si>
  <si>
    <t>usr_cd_15</t>
  </si>
  <si>
    <t>User Code 15</t>
  </si>
  <si>
    <t>1dh004_d_card_user_code_15</t>
  </si>
  <si>
    <t>visa_mcc</t>
  </si>
  <si>
    <t>Visa Merchant Category Code</t>
  </si>
  <si>
    <t>1dh004_d_visa_category</t>
  </si>
  <si>
    <t>mc_mrch_catg_cd</t>
  </si>
  <si>
    <t>MASTERCARD Merchant Category Code</t>
  </si>
  <si>
    <t>1dh004_d_mc_category</t>
  </si>
  <si>
    <t>std_indst_cl_cd</t>
  </si>
  <si>
    <t>Standard Industry Classification Code</t>
  </si>
  <si>
    <t>1dh004_d_pl_category</t>
  </si>
  <si>
    <t>1dh004_d_filler_1</t>
  </si>
  <si>
    <t>jcb_mcc</t>
  </si>
  <si>
    <t>JCB Merchant Category Code</t>
  </si>
  <si>
    <t>1dh004_d_jc_category</t>
  </si>
  <si>
    <t>cwtd_visa_gross_sale_amt</t>
  </si>
  <si>
    <t>Current Week to Date Visa Gross Sales Amount</t>
  </si>
  <si>
    <t>1dh004_d_cwtd_gross_sales_amt</t>
  </si>
  <si>
    <t>cwtd_visa_avg_txn_amt</t>
  </si>
  <si>
    <t xml:space="preserve">Current Week to Date Visa Average Transaction Amount
</t>
  </si>
  <si>
    <t>1dh004_d_cwtd_avg_tran_amt</t>
  </si>
  <si>
    <t>cwtd_visa_nbr_sale_txn</t>
  </si>
  <si>
    <t xml:space="preserve">Current Week to Date Visa Number of Sales Transaction
</t>
  </si>
  <si>
    <t>1dh004_d_cwtd_nbr_drafts</t>
  </si>
  <si>
    <t>cwtd_visa_nbr_chrgbk_txn</t>
  </si>
  <si>
    <t xml:space="preserve">Current Week to Date Visa Number of Chargeback Transaction
</t>
  </si>
  <si>
    <t>1dh004_d_cwtd_nbr_chgbks</t>
  </si>
  <si>
    <t xml:space="preserve">Current Week To Date ELP Total Days
</t>
  </si>
  <si>
    <t>1dh004_d_cwtd_elp_total_days</t>
  </si>
  <si>
    <t xml:space="preserve">LMF Gross Sales Amount
</t>
  </si>
  <si>
    <t>1dh004_d_lmf_gross_sales_amt</t>
  </si>
  <si>
    <t xml:space="preserve">LMF Average Transaction Amount
</t>
  </si>
  <si>
    <t>1dh004_d_lmf_avg_tran_amt</t>
  </si>
  <si>
    <t xml:space="preserve">Number of LMF Drafts
</t>
  </si>
  <si>
    <t>1dh004_d_lmf_nbr_drafts</t>
  </si>
  <si>
    <t xml:space="preserve">Number of LMF Chargeback
</t>
  </si>
  <si>
    <t>1dh004_d_lmf_nbr_chgbks</t>
  </si>
  <si>
    <t xml:space="preserve">Month to Date Number of LMF Chargeback
</t>
  </si>
  <si>
    <t>1dh004_d_mtd_nbr_chgbks</t>
  </si>
  <si>
    <t>Last Interrogated Date</t>
  </si>
  <si>
    <t>1dh004_d_date_last_interrogated</t>
  </si>
  <si>
    <t>frst_post_dt</t>
  </si>
  <si>
    <t>First Post Date</t>
  </si>
  <si>
    <t>1dh004_d_pirst_post_date</t>
  </si>
  <si>
    <t>monitr_cd</t>
  </si>
  <si>
    <t>Monitoring Code</t>
  </si>
  <si>
    <t>1dh004_d_monitoring_indicator</t>
  </si>
  <si>
    <t>visa_intrchng_f</t>
  </si>
  <si>
    <t xml:space="preserve">Visa Interchange Flag </t>
  </si>
  <si>
    <t>1dh004_d_visa_intchg_flag</t>
  </si>
  <si>
    <t>visa_auth_inqr_tc</t>
  </si>
  <si>
    <t>Visa Authorize Inquiry TC</t>
  </si>
  <si>
    <t>1dh004_d_visa_auth_inquiry_tc</t>
  </si>
  <si>
    <t>visa_spcl_condt_1</t>
  </si>
  <si>
    <t xml:space="preserve">Visa Special Condition 1
</t>
  </si>
  <si>
    <t>1dh004_d_visa_specl_cond_1</t>
  </si>
  <si>
    <t>1dh004_d_visa_specl_cond_2</t>
  </si>
  <si>
    <t>email_phn_cd</t>
  </si>
  <si>
    <t xml:space="preserve">E-Mail Phone Code
</t>
  </si>
  <si>
    <t>1dh004_d_visa_mail_phone_ind</t>
  </si>
  <si>
    <t>mtd_fld</t>
  </si>
  <si>
    <t xml:space="preserve">Month to Date Fields
</t>
  </si>
  <si>
    <t>1dh004_d_month_to_date_fields</t>
  </si>
  <si>
    <t>post_cpcty</t>
  </si>
  <si>
    <t xml:space="preserve">Post Capacity
</t>
  </si>
  <si>
    <t>1dh004_d_pos_cap</t>
  </si>
  <si>
    <t>post_entry_mode</t>
  </si>
  <si>
    <t xml:space="preserve">Post Entry Mode
</t>
  </si>
  <si>
    <t>1dh004_d_pos_mode</t>
  </si>
  <si>
    <t>auth_src</t>
  </si>
  <si>
    <t xml:space="preserve">Authorization Source
</t>
  </si>
  <si>
    <t>1dh004_d_auth_source</t>
  </si>
  <si>
    <t>ch_num</t>
  </si>
  <si>
    <t>CH Number</t>
  </si>
  <si>
    <t>1dh004_d_ch_id</t>
  </si>
  <si>
    <t>mstr_intrchng_f</t>
  </si>
  <si>
    <t>Master Interchange Flag</t>
  </si>
  <si>
    <t>1dh004_d_mc_intchg_flag</t>
  </si>
  <si>
    <t>mstr_auth_inqr_tc</t>
  </si>
  <si>
    <t>Master Authorize Inquiry TC</t>
  </si>
  <si>
    <t>1dh004_d_mc_auth_inquiry_tc</t>
  </si>
  <si>
    <t>mstr_exprss_intrchng_f</t>
  </si>
  <si>
    <t>Master Express Interchange Flag</t>
  </si>
  <si>
    <t>1dh004_d_mc_epss_intchg_flag</t>
  </si>
  <si>
    <t>card_desc_1</t>
  </si>
  <si>
    <t>Card Description 1</t>
  </si>
  <si>
    <t>1dh004_d_card_descr_1</t>
  </si>
  <si>
    <t>shrt_card_desc_1</t>
  </si>
  <si>
    <t>Short Card Description  1</t>
  </si>
  <si>
    <t>1dh004_d_card_descr_short_1</t>
  </si>
  <si>
    <t>cal_ases_fee_pct_1</t>
  </si>
  <si>
    <t>Calculate Assessment Fee Percentage 1</t>
  </si>
  <si>
    <t>1dh004_d_card_assess_1</t>
  </si>
  <si>
    <t>card_blltin_cost_1</t>
  </si>
  <si>
    <t>Card Bulletins Cost 1</t>
  </si>
  <si>
    <t>1dh004_d_card_bull_cost_1</t>
  </si>
  <si>
    <t>card_on_us_rate_1</t>
  </si>
  <si>
    <t>Card on Us Rate 1</t>
  </si>
  <si>
    <t>1dh004_d_card_on_us_rate_1</t>
  </si>
  <si>
    <t>card_on_us_per_itm_1</t>
  </si>
  <si>
    <t>Card on Us Per Item 1</t>
  </si>
  <si>
    <t>1dh004_d_card_on_us_per_item_1</t>
  </si>
  <si>
    <t>card_desc_2</t>
  </si>
  <si>
    <t>Card Description 2</t>
  </si>
  <si>
    <t>1dh004_d_card_descr_2</t>
  </si>
  <si>
    <t>shrt_card_desc_2</t>
  </si>
  <si>
    <t>Short Card Description  2</t>
  </si>
  <si>
    <t>1dh004_d_card_descr_short_2</t>
  </si>
  <si>
    <t>cal_ases_fee_pct_2</t>
  </si>
  <si>
    <t>Calculate Assessment Fee Percentage 2</t>
  </si>
  <si>
    <t>1dh004_d_card_assess_2</t>
  </si>
  <si>
    <t>card_blltin_cost_2</t>
  </si>
  <si>
    <t>Card Bulletins Cost 2</t>
  </si>
  <si>
    <t>1dh004_d_card_bull_cost_2</t>
  </si>
  <si>
    <t>card_on_us_rate_2</t>
  </si>
  <si>
    <t>Card on Us Rate 2</t>
  </si>
  <si>
    <t>1dh004_d_card_on_us_rate_2</t>
  </si>
  <si>
    <t>card_on_us_per_itm_2</t>
  </si>
  <si>
    <t>Card on Us Per Item 2</t>
  </si>
  <si>
    <t>1dh004_d_card_on_us_per_item_2</t>
  </si>
  <si>
    <t>card_desc_3</t>
  </si>
  <si>
    <t>Card Description 3</t>
  </si>
  <si>
    <t>1dh004_d_card_descr_3</t>
  </si>
  <si>
    <t>shrt_card_desc_3</t>
  </si>
  <si>
    <t>Short Card Description  3</t>
  </si>
  <si>
    <t>1dh004_d_card_descr_short_3</t>
  </si>
  <si>
    <t>cal_ases_fee_pct_3</t>
  </si>
  <si>
    <t>Calculate Assessment Fee Percentage 3</t>
  </si>
  <si>
    <t>1dh004_d_card_assess_3</t>
  </si>
  <si>
    <t>card_blltin_cost_3</t>
  </si>
  <si>
    <t>Card Bulletins Cost 3</t>
  </si>
  <si>
    <t>1dh004_d_card_bull_cost_3</t>
  </si>
  <si>
    <t>card_on_us_rate_3</t>
  </si>
  <si>
    <t>Card on Us Rate 3</t>
  </si>
  <si>
    <t>1dh004_d_card_on_us_rate_3</t>
  </si>
  <si>
    <t>card_on_us_per_itm_3</t>
  </si>
  <si>
    <t>Card on Us Per Item 3</t>
  </si>
  <si>
    <t>1dh004_d_card_on_us_per_item_3</t>
  </si>
  <si>
    <t>card_desc_4</t>
  </si>
  <si>
    <t>Card Description 4</t>
  </si>
  <si>
    <t>1dh004_d_card_descr_4</t>
  </si>
  <si>
    <t>shrt_card_desc_4</t>
  </si>
  <si>
    <t>Short Card Description  4</t>
  </si>
  <si>
    <t>1dh004_d_card_descr_short_4</t>
  </si>
  <si>
    <t>cal_ases_fee_pct_4</t>
  </si>
  <si>
    <t>Calculate Assessment Fee Percentage 4</t>
  </si>
  <si>
    <t>1dh004_d_card_assess_4</t>
  </si>
  <si>
    <t>card_blltin_cost_4</t>
  </si>
  <si>
    <t>Card Bulletins Cost 4</t>
  </si>
  <si>
    <t>1dh004_d_card_bull_cost_4</t>
  </si>
  <si>
    <t>card_on_us_rate_4</t>
  </si>
  <si>
    <t>Card on Us Rate 4</t>
  </si>
  <si>
    <t>1dh004_d_card_on_us_rate_4</t>
  </si>
  <si>
    <t>card_on_us_per_itm_4</t>
  </si>
  <si>
    <t>Card on Us Per Item 4</t>
  </si>
  <si>
    <t>1dh004_d_card_on_us_per_item_4</t>
  </si>
  <si>
    <t>card_desc_5</t>
  </si>
  <si>
    <t>Card Description 5</t>
  </si>
  <si>
    <t>1dh004_d_card_descr_5</t>
  </si>
  <si>
    <t>shrt_card_desc_5</t>
  </si>
  <si>
    <t>Short Card Description  5</t>
  </si>
  <si>
    <t>1dh004_d_card_descr_short_5</t>
  </si>
  <si>
    <t>cal_ases_fee_pct_5</t>
  </si>
  <si>
    <t>Calculate Assessment Fee Percentage 5</t>
  </si>
  <si>
    <t>1dh004_d_card_assess_5</t>
  </si>
  <si>
    <t>card_blltin_cost_5</t>
  </si>
  <si>
    <t>Card Bulletins Cost 5</t>
  </si>
  <si>
    <t>1dh004_d_card_bull_cost_5</t>
  </si>
  <si>
    <t>card_on_us_rate_5</t>
  </si>
  <si>
    <t>Card on Us Rate 5</t>
  </si>
  <si>
    <t>1dh004_d_card_on_us_rate_5</t>
  </si>
  <si>
    <t>card_on_us_per_itm_5</t>
  </si>
  <si>
    <t>Card on Us Per Item 5</t>
  </si>
  <si>
    <t>1dh004_d_card_on_us_per_item_5</t>
  </si>
  <si>
    <t>card_desc_6</t>
  </si>
  <si>
    <t>Card Description 6</t>
  </si>
  <si>
    <t>1dh004_d_card_descr_6</t>
  </si>
  <si>
    <t>shrt_card_desc_6</t>
  </si>
  <si>
    <t>Short Card Description  6</t>
  </si>
  <si>
    <t>1dh004_d_card_descr_short_6</t>
  </si>
  <si>
    <t>cal_ases_fee_pct_6</t>
  </si>
  <si>
    <t>Calculate Assessment Fee Percentage 6</t>
  </si>
  <si>
    <t>1dh004_d_card_assess_6</t>
  </si>
  <si>
    <t>card_blltin_cost_6</t>
  </si>
  <si>
    <t>Card Bulletins Cost 6</t>
  </si>
  <si>
    <t>1dh004_d_card_bull_cost_6</t>
  </si>
  <si>
    <t>card_on_us_rate_6</t>
  </si>
  <si>
    <t>Card on Us Rate 6</t>
  </si>
  <si>
    <t>1dh004_d_card_on_us_rate_6</t>
  </si>
  <si>
    <t>card_on_us_per_itm_6</t>
  </si>
  <si>
    <t>Card on Us Per Item 6</t>
  </si>
  <si>
    <t>1dh004_d_card_on_us_per_item_6</t>
  </si>
  <si>
    <t>jcb_ste_cd</t>
  </si>
  <si>
    <t xml:space="preserve">JCB State Code </t>
  </si>
  <si>
    <t>1dh004_d_jcb_state_code</t>
  </si>
  <si>
    <t>jcb_area_cd</t>
  </si>
  <si>
    <t xml:space="preserve">JCB Area Code </t>
  </si>
  <si>
    <t>1dh004_d_jcb_area_code</t>
  </si>
  <si>
    <t>1dh004_d_jcb_filler</t>
  </si>
  <si>
    <t>chrg_admn</t>
  </si>
  <si>
    <t>Charge Admin</t>
  </si>
  <si>
    <t>1dh004_d_chg_admin</t>
  </si>
  <si>
    <t>min_discnt_chrg</t>
  </si>
  <si>
    <t>Minimum Discount Charge</t>
  </si>
  <si>
    <t>1dh004_d_min_disc_chg</t>
  </si>
  <si>
    <t>Pee On Chargeback</t>
  </si>
  <si>
    <t>1dh004_d_pee_on_chgbk</t>
  </si>
  <si>
    <t>misc_3_fee_chrg</t>
  </si>
  <si>
    <t>Misc3 Fee Charge</t>
  </si>
  <si>
    <t>1dh004_d_misc3_fee_chg</t>
  </si>
  <si>
    <t>per_itm_chrg</t>
  </si>
  <si>
    <t>Per Item Charge</t>
  </si>
  <si>
    <t>1dh004_d_per_item_chg</t>
  </si>
  <si>
    <t>stmt_fee_chrg</t>
  </si>
  <si>
    <t>Statement Fee Charge</t>
  </si>
  <si>
    <t>1dh004_d_stmt_fee_chg</t>
  </si>
  <si>
    <t>Pee On Chargeback Qualification Rejection</t>
  </si>
  <si>
    <t>1dh004_d_pee_on_qual_rej</t>
  </si>
  <si>
    <t>chk_apprv_fee</t>
  </si>
  <si>
    <t>Check Approval Fee</t>
  </si>
  <si>
    <t>1dh004_d_check_approval_fee</t>
  </si>
  <si>
    <t>admn_fee</t>
  </si>
  <si>
    <t>Admin Fee</t>
  </si>
  <si>
    <t>1dh004_d_admin_fee</t>
  </si>
  <si>
    <t>chrgbk_fee</t>
  </si>
  <si>
    <t>Chargeback Fee</t>
  </si>
  <si>
    <t>1dh004_d_chgbk_fee</t>
  </si>
  <si>
    <t>qualf_rjct_fee</t>
  </si>
  <si>
    <t>Qualification Rejection Fee</t>
  </si>
  <si>
    <t>1dh004_d_qual_rej_fee</t>
  </si>
  <si>
    <t>min_discnt_amt</t>
  </si>
  <si>
    <t>Minimum Discount Amount</t>
  </si>
  <si>
    <t>1dh004_d_min_disc_amt</t>
  </si>
  <si>
    <t>misc_3_fee</t>
  </si>
  <si>
    <t>MISC3 Fee</t>
  </si>
  <si>
    <t>1dh004_d_misc3_fee</t>
  </si>
  <si>
    <t>stmt_fee</t>
  </si>
  <si>
    <t>Statement Fee</t>
  </si>
  <si>
    <t>1dh004_d_stmt_fee</t>
  </si>
  <si>
    <t>mbr_fee</t>
  </si>
  <si>
    <t>Member Fee</t>
  </si>
  <si>
    <t>1dh004_d_memb_fee_freq</t>
  </si>
  <si>
    <t>stmt_tp</t>
  </si>
  <si>
    <t>Statement Type</t>
  </si>
  <si>
    <t>1dh004_d_type_of_stmt</t>
  </si>
  <si>
    <t>EXC Chargeback Method Organization Merchant</t>
  </si>
  <si>
    <t>1dh004_d_exc_chgbk_mth_org_mnt</t>
  </si>
  <si>
    <t>EXC Qualification Rejection Method Organization Merchant</t>
  </si>
  <si>
    <t>1dh004_d_exc_qual_rej_mth_org_mnt</t>
  </si>
  <si>
    <t>EXC Chargeback Method</t>
  </si>
  <si>
    <t>1dh004_d_exc_chgbk_mth</t>
  </si>
  <si>
    <t>EXC Qualification Rejection Method</t>
  </si>
  <si>
    <t>1dh004_d_exc_qual_rej_mth</t>
  </si>
  <si>
    <t>ctd_nbr_chrgbk</t>
  </si>
  <si>
    <t>Cycle to Date Number of Chargeback</t>
  </si>
  <si>
    <t>1dh004_d_nbr_chgbacks_ctd</t>
  </si>
  <si>
    <t>ctd_chrgbk_amt</t>
  </si>
  <si>
    <t>Cycle to Date Chargeback Amount</t>
  </si>
  <si>
    <t>1dh004_d_amt_chgbacks_ctd</t>
  </si>
  <si>
    <t>ctd_nbr_chk_apprv</t>
  </si>
  <si>
    <t>Cycle to Date Number of Check Approval</t>
  </si>
  <si>
    <t>1dh004_d_nbr_chk_appr_ctd</t>
  </si>
  <si>
    <t>ctd_chk_apprv_amt</t>
  </si>
  <si>
    <t>Cycle to Date Check Approval Amount</t>
  </si>
  <si>
    <t>1dh004_d_amt_chk_appr_chgs_ctd</t>
  </si>
  <si>
    <t>Project Average TKT</t>
  </si>
  <si>
    <t>1dh004_d_proj_avg_tkt</t>
  </si>
  <si>
    <t>prj_vol_mthd</t>
  </si>
  <si>
    <t>Project Volume Method</t>
  </si>
  <si>
    <t>1dh004_d_proj_mth_volume</t>
  </si>
  <si>
    <t xml:space="preserve">Private Lable Total On-Us Item 1
</t>
  </si>
  <si>
    <t>1dh004_d_avg_tkt_ranges_1</t>
  </si>
  <si>
    <t xml:space="preserve">Private Lable Total On-Us Rate 2
</t>
  </si>
  <si>
    <t>1dh004_d_avg_tkt_ranges_2</t>
  </si>
  <si>
    <t xml:space="preserve">Private Lable Total On-Us Item 2
</t>
  </si>
  <si>
    <t>1dh004_d_avg_tkt_ranges_3</t>
  </si>
  <si>
    <t xml:space="preserve">Private Lable Total On-Us Rate 3
</t>
  </si>
  <si>
    <t>1dh004_d_avg_tkt_ranges_4</t>
  </si>
  <si>
    <t xml:space="preserve">Private Lable Total On-Us Item 3
</t>
  </si>
  <si>
    <t>1dh004_d_avg_tkt_ranges_5</t>
  </si>
  <si>
    <t xml:space="preserve">Private Lable Total On-Us Rate 4
</t>
  </si>
  <si>
    <t>8,2</t>
  </si>
  <si>
    <t>1dh004_d_pl_tot_on_us_rate</t>
  </si>
  <si>
    <t xml:space="preserve">Private Lable Total On-Us Item 4
</t>
  </si>
  <si>
    <t>1dh004_d_pl_tot_on_us_item</t>
  </si>
  <si>
    <t xml:space="preserve">Visa Number Outgo Sale 1
</t>
  </si>
  <si>
    <t>1dh004_d_vi_nbr_outgo_sales_1</t>
  </si>
  <si>
    <t xml:space="preserve">Visa Amount Outgo Sale 1
</t>
  </si>
  <si>
    <t>1dh004_d_vi_amt_outgo_sales_1</t>
  </si>
  <si>
    <t xml:space="preserve">Visa Number Outgo Returns 1
</t>
  </si>
  <si>
    <t>1dh004_d_vi_nbr_outgo_returns_1</t>
  </si>
  <si>
    <t xml:space="preserve">Visa Amount Outgo Returns 1
</t>
  </si>
  <si>
    <t>12,2</t>
  </si>
  <si>
    <t>1dh004_d_vi_amt_outgo_returns_1</t>
  </si>
  <si>
    <t>Visa Number of Nonqual Sale 1</t>
  </si>
  <si>
    <t>1dh004_d_vi_nbr_nonqual_sales_1</t>
  </si>
  <si>
    <t>Visa Nonqual Sale Amount 1</t>
  </si>
  <si>
    <t>1dh004_d_vi_amt_nonqual_sales_1</t>
  </si>
  <si>
    <t>Visa Number of Nonqual Return 1</t>
  </si>
  <si>
    <t>1dh004_d_vi_nbr_nonqual_returns_1</t>
  </si>
  <si>
    <t>Visa Nonqual Return Amount 1</t>
  </si>
  <si>
    <t>1dh004_d_vi_amt_nonqual_returns_1</t>
  </si>
  <si>
    <t>visa_num_tot_sale_1</t>
  </si>
  <si>
    <t xml:space="preserve">Visa Number Total Sales 1
</t>
  </si>
  <si>
    <t>1dh004_d_vi_nbr_total_sales_1</t>
  </si>
  <si>
    <t>visa_amt_tot_sale_1</t>
  </si>
  <si>
    <t xml:space="preserve">Visa Amount Total Sales 1
</t>
  </si>
  <si>
    <t>1dh004_d_vi_amt_total_sales_1</t>
  </si>
  <si>
    <t>visa_num_tot_retrn_1</t>
  </si>
  <si>
    <t xml:space="preserve">Visa Number Total Return 1
</t>
  </si>
  <si>
    <t>1dh004_d_vi_nbr_total_returns_1</t>
  </si>
  <si>
    <t>visa_amt_tot_retrn_1</t>
  </si>
  <si>
    <t xml:space="preserve">Visa Amount Total Return 1
</t>
  </si>
  <si>
    <t>1dh004_d_vi_amt_total_returns_1</t>
  </si>
  <si>
    <t>visa_amt_tot_per_txn_1</t>
  </si>
  <si>
    <t xml:space="preserve">Visa Amount Total Per Transaction 1
</t>
  </si>
  <si>
    <t>1dh004_d_vi_amt_total_per_trans_1</t>
  </si>
  <si>
    <t>visa_amt_discnt_1</t>
  </si>
  <si>
    <t xml:space="preserve">Visa Amount Discount 1
</t>
  </si>
  <si>
    <t>1dh004_d_vi_amt_disc_1</t>
  </si>
  <si>
    <t>visa_crrnt_rate_1</t>
  </si>
  <si>
    <t xml:space="preserve">Visa Current Rate 1
</t>
  </si>
  <si>
    <t>1dh004_d_vi_effect_rate_1</t>
  </si>
  <si>
    <t xml:space="preserve">Master Card Number Outgo Sale 1
</t>
  </si>
  <si>
    <t>1dh004_d_mc_nbr_outgo_sales_1</t>
  </si>
  <si>
    <t xml:space="preserve">Master Card Amount Outgo Sale 1
</t>
  </si>
  <si>
    <t>1dh004_d_mc_amt_outgo_sales_1</t>
  </si>
  <si>
    <t xml:space="preserve">Master Card Number Outgo Returns 1
</t>
  </si>
  <si>
    <t>1dh004_d_mc_nbr_outgo_returns_1</t>
  </si>
  <si>
    <t xml:space="preserve">Master Card Amount Outgo Returns 1
</t>
  </si>
  <si>
    <t>1dh004_d_mc_amt_outgo_returns_1</t>
  </si>
  <si>
    <t>Master Card Number of Nonqual Sale 1</t>
  </si>
  <si>
    <t>1dh004_d_mc_nbr_nonqual_sales_1</t>
  </si>
  <si>
    <t>Master Card Nonqual Sale Amount 1</t>
  </si>
  <si>
    <t>1dh004_d_mc_amt_nonqual_sales_1</t>
  </si>
  <si>
    <t>Master Card Number of Nonqual Return 1</t>
  </si>
  <si>
    <t>1dh004_d_mc_nbr_nonqual_returns_1</t>
  </si>
  <si>
    <t>Master Card Nonqual Return Amount 1</t>
  </si>
  <si>
    <t>1dh004_d_mc_amt_nonqual_returns_1</t>
  </si>
  <si>
    <t>mc_num_tot_sale_1</t>
  </si>
  <si>
    <t xml:space="preserve">Master Card Number Total Sales 1
</t>
  </si>
  <si>
    <t>1dh004_d_mc_nbr_total_sales_1</t>
  </si>
  <si>
    <t>mc_amt_tot_sale_1</t>
  </si>
  <si>
    <t xml:space="preserve">Master Card Amount Total Sales 1
</t>
  </si>
  <si>
    <t>1dh004_d_mc_amt_total_sales_1</t>
  </si>
  <si>
    <t>mc_num_tot_retrn_1</t>
  </si>
  <si>
    <t xml:space="preserve">Master Card Number Total Return 1
</t>
  </si>
  <si>
    <t>1dh004_d_mc_nbr_total_returns_1</t>
  </si>
  <si>
    <t>mc_amt_tot_retrn_1</t>
  </si>
  <si>
    <t xml:space="preserve">Master Card Amount Total Return 1
</t>
  </si>
  <si>
    <t>1dh004_d_mc_amt_total_returns_1</t>
  </si>
  <si>
    <t>mc_amt_tot_per_txn_1</t>
  </si>
  <si>
    <t xml:space="preserve">Master Card Amount Total Per Transaction 1
</t>
  </si>
  <si>
    <t>1dh004_d_mc_amt_total_per_trans_1</t>
  </si>
  <si>
    <t>mc_amt_discnt_1</t>
  </si>
  <si>
    <t xml:space="preserve">Master Card Amount Discount 1
</t>
  </si>
  <si>
    <t>1dh004_d_mc_amt_disc_1</t>
  </si>
  <si>
    <t>mc_crrnt_rate_1</t>
  </si>
  <si>
    <t xml:space="preserve">Master Card Current Rate 1
</t>
  </si>
  <si>
    <t>1dh004_d_mc_effect_rate_1</t>
  </si>
  <si>
    <t xml:space="preserve">Private Card Number Outgo Sale 1
</t>
  </si>
  <si>
    <t>1dh004_d_pl_nbr_outgo_sales_1</t>
  </si>
  <si>
    <t xml:space="preserve">Private Card Amount Outgo Sale 1
</t>
  </si>
  <si>
    <t>1dh004_d_pl_amt_outgo_sales_1</t>
  </si>
  <si>
    <t xml:space="preserve">Private Card Number Outgo Returns 1
</t>
  </si>
  <si>
    <t>1dh004_d_pl_nbr_outgo_returns_1</t>
  </si>
  <si>
    <t xml:space="preserve">Private Card Amount Outgo Returns 1
</t>
  </si>
  <si>
    <t>1dh004_d_pl_amt_outgo_returns_1</t>
  </si>
  <si>
    <t>Private Card Number of Nonqual Sale 1</t>
  </si>
  <si>
    <t>1dh004_d_pl_nbr_nonqual_sales_1</t>
  </si>
  <si>
    <t>Private Card Nonqual Sale Amount 1</t>
  </si>
  <si>
    <t>1dh004_d_pl_amt_nonqual_sales_1</t>
  </si>
  <si>
    <t>Private Card Number of Nonqual Return 1</t>
  </si>
  <si>
    <t>1dh004_d_pl_nbr_nonqual_returns_1</t>
  </si>
  <si>
    <t>Private Card Nonqual Return Amount 1</t>
  </si>
  <si>
    <t>1dh004_d_pl_amt_nonqual_returns_1</t>
  </si>
  <si>
    <t>privt_card_num_tot_sale_1</t>
  </si>
  <si>
    <t xml:space="preserve">Private Card Number Total Sales 1
</t>
  </si>
  <si>
    <t>1dh004_d_pl_nbr_total_sales_1</t>
  </si>
  <si>
    <t>privt_card_amt_tot_sale_1</t>
  </si>
  <si>
    <t xml:space="preserve">Private Card Amount Total Sales 1
</t>
  </si>
  <si>
    <t>1dh004_d_pl_amt_total_sales_1</t>
  </si>
  <si>
    <t>privt_card_num_tot_retrn_1</t>
  </si>
  <si>
    <t xml:space="preserve">Private Card Number Total Return 1
</t>
  </si>
  <si>
    <t>1dh004_d_pl_nbr_total_returns_1</t>
  </si>
  <si>
    <t>privt_card_amt_tot_retrn_1</t>
  </si>
  <si>
    <t xml:space="preserve">Private Card Amount Total Return 1
</t>
  </si>
  <si>
    <t>1dh004_d_pl_amt_total_returns_1</t>
  </si>
  <si>
    <t>privt_card_amt_tot_per_txn_1</t>
  </si>
  <si>
    <t xml:space="preserve">Private Card Amount Total Per Transaction 1
</t>
  </si>
  <si>
    <t>1dh004_d_pl_amt_total_per_trans_1</t>
  </si>
  <si>
    <t>privt_card_amt_discnt_1</t>
  </si>
  <si>
    <t xml:space="preserve">Private Card Amount Discount 1
</t>
  </si>
  <si>
    <t>1dh004_d_pl_amt_disc_1</t>
  </si>
  <si>
    <t>privt_card_crrnt_rate_1</t>
  </si>
  <si>
    <t xml:space="preserve">Private Card Current Rate 1
</t>
  </si>
  <si>
    <t>1dh004_d_pl_effect_rate_1</t>
  </si>
  <si>
    <t xml:space="preserve">JCB Number Outgo Sale 1
</t>
  </si>
  <si>
    <t>1dh004_d_jcb_nbr_outgo_sales_1</t>
  </si>
  <si>
    <t xml:space="preserve">JCB Amount Outgo Sale 1
</t>
  </si>
  <si>
    <t>1dh004_d_jcb_amt_outgo_sales_1</t>
  </si>
  <si>
    <t xml:space="preserve">JCB Number Outgo Returns 1
</t>
  </si>
  <si>
    <t>1dh004_d_jcb_nbr_outgo_returns_1</t>
  </si>
  <si>
    <t xml:space="preserve">JCB Amount Outgo Returns 1
</t>
  </si>
  <si>
    <t>1dh004_d_jcb_amt_outgo_returns_1</t>
  </si>
  <si>
    <t>JCB Number of Nonqual Sale 1</t>
  </si>
  <si>
    <t>1dh004_d_jcb_nbr_nonqual_sales_1</t>
  </si>
  <si>
    <t>JCB Nonqual Sale Amount 1</t>
  </si>
  <si>
    <t>1dh004_d_jcb_amt_nonqual_sales_1</t>
  </si>
  <si>
    <t>JCB Number of Nonqual Return 1</t>
  </si>
  <si>
    <t>1dh004_d_jcb_nbr_nonqual_returns_1</t>
  </si>
  <si>
    <t>JCB Nonqual Return Amount 1</t>
  </si>
  <si>
    <t>1dh004_d_jcb_amt_nonqual_returns_1</t>
  </si>
  <si>
    <t>jcb_num_tot_sale_1</t>
  </si>
  <si>
    <t xml:space="preserve">JCB Number Total Sales 1
</t>
  </si>
  <si>
    <t>1dh004_d_jcb_nbr_total_sales_1</t>
  </si>
  <si>
    <t>jcb_amt_tot_sale_1</t>
  </si>
  <si>
    <t xml:space="preserve">JCB Amount Total Sales 1
</t>
  </si>
  <si>
    <t>1dh004_d_jcb_amt_total_sales_1</t>
  </si>
  <si>
    <t>jcb_num_tot_retrn_1</t>
  </si>
  <si>
    <t xml:space="preserve">JCB Number Total Return 1
</t>
  </si>
  <si>
    <t>1dh004_d_jcb_nbr_total_returns_1</t>
  </si>
  <si>
    <t>jcb_amt_tot_retrn_1</t>
  </si>
  <si>
    <t xml:space="preserve">JCB Amount Total Return 1
</t>
  </si>
  <si>
    <t>1dh004_d_jcb_amt_total_returns_1</t>
  </si>
  <si>
    <t>jcb_amt_tot_per_txn_1</t>
  </si>
  <si>
    <t xml:space="preserve">JCB Amount Total Per Transaction 1
</t>
  </si>
  <si>
    <t>1dh004_d_jcb_amt_total_per_trans_1</t>
  </si>
  <si>
    <t>jcb_amt_discnt_1</t>
  </si>
  <si>
    <t xml:space="preserve">JCB Amount Discount 1
</t>
  </si>
  <si>
    <t>1dh004_d_jcb_amt_disc_1</t>
  </si>
  <si>
    <t>jcb_crrnt_rate_1</t>
  </si>
  <si>
    <t xml:space="preserve">JCB Current Rate 1
</t>
  </si>
  <si>
    <t>1dh004_d_jcb_effect_rate_1</t>
  </si>
  <si>
    <t>amt_fee_1</t>
  </si>
  <si>
    <t xml:space="preserve">Amount Fee 1
</t>
  </si>
  <si>
    <t>1dh004_d_amt_fees_1</t>
  </si>
  <si>
    <t>amt_discnt_1</t>
  </si>
  <si>
    <t xml:space="preserve">Amount Discount 1
</t>
  </si>
  <si>
    <t>1dh004_d_amt_disc_1</t>
  </si>
  <si>
    <t xml:space="preserve">Amount ORG Expense 1
</t>
  </si>
  <si>
    <t>1dh004_d_amt_org_expense_1</t>
  </si>
  <si>
    <t>jcb_rate_1</t>
  </si>
  <si>
    <t xml:space="preserve">JCB Rate 1
</t>
  </si>
  <si>
    <t>1dh004_d_effect_rate_1</t>
  </si>
  <si>
    <t>Number of Dep Days 1</t>
  </si>
  <si>
    <t>1dh004_d_nbr_of_dep_days_1</t>
  </si>
  <si>
    <t>num_pos1_auth_1</t>
  </si>
  <si>
    <t xml:space="preserve">Number POS1 Authorize 1
</t>
  </si>
  <si>
    <t>1dh004_d_nbr_pos1_auth_1</t>
  </si>
  <si>
    <t>num_pos2_auth_1</t>
  </si>
  <si>
    <t xml:space="preserve">Number POS2 Authorize 1
</t>
  </si>
  <si>
    <t>1dh004_d_nbr_pos2_auth_1</t>
  </si>
  <si>
    <t xml:space="preserve">Number PO32 Authorize 1
</t>
  </si>
  <si>
    <t>1dh004_d_nbr_pos3_auth_1</t>
  </si>
  <si>
    <t>num_voice_auth_1</t>
  </si>
  <si>
    <t xml:space="preserve">Number Voice Authorize 1
</t>
  </si>
  <si>
    <t>1dh004_d_nbr_voice_auth_1</t>
  </si>
  <si>
    <t xml:space="preserve">Total Number Dep 1
</t>
  </si>
  <si>
    <t>1dh004_d_tot_nbr_dep_1</t>
  </si>
  <si>
    <t>tot_num_drft_1</t>
  </si>
  <si>
    <t xml:space="preserve">Total Number Drafts 1
</t>
  </si>
  <si>
    <t>1dh004_d_tot_nbr_drafts_1</t>
  </si>
  <si>
    <t>num_pos1_drft_1</t>
  </si>
  <si>
    <t xml:space="preserve">Number POS1 Drafts 1
</t>
  </si>
  <si>
    <t>1dh004_d_nbr_pos1_drafts_1</t>
  </si>
  <si>
    <t>num_pos2_drft_1</t>
  </si>
  <si>
    <t xml:space="preserve">Number POS2 Drafts 1
</t>
  </si>
  <si>
    <t>1dh004_d_nbr_pos2_drafts_1</t>
  </si>
  <si>
    <t>num_pos3_drft_1</t>
  </si>
  <si>
    <t xml:space="preserve">Number POS3 Drafts 1
</t>
  </si>
  <si>
    <t>1dh004_d_nbr_pos3_drafts_1</t>
  </si>
  <si>
    <t>num_tape_drft_1</t>
  </si>
  <si>
    <t xml:space="preserve">Number Tape Drafts 1
</t>
  </si>
  <si>
    <t>1dh004_d_nbr_tape_drafts_1</t>
  </si>
  <si>
    <t xml:space="preserve">Number Keyed Dep 1
</t>
  </si>
  <si>
    <t>1dh004_d_nbr_keyed_dep_1</t>
  </si>
  <si>
    <t>num_key_drft_1</t>
  </si>
  <si>
    <t xml:space="preserve">Number Keyed Drafts 1
</t>
  </si>
  <si>
    <t>1dh004_d_nbr_keyed_drafts_1</t>
  </si>
  <si>
    <t>num_qualf_rjct_1</t>
  </si>
  <si>
    <t xml:space="preserve">Number Qualification Rejection 1
</t>
  </si>
  <si>
    <t>1dh004_d_nbr_qual_rej_1</t>
  </si>
  <si>
    <t>qualf_rjct_amt_1</t>
  </si>
  <si>
    <t xml:space="preserve">Qualification Rejection Amount 1
</t>
  </si>
  <si>
    <t>1dh004_d_amt_qual_rej_1</t>
  </si>
  <si>
    <t>num_chrgbk_1</t>
  </si>
  <si>
    <t xml:space="preserve">Number Chargeback 1
</t>
  </si>
  <si>
    <t>1dh004_d_nbr_chgbacks_1</t>
  </si>
  <si>
    <t>chrgbk_amt_1</t>
  </si>
  <si>
    <t xml:space="preserve">Chargeback Amount 1
</t>
  </si>
  <si>
    <t>1dh004_d_amt_chgbacks_1</t>
  </si>
  <si>
    <t>num_chk_apprv_1</t>
  </si>
  <si>
    <t>Number Check Approval 1</t>
  </si>
  <si>
    <t>1dh004_d_nbr_chk_appr_1</t>
  </si>
  <si>
    <t>chk_apprv_amt_1</t>
  </si>
  <si>
    <t>Check Approval Amount 1</t>
  </si>
  <si>
    <t>1dh004_d_amt_chk_appr_chgs_1</t>
  </si>
  <si>
    <t>mbr_fee_amt_1</t>
  </si>
  <si>
    <t>Member Fee Amount 1</t>
  </si>
  <si>
    <t>1dh004_d_amt_memb_fee_1</t>
  </si>
  <si>
    <t>imp1_fee_amt_1</t>
  </si>
  <si>
    <t>IMP1 Fee Amount 1</t>
  </si>
  <si>
    <t>1dh004_d_amt_imp1_fee_1</t>
  </si>
  <si>
    <t>imp2_fee_amt_1</t>
  </si>
  <si>
    <t>IMP2 Fee Amount 1</t>
  </si>
  <si>
    <t>1dh004_d_amt_imp2_fee_1</t>
  </si>
  <si>
    <t>imp3_fee_amt_1</t>
  </si>
  <si>
    <t>IMP3 Fee Amount 1</t>
  </si>
  <si>
    <t>1dh004_d_amt_imp3_fee_1</t>
  </si>
  <si>
    <t>pos1_fee_amt_1</t>
  </si>
  <si>
    <t>POS1 Fee Amount 1</t>
  </si>
  <si>
    <t>1dh004_d_amt_pos1_fee_1</t>
  </si>
  <si>
    <t>pos2_fee_amt_1</t>
  </si>
  <si>
    <t>POS2 Fee Amount 1</t>
  </si>
  <si>
    <t>1dh004_d_amt_pos2_fee_1</t>
  </si>
  <si>
    <t>pos3_fee_amt_1</t>
  </si>
  <si>
    <t>POS3 Fee Amount 1</t>
  </si>
  <si>
    <t>1dh004_d_amt_pos3_fee_1</t>
  </si>
  <si>
    <t>num_discnt_adj_1</t>
  </si>
  <si>
    <t xml:space="preserve">Number Discount Adjust 1
</t>
  </si>
  <si>
    <t>1dh004_d_nbr_disc_adj_1</t>
  </si>
  <si>
    <t>amt_discnt_adj_1</t>
  </si>
  <si>
    <t xml:space="preserve">Amount Discount Adjust 1
</t>
  </si>
  <si>
    <t>1dh004_d_amt_disc_adj_1</t>
  </si>
  <si>
    <t>num_fee_adj_1</t>
  </si>
  <si>
    <t xml:space="preserve">Number Fee Adjust 1
</t>
  </si>
  <si>
    <t>1dh004_d_nbr_fee_adj_1</t>
  </si>
  <si>
    <t>amt_fee_adj_1</t>
  </si>
  <si>
    <t xml:space="preserve">Amount Fee Adjust 1
</t>
  </si>
  <si>
    <t>1dh004_d_amt_fee_adj_1</t>
  </si>
  <si>
    <t>amt_per_txn_1</t>
  </si>
  <si>
    <t xml:space="preserve">Amount Per Transaction 1
</t>
  </si>
  <si>
    <t>1dh004_d_amt_per_trans_1</t>
  </si>
  <si>
    <t>SLSA Number 1 1</t>
  </si>
  <si>
    <t>1dh004_d_slsa_nbr_1_1</t>
  </si>
  <si>
    <t>SLSA Amount 1 1</t>
  </si>
  <si>
    <t>1dh004_d_slsa_amt_1_1</t>
  </si>
  <si>
    <t>SLSA Number 1 2</t>
  </si>
  <si>
    <t>1dh004_d_slsa_nbr_1_2</t>
  </si>
  <si>
    <t>SLSA Amount 1 2</t>
  </si>
  <si>
    <t>1dh004_d_slsa_amt_1_2</t>
  </si>
  <si>
    <t>SLSA Number 1 3</t>
  </si>
  <si>
    <t>1dh004_d_slsa_nbr_1_3</t>
  </si>
  <si>
    <t>SLSA Amount 1 3</t>
  </si>
  <si>
    <t>1dh004_d_slsa_amt_1_3</t>
  </si>
  <si>
    <t>SLSA Number 1 4</t>
  </si>
  <si>
    <t>1dh004_d_slsa_nbr_1_4</t>
  </si>
  <si>
    <t>SLSA Amount 1 4</t>
  </si>
  <si>
    <t>1dh004_d_slsa_amt_1_4</t>
  </si>
  <si>
    <t>SLSA Number 1 5</t>
  </si>
  <si>
    <t>1dh004_d_slsa_nbr_1_5</t>
  </si>
  <si>
    <t>SLSA Amount 1 5</t>
  </si>
  <si>
    <t>1dh004_d_slsa_amt_1_5</t>
  </si>
  <si>
    <t xml:space="preserve">Visa Number Outgo Sale 2
</t>
  </si>
  <si>
    <t>1dh004_d_vi_nbr_outgo_sales_2</t>
  </si>
  <si>
    <t xml:space="preserve">Visa Amount Outgo Sale 2
</t>
  </si>
  <si>
    <t>1dh004_d_vi_amt_outgo_sales_2</t>
  </si>
  <si>
    <t xml:space="preserve">Visa Number Outgo Returns 2
</t>
  </si>
  <si>
    <t>1dh004_d_vi_nbr_outgo_returns_2</t>
  </si>
  <si>
    <t xml:space="preserve">Visa Amount Outgo Returns 2
</t>
  </si>
  <si>
    <t>1dh004_d_vi_amt_outgo_returns_2</t>
  </si>
  <si>
    <t xml:space="preserve">Visa Number Nonqual Sale 2
</t>
  </si>
  <si>
    <t>1dh004_d_vi_nbr_nonqual_sales_2</t>
  </si>
  <si>
    <t xml:space="preserve">Visa Amount Nonqual Sale 2
</t>
  </si>
  <si>
    <t>1dh004_d_vi_amt_nonqual_sales_2</t>
  </si>
  <si>
    <t xml:space="preserve">Visa Number Nonqual Returns 2
</t>
  </si>
  <si>
    <t>1dh004_d_vi_nbr_nonqual_returns_2</t>
  </si>
  <si>
    <t xml:space="preserve">Visa Amount Nonqual Returns 2
</t>
  </si>
  <si>
    <t>1dh004_d_vi_amt_nonqual_returns_2</t>
  </si>
  <si>
    <t>visa_num_tot_sale_2</t>
  </si>
  <si>
    <t xml:space="preserve">Visa Number Total Sales 2
</t>
  </si>
  <si>
    <t>1dh004_d_vi_nbr_total_sales_2</t>
  </si>
  <si>
    <t>visa_amt_tot_sale_2</t>
  </si>
  <si>
    <t xml:space="preserve">Visa Amount Total Sales 2
</t>
  </si>
  <si>
    <t>1dh004_d_vi_amt_total_sales_2</t>
  </si>
  <si>
    <t>visa_num_tot_retrn_2</t>
  </si>
  <si>
    <t xml:space="preserve">Visa Number Total Return 2
</t>
  </si>
  <si>
    <t>1dh004_d_vi_nbr_total_returns_2</t>
  </si>
  <si>
    <t>visa_amt_tot_retrn_2</t>
  </si>
  <si>
    <t xml:space="preserve">Visa Amount Total Return 2
</t>
  </si>
  <si>
    <t>1dh004_d_vi_amt_total_returns_2</t>
  </si>
  <si>
    <t>visa_amt_tot_per_txn_2</t>
  </si>
  <si>
    <t xml:space="preserve">Visa Amount Total Per Transaction 2
</t>
  </si>
  <si>
    <t>1dh004_d_vi_amt_total_per_trans_2</t>
  </si>
  <si>
    <t>visa_amt_discnt_2</t>
  </si>
  <si>
    <t xml:space="preserve">Visa Amount Discount 2
</t>
  </si>
  <si>
    <t>1dh004_d_vi_amt_disc_2</t>
  </si>
  <si>
    <t>visa_crrnt_rate_2</t>
  </si>
  <si>
    <t xml:space="preserve">Visa Current Rate 2
</t>
  </si>
  <si>
    <t>1dh004_d_vi_effect_rate_2</t>
  </si>
  <si>
    <t xml:space="preserve">Master Card Number Outgo Sale 2
</t>
  </si>
  <si>
    <t>1dh004_d_mc_nbr_outgo_sales_2</t>
  </si>
  <si>
    <t xml:space="preserve">Master Card Amount Outgo Sale 2
</t>
  </si>
  <si>
    <t>1dh004_d_mc_amt_outgo_sales_2</t>
  </si>
  <si>
    <t xml:space="preserve">Master Card Number Outgo Returns 2
</t>
  </si>
  <si>
    <t>1dh004_d_mc_nbr_outgo_returns_2</t>
  </si>
  <si>
    <t xml:space="preserve">Master Card Amount Outgo Returns 2
</t>
  </si>
  <si>
    <t>1dh004_d_mc_amt_outgo_returns_2</t>
  </si>
  <si>
    <t xml:space="preserve">Master Card Number Nonqual Sale 2
</t>
  </si>
  <si>
    <t>1dh004_d_mc_nbr_nonqual_sales_2</t>
  </si>
  <si>
    <t xml:space="preserve">Master Card Amount Nonqual Sale 2
</t>
  </si>
  <si>
    <t>1dh004_d_mc_amt_nonqual_sales_2</t>
  </si>
  <si>
    <t xml:space="preserve">Master Card Number Nonqual Returns 2
</t>
  </si>
  <si>
    <t>1dh004_d_mc_nbr_nonqual_returns_2</t>
  </si>
  <si>
    <t xml:space="preserve">Master Card Amount Nonqual Returns 2
</t>
  </si>
  <si>
    <t>1dh004_d_mc_amt_nonqual_returns_2</t>
  </si>
  <si>
    <t>mc_num_tot_sale_2</t>
  </si>
  <si>
    <t xml:space="preserve">Master Card Number Total Sales 2
</t>
  </si>
  <si>
    <t>1dh004_d_mc_nbr_total_sales_2</t>
  </si>
  <si>
    <t>mc_amt_tot_sale_2</t>
  </si>
  <si>
    <t xml:space="preserve">Master Card Amount Total Sales 2
</t>
  </si>
  <si>
    <t>1dh004_d_mc_amt_total_sales_2</t>
  </si>
  <si>
    <t>mc_num_tot_retrn_2</t>
  </si>
  <si>
    <t xml:space="preserve">Master Card Number Total Return 2
</t>
  </si>
  <si>
    <t>1dh004_d_mc_nbr_total_returns_2</t>
  </si>
  <si>
    <t>mc_amt_tot_retrn_2</t>
  </si>
  <si>
    <t xml:space="preserve">Master Card Amount Total Return 2
</t>
  </si>
  <si>
    <t>1dh004_d_mc_amt_total_returns_2</t>
  </si>
  <si>
    <t>mc_amt_tot_per_txn_2</t>
  </si>
  <si>
    <t xml:space="preserve">Master Card Amount Total Per Transaction 2
</t>
  </si>
  <si>
    <t>1dh004_d_mc_amt_total_per_trans_2</t>
  </si>
  <si>
    <t>mc_amt_discnt_2</t>
  </si>
  <si>
    <t xml:space="preserve">Master Card Amount Discount 2
</t>
  </si>
  <si>
    <t>1dh004_d_mc_amt_disc_2</t>
  </si>
  <si>
    <t>mc_crrnt_rate_2</t>
  </si>
  <si>
    <t xml:space="preserve">Master Card Current Rate 2
</t>
  </si>
  <si>
    <t>1dh004_d_mc_effect_rate_2</t>
  </si>
  <si>
    <t xml:space="preserve">Private Card Number Outgo Sale 2
</t>
  </si>
  <si>
    <t>1dh004_d_pl_nbr_outgo_sales_2</t>
  </si>
  <si>
    <t xml:space="preserve">Private Card Amount Outgo Sale 2
</t>
  </si>
  <si>
    <t>1dh004_d_pl_amt_outgo_sales_2</t>
  </si>
  <si>
    <t xml:space="preserve">Private Card Number Outgo Returns 2
</t>
  </si>
  <si>
    <t>1dh004_d_pl_nbr_outgo_returns_2</t>
  </si>
  <si>
    <t xml:space="preserve">Private Card Amount Outgo Returns 2
</t>
  </si>
  <si>
    <t>1dh004_d_pl_amt_outgo_returns_2</t>
  </si>
  <si>
    <t xml:space="preserve">Private Card Number Nonqual Sale 2
</t>
  </si>
  <si>
    <t>1dh004_d_pl_nbr_nonqual_sales_2</t>
  </si>
  <si>
    <t xml:space="preserve">Private Card Amount Nonqual Sale 2
</t>
  </si>
  <si>
    <t>1dh004_d_pl_amt_nonqual_sales_2</t>
  </si>
  <si>
    <t xml:space="preserve">Private Card Number Nonqual Returns 2
</t>
  </si>
  <si>
    <t>1dh004_d_pl_nbr_nonqual_returns_2</t>
  </si>
  <si>
    <t xml:space="preserve">Private Card Amount Nonqual Returns 2
</t>
  </si>
  <si>
    <t>1dh004_d_pl_amt_nonqual_returns_2</t>
  </si>
  <si>
    <t>privt_card_num_tot_sale_2</t>
  </si>
  <si>
    <t xml:space="preserve">Private Card Number Total Sales 2
</t>
  </si>
  <si>
    <t>1dh004_d_pl_nbr_total_sales_2</t>
  </si>
  <si>
    <t>privt_card_amt_tot_sale_2</t>
  </si>
  <si>
    <t xml:space="preserve">Private Card Amount Total Sales 2
</t>
  </si>
  <si>
    <t>1dh004_d_pl_amt_total_sales_2</t>
  </si>
  <si>
    <t>privt_card_num_tot_retrn_2</t>
  </si>
  <si>
    <t xml:space="preserve">Private Card Number Total Return 2
</t>
  </si>
  <si>
    <t>1dh004_d_pl_nbr_total_returns_2</t>
  </si>
  <si>
    <t>privt_card_amt_tot_retrn_2</t>
  </si>
  <si>
    <t xml:space="preserve">Private Card Amount Total Return 2
</t>
  </si>
  <si>
    <t>1dh004_d_pl_amt_total_returns_2</t>
  </si>
  <si>
    <t>privt_card_amt_tot_per_txn_2</t>
  </si>
  <si>
    <t xml:space="preserve">Private Card Amount Total Per Transaction 2
</t>
  </si>
  <si>
    <t>1dh004_d_pl_amt_total_per_trans_2</t>
  </si>
  <si>
    <t>privt_card_amt_discnt_2</t>
  </si>
  <si>
    <t xml:space="preserve">Private Card Amount Discount 2
</t>
  </si>
  <si>
    <t>1dh004_d_pl_amt_disc_2</t>
  </si>
  <si>
    <t>privt_card_crrnt_rate_2</t>
  </si>
  <si>
    <t xml:space="preserve">Private Card Current Rate 2
</t>
  </si>
  <si>
    <t>1dh004_d_pl_effect_rate_2</t>
  </si>
  <si>
    <t xml:space="preserve">JCB Number Outgo Sale 2
</t>
  </si>
  <si>
    <t>1dh004_d_jcb_nbr_outgo_sales_2</t>
  </si>
  <si>
    <t xml:space="preserve">JCB Amount Outgo Sale 2
</t>
  </si>
  <si>
    <t>1dh004_d_jcb_amt_outgo_sales_2</t>
  </si>
  <si>
    <t xml:space="preserve">JCB Number Outgo Returns 2
</t>
  </si>
  <si>
    <t>1dh004_d_jcb_nbr_outgo_returns_2</t>
  </si>
  <si>
    <t xml:space="preserve">JCB Amount Outgo Returns 2
</t>
  </si>
  <si>
    <t>1dh004_d_jcb_amt_outgo_returns_2</t>
  </si>
  <si>
    <t xml:space="preserve">JCB Number Nonqual Sale 2
</t>
  </si>
  <si>
    <t>1dh004_d_jcb_nbr_nonqual_sales_2</t>
  </si>
  <si>
    <t xml:space="preserve">JCB Amount Nonqual Sale 2
</t>
  </si>
  <si>
    <t>1dh004_d_jcb_amt_nonqual_sales_2</t>
  </si>
  <si>
    <t xml:space="preserve">JCB Number Nonqual Returns 2
</t>
  </si>
  <si>
    <t>1dh004_d_jcb_nbr_nonqual_returns_2</t>
  </si>
  <si>
    <t xml:space="preserve">JCB Amount Nonqual Returns 2
</t>
  </si>
  <si>
    <t>1dh004_d_jcb_amt_nonqual_returns_2</t>
  </si>
  <si>
    <t>jcb_num_tot_sale_2</t>
  </si>
  <si>
    <t xml:space="preserve">JCB Number Total Sales 2
</t>
  </si>
  <si>
    <t>1dh004_d_jcb_nbr_total_sales_2</t>
  </si>
  <si>
    <t>jcb_amt_tot_sale_2</t>
  </si>
  <si>
    <t xml:space="preserve">JCB Amount Total Sales 2
</t>
  </si>
  <si>
    <t>1dh004_d_jcb_amt_total_sales_2</t>
  </si>
  <si>
    <t>jcb_num_tot_retrn_2</t>
  </si>
  <si>
    <t xml:space="preserve">JCB Number Total Return 2
</t>
  </si>
  <si>
    <t>1dh004_d_jcb_nbr_total_returns_2</t>
  </si>
  <si>
    <t>jcb_amt_tot_retrn_2</t>
  </si>
  <si>
    <t xml:space="preserve">JCB Amount Total Return 2
</t>
  </si>
  <si>
    <t>1dh004_d_jcb_amt_total_returns_2</t>
  </si>
  <si>
    <t>jcb_amt_tot_per_txn_2</t>
  </si>
  <si>
    <t xml:space="preserve">JCB Amount Total Per Transaction 2
</t>
  </si>
  <si>
    <t>1dh004_d_jcb_amt_total_per_trans_2</t>
  </si>
  <si>
    <t>jcb_amt_discnt_2</t>
  </si>
  <si>
    <t xml:space="preserve">JCB Amount Discount 2
</t>
  </si>
  <si>
    <t>1dh004_d_jcb_amt_disc_2</t>
  </si>
  <si>
    <t>jcb_crrnt_rate_2</t>
  </si>
  <si>
    <t xml:space="preserve">JCB Current Rate 2
</t>
  </si>
  <si>
    <t>1dh004_d_jcb_effect_rate_2</t>
  </si>
  <si>
    <t>amt_fee_2</t>
  </si>
  <si>
    <t xml:space="preserve">Amount Fee 2
</t>
  </si>
  <si>
    <t>1dh004_d_amt_fees_2</t>
  </si>
  <si>
    <t>amt_discnt_2</t>
  </si>
  <si>
    <t xml:space="preserve">Amount Discount 2
</t>
  </si>
  <si>
    <t>1dh004_d_amt_disc_2</t>
  </si>
  <si>
    <t xml:space="preserve">Amount ORG Expense 2
</t>
  </si>
  <si>
    <t>1dh004_d_amt_org_expense_2</t>
  </si>
  <si>
    <t>crrnt_rate_2</t>
  </si>
  <si>
    <t xml:space="preserve">Current Rate 2
</t>
  </si>
  <si>
    <t>1dh004_d_effect_rate_2</t>
  </si>
  <si>
    <t>Number of Dep Days 2</t>
  </si>
  <si>
    <t>1dh004_d_nbr_of_dep_days_2</t>
  </si>
  <si>
    <t>num_pos1_auth_2</t>
  </si>
  <si>
    <t xml:space="preserve">Number POS1 Authorize 2
</t>
  </si>
  <si>
    <t>1dh004_d_nbr_pos1_auth_2</t>
  </si>
  <si>
    <t>num_pos2_auth_2</t>
  </si>
  <si>
    <t xml:space="preserve">Number POS2 Authorize 2
</t>
  </si>
  <si>
    <t>1dh004_d_nbr_pos2_auth_2</t>
  </si>
  <si>
    <t>num_pos3_auth_2</t>
  </si>
  <si>
    <t xml:space="preserve">Number POS3 Authorize 2
</t>
  </si>
  <si>
    <t>1dh004_d_nbr_pos3_auth_2</t>
  </si>
  <si>
    <t>num_voice_auth_2</t>
  </si>
  <si>
    <t xml:space="preserve">Number Voice Authorize 2
</t>
  </si>
  <si>
    <t>1dh004_d_nbr_voice_auth_2</t>
  </si>
  <si>
    <t xml:space="preserve">Total Number Dep 2
</t>
  </si>
  <si>
    <t>1dh004_d_tot_nbr_dep_2</t>
  </si>
  <si>
    <t>tot_num_drft_2</t>
  </si>
  <si>
    <t xml:space="preserve">Total Number Drafts 2
</t>
  </si>
  <si>
    <t>1dh004_d_tot_nbr_drafts_2</t>
  </si>
  <si>
    <t>num_pos1_drft_2</t>
  </si>
  <si>
    <t xml:space="preserve">Number POS1 Drafts 2
</t>
  </si>
  <si>
    <t>1dh004_d_nbr_pos1_drafts_2</t>
  </si>
  <si>
    <t>num_pos2_drft_2</t>
  </si>
  <si>
    <t xml:space="preserve">Number POS2 Drafts 2
</t>
  </si>
  <si>
    <t>1dh004_d_nbr_pos2_drafts_2</t>
  </si>
  <si>
    <t>num_pos3_drft_2</t>
  </si>
  <si>
    <t xml:space="preserve">Number POS3 Drafts 2
</t>
  </si>
  <si>
    <t>1dh004_d_nbr_pos3_drafts_2</t>
  </si>
  <si>
    <t>num_tape_drft_2</t>
  </si>
  <si>
    <t>Number Tape Drafts 2</t>
  </si>
  <si>
    <t>1dh004_d_nbr_tape_drafts_2</t>
  </si>
  <si>
    <t>Number Keyed Dep 2</t>
  </si>
  <si>
    <t>1dh004_d_nbr_keyed_dep_2</t>
  </si>
  <si>
    <t>num_key_drft_2</t>
  </si>
  <si>
    <t>Number Keyed Drafts 2</t>
  </si>
  <si>
    <t>1dh004_d_nbr_keyed_drafts_2</t>
  </si>
  <si>
    <t>num_qualf_rjct_2</t>
  </si>
  <si>
    <t xml:space="preserve">Number Qualification Rejection 2
</t>
  </si>
  <si>
    <t>1dh004_d_nbr_qual_rej_2</t>
  </si>
  <si>
    <t>qualf_rjct_amt_2</t>
  </si>
  <si>
    <t xml:space="preserve">Qualification Rejection Amount 2
</t>
  </si>
  <si>
    <t>1dh004_d_amt_qual_rej_2</t>
  </si>
  <si>
    <t>num_chrgbk_2</t>
  </si>
  <si>
    <t xml:space="preserve">Number Chargeback 2
</t>
  </si>
  <si>
    <t>1dh004_d_nbr_chgbacks_2</t>
  </si>
  <si>
    <t>chrgbk_amt_2</t>
  </si>
  <si>
    <t xml:space="preserve">Chargeback Amount 2
</t>
  </si>
  <si>
    <t>1dh004_d_amt_chgbacks_2</t>
  </si>
  <si>
    <t>num_chk_apprv_2</t>
  </si>
  <si>
    <t>Number Check Approval 2</t>
  </si>
  <si>
    <t>1dh004_d_nbr_chk_appr_2</t>
  </si>
  <si>
    <t>chk_apprv_amt_2</t>
  </si>
  <si>
    <t>Check Approval Amount 2</t>
  </si>
  <si>
    <t>1dh004_d_amt_chk_appr_chgs_2</t>
  </si>
  <si>
    <t>mbr_fee_amt_2</t>
  </si>
  <si>
    <t>Member Fee Amount 2</t>
  </si>
  <si>
    <t>1dh004_d_amt_memb_fee_2</t>
  </si>
  <si>
    <t>imp1_fee_amt_2</t>
  </si>
  <si>
    <t>IMP1 Fee Amount 2</t>
  </si>
  <si>
    <t>1dh004_d_amt_imp1_fee_2</t>
  </si>
  <si>
    <t>imp2_fee_amt_2</t>
  </si>
  <si>
    <t>IMP2 Fee Amount 2</t>
  </si>
  <si>
    <t>1dh004_d_amt_imp2_fee_2</t>
  </si>
  <si>
    <t>imp3_fee_amt_2</t>
  </si>
  <si>
    <t>IMP3 Fee Amount 2</t>
  </si>
  <si>
    <t>1dh004_d_amt_imp3_fee_2</t>
  </si>
  <si>
    <t>pos1_fee_amt_2</t>
  </si>
  <si>
    <t>POS1 Fee Amount 2</t>
  </si>
  <si>
    <t>1dh004_d_amt_pos1_fee_2</t>
  </si>
  <si>
    <t>pos2_fee_amt_2</t>
  </si>
  <si>
    <t>POS2 Fee Amount 2</t>
  </si>
  <si>
    <t>1dh004_d_amt_pos2_fee_2</t>
  </si>
  <si>
    <t>pos3_fee_amt_2</t>
  </si>
  <si>
    <t>POS3 Fee Amount 2</t>
  </si>
  <si>
    <t>1dh004_d_amt_pos3_fee_2</t>
  </si>
  <si>
    <t>num_discnt_adj_2</t>
  </si>
  <si>
    <t xml:space="preserve">Number Discount Adjust 2
</t>
  </si>
  <si>
    <t>1dh004_d_nbr_disc_adj_2</t>
  </si>
  <si>
    <t>amt_discnt_adj_2</t>
  </si>
  <si>
    <t xml:space="preserve">Amount Discount Adjust 2
</t>
  </si>
  <si>
    <t>1dh004_d_amt_disc_adj_2</t>
  </si>
  <si>
    <t>num_fee_adj_2</t>
  </si>
  <si>
    <t xml:space="preserve">Number Fee Adjust 2
</t>
  </si>
  <si>
    <t>1dh004_d_nbr_fee_adj_2</t>
  </si>
  <si>
    <t>amt_fee_adj_2</t>
  </si>
  <si>
    <t xml:space="preserve">Amount Fee Adjust 2
</t>
  </si>
  <si>
    <t>1dh004_d_amt_fee_adj_2</t>
  </si>
  <si>
    <t>amt_per_txn_2</t>
  </si>
  <si>
    <t xml:space="preserve">Amount Per Transaction 2
</t>
  </si>
  <si>
    <t>1dh004_d_amt_per_trans_2</t>
  </si>
  <si>
    <t>SLSA Number 2 1</t>
  </si>
  <si>
    <t>1dh004_d_slsa_nbr_2_1</t>
  </si>
  <si>
    <t>SLSA Amount 2 1</t>
  </si>
  <si>
    <t>1dh004_d_slsa_amt_2_1</t>
  </si>
  <si>
    <t>SLSA Number 2 2</t>
  </si>
  <si>
    <t>1dh004_d_slsa_nbr_2_2</t>
  </si>
  <si>
    <t>SLSA Amount 2 2</t>
  </si>
  <si>
    <t>1dh004_d_slsa_amt_2_2</t>
  </si>
  <si>
    <t>SLSA Number 2 3</t>
  </si>
  <si>
    <t>1dh004_d_slsa_nbr_2_3</t>
  </si>
  <si>
    <t>SLSA Amount 2 3</t>
  </si>
  <si>
    <t>1dh004_d_slsa_amt_2_3</t>
  </si>
  <si>
    <t>SLSA Number 2 4</t>
  </si>
  <si>
    <t>1dh004_d_slsa_nbr_2_4</t>
  </si>
  <si>
    <t>SLSA Amount 2 4</t>
  </si>
  <si>
    <t>1dh004_d_slsa_amt_2_4</t>
  </si>
  <si>
    <t>SLSA Number 2 5</t>
  </si>
  <si>
    <t>1dh004_d_slsa_nbr_2_5</t>
  </si>
  <si>
    <t>SLSA Amount 2 5</t>
  </si>
  <si>
    <t>1dh004_d_slsa_amt_2_5</t>
  </si>
  <si>
    <t>filler3</t>
  </si>
  <si>
    <t xml:space="preserve">Visa Number Outgo Sale 3
</t>
  </si>
  <si>
    <t>1dh004_d_vi_nbr_outgo_sales_3</t>
  </si>
  <si>
    <t xml:space="preserve">Visa Amount Outgo Sale 3
</t>
  </si>
  <si>
    <t>1dh004_d_vi_amt_outgo_sales_3</t>
  </si>
  <si>
    <t xml:space="preserve">Visa Number Outgo Returns 3
</t>
  </si>
  <si>
    <t>1dh004_d_vi_nbr_outgo_returns_3</t>
  </si>
  <si>
    <t xml:space="preserve">Visa Amount Outgo Returns 3
</t>
  </si>
  <si>
    <t>1dh004_d_vi_amt_outgo_returns_3</t>
  </si>
  <si>
    <t xml:space="preserve">Visa Number Nonqual Sale 3
</t>
  </si>
  <si>
    <t>1dh004_d_vi_nbr_nonqual_sales_3</t>
  </si>
  <si>
    <t xml:space="preserve">Visa Amount Nonqual Sale 3
</t>
  </si>
  <si>
    <t>1dh004_d_vi_amt_nonqual_sales_3</t>
  </si>
  <si>
    <t xml:space="preserve">Visa Number Nonqual Returns 3
</t>
  </si>
  <si>
    <t>1dh004_d_vi_nbr_nonqual_returns_3</t>
  </si>
  <si>
    <t xml:space="preserve">Visa Amount Nonqual Returns 3
</t>
  </si>
  <si>
    <t>1dh004_d_vi_amt_nonqual_returns_3</t>
  </si>
  <si>
    <t>visa_num_tot_sale_3</t>
  </si>
  <si>
    <t xml:space="preserve">Visa Number Total Sales 3
</t>
  </si>
  <si>
    <t>1dh004_d_vi_nbr_total_sales_3</t>
  </si>
  <si>
    <t>visa_amt_tot_sale_3</t>
  </si>
  <si>
    <t xml:space="preserve">Visa Amount Total Sales 3
</t>
  </si>
  <si>
    <t>1dh004_d_vi_amt_total_sales_3</t>
  </si>
  <si>
    <t>visa_num_tot_retrn_3</t>
  </si>
  <si>
    <t xml:space="preserve">Visa Number Total Return 3
</t>
  </si>
  <si>
    <t>1dh004_d_vi_nbr_total_returns_3</t>
  </si>
  <si>
    <t>visa_amt_tot_retrn_3</t>
  </si>
  <si>
    <t xml:space="preserve">Visa Amount Total Return 3
</t>
  </si>
  <si>
    <t>1dh004_d_vi_amt_total_returns_3</t>
  </si>
  <si>
    <t>visa_amt_tot_per_txn_3</t>
  </si>
  <si>
    <t xml:space="preserve">Visa Amount Total Per Transaction 3
</t>
  </si>
  <si>
    <t>1dh004_d_vi_amt_total_per_trans_3</t>
  </si>
  <si>
    <t>visa_amt_discnt_3</t>
  </si>
  <si>
    <t xml:space="preserve">Visa Amount Discount 3
</t>
  </si>
  <si>
    <t>1dh004_d_vi_amt_disc_3</t>
  </si>
  <si>
    <t>visa_crrnt_rate_3</t>
  </si>
  <si>
    <t xml:space="preserve">Visa Current Rate 3
</t>
  </si>
  <si>
    <t>1dh004_d_vi_effect_rate_3</t>
  </si>
  <si>
    <t xml:space="preserve">Master Card Number Outgo Sale 3
</t>
  </si>
  <si>
    <t>1dh004_d_mc_nbr_outgo_sales_3</t>
  </si>
  <si>
    <t xml:space="preserve">Master Card Amount Outgo Sale 3
</t>
  </si>
  <si>
    <t>1dh004_d_mc_amt_outgo_sales_3</t>
  </si>
  <si>
    <t xml:space="preserve">Master Card Number Outgo Returns 3
</t>
  </si>
  <si>
    <t>1dh004_d_mc_nbr_outgo_returns_3</t>
  </si>
  <si>
    <t xml:space="preserve">Master Card Amount Outgo Returns 3
</t>
  </si>
  <si>
    <t>1dh004_d_mc_amt_outgo_returns_3</t>
  </si>
  <si>
    <t xml:space="preserve">Master Card Number Nonqual Sale 3
</t>
  </si>
  <si>
    <t>1dh004_d_mc_nbr_nonqual_sales_3</t>
  </si>
  <si>
    <t xml:space="preserve">Master Card Amount Nonqual Sale 3
</t>
  </si>
  <si>
    <t>1dh004_d_mc_amt_nonqual_sales_3</t>
  </si>
  <si>
    <t xml:space="preserve">Master Card Number Nonqual Returns 3
</t>
  </si>
  <si>
    <t>1dh004_d_mc_nbr_nonqual_returns_3</t>
  </si>
  <si>
    <t xml:space="preserve">Master Card Amount Nonqual Returns 3
</t>
  </si>
  <si>
    <t>1dh004_d_mc_amt_nonqual_returns_3</t>
  </si>
  <si>
    <t>mc_num_tot_sale_3</t>
  </si>
  <si>
    <t xml:space="preserve">Master Card Number Total Sales 3
</t>
  </si>
  <si>
    <t>1dh004_d_mc_nbr_total_sales_3</t>
  </si>
  <si>
    <t>mc_amt_tot_sale_3</t>
  </si>
  <si>
    <t xml:space="preserve">Master Card Amount Total Sales 3
</t>
  </si>
  <si>
    <t>1dh004_d_mc_amt_total_sales_3</t>
  </si>
  <si>
    <t>mc_num_tot_retrn_3</t>
  </si>
  <si>
    <t xml:space="preserve">Master Card Number Total Return 3
</t>
  </si>
  <si>
    <t>1dh004_d_mc_nbr_total_returns_3</t>
  </si>
  <si>
    <t>mc_amt_tot_retrn_3</t>
  </si>
  <si>
    <t xml:space="preserve">Master Card Amount Total Return 3
</t>
  </si>
  <si>
    <t>1dh004_d_mc_amt_total_returns_3</t>
  </si>
  <si>
    <t>mc_amt_tot_per_txn_3</t>
  </si>
  <si>
    <t xml:space="preserve">Master Card Amount Total Per Transaction 3
</t>
  </si>
  <si>
    <t>1dh004_d_mc_amt_total_per_trans_3</t>
  </si>
  <si>
    <t>mc_amt_discnt_3</t>
  </si>
  <si>
    <t xml:space="preserve">Master Card Amount Discount 3
</t>
  </si>
  <si>
    <t>1dh004_d_mc_amt_disc_3</t>
  </si>
  <si>
    <t>mc_crrnt_rate_3</t>
  </si>
  <si>
    <t xml:space="preserve">Master Card Current Rate 3
</t>
  </si>
  <si>
    <t>1dh004_d_mc_effect_rate_3</t>
  </si>
  <si>
    <t xml:space="preserve">Private Card Number Outgo Sale 3
</t>
  </si>
  <si>
    <t>1dh004_d_pl_nbr_outgo_sales_3</t>
  </si>
  <si>
    <t xml:space="preserve">Private Card Amount Outgo Sale 3
</t>
  </si>
  <si>
    <t>1dh004_d_pl_amt_outgo_sales_3</t>
  </si>
  <si>
    <t xml:space="preserve">Private Card Number Outgo Returns 3
</t>
  </si>
  <si>
    <t>1dh004_d_pl_nbr_outgo_returns_3</t>
  </si>
  <si>
    <t xml:space="preserve">Private Card Amount Outgo Returns 3
</t>
  </si>
  <si>
    <t>1dh004_d_pl_amt_outgo_returns_3</t>
  </si>
  <si>
    <t xml:space="preserve">Private Card Number Nonqual Sale 3
</t>
  </si>
  <si>
    <t>1dh004_d_pl_nbr_nonqual_sales_3</t>
  </si>
  <si>
    <t xml:space="preserve">Private Card Amount Nonqual Sale 3
</t>
  </si>
  <si>
    <t>1dh004_d_pl_amt_nonqual_sales_3</t>
  </si>
  <si>
    <t xml:space="preserve">Private Card Number Nonqual Returns 3
</t>
  </si>
  <si>
    <t>1dh004_d_pl_nbr_nonqual_returns_3</t>
  </si>
  <si>
    <t xml:space="preserve">Private Card Amount Nonqual Returns 3
</t>
  </si>
  <si>
    <t>1dh004_d_pl_amt_nonqual_returns_3</t>
  </si>
  <si>
    <t>privt_card_num_tot_sale_3</t>
  </si>
  <si>
    <t xml:space="preserve">Private Card Number Total Sales 3
</t>
  </si>
  <si>
    <t>1dh004_d_pl_nbr_total_sales_3</t>
  </si>
  <si>
    <t>privt_card_amt_tot_sale_3</t>
  </si>
  <si>
    <t xml:space="preserve">Private Card Amount Total Sales 3
</t>
  </si>
  <si>
    <t>1dh004_d_pl_amt_total_sales_3</t>
  </si>
  <si>
    <t>privt_card_num_tot_retrn_3</t>
  </si>
  <si>
    <t xml:space="preserve">Private Card Number Total Return 3
</t>
  </si>
  <si>
    <t>1dh004_d_pl_nbr_total_returns_3</t>
  </si>
  <si>
    <t>privt_card_amt_tot_retrn_3</t>
  </si>
  <si>
    <t xml:space="preserve">Private Card Amount Total Return 3
</t>
  </si>
  <si>
    <t>1dh004_d_pl_amt_total_returns_3</t>
  </si>
  <si>
    <t>privt_card_amt_tot_per_txn_3</t>
  </si>
  <si>
    <t xml:space="preserve">Private Card Amount Total Per Transaction 3
</t>
  </si>
  <si>
    <t>1dh004_d_pl_amt_total_per_trans_3</t>
  </si>
  <si>
    <t>privt_card_amt_discnt_3</t>
  </si>
  <si>
    <t xml:space="preserve">Private Card Amount Discount 3
</t>
  </si>
  <si>
    <t>1dh004_d_pl_amt_disc_3</t>
  </si>
  <si>
    <t>privt_card_crrnt_rate_3</t>
  </si>
  <si>
    <t xml:space="preserve">Private Card Current Rate 3
</t>
  </si>
  <si>
    <t>1dh004_d_pl_effect_rate_3</t>
  </si>
  <si>
    <t xml:space="preserve">JCB Number Outgo Sale 3
</t>
  </si>
  <si>
    <t>1dh004_d_jcb_nbr_outgo_sales_3</t>
  </si>
  <si>
    <t xml:space="preserve">JCB Amount Outgo Sale 3
</t>
  </si>
  <si>
    <t>1dh004_d_jcb_amt_outgo_sales_3</t>
  </si>
  <si>
    <t xml:space="preserve">JCB Number Outgo Returns 3
</t>
  </si>
  <si>
    <t>1dh004_d_jcb_nbr_outgo_returns_3</t>
  </si>
  <si>
    <t xml:space="preserve">JCB Amount Outgo Returns 3
</t>
  </si>
  <si>
    <t>1dh004_d_jcb_amt_outgo_returns_3</t>
  </si>
  <si>
    <t xml:space="preserve">JCB Number Nonqual Sale 3
</t>
  </si>
  <si>
    <t>1dh004_d_jcb_nbr_nonqual_sales_3</t>
  </si>
  <si>
    <t xml:space="preserve">JCB Amount Nonqual Sale 3
</t>
  </si>
  <si>
    <t>1dh004_d_jcb_amt_nonqual_sales_3</t>
  </si>
  <si>
    <t xml:space="preserve">JCB Number Nonqual Returns 3
</t>
  </si>
  <si>
    <t>1dh004_d_jcb_nbr_nonqual_returns_3</t>
  </si>
  <si>
    <t xml:space="preserve">JCB Amount Nonqual Returns 3
</t>
  </si>
  <si>
    <t>1dh004_d_jcb_amt_nonqual_returns_3</t>
  </si>
  <si>
    <t>jcb_num_tot_sale_3</t>
  </si>
  <si>
    <t xml:space="preserve">JCB Number Total Sales 3
</t>
  </si>
  <si>
    <t>1dh004_d_jcb_nbr_total_sales_3</t>
  </si>
  <si>
    <t>jcb_amt_tot_sale_3</t>
  </si>
  <si>
    <t xml:space="preserve">JCB Amount Total Sales 3
</t>
  </si>
  <si>
    <t>1dh004_d_jcb_amt_total_sales_3</t>
  </si>
  <si>
    <t>jcb_num_tot_retrn_3</t>
  </si>
  <si>
    <t xml:space="preserve">JCB Number Total Return 3
</t>
  </si>
  <si>
    <t>1dh004_d_jcb_nbr_total_returns_3</t>
  </si>
  <si>
    <t>jcb_amt_tot_retrn_3</t>
  </si>
  <si>
    <t xml:space="preserve">JCB Amount Total Return 3
</t>
  </si>
  <si>
    <t>1dh004_d_jcb_amt_total_returns_3</t>
  </si>
  <si>
    <t>jcb_amt_tot_per_txn_3</t>
  </si>
  <si>
    <t xml:space="preserve">JCB Amount Total Per Transaction 3
</t>
  </si>
  <si>
    <t>1dh004_d_jcb_amt_total_per_trans_3</t>
  </si>
  <si>
    <t>jcb_amt_discnt_3</t>
  </si>
  <si>
    <t xml:space="preserve">JCB Amount Discount 3
</t>
  </si>
  <si>
    <t>1dh004_d_jcb_amt_disc_3</t>
  </si>
  <si>
    <t>jcb_crrnt_rate_3</t>
  </si>
  <si>
    <t xml:space="preserve">JCB Current Rate 3
</t>
  </si>
  <si>
    <t>1dh004_d_jcb_effect_rate_3</t>
  </si>
  <si>
    <t>amt_fee_3</t>
  </si>
  <si>
    <t xml:space="preserve">Amount Fee 3
</t>
  </si>
  <si>
    <t>1dh004_d_amt_fees_3</t>
  </si>
  <si>
    <t>amt_discnt_3</t>
  </si>
  <si>
    <t xml:space="preserve">Amount Discount 3
</t>
  </si>
  <si>
    <t>1dh004_d_amt_disc_3</t>
  </si>
  <si>
    <t xml:space="preserve">Amount ORG Expense 3
</t>
  </si>
  <si>
    <t>1dh004_d_amt_org_expense_3</t>
  </si>
  <si>
    <t>crrnt_rate_3</t>
  </si>
  <si>
    <t xml:space="preserve">Current Rate 3
</t>
  </si>
  <si>
    <t>1dh004_d_effect_rate_3</t>
  </si>
  <si>
    <t>Number of Dep Days 3</t>
  </si>
  <si>
    <t>1dh004_d_nbr_of_dep_days_3</t>
  </si>
  <si>
    <t>num_pos1_auth_3</t>
  </si>
  <si>
    <t xml:space="preserve">Number POS1 Authorize 3
</t>
  </si>
  <si>
    <t>1dh004_d_nbr_pos1_auth_3</t>
  </si>
  <si>
    <t>num_pos2_auth_3</t>
  </si>
  <si>
    <t xml:space="preserve">Number POS2 Authorize 3
</t>
  </si>
  <si>
    <t>1dh004_d_nbr_pos2_auth_3</t>
  </si>
  <si>
    <t>num_pos3_auth_3</t>
  </si>
  <si>
    <t xml:space="preserve">Number POS3 Authorize 3
</t>
  </si>
  <si>
    <t>1dh004_d_nbr_pos3_auth_3</t>
  </si>
  <si>
    <t>num_voice_auth_3</t>
  </si>
  <si>
    <t>Number Voice Authorize 3</t>
  </si>
  <si>
    <t>1dh004_d_nbr_voice_auth_3</t>
  </si>
  <si>
    <t>Total Number Dep 3</t>
  </si>
  <si>
    <t>1dh004_d_tot_nbr_dep_3</t>
  </si>
  <si>
    <t>tot_num_drft_3</t>
  </si>
  <si>
    <t>Total Number Drafts 3</t>
  </si>
  <si>
    <t>1dh004_d_tot_nbr_drafts_3</t>
  </si>
  <si>
    <t>num_pos1_drft_3</t>
  </si>
  <si>
    <t>Number POS1 Drafts 3</t>
  </si>
  <si>
    <t>1dh004_d_nbr_pos1_drafts_3</t>
  </si>
  <si>
    <t>num_pos2_drft_3</t>
  </si>
  <si>
    <t>Number POS2 Drafts 3</t>
  </si>
  <si>
    <t>1dh004_d_nbr_pos2_drafts_3</t>
  </si>
  <si>
    <t>num_pos3_drft_3</t>
  </si>
  <si>
    <t>Number POS3 Drafts 3</t>
  </si>
  <si>
    <t>1dh004_d_nbr_pos3_drafts_3</t>
  </si>
  <si>
    <t>num_tape_drft_3</t>
  </si>
  <si>
    <t>Number Tape Drafts 3</t>
  </si>
  <si>
    <t>1dh004_d_nbr_tape_drafts_3</t>
  </si>
  <si>
    <t>Number Keyed Dep 3</t>
  </si>
  <si>
    <t>1dh004_d_nbr_keyed_dep_3</t>
  </si>
  <si>
    <t>num_key_drft_3</t>
  </si>
  <si>
    <t>Number Keyed Drafts 3</t>
  </si>
  <si>
    <t>1dh004_d_nbr_keyed_drafts_3</t>
  </si>
  <si>
    <t>num_qualf_rjct_3</t>
  </si>
  <si>
    <t>Number Qualification Rejection 3</t>
  </si>
  <si>
    <t>1dh004_d_nbr_qual_rej_3</t>
  </si>
  <si>
    <t>qualf_rjct_amt_3</t>
  </si>
  <si>
    <t>Qualification Rejection Amount 3</t>
  </si>
  <si>
    <t>1dh004_d_amt_qual_rej_3</t>
  </si>
  <si>
    <t>num_chrgbk_3</t>
  </si>
  <si>
    <t xml:space="preserve">Number Chargeback 3
</t>
  </si>
  <si>
    <t>1dh004_d_nbr_chgbacks_3</t>
  </si>
  <si>
    <t>chrgbk_amt_3</t>
  </si>
  <si>
    <t>Chargeback Amount 3</t>
  </si>
  <si>
    <t>1dh004_d_amt_chgbacks_3</t>
  </si>
  <si>
    <t>num_chk_apprv_3</t>
  </si>
  <si>
    <t>Number Check Approval 3</t>
  </si>
  <si>
    <t>1dh004_d_nbr_chk_appr_3</t>
  </si>
  <si>
    <t>chk_apprv_amt_3</t>
  </si>
  <si>
    <t>Check Approval Amount 3</t>
  </si>
  <si>
    <t>1dh004_d_amt_chk_appr_chgs_3</t>
  </si>
  <si>
    <t>mbr_fee_amt_3</t>
  </si>
  <si>
    <t>Member Fee Amount 3</t>
  </si>
  <si>
    <t>1dh004_d_amt_memb_fee_3</t>
  </si>
  <si>
    <t>imp1_fee_amt_3</t>
  </si>
  <si>
    <t>IMP1 Fee Amount 3</t>
  </si>
  <si>
    <t>1dh004_d_amt_imp1_fee_3</t>
  </si>
  <si>
    <t>imp2_fee_amt_3</t>
  </si>
  <si>
    <t>IMP2 Fee Amount 3</t>
  </si>
  <si>
    <t>1dh004_d_amt_imp2_fee_3</t>
  </si>
  <si>
    <t>imp3_fee_amt_3</t>
  </si>
  <si>
    <t>IMP3 Fee Amount 3</t>
  </si>
  <si>
    <t>1dh004_d_amt_imp3_fee_3</t>
  </si>
  <si>
    <t>pos1_fee_amt_3</t>
  </si>
  <si>
    <t>POS1 Fee Amount 3</t>
  </si>
  <si>
    <t>1dh004_d_amt_pos1_fee_3</t>
  </si>
  <si>
    <t>pos2_fee_amt_3</t>
  </si>
  <si>
    <t>POS2 Fee Amount 3</t>
  </si>
  <si>
    <t>1dh004_d_amt_pos2_fee_3</t>
  </si>
  <si>
    <t>pos3_fee_amt_3</t>
  </si>
  <si>
    <t>POS3 Fee Amount 3</t>
  </si>
  <si>
    <t>1dh004_d_amt_pos3_fee_3</t>
  </si>
  <si>
    <t>num_discnt_adj_3</t>
  </si>
  <si>
    <t xml:space="preserve">Number Discount Adjust 3
</t>
  </si>
  <si>
    <t>1dh004_d_nbr_disc_adj_3</t>
  </si>
  <si>
    <t>amt_discnt_adj_3</t>
  </si>
  <si>
    <t xml:space="preserve">Amount Discount Adjust 3
</t>
  </si>
  <si>
    <t>1dh004_d_amt_disc_adj_3</t>
  </si>
  <si>
    <t>num_fee_adj_3</t>
  </si>
  <si>
    <t xml:space="preserve">Number Fee Adjust 3
</t>
  </si>
  <si>
    <t>1dh004_d_nbr_fee_adj_3</t>
  </si>
  <si>
    <t>amt_fee_adj_3</t>
  </si>
  <si>
    <t xml:space="preserve">Amount Fee Adjust 3
</t>
  </si>
  <si>
    <t>1dh004_d_amt_fee_adj_3</t>
  </si>
  <si>
    <t>amt_per_txn_3</t>
  </si>
  <si>
    <t xml:space="preserve">Amount Per Transaction 3
</t>
  </si>
  <si>
    <t>1dh004_d_amt_per_trans_3</t>
  </si>
  <si>
    <t>SLSA Number 3 1</t>
  </si>
  <si>
    <t>1dh004_d_slsa_nbr_3_1</t>
  </si>
  <si>
    <t>SLSA Amount 3 1</t>
  </si>
  <si>
    <t>1dh004_d_slsa_amt_3_1</t>
  </si>
  <si>
    <t>SLSA Number 3 2</t>
  </si>
  <si>
    <t>1dh004_d_slsa_nbr_3_2</t>
  </si>
  <si>
    <t>SLSA Amount 3 2</t>
  </si>
  <si>
    <t>1dh004_d_slsa_amt_3_2</t>
  </si>
  <si>
    <t>SLSA Number 3 3</t>
  </si>
  <si>
    <t>1dh004_d_slsa_nbr_3_3</t>
  </si>
  <si>
    <t>SLSA Amount 3 3</t>
  </si>
  <si>
    <t>1dh004_d_slsa_amt_3_3</t>
  </si>
  <si>
    <t>SLSA Number 3 4</t>
  </si>
  <si>
    <t>1dh004_d_slsa_nbr_3_4</t>
  </si>
  <si>
    <t>SLSA Amount 3 4</t>
  </si>
  <si>
    <t>1dh004_d_slsa_amt_3_4</t>
  </si>
  <si>
    <t>SLSA Number 3 5</t>
  </si>
  <si>
    <t>1dh004_d_slsa_nbr_3_5</t>
  </si>
  <si>
    <t>SLSA Amount 3 5</t>
  </si>
  <si>
    <t>1dh004_d_slsa_amt_3_5</t>
  </si>
  <si>
    <t>filler4</t>
  </si>
  <si>
    <t xml:space="preserve">Visa Number Outgo Sale 4
</t>
  </si>
  <si>
    <t>1dh004_d_vi_nbr_outgo_sales_4</t>
  </si>
  <si>
    <t xml:space="preserve">Visa Amount Outgo Sale 4
</t>
  </si>
  <si>
    <t>1dh004_d_vi_amt_outgo_sales_4</t>
  </si>
  <si>
    <t xml:space="preserve">Visa Number Outgo Returns 4
</t>
  </si>
  <si>
    <t>1dh004_d_vi_nbr_outgo_returns_4</t>
  </si>
  <si>
    <t xml:space="preserve">Visa Amount Outgo Returns 4
</t>
  </si>
  <si>
    <t>1dh004_d_vi_amt_outgo_returns_4</t>
  </si>
  <si>
    <t>Visa Number Nonqual Sale 4</t>
  </si>
  <si>
    <t>1dh004_d_vi_nbr_nonqual_sales_4</t>
  </si>
  <si>
    <t>Visa Nonqual Sale Amount 4</t>
  </si>
  <si>
    <t>1dh004_d_vi_amt_nonqual_sales_4</t>
  </si>
  <si>
    <t>Visa Number Nonqual Return 4</t>
  </si>
  <si>
    <t>1dh004_d_vi_nbr_nonqual_returns_4</t>
  </si>
  <si>
    <t>Visa Nonqual Return Amount 4</t>
  </si>
  <si>
    <t>1dh004_d_vi_amt_nonqual_returns_4</t>
  </si>
  <si>
    <t>visa_num_tot_sale_4</t>
  </si>
  <si>
    <t xml:space="preserve">Visa Number Total Sales 4
</t>
  </si>
  <si>
    <t>1dh004_d_vi_nbr_total_sales_4</t>
  </si>
  <si>
    <t>visa_amt_tot_sale_4</t>
  </si>
  <si>
    <t xml:space="preserve">Visa Amount Total Sales 4
</t>
  </si>
  <si>
    <t>1dh004_d_vi_amt_total_sales_4</t>
  </si>
  <si>
    <t>visa_num_tot_retrn_4</t>
  </si>
  <si>
    <t xml:space="preserve">Visa Number Total Return 4
</t>
  </si>
  <si>
    <t>1dh004_d_vi_nbr_total_returns_4</t>
  </si>
  <si>
    <t>visa_amt_tot_retrn_4</t>
  </si>
  <si>
    <t xml:space="preserve">Visa Amount Total Return 4
</t>
  </si>
  <si>
    <t>1dh004_d_vi_amt_total_returns_4</t>
  </si>
  <si>
    <t>visa_amt_tot_per_txn_4</t>
  </si>
  <si>
    <t xml:space="preserve">Visa Amount Total Per Transaction 4
</t>
  </si>
  <si>
    <t>1dh004_d_vi_amt_total_per_trans_4</t>
  </si>
  <si>
    <t>visa_amt_discnt_4</t>
  </si>
  <si>
    <t xml:space="preserve">Visa Amount Discount 4
</t>
  </si>
  <si>
    <t>1dh004_d_vi_amt_disc_4</t>
  </si>
  <si>
    <t>visa_crrnt_rate_4</t>
  </si>
  <si>
    <t xml:space="preserve">Visa Current Rate 4
</t>
  </si>
  <si>
    <t>1dh004_d_vi_effect_rate_4</t>
  </si>
  <si>
    <t xml:space="preserve">Master Card Number Outgo Sale 4
</t>
  </si>
  <si>
    <t>1dh004_d_mc_nbr_outgo_sales_4</t>
  </si>
  <si>
    <t xml:space="preserve">Master Card Amount Outgo Sale 4
</t>
  </si>
  <si>
    <t>1dh004_d_mc_amt_outgo_sales_4</t>
  </si>
  <si>
    <t xml:space="preserve">Master Card Number Outgo Returns 4
</t>
  </si>
  <si>
    <t>1dh004_d_mc_nbr_outgo_returns_4</t>
  </si>
  <si>
    <t xml:space="preserve">Master Card Amount Outgo Returns 4
</t>
  </si>
  <si>
    <t>1dh004_d_mc_amt_outgo_returns_4</t>
  </si>
  <si>
    <t>Master Card Number Nonqual Sale 4</t>
  </si>
  <si>
    <t>1dh004_d_mc_nbr_nonqual_sales_4</t>
  </si>
  <si>
    <t>Master Card Nonqual Sale Amount 4</t>
  </si>
  <si>
    <t>1dh004_d_mc_amt_nonqual_sales_4</t>
  </si>
  <si>
    <t>Master Card Number Nonqual Return 4</t>
  </si>
  <si>
    <t>1dh004_d_mc_nbr_nonqual_returns_4</t>
  </si>
  <si>
    <t>Master Card Nonqual Return Amount 4</t>
  </si>
  <si>
    <t>1dh004_d_mc_amt_nonqual_returns_4</t>
  </si>
  <si>
    <t>mc_num_tot_sale_4</t>
  </si>
  <si>
    <t xml:space="preserve">Master Card Number Total Sales 4
</t>
  </si>
  <si>
    <t>1dh004_d_mc_nbr_total_sales_4</t>
  </si>
  <si>
    <t>mc_amt_tot_sale_4</t>
  </si>
  <si>
    <t xml:space="preserve">Master Card Amount Total Sales 4
</t>
  </si>
  <si>
    <t>1dh004_d_mc_amt_total_sales_4</t>
  </si>
  <si>
    <t>mc_num_tot_retrn_4</t>
  </si>
  <si>
    <t xml:space="preserve">Master Card Number Total Return 4
</t>
  </si>
  <si>
    <t>1dh004_d_mc_nbr_total_returns_4</t>
  </si>
  <si>
    <t>mc_amt_tot_retrn_4</t>
  </si>
  <si>
    <t xml:space="preserve">Master Card Amount Total Return 4
</t>
  </si>
  <si>
    <t>1dh004_d_mc_amt_total_returns_4</t>
  </si>
  <si>
    <t>mc_amt_tot_per_txn_4</t>
  </si>
  <si>
    <t xml:space="preserve">Master Card Amount Total Per Transaction 4
</t>
  </si>
  <si>
    <t>1dh004_d_mc_amt_total_per_trans_4</t>
  </si>
  <si>
    <t>mc_amt_discnt_4</t>
  </si>
  <si>
    <t xml:space="preserve">Master Card Amount Discount 4
</t>
  </si>
  <si>
    <t>1dh004_d_mc_amt_disc_4</t>
  </si>
  <si>
    <t>mc_crrnt_rate_4</t>
  </si>
  <si>
    <t xml:space="preserve">Master Card Current Rate 4
</t>
  </si>
  <si>
    <t>1dh004_d_mc_effect_rate_4</t>
  </si>
  <si>
    <t xml:space="preserve">Private Card Number Outgo Sale 4
</t>
  </si>
  <si>
    <t>1dh004_d_pl_nbr_outgo_sales_4</t>
  </si>
  <si>
    <t xml:space="preserve">Private Card Amount Outgo Sale 4
</t>
  </si>
  <si>
    <t>1dh004_d_pl_amt_outgo_sales_4</t>
  </si>
  <si>
    <t xml:space="preserve">Private Card Number Outgo Returns 4
</t>
  </si>
  <si>
    <t>1dh004_d_pl_nbr_outgo_returns_4</t>
  </si>
  <si>
    <t xml:space="preserve">Private Card Amount Outgo Returns 4
</t>
  </si>
  <si>
    <t>1dh004_d_pl_amt_outgo_returns_4</t>
  </si>
  <si>
    <t>Private Card Number Nonqual Sale 4</t>
  </si>
  <si>
    <t>1dh004_d_pl_nbr_nonqual_sales_4</t>
  </si>
  <si>
    <t>Private Card Nonqual Sale Amount 4</t>
  </si>
  <si>
    <t>1dh004_d_pl_amt_nonqual_sales_4</t>
  </si>
  <si>
    <t>Private Card Number Nonqual Return 4</t>
  </si>
  <si>
    <t>1dh004_d_pl_nbr_nonqual_returns_4</t>
  </si>
  <si>
    <t>Private Card Nonqual Return Amount 4</t>
  </si>
  <si>
    <t>1dh004_d_pl_amt_nonqual_returns_4</t>
  </si>
  <si>
    <t>privt_card_num_tot_sale_4</t>
  </si>
  <si>
    <t xml:space="preserve">Private Card Number Total Sales 4
</t>
  </si>
  <si>
    <t>1dh004_d_pl_nbr_total_sales_4</t>
  </si>
  <si>
    <t>privt_card_amt_tot_sale_4</t>
  </si>
  <si>
    <t xml:space="preserve">Private Card Amount Total Sales 4
</t>
  </si>
  <si>
    <t>1dh004_d_pl_amt_total_sales_4</t>
  </si>
  <si>
    <t>privt_card_num_tot_retrn_4</t>
  </si>
  <si>
    <t xml:space="preserve">Private Card Number Total Return 4
</t>
  </si>
  <si>
    <t>1dh004_d_pl_nbr_total_returns_4</t>
  </si>
  <si>
    <t>privt_card_amt_tot_retrn_4</t>
  </si>
  <si>
    <t xml:space="preserve">Private Card Amount Total Return 4
</t>
  </si>
  <si>
    <t>1dh004_d_pl_amt_total_returns_4</t>
  </si>
  <si>
    <t>privt_card_amt_tot_per_txn_4</t>
  </si>
  <si>
    <t xml:space="preserve">Private Card Amount Total Per Transaction 4
</t>
  </si>
  <si>
    <t>1dh004_d_pl_amt_total_per_trans_4</t>
  </si>
  <si>
    <t>privt_card_amt_discnt_4</t>
  </si>
  <si>
    <t xml:space="preserve">Private Card Amount Discount 4
</t>
  </si>
  <si>
    <t>1dh004_d_pl_amt_disc_4</t>
  </si>
  <si>
    <t>privt_card_crrnt_rate_4</t>
  </si>
  <si>
    <t xml:space="preserve">Private Card Current Rate 4
</t>
  </si>
  <si>
    <t>1dh004_d_pl_effect_rate_4</t>
  </si>
  <si>
    <t xml:space="preserve">JCB Number Outgo Sale 4
</t>
  </si>
  <si>
    <t>1dh004_d_jcb_nbr_outgo_sales_4</t>
  </si>
  <si>
    <t xml:space="preserve">JCB Amount Outgo Sale 4
</t>
  </si>
  <si>
    <t>1dh004_d_jcb_amt_outgo_sales_4</t>
  </si>
  <si>
    <t xml:space="preserve">JCB Number Outgo Returns 4
</t>
  </si>
  <si>
    <t>1dh004_d_jcb_nbr_outgo_returns_4</t>
  </si>
  <si>
    <t xml:space="preserve">JCB Amount Outgo Returns 4
</t>
  </si>
  <si>
    <t>1dh004_d_jcb_amt_outgo_returns_4</t>
  </si>
  <si>
    <t>JCB Number Nonqual Sale 4</t>
  </si>
  <si>
    <t>1dh004_d_jcb_nbr_nonqual_sales_4</t>
  </si>
  <si>
    <t>JCB Nonqual Sale Amount 4</t>
  </si>
  <si>
    <t>1dh004_d_jcb_amt_nonqual_sales_4</t>
  </si>
  <si>
    <t>JCB Number Nonqual Return 4</t>
  </si>
  <si>
    <t>1dh004_d_jcb_nbr_nonqual_returns_4</t>
  </si>
  <si>
    <t>JCB Nonqual Return Amount 4</t>
  </si>
  <si>
    <t>1dh004_d_jcb_amt_nonqual_returns_4</t>
  </si>
  <si>
    <t>jcb_num_tot_sale_4</t>
  </si>
  <si>
    <t xml:space="preserve">JCB Number Total Sales 4
</t>
  </si>
  <si>
    <t>1dh004_d_jcb_nbr_total_sales_4</t>
  </si>
  <si>
    <t>jcb_amt_tot_sale_4</t>
  </si>
  <si>
    <t xml:space="preserve">JCB Amount Total Sales 4
</t>
  </si>
  <si>
    <t>1dh004_d_jcb_amt_total_sales_4</t>
  </si>
  <si>
    <t>jcb_num_tot_retrn_4</t>
  </si>
  <si>
    <t xml:space="preserve">JCB Number Total Return 4
</t>
  </si>
  <si>
    <t>1dh004_d_jcb_nbr_total_returns_4</t>
  </si>
  <si>
    <t>jcb_amt_tot_retrn_4</t>
  </si>
  <si>
    <t xml:space="preserve">JCB Amount Total Return 4
</t>
  </si>
  <si>
    <t>1dh004_d_jcb_amt_total_returns_4</t>
  </si>
  <si>
    <t>jcb_amt_tot_per_txn_4</t>
  </si>
  <si>
    <t xml:space="preserve">JCB Amount Total Per Transaction 4
</t>
  </si>
  <si>
    <t>1dh004_d_jcb_amt_total_per_trans_4</t>
  </si>
  <si>
    <t>jcb_amt_discnt_4</t>
  </si>
  <si>
    <t xml:space="preserve">JCB Amount Discount 4
</t>
  </si>
  <si>
    <t>1dh004_d_jcb_amt_disc_4</t>
  </si>
  <si>
    <t>jcb_crrnt_rate_4</t>
  </si>
  <si>
    <t xml:space="preserve">JCB Current Rate 4
</t>
  </si>
  <si>
    <t>1dh004_d_jcb_effect_rate_4</t>
  </si>
  <si>
    <t>amt_fee_4</t>
  </si>
  <si>
    <t xml:space="preserve">Amount Fee 4
</t>
  </si>
  <si>
    <t>1dh004_d_amt_fees_4</t>
  </si>
  <si>
    <t>amt_discnt_4</t>
  </si>
  <si>
    <t xml:space="preserve">Amount Discount 4
</t>
  </si>
  <si>
    <t>1dh004_d_amt_disc_4</t>
  </si>
  <si>
    <t xml:space="preserve">Amount ORG Expense 4
</t>
  </si>
  <si>
    <t>1dh004_d_amt_org_expense_4</t>
  </si>
  <si>
    <t>crrnt_rate_4</t>
  </si>
  <si>
    <t xml:space="preserve">Current Rate 4
</t>
  </si>
  <si>
    <t>1dh004_d_effect_rate_4</t>
  </si>
  <si>
    <t>Number of Dep Days 4</t>
  </si>
  <si>
    <t>1dh004_d_nbr_of_dep_days_4</t>
  </si>
  <si>
    <t>num_pos1_auth_4</t>
  </si>
  <si>
    <t>Number POS1 Authorize 4</t>
  </si>
  <si>
    <t>1dh004_d_nbr_pos1_auth_4</t>
  </si>
  <si>
    <t>num_pos2_auth_4</t>
  </si>
  <si>
    <t>Number POS2 Authorize 4</t>
  </si>
  <si>
    <t>1dh004_d_nbr_pos2_auth_4</t>
  </si>
  <si>
    <t>num_pos3_auth_4</t>
  </si>
  <si>
    <t>Number POS3 Authorize 4</t>
  </si>
  <si>
    <t>1dh004_d_nbr_pos3_auth_4</t>
  </si>
  <si>
    <t>num_voice_auth_4</t>
  </si>
  <si>
    <t>Number Voice Authorize 4</t>
  </si>
  <si>
    <t>1dh004_d_nbr_voice_auth_4</t>
  </si>
  <si>
    <t>Total Number Dep 4</t>
  </si>
  <si>
    <t>1dh004_d_tot_nbr_dep_4</t>
  </si>
  <si>
    <t>tot_num_drft_4</t>
  </si>
  <si>
    <t>Total Number Drafts 4</t>
  </si>
  <si>
    <t>1dh004_d_tot_nbr_drafts_4</t>
  </si>
  <si>
    <t>num_pos1_drft_4</t>
  </si>
  <si>
    <t>Number POS1 Drafts 4</t>
  </si>
  <si>
    <t>1dh004_d_nbr_pos1_drafts_4</t>
  </si>
  <si>
    <t>num_pos2_drft_4</t>
  </si>
  <si>
    <t>Number POS2 Drafts 4</t>
  </si>
  <si>
    <t>1dh004_d_nbr_pos2_drafts_4</t>
  </si>
  <si>
    <t>num_pos3_drft_4</t>
  </si>
  <si>
    <t>Number POS3 Drafts 4</t>
  </si>
  <si>
    <t>1dh004_d_nbr_pos3_drafts_4</t>
  </si>
  <si>
    <t>num_tape_drft_4</t>
  </si>
  <si>
    <t>Number Tape Drafts 4</t>
  </si>
  <si>
    <t>1dh004_d_nbr_tape_drafts_4</t>
  </si>
  <si>
    <t>Number Keyed Dep 4</t>
  </si>
  <si>
    <t>1dh004_d_nbr_keyed_dep_4</t>
  </si>
  <si>
    <t>num_key_drft_4</t>
  </si>
  <si>
    <t>Number Keyed Drafts 4</t>
  </si>
  <si>
    <t>1dh004_d_nbr_keyed_drafts_4</t>
  </si>
  <si>
    <t>num_qualf_rjct_4</t>
  </si>
  <si>
    <t>Number Qualification Rejection 4</t>
  </si>
  <si>
    <t>1dh004_d_nbr_qual_rej_4</t>
  </si>
  <si>
    <t>qualf_rjct_amt_4</t>
  </si>
  <si>
    <t>Qualification Rejection Amount 4</t>
  </si>
  <si>
    <t>1dh004_d_amt_qual_rej_4</t>
  </si>
  <si>
    <t>num_chrgbk_4</t>
  </si>
  <si>
    <t xml:space="preserve">Number Chargeback 4
</t>
  </si>
  <si>
    <t>1dh004_d_nbr_chgbacks_4</t>
  </si>
  <si>
    <t>chrgbk_amt_4</t>
  </si>
  <si>
    <t>Chargeback Amount 4</t>
  </si>
  <si>
    <t>1dh004_d_amt_chgbacks_4</t>
  </si>
  <si>
    <t>num_chk_apprv_4</t>
  </si>
  <si>
    <t>Number Check Approval 4</t>
  </si>
  <si>
    <t>1dh004_d_nbr_chk_appr_4</t>
  </si>
  <si>
    <t>chk_apprv_amt_4</t>
  </si>
  <si>
    <t>Check Approval Amount 4</t>
  </si>
  <si>
    <t>1dh004_d_amt_chk_appr_chgs_4</t>
  </si>
  <si>
    <t>mbr_fee_amt_4</t>
  </si>
  <si>
    <t>Member Fee Amount 4</t>
  </si>
  <si>
    <t>1dh004_d_amt_memb_fee_4</t>
  </si>
  <si>
    <t>imp1_fee_amt_4</t>
  </si>
  <si>
    <t>IMP1 Fee Amount 4</t>
  </si>
  <si>
    <t>1dh004_d_amt_imp1_fee_4</t>
  </si>
  <si>
    <t>imp2_fee_amt_4</t>
  </si>
  <si>
    <t>IMP2 Fee Amount 4</t>
  </si>
  <si>
    <t>1dh004_d_amt_imp2_fee_4</t>
  </si>
  <si>
    <t>imp3_fee_amt_4</t>
  </si>
  <si>
    <t>IMP3 Fee Amount 4</t>
  </si>
  <si>
    <t>1dh004_d_amt_imp3_fee_4</t>
  </si>
  <si>
    <t>pos1_fee_amt_4</t>
  </si>
  <si>
    <t>POS1 Fee Amount 4</t>
  </si>
  <si>
    <t>1dh004_d_amt_pos1_fee_4</t>
  </si>
  <si>
    <t>pos2_fee_amt_4</t>
  </si>
  <si>
    <t>POS2 Fee Amount 4</t>
  </si>
  <si>
    <t>1dh004_d_amt_pos2_fee_4</t>
  </si>
  <si>
    <t>pos3_fee_amt_4</t>
  </si>
  <si>
    <t>POS3 Fee Amount 4</t>
  </si>
  <si>
    <t>1dh004_d_amt_pos3_fee_4</t>
  </si>
  <si>
    <t>num_discnt_adj_4</t>
  </si>
  <si>
    <t xml:space="preserve">Number Discount Adjust 4
</t>
  </si>
  <si>
    <t>1dh004_d_nbr_disc_adj_4</t>
  </si>
  <si>
    <t>amt_discnt_adj_4</t>
  </si>
  <si>
    <t xml:space="preserve">Amount Discount Adjust 4
</t>
  </si>
  <si>
    <t>1dh004_d_amt_disc_adj_4</t>
  </si>
  <si>
    <t>num_fee_adj_4</t>
  </si>
  <si>
    <t xml:space="preserve">Number Fee Adjust 4
</t>
  </si>
  <si>
    <t>1dh004_d_nbr_fee_adj_4</t>
  </si>
  <si>
    <t>amt_fee_adj_4</t>
  </si>
  <si>
    <t xml:space="preserve">Amount Fee Adjust 4
</t>
  </si>
  <si>
    <t>1dh004_d_amt_fee_adj_4</t>
  </si>
  <si>
    <t>amt_per_txn_4</t>
  </si>
  <si>
    <t xml:space="preserve">Amount Per Transaction 4
</t>
  </si>
  <si>
    <t>1dh004_d_amt_per_trans_4</t>
  </si>
  <si>
    <t>SLSA Number 4 1</t>
  </si>
  <si>
    <t>1dh004_d_slsa_nbr_4_1</t>
  </si>
  <si>
    <t>SLSA Amount 4 1</t>
  </si>
  <si>
    <t>1dh004_d_slsa_amt_4_1</t>
  </si>
  <si>
    <t>SLSA Number 4 2</t>
  </si>
  <si>
    <t>1dh004_d_slsa_nbr_4_2</t>
  </si>
  <si>
    <t>SLSA Amount 4 2</t>
  </si>
  <si>
    <t>1dh004_d_slsa_amt_4_2</t>
  </si>
  <si>
    <t>SLSA Number 4 3</t>
  </si>
  <si>
    <t>1dh004_d_slsa_nbr_4_3</t>
  </si>
  <si>
    <t>SLSA Amount 4 3</t>
  </si>
  <si>
    <t>1dh004_d_slsa_amt_4_3</t>
  </si>
  <si>
    <t>SLSA Number 4 4</t>
  </si>
  <si>
    <t>1dh004_d_slsa_nbr_4_4</t>
  </si>
  <si>
    <t>SLSA Amount 4 4</t>
  </si>
  <si>
    <t>1dh004_d_slsa_amt_4_4</t>
  </si>
  <si>
    <t>SLSA Number 4 5</t>
  </si>
  <si>
    <t>1dh004_d_slsa_nbr_4_5</t>
  </si>
  <si>
    <t>SLSA Amount 4 5</t>
  </si>
  <si>
    <t>1dh004_d_slsa_amt_4_5</t>
  </si>
  <si>
    <t>ED Name 1</t>
  </si>
  <si>
    <t>1dh004_d_ed_name_1</t>
  </si>
  <si>
    <t>ED Action 1</t>
  </si>
  <si>
    <t>1dh004_d_ed_action_1</t>
  </si>
  <si>
    <t>ED Number Request 1</t>
  </si>
  <si>
    <t>1dh004_d_ed_nbr_req_1</t>
  </si>
  <si>
    <t>ED Type 1</t>
  </si>
  <si>
    <t>1dh004_d_ed_type_1</t>
  </si>
  <si>
    <t>ED Number Out 1</t>
  </si>
  <si>
    <t>1dh004_d_ed_nbr_out_1</t>
  </si>
  <si>
    <t>ED DDA 1</t>
  </si>
  <si>
    <t>1dh004_d_ed_dda_1</t>
  </si>
  <si>
    <t>ED User Number 1</t>
  </si>
  <si>
    <t>1dh004_d_ed_user_nbr_1</t>
  </si>
  <si>
    <t>ED User Field 1</t>
  </si>
  <si>
    <t>1dh004_d_ed_user_field_1</t>
  </si>
  <si>
    <t>ED Name 2</t>
  </si>
  <si>
    <t>1dh004_d_ed_name_2</t>
  </si>
  <si>
    <t>ED Action 2</t>
  </si>
  <si>
    <t>1dh004_d_ed_action_2</t>
  </si>
  <si>
    <t>ED Number Request 2</t>
  </si>
  <si>
    <t>1dh004_d_ed_nbr_req_2</t>
  </si>
  <si>
    <t>ED Type 2</t>
  </si>
  <si>
    <t>1dh004_d_ed_type_2</t>
  </si>
  <si>
    <t>ED Number Out 2</t>
  </si>
  <si>
    <t>1dh004_d_ed_nbr_out_2</t>
  </si>
  <si>
    <t>ED DDA 2</t>
  </si>
  <si>
    <t>1dh004_d_ed_dda_2</t>
  </si>
  <si>
    <t>ED User Number 2</t>
  </si>
  <si>
    <t>1dh004_d_ed_user_nbr_2</t>
  </si>
  <si>
    <t>ED User Field 2</t>
  </si>
  <si>
    <t>1dh004_d_ed_user_field_2</t>
  </si>
  <si>
    <t>ED Name 3</t>
  </si>
  <si>
    <t>1dh004_d_ed_name_3</t>
  </si>
  <si>
    <t>ED Action 3</t>
  </si>
  <si>
    <t>1dh004_d_ed_action_3</t>
  </si>
  <si>
    <t>ED Number Request 3</t>
  </si>
  <si>
    <t>1dh004_d_ed_nbr_req_3</t>
  </si>
  <si>
    <t>ED Type 3</t>
  </si>
  <si>
    <t>1dh004_d_ed_type_3</t>
  </si>
  <si>
    <t>ED Number Out 3</t>
  </si>
  <si>
    <t>1dh004_d_ed_nbr_out_3</t>
  </si>
  <si>
    <t>ED DDA 3</t>
  </si>
  <si>
    <t>1dh004_d_ed_dda_3</t>
  </si>
  <si>
    <t>ED User Number 3</t>
  </si>
  <si>
    <t>1dh004_d_ed_user_nbr_3</t>
  </si>
  <si>
    <t>ED User Field 3</t>
  </si>
  <si>
    <t>1dh004_d_ed_user_field_3</t>
  </si>
  <si>
    <t>ED Name 4</t>
  </si>
  <si>
    <t>1dh004_d_ed_name_4</t>
  </si>
  <si>
    <t>ED Action 4</t>
  </si>
  <si>
    <t>1dh004_d_ed_action_4</t>
  </si>
  <si>
    <t>ED Number Request 4</t>
  </si>
  <si>
    <t>1dh004_d_ed_nbr_req_4</t>
  </si>
  <si>
    <t>ED Type 4</t>
  </si>
  <si>
    <t>1dh004_d_ed_type_4</t>
  </si>
  <si>
    <t>ED Number Out 4</t>
  </si>
  <si>
    <t>1dh004_d_ed_nbr_out_4</t>
  </si>
  <si>
    <t>ED DDA 4</t>
  </si>
  <si>
    <t>1dh004_d_ed_dda_4</t>
  </si>
  <si>
    <t>ED User Number 4</t>
  </si>
  <si>
    <t>1dh004_d_ed_user_nbr_4</t>
  </si>
  <si>
    <t>ED User Field 4</t>
  </si>
  <si>
    <t>1dh004_d_ed_user_field_4</t>
  </si>
  <si>
    <t>usr_data</t>
  </si>
  <si>
    <t xml:space="preserve">User Data
</t>
  </si>
  <si>
    <t>1dh004_d_user_data</t>
  </si>
  <si>
    <t xml:space="preserve">User Account
</t>
  </si>
  <si>
    <t>1dh004_d_user_acct</t>
  </si>
  <si>
    <t>usr</t>
  </si>
  <si>
    <t xml:space="preserve">User
</t>
  </si>
  <si>
    <t>1dh004_d_user_filler</t>
  </si>
  <si>
    <t>multi_cd</t>
  </si>
  <si>
    <t xml:space="preserve">Multi Code
</t>
  </si>
  <si>
    <t>1dh004_d_multi_ind</t>
  </si>
  <si>
    <t>paymt_dly</t>
  </si>
  <si>
    <t>Payment Daily</t>
  </si>
  <si>
    <t>1dh004_d_dly_pymt</t>
  </si>
  <si>
    <t>CED Flag</t>
  </si>
  <si>
    <t>1dh004_d_ced_ind</t>
  </si>
  <si>
    <t>filler5</t>
  </si>
  <si>
    <t xml:space="preserve">Card Onus Rate 1
</t>
  </si>
  <si>
    <t>1dh004_d_card_onus_rate_1</t>
  </si>
  <si>
    <t>Card Onus Per Item 1</t>
  </si>
  <si>
    <t>1dh004_d_card_onus_per_item_1</t>
  </si>
  <si>
    <t>1dh004_d_card_onus_rate_2</t>
  </si>
  <si>
    <t>Card Onus Per Item 2</t>
  </si>
  <si>
    <t>1dh004_d_card_onus_per_item_2</t>
  </si>
  <si>
    <t>1dh004_d_card_onus_rate_3</t>
  </si>
  <si>
    <t>Card Onus Per Item 3</t>
  </si>
  <si>
    <t>1dh004_d_card_onus_per_item_3</t>
  </si>
  <si>
    <t>1dh004_d_card_onus_rate_4</t>
  </si>
  <si>
    <t>Card Onus Per Item 4</t>
  </si>
  <si>
    <t>1dh004_d_card_onus_per_item_4</t>
  </si>
  <si>
    <t>1dh004_d_card_onus_rate_5</t>
  </si>
  <si>
    <t>Card Onus Per Item 5</t>
  </si>
  <si>
    <t>1dh004_d_card_onus_per_item_5</t>
  </si>
  <si>
    <t>1dh004_d_card_onus_rate_6</t>
  </si>
  <si>
    <t>Card Onus Per Item 6</t>
  </si>
  <si>
    <t>1dh004_d_card_onus_per_item_6</t>
  </si>
  <si>
    <t>1dh004_d_card_onus_rate_7</t>
  </si>
  <si>
    <t>Card Onus Per Item 7</t>
  </si>
  <si>
    <t>1dh004_d_card_onus_per_item_7</t>
  </si>
  <si>
    <t>1dh004_d_card_onus_rate_8</t>
  </si>
  <si>
    <t>Card Onus Per Item 8</t>
  </si>
  <si>
    <t>1dh004_d_card_onus_per_item_8</t>
  </si>
  <si>
    <t>1dh004_d_card_onus_rate_9</t>
  </si>
  <si>
    <t>Card Onus Per Item 9</t>
  </si>
  <si>
    <t>1dh004_d_card_onus_per_item_9</t>
  </si>
  <si>
    <t>auto_post_f</t>
  </si>
  <si>
    <t>Auto Post Flag</t>
  </si>
  <si>
    <t>1dh004_d_autopost_flag</t>
  </si>
  <si>
    <t>filler6</t>
  </si>
  <si>
    <t>Facilitator or Sales Code</t>
  </si>
  <si>
    <t>1dh004_d_fac_or_sales_ind</t>
  </si>
  <si>
    <t>Facilitator Number</t>
  </si>
  <si>
    <t>1dh004_d_facilitator_id</t>
  </si>
  <si>
    <t>Sales ORG Number</t>
  </si>
  <si>
    <t>1dh004_d_sales_org_id</t>
  </si>
  <si>
    <t>mc_asgn_num</t>
  </si>
  <si>
    <t>Master Card Assigned Number</t>
  </si>
  <si>
    <t>1dh004_d_mc_assigned_id</t>
  </si>
  <si>
    <t>verf</t>
  </si>
  <si>
    <t>Verification</t>
  </si>
  <si>
    <t>1dh004_d_verification</t>
  </si>
  <si>
    <t>instl_plan_4</t>
  </si>
  <si>
    <t xml:space="preserve">Installment Plan 4
</t>
  </si>
  <si>
    <t>1dh004_d_instl_plan4</t>
  </si>
  <si>
    <t>instl_plan_5</t>
  </si>
  <si>
    <t xml:space="preserve">Installment Plan 5
</t>
  </si>
  <si>
    <t>1dh004_d_instl_plan5</t>
  </si>
  <si>
    <t>instl_plan_6</t>
  </si>
  <si>
    <t xml:space="preserve">Installment Plan 6
</t>
  </si>
  <si>
    <t>1dh004_d_instl_plan6</t>
  </si>
  <si>
    <t>instl_plan_7</t>
  </si>
  <si>
    <t xml:space="preserve">Installment Plan 7
</t>
  </si>
  <si>
    <t>1dh004_d_instl_plan7</t>
  </si>
  <si>
    <t>instl_plan_8</t>
  </si>
  <si>
    <t xml:space="preserve">Installment Plan 8
</t>
  </si>
  <si>
    <t>1dh004_d_instl_plan8</t>
  </si>
  <si>
    <t>instl_plan_9</t>
  </si>
  <si>
    <t xml:space="preserve">Installment Plan 9
</t>
  </si>
  <si>
    <t>1dh004_d_instl_plan9</t>
  </si>
  <si>
    <t>instl_plan_1</t>
  </si>
  <si>
    <t>instl_plan_10</t>
  </si>
  <si>
    <t xml:space="preserve">Installment Plan 10
</t>
  </si>
  <si>
    <t>1dh004_d_instl_plan10</t>
  </si>
  <si>
    <t>From Installment SPL</t>
  </si>
  <si>
    <t>1dh004_d_instl_spl_from</t>
  </si>
  <si>
    <t>To Installment SPL</t>
  </si>
  <si>
    <t>1dh004_d_instl_spl_to</t>
  </si>
  <si>
    <t xml:space="preserve">Installment Plan 1
</t>
  </si>
  <si>
    <t>1dh004_d_instl_plan1</t>
  </si>
  <si>
    <t>instl_plan_2</t>
  </si>
  <si>
    <t xml:space="preserve">Installment Plan 2
</t>
  </si>
  <si>
    <t>1dh004_d_instl_plan2</t>
  </si>
  <si>
    <t>instl_plan_3</t>
  </si>
  <si>
    <t xml:space="preserve">Installment Plan 3
</t>
  </si>
  <si>
    <t>1dh004_d_instl_plan3</t>
  </si>
  <si>
    <t>mrch_memo</t>
  </si>
  <si>
    <t xml:space="preserve">Merchant Memo
</t>
  </si>
  <si>
    <t>1dh004_d_merch_memo</t>
  </si>
  <si>
    <t>frst_of_cyc_f</t>
  </si>
  <si>
    <t>First of Cycle Flag</t>
  </si>
  <si>
    <t>1dh004_d_eoc_flag</t>
  </si>
  <si>
    <t>maintn_st</t>
  </si>
  <si>
    <t xml:space="preserve">Maintenance Status
</t>
  </si>
  <si>
    <t>1dh004_d_maint_status</t>
  </si>
  <si>
    <t>st_f</t>
  </si>
  <si>
    <t xml:space="preserve">Status Flag
</t>
  </si>
  <si>
    <t>1dh004_d_status_flag</t>
  </si>
  <si>
    <t>qr_mc_asgn_num</t>
  </si>
  <si>
    <t>QR Master card assigned Number</t>
  </si>
  <si>
    <t>1dh004_d_qr_mc_assigned_id</t>
  </si>
  <si>
    <t>filler7</t>
  </si>
  <si>
    <t>v_cardlink_kb1dh023_lbpttrn</t>
  </si>
  <si>
    <t>cardlink_kb1dh023_lbpttrn</t>
  </si>
  <si>
    <t>rec</t>
  </si>
  <si>
    <t>Record</t>
  </si>
  <si>
    <t>dh023_d_record</t>
  </si>
  <si>
    <t>btch_num</t>
  </si>
  <si>
    <t>Batch Number</t>
  </si>
  <si>
    <t>dh023_lbuim_t_batch_nbr</t>
  </si>
  <si>
    <t>seq_num</t>
  </si>
  <si>
    <t>Sequence Number</t>
  </si>
  <si>
    <t>dh023_lbuim_t_seq_nbr</t>
  </si>
  <si>
    <t>Cardholder Organization Number</t>
  </si>
  <si>
    <t>dh023_lbuim_t_cardhld_org</t>
  </si>
  <si>
    <t>Cardholder Type</t>
  </si>
  <si>
    <t>dh023_lbuim_t_cardhld_type</t>
  </si>
  <si>
    <t>Cardholder Number</t>
  </si>
  <si>
    <t>dh023_lbuim_t_cardhld_nbr</t>
  </si>
  <si>
    <t>dh023_lbuim_t_code</t>
  </si>
  <si>
    <t>desc</t>
  </si>
  <si>
    <t>dh023_lbuim_t_desc</t>
  </si>
  <si>
    <t>instl_ind</t>
  </si>
  <si>
    <t>Installment Indicator</t>
  </si>
  <si>
    <t>dh023_lbuim_t_instl_ind</t>
  </si>
  <si>
    <t>dh023_lbuim_t_prod_cd</t>
  </si>
  <si>
    <t>dh023_lbuim_t_time</t>
  </si>
  <si>
    <t>dh023_lbuim_t_date</t>
  </si>
  <si>
    <t>Post Date</t>
  </si>
  <si>
    <t>dh023_lbuim_t_post_date</t>
  </si>
  <si>
    <t>pnt</t>
  </si>
  <si>
    <t>Point</t>
  </si>
  <si>
    <t>dh023_lbuim_t_points</t>
  </si>
  <si>
    <t>dh023_lbuim_t_amount</t>
  </si>
  <si>
    <t>mcc_cd</t>
  </si>
  <si>
    <t>MCC CODE</t>
  </si>
  <si>
    <t>dh023_lbuim_t_mcc</t>
  </si>
  <si>
    <t xml:space="preserve">Reference </t>
  </si>
  <si>
    <t>dh023_lbuim_t_reference</t>
  </si>
  <si>
    <t>src_cd</t>
  </si>
  <si>
    <t>Source Code</t>
  </si>
  <si>
    <t>dh023_lbuim_t_source_id</t>
  </si>
  <si>
    <t>oper_cd</t>
  </si>
  <si>
    <t>Operator Code</t>
  </si>
  <si>
    <t>dh023_lbuim_t_operator</t>
  </si>
  <si>
    <t>prtnr_num</t>
  </si>
  <si>
    <t>Partner Number</t>
  </si>
  <si>
    <t>dh023_lbuim_t_partner_id</t>
  </si>
  <si>
    <t>prgm_pnt_num</t>
  </si>
  <si>
    <t>Program Point Number</t>
  </si>
  <si>
    <t>dh023_lbuim_t_program_id</t>
  </si>
  <si>
    <t>dh023_lbuim_t_merchant_org</t>
  </si>
  <si>
    <t>dh023_lbuim_t_merchant_nbr</t>
  </si>
  <si>
    <t>dh023_lbuim_t_dba_country</t>
  </si>
  <si>
    <t>rdeem_amt</t>
  </si>
  <si>
    <t>Redeem Amount</t>
  </si>
  <si>
    <t>dh023_lbuim_t_redm_amount</t>
  </si>
  <si>
    <t>pd_nm_extnd</t>
  </si>
  <si>
    <t>Product Name Extend</t>
  </si>
  <si>
    <t>dh023_lbuim_t_prod_name_ext</t>
  </si>
  <si>
    <t>dh023_lbuim_t_auth_code</t>
  </si>
  <si>
    <t>itm_cd</t>
  </si>
  <si>
    <t>Item Code</t>
  </si>
  <si>
    <t>dh023_lbuim_t_item</t>
  </si>
  <si>
    <t>RQU Number</t>
  </si>
  <si>
    <t>dh023_rquid</t>
  </si>
  <si>
    <t>dh023_trans_id</t>
  </si>
  <si>
    <t>v_cardlink_kb1dh039_ccnd5012</t>
  </si>
  <si>
    <t>cardlink_kb1dh039_ccnd5012</t>
  </si>
  <si>
    <t>dtl_rec</t>
  </si>
  <si>
    <t>Detail Record</t>
  </si>
  <si>
    <t>dh039-d-record</t>
  </si>
  <si>
    <t>procss_dt</t>
  </si>
  <si>
    <t>Processing Date</t>
  </si>
  <si>
    <t>dh039-proc-date</t>
  </si>
  <si>
    <t>src_cd_1</t>
  </si>
  <si>
    <t>Source Code 1</t>
  </si>
  <si>
    <t>dh039-source-code1</t>
  </si>
  <si>
    <t>src_cd_2</t>
  </si>
  <si>
    <t>Source Code 2</t>
  </si>
  <si>
    <t>dh039-source-code2</t>
  </si>
  <si>
    <t>dh039-trans-date</t>
  </si>
  <si>
    <t>dh039-card-no</t>
  </si>
  <si>
    <t>auth_num</t>
  </si>
  <si>
    <t>Authorization Number</t>
  </si>
  <si>
    <t>dh039-auth-no</t>
  </si>
  <si>
    <t>orig_txn_amt</t>
  </si>
  <si>
    <t>Original Transaction Amount</t>
  </si>
  <si>
    <t>dh039-txn-amt</t>
  </si>
  <si>
    <t>txn_ccy_cd</t>
  </si>
  <si>
    <t>Transaction Currency Code</t>
  </si>
  <si>
    <t>dh039-txn-curr-code</t>
  </si>
  <si>
    <t>dh039-trans-amt</t>
  </si>
  <si>
    <t>dh039-curr-code</t>
  </si>
  <si>
    <t>dh039-trans-dest-amt
dh039-retrvl-ref-nbr</t>
  </si>
  <si>
    <t>dest_ccy_cd</t>
  </si>
  <si>
    <t>Destination Currency Code</t>
  </si>
  <si>
    <t>dh039-dest-curr-code</t>
  </si>
  <si>
    <t>acq_ref_num</t>
  </si>
  <si>
    <t>Acquire Reference Number</t>
  </si>
  <si>
    <t>dh039-acq-ref-nbr</t>
  </si>
  <si>
    <t>dh039-merch-id</t>
  </si>
  <si>
    <t>dh039-merch-name</t>
  </si>
  <si>
    <t>mrch_city</t>
  </si>
  <si>
    <t>Merchant City</t>
  </si>
  <si>
    <t>dh039-merch-city</t>
  </si>
  <si>
    <t>mrch_cntry</t>
  </si>
  <si>
    <t>Merchant Country</t>
  </si>
  <si>
    <t>dh039-merch-country</t>
  </si>
  <si>
    <t>prch_amt_in_thb</t>
  </si>
  <si>
    <t>Purchase Amount in THB</t>
  </si>
  <si>
    <t>dh039-purc-amt-bht</t>
  </si>
  <si>
    <t>prch_cd_in_thb</t>
  </si>
  <si>
    <t>Purchase Code in THB</t>
  </si>
  <si>
    <t>dh039-purc-code-bht</t>
  </si>
  <si>
    <t>prch_amt_othr_in_thb</t>
  </si>
  <si>
    <t>Purchase Amount Other in THB</t>
  </si>
  <si>
    <t>dh039-purc-amt-oth</t>
  </si>
  <si>
    <t>prch_cd_othr_in_thb</t>
  </si>
  <si>
    <t>Purchase Code Other in THB</t>
  </si>
  <si>
    <t>dh039-purc-code-oth</t>
  </si>
  <si>
    <t>Purchase Date</t>
  </si>
  <si>
    <t>dh039-purc-date</t>
  </si>
  <si>
    <t>txn_chnl</t>
  </si>
  <si>
    <t>Transaction Channel</t>
  </si>
  <si>
    <t>dh039-trans-channel</t>
  </si>
  <si>
    <t>dh039-type-card</t>
  </si>
  <si>
    <t>dh039-tr-code</t>
  </si>
  <si>
    <t>dh039-merch-cat</t>
  </si>
  <si>
    <t>dh039-random-id</t>
  </si>
  <si>
    <t>v_cardlink_kb1dh010_oadctf</t>
  </si>
  <si>
    <t>cardlink_kb1dh010_oadctf</t>
  </si>
  <si>
    <t>sys_pos_dt</t>
  </si>
  <si>
    <t>System Position Date</t>
  </si>
  <si>
    <t>dh010_proc_dte</t>
  </si>
  <si>
    <t>dh010_merch_nbr</t>
  </si>
  <si>
    <t>dh010_term_id</t>
  </si>
  <si>
    <t>edc_f</t>
  </si>
  <si>
    <t>EDC Flag</t>
  </si>
  <si>
    <t>dh010_edc_ind</t>
  </si>
  <si>
    <t>tmnl_f</t>
  </si>
  <si>
    <t>Terminal Flag</t>
  </si>
  <si>
    <t>dh010_term_ind</t>
  </si>
  <si>
    <t>dh010_action_ind</t>
  </si>
  <si>
    <t>crrnt_btch_num</t>
  </si>
  <si>
    <t>Current Batch Number</t>
  </si>
  <si>
    <t>dh010_current_batch_nbr</t>
  </si>
  <si>
    <t>EOD Cut-off Batch Number</t>
  </si>
  <si>
    <t>dh010_eod_cutoff_batch_nbr</t>
  </si>
  <si>
    <t>ltst_txn_dt</t>
  </si>
  <si>
    <t>Latest Transaction Date</t>
  </si>
  <si>
    <t>dh010_last_maint_date.</t>
  </si>
  <si>
    <t>ltst_settl_dt</t>
  </si>
  <si>
    <t>Latest Settlement Date</t>
  </si>
  <si>
    <t>dh010_last_settlement_date.</t>
  </si>
  <si>
    <t>tot_nbr_dr_1</t>
  </si>
  <si>
    <t>Total Number of Debit 1</t>
  </si>
  <si>
    <t>dh010_total_debit_nbr_1</t>
  </si>
  <si>
    <t>tot_dr_amt_1</t>
  </si>
  <si>
    <t>Total Debit Amount 1</t>
  </si>
  <si>
    <t>dh010_total_debit_amt_1</t>
  </si>
  <si>
    <t>tot_nbr_cr_1</t>
  </si>
  <si>
    <t>Total Number of Credit 1</t>
  </si>
  <si>
    <t>dh010_total_credit_nbr_1</t>
  </si>
  <si>
    <t>tot_cr_amt_1</t>
  </si>
  <si>
    <t>Total Credit Amount 1</t>
  </si>
  <si>
    <t>dh010_total_credit_amt_1</t>
  </si>
  <si>
    <t>tot_nbr_dr_2</t>
  </si>
  <si>
    <t>Total Number of Debit 2</t>
  </si>
  <si>
    <t>dh010_total_debit_nbr_2</t>
  </si>
  <si>
    <t>tot_dr_amt_2</t>
  </si>
  <si>
    <t>Total Debit Amount 2</t>
  </si>
  <si>
    <t>dh010_total_debit_amt_2</t>
  </si>
  <si>
    <t>tot_nbr_cr_2</t>
  </si>
  <si>
    <t>Total Number of Credit 2</t>
  </si>
  <si>
    <t>dh010_total_credit_nbr_2</t>
  </si>
  <si>
    <t>tot_cr_amt_2</t>
  </si>
  <si>
    <t>Total Credit Amount 2</t>
  </si>
  <si>
    <t>dh010_total_credit_amt_2</t>
  </si>
  <si>
    <t>tot_nbr_crrnt_dr</t>
  </si>
  <si>
    <t>Total Number of Current Debit</t>
  </si>
  <si>
    <t>dh010_cur_total_debit_nbr</t>
  </si>
  <si>
    <t>tot_crrnt_dr_amt</t>
  </si>
  <si>
    <t>Total Current Debit Amount</t>
  </si>
  <si>
    <t>dh010_cur_total_debit_amt</t>
  </si>
  <si>
    <t>tot_nbr_crrnt_cr</t>
  </si>
  <si>
    <t>Total Number of Current Credit</t>
  </si>
  <si>
    <t>dh010_cur_total_credit_nbr</t>
  </si>
  <si>
    <t>tot_crrnt_cr_amt</t>
  </si>
  <si>
    <t>Total Current Credit Amount</t>
  </si>
  <si>
    <t>dh010_cur_total_credit_amt</t>
  </si>
  <si>
    <t>tot_nbr_visa_txn</t>
  </si>
  <si>
    <t>Total Number of VISA transaction</t>
  </si>
  <si>
    <t>dh010_visa_total_nbr</t>
  </si>
  <si>
    <t>tot_visa_amt</t>
  </si>
  <si>
    <t>Total VISA Amount</t>
  </si>
  <si>
    <t>dh010_visa_total_amount</t>
  </si>
  <si>
    <t>tot_num_of_mc</t>
  </si>
  <si>
    <t>Total Number of MASTERCARD Transaction</t>
  </si>
  <si>
    <t>dh010_mc_total_nbr</t>
  </si>
  <si>
    <t>tot_mc_amt</t>
  </si>
  <si>
    <t>Total MASTERCARD Amount</t>
  </si>
  <si>
    <t>dh010_mc_total_amount</t>
  </si>
  <si>
    <t>tot_nbr_privt_txn</t>
  </si>
  <si>
    <t>Total Number of Private Transaction</t>
  </si>
  <si>
    <t>dh010_private_total_nbr</t>
  </si>
  <si>
    <t>tot_privt_amt</t>
  </si>
  <si>
    <t>Total Private Amount</t>
  </si>
  <si>
    <t>dh010_private_total_amount</t>
  </si>
  <si>
    <t>prev_btch_num</t>
  </si>
  <si>
    <t>Previous Batch Number</t>
  </si>
  <si>
    <t>dh010_t4_previous_batch_nbr</t>
  </si>
  <si>
    <t>Terminal CVV2 Flag</t>
  </si>
  <si>
    <t>dh010_trm_cv2_ind</t>
  </si>
  <si>
    <t>Terminal CVV2 Response</t>
  </si>
  <si>
    <t>dh010_trm_cv2_resp</t>
  </si>
  <si>
    <t>nbr_gift_rdeem</t>
  </si>
  <si>
    <t>Number of Gift Redemption</t>
  </si>
  <si>
    <t>dh010_redem_count_pts</t>
  </si>
  <si>
    <t>gift_rdeem_pnt</t>
  </si>
  <si>
    <t>Gift Redemption Points</t>
  </si>
  <si>
    <t>dh010_redem_total_pts</t>
  </si>
  <si>
    <t>nbr_vochr_rdeem</t>
  </si>
  <si>
    <t>Number of Voucher Redemption</t>
  </si>
  <si>
    <t>dh010_redem_count_voucher</t>
  </si>
  <si>
    <t>vochr_rdeem_pnt</t>
  </si>
  <si>
    <t>Voucher Redemption Points</t>
  </si>
  <si>
    <t>dh010_redem_total_voucher</t>
  </si>
  <si>
    <t>nbr_discnt_rdeem</t>
  </si>
  <si>
    <t>Number of Discount Redemption</t>
  </si>
  <si>
    <t>dh010_redem_count_discount</t>
  </si>
  <si>
    <t>discnt_rdeem_pnt</t>
  </si>
  <si>
    <t>Discount Redemption Points</t>
  </si>
  <si>
    <t>dh010_redem_total_discount</t>
  </si>
  <si>
    <t>tmnl_tp_cd</t>
  </si>
  <si>
    <t>Terminal Type Code</t>
  </si>
  <si>
    <t>dh010_trm_type</t>
  </si>
  <si>
    <t>dh010_filler_1</t>
  </si>
  <si>
    <t>E-Commerce Flag</t>
  </si>
  <si>
    <t>dh010_e_commerce_flag</t>
  </si>
  <si>
    <t>recur_f</t>
  </si>
  <si>
    <t>Recurring Flag</t>
  </si>
  <si>
    <t>dh010_recurring_flag</t>
  </si>
  <si>
    <t>multi_ccy_f</t>
  </si>
  <si>
    <t>Multiple Currency Flag</t>
  </si>
  <si>
    <t>dh010_trm_multi_ind</t>
  </si>
  <si>
    <t>tmnl_auth_f</t>
  </si>
  <si>
    <t>Terminal Authentication Flag</t>
  </si>
  <si>
    <t>dh010_trm_authentication_ind</t>
  </si>
  <si>
    <t>tmnl_open_dt</t>
  </si>
  <si>
    <t>Terminal Open Date</t>
  </si>
  <si>
    <t>dh010_trm_open_date.</t>
  </si>
  <si>
    <t>tmnl_ownr_num</t>
  </si>
  <si>
    <t>Terminal Owner Number</t>
  </si>
  <si>
    <t>dh010_trm_owner_ind</t>
  </si>
  <si>
    <t>tmnl_cnt_num</t>
  </si>
  <si>
    <t>Terminal Count Number</t>
  </si>
  <si>
    <t>dh010_trm_count_ind</t>
  </si>
  <si>
    <t>Terminal Equip Number</t>
  </si>
  <si>
    <t>dh010_trm_equip_ind</t>
  </si>
  <si>
    <t>tmnl_serial_num</t>
  </si>
  <si>
    <t>Terminal Serial Number</t>
  </si>
  <si>
    <t>dh010_trm_serial_ind</t>
  </si>
  <si>
    <t>tmnl_othr_ind</t>
  </si>
  <si>
    <t>Terminal Other Indicator</t>
  </si>
  <si>
    <t>dh010_trm_other_ind</t>
  </si>
  <si>
    <t>tmnl_apprv_num</t>
  </si>
  <si>
    <t>Terminal Approved Number</t>
  </si>
  <si>
    <t>dh010_trm_appr_ind</t>
  </si>
  <si>
    <t>tmnl_join_num</t>
  </si>
  <si>
    <t>Terminal Join Number</t>
  </si>
  <si>
    <t>dh010_trm_join_ind</t>
  </si>
  <si>
    <t>svc_cd</t>
  </si>
  <si>
    <t>Service Code</t>
  </si>
  <si>
    <t>dh010_service_code</t>
  </si>
  <si>
    <t>dh010_filler_2</t>
  </si>
  <si>
    <t>chip_f</t>
  </si>
  <si>
    <t>CHIP Flag</t>
  </si>
  <si>
    <t>dh010_trm_chip_ind</t>
  </si>
  <si>
    <t>dh010_filler_3</t>
  </si>
  <si>
    <t>CLCB Flag</t>
  </si>
  <si>
    <t>dh010_clcb_ind</t>
  </si>
  <si>
    <t>Terminal PIN Capture Code</t>
  </si>
  <si>
    <t>dh010_trm_pin_capt_code</t>
  </si>
  <si>
    <t>pin_block_cd</t>
  </si>
  <si>
    <t>PIN Block Code</t>
  </si>
  <si>
    <t>dh010_pin_block_format</t>
  </si>
  <si>
    <t>encpt_f</t>
  </si>
  <si>
    <t>Encryption Flag</t>
  </si>
  <si>
    <t>dh010_encryption_flag</t>
  </si>
  <si>
    <t>KCV Response Flag</t>
  </si>
  <si>
    <t>dh010_kcv_resp_flag</t>
  </si>
  <si>
    <t>nxt_prfl_id_num</t>
  </si>
  <si>
    <t>Next Profile Identification Number</t>
  </si>
  <si>
    <t>dh010_next_profile_id</t>
  </si>
  <si>
    <t>nxt_prfl_dt</t>
  </si>
  <si>
    <t>Next Profile Date</t>
  </si>
  <si>
    <t>dh010_next_profile_dte</t>
  </si>
  <si>
    <t>crrnt_prfl_id_num</t>
  </si>
  <si>
    <t>Current Profile Identification Number</t>
  </si>
  <si>
    <t>dh010_curr_profile_id</t>
  </si>
  <si>
    <t>crrnt_prfl_dt</t>
  </si>
  <si>
    <t>Current Profile Date</t>
  </si>
  <si>
    <t>dh010_curr_profile_dte</t>
  </si>
  <si>
    <t>nxt_tmnl_mstr_key_schm_f</t>
  </si>
  <si>
    <t>Next Terminal Master Key Scheme Flag</t>
  </si>
  <si>
    <t>dh010_ntmk_scheme_flag</t>
  </si>
  <si>
    <t>nxt_tmnl_mstr_key_part_1</t>
  </si>
  <si>
    <t>Next Terminal Master Key Part1</t>
  </si>
  <si>
    <t>dh010_ntmk_key_part1</t>
  </si>
  <si>
    <t>nxt_tmnl_mstr_key_part_2</t>
  </si>
  <si>
    <t>Next Terminal Master Key Part2</t>
  </si>
  <si>
    <t>dh010_ntmk_key_part2</t>
  </si>
  <si>
    <t>nxt_tmnl_mstr_key_part_3</t>
  </si>
  <si>
    <t>Next Terminal Master Key Part3</t>
  </si>
  <si>
    <t>dh010_ntmk_key_part3</t>
  </si>
  <si>
    <t>Next Terminal Master Key KCV Short</t>
  </si>
  <si>
    <t>dh010_ntmk_kcv_short</t>
  </si>
  <si>
    <t>Next Terminal Master Key KCV Addition</t>
  </si>
  <si>
    <t>dh010_ntmk_kcv_addl</t>
  </si>
  <si>
    <t>nxt_tmnl_mstr_key_load_dt</t>
  </si>
  <si>
    <t>Next Terminal Master Key Loaded Date</t>
  </si>
  <si>
    <t>dh010_ntmk_load_dte</t>
  </si>
  <si>
    <t>nxt_tmnl_mstr_key_eff_dt</t>
  </si>
  <si>
    <t>Next Terminal Master Key Effective Date</t>
  </si>
  <si>
    <t>dh010_ntmk_effective_dte</t>
  </si>
  <si>
    <t>nxt_tmnl_pin_key_schm_f</t>
  </si>
  <si>
    <t>Next Terminal PIN Key Scheme Flag</t>
  </si>
  <si>
    <t>dh010_ntpk_scheme_flag</t>
  </si>
  <si>
    <t>nxt_tmnl_pin_key_part_1</t>
  </si>
  <si>
    <t>Next Terminal PIN Key Part1</t>
  </si>
  <si>
    <t>dh010_ntpk_key_part1</t>
  </si>
  <si>
    <t>nxt_tmnl_pin_key_part_2</t>
  </si>
  <si>
    <t>Next Terminal PIN Key Part2</t>
  </si>
  <si>
    <t>dh010_ntpk_key_part2</t>
  </si>
  <si>
    <t>nxt_tmnl_pin_key_part_3</t>
  </si>
  <si>
    <t>Next Terminal PIN Key Part3</t>
  </si>
  <si>
    <t>dh010_ntpk_key_part3</t>
  </si>
  <si>
    <t>Next Terminal PIN Key KCV Short</t>
  </si>
  <si>
    <t>dh010_ntpk_kcv_short</t>
  </si>
  <si>
    <t>Next Terminal PIN Key KCV Addition</t>
  </si>
  <si>
    <t>dh010_ntpk_kcv_addl</t>
  </si>
  <si>
    <t>nxt_tmnl_pin_key_load_dt</t>
  </si>
  <si>
    <t>Next Terminal PIN Key Loaded Date</t>
  </si>
  <si>
    <t>dh010_ntpk_load_dte</t>
  </si>
  <si>
    <t>nxt_tmnl_auth_key_schm_f</t>
  </si>
  <si>
    <t>Next Terminal Authentication Key Scheme Flag</t>
  </si>
  <si>
    <t>dh010_ntak_scheme_flag</t>
  </si>
  <si>
    <t>nxt_tmnl_auth_key_part_1</t>
  </si>
  <si>
    <t>Next Terminal Authentication Key Part1</t>
  </si>
  <si>
    <t>dh010_ntak_key_part1</t>
  </si>
  <si>
    <t>nxt_tmnl_auth_key_part_2</t>
  </si>
  <si>
    <t>Next Terminal Authentication Key Part2</t>
  </si>
  <si>
    <t>dh010_ntak_key_part2</t>
  </si>
  <si>
    <t>nxt_tmnl_auth_key_part_3</t>
  </si>
  <si>
    <t>Next Terminal Authentication Key Part3</t>
  </si>
  <si>
    <t>dh010_ntak_key_part3</t>
  </si>
  <si>
    <t>Next Terminal Authentication Key KCV Short</t>
  </si>
  <si>
    <t>dh010_ntak_kcv_short</t>
  </si>
  <si>
    <t>Next Terminal Authentication Key KCV Addition</t>
  </si>
  <si>
    <t>dh010_ntak_kcv_addl</t>
  </si>
  <si>
    <t>nxt_tmnl_auth_key_load_dt</t>
  </si>
  <si>
    <t>Next Terminal Authentication Key Loaded Date</t>
  </si>
  <si>
    <t>dh010_ntak_load_dte</t>
  </si>
  <si>
    <t>crrnt_tmnl_mstr_key_schm_f</t>
  </si>
  <si>
    <t>Current Terminal Master Key Scheme Flag</t>
  </si>
  <si>
    <t>dh010_ctmk_scheme_flag</t>
  </si>
  <si>
    <t>crrnt_tmnl_mstr_key_part_1</t>
  </si>
  <si>
    <t>Current Terminal Master Key Part1</t>
  </si>
  <si>
    <t>dh010_ctmk_key_part1</t>
  </si>
  <si>
    <t>crrnt_tmnl_mstr_key_part_2</t>
  </si>
  <si>
    <t>Current Terminal Master Key Part2</t>
  </si>
  <si>
    <t>dh010_ctmk_key_part2</t>
  </si>
  <si>
    <t>crrnt_tmnl_mstr_key_part_3</t>
  </si>
  <si>
    <t>Current Terminal Master Key Part3</t>
  </si>
  <si>
    <t>dh010_ctmk_key_part3</t>
  </si>
  <si>
    <t>Current Terminal Master Key KCV Short</t>
  </si>
  <si>
    <t>dh010_ctmk_kcv_short</t>
  </si>
  <si>
    <t>Current Terminal Master Key KCV Addition</t>
  </si>
  <si>
    <t>dh010_ctmk_kcv_addl</t>
  </si>
  <si>
    <t>crrnt_tmnl_mstr_key_eff_dt</t>
  </si>
  <si>
    <t>Current Terminal Master Key Effective Date</t>
  </si>
  <si>
    <t>dh010_ctmk_effective_dte</t>
  </si>
  <si>
    <t>crrnt_tmnl_pin_key_schm_f</t>
  </si>
  <si>
    <t>Current Terminal PIN Key Scheme Flag</t>
  </si>
  <si>
    <t>dh010_ctpk_scheme_flag</t>
  </si>
  <si>
    <t>crrnt_tmnl_pin_key_part_1</t>
  </si>
  <si>
    <t>Current Terminal PIN Key Part1</t>
  </si>
  <si>
    <t>dh010_ctpk_key_part1</t>
  </si>
  <si>
    <t>crrnt_tmnl_pin_key_part_2</t>
  </si>
  <si>
    <t>Current Terminal PIN Key Part2</t>
  </si>
  <si>
    <t>dh010_ctpk_key_part2</t>
  </si>
  <si>
    <t>crrnt_tmnl_pin_key_part_3</t>
  </si>
  <si>
    <t>Current Terminal PIN Key Part3</t>
  </si>
  <si>
    <t>dh010_ctpk_key_part3</t>
  </si>
  <si>
    <t>Current Terminal PIN Key KCV Short</t>
  </si>
  <si>
    <t>dh010_ctpk_kcv_short</t>
  </si>
  <si>
    <t>Current Terminal PIN Key KCV Addition</t>
  </si>
  <si>
    <t>dh010_ctpk_kcv_addl</t>
  </si>
  <si>
    <t>crrnt_tmnl_pin_key_eff_dt</t>
  </si>
  <si>
    <t>Current Terminal PIN Key Effective Date</t>
  </si>
  <si>
    <t>dh010_ctpk_effective_dte</t>
  </si>
  <si>
    <t>crrnt_tmnl_auth_key_schm_f</t>
  </si>
  <si>
    <t>Current Terminal Authentication Key Scheme Flag</t>
  </si>
  <si>
    <t>dh010_ctak_scheme_flag</t>
  </si>
  <si>
    <t>crrnt_tmnl_auth_key_part_1</t>
  </si>
  <si>
    <t>Current Terminal Authentication Key Part1</t>
  </si>
  <si>
    <t>dh010_ctak_key_part1</t>
  </si>
  <si>
    <t>crrnt_tmnl_auth_key_part_2</t>
  </si>
  <si>
    <t>Current Terminal Authentication Key Part2</t>
  </si>
  <si>
    <t>dh010_ctak_key_part2</t>
  </si>
  <si>
    <t>crrnt_tmnl_auth_key_part_3</t>
  </si>
  <si>
    <t>Current Terminal Authentication Key Part3</t>
  </si>
  <si>
    <t>dh010_ctak_key_part3</t>
  </si>
  <si>
    <t>Current Terminal Authentication Key KCV Short</t>
  </si>
  <si>
    <t>dh010_ctak_kcv_short</t>
  </si>
  <si>
    <t>Current Terminal Authentication Key KCV Addition</t>
  </si>
  <si>
    <t>dh010_ctak_kcv_addl</t>
  </si>
  <si>
    <t>crrnt_tmnl_auth_key_eff_dt</t>
  </si>
  <si>
    <t>Current Terminal Authentication Key Effective Date</t>
  </si>
  <si>
    <t>dh010_ctak_effective_dte</t>
  </si>
  <si>
    <t>last_tmnl_mstr_key_schm_f</t>
  </si>
  <si>
    <t>Last Terminal Master Key Scheme Flag</t>
  </si>
  <si>
    <t>dh010_ltmk_scheme_flag</t>
  </si>
  <si>
    <t>last_tmnl_mstr_key_part_1</t>
  </si>
  <si>
    <t>Last Terminal Master Key Part1</t>
  </si>
  <si>
    <t>dh010_ltmk_key_part1</t>
  </si>
  <si>
    <t>last_tmnl_mstr_key_part_2</t>
  </si>
  <si>
    <t>Last Terminal Master Key Part2</t>
  </si>
  <si>
    <t>dh010_ltmk_key_part2</t>
  </si>
  <si>
    <t>last_tmnl_mstr_key_part_3</t>
  </si>
  <si>
    <t>Last Terminal Master Key Part3</t>
  </si>
  <si>
    <t>dh010_ltmk_key_part3</t>
  </si>
  <si>
    <t>Last Terminal Master Key KCV Short</t>
  </si>
  <si>
    <t>dh010_ltmk_kcv_short</t>
  </si>
  <si>
    <t>Last Terminal Master Key KCV Addition</t>
  </si>
  <si>
    <t>dh010_ltmk_kcv_addl</t>
  </si>
  <si>
    <t>last_tmnl_mstr_key_eff_dt</t>
  </si>
  <si>
    <t>Last Terminal Master Key Effective Date</t>
  </si>
  <si>
    <t>dh010_ltmk_effective_dte</t>
  </si>
  <si>
    <t>last_tmnl_pin_key_schm_f</t>
  </si>
  <si>
    <t>Last Terminal PIN Key Scheme Flag</t>
  </si>
  <si>
    <t>dh010_ltpk_scheme_flag</t>
  </si>
  <si>
    <t>last_tmnl_pin_key_part_1</t>
  </si>
  <si>
    <t>Last Terminal PIN Key Part1</t>
  </si>
  <si>
    <t>dh010_ltpk_key_part1</t>
  </si>
  <si>
    <t>last_tmnl_pin_key_part_2</t>
  </si>
  <si>
    <t>Last Terminal PIN Key Part2</t>
  </si>
  <si>
    <t>dh010_ltpk_key_part2</t>
  </si>
  <si>
    <t>last_tmnl_pin_key_part_3</t>
  </si>
  <si>
    <t>Last Terminal PIN Key Part3</t>
  </si>
  <si>
    <t>dh010_ltpk_key_part3</t>
  </si>
  <si>
    <t>Last Terminal PIN Key KCV Short</t>
  </si>
  <si>
    <t>dh010_ltpk_kcv_short</t>
  </si>
  <si>
    <t>Last Terminal PIN Key KCV Addition</t>
  </si>
  <si>
    <t>dh010_ltpk_kcv_addl</t>
  </si>
  <si>
    <t>last_tmnl_pin_key_eff_dt</t>
  </si>
  <si>
    <t>Last Terminal PIN Key Effective Date</t>
  </si>
  <si>
    <t>dh010_ltpk_effective_dte</t>
  </si>
  <si>
    <t>last_tmnl_auth_key_schm_f</t>
  </si>
  <si>
    <t>Last Terminal Authentication Key Scheme Flag</t>
  </si>
  <si>
    <t>dh010_ltak_scheme_flag</t>
  </si>
  <si>
    <t>last_tmnl_auth_key_part_1</t>
  </si>
  <si>
    <t>Last Terminal Authentication Key Part1</t>
  </si>
  <si>
    <t>dh010_ltak_key_part1</t>
  </si>
  <si>
    <t>last_tmnl_auth_key_part_2</t>
  </si>
  <si>
    <t>Last Terminal Authentication Key Part2</t>
  </si>
  <si>
    <t>dh010_ltak_key_part2</t>
  </si>
  <si>
    <t>last_tmnl_auth_key_part_3</t>
  </si>
  <si>
    <t>Last Terminal Authentication Key Part3</t>
  </si>
  <si>
    <t>dh010_ltak_key_part3</t>
  </si>
  <si>
    <t>Last Terminal Authentication Key KCV Short</t>
  </si>
  <si>
    <t>dh010_ltak_kcv_short</t>
  </si>
  <si>
    <t>Last Terminal Authentication Key KCV Addition</t>
  </si>
  <si>
    <t>dh010_ltak_kcv_addl</t>
  </si>
  <si>
    <t>last_tmnl_auth_key_eff_dt</t>
  </si>
  <si>
    <t>Last Terminal Authentication Key Effective Date</t>
  </si>
  <si>
    <t>dh010_ltak_effective_dte</t>
  </si>
  <si>
    <t>key_last_maintn_usr_num</t>
  </si>
  <si>
    <t>Key Last Maintenance User Number</t>
  </si>
  <si>
    <t>dh010_key_last_maint_userid</t>
  </si>
  <si>
    <t>key_last_maintn_dt</t>
  </si>
  <si>
    <t>Key Last Maintenance Date</t>
  </si>
  <si>
    <t>dh010_key_last_maint_date</t>
  </si>
  <si>
    <t>key_last_maintn_tm</t>
  </si>
  <si>
    <t>Key Last Maintenance Time</t>
  </si>
  <si>
    <t>dh010_key_last_maint_time</t>
  </si>
  <si>
    <t>v_cardlink_kb1dh017_cpamt</t>
  </si>
  <si>
    <t>cardlink_kb1dh017_cpamt</t>
  </si>
  <si>
    <t>dh017_d_record</t>
  </si>
  <si>
    <t>dh017_h_proc_dte (header)</t>
  </si>
  <si>
    <t>dh017_cmt_orgn_nmbr</t>
  </si>
  <si>
    <t>tp_num</t>
  </si>
  <si>
    <t>Type Number</t>
  </si>
  <si>
    <t>dh017_cmt_type</t>
  </si>
  <si>
    <t>dh017_cmt_card_nmbr</t>
  </si>
  <si>
    <t>dh017_cmt_effective_dte</t>
  </si>
  <si>
    <t>dh017_cmt_code</t>
  </si>
  <si>
    <t>dh017_cmt_amnt</t>
  </si>
  <si>
    <t>dh017_cmt_posting_dte</t>
  </si>
  <si>
    <t>dh017_cmt_source_code</t>
  </si>
  <si>
    <t>Authorization Code</t>
  </si>
  <si>
    <t>dh017_cmt_auth_code</t>
  </si>
  <si>
    <t>dt_last_3_dgt</t>
  </si>
  <si>
    <t>Date Last 3 Digit</t>
  </si>
  <si>
    <t>dh017_cmt_rn_dte</t>
  </si>
  <si>
    <t>post_btch_dt</t>
  </si>
  <si>
    <t>Post Batch Date</t>
  </si>
  <si>
    <t>dh017_cmt_rn_batch_nmbr</t>
  </si>
  <si>
    <t>post_seq_num</t>
  </si>
  <si>
    <t>Post Sequence Number</t>
  </si>
  <si>
    <t>dh017_cmt_rn_seq_nmbr</t>
  </si>
  <si>
    <t>dh017_cmt_merch_orgn</t>
  </si>
  <si>
    <t>mrch_acct_num</t>
  </si>
  <si>
    <t>Merchant Account Number</t>
  </si>
  <si>
    <t>dh017_cmt_merch_acct</t>
  </si>
  <si>
    <t>dh017_cmt_merch_category</t>
  </si>
  <si>
    <t>mrch_nm_in_eng</t>
  </si>
  <si>
    <t>Merchant Name in English</t>
  </si>
  <si>
    <t>dh017_cmt_dba_name</t>
  </si>
  <si>
    <t>dh017_cmt_dba_city</t>
  </si>
  <si>
    <t>dh017_cmt_dba_country</t>
  </si>
  <si>
    <t>dh017_cmt_merch_state</t>
  </si>
  <si>
    <t>dh017_cmt_auth_flag</t>
  </si>
  <si>
    <t>Split Char Flag</t>
  </si>
  <si>
    <t>dh017_cmt_split_char</t>
  </si>
  <si>
    <t>wh_f</t>
  </si>
  <si>
    <t>Warehouse Flag</t>
  </si>
  <si>
    <t>dh017_cmt_whsed_flag</t>
  </si>
  <si>
    <t>Posting Flag</t>
  </si>
  <si>
    <t>dh017_cmt_posting_flag</t>
  </si>
  <si>
    <t>rvrs_txn_num</t>
  </si>
  <si>
    <t>Reverse Transaction Number</t>
  </si>
  <si>
    <t>dh017_cmt_rev_tran_id</t>
  </si>
  <si>
    <t>kbnk_cnvrt_amt</t>
  </si>
  <si>
    <t>KBank Convert Amount</t>
  </si>
  <si>
    <t>dh017_cmt_kbank_conv_amt</t>
  </si>
  <si>
    <t>kbnk_multi_ccy_cd</t>
  </si>
  <si>
    <t>KBank Multi Currency Code</t>
  </si>
  <si>
    <t>dh017_cmt_kbank_multi_ind</t>
  </si>
  <si>
    <t>dh017_cmt_acq_ref_nbr</t>
  </si>
  <si>
    <t>paymt_tp_cd</t>
  </si>
  <si>
    <t>Payment Type Code</t>
  </si>
  <si>
    <t>dh017_cmt_pymt_type_ind</t>
  </si>
  <si>
    <t>rqst_paymt_svc</t>
  </si>
  <si>
    <t>Request Payment Service</t>
  </si>
  <si>
    <t>dh017_cmt_rps</t>
  </si>
  <si>
    <t>chrgbk</t>
  </si>
  <si>
    <t xml:space="preserve">Chargeback </t>
  </si>
  <si>
    <t>dh017_cmt_chgbk_rt</t>
  </si>
  <si>
    <t>orig_ccy_cd</t>
  </si>
  <si>
    <t>Original Currency Code</t>
  </si>
  <si>
    <t>dh017_cmt_ahf_orig_curr_code</t>
  </si>
  <si>
    <t>orig_ccy_amt</t>
  </si>
  <si>
    <t>Original Currency Amount</t>
  </si>
  <si>
    <t>dh017_cmt_ahf_orig_curr_amt</t>
  </si>
  <si>
    <t>Original Currency Decimal</t>
  </si>
  <si>
    <t>dh017_cmt_ahf_orig_curr_decimal</t>
  </si>
  <si>
    <t>orig_ccy_cnvrt</t>
  </si>
  <si>
    <t>Original Currency Convert</t>
  </si>
  <si>
    <t>dh017_cmt_ahf_onus_curr_conv</t>
  </si>
  <si>
    <t>MASTERCARD Sec Protocol</t>
  </si>
  <si>
    <t>dh017_cmt_mc_sec_protocol</t>
  </si>
  <si>
    <t>MASTERCARD CH Authentic</t>
  </si>
  <si>
    <t>dh017_cmt_mc_ch_authentic</t>
  </si>
  <si>
    <t>MASTERCARD UCAF Code</t>
  </si>
  <si>
    <t>dh017_cmt_mc_ucaf_ind</t>
  </si>
  <si>
    <t>settl_cd</t>
  </si>
  <si>
    <t>Settlement Code</t>
  </si>
  <si>
    <t>dh017_cmt_setl_ind</t>
  </si>
  <si>
    <t>dh017_cmt_tran_type</t>
  </si>
  <si>
    <t>inter_acq</t>
  </si>
  <si>
    <t>International Acquirer</t>
  </si>
  <si>
    <t>dh017_cmt_intl_acq</t>
  </si>
  <si>
    <t>inter_issur</t>
  </si>
  <si>
    <t>International Issuer</t>
  </si>
  <si>
    <t>dh017_cmt_intl_iss</t>
  </si>
  <si>
    <t>inter_mrch</t>
  </si>
  <si>
    <t>International Merchant</t>
  </si>
  <si>
    <t>dh017_cmt_intl_mer</t>
  </si>
  <si>
    <t>dh017_cmt_card_card_type</t>
  </si>
  <si>
    <t>auth_amt</t>
  </si>
  <si>
    <t>Authorization Amount</t>
  </si>
  <si>
    <t>dh017_cmt_auth_amt</t>
  </si>
  <si>
    <t>auth_ccy_cd</t>
  </si>
  <si>
    <t>Authorization Currency Code</t>
  </si>
  <si>
    <t>dh017_cmt_auth_ccy</t>
  </si>
  <si>
    <t>orig_src_cd</t>
  </si>
  <si>
    <t>Original Source Code</t>
  </si>
  <si>
    <t>dh017_cmt_orig_source_code</t>
  </si>
  <si>
    <t>Pos Mode</t>
  </si>
  <si>
    <t>dh017_cmt_pos_mode</t>
  </si>
  <si>
    <t>paymt_auth</t>
  </si>
  <si>
    <t>Payment Authorization</t>
  </si>
  <si>
    <t>dh017_cmt_pymt_auth</t>
  </si>
  <si>
    <t>instl_cd</t>
  </si>
  <si>
    <t>Installment Code</t>
  </si>
  <si>
    <t>dh017_cmt_installment_ind</t>
  </si>
  <si>
    <t>kbnk_ccy_cd</t>
  </si>
  <si>
    <t>Kbank Currency Code</t>
  </si>
  <si>
    <t>dh017_cmt_kbank_curr_code</t>
  </si>
  <si>
    <t>dual_ccy_f</t>
  </si>
  <si>
    <t>Dual Currency Flag</t>
  </si>
  <si>
    <t>dh017_cmt_dcc_flag</t>
  </si>
  <si>
    <t>multi_seq_num</t>
  </si>
  <si>
    <t>Multi Sequence Number</t>
  </si>
  <si>
    <t>dh017_cmt_mult_seq_nbr</t>
  </si>
  <si>
    <t>multi_seq_tot_cnt</t>
  </si>
  <si>
    <t>Multi Sequence Total Count</t>
  </si>
  <si>
    <t>dh017_cmt_mult_seq_total_cnt</t>
  </si>
  <si>
    <t>v_cardlink_kb1dh019_cc1t377</t>
  </si>
  <si>
    <t>cardlink_kb1dh019_cc1t377</t>
  </si>
  <si>
    <t>dh019_d_record</t>
  </si>
  <si>
    <t>dh019_t377_proc_dte</t>
  </si>
  <si>
    <t>dh019_t377_bt_rec_type</t>
  </si>
  <si>
    <t>card_tp_grp_4</t>
  </si>
  <si>
    <t>Card Type Group 4</t>
  </si>
  <si>
    <t>dh019_t377_bt_card_type</t>
  </si>
  <si>
    <t>dh019_t377_bt_bank_code</t>
  </si>
  <si>
    <t>dh019_t377_bt_type</t>
  </si>
  <si>
    <t>dh019_t377_bt_trans_code</t>
  </si>
  <si>
    <t>dh019_t377_bt_amount</t>
  </si>
  <si>
    <t>kbnk_invld_block_cd</t>
  </si>
  <si>
    <t>Kbank Invalid Block Code</t>
  </si>
  <si>
    <t>dh019_t377_bt_rej</t>
  </si>
  <si>
    <t>dh019_t377_bt_card_no</t>
  </si>
  <si>
    <t>dh019_t377_bt_reference</t>
  </si>
  <si>
    <t>dh019_t377_bt_merch_category</t>
  </si>
  <si>
    <t>mrch_cd</t>
  </si>
  <si>
    <t>Merchant Code</t>
  </si>
  <si>
    <t>dh019_t377_bt_merch_acct</t>
  </si>
  <si>
    <t>mrch_org_cd</t>
  </si>
  <si>
    <t>Merchant Organization Code</t>
  </si>
  <si>
    <t>dh019_t377_bt_merch_org</t>
  </si>
  <si>
    <t>dh019_t377_bt_orig_curr_code</t>
  </si>
  <si>
    <t>dh019_t377_bt_orig_curr_amt</t>
  </si>
  <si>
    <t>fee_prgm_intrchng_cd</t>
  </si>
  <si>
    <t>Fee Program Interchange Code</t>
  </si>
  <si>
    <t>dh019_t377_bt_fpi</t>
  </si>
  <si>
    <t>E-Commerce Code</t>
  </si>
  <si>
    <t>dh019_t377_bt_ecomm_ind</t>
  </si>
  <si>
    <t>orig_cr_cd</t>
  </si>
  <si>
    <t>Original Credit Code</t>
  </si>
  <si>
    <t>dh019_t377_bt_orig_credit</t>
  </si>
  <si>
    <t>bin_desc</t>
  </si>
  <si>
    <t>BIN Description</t>
  </si>
  <si>
    <t>dh019_t377_bt_bin_des</t>
  </si>
  <si>
    <t>bin_dtl</t>
  </si>
  <si>
    <t>BIN Detail</t>
  </si>
  <si>
    <t>dh019_t377_bt_bin_detail</t>
  </si>
  <si>
    <t>visa_issur_bin</t>
  </si>
  <si>
    <t>VISA Issuer BIN</t>
  </si>
  <si>
    <t>dh019_t377_vs_arda_issuer_bin</t>
  </si>
  <si>
    <t>visa_card_tp_cd</t>
  </si>
  <si>
    <t>VISA Card Type Code</t>
  </si>
  <si>
    <t>dh019_t377_vs_arda_card_type</t>
  </si>
  <si>
    <t>visa_procss_bin</t>
  </si>
  <si>
    <t>VISA Process BIN</t>
  </si>
  <si>
    <t>dh019_t377_vs_arda_process_bin</t>
  </si>
  <si>
    <t>visa_domn_cd</t>
  </si>
  <si>
    <t>VISA Domain Code</t>
  </si>
  <si>
    <t>dh019_t377_vs_arda_domain</t>
  </si>
  <si>
    <t>visa_rgion_cd</t>
  </si>
  <si>
    <t>VISA Region Code</t>
  </si>
  <si>
    <t>dh019_t377_vs_arda_region</t>
  </si>
  <si>
    <t>visa_cntry_cd</t>
  </si>
  <si>
    <t>VISA Country Code</t>
  </si>
  <si>
    <t>dh019_t377_vs_arda_country</t>
  </si>
  <si>
    <t>mc_mbr_num</t>
  </si>
  <si>
    <t>MASTERCARD Member Number</t>
  </si>
  <si>
    <t>dh019_t377_mc_mpaa_t40_mbr_id</t>
  </si>
  <si>
    <t>mc_pd_cd</t>
  </si>
  <si>
    <t>MASTERCARD Product Code</t>
  </si>
  <si>
    <t>dh019_t377_mc_mpaa_t40_prod_id</t>
  </si>
  <si>
    <t>mc_pd_tp_cd</t>
  </si>
  <si>
    <t>MASTERCARD Product Type Code</t>
  </si>
  <si>
    <t>dh019_t377_mc_mpaa_t40_prod_type</t>
  </si>
  <si>
    <t>mc_cntry_nm_in_eng</t>
  </si>
  <si>
    <t>MASTERCARD Country Name in English</t>
  </si>
  <si>
    <t>dh019_t377_mc_mpaa_t40_cntry_cde_a</t>
  </si>
  <si>
    <t>mc_cntry_cd</t>
  </si>
  <si>
    <t>MASTERCARD Country Code</t>
  </si>
  <si>
    <t>dh019_t377_mc_mpaa_t40_cntry_cde_n</t>
  </si>
  <si>
    <t>mc_rgion_cd</t>
  </si>
  <si>
    <t>MASTERCARD Region Code</t>
  </si>
  <si>
    <t>dh019_t377_mc_mpaa_t40_region</t>
  </si>
  <si>
    <t>mc_pd_class_cd</t>
  </si>
  <si>
    <t>MASTERCARD Product Class Code</t>
  </si>
  <si>
    <t>dh019_t377_mc_mpaa_t40_prod_class</t>
  </si>
  <si>
    <t>bin_card_grp_cd</t>
  </si>
  <si>
    <t>BIN Card Group Code</t>
  </si>
  <si>
    <t>dh019_t377_vs_mc_type</t>
  </si>
  <si>
    <t>fund_src_id</t>
  </si>
  <si>
    <t>Fund Source Identifier</t>
  </si>
  <si>
    <t>dh019_t377_ardef_acct_funding_src</t>
  </si>
  <si>
    <t>v_cardlink_kb1dh018_cpsrptt</t>
  </si>
  <si>
    <t>cardlink_kb1dh018_cpsrptt</t>
  </si>
  <si>
    <t>dh018_d_record</t>
  </si>
  <si>
    <t>rpt_form_num</t>
  </si>
  <si>
    <t>Report Form Number</t>
  </si>
  <si>
    <t xml:space="preserve">dh018_trr_form_nmbr </t>
  </si>
  <si>
    <t>dh018_trr_orgn_nmbr</t>
  </si>
  <si>
    <t>dh018_trr_group_nmbr</t>
  </si>
  <si>
    <t>rpt_num</t>
  </si>
  <si>
    <t>Report Number</t>
  </si>
  <si>
    <t xml:space="preserve">dh018_trr_rpt_nmbr  </t>
  </si>
  <si>
    <t xml:space="preserve">dh018_trr_type_nmbr </t>
  </si>
  <si>
    <t>dh018_wst1_acct_nmbr</t>
  </si>
  <si>
    <t>tfr_dt</t>
  </si>
  <si>
    <t>Transfer Date</t>
  </si>
  <si>
    <t>dh018_wst_trnsfer_dte</t>
  </si>
  <si>
    <t>dh018_wst_posting_dte</t>
  </si>
  <si>
    <t>dh018_wst_purchase_dte, dh018_time</t>
  </si>
  <si>
    <t>last_day_past_due</t>
  </si>
  <si>
    <t>Last Days Past Due</t>
  </si>
  <si>
    <t>dh018_wst_date_last_delq</t>
  </si>
  <si>
    <t>dh018_wst_amount</t>
  </si>
  <si>
    <t>dh018_wst_curr_balance</t>
  </si>
  <si>
    <t>past_due_amt</t>
  </si>
  <si>
    <t>Past Due Amount</t>
  </si>
  <si>
    <t>dh018_wst_amt_past_due</t>
  </si>
  <si>
    <t>dh018_wst_short_name</t>
  </si>
  <si>
    <t>dh018_wst_status</t>
  </si>
  <si>
    <t>dh018_wst_block_code</t>
  </si>
  <si>
    <t>ownr_block_cd</t>
  </si>
  <si>
    <t>Owner Block Code</t>
  </si>
  <si>
    <t>dh018_wst_alt_block_code</t>
  </si>
  <si>
    <t>card_cyc</t>
  </si>
  <si>
    <t>Card Cycle</t>
  </si>
  <si>
    <t>dh018_wst_cycle</t>
  </si>
  <si>
    <t>dh018_wst_user_code</t>
  </si>
  <si>
    <t>dh018_wst_user_code_2</t>
  </si>
  <si>
    <t>dh018_wst_user_code_3</t>
  </si>
  <si>
    <t>dh018_wst_tfb_card_type</t>
  </si>
  <si>
    <t>dh018_wst_auth_flag</t>
  </si>
  <si>
    <t>Auto Payment RT Account Number</t>
  </si>
  <si>
    <t>dh018_wst_rt_nmbr</t>
  </si>
  <si>
    <t>dh018_wst_dda_acct</t>
  </si>
  <si>
    <t>dh018_wst_ref_nmbr</t>
  </si>
  <si>
    <t>dh018_wst_posting_flag</t>
  </si>
  <si>
    <t>dh018_wst_source</t>
  </si>
  <si>
    <t>dh018_wst_trans_code</t>
  </si>
  <si>
    <t>crrnt_coll</t>
  </si>
  <si>
    <t>Current Collection</t>
  </si>
  <si>
    <t>dh018_wst_collector</t>
  </si>
  <si>
    <t>Merchant or Transaction Name in English</t>
  </si>
  <si>
    <t>dh018_wst_desc</t>
  </si>
  <si>
    <t>instl_f</t>
  </si>
  <si>
    <t>Installment Flag</t>
  </si>
  <si>
    <t>dh018_wst_ins_flag</t>
  </si>
  <si>
    <t>dh018_wst_br_code</t>
  </si>
  <si>
    <t>dh018_wst_orig_ref_nbr</t>
  </si>
  <si>
    <t>dh018_wst_trnsfer_acct_nmbr</t>
  </si>
  <si>
    <t>reimbrs_att</t>
  </si>
  <si>
    <t>Reimbursement ATT</t>
  </si>
  <si>
    <t>dh018_wst_reimb_att</t>
  </si>
  <si>
    <t>auto_chrgbk_f</t>
  </si>
  <si>
    <t>Auto Chargeback Flag</t>
  </si>
  <si>
    <t>dh018_wst_auto_chgbk_flag</t>
  </si>
  <si>
    <t>chrg_off_st</t>
  </si>
  <si>
    <t>Charge Off Status</t>
  </si>
  <si>
    <t>dh018_trr_chgoff_status</t>
  </si>
  <si>
    <t>stop_cal_int_f</t>
  </si>
  <si>
    <t>Stop Calculate Interest Flag</t>
  </si>
  <si>
    <t>dh018_trr_stop_int_income_flag</t>
  </si>
  <si>
    <t>dh018_time</t>
  </si>
  <si>
    <t>v_cardlink_kb1dh037_cpccpf</t>
  </si>
  <si>
    <t>cardlink_kb1dh037_cpccpf</t>
  </si>
  <si>
    <t>dh037_d_record</t>
  </si>
  <si>
    <t>rec_num</t>
  </si>
  <si>
    <t>Record Number</t>
  </si>
  <si>
    <t>dh037_d_record_nbr</t>
  </si>
  <si>
    <t>dh037_d_org</t>
  </si>
  <si>
    <t>dh037_d_type</t>
  </si>
  <si>
    <t>Carriage Control</t>
  </si>
  <si>
    <t>dh037_d_carriage_control</t>
  </si>
  <si>
    <t>Customer or Cardholder Number</t>
  </si>
  <si>
    <t>dh037_d_cust_card_no</t>
  </si>
  <si>
    <t>maintn_num</t>
  </si>
  <si>
    <t>Maintenance Number</t>
  </si>
  <si>
    <t>dh037_d_maint_no</t>
  </si>
  <si>
    <t>maintn_desc</t>
  </si>
  <si>
    <t>Maintenance Description</t>
  </si>
  <si>
    <t>dh037_d_maint_desc</t>
  </si>
  <si>
    <t>old_maintn_data</t>
  </si>
  <si>
    <t>Old Maintenance Data</t>
  </si>
  <si>
    <t>dh037_d_maint_old_data</t>
  </si>
  <si>
    <t>new_maintn_data</t>
  </si>
  <si>
    <t>New Maintenance Data</t>
  </si>
  <si>
    <t>dh037_d_maint_new_data</t>
  </si>
  <si>
    <t>dh037_d_maint_user</t>
  </si>
  <si>
    <t>actn</t>
  </si>
  <si>
    <t>Action</t>
  </si>
  <si>
    <t>dh037_d_action</t>
  </si>
  <si>
    <t>dh037_d_source_code</t>
  </si>
  <si>
    <t>dh037_d_term_id</t>
  </si>
  <si>
    <t>dh037_d_maint_date</t>
  </si>
  <si>
    <t>maintn_tm</t>
  </si>
  <si>
    <t>Maintenance Time</t>
  </si>
  <si>
    <t>dh037_d_maint_time</t>
  </si>
  <si>
    <t>dh037_d_seq_no</t>
  </si>
  <si>
    <t>v_cardlink_kb1dh003_cpbcus</t>
  </si>
  <si>
    <t>cardlink_kb1dh003_cpbcus</t>
  </si>
  <si>
    <t>cst_org_num</t>
  </si>
  <si>
    <t>Customer Organization Number</t>
  </si>
  <si>
    <t>cc_cst_org_no</t>
  </si>
  <si>
    <t>cc_cst_no</t>
  </si>
  <si>
    <t>co_ownr_nm</t>
  </si>
  <si>
    <t>Co Owner Name</t>
  </si>
  <si>
    <t>co_own_nm</t>
  </si>
  <si>
    <t>postcd</t>
  </si>
  <si>
    <t>Postcode</t>
  </si>
  <si>
    <t>main_zip_cd</t>
  </si>
  <si>
    <t>cr_line_amt</t>
  </si>
  <si>
    <t>smsa</t>
  </si>
  <si>
    <t>SMSA</t>
  </si>
  <si>
    <t>incm_amt</t>
  </si>
  <si>
    <t>Income Amount</t>
  </si>
  <si>
    <t>ident_no</t>
  </si>
  <si>
    <t>co_tax_tp_cd</t>
  </si>
  <si>
    <t>Co Tax Type Code</t>
  </si>
  <si>
    <t>Birth Date or Establishment Date</t>
  </si>
  <si>
    <t>brth_estb_dt</t>
  </si>
  <si>
    <t>Co Birth Date or Establishment Date</t>
  </si>
  <si>
    <t>co_brth_estb_dt</t>
  </si>
  <si>
    <t>last_mnt_dt</t>
  </si>
  <si>
    <t>home_tel_num</t>
  </si>
  <si>
    <t>Home Telephone Number</t>
  </si>
  <si>
    <t>hm_tel_no</t>
  </si>
  <si>
    <t>co_home_tel_num</t>
  </si>
  <si>
    <t>Co Home Telephone Number</t>
  </si>
  <si>
    <t>co_hm_tel_no</t>
  </si>
  <si>
    <t>ttl_th</t>
  </si>
  <si>
    <t>offc_tel_num</t>
  </si>
  <si>
    <t>Office Telephone Number</t>
  </si>
  <si>
    <t>offc_tel_no</t>
  </si>
  <si>
    <t>co_offc_tel_num</t>
  </si>
  <si>
    <t>Co Office Telephone Number</t>
  </si>
  <si>
    <t>co_offc_tel_no</t>
  </si>
  <si>
    <t>offc_tel_num_f</t>
  </si>
  <si>
    <t>Office Telephone Number Flag</t>
  </si>
  <si>
    <t>offc_tel_no_f</t>
  </si>
  <si>
    <t>co_offc_tel_num_f</t>
  </si>
  <si>
    <t>Co Office Telephone Number Flag</t>
  </si>
  <si>
    <t>co_offc_tel_no_f</t>
  </si>
  <si>
    <t>retrn_doc_f</t>
  </si>
  <si>
    <t>Return Document Flag</t>
  </si>
  <si>
    <t>ret_doc_f</t>
  </si>
  <si>
    <t>co_empr</t>
  </si>
  <si>
    <t>Co Employer</t>
  </si>
  <si>
    <t>cst_pos_and_mbl</t>
  </si>
  <si>
    <t>Customer POS and Mobile</t>
  </si>
  <si>
    <t>mbl_no</t>
  </si>
  <si>
    <t>instl_cr_line_amt</t>
  </si>
  <si>
    <t>Installment Credit Line Amount</t>
  </si>
  <si>
    <t>instlmnt_cr_line_amt</t>
  </si>
  <si>
    <t>cash_cr_line_amt</t>
  </si>
  <si>
    <t>Cash Credit Line Amount</t>
  </si>
  <si>
    <t>avl_cash_amt</t>
  </si>
  <si>
    <t>Available Cash Amount</t>
  </si>
  <si>
    <t>frgn_cntry_cd</t>
  </si>
  <si>
    <t>Foreign Country Code</t>
  </si>
  <si>
    <t>frgn_cty_ind</t>
  </si>
  <si>
    <t>avl_cr_amt</t>
  </si>
  <si>
    <t>Available Credit Amount</t>
  </si>
  <si>
    <t>Liable Flag</t>
  </si>
  <si>
    <t>lb_f</t>
  </si>
  <si>
    <t>ref_usg_1</t>
  </si>
  <si>
    <t>Reference Usage 1</t>
  </si>
  <si>
    <t>refr_usg1</t>
  </si>
  <si>
    <t>ref_usg_2</t>
  </si>
  <si>
    <t>Reference Usage 2</t>
  </si>
  <si>
    <t>refr_usg2</t>
  </si>
  <si>
    <t>ref_usg_3</t>
  </si>
  <si>
    <t>Reference Usage 3</t>
  </si>
  <si>
    <t>refr_usg3</t>
  </si>
  <si>
    <t>ref_usg_4</t>
  </si>
  <si>
    <t>Reference Usage 4</t>
  </si>
  <si>
    <t>refr_usg4</t>
  </si>
  <si>
    <t>ref_usg_5</t>
  </si>
  <si>
    <t>Reference Usage 5</t>
  </si>
  <si>
    <t>refr_usg5</t>
  </si>
  <si>
    <t>ref_usg_6</t>
  </si>
  <si>
    <t>Reference Usage 6</t>
  </si>
  <si>
    <t>refr_usg6</t>
  </si>
  <si>
    <t>ref_usg_7</t>
  </si>
  <si>
    <t>Reference Usage 7</t>
  </si>
  <si>
    <t>refr_usg7</t>
  </si>
  <si>
    <t>ref_usg_8</t>
  </si>
  <si>
    <t>Reference Usage 8</t>
  </si>
  <si>
    <t>refr_usg8</t>
  </si>
  <si>
    <t>ref_usg_9</t>
  </si>
  <si>
    <t>Reference Usage 9</t>
  </si>
  <si>
    <t>refr_usg9</t>
  </si>
  <si>
    <t>ref_usg_10</t>
  </si>
  <si>
    <t>Reference Usage 10</t>
  </si>
  <si>
    <t>refr_usg10</t>
  </si>
  <si>
    <t>ref_usg_11</t>
  </si>
  <si>
    <t>Reference Usage 11</t>
  </si>
  <si>
    <t>refr_usg11</t>
  </si>
  <si>
    <t>ref_usg_12</t>
  </si>
  <si>
    <t>Reference Usage 12</t>
  </si>
  <si>
    <t>refr_usg12</t>
  </si>
  <si>
    <t>ref_info_tag</t>
  </si>
  <si>
    <t>Reference Information Tag</t>
  </si>
  <si>
    <t>refr_inf_tag</t>
  </si>
  <si>
    <t>surnm</t>
  </si>
  <si>
    <t>Surname</t>
  </si>
  <si>
    <t>sur_nm</t>
  </si>
  <si>
    <t>dpnd_child_num</t>
  </si>
  <si>
    <t>Dependent Children Number</t>
  </si>
  <si>
    <t>nbr_dpnd_chl</t>
  </si>
  <si>
    <t>ttl_in_eng</t>
  </si>
  <si>
    <t>Title in English</t>
  </si>
  <si>
    <t>ttl_en</t>
  </si>
  <si>
    <t>gnd_ind</t>
  </si>
  <si>
    <t>bhvr_scor</t>
  </si>
  <si>
    <t>Behavior Score</t>
  </si>
  <si>
    <t>home_ownr_cd</t>
  </si>
  <si>
    <t>Home Owner Code</t>
  </si>
  <si>
    <t>hm_own_cd</t>
  </si>
  <si>
    <t>rsdnt_tp_cd</t>
  </si>
  <si>
    <t>Resident Type Code</t>
  </si>
  <si>
    <t>rsdnt_priod</t>
  </si>
  <si>
    <t>Resident Period</t>
  </si>
  <si>
    <t>rsdnt_prd</t>
  </si>
  <si>
    <t>acorn_cd</t>
  </si>
  <si>
    <t>Acorn Code</t>
  </si>
  <si>
    <t>lez_cd</t>
  </si>
  <si>
    <t>LEZ Code</t>
  </si>
  <si>
    <t>kbnk_acct_cd</t>
  </si>
  <si>
    <t>Kbank Account Code</t>
  </si>
  <si>
    <t>kb_ac_ind</t>
  </si>
  <si>
    <t>mar_st_cd</t>
  </si>
  <si>
    <t>dpnd_num</t>
  </si>
  <si>
    <t>Dependent Number</t>
  </si>
  <si>
    <t>nbr_dpnd</t>
  </si>
  <si>
    <t>ocp_tp_cd</t>
  </si>
  <si>
    <t>Occupation Type Code</t>
  </si>
  <si>
    <t>ocp_priod</t>
  </si>
  <si>
    <t>Occupation Period</t>
  </si>
  <si>
    <t>ocp_prd</t>
  </si>
  <si>
    <t>cst_cl</t>
  </si>
  <si>
    <t>Customer Classification</t>
  </si>
  <si>
    <t>cst_class</t>
  </si>
  <si>
    <t>empr_cd</t>
  </si>
  <si>
    <t>Employer Code</t>
  </si>
  <si>
    <t>drct_mail</t>
  </si>
  <si>
    <t>Direct Mail</t>
  </si>
  <si>
    <t>drc_mail</t>
  </si>
  <si>
    <t>join_home_ownr_f</t>
  </si>
  <si>
    <t>Joint Home Owner Flag</t>
  </si>
  <si>
    <t>jnt_hm_own_f</t>
  </si>
  <si>
    <t>gntr_cd</t>
  </si>
  <si>
    <t>Guarantor Code</t>
  </si>
  <si>
    <t>gnr_ind</t>
  </si>
  <si>
    <t>perm_cr_line_amt</t>
  </si>
  <si>
    <t>Permanent Credit Line Amount</t>
  </si>
  <si>
    <t>tmp_cr_line_amt</t>
  </si>
  <si>
    <t>Temporary Credit Line Amount</t>
  </si>
  <si>
    <t>temp_cr_line_amt</t>
  </si>
  <si>
    <t>tmp_cr_line_eff_dt</t>
  </si>
  <si>
    <t>Temporary Credit Line Effective Date</t>
  </si>
  <si>
    <t>temp_cr_line_eff_dt</t>
  </si>
  <si>
    <t>tmp_cr_line_exp_dt</t>
  </si>
  <si>
    <t>Temporary Credit Line Expiry Date</t>
  </si>
  <si>
    <t>temp_cr_line_exp_dt</t>
  </si>
  <si>
    <t>cyc_chng_f</t>
  </si>
  <si>
    <t>Cycle Change Flag</t>
  </si>
  <si>
    <t>cyc_chg_f</t>
  </si>
  <si>
    <t>nm_1</t>
  </si>
  <si>
    <t>Name 1</t>
  </si>
  <si>
    <t>nm1</t>
  </si>
  <si>
    <t>nm_2</t>
  </si>
  <si>
    <t>Name 2</t>
  </si>
  <si>
    <t>nm2</t>
  </si>
  <si>
    <t>nm_3</t>
  </si>
  <si>
    <t>Name 3</t>
  </si>
  <si>
    <t>nm3</t>
  </si>
  <si>
    <t>main_addr_line_1</t>
  </si>
  <si>
    <t>Main Address Line 1</t>
  </si>
  <si>
    <t>main_adr_line1</t>
  </si>
  <si>
    <t>main_addr_line_2</t>
  </si>
  <si>
    <t>Main Address Line 2</t>
  </si>
  <si>
    <t>main_adr_line2</t>
  </si>
  <si>
    <t>ref_addr_line_1</t>
  </si>
  <si>
    <t>Reference Address Line 1</t>
  </si>
  <si>
    <t>refr_adr_line1</t>
  </si>
  <si>
    <t>ref_addr_line_2</t>
  </si>
  <si>
    <t>Reference Address Line 2</t>
  </si>
  <si>
    <t>refr_adr_line2</t>
  </si>
  <si>
    <t>ref_addr_line_3</t>
  </si>
  <si>
    <t>Reference Address Line 3</t>
  </si>
  <si>
    <t>refr_adr_line3</t>
  </si>
  <si>
    <t>ref_provnc</t>
  </si>
  <si>
    <t>Reference Province</t>
  </si>
  <si>
    <t>refr_prov</t>
  </si>
  <si>
    <t>ref_addr_exp_dt</t>
  </si>
  <si>
    <t>Reference Address Expiry Date</t>
  </si>
  <si>
    <t>refr_adr_exp_dt</t>
  </si>
  <si>
    <t>ref_postcd</t>
  </si>
  <si>
    <t>Reference Postcode</t>
  </si>
  <si>
    <t>refr_zip_cd</t>
  </si>
  <si>
    <t>stmt_addr_line_3_info_1</t>
  </si>
  <si>
    <t>Statement Address Line 3 Information 1</t>
  </si>
  <si>
    <t>stmt_adr_line3_inf1</t>
  </si>
  <si>
    <t>stmt_addr_line_3_info_2</t>
  </si>
  <si>
    <t>Statement Address Line 3 Information 2</t>
  </si>
  <si>
    <t>stmt_adr_line3_inf2</t>
  </si>
  <si>
    <t>memo_1</t>
  </si>
  <si>
    <t>Memo 1</t>
  </si>
  <si>
    <t>memo1</t>
  </si>
  <si>
    <t>memo_2</t>
  </si>
  <si>
    <t>Memo 2</t>
  </si>
  <si>
    <t>memo2</t>
  </si>
  <si>
    <t>nm_en</t>
  </si>
  <si>
    <t>nm_in_thai</t>
  </si>
  <si>
    <t>Name in Thai</t>
  </si>
  <si>
    <t>nm_th</t>
  </si>
  <si>
    <t>stmt_addr_line_1</t>
  </si>
  <si>
    <t>Statement Address Line 1</t>
  </si>
  <si>
    <t>stmt_adr_line1</t>
  </si>
  <si>
    <t>stmt_addr_line_2</t>
  </si>
  <si>
    <t>Statement Address Line 2</t>
  </si>
  <si>
    <t>stmt_adr_line2</t>
  </si>
  <si>
    <t>stmt_addr_line_3</t>
  </si>
  <si>
    <t>Statement Address Line 3</t>
  </si>
  <si>
    <t>stmt_adr_line3</t>
  </si>
  <si>
    <t>nm_addr_1</t>
  </si>
  <si>
    <t>Name Address 1</t>
  </si>
  <si>
    <t>nm_adr1</t>
  </si>
  <si>
    <t>nm_addr_2</t>
  </si>
  <si>
    <t>Name Address 2</t>
  </si>
  <si>
    <t>nm_adr2</t>
  </si>
  <si>
    <t>nm_addr_3</t>
  </si>
  <si>
    <t>Name Address 3</t>
  </si>
  <si>
    <t>nm_adr3</t>
  </si>
  <si>
    <t>nm_addr_4</t>
  </si>
  <si>
    <t>Name Address 4</t>
  </si>
  <si>
    <t>nm_adr4</t>
  </si>
  <si>
    <t>nm_addr_5</t>
  </si>
  <si>
    <t>Name Address 5</t>
  </si>
  <si>
    <t>nm_adr5</t>
  </si>
  <si>
    <t>nm_addr_6</t>
  </si>
  <si>
    <t>Name Address 6</t>
  </si>
  <si>
    <t>nm_adr6</t>
  </si>
  <si>
    <t>nm_addr_7</t>
  </si>
  <si>
    <t>Name Address 7</t>
  </si>
  <si>
    <t>nm_adr7</t>
  </si>
  <si>
    <t>nm_addr_8</t>
  </si>
  <si>
    <t>Name Address 8</t>
  </si>
  <si>
    <t>nm_adr8</t>
  </si>
  <si>
    <t>nm_addr_9</t>
  </si>
  <si>
    <t>Name Address 9</t>
  </si>
  <si>
    <t>nm_adr9</t>
  </si>
  <si>
    <t>nm_addr_10</t>
  </si>
  <si>
    <t>Name Address 10</t>
  </si>
  <si>
    <t>nm_adr10</t>
  </si>
  <si>
    <t>nm_addr_11</t>
  </si>
  <si>
    <t>Name Address 11</t>
  </si>
  <si>
    <t>nm_adr11</t>
  </si>
  <si>
    <t>memo_line_1</t>
  </si>
  <si>
    <t>Memo Line 1</t>
  </si>
  <si>
    <t>memo_line1</t>
  </si>
  <si>
    <t>memo_line_2</t>
  </si>
  <si>
    <t>Memo Line 2</t>
  </si>
  <si>
    <t>memo_line2</t>
  </si>
  <si>
    <t>fin_info_cd</t>
  </si>
  <si>
    <t>Financial Information Code</t>
  </si>
  <si>
    <t>fnc_inf_cd</t>
  </si>
  <si>
    <t>gross_incm</t>
  </si>
  <si>
    <t>Gross Income</t>
  </si>
  <si>
    <t>grs_incm</t>
  </si>
  <si>
    <t>email_adr</t>
  </si>
  <si>
    <t>regis_addr</t>
  </si>
  <si>
    <t>Register Address</t>
  </si>
  <si>
    <t>rgst_adr</t>
  </si>
  <si>
    <t>fin_instl</t>
  </si>
  <si>
    <t>Financial Installment</t>
  </si>
  <si>
    <t>fnc_instlmnt</t>
  </si>
  <si>
    <t>Customer Prefer Code</t>
  </si>
  <si>
    <t>cst_perf_cd</t>
  </si>
  <si>
    <t>risk_grd</t>
  </si>
  <si>
    <t>Risk Grade</t>
  </si>
  <si>
    <t>rsk_grd</t>
  </si>
  <si>
    <t>perm_offr_cr_line_amt</t>
  </si>
  <si>
    <t>Permanent Offer Credit Line Amount</t>
  </si>
  <si>
    <t>perm_ofr_cr_line_amt</t>
  </si>
  <si>
    <t>shdw_lmt_upr_amt</t>
  </si>
  <si>
    <t>Shadow Limit Upper Amount</t>
  </si>
  <si>
    <t>shdw_lmt_upp_amt</t>
  </si>
  <si>
    <t>shdw_lmt_low_amt</t>
  </si>
  <si>
    <t>Shadow Limit Lower Amount</t>
  </si>
  <si>
    <t>dep_amt</t>
  </si>
  <si>
    <t>Deposit Amount</t>
  </si>
  <si>
    <t>PCA Code</t>
  </si>
  <si>
    <t>pca_cd</t>
  </si>
  <si>
    <t>bot_f</t>
  </si>
  <si>
    <t>BOT Flag</t>
  </si>
  <si>
    <t>bot_dt</t>
  </si>
  <si>
    <t>BOT Date</t>
  </si>
  <si>
    <t>KC Lifetime Fee Waiver Flag</t>
  </si>
  <si>
    <t>kc_lifetm_fee_wv_f</t>
  </si>
  <si>
    <t>high_cd</t>
  </si>
  <si>
    <t>High Code</t>
  </si>
  <si>
    <t>fleet_f</t>
  </si>
  <si>
    <t>Fleet Flag</t>
  </si>
  <si>
    <t>DCN Flag</t>
  </si>
  <si>
    <t>dcn_f</t>
  </si>
  <si>
    <t>sme_incm_amt</t>
  </si>
  <si>
    <t>SME Income Amount</t>
  </si>
  <si>
    <t>sme_cr_line_amt</t>
  </si>
  <si>
    <t>SME Credit Line Amount</t>
  </si>
  <si>
    <t>KC Cash Permanent Limit Amount</t>
  </si>
  <si>
    <t>kc_cash_perm_lmt_amt</t>
  </si>
  <si>
    <t>Disclaimer Flag</t>
  </si>
  <si>
    <t>dsclr_f</t>
  </si>
  <si>
    <t>Disclaimer Date</t>
  </si>
  <si>
    <t>dsclr_dt</t>
  </si>
  <si>
    <t>avl_tmp_cr_line_num</t>
  </si>
  <si>
    <t>Available Temporary Credit Line Number</t>
  </si>
  <si>
    <t>nbr_avl_tmp_cr_line</t>
  </si>
  <si>
    <t>shopee_coin_f</t>
  </si>
  <si>
    <t>Shopee Coin Flag</t>
  </si>
  <si>
    <t>PTT Reference 1</t>
  </si>
  <si>
    <t>ptt_refr1</t>
  </si>
  <si>
    <t>v_cardlink_kb1dh006_kbbcus</t>
  </si>
  <si>
    <t>cardlink_kb1dh006_kbbcus</t>
  </si>
  <si>
    <t>v_cardlink_kb1dh028_ccixpt</t>
  </si>
  <si>
    <t>cardlink_kb1dh028_ccixpt</t>
  </si>
  <si>
    <t>eff_tms</t>
  </si>
  <si>
    <t>Effective Timestamp</t>
  </si>
  <si>
    <t>dh028_mpaa_eff_timestamp</t>
  </si>
  <si>
    <t>actn_tp_cd</t>
  </si>
  <si>
    <t>Action Type Code</t>
  </si>
  <si>
    <t>dh028_mpaa_action_type</t>
  </si>
  <si>
    <t>tbl_num</t>
  </si>
  <si>
    <t>Table Number</t>
  </si>
  <si>
    <t>dh028_mpaa_table_id</t>
  </si>
  <si>
    <t>bin_low</t>
  </si>
  <si>
    <t>BIN Low</t>
  </si>
  <si>
    <t>dh028_mpaa_t40_bin_lo</t>
  </si>
  <si>
    <t>pd_num</t>
  </si>
  <si>
    <t>Product Number</t>
  </si>
  <si>
    <t>dh028_mpaa_t40_prod_id</t>
  </si>
  <si>
    <t>bin_high</t>
  </si>
  <si>
    <t>BIN High</t>
  </si>
  <si>
    <t>dh028_mpaa_t40_bin_hi</t>
  </si>
  <si>
    <t>edc_ccy_cnvrt_cd</t>
  </si>
  <si>
    <t>EDC Currency Conversion Code</t>
  </si>
  <si>
    <t>dh028_mpaa_t40_brand</t>
  </si>
  <si>
    <t>brnd_prim_cd</t>
  </si>
  <si>
    <t>Brand Primary Code</t>
  </si>
  <si>
    <t>dh028_mpaa_t40_brand_pri_cde</t>
  </si>
  <si>
    <t>mbr_num</t>
  </si>
  <si>
    <t>Member Number</t>
  </si>
  <si>
    <t>dh028_mpaa_t40_mbr_id</t>
  </si>
  <si>
    <t>dh028_mpaa_t40_prod_type</t>
  </si>
  <si>
    <t>end_pnt</t>
  </si>
  <si>
    <t>End Point</t>
  </si>
  <si>
    <t>dh028_mpaa_t40_end_pt</t>
  </si>
  <si>
    <t>cntry_nm_cd</t>
  </si>
  <si>
    <t>Country Name Code</t>
  </si>
  <si>
    <t>dh028_mpaa_t40_cntry_cde_a</t>
  </si>
  <si>
    <t>cntry_num_cd</t>
  </si>
  <si>
    <t>Country Number Code</t>
  </si>
  <si>
    <t>dh028_mpaa_t40_cntry_cde_n</t>
  </si>
  <si>
    <t>rgion</t>
  </si>
  <si>
    <t>Region</t>
  </si>
  <si>
    <t>dh028_mpaa_t40_region</t>
  </si>
  <si>
    <t>pd_cl</t>
  </si>
  <si>
    <t>Product Classification</t>
  </si>
  <si>
    <t>dh028_mpaa_t40_prod_class</t>
  </si>
  <si>
    <t>txn_route_f</t>
  </si>
  <si>
    <t>Transaction Routing Flag</t>
  </si>
  <si>
    <t>dh028_mpaa_t40_txn_routing_ind</t>
  </si>
  <si>
    <t>frst_presnt_reasgn_swtch</t>
  </si>
  <si>
    <t>First Present Reassignment Switch</t>
  </si>
  <si>
    <t>dh028_mpaa_t40_1st_pres_reasgn_sw</t>
  </si>
  <si>
    <t>pd_reasgn_swtch</t>
  </si>
  <si>
    <t>Product Reassignment Switch</t>
  </si>
  <si>
    <t>dh028_mpaa_t40_prod_reassign_sw</t>
  </si>
  <si>
    <t>opt_f_swtch</t>
  </si>
  <si>
    <t>Optional Flag Switch</t>
  </si>
  <si>
    <t>dh028_mpaa_opt_in_sw</t>
  </si>
  <si>
    <t>lcn_pd_num</t>
  </si>
  <si>
    <t>Licence Product Number</t>
  </si>
  <si>
    <t>dh028_mpaa_t40_lic_prod_id</t>
  </si>
  <si>
    <t>Paypass MSI</t>
  </si>
  <si>
    <t>dh028_mpaa_t40_paypass_msi</t>
  </si>
  <si>
    <t>Account Level Participation Flag</t>
  </si>
  <si>
    <t>dh028_mpaa_t40_acct_lvl_ptcn_ind</t>
  </si>
  <si>
    <t>acct_lvl_actv_dt</t>
  </si>
  <si>
    <t>Account Level Activation Date</t>
  </si>
  <si>
    <t>dh028_mpaa_t40_acct_lvl_activatn_dte</t>
  </si>
  <si>
    <t>Cardholder Billing Currency Default</t>
  </si>
  <si>
    <t>dh028_mpaa_t40_ch_bill_ccy_dfl</t>
  </si>
  <si>
    <t>Cardholder Billing Currency Exponent Default</t>
  </si>
  <si>
    <t>dh028_mpaa_t40_ch_bill_ccy_exp_del</t>
  </si>
  <si>
    <t>Cardholder Billing Primary Transaction Currency Code1</t>
  </si>
  <si>
    <t>dh028_mpaa_t40_ch_bill_txn_ccy1</t>
  </si>
  <si>
    <t>Cardholder Billing Primary Currency1</t>
  </si>
  <si>
    <t>dh028_mpaa_t40_ch_bill_prm_ccy1</t>
  </si>
  <si>
    <t>Cardholder Billing Primary Currency1 Exponent Code</t>
  </si>
  <si>
    <t>dh028_mpaa_t40_ch_bill_prm_exp1</t>
  </si>
  <si>
    <t>Cardholder Billing Primary Transaction Currency Code2</t>
  </si>
  <si>
    <t>dh028_mpaa_t40_ch_bill_txn_ccy2</t>
  </si>
  <si>
    <t>Cardholder Billing Primary Currency2</t>
  </si>
  <si>
    <t>dh028_mpaa_t40_ch_bill_prm_ccy2</t>
  </si>
  <si>
    <t>Cardholder Billing Primary Currency2 Exponent Code</t>
  </si>
  <si>
    <t>dh028_mpaa_t40_ch_bill_prm_exp2</t>
  </si>
  <si>
    <t>Cardholder Billing Primary Transaction Currency Code3</t>
  </si>
  <si>
    <t>dh028_mpaa_t40_ch_bill_txn_ccy3</t>
  </si>
  <si>
    <t>Cardholder Billing Primary Currency3</t>
  </si>
  <si>
    <t>dh028_mpaa_t40_ch_bill_prm_ccy3</t>
  </si>
  <si>
    <t>Cardholder Billing Primary Currency3 Exponent Code</t>
  </si>
  <si>
    <t>dh028_mpaa_t40_ch_bill_prm_exp3</t>
  </si>
  <si>
    <t>Cardholder Billing Primary Transaction Currency Code4</t>
  </si>
  <si>
    <t>dh028_mpaa_t40_ch_bill_txn_ccy4</t>
  </si>
  <si>
    <t>Cardholder Billing Primary Currency4</t>
  </si>
  <si>
    <t>dh028_mpaa_t40_ch_bill_prm_ccy4</t>
  </si>
  <si>
    <t>Cardholder Billing Primary Currency4 Exponent Code</t>
  </si>
  <si>
    <t>dh028_mpaa_t40_ch_bill_prm_exp4</t>
  </si>
  <si>
    <t>v_cardlink_kb1dh029_ccatabla</t>
  </si>
  <si>
    <t>kb1dh029_ccatabla</t>
  </si>
  <si>
    <t>tbl_tp</t>
  </si>
  <si>
    <t>Table Type</t>
  </si>
  <si>
    <t>dh029_arda_tbl_type</t>
  </si>
  <si>
    <t>tbl_bin_nm</t>
  </si>
  <si>
    <t>Table BIN Name</t>
  </si>
  <si>
    <t>dh029_arda_tbl_mneu</t>
  </si>
  <si>
    <t>dh029_arda_rec_typ</t>
  </si>
  <si>
    <t>tbl_key</t>
  </si>
  <si>
    <t>Table Key</t>
  </si>
  <si>
    <t>dh029_arda_tbl_key</t>
  </si>
  <si>
    <t>tbl_eff_dt</t>
  </si>
  <si>
    <t>Table Effective Date</t>
  </si>
  <si>
    <t>dh029_arda_tbl_eff_dt</t>
  </si>
  <si>
    <t>del_f</t>
  </si>
  <si>
    <t>Delete Flag</t>
  </si>
  <si>
    <t>dh029_arda_del_indicator</t>
  </si>
  <si>
    <t>low_rng_acct</t>
  </si>
  <si>
    <t>Low Range Account</t>
  </si>
  <si>
    <t>dh029_arda_low_range_acct</t>
  </si>
  <si>
    <t>issur_bin_num</t>
  </si>
  <si>
    <t>Issuer BIN Number</t>
  </si>
  <si>
    <t>dh029_arda_issuer_bin</t>
  </si>
  <si>
    <t>chk_dgt</t>
  </si>
  <si>
    <t>Check Digit</t>
  </si>
  <si>
    <t>dh029_arda_chk_digit</t>
  </si>
  <si>
    <t>acct_len</t>
  </si>
  <si>
    <t>Account Length</t>
  </si>
  <si>
    <t>dh029_arda_acct_length</t>
  </si>
  <si>
    <t>dh029_arda_card_type</t>
  </si>
  <si>
    <t>usg</t>
  </si>
  <si>
    <t>Usage</t>
  </si>
  <si>
    <t>dh029_arda_usage</t>
  </si>
  <si>
    <t>procss_bin</t>
  </si>
  <si>
    <t>Process BIN</t>
  </si>
  <si>
    <t>dh029_arda_process_bin</t>
  </si>
  <si>
    <t>domn</t>
  </si>
  <si>
    <t>Domain</t>
  </si>
  <si>
    <t>dh029_arda_domain</t>
  </si>
  <si>
    <t>dh029_arda_region</t>
  </si>
  <si>
    <t>issur_cntry_bin_cd</t>
  </si>
  <si>
    <t>Issuer Country BIN Code</t>
  </si>
  <si>
    <t>dh029_arda_country</t>
  </si>
  <si>
    <t>cmmrc_card_f</t>
  </si>
  <si>
    <t>Commercial Card Flag</t>
  </si>
  <si>
    <t>dh029_arda_commerc_card_ind</t>
  </si>
  <si>
    <t>tech_f</t>
  </si>
  <si>
    <t>Technology Flag</t>
  </si>
  <si>
    <t>dh029_arda_techno_ind</t>
  </si>
  <si>
    <t>ARDEF Issuer Region Code</t>
  </si>
  <si>
    <t>dh029_arda_ardef_region</t>
  </si>
  <si>
    <t>ARDEF Issuer Country Code</t>
  </si>
  <si>
    <t>dh029_arda_ardef_country</t>
  </si>
  <si>
    <t>cmmrc_card_lvl_2_f</t>
  </si>
  <si>
    <t>Commercial Card Level 2 Flag</t>
  </si>
  <si>
    <t>dh029_arda_commerc_card_l2</t>
  </si>
  <si>
    <t>cmmrc_card_lvl_3_f</t>
  </si>
  <si>
    <t>Commercial Card Level 3 Flag</t>
  </si>
  <si>
    <t>dh029_arda_commerc_card_l3</t>
  </si>
  <si>
    <t>Commercial Card POS Prompting Flag</t>
  </si>
  <si>
    <t>dh029_arda_pos_prompt</t>
  </si>
  <si>
    <t>cmmrc_card_vat_evd_f</t>
  </si>
  <si>
    <t>Commercial Card VAT Evidence Flag</t>
  </si>
  <si>
    <t>dh029_arda_vat_evidence</t>
  </si>
  <si>
    <t>orig_cr</t>
  </si>
  <si>
    <t>Original Credit</t>
  </si>
  <si>
    <t>dh029_arda_original_credit</t>
  </si>
  <si>
    <t>dh029_arda_product_type_ext</t>
  </si>
  <si>
    <t>OC Money Transfer</t>
  </si>
  <si>
    <t>dh029_arda_oc_money_transfer</t>
  </si>
  <si>
    <t>OC Online Gambling</t>
  </si>
  <si>
    <t>dh029_arda_oc_online_gambling</t>
  </si>
  <si>
    <t>dh029_arda_product_id</t>
  </si>
  <si>
    <t>v_cardlink_kb1dh030_cuptran</t>
  </si>
  <si>
    <t>cardlink_kb1dh030_cuptran</t>
  </si>
  <si>
    <t>rec_dtl_cd</t>
  </si>
  <si>
    <t>Record Detail Code</t>
  </si>
  <si>
    <t>dh030_d_record</t>
  </si>
  <si>
    <t>acq_instl_cd</t>
  </si>
  <si>
    <t>Acquirer Installment Code</t>
  </si>
  <si>
    <t>11</t>
  </si>
  <si>
    <t>dh030_dlogc_acq_inst_id</t>
  </si>
  <si>
    <t>fwd_instl_num</t>
  </si>
  <si>
    <t>Forward Installment Number</t>
  </si>
  <si>
    <t>dh030_dlogc_forward_inst_id</t>
  </si>
  <si>
    <t>trace_num</t>
  </si>
  <si>
    <t>Trace Number</t>
  </si>
  <si>
    <t>dh030_dlogc_sys_trace_nbr</t>
  </si>
  <si>
    <t>Transaction Datetime</t>
  </si>
  <si>
    <t>dh030_dlogc_trans_date_time</t>
  </si>
  <si>
    <t>dh030_dlogc_trans_date</t>
  </si>
  <si>
    <t>dh030_dlogc_trans_time</t>
  </si>
  <si>
    <t>dh030_dlogc_card_no</t>
  </si>
  <si>
    <t>dh030_dlogc_trans_amount</t>
  </si>
  <si>
    <t>msg_tp_id</t>
  </si>
  <si>
    <t>Message Type Identifier</t>
  </si>
  <si>
    <t>dh030_dlogc_mti</t>
  </si>
  <si>
    <t>procss_cd</t>
  </si>
  <si>
    <t>Processing Code</t>
  </si>
  <si>
    <t>dh030_dlogc_processing_code</t>
  </si>
  <si>
    <t>mrch_tp_cd</t>
  </si>
  <si>
    <t>Merchant Type Code</t>
  </si>
  <si>
    <t>dh030_dlogc_merch_type</t>
  </si>
  <si>
    <t>dh030_dlogc_terminal_no</t>
  </si>
  <si>
    <t>acq_instl_num</t>
  </si>
  <si>
    <t>Acquirer Installment Number</t>
  </si>
  <si>
    <t>dh030_dlogc_acq_inst_id_nbr</t>
  </si>
  <si>
    <t>China Union Pay Merchant Code</t>
  </si>
  <si>
    <t>dh030_dlogc_merch_cup_id</t>
  </si>
  <si>
    <t>dh030_dlogc_merch_name</t>
  </si>
  <si>
    <t>dh030_dlogc_ref_nbr</t>
  </si>
  <si>
    <t>pos_cd</t>
  </si>
  <si>
    <t>POS Code</t>
  </si>
  <si>
    <t>dh030_dlogc_pos_code</t>
  </si>
  <si>
    <t>Authentication Number</t>
  </si>
  <si>
    <t>dh030_dlogc_auth_id</t>
  </si>
  <si>
    <t>rcv_instl_cd</t>
  </si>
  <si>
    <t>Received Installment Code</t>
  </si>
  <si>
    <t>dh030_dlogc_receive_inst_id</t>
  </si>
  <si>
    <t>orig_trace_num</t>
  </si>
  <si>
    <t>Original Trace Number</t>
  </si>
  <si>
    <t>dh030_dlogc_origin_trace_nbr</t>
  </si>
  <si>
    <t>rsp_cd</t>
  </si>
  <si>
    <t>Response Code</t>
  </si>
  <si>
    <t>dh030_dlogc_response_code</t>
  </si>
  <si>
    <t>dh030_dlogc_trans_currency</t>
  </si>
  <si>
    <t>pos_entry_mode</t>
  </si>
  <si>
    <t>POS Entry Mode</t>
  </si>
  <si>
    <t>dh030_dlogc_pos_entry_mode</t>
  </si>
  <si>
    <t>settl_ccy_cd</t>
  </si>
  <si>
    <t>Settlement Currency Code</t>
  </si>
  <si>
    <t>dh030_dlogc_settle_currency</t>
  </si>
  <si>
    <t>dh030_dlogc_settle_amount</t>
  </si>
  <si>
    <t>settl_exchg_rate</t>
  </si>
  <si>
    <t>Settlement Exchange Rate</t>
  </si>
  <si>
    <t>dh030_dlogc_settle_exch_rate</t>
  </si>
  <si>
    <t>settl_dgt</t>
  </si>
  <si>
    <t>Settlement Digit</t>
  </si>
  <si>
    <t>dh030_dlogc_settle_dec_digit</t>
  </si>
  <si>
    <t>settl_exchg_rate_amt</t>
  </si>
  <si>
    <t>Settlement Exchange Rate Amount</t>
  </si>
  <si>
    <t>dh030_dlogc_settle_exch_rate_amt</t>
  </si>
  <si>
    <t>dh030_dlogc_settle_date</t>
  </si>
  <si>
    <t>exchg_dt</t>
  </si>
  <si>
    <t>Exchange Date</t>
  </si>
  <si>
    <t>dh030_dlogc_exch_date</t>
  </si>
  <si>
    <t>rcv_svc_fee</t>
  </si>
  <si>
    <t>Received Service Fee</t>
  </si>
  <si>
    <t>dh030_dlogc_receive_serv_fee</t>
  </si>
  <si>
    <t>paid_svc_fee</t>
  </si>
  <si>
    <t>Paid Service Fee</t>
  </si>
  <si>
    <t>dh030_dlogc_pay_serv_fee</t>
  </si>
  <si>
    <t>swtch_svc_fee</t>
  </si>
  <si>
    <t>Switch Service Fee</t>
  </si>
  <si>
    <t>dh030_dlogc_switch_serv_fee</t>
  </si>
  <si>
    <t>svc_fee_ccy_cd</t>
  </si>
  <si>
    <t>Service Fee Currency Code</t>
  </si>
  <si>
    <t>dh030_dlogc_serv_fee_curr</t>
  </si>
  <si>
    <t>svc_fee_exchg_rate</t>
  </si>
  <si>
    <t>Service Fee Exchange Rate</t>
  </si>
  <si>
    <t>dh030_dlogc_serv_fee_exch_rate</t>
  </si>
  <si>
    <t>txn_fee</t>
  </si>
  <si>
    <t>Transaction Fee</t>
  </si>
  <si>
    <t>dh030_dlogc_card_tran_fee</t>
  </si>
  <si>
    <t>txn_fee_ccy_cd</t>
  </si>
  <si>
    <t>Transaction Fee Currency Code</t>
  </si>
  <si>
    <t>dh030_dlogc_tran_fee_currency</t>
  </si>
  <si>
    <t>txn_fee_exchg_rate</t>
  </si>
  <si>
    <t>Transaction Fee Exchange Rate</t>
  </si>
  <si>
    <t>dh030_dlogc_tran_fee_exch_rate</t>
  </si>
  <si>
    <t>settl_rate</t>
  </si>
  <si>
    <t>Settlement Rate</t>
  </si>
  <si>
    <t>14,9</t>
  </si>
  <si>
    <t>dh030_dlogc_stl_rate</t>
  </si>
  <si>
    <t>Outgo Rate</t>
  </si>
  <si>
    <t>dh030_dlogc_outgo_rate</t>
  </si>
  <si>
    <t>ORG Merchant Transaction</t>
  </si>
  <si>
    <t>dh030_dlogc_tran_org</t>
  </si>
  <si>
    <t>txn_swift_cd</t>
  </si>
  <si>
    <t>Transaction Swift Code</t>
  </si>
  <si>
    <t>dh030_dlogc_tran_swift_code</t>
  </si>
  <si>
    <t>ORG Settlement Currency</t>
  </si>
  <si>
    <t>dh030_dlogc_settle_org</t>
  </si>
  <si>
    <t>settl_swift_cd</t>
  </si>
  <si>
    <t>Settlement Swift Code</t>
  </si>
  <si>
    <t>dh030_dlogc_settle_swift_code</t>
  </si>
  <si>
    <t>orig_amt</t>
  </si>
  <si>
    <t>Original Amount</t>
  </si>
  <si>
    <t>dh030_dlogc_orig_amount</t>
  </si>
  <si>
    <t>dh030_dlogc_cup_flag</t>
  </si>
  <si>
    <t>Merchant China Union Pay</t>
  </si>
  <si>
    <t>dh030_dlogc_merch_cup_id_new</t>
  </si>
  <si>
    <t>dh030_d_filler</t>
  </si>
  <si>
    <t>v_cardlink_kb1dh031_cc1d583b</t>
  </si>
  <si>
    <t>cardlink_kb1dh031_cc1d583b</t>
  </si>
  <si>
    <t>dh031_d_record</t>
  </si>
  <si>
    <t>btch_procss_dt</t>
  </si>
  <si>
    <t>Batch Process Date</t>
  </si>
  <si>
    <t>dh031_d583b_batch_proc_date_ymd</t>
  </si>
  <si>
    <t>tape_crt_dt</t>
  </si>
  <si>
    <t>Tape Create Date</t>
  </si>
  <si>
    <t>dh031_d583b_tape_create_date_ymd</t>
  </si>
  <si>
    <t>mrch_file_dt</t>
  </si>
  <si>
    <t>Merchant File Date</t>
  </si>
  <si>
    <t>dh031_d583b_merchant_file_date_ymd</t>
  </si>
  <si>
    <t>dh031_d583b_merchant_id</t>
  </si>
  <si>
    <t>dh031_d583b_merchant_eng_name</t>
  </si>
  <si>
    <t>sys_cd</t>
  </si>
  <si>
    <t>System Code</t>
  </si>
  <si>
    <t>dh031_d583b_system_code</t>
  </si>
  <si>
    <t>ownr_id</t>
  </si>
  <si>
    <t>Owner Identifier</t>
  </si>
  <si>
    <t>dh031_d583b_owner_ind</t>
  </si>
  <si>
    <t>dh031_d583b_terminal_no</t>
  </si>
  <si>
    <t>edc_btch_num</t>
  </si>
  <si>
    <t>EDC Batch Number</t>
  </si>
  <si>
    <t>dh031_d583b_edc_batch_no</t>
  </si>
  <si>
    <t>dh031_d583b_trans_code</t>
  </si>
  <si>
    <t>visa_mc_acct_num</t>
  </si>
  <si>
    <t>VISA MASTERCARD Account Number</t>
  </si>
  <si>
    <t>dh031_d583b_vs_mc_acct_no</t>
  </si>
  <si>
    <t>dh031_d583b_cd_acct_no</t>
  </si>
  <si>
    <t>Merchant CEPP</t>
  </si>
  <si>
    <t>dh031_d583b_merch_cepp</t>
  </si>
  <si>
    <t>mrch_file_usr_cd_3</t>
  </si>
  <si>
    <t>Merchant File User Code 3</t>
  </si>
  <si>
    <t>dh031_d583b_user_code_3</t>
  </si>
  <si>
    <t>mrch_file_usr_cd_1</t>
  </si>
  <si>
    <t>Merchant File User Code 1</t>
  </si>
  <si>
    <t>dh031_d583b_user_code_1</t>
  </si>
  <si>
    <t>acct_mrch_br_cd</t>
  </si>
  <si>
    <t>Account Merchant Branch Code</t>
  </si>
  <si>
    <t>dh031_d583b_branch</t>
  </si>
  <si>
    <t>prnt_f</t>
  </si>
  <si>
    <t>Print Flag</t>
  </si>
  <si>
    <t>dh031_d583b_print_flag</t>
  </si>
  <si>
    <t>ORG Merchant Number</t>
  </si>
  <si>
    <t>dh031_d583b_merchant_org</t>
  </si>
  <si>
    <t>dh031_d583b_curr_code</t>
  </si>
  <si>
    <t>ccy_exchg_rate</t>
  </si>
  <si>
    <t>Currency Exchange Rate</t>
  </si>
  <si>
    <t>dh031_d583b_curr_rate</t>
  </si>
  <si>
    <t>dh031_d583b_ecom_flag</t>
  </si>
  <si>
    <t>E-Commerce Transfer Flag</t>
  </si>
  <si>
    <t>dh031_d583b_ecom_transfer_flag</t>
  </si>
  <si>
    <t>E-Commerce Commission Rate</t>
  </si>
  <si>
    <t>dh031_d583b_ecom_mall_comm_rate</t>
  </si>
  <si>
    <t>prch_card_f</t>
  </si>
  <si>
    <t>Purchased Card Flag</t>
  </si>
  <si>
    <t>dh031_d583b_purchase_card_flag</t>
  </si>
  <si>
    <t>MMD Merchant Type Code</t>
  </si>
  <si>
    <t>dh031_d583b_mmd_merch_type</t>
  </si>
  <si>
    <t>MMD Position Entry Mode</t>
  </si>
  <si>
    <t>dh031_d583b_mmd_pos_mode</t>
  </si>
  <si>
    <t>MMD Mail Order Flag</t>
  </si>
  <si>
    <t>dh031_d583b_mmd_mail_phone_ind</t>
  </si>
  <si>
    <t>mrch_money_rcv_gl_f</t>
  </si>
  <si>
    <t>Merchant Money Receive GL Flag</t>
  </si>
  <si>
    <t>dh031_d583b_bl_flag</t>
  </si>
  <si>
    <t>pgw_sim_f</t>
  </si>
  <si>
    <t>Payment Gateway SIM Flag</t>
  </si>
  <si>
    <t>dh031_d583b_pmgw_sim_flag</t>
  </si>
  <si>
    <t>dh031_d583b_tr_date</t>
  </si>
  <si>
    <t>TAX Identification Number</t>
  </si>
  <si>
    <t>dh031_d583b_tax_id</t>
  </si>
  <si>
    <t>dh031_d583b_user_code</t>
  </si>
  <si>
    <t>VISA Onus Card Total Amount</t>
  </si>
  <si>
    <t>dh031_d583b_vs_on_total_amt</t>
  </si>
  <si>
    <t>visa_local_card_tamt</t>
  </si>
  <si>
    <t>VISA Local Card Total Amount</t>
  </si>
  <si>
    <t>dh031_d583b_vs_lo_total_amt</t>
  </si>
  <si>
    <t>VISA Inter Card Total Amount</t>
  </si>
  <si>
    <t>dh031_d583b_vs_in_total_amt</t>
  </si>
  <si>
    <t>VISA Platinum Card Total Amount</t>
  </si>
  <si>
    <t>dh031_d583b_vs_plt_total_amt</t>
  </si>
  <si>
    <t>VISA Platinum Inter Card Total Amount</t>
  </si>
  <si>
    <t>dh031_d583b_vs_pli_total_amt</t>
  </si>
  <si>
    <t>visa_assc_card_tot_amt</t>
  </si>
  <si>
    <t>VISA ASSO Card Total Amount</t>
  </si>
  <si>
    <t>dh031_d583b_vs_asso_total_amt</t>
  </si>
  <si>
    <t>visa_custom_card_tamt</t>
  </si>
  <si>
    <t>VISA Custom Card Total Amount</t>
  </si>
  <si>
    <t>dh031_d583b_vs_custom_total_amt</t>
  </si>
  <si>
    <t>visa_ecard_tamt</t>
  </si>
  <si>
    <t>VISA Electronic Card Total Amount</t>
  </si>
  <si>
    <t>dh031_d583b_vs_electn_total_amt</t>
  </si>
  <si>
    <t>MASTERCARD Onus Card Total Amount</t>
  </si>
  <si>
    <t>dh031_d583b_mc_on_total_amt</t>
  </si>
  <si>
    <t>MASTERCARD Local Card Total Amount</t>
  </si>
  <si>
    <t>dh031_d583b_mc_lo_total_amt</t>
  </si>
  <si>
    <t>MASTERCARD Inter Card Total Amount</t>
  </si>
  <si>
    <t>dh031_d583b_mc_in_total_amt</t>
  </si>
  <si>
    <t>MASTERCARD Platinum Card Total Amount</t>
  </si>
  <si>
    <t>dh031_d583b_mc_plt_total_amt</t>
  </si>
  <si>
    <t>MASTERCARD Platinum Inter Card Total Amount</t>
  </si>
  <si>
    <t>dh031_d583b_mc_pli_total_amt</t>
  </si>
  <si>
    <t>MASTERCARD ASSO Card Total Amount</t>
  </si>
  <si>
    <t>dh031_d583b_mc_asso_total_amt</t>
  </si>
  <si>
    <t>MASTERCARD Custom Card Total Amount</t>
  </si>
  <si>
    <t>dh031_d583b_mc_custom_total_amt</t>
  </si>
  <si>
    <t>kbnk_cc_tamt</t>
  </si>
  <si>
    <t>Kbank Credit Card Total Amount</t>
  </si>
  <si>
    <t>dh031_d583b_cd_total_amt</t>
  </si>
  <si>
    <t>kbnk_ecard_tamt</t>
  </si>
  <si>
    <t>Kbank Electronic Card Total Amount</t>
  </si>
  <si>
    <t>dh031_d583b_ec_total_amt</t>
  </si>
  <si>
    <t>kbnk_prch_card_tamt</t>
  </si>
  <si>
    <t>Kbank Purchase Card Total Amount</t>
  </si>
  <si>
    <t>dh031_d583b_pc_total_amt</t>
  </si>
  <si>
    <t>jcb_local_card_tamt</t>
  </si>
  <si>
    <t>JCB Local Card Total Amount</t>
  </si>
  <si>
    <t>dh031_d583b_jcb_lo_total_amt</t>
  </si>
  <si>
    <t>JCB Inter Card Total Amount</t>
  </si>
  <si>
    <t>dh031_d583b_jcb_in_total_amt</t>
  </si>
  <si>
    <t>othr_card_tamt</t>
  </si>
  <si>
    <t>Other Card Total Amount</t>
  </si>
  <si>
    <t>dh031_d583b_oth_total_amt</t>
  </si>
  <si>
    <t>Numeric Detection</t>
  </si>
  <si>
    <t>dh031_d583b_numeric_detect</t>
  </si>
  <si>
    <t>VISA Onus Card Slip Count</t>
  </si>
  <si>
    <t>dh031_d583b_vs_on_slip</t>
  </si>
  <si>
    <t>visa_local_card_slip_cnt</t>
  </si>
  <si>
    <t>VISA Local Card Slip Count</t>
  </si>
  <si>
    <t>dh031_d583b_vs_lo_slip</t>
  </si>
  <si>
    <t>VISA Inter Card Slip Count</t>
  </si>
  <si>
    <t>dh031_d583b_vs_in_slip</t>
  </si>
  <si>
    <t>VISA Platinum Card Slip Count</t>
  </si>
  <si>
    <t>dh031_d583b_vs_plt_slip</t>
  </si>
  <si>
    <t>VISA Platinum Inter Card Slip Count</t>
  </si>
  <si>
    <t>dh031_d583b_vs_pli_slip</t>
  </si>
  <si>
    <t>VISA ASSO Card Slip Count</t>
  </si>
  <si>
    <t>dh031_d583b_vs_asso_slip</t>
  </si>
  <si>
    <t>visa_custom_card_slip_cnt</t>
  </si>
  <si>
    <t>VISA Custom Card Slip Count</t>
  </si>
  <si>
    <t>dh031_d583b_vs_custom_slip</t>
  </si>
  <si>
    <t>visa_ecard_slip_cnt</t>
  </si>
  <si>
    <t>VISA Electronic Card Slip Count</t>
  </si>
  <si>
    <t>dh031_d583b_vs_electn_slip</t>
  </si>
  <si>
    <t>MASTERCARD Onus Card Slip Count</t>
  </si>
  <si>
    <t>dh031_d583b_mc_on_slip</t>
  </si>
  <si>
    <t>mc_local_card_slip_cnt</t>
  </si>
  <si>
    <t>MASTERCARD Local Card Slip Count</t>
  </si>
  <si>
    <t>dh031_d583b_mc_lo_slip</t>
  </si>
  <si>
    <t>MASTERCARD Inter Card Slip Count</t>
  </si>
  <si>
    <t>dh031_d583b_mc_in_slip</t>
  </si>
  <si>
    <t>MASTERCARD Platinum Card Slip Count</t>
  </si>
  <si>
    <t>dh031_d583b_mc_plt_slip</t>
  </si>
  <si>
    <t>MASTERCARD Platinum Inter Card Slip Count</t>
  </si>
  <si>
    <t>dh031_d583b_mc_pli_slip</t>
  </si>
  <si>
    <t>mc_assc_card_slip_cnt</t>
  </si>
  <si>
    <t>MASTERCARD ASSO Card Slip Count</t>
  </si>
  <si>
    <t>dh031_d583b_mc_asso_slip</t>
  </si>
  <si>
    <t>mc_custom_card_slip_cnt</t>
  </si>
  <si>
    <t>MASTERCARD Custom Card Slip Count</t>
  </si>
  <si>
    <t>dh031_d583b_mc_custom_slip</t>
  </si>
  <si>
    <t>kbnk_cc_slip_cnt</t>
  </si>
  <si>
    <t>Kbank Credit Card Slip Count</t>
  </si>
  <si>
    <t>dh031_d583b_cd_slip</t>
  </si>
  <si>
    <t>kbnk_ecard_slip_cnt</t>
  </si>
  <si>
    <t>Kbank Electronic Card Slip Count</t>
  </si>
  <si>
    <t>dh031_d583b_ec_slip</t>
  </si>
  <si>
    <t>kbnk_prch_card_slip_cnt</t>
  </si>
  <si>
    <t>Kbank Purchase Card Slip Count</t>
  </si>
  <si>
    <t>dh031_d583b_pc_slip</t>
  </si>
  <si>
    <t>jcb_local_card_slip_cnt</t>
  </si>
  <si>
    <t>JCB Local Card Slip Count</t>
  </si>
  <si>
    <t>dh031_d583b_jcb_lo_slip</t>
  </si>
  <si>
    <t>JCB Inter Card Slip Count</t>
  </si>
  <si>
    <t>dh031_d583b_jcb_in_slip</t>
  </si>
  <si>
    <t>othr_card_slip_cnt</t>
  </si>
  <si>
    <t>Other Card Slip Count</t>
  </si>
  <si>
    <t>dh031_d583b_oth_slip</t>
  </si>
  <si>
    <t>VISA Onus Card Commission Rate</t>
  </si>
  <si>
    <t>dh031_d583b_vs_on_comm_rate</t>
  </si>
  <si>
    <t>visa_local_card_cmsn_rate</t>
  </si>
  <si>
    <t>VISA Local Card Commission Rate</t>
  </si>
  <si>
    <t>dh031_d583b_vs_lo_comm_rate</t>
  </si>
  <si>
    <t>VISA Inter Card Commission Rate</t>
  </si>
  <si>
    <t>dh031_d583b_vs_in_comm_rate</t>
  </si>
  <si>
    <t>VISA Platinum Card Commission Rate</t>
  </si>
  <si>
    <t>dh031_d583b_vs_plt_comm_rate</t>
  </si>
  <si>
    <t>VISA Platinum Inter Card Commission Rate</t>
  </si>
  <si>
    <t>dh031_d583b_vs_pli_comm_rate</t>
  </si>
  <si>
    <t>visa_ecard_cmsn_rate</t>
  </si>
  <si>
    <t>VISA Electronic Card Commission Rate</t>
  </si>
  <si>
    <t>dh031_d583b_vs_electn_comm_rate</t>
  </si>
  <si>
    <t>MASTERCARD Onus Card Commission Rate</t>
  </si>
  <si>
    <t>dh031_d583b_mc_on_comm_rate</t>
  </si>
  <si>
    <t>MASTERCARD Local Card Commission Rate</t>
  </si>
  <si>
    <t>dh031_d583b_mc_lo_comm_rate</t>
  </si>
  <si>
    <t>MASTERCARD Inter Card Commission Rate</t>
  </si>
  <si>
    <t>dh031_d583b_mc_in_comm_rate</t>
  </si>
  <si>
    <t>MASTERCARD Platinum Card Commission Rate</t>
  </si>
  <si>
    <t>dh031_d583b_mc_plt_comm_rate</t>
  </si>
  <si>
    <t>MASTERCARD Platinum Inter Card Commission Rate</t>
  </si>
  <si>
    <t>dh031_d583b_mc_pli_comm_rate</t>
  </si>
  <si>
    <t>kbnk_cc_cmsn_rate</t>
  </si>
  <si>
    <t>Kbank Credit Card Commission Rate</t>
  </si>
  <si>
    <t>dh031_d583b_cd_comm_rate</t>
  </si>
  <si>
    <t>kbnk_ecard_cmsn_rate</t>
  </si>
  <si>
    <t>Kbank Electronic Card Commission Rate</t>
  </si>
  <si>
    <t>dh031_d583b_ec_comm_rate</t>
  </si>
  <si>
    <t>kbnk_plstic_card_cmsn_rate</t>
  </si>
  <si>
    <t>Kbank Plastic Card Commission Rate</t>
  </si>
  <si>
    <t>dh031_d583b_pc_comm_rate</t>
  </si>
  <si>
    <t>jcb_local_card_cmsn_rate</t>
  </si>
  <si>
    <t>JCB Local Card Commission Rate</t>
  </si>
  <si>
    <t>dh031_d583b_jcb_lo_comm_rate</t>
  </si>
  <si>
    <t>JCB Inter Card Commission Rate</t>
  </si>
  <si>
    <t>dh031_d583b_jcb_in_comm_rate</t>
  </si>
  <si>
    <t>othr_card_cmsn_rate</t>
  </si>
  <si>
    <t>Other Card Commission Rate</t>
  </si>
  <si>
    <t>dh031_d583b_oth_comm_rate</t>
  </si>
  <si>
    <t>VISA Onus Card Original Total Amount</t>
  </si>
  <si>
    <t>dh031_d583b_ovs_on_total_amt</t>
  </si>
  <si>
    <t>visa_local_card_orig_tamt</t>
  </si>
  <si>
    <t>VISA Local Card Original Total Amount</t>
  </si>
  <si>
    <t>dh031_d583b_ovs_lo_total_amt</t>
  </si>
  <si>
    <t>VISA Inter Card Original Total Amount</t>
  </si>
  <si>
    <t>dh031_d583b_ovs_in_total_amt</t>
  </si>
  <si>
    <t>VISA Platinum Card Original Total Amount</t>
  </si>
  <si>
    <t>dh031_d583b_ovs_plt_total_amt</t>
  </si>
  <si>
    <t>VISA Platinum Inter Card Original Total Amount</t>
  </si>
  <si>
    <t>dh031_d583b_ovs_pli_total_amt</t>
  </si>
  <si>
    <t>visa_assc_card_orig_tot_amt</t>
  </si>
  <si>
    <t>VISA ASSO Card Original Total Amount</t>
  </si>
  <si>
    <t>dh031_d583b_ovs_asso_total_amt</t>
  </si>
  <si>
    <t>visa_custom_card_orig_tamt</t>
  </si>
  <si>
    <t>VISA Custom Card Original Total Amount</t>
  </si>
  <si>
    <t>dh031_d583b_ovs_custom_total_amt</t>
  </si>
  <si>
    <t>visa_ecard_orig_tamt</t>
  </si>
  <si>
    <t>VISA Electronic Card Original Total Amount</t>
  </si>
  <si>
    <t>dh031_d583b_ovs_electn_total_amt</t>
  </si>
  <si>
    <t>MASTERCARD Onus Card Original Total Amount</t>
  </si>
  <si>
    <t>dh031_d583b_omc_on_total_amt</t>
  </si>
  <si>
    <t>MASTERCARD Local Card Original Total Amount</t>
  </si>
  <si>
    <t>dh031_d583b_omc_lo_total_amt</t>
  </si>
  <si>
    <t>MASTERCARD Inter Card Original Total Amount</t>
  </si>
  <si>
    <t>dh031_d583b_omc_in_total_amt</t>
  </si>
  <si>
    <t>MASTERCARD Platinum Card Original Total Amount</t>
  </si>
  <si>
    <t>dh031_d583b_omc_plt_total_amt</t>
  </si>
  <si>
    <t>MASTERCARD Platinum Inter Card Original Total Amount</t>
  </si>
  <si>
    <t>dh031_d583b_omc_pli_total_amt</t>
  </si>
  <si>
    <t>MASTERCARD ASSO Card Original Total Amount</t>
  </si>
  <si>
    <t>dh031_d583b_omc_asso_total_amt</t>
  </si>
  <si>
    <t>MASTERCARD Custom Card Original Total Amount</t>
  </si>
  <si>
    <t>dh031_d583b_omc_custom_total_amt</t>
  </si>
  <si>
    <t>kbnk_cc_orig_tamt</t>
  </si>
  <si>
    <t>Kbank Credit Card Original Total Amount</t>
  </si>
  <si>
    <t>dh031_d583b_ocd_total_amt</t>
  </si>
  <si>
    <t>kbnk_ecard_orig_tamt</t>
  </si>
  <si>
    <t>Kbank Electronic Card Original Total Amount</t>
  </si>
  <si>
    <t>dh031_d583b_oec_total_amt</t>
  </si>
  <si>
    <t>kbnk_plstic_card_orig_tamt</t>
  </si>
  <si>
    <t>Kbank Plastic Card Original Total Amount</t>
  </si>
  <si>
    <t>dh031_d583b_opc_total_amt</t>
  </si>
  <si>
    <t>jcb_local_card_orig_tamt</t>
  </si>
  <si>
    <t>JCB Local Card Original Total Amount</t>
  </si>
  <si>
    <t>dh031_d583b_ojcb_lo_total_amt</t>
  </si>
  <si>
    <t>JCB Inter Card Original Total Amount</t>
  </si>
  <si>
    <t>dh031_d583b_ojcb_in_total_amt</t>
  </si>
  <si>
    <t>othr_card_orig_tamt</t>
  </si>
  <si>
    <t>Other Card Original Total Amount</t>
  </si>
  <si>
    <t>dh031_d583b_ooth_total_amt</t>
  </si>
  <si>
    <t>VISA Onus Card Commission Amount</t>
  </si>
  <si>
    <t>12,4</t>
  </si>
  <si>
    <t>dh031_d583b_vs_on_comm_amt</t>
  </si>
  <si>
    <t>visa_local_card_cmsn_amt</t>
  </si>
  <si>
    <t>VISA Local Card Commission Amount</t>
  </si>
  <si>
    <t>dh031_d583b_vs_lo_comm_amt</t>
  </si>
  <si>
    <t>VISA Inter Card Commission Amount</t>
  </si>
  <si>
    <t>dh031_d583b_vs_in_comm_amt</t>
  </si>
  <si>
    <t>VISA Platinum Card Commission Amount</t>
  </si>
  <si>
    <t>dh031_d583b_vs_plt_comm_amt</t>
  </si>
  <si>
    <t>VISA Platinum Inter Card Commission Amount</t>
  </si>
  <si>
    <t>dh031_d583b_vs_pli_comm_amt</t>
  </si>
  <si>
    <t>visa_ecard_cmsn_amt</t>
  </si>
  <si>
    <t>VISA Electronic Card Commission Amount</t>
  </si>
  <si>
    <t>dh031_d583b_ve_comm_amt</t>
  </si>
  <si>
    <t>MASTERCARD Onus Card Commission Amount</t>
  </si>
  <si>
    <t>dh031_d583b_mc_on_comm_amt</t>
  </si>
  <si>
    <t>MASTERCARD Local Card Commission Amount</t>
  </si>
  <si>
    <t>dh031_d583b_mc_lo_comm_amt</t>
  </si>
  <si>
    <t>MASTERCARD Inter Card Commission Amount</t>
  </si>
  <si>
    <t>dh031_d583b_mc_in_comm_amt</t>
  </si>
  <si>
    <t>MASTERCARD Platinum Card Commission Amount</t>
  </si>
  <si>
    <t>dh031_d583b_mc_plt_comm_amt</t>
  </si>
  <si>
    <t>MASTERCARD Platinum Inter Card Commission Amount</t>
  </si>
  <si>
    <t>dh031_d583b_mc_pli_comm_amt</t>
  </si>
  <si>
    <t>kbnk_cc_cmsn_amt</t>
  </si>
  <si>
    <t>Kbank Credit Card Commission Amount</t>
  </si>
  <si>
    <t>dh031_d583b_cd_comm_amt</t>
  </si>
  <si>
    <t>kbnk_ecard_cmsn_amt</t>
  </si>
  <si>
    <t>Kbank Electronic Card Commission Amount</t>
  </si>
  <si>
    <t>dh031_d583b_ec_comm_amt</t>
  </si>
  <si>
    <t>kbnk_plstic_card_cmsn_amt</t>
  </si>
  <si>
    <t>Kbank Plastic Card Commission Amount</t>
  </si>
  <si>
    <t>dh031_d583b_pc_comm_amt</t>
  </si>
  <si>
    <t>jcb_local_card_cmsn_amt</t>
  </si>
  <si>
    <t>JCB Local Card Commission Amount</t>
  </si>
  <si>
    <t>dh031_d583b_jcb_lo_comm_amt</t>
  </si>
  <si>
    <t>JCB Inter Card Commission Amount</t>
  </si>
  <si>
    <t>dh031_d583b_jcb_in_comm_amt</t>
  </si>
  <si>
    <t>othr_card_cmsn_amt</t>
  </si>
  <si>
    <t>Other Card Commission Amount</t>
  </si>
  <si>
    <t>dh031_d583b_oth_comm_amt</t>
  </si>
  <si>
    <t>VISA Onus Card VAT Amount</t>
  </si>
  <si>
    <t>dh031_d583b_vs_on_vat_amt</t>
  </si>
  <si>
    <t>visa_local_card_vat_amt</t>
  </si>
  <si>
    <t>VISA Local Card VAT Amount</t>
  </si>
  <si>
    <t>dh031_d583b_vs_lo_vat_amt</t>
  </si>
  <si>
    <t>VISA Inter Card VAT Amount</t>
  </si>
  <si>
    <t>dh031_d583b_vs_in_vat_amt</t>
  </si>
  <si>
    <t>VISA Platinum Card VAT Amount</t>
  </si>
  <si>
    <t>dh031_d583b_vs_plt_vat_amt</t>
  </si>
  <si>
    <t>VISA Platinum Inter Card VAT Amount</t>
  </si>
  <si>
    <t>dh031_d583b_vs_pli_vat_amt</t>
  </si>
  <si>
    <t>MASTERCARD Onus Card VAT Amount</t>
  </si>
  <si>
    <t>dh031_d583b_mc_on_vat_amt</t>
  </si>
  <si>
    <t>MASTERCARD Local Card VAT Amount</t>
  </si>
  <si>
    <t>dh031_d583b_mc_lo_vat_amt</t>
  </si>
  <si>
    <t>MASTERCARD Inter Card VAT Amount</t>
  </si>
  <si>
    <t>dh031_d583b_mc_in_vat_amt</t>
  </si>
  <si>
    <t>MASTERCARD Platinum Card VAT Amount</t>
  </si>
  <si>
    <t>dh031_d583b_mc_plt_vat_amt</t>
  </si>
  <si>
    <t>MASTERCARD Platinum Inter Card VAT Amount</t>
  </si>
  <si>
    <t>dh031_d583b_mc_pli_vat_amt</t>
  </si>
  <si>
    <t>kbnk_cc_vat_amt</t>
  </si>
  <si>
    <t>Kbank Credit Card VAT Amount</t>
  </si>
  <si>
    <t>dh031_d583b_cd_vat_amt</t>
  </si>
  <si>
    <t>kbnk_ecard_vat_amt</t>
  </si>
  <si>
    <t>Kbank Electronic Card VAT Amount</t>
  </si>
  <si>
    <t>dh031_d583b_ec_vat_amt</t>
  </si>
  <si>
    <t>kbnk_plstic_card_vat_amt</t>
  </si>
  <si>
    <t>Kbank Plastic Card VAT Amount</t>
  </si>
  <si>
    <t>dh031_d583b_pc_vat_amt</t>
  </si>
  <si>
    <t>jcb_local_card_vat_amt</t>
  </si>
  <si>
    <t>JCB Local Card VAT Amount</t>
  </si>
  <si>
    <t>dh031_d583b_jcb_lo_vat_amt</t>
  </si>
  <si>
    <t>JCB Inter Card VAT Amount</t>
  </si>
  <si>
    <t>dh031_d583b_jcb_in_vat_amt</t>
  </si>
  <si>
    <t>othr_card_vat_amt</t>
  </si>
  <si>
    <t>Other Card VAT Amount</t>
  </si>
  <si>
    <t>dh031_d583b_oth_vat_amt</t>
  </si>
  <si>
    <t>KT Branch Number</t>
  </si>
  <si>
    <t>dh031_d583b_kt_branch</t>
  </si>
  <si>
    <t>KT VISA MASTERCARD Branch Number</t>
  </si>
  <si>
    <t>dh031_d583b_kt_branch_of_vs_mc</t>
  </si>
  <si>
    <t xml:space="preserve">KT VISA MASTERCARD Account Type Code </t>
  </si>
  <si>
    <t>dh031_d583b_kt_type_of_vs_mc</t>
  </si>
  <si>
    <t xml:space="preserve">KT VISA MASTERCARD Product Type Code </t>
  </si>
  <si>
    <t>dh031_d583b_kt_prod_code_vs_mc</t>
  </si>
  <si>
    <t>KT VISA MASTERCARD Branch Code</t>
  </si>
  <si>
    <t>dh031_d583b_kt_branch_of_cd</t>
  </si>
  <si>
    <t xml:space="preserve">KT VISA MASTERCARD Account Code </t>
  </si>
  <si>
    <t>dh031_d583b_kt_type_of_cd</t>
  </si>
  <si>
    <t xml:space="preserve">KT VISA MASTERCARD Product Code </t>
  </si>
  <si>
    <t>dh031_d583b_kt_prod_code_cd</t>
  </si>
  <si>
    <t>dh031_d_filler</t>
  </si>
  <si>
    <t>v_cardlink_odscc_ccv2_jcb</t>
  </si>
  <si>
    <t>cardlink_odscc_ccv2_jcb</t>
  </si>
  <si>
    <t>card_bin</t>
  </si>
  <si>
    <t>card_no_encpt</t>
  </si>
  <si>
    <t>card_num_mask</t>
  </si>
  <si>
    <t>Card Number Mask</t>
  </si>
  <si>
    <t>card_no_mask</t>
  </si>
  <si>
    <t>card_num_hash</t>
  </si>
  <si>
    <t>Card Number Hash</t>
  </si>
  <si>
    <t>card_no_hash</t>
  </si>
  <si>
    <t>Transmission Time</t>
  </si>
  <si>
    <t>gmt_date_time</t>
  </si>
  <si>
    <t>acq_num</t>
  </si>
  <si>
    <t>Acquirer Number</t>
  </si>
  <si>
    <t>acq_id</t>
  </si>
  <si>
    <t>Retrieval Reference Number</t>
  </si>
  <si>
    <t>retrvl_ref_nbr</t>
  </si>
  <si>
    <t>system_trace_no</t>
  </si>
  <si>
    <t>merch_nbr</t>
  </si>
  <si>
    <t>date_stamp</t>
  </si>
  <si>
    <t>time_stamp</t>
  </si>
  <si>
    <t>seq_nbr</t>
  </si>
  <si>
    <t>orig_seq_num</t>
  </si>
  <si>
    <t>Original Sequence Number</t>
  </si>
  <si>
    <t>orig_seq_nbr</t>
  </si>
  <si>
    <t>log_rec_tp</t>
  </si>
  <si>
    <t xml:space="preserve">Log Record Type </t>
  </si>
  <si>
    <t>log_rec_type</t>
  </si>
  <si>
    <t>txn_src_num</t>
  </si>
  <si>
    <t>Transaction Source Number</t>
  </si>
  <si>
    <t>txn_source_id</t>
  </si>
  <si>
    <t>orig_txn_src_num</t>
  </si>
  <si>
    <t>Original Transaction Source Number</t>
  </si>
  <si>
    <t>orig_trans_id</t>
  </si>
  <si>
    <t>txn_src_nm</t>
  </si>
  <si>
    <t>Transaction Source Name</t>
  </si>
  <si>
    <t>source_term_id</t>
  </si>
  <si>
    <t>input_src_ntwrk</t>
  </si>
  <si>
    <t>Input Source Network</t>
  </si>
  <si>
    <t>input_source</t>
  </si>
  <si>
    <t>rcv_txn_num</t>
  </si>
  <si>
    <t>Receive Transaction Number</t>
  </si>
  <si>
    <t>receiving_trans_id</t>
  </si>
  <si>
    <t>rcv_prgm_num</t>
  </si>
  <si>
    <t>Receive Program Number</t>
  </si>
  <si>
    <t>receiving_prog_id</t>
  </si>
  <si>
    <t>rec_status</t>
  </si>
  <si>
    <t>retrn_cd</t>
  </si>
  <si>
    <t>Return Code</t>
  </si>
  <si>
    <t>return_code</t>
  </si>
  <si>
    <t>err_msg_f</t>
  </si>
  <si>
    <t>Error Message Flag</t>
  </si>
  <si>
    <t>error_msg_ind</t>
  </si>
  <si>
    <t>err_msg_cd</t>
  </si>
  <si>
    <t>Error Message Code</t>
  </si>
  <si>
    <t>error_msg_code</t>
  </si>
  <si>
    <t>err_msg_desc</t>
  </si>
  <si>
    <t>Error Message Description</t>
  </si>
  <si>
    <t>error_msg_text</t>
  </si>
  <si>
    <t>dest_cd</t>
  </si>
  <si>
    <t>Destination Code</t>
  </si>
  <si>
    <t>destination_code</t>
  </si>
  <si>
    <t>unq_que_num</t>
  </si>
  <si>
    <t>Unique Queue Number</t>
  </si>
  <si>
    <t>orig_b011_sys_audt_trace</t>
  </si>
  <si>
    <t>txn_auth_cd</t>
  </si>
  <si>
    <t>Transaction Authorized code</t>
  </si>
  <si>
    <t>orig_auth_code</t>
  </si>
  <si>
    <t>on_us_txn_f</t>
  </si>
  <si>
    <t>On Us Transaction Flag</t>
  </si>
  <si>
    <t>on_us_txn_flag</t>
  </si>
  <si>
    <t>card_plstic_org</t>
  </si>
  <si>
    <t>Card Plastic Organization</t>
  </si>
  <si>
    <t>plastic_org</t>
  </si>
  <si>
    <t>card_plstic_tp</t>
  </si>
  <si>
    <t>Card Plastic Type</t>
  </si>
  <si>
    <t>plastic_type</t>
  </si>
  <si>
    <t>card_expir_date</t>
  </si>
  <si>
    <t>Reversed Flag</t>
  </si>
  <si>
    <t>reversal_flag</t>
  </si>
  <si>
    <t>force_rqst_f</t>
  </si>
  <si>
    <t>Forced Request Flag</t>
  </si>
  <si>
    <t>force_auth_flag</t>
  </si>
  <si>
    <t>spcl_hndl_f</t>
  </si>
  <si>
    <t>Special Handling Flag</t>
  </si>
  <si>
    <t>spcl_hndling_flag</t>
  </si>
  <si>
    <t>frd_rec_f</t>
  </si>
  <si>
    <t>Fraud Record Flag</t>
  </si>
  <si>
    <t>fraud_rec_flag</t>
  </si>
  <si>
    <t>instl_flag</t>
  </si>
  <si>
    <t>undr_mrch_lmt_f</t>
  </si>
  <si>
    <t>Under Merchant Limit Flag</t>
  </si>
  <si>
    <t>under_merch_floor_flag</t>
  </si>
  <si>
    <t>send_out_txn_tm</t>
  </si>
  <si>
    <t>Send Out Transaction Time</t>
  </si>
  <si>
    <t>time_sent</t>
  </si>
  <si>
    <t>rcv_txn_tm</t>
  </si>
  <si>
    <t>Receive TransactionTime</t>
  </si>
  <si>
    <t>time_received</t>
  </si>
  <si>
    <t>dcln_rsn</t>
  </si>
  <si>
    <t>Decline Reason</t>
  </si>
  <si>
    <t>decline_rsn</t>
  </si>
  <si>
    <t>mrch_grp_catg_cd</t>
  </si>
  <si>
    <t>Merchant Group Category Code</t>
  </si>
  <si>
    <t>mcc_group</t>
  </si>
  <si>
    <t>Original GMT Datetime</t>
  </si>
  <si>
    <t>orig_gmt_date_time</t>
  </si>
  <si>
    <t>ccy_cd_expnt</t>
  </si>
  <si>
    <t>Currency Code Exponent</t>
  </si>
  <si>
    <t>b049_curr_code_exp</t>
  </si>
  <si>
    <t>Cardholder Billing Currency Code Exponent</t>
  </si>
  <si>
    <t>b051_ch_curr_code_exp</t>
  </si>
  <si>
    <t>merch_org</t>
  </si>
  <si>
    <t>auth_cncl_f</t>
  </si>
  <si>
    <t>Authorization Cancel Flag</t>
  </si>
  <si>
    <t>auth_cancel_flag</t>
  </si>
  <si>
    <t>ntwrk_route_f</t>
  </si>
  <si>
    <t>Network Route Flag</t>
  </si>
  <si>
    <t>netwk_route_ind</t>
  </si>
  <si>
    <t>token</t>
  </si>
  <si>
    <t>Token</t>
  </si>
  <si>
    <t>Token PAN Number</t>
  </si>
  <si>
    <t>token_pan</t>
  </si>
  <si>
    <t>jcb_stn_num</t>
  </si>
  <si>
    <t>JCB Station Number</t>
  </si>
  <si>
    <t>tpdu_id_j</t>
  </si>
  <si>
    <t>jcb_dest_stn_num</t>
  </si>
  <si>
    <t>JCB Destination Station Number</t>
  </si>
  <si>
    <t>tpdu_dest_id_j</t>
  </si>
  <si>
    <t>jcb_src_stn_num</t>
  </si>
  <si>
    <t>JCB Source Station Number</t>
  </si>
  <si>
    <t>tpdu_srce_id_j</t>
  </si>
  <si>
    <t>msg_tp_num</t>
  </si>
  <si>
    <t>Message Type Number</t>
  </si>
  <si>
    <t>message_type_id</t>
  </si>
  <si>
    <t>b003_proc_code</t>
  </si>
  <si>
    <t>b003_txn_type_code</t>
  </si>
  <si>
    <t>from_acct_affct_cd</t>
  </si>
  <si>
    <t>From Account Affected Code</t>
  </si>
  <si>
    <t>b003_frm_acct_code</t>
  </si>
  <si>
    <t>to_acct_affct_cd</t>
  </si>
  <si>
    <t>To Account Affected Code</t>
  </si>
  <si>
    <t>b003_to_acct_code</t>
  </si>
  <si>
    <t>b004_txn_amt</t>
  </si>
  <si>
    <t>Cardholder Billing Amount</t>
  </si>
  <si>
    <t>b006_ch_bill_amt</t>
  </si>
  <si>
    <t>cnvrt_and_settl_rate</t>
  </si>
  <si>
    <t>Conversion And Settlement Rate</t>
  </si>
  <si>
    <t>b009_rpt_rte_cnvrsn</t>
  </si>
  <si>
    <t>Conversion Decimal Rate</t>
  </si>
  <si>
    <t>b009_rrc_dec_sep</t>
  </si>
  <si>
    <t>cnvrt_rate</t>
  </si>
  <si>
    <t>Conversion Rate</t>
  </si>
  <si>
    <t>b009_rrc_amt</t>
  </si>
  <si>
    <t>Conversion Cardholder Rate</t>
  </si>
  <si>
    <t>b010_ch_rte_cnvrsn</t>
  </si>
  <si>
    <t>CRC Decimal  Rate</t>
  </si>
  <si>
    <t>b010_crc_dec_sep</t>
  </si>
  <si>
    <t>crc_rate</t>
  </si>
  <si>
    <t>CRC Rate</t>
  </si>
  <si>
    <t>b010_crc_amt</t>
  </si>
  <si>
    <t>txn_procss_local_tm</t>
  </si>
  <si>
    <t>Transaction Processing Local Time</t>
  </si>
  <si>
    <t>b012_lcl_txn_time</t>
  </si>
  <si>
    <t>txn_procss_local_dt_mo</t>
  </si>
  <si>
    <t>Transaction Processing Local Datemonth</t>
  </si>
  <si>
    <t>b013_lcl_txn_date</t>
  </si>
  <si>
    <t>txn_settl_dt</t>
  </si>
  <si>
    <t>Transaction Settlement Date</t>
  </si>
  <si>
    <t>b015_setl_date</t>
  </si>
  <si>
    <t>cnvrt_dt</t>
  </si>
  <si>
    <t>Conversion Date</t>
  </si>
  <si>
    <t>b016_convrsn_date</t>
  </si>
  <si>
    <t>mrch_sic</t>
  </si>
  <si>
    <t>Merchant Standard Industry Code</t>
  </si>
  <si>
    <t>b018_merch_type</t>
  </si>
  <si>
    <t>b019_cntry_code</t>
  </si>
  <si>
    <t>PAN Extend Country Code</t>
  </si>
  <si>
    <t>b020_pan_extd_cntry_code</t>
  </si>
  <si>
    <t>pos_entry_mode_cd</t>
  </si>
  <si>
    <t>POS Entry Mode Code</t>
  </si>
  <si>
    <t>b022_pos_entry_mode</t>
  </si>
  <si>
    <t>PAN Entry Mode Used</t>
  </si>
  <si>
    <t>b022_pos_em_pan</t>
  </si>
  <si>
    <t>pin_entry_cap</t>
  </si>
  <si>
    <t>PIN Entry Capability</t>
  </si>
  <si>
    <t>b022_pos_em_pin</t>
  </si>
  <si>
    <t>txn_fee_f</t>
  </si>
  <si>
    <t>Transaction Fee Flag</t>
  </si>
  <si>
    <t>b028_txn_fee_cd_j</t>
  </si>
  <si>
    <t>txn_fee_amt</t>
  </si>
  <si>
    <t>Transaction Fee Amount</t>
  </si>
  <si>
    <t>b028_txn_fee_amt_j</t>
  </si>
  <si>
    <t>Authorization code</t>
  </si>
  <si>
    <t>b038_auth_code</t>
  </si>
  <si>
    <t>b039_resp_code</t>
  </si>
  <si>
    <t>svc_rstrct_cd</t>
  </si>
  <si>
    <t>Service Restriction Code</t>
  </si>
  <si>
    <t>b040_svc_restrct_code</t>
  </si>
  <si>
    <t>card_acpt_tmnl_num</t>
  </si>
  <si>
    <t>Card Acceptor Terminal Number</t>
  </si>
  <si>
    <t>b041_card_accpt</t>
  </si>
  <si>
    <t>mrch_outlet_num</t>
  </si>
  <si>
    <t>Merchant Outlet Number</t>
  </si>
  <si>
    <t>b041_card_accpt_store</t>
  </si>
  <si>
    <t>spcf_tmnl_cd</t>
  </si>
  <si>
    <t>Specific terminal Code</t>
  </si>
  <si>
    <t>b041_card_accpt_term</t>
  </si>
  <si>
    <t>card_acpt_num_cd</t>
  </si>
  <si>
    <t>Card Acceptor Number Code</t>
  </si>
  <si>
    <t>b042_card_accpt_id</t>
  </si>
  <si>
    <t>card_acpt_desc</t>
  </si>
  <si>
    <t>Card Acceptor Description</t>
  </si>
  <si>
    <t>b043_card_accpt_desc</t>
  </si>
  <si>
    <t>card_acpt_nm</t>
  </si>
  <si>
    <t>Card Acceptor Name</t>
  </si>
  <si>
    <t>b043_card_accpt_name</t>
  </si>
  <si>
    <t>card_acpt_city</t>
  </si>
  <si>
    <t>Card Acceptor City</t>
  </si>
  <si>
    <t>b043_card_accpt_city</t>
  </si>
  <si>
    <t>card_acpt_cntry</t>
  </si>
  <si>
    <t>Card Acceptor Country</t>
  </si>
  <si>
    <t>b043_card_accpt_cntry</t>
  </si>
  <si>
    <t>CAV2 Result</t>
  </si>
  <si>
    <t>b044_cav2_rslt_j</t>
  </si>
  <si>
    <t>AVS Result</t>
  </si>
  <si>
    <t>b044_avs_rslt_j</t>
  </si>
  <si>
    <t>Track1 Data of Magnetic Stripe</t>
  </si>
  <si>
    <t>b045_track1_data_c</t>
  </si>
  <si>
    <t>b049_curr_code</t>
  </si>
  <si>
    <t>Settlement Currency code</t>
  </si>
  <si>
    <t>b050_setl_curr_code</t>
  </si>
  <si>
    <t>Cardholder Currency code</t>
  </si>
  <si>
    <t>b051_ch_curr_code</t>
  </si>
  <si>
    <t>pin_data</t>
  </si>
  <si>
    <t>Pin Data</t>
  </si>
  <si>
    <t>b052_pin_data_dbwd</t>
  </si>
  <si>
    <t>secur_rel_ctrl_info</t>
  </si>
  <si>
    <t>Security Related Control Information</t>
  </si>
  <si>
    <t>b053_security_cntl</t>
  </si>
  <si>
    <t>chip_data</t>
  </si>
  <si>
    <t>Chip Data</t>
  </si>
  <si>
    <t>b055_chip_data</t>
  </si>
  <si>
    <t>MOTO Transaction Flag</t>
  </si>
  <si>
    <t>b061_moto_txn_ind_j</t>
  </si>
  <si>
    <t>recur_txn_f</t>
  </si>
  <si>
    <t>Recurring Transaction Flag</t>
  </si>
  <si>
    <t>b061_recur_txn_ind_j</t>
  </si>
  <si>
    <t>Pre-Authorization Transaction Flag</t>
  </si>
  <si>
    <t>b061_pre_auth_ind_j</t>
  </si>
  <si>
    <t>pos_condt_cd</t>
  </si>
  <si>
    <t>POS Condition Code</t>
  </si>
  <si>
    <t>b061_pos_cntry_code_j</t>
  </si>
  <si>
    <t>orig_data_mti</t>
  </si>
  <si>
    <t>Original Data MTI</t>
  </si>
  <si>
    <t>b090_orig_mti_j</t>
  </si>
  <si>
    <t>orig_data_ref_num</t>
  </si>
  <si>
    <t>Original Data Reference Number</t>
  </si>
  <si>
    <t>b090_orig_ref_nbr_j</t>
  </si>
  <si>
    <t>Original Data Datetime</t>
  </si>
  <si>
    <t>b090_orig_date_time_j</t>
  </si>
  <si>
    <t>orig_data_acq_num</t>
  </si>
  <si>
    <t>Original Data Acquiring Number</t>
  </si>
  <si>
    <t>b090_orig_acq_id_j</t>
  </si>
  <si>
    <t>orig_data_fwd_num</t>
  </si>
  <si>
    <t>Original Data Forwarding Number</t>
  </si>
  <si>
    <t>b090_orig_fwd_id_j</t>
  </si>
  <si>
    <t>acct_txn_amt</t>
  </si>
  <si>
    <t>Account Transaction Amount</t>
  </si>
  <si>
    <t>b095_act_txn_amt_r</t>
  </si>
  <si>
    <t>Account Cardholder Billing Amount</t>
  </si>
  <si>
    <t>b095_act_ch_bill_amt_r</t>
  </si>
  <si>
    <t>b120_tran_typ_j</t>
  </si>
  <si>
    <t>Transaction PAN Number</t>
  </si>
  <si>
    <t>b120_pan_j</t>
  </si>
  <si>
    <t>txn_actn_cd</t>
  </si>
  <si>
    <t>Transaction Action Code</t>
  </si>
  <si>
    <t>b120_act_code_j</t>
  </si>
  <si>
    <t>Transation Purge Date</t>
  </si>
  <si>
    <t>b120_pur_dte_j</t>
  </si>
  <si>
    <t>rgion_entry</t>
  </si>
  <si>
    <t>Region Entry</t>
  </si>
  <si>
    <t>b120_reg_ent_j</t>
  </si>
  <si>
    <t>v_lpm_wrtoff_pscp_wo_wo1d04h_sam</t>
  </si>
  <si>
    <t>lpm_wrtoff_pscp_wo_wo1d04h_sam</t>
  </si>
  <si>
    <t>wrt_off_tp_cd</t>
  </si>
  <si>
    <t>Write-Off Type Code</t>
  </si>
  <si>
    <t>M (PK)</t>
  </si>
  <si>
    <t>wo04_cut_type</t>
  </si>
  <si>
    <t>lpm_cst_num</t>
  </si>
  <si>
    <t>LPM Customer Number</t>
  </si>
  <si>
    <t>wo04_cust_id</t>
  </si>
  <si>
    <t>wo04_account_no</t>
  </si>
  <si>
    <t>adj_seq</t>
  </si>
  <si>
    <t>Adjust Sequence</t>
  </si>
  <si>
    <t>wo04_adjust_time</t>
  </si>
  <si>
    <t>adj_tp_cd</t>
  </si>
  <si>
    <t>Adjust Type Code</t>
  </si>
  <si>
    <t>wo04_type</t>
  </si>
  <si>
    <t>sign_dt</t>
  </si>
  <si>
    <t>Sign Date</t>
  </si>
  <si>
    <t>wo04_sign_date</t>
  </si>
  <si>
    <t>wo04_credit_type</t>
  </si>
  <si>
    <t>wo04_br_account</t>
  </si>
  <si>
    <t>cnvrt_acct_tp_cd</t>
  </si>
  <si>
    <t>Convert Account Type Code</t>
  </si>
  <si>
    <t>wo04_drmemo_flag</t>
  </si>
  <si>
    <t>loss_dedct_pnp_amt</t>
  </si>
  <si>
    <t>Loss Deduction Principal Amount</t>
  </si>
  <si>
    <t>wo04_loss_deduct_prin</t>
  </si>
  <si>
    <t>loss_dedct_int_amt</t>
  </si>
  <si>
    <t>Loss Deduction Interest Amount</t>
  </si>
  <si>
    <t>wo04_loss_deduct_accru</t>
  </si>
  <si>
    <t>wo04_bef_prin</t>
  </si>
  <si>
    <t>pnp_paybl_amt</t>
  </si>
  <si>
    <t>Principal Payable Amount</t>
  </si>
  <si>
    <t>wo04_pay_incard_prin</t>
  </si>
  <si>
    <t>wo04_pay_incard_accru</t>
  </si>
  <si>
    <t>outsd_card_paybl_amt</t>
  </si>
  <si>
    <t>Outside Card Payable Amount</t>
  </si>
  <si>
    <t>wo04_pay_out_card</t>
  </si>
  <si>
    <t>rvrs_paybl_amt</t>
  </si>
  <si>
    <t>Reverse Payable Amount</t>
  </si>
  <si>
    <t>wo04_pay_reverse</t>
  </si>
  <si>
    <t>apprv_wrt_off_pnp_amt</t>
  </si>
  <si>
    <t>Approved Write-Off Principal Amount</t>
  </si>
  <si>
    <t>wo04_appr_prin</t>
  </si>
  <si>
    <t>apprv_wrt_off_acru_int_amt</t>
  </si>
  <si>
    <t>Approved Write-Off Accrued Interest Amount</t>
  </si>
  <si>
    <t>wo04_appr_int</t>
  </si>
  <si>
    <t>acct_dedct_amt</t>
  </si>
  <si>
    <t>Account Deduction Amount</t>
  </si>
  <si>
    <t>wo04_deduct_account</t>
  </si>
  <si>
    <t>rvrs_dedct_amt</t>
  </si>
  <si>
    <t>Reverse Deduction Amount</t>
  </si>
  <si>
    <t>wo04_deduct_reverse</t>
  </si>
  <si>
    <t>Hair-cut Deduction Amount</t>
  </si>
  <si>
    <t>wo04_deduct_hair_cut</t>
  </si>
  <si>
    <t>lpm_dedct_amt</t>
  </si>
  <si>
    <t>LPM Deduction Amount</t>
  </si>
  <si>
    <t>wo04_deduct_lpm</t>
  </si>
  <si>
    <t>npv_dedct_amt</t>
  </si>
  <si>
    <t>NPV Deduction Amount</t>
  </si>
  <si>
    <t>wo04_deduct_npv</t>
  </si>
  <si>
    <t>proft_and_loss_amt</t>
  </si>
  <si>
    <t>Profit and Loss Amount</t>
  </si>
  <si>
    <t>wo04_profit_loss</t>
  </si>
  <si>
    <t>proft_and_loss_neg_postv_sign</t>
  </si>
  <si>
    <t>Profit and Loss Negative Positive Sign</t>
  </si>
  <si>
    <t>wo04_profit_loss_sign</t>
  </si>
  <si>
    <t>wo04_limit</t>
  </si>
  <si>
    <t>end_f</t>
  </si>
  <si>
    <t>End Flag</t>
  </si>
  <si>
    <t>wo04_end_flag</t>
  </si>
  <si>
    <t>end_f_dt</t>
  </si>
  <si>
    <t>End Flag Date</t>
  </si>
  <si>
    <t>wo04_end_date</t>
  </si>
  <si>
    <t>apply_tax_tp_cd</t>
  </si>
  <si>
    <t>Apply Tax Type Code</t>
  </si>
  <si>
    <t>wo04_apply_tax</t>
  </si>
  <si>
    <t>apply_tax_tp_dt</t>
  </si>
  <si>
    <t>Apply Tax Type Date</t>
  </si>
  <si>
    <t>wo04_apply_tax_date</t>
  </si>
  <si>
    <t>wo04_memo_accru</t>
  </si>
  <si>
    <t>bot_rpt_yr_mo</t>
  </si>
  <si>
    <t>BOT Report Year Month</t>
  </si>
  <si>
    <t>wo04_report_bot</t>
  </si>
  <si>
    <t>judg_int_rate_pct</t>
  </si>
  <si>
    <t>Judgment Interet Rate Percentage</t>
  </si>
  <si>
    <t>6,3</t>
  </si>
  <si>
    <t>wo04_rate</t>
  </si>
  <si>
    <t>rvrs_acru_orig_amt</t>
  </si>
  <si>
    <t>Reverse Accrued Original Amount</t>
  </si>
  <si>
    <t>wo04_reverse_orig</t>
  </si>
  <si>
    <t>tdr_apprv_f</t>
  </si>
  <si>
    <t>TDR Approved Flag</t>
  </si>
  <si>
    <t>wo04_appr_from_tdr</t>
  </si>
  <si>
    <t>auto_less_apprv_f</t>
  </si>
  <si>
    <t>Auto Less Approved Flag</t>
  </si>
  <si>
    <t>wo04_appr_auto_less</t>
  </si>
  <si>
    <t>fllw_st_cd</t>
  </si>
  <si>
    <t>Follow Status Code</t>
  </si>
  <si>
    <t>wo04_follow</t>
  </si>
  <si>
    <t>cr_bureau_st_cd</t>
  </si>
  <si>
    <t>Credit Bureau Status Code</t>
  </si>
  <si>
    <t>wo04_cr_buro</t>
  </si>
  <si>
    <t>pnp_otsnd_amt</t>
  </si>
  <si>
    <t>Principal Outstanding Amount</t>
  </si>
  <si>
    <t>wo04_prin</t>
  </si>
  <si>
    <t>int_otsnd_amt</t>
  </si>
  <si>
    <t>Interest Outstanding Amount</t>
  </si>
  <si>
    <t>wo04_int</t>
  </si>
  <si>
    <t>wrt_off_acct_tp_cd</t>
  </si>
  <si>
    <t>Write-Off Account Type Code</t>
  </si>
  <si>
    <t>wo04_w_flag</t>
  </si>
  <si>
    <t>wrt_off_age</t>
  </si>
  <si>
    <t>Write-Off Aging</t>
  </si>
  <si>
    <t>wo04_wo_aging</t>
  </si>
  <si>
    <t>wrt_off_recr_num</t>
  </si>
  <si>
    <t>Write-Off Recorder Number</t>
  </si>
  <si>
    <t>wo04_user_input</t>
  </si>
  <si>
    <t>wrt_off_rec_dt</t>
  </si>
  <si>
    <t>Write-Off Record Date</t>
  </si>
  <si>
    <t>wo04_user_input_date</t>
  </si>
  <si>
    <t>dsptch_num</t>
  </si>
  <si>
    <t>Dispatch Number</t>
  </si>
  <si>
    <t>wo04_user_check</t>
  </si>
  <si>
    <t>dsptch_dt</t>
  </si>
  <si>
    <t>Dispatched Date</t>
  </si>
  <si>
    <t>wo04_user_check_date</t>
  </si>
  <si>
    <t>Approver Number</t>
  </si>
  <si>
    <t>wo04_user_approve</t>
  </si>
  <si>
    <t>wo04_user_approve_date</t>
  </si>
  <si>
    <t>apprv_st_cd</t>
  </si>
  <si>
    <t>Approve Status Code</t>
  </si>
  <si>
    <t>wo04_approve_status</t>
  </si>
  <si>
    <t>verf_usr_num</t>
  </si>
  <si>
    <t>Verify User Number</t>
  </si>
  <si>
    <t>wo04_user_confirm</t>
  </si>
  <si>
    <t>wo04_user_confirm_date</t>
  </si>
  <si>
    <t>wo04_confirm_status</t>
  </si>
  <si>
    <t>rptr_num</t>
  </si>
  <si>
    <t>Reporter Number</t>
  </si>
  <si>
    <t>wo04_user_report</t>
  </si>
  <si>
    <t>Reported Date</t>
  </si>
  <si>
    <t>wo04_user_report_date</t>
  </si>
  <si>
    <t>rpt_st_cd</t>
  </si>
  <si>
    <t>Report Status Code</t>
  </si>
  <si>
    <t>wo04_status</t>
  </si>
  <si>
    <t>v_dgtl_fctrng_fact_acct</t>
  </si>
  <si>
    <t>dgtl_fctrng_fact_acct</t>
  </si>
  <si>
    <t>ref_no</t>
  </si>
  <si>
    <t>old_ref_num</t>
  </si>
  <si>
    <t>Old Reference Number</t>
  </si>
  <si>
    <t>old_ref_no</t>
  </si>
  <si>
    <t>prod_code</t>
  </si>
  <si>
    <t>due_date</t>
  </si>
  <si>
    <t xml:space="preserve"> Original Premium Discount in Original Currency</t>
  </si>
  <si>
    <t xml:space="preserve"> Original Premium Discount in Thai Baht</t>
  </si>
  <si>
    <t xml:space="preserve">int_chg_f
</t>
  </si>
  <si>
    <t>orig_src_sys_id</t>
  </si>
  <si>
    <t>Original Source System Identification</t>
  </si>
  <si>
    <t>accum_acru_int_in_orig_ccy</t>
  </si>
  <si>
    <t>Accumulate Accrue Interest in Original Currency</t>
  </si>
  <si>
    <t>accum_acr_int_ccy</t>
  </si>
  <si>
    <t>accum_acru_int_in_thb</t>
  </si>
  <si>
    <t>Accumulate Accrue Interest in Thai Baht</t>
  </si>
  <si>
    <t>accum_acr_int_thb</t>
  </si>
  <si>
    <t>lpm_cl_cd</t>
  </si>
  <si>
    <t>LPM Classification Code</t>
  </si>
  <si>
    <t>min_fee_rate</t>
  </si>
  <si>
    <t xml:space="preserve">Minimum Fee Rate </t>
  </si>
  <si>
    <t>18,7</t>
  </si>
  <si>
    <t>min_fee_rate_unit</t>
  </si>
  <si>
    <t>Minimum Fee Rate Unit</t>
  </si>
  <si>
    <t>max_fee_rate</t>
  </si>
  <si>
    <t>Maximum Fee Rate</t>
  </si>
  <si>
    <t>max_fee_rate_unit</t>
  </si>
  <si>
    <t>Maximum Fee Rate Unit</t>
  </si>
  <si>
    <t>grc_pnp_day</t>
  </si>
  <si>
    <t>Grace Principal Day</t>
  </si>
  <si>
    <t>grace_prin_day</t>
  </si>
  <si>
    <t>cr_appl_id</t>
  </si>
  <si>
    <t>Credit Application Identification</t>
  </si>
  <si>
    <t>credit_app_id</t>
  </si>
  <si>
    <t>otsnd_amt_in_orig_ccy</t>
  </si>
  <si>
    <t>Outstanding Amount in Original Currency</t>
  </si>
  <si>
    <t>outstnd_amt_ccy</t>
  </si>
  <si>
    <t>otsnd_amt_in_thb</t>
  </si>
  <si>
    <t>Outstanding Amount in Thai Baht</t>
  </si>
  <si>
    <t>outstnd_amt_thb</t>
  </si>
  <si>
    <t>gnte_coverg_pct</t>
  </si>
  <si>
    <t>Guarantee Coverage Percentage</t>
  </si>
  <si>
    <t>percent_coverage</t>
  </si>
  <si>
    <t>v_dgtl_fctrng_v_interestspread</t>
  </si>
  <si>
    <t>dgtl_fctrng_v_interestspread</t>
  </si>
  <si>
    <t>Oraganization Code</t>
  </si>
  <si>
    <t>orgcode</t>
  </si>
  <si>
    <t>effdate</t>
  </si>
  <si>
    <t>Spread Interest Rate</t>
  </si>
  <si>
    <t>srate</t>
  </si>
  <si>
    <t>vrsn</t>
  </si>
  <si>
    <t>version</t>
  </si>
  <si>
    <t>interestcode</t>
  </si>
  <si>
    <t>effrate</t>
  </si>
  <si>
    <t>cntrct_int_rate</t>
  </si>
  <si>
    <t>Contract Interest Rate</t>
  </si>
  <si>
    <t>contractrate</t>
  </si>
  <si>
    <t>var_int_f</t>
  </si>
  <si>
    <t>Variable Interest Flag</t>
  </si>
  <si>
    <t>intbytime</t>
  </si>
  <si>
    <t>v_pcb_dep_deptxn_db</t>
  </si>
  <si>
    <t>pcb_dep_deptxn</t>
  </si>
  <si>
    <t>cbs_txn_num</t>
  </si>
  <si>
    <t>CBS Transaction Number</t>
  </si>
  <si>
    <t>cbs_txn_grp_num</t>
  </si>
  <si>
    <t>CBS Transaction Group Number</t>
  </si>
  <si>
    <t>txn_grp_id</t>
  </si>
  <si>
    <t>cbs_rvrs_txn_num</t>
  </si>
  <si>
    <t>CBS Reverse Transaction Number</t>
  </si>
  <si>
    <t>rel_txn_id</t>
  </si>
  <si>
    <t>src_post_dt</t>
  </si>
  <si>
    <t>Source Post Date</t>
  </si>
  <si>
    <t>orig_src_sys_num</t>
  </si>
  <si>
    <t>Original Source System Number</t>
  </si>
  <si>
    <t>orig_src_stm_id</t>
  </si>
  <si>
    <t>orig_unq_rqst_num</t>
  </si>
  <si>
    <t>Original Unique Request Number</t>
  </si>
  <si>
    <t>orig_rquid</t>
  </si>
  <si>
    <t xml:space="preserve">Account Number
</t>
  </si>
  <si>
    <t>sub_acct_seq</t>
  </si>
  <si>
    <t>Sub Account Sequence</t>
  </si>
  <si>
    <t>sub_ar_seq</t>
  </si>
  <si>
    <t>from_to_acct_num</t>
  </si>
  <si>
    <t>From/To Account Number</t>
  </si>
  <si>
    <t>fm_to_ar_id</t>
  </si>
  <si>
    <t>from_to_sub_acct_num</t>
  </si>
  <si>
    <t>From/To Sub Account Number</t>
  </si>
  <si>
    <t>fm_to_sub_ar</t>
  </si>
  <si>
    <t>from_to_intnl_acct_num</t>
  </si>
  <si>
    <t>From/To Internal Account Number</t>
  </si>
  <si>
    <t>fm_to_inr_sub_ar</t>
  </si>
  <si>
    <t>svc_br_num</t>
  </si>
  <si>
    <t>Service Branch Number</t>
  </si>
  <si>
    <t>svc_br_no</t>
  </si>
  <si>
    <t>dr_cr_ind</t>
  </si>
  <si>
    <t>Debit/Credit indicator</t>
  </si>
  <si>
    <t>db_cr_ind</t>
  </si>
  <si>
    <t>Population Timestamp</t>
  </si>
  <si>
    <t>ppn_tms</t>
  </si>
  <si>
    <t>cbs_intnl_txn_cd</t>
  </si>
  <si>
    <t>CBS Internal Transaction Code</t>
  </si>
  <si>
    <t>inr_txn_cd</t>
  </si>
  <si>
    <t>chk_no</t>
  </si>
  <si>
    <t>src_usr_num</t>
  </si>
  <si>
    <t>Source User Number</t>
  </si>
  <si>
    <t>src_usr_id</t>
  </si>
  <si>
    <t>dvc_id</t>
  </si>
  <si>
    <t>auth_usr_num</t>
  </si>
  <si>
    <t>Authorized User Number</t>
  </si>
  <si>
    <t>ahrzd_usr_id</t>
  </si>
  <si>
    <t>ref_num_1</t>
  </si>
  <si>
    <t>Reference Number 1</t>
  </si>
  <si>
    <t>refr_no1</t>
  </si>
  <si>
    <t>ref_num_2</t>
  </si>
  <si>
    <t>Reference Number 2</t>
  </si>
  <si>
    <t>refr_no2</t>
  </si>
  <si>
    <t>ref_num_3</t>
  </si>
  <si>
    <t>Reference Number 3</t>
  </si>
  <si>
    <t>refr_no3</t>
  </si>
  <si>
    <t>txn_sk</t>
  </si>
  <si>
    <t>Transaction Surrogate Key</t>
  </si>
  <si>
    <t>tax_amt</t>
  </si>
  <si>
    <t>Tax Amount</t>
  </si>
  <si>
    <t>pnlty_amt</t>
  </si>
  <si>
    <t>Penalty Amount</t>
  </si>
  <si>
    <t>pny_amt</t>
  </si>
  <si>
    <t>crn_bal</t>
  </si>
  <si>
    <t>v_kplus_jmobileactlog_log</t>
  </si>
  <si>
    <t>kplus_jmobileactlog_log</t>
  </si>
  <si>
    <t>log_num</t>
  </si>
  <si>
    <t>Log Number</t>
  </si>
  <si>
    <t>logid</t>
  </si>
  <si>
    <t>txn_dt_tm</t>
  </si>
  <si>
    <t xml:space="preserve">Transaction Date Time </t>
  </si>
  <si>
    <t>trandatetime</t>
  </si>
  <si>
    <t>txn_desc</t>
  </si>
  <si>
    <t>Transaction Description</t>
  </si>
  <si>
    <t>trandesc</t>
  </si>
  <si>
    <t>mobileno</t>
  </si>
  <si>
    <t>mbl_oper</t>
  </si>
  <si>
    <t>Mobile Operator</t>
  </si>
  <si>
    <t>mobileoperator</t>
  </si>
  <si>
    <t>currentaccountno</t>
  </si>
  <si>
    <t>savingaccountno</t>
  </si>
  <si>
    <t>cardno</t>
  </si>
  <si>
    <t>Language Code</t>
  </si>
  <si>
    <t>language</t>
  </si>
  <si>
    <t>OTP</t>
  </si>
  <si>
    <t>otp</t>
  </si>
  <si>
    <t>pin</t>
  </si>
  <si>
    <t>PIN</t>
  </si>
  <si>
    <t>upgrd_f</t>
  </si>
  <si>
    <t>Upgrade Flag</t>
  </si>
  <si>
    <t>upgradeflag</t>
  </si>
  <si>
    <t>thrd_ft_f</t>
  </si>
  <si>
    <t>Third Fund Transfer Flag</t>
  </si>
  <si>
    <t>thirdfundtransferflag</t>
  </si>
  <si>
    <t>chnl</t>
  </si>
  <si>
    <t>Channel</t>
  </si>
  <si>
    <t>channel</t>
  </si>
  <si>
    <t>lo_cd</t>
  </si>
  <si>
    <t>Location Code</t>
  </si>
  <si>
    <t>location</t>
  </si>
  <si>
    <t>Username</t>
  </si>
  <si>
    <t>username</t>
  </si>
  <si>
    <t>responsecode</t>
  </si>
  <si>
    <t>upd_tp</t>
  </si>
  <si>
    <t>Update Type</t>
  </si>
  <si>
    <t>old_upd_val</t>
  </si>
  <si>
    <t>Old Update Value</t>
  </si>
  <si>
    <t>oldupdatevalue</t>
  </si>
  <si>
    <t>new_upd_val</t>
  </si>
  <si>
    <t>New Update Value</t>
  </si>
  <si>
    <t>newupdatevalue</t>
  </si>
  <si>
    <t>ip_addr</t>
  </si>
  <si>
    <t>IP Address</t>
  </si>
  <si>
    <t>ipaddress</t>
  </si>
  <si>
    <t>lati</t>
  </si>
  <si>
    <t>Latitude</t>
  </si>
  <si>
    <t>12,8</t>
  </si>
  <si>
    <t>latitude</t>
  </si>
  <si>
    <t>longi</t>
  </si>
  <si>
    <t>Longitude</t>
  </si>
  <si>
    <t>12,9</t>
  </si>
  <si>
    <t>longitude</t>
  </si>
  <si>
    <t>v_kplus_view_jmobile_log</t>
  </si>
  <si>
    <t>kplus_view_jmobile_log</t>
  </si>
  <si>
    <t>pin_err_cnt</t>
  </si>
  <si>
    <t>PIN Error Count</t>
  </si>
  <si>
    <t>pinerrorcount</t>
  </si>
  <si>
    <t>st</t>
  </si>
  <si>
    <t>regis_card_num_hash</t>
  </si>
  <si>
    <t>Register Card Number Hash</t>
  </si>
  <si>
    <t>registeredcardno</t>
  </si>
  <si>
    <t>fin_f</t>
  </si>
  <si>
    <t>Financial Flag</t>
  </si>
  <si>
    <t>financialflag</t>
  </si>
  <si>
    <t>thrd_ft_amt</t>
  </si>
  <si>
    <t>Third Fund Transfer Amount</t>
  </si>
  <si>
    <t>usedthirdfundtransferamt</t>
  </si>
  <si>
    <t>thrd_ft_lmt</t>
  </si>
  <si>
    <t>Third Fund Transfer Limit</t>
  </si>
  <si>
    <t>thirdfundtransferlimit</t>
  </si>
  <si>
    <t>ft_amt</t>
  </si>
  <si>
    <t>Fund Transfer Amount</t>
  </si>
  <si>
    <t>usedfundtransferamt</t>
  </si>
  <si>
    <t>ft_lmt</t>
  </si>
  <si>
    <t>Fund Transfer Limit</t>
  </si>
  <si>
    <t>fundtransferlimit</t>
  </si>
  <si>
    <t>bp_amt</t>
  </si>
  <si>
    <t>Bill Payment Amount</t>
  </si>
  <si>
    <t>usedbillpaymentamt</t>
  </si>
  <si>
    <t>bp_lmt</t>
  </si>
  <si>
    <t>Bill Payment Limit</t>
  </si>
  <si>
    <t>billpaymentlimit</t>
  </si>
  <si>
    <t>limitamount</t>
  </si>
  <si>
    <t>regis_dt</t>
  </si>
  <si>
    <t>Register Date</t>
  </si>
  <si>
    <t>datetime</t>
  </si>
  <si>
    <t>registerdate</t>
  </si>
  <si>
    <t>orft_amt</t>
  </si>
  <si>
    <t>ORFT Amount</t>
  </si>
  <si>
    <t>usedorftamt</t>
  </si>
  <si>
    <t>orft_lmt</t>
  </si>
  <si>
    <t>ORFT Limit</t>
  </si>
  <si>
    <t>orftlimit</t>
  </si>
  <si>
    <t>emailaddress</t>
  </si>
  <si>
    <t>conso_f</t>
  </si>
  <si>
    <t>Consolidate Flag</t>
  </si>
  <si>
    <t>consolidateflag</t>
  </si>
  <si>
    <t>alw_ft_f</t>
  </si>
  <si>
    <t>Allow Fund Transfer Flag</t>
  </si>
  <si>
    <t>allowftflag</t>
  </si>
  <si>
    <t>id_num_hash</t>
  </si>
  <si>
    <t>Identification Number Hash</t>
  </si>
  <si>
    <t>citizenid</t>
  </si>
  <si>
    <t>cifid</t>
  </si>
  <si>
    <t>cst_crr</t>
  </si>
  <si>
    <t xml:space="preserve">Customer CRR </t>
  </si>
  <si>
    <t>customercrr</t>
  </si>
  <si>
    <t>last_chng_pin_dt</t>
  </si>
  <si>
    <t>Last Change PIN Date</t>
  </si>
  <si>
    <t>lastchangepin</t>
  </si>
  <si>
    <t>force_chng_pin_f</t>
  </si>
  <si>
    <t>Force Change PIN Flag</t>
  </si>
  <si>
    <t>forcechangepinflag</t>
  </si>
  <si>
    <t>prmpt_pay_amt</t>
  </si>
  <si>
    <t>Prompt Pay Amount</t>
  </si>
  <si>
    <t>usedpromptpayamt</t>
  </si>
  <si>
    <t>prmpt_pay_lmt</t>
  </si>
  <si>
    <t>Prompt Pay Limit</t>
  </si>
  <si>
    <t>promptpaylimit</t>
  </si>
  <si>
    <t>kplus_mrch_acct</t>
  </si>
  <si>
    <t>KPlus Merchant Account</t>
  </si>
  <si>
    <t>kmerchantaccount</t>
  </si>
  <si>
    <t>cnsnt_rtp_f</t>
  </si>
  <si>
    <t>Consent RTP Flag</t>
  </si>
  <si>
    <t>consentrtpflag</t>
  </si>
  <si>
    <t>id</t>
  </si>
  <si>
    <t>cardless_wdrw_amt</t>
  </si>
  <si>
    <t>Cardless Withdraw Amount</t>
  </si>
  <si>
    <t>usedcardlessamt</t>
  </si>
  <si>
    <t>cardless_wdrw_lmt</t>
  </si>
  <si>
    <t>Cardless Withdraw Limit</t>
  </si>
  <si>
    <t>cardlesslimit</t>
  </si>
  <si>
    <t>last_login_dt</t>
  </si>
  <si>
    <t>Last Login Date</t>
  </si>
  <si>
    <t>lastlogin</t>
  </si>
  <si>
    <t>crss_brdr_paymt_amt</t>
  </si>
  <si>
    <t>Cross Border Payment Amount</t>
  </si>
  <si>
    <t>usedcrossborderpaymentamt</t>
  </si>
  <si>
    <t>crss_brdr_paymt_lmt</t>
  </si>
  <si>
    <t>Cross Border Payment Limit</t>
  </si>
  <si>
    <t>crossborderpaymentlimit</t>
  </si>
  <si>
    <t>pin_lock_cnt</t>
  </si>
  <si>
    <t>PIN Lock Count</t>
  </si>
  <si>
    <t>pinlockcount</t>
  </si>
  <si>
    <t>pin_lock_err_cnt</t>
  </si>
  <si>
    <t>PIN Lock Error Count</t>
  </si>
  <si>
    <t>pinlockerrcount</t>
  </si>
  <si>
    <t>unlck_pin_f</t>
  </si>
  <si>
    <t>Unlock PIN Flag</t>
  </si>
  <si>
    <t>unlockpinflag</t>
  </si>
  <si>
    <t>unlck_pin_in_procss_f</t>
  </si>
  <si>
    <t>Unlock PIN in Process Flag</t>
  </si>
  <si>
    <t>unlockpininprocessflag</t>
  </si>
  <si>
    <t>authr_f</t>
  </si>
  <si>
    <t>Authenticator Flag</t>
  </si>
  <si>
    <t>authenticator</t>
  </si>
  <si>
    <t>face_scan_st</t>
  </si>
  <si>
    <t>Face Scan Status</t>
  </si>
  <si>
    <t>facestatus</t>
  </si>
  <si>
    <t>face_scan_err_cnt</t>
  </si>
  <si>
    <t>Face Scan Error Count</t>
  </si>
  <si>
    <t>faceerrcount</t>
  </si>
  <si>
    <t>regis_prfl_tp</t>
  </si>
  <si>
    <t>Register Profile Type</t>
  </si>
  <si>
    <t>registerprofiletype</t>
  </si>
  <si>
    <t>crrnt_prfl_tp</t>
  </si>
  <si>
    <t>Current Profile Type</t>
  </si>
  <si>
    <t>currentprofiletype</t>
  </si>
  <si>
    <t>prfl_upd_dt</t>
  </si>
  <si>
    <t>Profile Update Date</t>
  </si>
  <si>
    <t>profileupdateddate</t>
  </si>
  <si>
    <t>last_unlck_dt_by_call_center</t>
  </si>
  <si>
    <t>Last Unlock Date by Call Center</t>
  </si>
  <si>
    <t>lastunlockdatebycallcenter</t>
  </si>
  <si>
    <t>Temp Block Flag</t>
  </si>
  <si>
    <t>tempblockflag</t>
  </si>
  <si>
    <t>Temp Block Reason</t>
  </si>
  <si>
    <t>tempblockreason</t>
  </si>
  <si>
    <t>Temp Block Update Date</t>
  </si>
  <si>
    <t>tempblockupdateddate</t>
  </si>
  <si>
    <t>v_kplus_view_jmobileacctcard_log</t>
  </si>
  <si>
    <t>kplus_view_jmobileacctcard_log</t>
  </si>
  <si>
    <t>rel_acct_card</t>
  </si>
  <si>
    <t>Relate Account Card</t>
  </si>
  <si>
    <t>relateacctcard</t>
  </si>
  <si>
    <t>acct_tp</t>
  </si>
  <si>
    <t>Account Type</t>
  </si>
  <si>
    <t>accounttype</t>
  </si>
  <si>
    <t>alias_nm</t>
  </si>
  <si>
    <t>Alias name</t>
  </si>
  <si>
    <t>aliasname</t>
  </si>
  <si>
    <t>acct_card_st</t>
  </si>
  <si>
    <t>Account Card Status</t>
  </si>
  <si>
    <t>acctcardstatus</t>
  </si>
  <si>
    <t>acct_ste</t>
  </si>
  <si>
    <t>Account State</t>
  </si>
  <si>
    <t>accountstate</t>
  </si>
  <si>
    <t>dflt_acct</t>
  </si>
  <si>
    <t>Default Account</t>
  </si>
  <si>
    <t>defaultacct</t>
  </si>
  <si>
    <t>f_1</t>
  </si>
  <si>
    <t>Flag 1</t>
  </si>
  <si>
    <t>flag1</t>
  </si>
  <si>
    <t>f_2</t>
  </si>
  <si>
    <t>Flag 2</t>
  </si>
  <si>
    <t>flag2</t>
  </si>
  <si>
    <t>f_3</t>
  </si>
  <si>
    <t>Flag 3</t>
  </si>
  <si>
    <t>flag3</t>
  </si>
  <si>
    <t>f_4</t>
  </si>
  <si>
    <t>Flag 4</t>
  </si>
  <si>
    <t>flag4</t>
  </si>
  <si>
    <t>f_5</t>
  </si>
  <si>
    <t>Flag 5</t>
  </si>
  <si>
    <t>flag5</t>
  </si>
  <si>
    <t>f_6</t>
  </si>
  <si>
    <t>Flag 6</t>
  </si>
  <si>
    <t>flag6</t>
  </si>
  <si>
    <t>f_7</t>
  </si>
  <si>
    <t>Flag 7</t>
  </si>
  <si>
    <t>flag7</t>
  </si>
  <si>
    <t>f_8</t>
  </si>
  <si>
    <t>Flag 8</t>
  </si>
  <si>
    <t>flag8</t>
  </si>
  <si>
    <t>f_9</t>
  </si>
  <si>
    <t>Flag 9</t>
  </si>
  <si>
    <t>flag9</t>
  </si>
  <si>
    <t>f_10</t>
  </si>
  <si>
    <t>Flag 10</t>
  </si>
  <si>
    <t>flag10</t>
  </si>
  <si>
    <t>acct_sub_tp</t>
  </si>
  <si>
    <t>Account Sub Type</t>
  </si>
  <si>
    <t>accountsubtype</t>
  </si>
  <si>
    <t>use_amt</t>
  </si>
  <si>
    <t>Used Amount</t>
  </si>
  <si>
    <t>usedamount</t>
  </si>
  <si>
    <t>KBank Product Code</t>
  </si>
  <si>
    <t>kbankproductcode</t>
  </si>
  <si>
    <t>v_kplus_view_balancealertreglog_log</t>
  </si>
  <si>
    <t>kplus_view_balancealertreglog_log</t>
  </si>
  <si>
    <t>Transaction Date Time</t>
  </si>
  <si>
    <t>actiondatetime</t>
  </si>
  <si>
    <t>accountno</t>
  </si>
  <si>
    <t>regis_chnl</t>
  </si>
  <si>
    <t>Registration Channel</t>
  </si>
  <si>
    <t>registrationchannel</t>
  </si>
  <si>
    <t>alrt_chnl</t>
  </si>
  <si>
    <t>Alert Channel</t>
  </si>
  <si>
    <t>alertchannel</t>
  </si>
  <si>
    <t>trantype</t>
  </si>
  <si>
    <t>UserName</t>
  </si>
  <si>
    <t>chng_val</t>
  </si>
  <si>
    <t>Change Value</t>
  </si>
  <si>
    <t>changedvalues</t>
  </si>
  <si>
    <t>dflt_val</t>
  </si>
  <si>
    <t>Default Value</t>
  </si>
  <si>
    <t>defaultvalues</t>
  </si>
  <si>
    <t>rsn</t>
  </si>
  <si>
    <t>Reason</t>
  </si>
  <si>
    <t>refid</t>
  </si>
  <si>
    <t>mobilephone</t>
  </si>
  <si>
    <t>frst_tm_f</t>
  </si>
  <si>
    <t>First Time Flag</t>
  </si>
  <si>
    <t>isfirsttime</t>
  </si>
  <si>
    <t>packageno</t>
  </si>
  <si>
    <t>lo</t>
  </si>
  <si>
    <t>Location</t>
  </si>
  <si>
    <t>v_kplus_actlog_qlocal</t>
  </si>
  <si>
    <t>kplus_actlog_qlocal</t>
  </si>
  <si>
    <t>v_kplus_odsmbl_mbl_fnc_txn</t>
  </si>
  <si>
    <t>kplus_odsmbl_mbl_fnc_txn</t>
  </si>
  <si>
    <t>mbl_svc_oper</t>
  </si>
  <si>
    <t>Mobile Service Operator</t>
  </si>
  <si>
    <t>mbl_svc_opr</t>
  </si>
  <si>
    <t>from_acct_num</t>
  </si>
  <si>
    <t>From Account Number</t>
  </si>
  <si>
    <t>fm_ar_id</t>
  </si>
  <si>
    <t>from_acct_tp_cd</t>
  </si>
  <si>
    <t>From Account Type Code</t>
  </si>
  <si>
    <t>fm_ar_tp</t>
  </si>
  <si>
    <t>to_acct_num</t>
  </si>
  <si>
    <t>To Account Number</t>
  </si>
  <si>
    <t>to_ar_id</t>
  </si>
  <si>
    <t>to_mrch_num</t>
  </si>
  <si>
    <t>To Merchant Number</t>
  </si>
  <si>
    <t>to_mrch_id</t>
  </si>
  <si>
    <t>Reference 1</t>
  </si>
  <si>
    <t>refr1</t>
  </si>
  <si>
    <t>Reference 2</t>
  </si>
  <si>
    <t>refr2</t>
  </si>
  <si>
    <t>Reference 3</t>
  </si>
  <si>
    <t>refr3</t>
  </si>
  <si>
    <t>18,3</t>
  </si>
  <si>
    <t>svc_itm</t>
  </si>
  <si>
    <t>Service Item</t>
  </si>
  <si>
    <t>rqst_num</t>
  </si>
  <si>
    <t>Request Number</t>
  </si>
  <si>
    <t>rqs_id</t>
  </si>
  <si>
    <t>rsp_txn_num</t>
  </si>
  <si>
    <t>Response Transaction Number</t>
  </si>
  <si>
    <t>rsp_txn_id</t>
  </si>
  <si>
    <t>ref_err_cd</t>
  </si>
  <si>
    <t>Reference Error Code</t>
  </si>
  <si>
    <t>refr_err_cd</t>
  </si>
  <si>
    <t>ref_err_desc</t>
  </si>
  <si>
    <t>Reference Error Description</t>
  </si>
  <si>
    <t>refr_err_dsc</t>
  </si>
  <si>
    <t>chrg_f</t>
  </si>
  <si>
    <t>Charge Flag</t>
  </si>
  <si>
    <t>bene_bank_num</t>
  </si>
  <si>
    <t>Beneficiary Bank Number</t>
  </si>
  <si>
    <t>benf_bnk_id</t>
  </si>
  <si>
    <t>ip_adr</t>
  </si>
  <si>
    <t>to_mrch</t>
  </si>
  <si>
    <t>To Merchant</t>
  </si>
  <si>
    <t>nbr_ref</t>
  </si>
  <si>
    <t>Number of Reference</t>
  </si>
  <si>
    <t>nbr_of_refr</t>
  </si>
  <si>
    <t>tfr_tp_cd</t>
  </si>
  <si>
    <t>Transfer Type Code</t>
  </si>
  <si>
    <t>tfr_tp</t>
  </si>
  <si>
    <t>ORGP Code</t>
  </si>
  <si>
    <t>orgp_cd</t>
  </si>
  <si>
    <t>sms_out</t>
  </si>
  <si>
    <t>SMS Out</t>
  </si>
  <si>
    <t>sms_lang_cd</t>
  </si>
  <si>
    <t>SMS Language Code</t>
  </si>
  <si>
    <t>sms_lng_cd</t>
  </si>
  <si>
    <t>ref_txn_cd</t>
  </si>
  <si>
    <t>Reference Transaction Code</t>
  </si>
  <si>
    <t>refr_txn_cd</t>
  </si>
  <si>
    <t>pstcd</t>
  </si>
  <si>
    <t>rsp_info</t>
  </si>
  <si>
    <t>Response Information</t>
  </si>
  <si>
    <t>resp_info</t>
  </si>
  <si>
    <t>partl_pay_f</t>
  </si>
  <si>
    <t>Partial Pay Flag</t>
  </si>
  <si>
    <t>part_py_f</t>
  </si>
  <si>
    <t>prmpt_msg</t>
  </si>
  <si>
    <t>Prompt Message</t>
  </si>
  <si>
    <t>Min Amount</t>
  </si>
  <si>
    <t>18,4</t>
  </si>
  <si>
    <t>mn_amt</t>
  </si>
  <si>
    <t>to_acct_nm_in_thai</t>
  </si>
  <si>
    <t>To Account Name in Thai</t>
  </si>
  <si>
    <t>to_ar_nm_th</t>
  </si>
  <si>
    <t>to_acct_nm_in_eng</t>
  </si>
  <si>
    <t>To Account Name in English</t>
  </si>
  <si>
    <t>to_ar_nm_en</t>
  </si>
  <si>
    <t>Account Nick Name in Thai</t>
  </si>
  <si>
    <t>th_ar_nck</t>
  </si>
  <si>
    <t>Account Nick Name in English</t>
  </si>
  <si>
    <t>en_ar_nck</t>
  </si>
  <si>
    <t>avl_bal</t>
  </si>
  <si>
    <t>Available Balance</t>
  </si>
  <si>
    <t>paymt_tp</t>
  </si>
  <si>
    <t>Payment Type</t>
  </si>
  <si>
    <t>pymt_tp</t>
  </si>
  <si>
    <t>ref_3_</t>
  </si>
  <si>
    <t>Reference 3 Real</t>
  </si>
  <si>
    <t>refr3_real</t>
  </si>
  <si>
    <t>add_note</t>
  </si>
  <si>
    <t>Additional Note</t>
  </si>
  <si>
    <t>adl_note</t>
  </si>
  <si>
    <t>ltt</t>
  </si>
  <si>
    <t>lgt</t>
  </si>
  <si>
    <t>catg_cd</t>
  </si>
  <si>
    <t>Category Code</t>
  </si>
  <si>
    <t>cgy_cd</t>
  </si>
  <si>
    <t>fin_rqst_unq_num</t>
  </si>
  <si>
    <t>Financial Request Unique Number</t>
  </si>
  <si>
    <t>fnc_rquid</t>
  </si>
  <si>
    <t>from_menu</t>
  </si>
  <si>
    <t>From Manu</t>
  </si>
  <si>
    <t>fm_menu</t>
  </si>
  <si>
    <t>add_data_1</t>
  </si>
  <si>
    <t>Additional Data 1</t>
  </si>
  <si>
    <t>adl_data1</t>
  </si>
  <si>
    <t>add_data_2</t>
  </si>
  <si>
    <t>Additional Data 2</t>
  </si>
  <si>
    <t>adl_data2</t>
  </si>
  <si>
    <t>add_data_3</t>
  </si>
  <si>
    <t>Additional Data 3</t>
  </si>
  <si>
    <t>adl_data3</t>
  </si>
  <si>
    <t>add_data_4</t>
  </si>
  <si>
    <t>Additional Data 4</t>
  </si>
  <si>
    <t>adl_data4</t>
  </si>
  <si>
    <t>add_data_5</t>
  </si>
  <si>
    <t>Additional Data 5</t>
  </si>
  <si>
    <t>adl_data5</t>
  </si>
  <si>
    <t>avl_pnt</t>
  </si>
  <si>
    <t>Available Point</t>
  </si>
  <si>
    <t>v_kplus_odsmbl_mbl_non_fnc_txn</t>
  </si>
  <si>
    <t>kplus_odsmbl_mbl_non_fnc_txn</t>
  </si>
  <si>
    <t>v_gts_dbttnrel</t>
  </si>
  <si>
    <t>gts_dbttnrel</t>
  </si>
  <si>
    <t>ref1st</t>
  </si>
  <si>
    <t>ref2nd</t>
  </si>
  <si>
    <t>Level 2 or Level 3 Limit Code</t>
  </si>
  <si>
    <t>limit_id_l2l3</t>
  </si>
  <si>
    <t>limit_id_l6</t>
  </si>
  <si>
    <t>v_gts_kbgt_limit</t>
  </si>
  <si>
    <t>gts_kbgt_limit</t>
  </si>
  <si>
    <t>custid</t>
  </si>
  <si>
    <t>parnt_cst_num</t>
  </si>
  <si>
    <t>Parent Customer Number</t>
  </si>
  <si>
    <t>parent_custid</t>
  </si>
  <si>
    <t>limit_level</t>
  </si>
  <si>
    <t>lmt_fclty_num</t>
  </si>
  <si>
    <t>Limit Facility Number</t>
  </si>
  <si>
    <t>lmt_fclty_desc</t>
  </si>
  <si>
    <t>Limit Facility Description</t>
  </si>
  <si>
    <t>facility_description</t>
  </si>
  <si>
    <t>upr_lmt_num</t>
  </si>
  <si>
    <t>Upper Limit Number</t>
  </si>
  <si>
    <t>upper_limitid</t>
  </si>
  <si>
    <t>upr_lmt_fclty_num</t>
  </si>
  <si>
    <t>Upper Limit Facility Number</t>
  </si>
  <si>
    <t>upper_facilityid</t>
  </si>
  <si>
    <t>root_lmt_num</t>
  </si>
  <si>
    <t>Root Limit Number</t>
  </si>
  <si>
    <t>root_limitid</t>
  </si>
  <si>
    <t>root_lmt_fclty_num</t>
  </si>
  <si>
    <t>Root Limit Facility Number</t>
  </si>
  <si>
    <t>root_facilityid</t>
  </si>
  <si>
    <t>scnd_lmt_fclty_num</t>
  </si>
  <si>
    <t>Second Limit Facility Number</t>
  </si>
  <si>
    <t>second_facilitypid</t>
  </si>
  <si>
    <t>kbnk_coa_pd_futr_cd</t>
  </si>
  <si>
    <t>Kbank COA Product Future Code</t>
  </si>
  <si>
    <t>CCY Limit Amount</t>
  </si>
  <si>
    <t>limit_ccy</t>
  </si>
  <si>
    <t>CCY Utilization Amount</t>
  </si>
  <si>
    <t>used_amount_ccy</t>
  </si>
  <si>
    <t>CCY Available Amount</t>
  </si>
  <si>
    <t>avaiable_amount_ccy</t>
  </si>
  <si>
    <t>CCY Pending Amount</t>
  </si>
  <si>
    <t>pending_amount_ccy</t>
  </si>
  <si>
    <t>lccy</t>
  </si>
  <si>
    <t>block_f</t>
  </si>
  <si>
    <t>Block Flag</t>
  </si>
  <si>
    <t>block_flag</t>
  </si>
  <si>
    <t>lmt_amt_in_thb</t>
  </si>
  <si>
    <t>Limit Amount in THB</t>
  </si>
  <si>
    <t>limit_thb</t>
  </si>
  <si>
    <t>utlz_lmt_amt_in_thb</t>
  </si>
  <si>
    <t>Utilization Limit Amount in THB</t>
  </si>
  <si>
    <t>used_amount_thb</t>
  </si>
  <si>
    <t>avl_lmt_amt_in_thb</t>
  </si>
  <si>
    <t>Available Limit Amount in THB</t>
  </si>
  <si>
    <t>avaiable_amount_thb</t>
  </si>
  <si>
    <t>pendg_lmt_amt_in_thb</t>
  </si>
  <si>
    <t>Pending Limit Amount in THB</t>
  </si>
  <si>
    <t>pending_amount_thb</t>
  </si>
  <si>
    <t>kbnk_mid_rate</t>
  </si>
  <si>
    <t>Kbank Middle Rate</t>
  </si>
  <si>
    <t>kbank_midrate</t>
  </si>
  <si>
    <t>brwr_acct_own_tp_cd</t>
  </si>
  <si>
    <t>Borrower Account Own Type Code</t>
  </si>
  <si>
    <t>jl_f</t>
  </si>
  <si>
    <t>Joint Limit Flag</t>
  </si>
  <si>
    <t>andor_limit_flag</t>
  </si>
  <si>
    <t>Issued Date</t>
  </si>
  <si>
    <t>update_date</t>
  </si>
  <si>
    <t>expiry_date</t>
  </si>
  <si>
    <t>Revision Date</t>
  </si>
  <si>
    <t>revision_date</t>
  </si>
  <si>
    <t>closed_date</t>
  </si>
  <si>
    <t>lmt_st_cd</t>
  </si>
  <si>
    <t>Limit Status Code</t>
  </si>
  <si>
    <t>limit_status</t>
  </si>
  <si>
    <t>apprv_f</t>
  </si>
  <si>
    <t>Approved Flag</t>
  </si>
  <si>
    <t>approve_flag</t>
  </si>
  <si>
    <t>uncommit_f</t>
  </si>
  <si>
    <t>Uncommitted Flag</t>
  </si>
  <si>
    <t>uncommitted_type</t>
  </si>
  <si>
    <t>revolving_type</t>
  </si>
  <si>
    <t>approverid</t>
  </si>
  <si>
    <t>mkr_num</t>
  </si>
  <si>
    <t>Maker Number</t>
  </si>
  <si>
    <t>makerid</t>
  </si>
  <si>
    <t>prod_trade</t>
  </si>
  <si>
    <t>exposure</t>
  </si>
  <si>
    <t>business_code</t>
  </si>
  <si>
    <t>v_gts_dbtl4xl10</t>
  </si>
  <si>
    <t>gts_dbtl4xl10</t>
  </si>
  <si>
    <t>trd_lmt_num_lvl_4</t>
  </si>
  <si>
    <t>Trade Limit Number Level 4</t>
  </si>
  <si>
    <t>limit_no_l4</t>
  </si>
  <si>
    <t>trd_lmt_num_lvl_6</t>
  </si>
  <si>
    <t>Trade Limit Number Level 6</t>
  </si>
  <si>
    <t>limit_no_l6</t>
  </si>
  <si>
    <t>trd_lmt_st_lvl_4</t>
  </si>
  <si>
    <t>Trade Limit Status Level 4</t>
  </si>
  <si>
    <t>limit_l4_status</t>
  </si>
  <si>
    <t>trd_lmt_st_lvl_6</t>
  </si>
  <si>
    <t>Trade Limit Status Level 6</t>
  </si>
  <si>
    <t>limit_l6_status</t>
  </si>
  <si>
    <t>v_gts_kbgt_limit_allocated</t>
  </si>
  <si>
    <t>gts_kbgt_limit_allocated</t>
  </si>
  <si>
    <t>lmt_amt_in_orig_ccy</t>
  </si>
  <si>
    <t>Limit Amount in Original Currency</t>
  </si>
  <si>
    <t>utlz_lmt_amt_in_orig_ccy</t>
  </si>
  <si>
    <t>Utilization Limit Amount in Original Currency</t>
  </si>
  <si>
    <t>avl_lmt_amt_in_orig_ccy</t>
  </si>
  <si>
    <t>Available Limit Amount in Original Currency</t>
  </si>
  <si>
    <t>pendg_lmt_amt_in_orig_ccy</t>
  </si>
  <si>
    <t>Pending Limit Amount in Original Currency</t>
  </si>
  <si>
    <t>alloc_lmt_amt_in_orig_ccy</t>
  </si>
  <si>
    <t>Allocated Limit Amount in Original Currency</t>
  </si>
  <si>
    <t>allocate_limit_ccy</t>
  </si>
  <si>
    <t>alloc_lmt_amt_in_thb</t>
  </si>
  <si>
    <t>Allocated Limit Amount in THB</t>
  </si>
  <si>
    <t>allocate_limit_thb</t>
  </si>
  <si>
    <t>v_pcb_dep_src_pf_ar_ca_limit_dly</t>
  </si>
  <si>
    <t>pcb_dep_src_pf_ar_ca_limit_dly</t>
  </si>
  <si>
    <t>varchar</t>
  </si>
  <si>
    <t>seq_id</t>
  </si>
  <si>
    <t>lmt_id</t>
  </si>
  <si>
    <t>lmt_eff_dt</t>
  </si>
  <si>
    <t>lmt_ctr_dt</t>
  </si>
  <si>
    <t>lmt_int_rate</t>
  </si>
  <si>
    <t>lmt_int_eff_dt</t>
  </si>
  <si>
    <t>lmt_int_end_dt</t>
  </si>
  <si>
    <t>lmt_int_rate_tp_id</t>
  </si>
  <si>
    <t>Freeze Limit Amount</t>
  </si>
  <si>
    <t>lmt_sprd_int_rate</t>
  </si>
  <si>
    <t>br_no</t>
  </si>
  <si>
    <t>int_ctn_clcn_prd_id</t>
  </si>
  <si>
    <t>od_tp</t>
  </si>
  <si>
    <t>Finality Code</t>
  </si>
  <si>
    <t>refin_dt</t>
  </si>
  <si>
    <t>Refinance Date</t>
  </si>
  <si>
    <t>refinance_dt</t>
  </si>
  <si>
    <t>v_pcb_loan_common_transaction_file</t>
  </si>
  <si>
    <t>pcb_loan_common_transaction_file</t>
  </si>
  <si>
    <t>txn_seq</t>
  </si>
  <si>
    <t>Transaction Sequence</t>
  </si>
  <si>
    <t>txn_val_dt</t>
  </si>
  <si>
    <t>Transaction Value Date</t>
  </si>
  <si>
    <t>txn_code</t>
  </si>
  <si>
    <t>rvrs_txn_seq</t>
  </si>
  <si>
    <t>Reverse Transaction Sequence</t>
  </si>
  <si>
    <t>rev_txn_seq</t>
  </si>
  <si>
    <t>net_cash_flow_amt</t>
  </si>
  <si>
    <t>Net Cash Flow Amount</t>
  </si>
  <si>
    <t>ar_bal_amt</t>
  </si>
  <si>
    <t>prin_amt</t>
  </si>
  <si>
    <t>actl_int_amt</t>
  </si>
  <si>
    <t>Actual Interest Amount</t>
  </si>
  <si>
    <t>act_int</t>
  </si>
  <si>
    <t>int_late_charge</t>
  </si>
  <si>
    <t>fee_code</t>
  </si>
  <si>
    <t>paymt_catg_cd</t>
  </si>
  <si>
    <t>Payment Category Code</t>
  </si>
  <si>
    <t>pymt_id</t>
  </si>
  <si>
    <t>usr_id</t>
  </si>
  <si>
    <t>auth_usr_id_num</t>
  </si>
  <si>
    <t>Authorize User Identification Number</t>
  </si>
  <si>
    <t>ahr_usr_id</t>
  </si>
  <si>
    <t>auth_lvl_id_num</t>
  </si>
  <si>
    <t>Authorize Level Identification Number</t>
  </si>
  <si>
    <t>ahr_lvl_id</t>
  </si>
  <si>
    <t>dvc_id_num</t>
  </si>
  <si>
    <t>Device Identification Number</t>
  </si>
  <si>
    <t>channel_id</t>
  </si>
  <si>
    <t>svc_br_nbr</t>
  </si>
  <si>
    <t>coa_rspb_center_cd</t>
  </si>
  <si>
    <t>COA Responsibility Center Code</t>
  </si>
  <si>
    <t>coa_rspl_cntr_ar</t>
  </si>
  <si>
    <t>COA OGL Function Code</t>
  </si>
  <si>
    <t>coa_fnc_ar</t>
  </si>
  <si>
    <t>coa_prj_cd</t>
  </si>
  <si>
    <t>COA Project Code</t>
  </si>
  <si>
    <t>coa_prj_ar</t>
  </si>
  <si>
    <t>COA OGL Account Number</t>
  </si>
  <si>
    <t>coa_ac_fee</t>
  </si>
  <si>
    <t>v_hrcrc_vc_rc_cd</t>
  </si>
  <si>
    <t>hrcrc_vc_rc_cd</t>
  </si>
  <si>
    <t>center_eff_dt</t>
  </si>
  <si>
    <t xml:space="preserve">Center Effective Date
</t>
  </si>
  <si>
    <t>rc_tp_cd</t>
  </si>
  <si>
    <t>RC Type Code</t>
  </si>
  <si>
    <t>rc_tp_nm</t>
  </si>
  <si>
    <t>RC Type Name</t>
  </si>
  <si>
    <t>kbnk_br_num</t>
  </si>
  <si>
    <t>KBank Branch Number</t>
  </si>
  <si>
    <t>kbnk_br_no</t>
  </si>
  <si>
    <t>fcn_cd</t>
  </si>
  <si>
    <t>func_nm</t>
  </si>
  <si>
    <t>Function Name</t>
  </si>
  <si>
    <t>fcn_nm</t>
  </si>
  <si>
    <t>center_tp_cd</t>
  </si>
  <si>
    <t>Center Type Code</t>
  </si>
  <si>
    <t>cntr_tp_cd</t>
  </si>
  <si>
    <t>center_tp_nm</t>
  </si>
  <si>
    <t>Center Type Name</t>
  </si>
  <si>
    <t>cntr_tp_nm</t>
  </si>
  <si>
    <t>center_lvl_cd</t>
  </si>
  <si>
    <t>Center Level Code</t>
  </si>
  <si>
    <t>cntr_lvl_cd</t>
  </si>
  <si>
    <t>center_lvl_nm</t>
  </si>
  <si>
    <t>Center Level Name</t>
  </si>
  <si>
    <t>cntr_lvl_nm</t>
  </si>
  <si>
    <t>co_tp_cd</t>
  </si>
  <si>
    <t>Company Type Code</t>
  </si>
  <si>
    <t>co_tp_nm</t>
  </si>
  <si>
    <t>Company Type Name</t>
  </si>
  <si>
    <t>kbnk_area_tp_cd</t>
  </si>
  <si>
    <t>KBank Area Type Code</t>
  </si>
  <si>
    <t>kbnk_area_tp_nm</t>
  </si>
  <si>
    <t>KBank Area Type Name</t>
  </si>
  <si>
    <t>kbnk_area_rc_num</t>
  </si>
  <si>
    <t>KBank Area RC Number</t>
  </si>
  <si>
    <t>kbnk_area_rc_no</t>
  </si>
  <si>
    <t>zone_tp_cd</t>
  </si>
  <si>
    <t>Zone Type Code</t>
  </si>
  <si>
    <t>zon_tp_cd</t>
  </si>
  <si>
    <t>zone_tp_nm</t>
  </si>
  <si>
    <t>Zone Type Name</t>
  </si>
  <si>
    <t>zon_tp_nm</t>
  </si>
  <si>
    <t>rgion_tp_cd</t>
  </si>
  <si>
    <t>Region Type Code</t>
  </si>
  <si>
    <t>rgon_tp_cd</t>
  </si>
  <si>
    <t>rgion_tp_nm</t>
  </si>
  <si>
    <t>Region Type Name</t>
  </si>
  <si>
    <t>rgon_tp_nm</t>
  </si>
  <si>
    <t>sub_urbn_tp_cd</t>
  </si>
  <si>
    <t>Sub Urban Type Code</t>
  </si>
  <si>
    <t>sub_urban_tp_cd</t>
  </si>
  <si>
    <t>sub_urbn_tp_nm</t>
  </si>
  <si>
    <t>Sub Urban Type name</t>
  </si>
  <si>
    <t>sub_urban_tp_nm</t>
  </si>
  <si>
    <t>center_nm_in_eng</t>
  </si>
  <si>
    <t>Center Name in English</t>
  </si>
  <si>
    <t>en_cntr_nm</t>
  </si>
  <si>
    <t>center_abbr_nm_in_eng</t>
  </si>
  <si>
    <t>Center Abbreviation Name in English</t>
  </si>
  <si>
    <t>en_cntr_nm_abr</t>
  </si>
  <si>
    <t>center_nm_in_thai</t>
  </si>
  <si>
    <t>Center Name in Thai</t>
  </si>
  <si>
    <t>th_cntr_nm</t>
  </si>
  <si>
    <t>center_abbr_nm_in_thai</t>
  </si>
  <si>
    <t>Center Abbreviation Name in Thai</t>
  </si>
  <si>
    <t>th_cntr_nm_abr</t>
  </si>
  <si>
    <t>center_abbr_rpt</t>
  </si>
  <si>
    <t>Center Abbreviation Report</t>
  </si>
  <si>
    <t>cntr_abr_rpt</t>
  </si>
  <si>
    <t>house_num_in_eng</t>
  </si>
  <si>
    <t>House Number in English</t>
  </si>
  <si>
    <t>en_hs_no</t>
  </si>
  <si>
    <t>vllg_num_in_eng</t>
  </si>
  <si>
    <t>Village Number in English</t>
  </si>
  <si>
    <t>en_vill_no</t>
  </si>
  <si>
    <t>bldng_nm_in_eng</t>
  </si>
  <si>
    <t>Building Name in English</t>
  </si>
  <si>
    <t>en_bld_nm</t>
  </si>
  <si>
    <t>alley_nm_in_eng</t>
  </si>
  <si>
    <t>Alley Name in English</t>
  </si>
  <si>
    <t>en_aly</t>
  </si>
  <si>
    <t>street_nm_in_eng</t>
  </si>
  <si>
    <t>Street Name in English</t>
  </si>
  <si>
    <t>en_str_nm</t>
  </si>
  <si>
    <t>sub_dstrct_in_eng</t>
  </si>
  <si>
    <t>Sub-district in English</t>
  </si>
  <si>
    <t>en_subdstc</t>
  </si>
  <si>
    <t>dstrct_in_eng</t>
  </si>
  <si>
    <t>District in English</t>
  </si>
  <si>
    <t>en_dstc</t>
  </si>
  <si>
    <t>provnc_in_eng</t>
  </si>
  <si>
    <t>Province in English</t>
  </si>
  <si>
    <t>en_prov</t>
  </si>
  <si>
    <t>cntry_cd_in_eng</t>
  </si>
  <si>
    <t>Country Code in English</t>
  </si>
  <si>
    <t>en_cty_cd</t>
  </si>
  <si>
    <t>shrt_addr_in_eng</t>
  </si>
  <si>
    <t>Short Address in English</t>
  </si>
  <si>
    <t>en_shrt_adr</t>
  </si>
  <si>
    <t>house_num_in_thai</t>
  </si>
  <si>
    <t>House Number in Thai</t>
  </si>
  <si>
    <t>th_hs_no</t>
  </si>
  <si>
    <t>vllg_num_in_thai</t>
  </si>
  <si>
    <t>Village Number in Thai</t>
  </si>
  <si>
    <t>th_vill_no</t>
  </si>
  <si>
    <t>bldng_nm_in_thai</t>
  </si>
  <si>
    <t>Building Name in Thai</t>
  </si>
  <si>
    <t>th_bld_nm</t>
  </si>
  <si>
    <t>alley_nm_in_thai</t>
  </si>
  <si>
    <t>Alley Name in Thai</t>
  </si>
  <si>
    <t>th_aly</t>
  </si>
  <si>
    <t>street_nm_in_thai</t>
  </si>
  <si>
    <t>Street Name in Thai</t>
  </si>
  <si>
    <t>th_str_nm</t>
  </si>
  <si>
    <t>sub_dstrct_in_thai</t>
  </si>
  <si>
    <t>Sub-district in Thai</t>
  </si>
  <si>
    <t>th_subdstc</t>
  </si>
  <si>
    <t>dstrct_in_thai</t>
  </si>
  <si>
    <t>District in Thai</t>
  </si>
  <si>
    <t>th_dstc</t>
  </si>
  <si>
    <t>provnc_in_thai</t>
  </si>
  <si>
    <t>Province in Thai</t>
  </si>
  <si>
    <t>th_prov</t>
  </si>
  <si>
    <t>pstcd_area_cd</t>
  </si>
  <si>
    <t>shrt_addr_in_thai</t>
  </si>
  <si>
    <t>Short Address in Thai</t>
  </si>
  <si>
    <t>th_shrt_adr</t>
  </si>
  <si>
    <t>dvsn_center</t>
  </si>
  <si>
    <t xml:space="preserve">Division Center </t>
  </si>
  <si>
    <t>div_cntr_cd</t>
  </si>
  <si>
    <t>dvsn_nm_in_eng</t>
  </si>
  <si>
    <t>Division Name in English</t>
  </si>
  <si>
    <t>en_div_nm</t>
  </si>
  <si>
    <t>dvsn_abbr_nm_in_eng</t>
  </si>
  <si>
    <t>Division Abbreviation Name in English</t>
  </si>
  <si>
    <t>en_div_nm_abr</t>
  </si>
  <si>
    <t>dvsn_nm_in_thai</t>
  </si>
  <si>
    <t>Division Name in Thai</t>
  </si>
  <si>
    <t>th_div_nm</t>
  </si>
  <si>
    <t>dvsn_abbr_nm_in_thai</t>
  </si>
  <si>
    <t>Division Abbreviation Name in Thai</t>
  </si>
  <si>
    <t>th_div_nm_abr</t>
  </si>
  <si>
    <t>ntwrk_center_cd</t>
  </si>
  <si>
    <t>Network Center Code</t>
  </si>
  <si>
    <t>ntw_cntr_cd</t>
  </si>
  <si>
    <t>ntwrk_center_nm_in_eng</t>
  </si>
  <si>
    <t>Network Center Name in English</t>
  </si>
  <si>
    <t>en_ntw_cntr_nm</t>
  </si>
  <si>
    <t>ntwrk_center_abbr_nm_in_eng</t>
  </si>
  <si>
    <t>Network Center Abbreviation Name in English</t>
  </si>
  <si>
    <t>en_ntw_cntr_nm_abr</t>
  </si>
  <si>
    <t>ntwrk_center_nm_in_thai</t>
  </si>
  <si>
    <t>Network Center Name in Thai</t>
  </si>
  <si>
    <t>th_ntw_cntr_nm</t>
  </si>
  <si>
    <t>ntwrk_center_abbr_nm_in_thai</t>
  </si>
  <si>
    <t>Network Center Abbreviation Name in Thai</t>
  </si>
  <si>
    <t>th_ntw_cntr_nm_abr</t>
  </si>
  <si>
    <t>dept_id</t>
  </si>
  <si>
    <t>dept_nm_in_eng</t>
  </si>
  <si>
    <t>Department Name in English</t>
  </si>
  <si>
    <t>en_dept_nm</t>
  </si>
  <si>
    <t>dept_abbr_nm_in_eng</t>
  </si>
  <si>
    <t>Department Abbreviation Name in English</t>
  </si>
  <si>
    <t>en_dept_nm_abr</t>
  </si>
  <si>
    <t>dept_nm_in_thai</t>
  </si>
  <si>
    <t>Department Name in Thai</t>
  </si>
  <si>
    <t>th_dept_nm</t>
  </si>
  <si>
    <t>dept_abbr_nm_in_thai</t>
  </si>
  <si>
    <t>Department Abbreviation Name in Thai</t>
  </si>
  <si>
    <t>th_dept_nm_abr</t>
  </si>
  <si>
    <t>unit_center_cd</t>
  </si>
  <si>
    <t xml:space="preserve">Unit Center Code </t>
  </si>
  <si>
    <t>unit_cntr_cd</t>
  </si>
  <si>
    <t>unit_nm_in_eng</t>
  </si>
  <si>
    <t>Unit Name in English</t>
  </si>
  <si>
    <t>en_unit_cntr_nm</t>
  </si>
  <si>
    <t>unit_abbr_nm_in_eng</t>
  </si>
  <si>
    <t>Unit Abbreviation Name in English</t>
  </si>
  <si>
    <t>en_unit_cntr_nm_abr</t>
  </si>
  <si>
    <t>unit_nm_in_thai</t>
  </si>
  <si>
    <t>Unit Name in Thai</t>
  </si>
  <si>
    <t>th_unit_cntr_nm</t>
  </si>
  <si>
    <t>unit_abbr_nm_in_thai</t>
  </si>
  <si>
    <t>Unit Abbreviation Name in Thai</t>
  </si>
  <si>
    <t>th_unit_cntr_nm_abr</t>
  </si>
  <si>
    <t>sub_unit_center_cd</t>
  </si>
  <si>
    <t>Sub-unit Center Code</t>
  </si>
  <si>
    <t>sub_unit_cntr_cd</t>
  </si>
  <si>
    <t>sub_unit_nm_in_eng</t>
  </si>
  <si>
    <t>Sub-Unit Name in English</t>
  </si>
  <si>
    <t>en_sub_unit_cntr_nm</t>
  </si>
  <si>
    <t>sub_unit_abbr_nm_in_eng</t>
  </si>
  <si>
    <t>Sub-Unit Abbreviation Name in English</t>
  </si>
  <si>
    <t>en_sub_unit_cntr_nm_abr</t>
  </si>
  <si>
    <t>sub_unit_nm_in_thai</t>
  </si>
  <si>
    <t>Sub-Unit Name in Thai</t>
  </si>
  <si>
    <t>th_sub_unit_cntr_nm</t>
  </si>
  <si>
    <t>sub_unit_abbr_nm_in_thai</t>
  </si>
  <si>
    <t>Sub-Unit Abbreviation Name in Thai</t>
  </si>
  <si>
    <t>th_sub_unit_cntr_nm_abr</t>
  </si>
  <si>
    <t>sale_team_cd</t>
  </si>
  <si>
    <t>Sale Team code</t>
  </si>
  <si>
    <t>sale_team_nm_in_eng</t>
  </si>
  <si>
    <t>Sale Team name in English</t>
  </si>
  <si>
    <t>en_sale_team_nm</t>
  </si>
  <si>
    <t>sale_team_abbr_nm_in_eng</t>
  </si>
  <si>
    <t>Sale Team Abbreviation Name in English</t>
  </si>
  <si>
    <t>en_sale_team_nm_abr</t>
  </si>
  <si>
    <t>sale_team_nm_in_thai</t>
  </si>
  <si>
    <t>Sale Team name in Thai</t>
  </si>
  <si>
    <t>th_sale_team_nm</t>
  </si>
  <si>
    <t>sale_team_abbr_nm_in_thai</t>
  </si>
  <si>
    <t>Sale Team Abbreviation Name in Thai</t>
  </si>
  <si>
    <t>th_sale_team_nm_abr</t>
  </si>
  <si>
    <t>kbnk_zone_num</t>
  </si>
  <si>
    <t>KBank Zone Number</t>
  </si>
  <si>
    <t>kbnk_zon_no</t>
  </si>
  <si>
    <t>kbnk_rgion_num</t>
  </si>
  <si>
    <t>KBank Region Number</t>
  </si>
  <si>
    <t>kbnk_rgon_cd</t>
  </si>
  <si>
    <t>oper_br_num</t>
  </si>
  <si>
    <t>Operation Branch Number</t>
  </si>
  <si>
    <t>oprn_br_no</t>
  </si>
  <si>
    <t>kbnk_hub_num</t>
  </si>
  <si>
    <t>Kbank Hub Number</t>
  </si>
  <si>
    <t>kbnk_hub_no</t>
  </si>
  <si>
    <t>br_regis_num</t>
  </si>
  <si>
    <t>Branch Registration Number</t>
  </si>
  <si>
    <t>br_rgst_no</t>
  </si>
  <si>
    <t>tax_zone</t>
  </si>
  <si>
    <t>Tax Zone</t>
  </si>
  <si>
    <t>tax_zon</t>
  </si>
  <si>
    <t>intco</t>
  </si>
  <si>
    <t>rec_st_cd</t>
  </si>
  <si>
    <t>Record Status Code</t>
  </si>
  <si>
    <t>rcrd_st_cd</t>
  </si>
  <si>
    <t>gl_entry_slip_for_head_offc</t>
  </si>
  <si>
    <t>GL ENTRY SLIP FOR Head Office</t>
  </si>
  <si>
    <t>fisc_cntr_cd_6</t>
  </si>
  <si>
    <t>old_center_cd_of_fics_1_dgt</t>
  </si>
  <si>
    <t>old_center_cd_of_fics_10_dgt</t>
  </si>
  <si>
    <t>Old Center Code of FICS 10 Digit</t>
  </si>
  <si>
    <t>fisc_cntr_cd_10</t>
  </si>
  <si>
    <t>chnl_tp_cd</t>
  </si>
  <si>
    <t>Channel Type Code</t>
  </si>
  <si>
    <t>cnl_tp_cd</t>
  </si>
  <si>
    <t>RJE Flag</t>
  </si>
  <si>
    <t>rje_f</t>
  </si>
  <si>
    <t>mngr_num</t>
  </si>
  <si>
    <t>Manager Number</t>
  </si>
  <si>
    <t>mgr_id</t>
  </si>
  <si>
    <t>Municipal Tax Rate</t>
  </si>
  <si>
    <t>decimal(5,2)</t>
  </si>
  <si>
    <t>mncp_tax</t>
  </si>
  <si>
    <t>eff_st_cd</t>
  </si>
  <si>
    <t>Effective Status  Code</t>
  </si>
  <si>
    <t>Creation Date</t>
  </si>
  <si>
    <t>usr_upd</t>
  </si>
  <si>
    <t>User Update</t>
  </si>
  <si>
    <t>usr_udt</t>
  </si>
  <si>
    <t>last_udt_dt</t>
  </si>
  <si>
    <t>main_br_num</t>
  </si>
  <si>
    <t>Main Branch Number</t>
  </si>
  <si>
    <t>string(4)</t>
  </si>
  <si>
    <t>main_br_no</t>
  </si>
  <si>
    <t>clr_hub_num</t>
  </si>
  <si>
    <t>Clearing Hub Number</t>
  </si>
  <si>
    <t>clrg_hub_no</t>
  </si>
  <si>
    <t>clr_hub_nm</t>
  </si>
  <si>
    <t>Clearing Hub Name</t>
  </si>
  <si>
    <t>string(100)</t>
  </si>
  <si>
    <t>clrg_hub_nm</t>
  </si>
  <si>
    <t>clr_hub_strt_dt</t>
  </si>
  <si>
    <t>Clearing Hub Start Date</t>
  </si>
  <si>
    <t>clrg_hub_strt_dt</t>
  </si>
  <si>
    <t>lnd_hub_num</t>
  </si>
  <si>
    <t>Lending Hub Number</t>
  </si>
  <si>
    <t>lnd_hub_no</t>
  </si>
  <si>
    <t>lnd_hub_nm</t>
  </si>
  <si>
    <t>Lending Hub Name</t>
  </si>
  <si>
    <t>lnd_hub_strt_dt</t>
  </si>
  <si>
    <t>Lending Hub Start Date</t>
  </si>
  <si>
    <t>Inter Region Zone Code</t>
  </si>
  <si>
    <t>intr_rgon_zon_cd</t>
  </si>
  <si>
    <t>center_nm_for_stmt_prnt_in_eng</t>
  </si>
  <si>
    <t>Center Name for Statement Printing in English</t>
  </si>
  <si>
    <t>en_cntr_nm_prt</t>
  </si>
  <si>
    <t>center_nm_for_stmt_prnt_in_thai</t>
  </si>
  <si>
    <t>Center Name for Statement Printing in Thai</t>
  </si>
  <si>
    <t>th_cntr_nm_prt</t>
  </si>
  <si>
    <t>v_cardlink_kb1dh001_cp1t170</t>
  </si>
  <si>
    <t>cardlink_kb1dh001_cp1t170</t>
  </si>
  <si>
    <t>cardlink_kb1dh001_cp1t170_DTL</t>
  </si>
  <si>
    <t xml:space="preserve">dh001_pt_rec_type_t            </t>
  </si>
  <si>
    <t>rec_seq_txn</t>
  </si>
  <si>
    <t>Record Sequence Transaction</t>
  </si>
  <si>
    <t xml:space="preserve">dh001_pt_record_seq_t          </t>
  </si>
  <si>
    <t xml:space="preserve">dh001_pt_cust_nmbr_t           </t>
  </si>
  <si>
    <t>card_tp_txn</t>
  </si>
  <si>
    <t>Card Type Transaction</t>
  </si>
  <si>
    <t xml:space="preserve">dh001_pt_card_type_t           </t>
  </si>
  <si>
    <t>Basic or Supplement Card</t>
  </si>
  <si>
    <t xml:space="preserve">dh001_pt_basic_or_supp_t       </t>
  </si>
  <si>
    <t xml:space="preserve">dh001_pt_card_nmbr_t           </t>
  </si>
  <si>
    <t xml:space="preserve">dh001_pt_branch_nmbr_t         </t>
  </si>
  <si>
    <t xml:space="preserve">Zip Code </t>
  </si>
  <si>
    <t xml:space="preserve">dh001_pt_cr_zip_code_t         </t>
  </si>
  <si>
    <t>dh001_pt_principle_staff_flag_t</t>
  </si>
  <si>
    <t xml:space="preserve">dh001_pt_trans_addr            </t>
  </si>
  <si>
    <t xml:space="preserve">dh001_pt_effective_dte         </t>
  </si>
  <si>
    <t xml:space="preserve">dh001_pt_code                  </t>
  </si>
  <si>
    <t>Transaciton Amount</t>
  </si>
  <si>
    <t xml:space="preserve">dh001_pt_amnt                  </t>
  </si>
  <si>
    <t xml:space="preserve">dh001_pt_posting_dte           </t>
  </si>
  <si>
    <t>src_txn</t>
  </si>
  <si>
    <t>Source Transaction</t>
  </si>
  <si>
    <t xml:space="preserve">dh001_pt_source_code           </t>
  </si>
  <si>
    <t>Merchant or DBA Name in English</t>
  </si>
  <si>
    <t xml:space="preserve">dh001_pt_dba_name              </t>
  </si>
  <si>
    <t>Merchant or DBA City</t>
  </si>
  <si>
    <t xml:space="preserve">dh001_pt_dba_city          </t>
  </si>
  <si>
    <t>Merchant or DBA Country</t>
  </si>
  <si>
    <t xml:space="preserve">dh001_pt_dba_country       </t>
  </si>
  <si>
    <t>ref_txn_num</t>
  </si>
  <si>
    <t>Reference Transaction Number</t>
  </si>
  <si>
    <t xml:space="preserve">dh001_pt_acq_ref_nbr       </t>
  </si>
  <si>
    <t>dh001_pt_ahf_orig_curr_code</t>
  </si>
  <si>
    <t xml:space="preserve">dh001_pt_ahf_orig_curr_amt </t>
  </si>
  <si>
    <t>stmt_dt</t>
  </si>
  <si>
    <t>Statement Date</t>
  </si>
  <si>
    <t xml:space="preserve">dh001_pt_sort_stmt_dte_t   </t>
  </si>
  <si>
    <t>sort_f</t>
  </si>
  <si>
    <t>Sort Flag</t>
  </si>
  <si>
    <t xml:space="preserve">dh001_pt_sort_flag_t       </t>
  </si>
  <si>
    <t xml:space="preserve">filler            </t>
  </si>
  <si>
    <t>cardlink_kb1dh001_cp1t170_HDR</t>
  </si>
  <si>
    <t xml:space="preserve">dh001_pm_rec_type_m  </t>
  </si>
  <si>
    <t>rec_seq</t>
  </si>
  <si>
    <t>Record Sequence</t>
  </si>
  <si>
    <t>dh001_pm_record_seq_m</t>
  </si>
  <si>
    <t xml:space="preserve">dh001_pm_cust_nmbr    </t>
  </si>
  <si>
    <t xml:space="preserve">dh001_pm_card_type    </t>
  </si>
  <si>
    <t>Basic or Supplementary card</t>
  </si>
  <si>
    <t>dh001_pm_basic_or_supp</t>
  </si>
  <si>
    <t xml:space="preserve">dh001_pm_card_nmbr    </t>
  </si>
  <si>
    <t xml:space="preserve">dh001_pm_branch_nmbr         </t>
  </si>
  <si>
    <t>Zip Code</t>
  </si>
  <si>
    <t xml:space="preserve">dh001_pm_cr_zip_code         </t>
  </si>
  <si>
    <t>dh001_pm_principle_staff_flag</t>
  </si>
  <si>
    <t>dh001_pm_org</t>
  </si>
  <si>
    <t>dh001_pm_type</t>
  </si>
  <si>
    <t>txn_cnt</t>
  </si>
  <si>
    <t>Transaction Count</t>
  </si>
  <si>
    <t xml:space="preserve">dh001_pm_trans_count   </t>
  </si>
  <si>
    <t>txn_addr</t>
  </si>
  <si>
    <t>Transaction Address</t>
  </si>
  <si>
    <t>dh001_pm_1st_trans_addr</t>
  </si>
  <si>
    <t>Retail Begin Balance</t>
  </si>
  <si>
    <t>dh001_pm_r_beg_balance</t>
  </si>
  <si>
    <t>Retail Service Charge</t>
  </si>
  <si>
    <t>10,2</t>
  </si>
  <si>
    <t>dh001_pm_r_svc_chrg</t>
  </si>
  <si>
    <t>rtl_int</t>
  </si>
  <si>
    <t>Retail Interest</t>
  </si>
  <si>
    <t>dh001_pm_r_interest</t>
  </si>
  <si>
    <t>rtl_crrnt_bal</t>
  </si>
  <si>
    <t>Retail Current Balance</t>
  </si>
  <si>
    <t>dh001_pm_r_curr_balance</t>
  </si>
  <si>
    <t>rtl_misc_fee</t>
  </si>
  <si>
    <t>Retail Miscellaneous Fee</t>
  </si>
  <si>
    <t>dh001_pm_r_misc</t>
  </si>
  <si>
    <t>Cash Begin Balance</t>
  </si>
  <si>
    <t>dh001_pm_c_beg_balance</t>
  </si>
  <si>
    <t>Cash Service Charge</t>
  </si>
  <si>
    <t>dh001_pm_c_svc_chrg</t>
  </si>
  <si>
    <t>cash_int</t>
  </si>
  <si>
    <t>Cash Interest</t>
  </si>
  <si>
    <t>dh001_pm_c_interest</t>
  </si>
  <si>
    <t>cash_crrnt_bal</t>
  </si>
  <si>
    <t>Cash Current Balance</t>
  </si>
  <si>
    <t>dh001_pm_c_curr_balance</t>
  </si>
  <si>
    <t>dh001_pm_amnt_past_due</t>
  </si>
  <si>
    <t>crrnt_paymt_due</t>
  </si>
  <si>
    <t>Current Payment Due</t>
  </si>
  <si>
    <t>dh001_pm_curr_pymt_due</t>
  </si>
  <si>
    <t>dh001_pm_credit_limit</t>
  </si>
  <si>
    <t>dh001_pm_stmt_dte</t>
  </si>
  <si>
    <t>dh001_pm_pymt_due_dte</t>
  </si>
  <si>
    <t>ytd_int</t>
  </si>
  <si>
    <t>Year to Date Interest</t>
  </si>
  <si>
    <t>dh001_pm_ytd_interest</t>
  </si>
  <si>
    <t>ytd_int_rcv</t>
  </si>
  <si>
    <t>Year to Date Interest Receive</t>
  </si>
  <si>
    <t>dh001_pm_prior_ytd_interest</t>
  </si>
  <si>
    <t>Autopayment Flag</t>
  </si>
  <si>
    <t>dh001_pm_ach_flag</t>
  </si>
  <si>
    <t>Autopayment Account Number</t>
  </si>
  <si>
    <t>dh001_pm_ach_db_nmbr</t>
  </si>
  <si>
    <t>dh001_pm_avail_credit</t>
  </si>
  <si>
    <t>memo_num_1</t>
  </si>
  <si>
    <t>Memo Number 1</t>
  </si>
  <si>
    <t>dh001_pm_memo_nbr_1</t>
  </si>
  <si>
    <t>memo_num_2</t>
  </si>
  <si>
    <t>Memo Number 2</t>
  </si>
  <si>
    <t>dh001_pm_memo_nbr_2</t>
  </si>
  <si>
    <t>memo_num_3</t>
  </si>
  <si>
    <t>Memo Number 3</t>
  </si>
  <si>
    <t>dh001_pm_memo_nbr_3</t>
  </si>
  <si>
    <t>memo_num_4</t>
  </si>
  <si>
    <t>Memo Number 4</t>
  </si>
  <si>
    <t>dh001_pm_memo_nbr_4</t>
  </si>
  <si>
    <t>memo_num_5</t>
  </si>
  <si>
    <t>Memo Number 5</t>
  </si>
  <si>
    <t>dh001_pm_memo_nbr_5</t>
  </si>
  <si>
    <t>Cardholder Status</t>
  </si>
  <si>
    <t xml:space="preserve">dh001_pm_status            </t>
  </si>
  <si>
    <t xml:space="preserve">dh001_pm_annual_fee        </t>
  </si>
  <si>
    <t>othr_fee_amt</t>
  </si>
  <si>
    <t>Other Fee Amount</t>
  </si>
  <si>
    <t xml:space="preserve">dh001_pm_fee_amount        </t>
  </si>
  <si>
    <t>vat_amt</t>
  </si>
  <si>
    <t>Vat Amount</t>
  </si>
  <si>
    <t xml:space="preserve">dh001_pm_vat_amount        </t>
  </si>
  <si>
    <t>embsr_info_nm_in_eng</t>
  </si>
  <si>
    <t>Embosser Information Name in English</t>
  </si>
  <si>
    <t xml:space="preserve">dh001_pm_mbosser_name_1_info   </t>
  </si>
  <si>
    <t>Basic or Supplementary Card Information</t>
  </si>
  <si>
    <t>dh001_pm_basic_or_supp_card_info</t>
  </si>
  <si>
    <t xml:space="preserve">dh001_pm_cr_thai_name      </t>
  </si>
  <si>
    <t>cst_addr_line_1</t>
  </si>
  <si>
    <t>Customer Address Line 1</t>
  </si>
  <si>
    <t xml:space="preserve">dh001_pm_cr_addr_1         </t>
  </si>
  <si>
    <t>cst_addr_line_2</t>
  </si>
  <si>
    <t>Customer Address Line 2</t>
  </si>
  <si>
    <t xml:space="preserve">dh001_pm_cr_addr_2         </t>
  </si>
  <si>
    <t>cst_cr_line</t>
  </si>
  <si>
    <t>Customer Credit Line</t>
  </si>
  <si>
    <t xml:space="preserve">dh001_pm_cr_crlimit        </t>
  </si>
  <si>
    <t xml:space="preserve">Statement Number </t>
  </si>
  <si>
    <t xml:space="preserve">dh001_pm_statemenr_reference         </t>
  </si>
  <si>
    <t>pnp_card_num</t>
  </si>
  <si>
    <t>Principle Card Number</t>
  </si>
  <si>
    <t xml:space="preserve">dh001_pm_princ_card_nmbr    </t>
  </si>
  <si>
    <t>This Month Special Point</t>
  </si>
  <si>
    <t>dh001_pm_bb_earned_spec</t>
  </si>
  <si>
    <t>pnt_exp_in_1_mo</t>
  </si>
  <si>
    <t>Point Expire in 1 Month</t>
  </si>
  <si>
    <t>dh001_pm_bb_exp_mnt1</t>
  </si>
  <si>
    <t>pnt_exp_in_2_mo</t>
  </si>
  <si>
    <t>Point Expire in 2 Month</t>
  </si>
  <si>
    <t>dh001_pm_bb_exp_mnt2</t>
  </si>
  <si>
    <t xml:space="preserve">Billing Cycle </t>
  </si>
  <si>
    <t>dh001_pm_bb_billing_cyc</t>
  </si>
  <si>
    <t>last_mo_pnt</t>
  </si>
  <si>
    <t>Last Month Point</t>
  </si>
  <si>
    <t xml:space="preserve">dh001_pm_bb_beg_balance  </t>
  </si>
  <si>
    <t>This Month Point</t>
  </si>
  <si>
    <t xml:space="preserve">dh001_pm_bb_earned_ctd   </t>
  </si>
  <si>
    <t>This Month Point Redeem</t>
  </si>
  <si>
    <t xml:space="preserve">dh001_pm_bb_used_ctd     </t>
  </si>
  <si>
    <t xml:space="preserve">dh001_pm_sec_cust_nbr    </t>
  </si>
  <si>
    <t>sum_amt_paymt</t>
  </si>
  <si>
    <t>Summary Amount Payment</t>
  </si>
  <si>
    <t xml:space="preserve">dh001_pm_t_payment       </t>
  </si>
  <si>
    <t>sum_amt_rtl_and_cash</t>
  </si>
  <si>
    <t>Summary Amount Retail And Cash</t>
  </si>
  <si>
    <t xml:space="preserve">dh001_pm_t_purch_cash    </t>
  </si>
  <si>
    <t>dh001_pm_c_curr_base_rate</t>
  </si>
  <si>
    <t xml:space="preserve">Affinity Code </t>
  </si>
  <si>
    <t xml:space="preserve">dh001_pm_aff_code        </t>
  </si>
  <si>
    <t>sort_stmt_dt</t>
  </si>
  <si>
    <t>Sort Statement Date</t>
  </si>
  <si>
    <t xml:space="preserve">dh001_pm_sort_stmt_dte_m </t>
  </si>
  <si>
    <t xml:space="preserve">Sort Flag </t>
  </si>
  <si>
    <t xml:space="preserve">dh001_pm_sort_flag_m     </t>
  </si>
  <si>
    <t>nbr_line_per_cst</t>
  </si>
  <si>
    <t>Number of Line Per Customer</t>
  </si>
  <si>
    <t xml:space="preserve">dh001_pm_line_count_cust </t>
  </si>
  <si>
    <t>Number of Page Per Cardholder</t>
  </si>
  <si>
    <t xml:space="preserve">dh001_pm_page_count_card </t>
  </si>
  <si>
    <t>nbr_page_per_cst</t>
  </si>
  <si>
    <t>Number of Page Per Customer</t>
  </si>
  <si>
    <t xml:space="preserve">dh001_pm_page_count_cust </t>
  </si>
  <si>
    <t xml:space="preserve">filler               </t>
  </si>
  <si>
    <t>v_cardlink_kb1dh011_cc1d2027</t>
  </si>
  <si>
    <t>cardlink_kb1dh011_cc1d2027</t>
  </si>
  <si>
    <t>dh011_d_type</t>
  </si>
  <si>
    <t>dh011_d_card_nmbr</t>
  </si>
  <si>
    <t>dh011_d_stmt_date</t>
  </si>
  <si>
    <t>file_dt</t>
  </si>
  <si>
    <t>File Date</t>
  </si>
  <si>
    <t>dh011_d_file_date</t>
  </si>
  <si>
    <t>dh011_d_curr_balance</t>
  </si>
  <si>
    <t>dh011_d_stop_int_income_flag</t>
  </si>
  <si>
    <t>dh011_d_cust_nmbr</t>
  </si>
  <si>
    <t>spplmt_cst_f</t>
  </si>
  <si>
    <t>Supplement Customer Flag</t>
  </si>
  <si>
    <t>dh011_d_alt_cust_nmbr</t>
  </si>
  <si>
    <t>dh011_d_cycle</t>
  </si>
  <si>
    <t>misc_late_not_paid</t>
  </si>
  <si>
    <t>Miscellaneous Late Not Paid</t>
  </si>
  <si>
    <t>dh011_d_misc_late_not_paid</t>
  </si>
  <si>
    <t>misc_chq_not_paid</t>
  </si>
  <si>
    <t>Miscellaneous Cheque Not Paid</t>
  </si>
  <si>
    <t>dh011_d_misc_cheque_not_paid</t>
  </si>
  <si>
    <t>accum_int_rev</t>
  </si>
  <si>
    <t>Accumulated Interest Revenue</t>
  </si>
  <si>
    <t>dh011_d_accum_int_income</t>
  </si>
  <si>
    <t>stop_accum_int_rev</t>
  </si>
  <si>
    <t>Stop Accumulated Interest Revenue</t>
  </si>
  <si>
    <t>dh011_d_accum_stop_int_income</t>
  </si>
  <si>
    <t>cr_mngt_crrnt_bal</t>
  </si>
  <si>
    <t>Credit Management Current Balance</t>
  </si>
  <si>
    <t>dh011_d_cm_curr_balance</t>
  </si>
  <si>
    <t>cr_mngt_cyc_due</t>
  </si>
  <si>
    <t>Credit Management Cycle Due</t>
  </si>
  <si>
    <t>dh011_d_cm_cycle_due</t>
  </si>
  <si>
    <t>cr_mngt_int_amt_bnp</t>
  </si>
  <si>
    <t>Credit Management Interest Amount Bill Not Paid</t>
  </si>
  <si>
    <t>dh011_d_cm_ibnp</t>
  </si>
  <si>
    <t>cr_mngt_rtl_misc_fee_amt</t>
  </si>
  <si>
    <t>Credit Management Retail Miscellaneous Fee Amount</t>
  </si>
  <si>
    <t>dh011_d_cm_rtl_misc</t>
  </si>
  <si>
    <t>cr_mngt_day_past_due</t>
  </si>
  <si>
    <t>Credit Management Days Past Due</t>
  </si>
  <si>
    <t>dh011_d_cm_month_delq</t>
  </si>
  <si>
    <t>dh011_d_base_amt</t>
  </si>
  <si>
    <t>dh011_d_base_int</t>
  </si>
  <si>
    <t>memo_int_amt</t>
  </si>
  <si>
    <t>Memo Interest Amount</t>
  </si>
  <si>
    <t>dh011_d_base_memo</t>
  </si>
  <si>
    <t>misc_fee_amt</t>
  </si>
  <si>
    <t>Miscellaneous Fee  Amount</t>
  </si>
  <si>
    <t>dh011_d_base_misc</t>
  </si>
  <si>
    <t xml:space="preserve">dh011_d_occpn_code  </t>
  </si>
  <si>
    <t>card_block_cd</t>
  </si>
  <si>
    <t>Card Block Code</t>
  </si>
  <si>
    <t>dh011_d_block_code</t>
  </si>
  <si>
    <t>dh011_d_expire_dte</t>
  </si>
  <si>
    <t>cash_adv_last_dt</t>
  </si>
  <si>
    <t>Cash Advance Last Date</t>
  </si>
  <si>
    <t>dh011_d_dte_lst_advance</t>
  </si>
  <si>
    <t>f</t>
  </si>
  <si>
    <t>Flag</t>
  </si>
  <si>
    <t>dh011_d_flag</t>
  </si>
  <si>
    <t>rtl_cash_int_amt</t>
  </si>
  <si>
    <t>Retail Cash Interest Amount</t>
  </si>
  <si>
    <t>dh011_d_rtl_cash_interest</t>
  </si>
  <si>
    <t>dh011_d_tax</t>
  </si>
  <si>
    <t>v_cardlink_kb1dh012_cpcah</t>
  </si>
  <si>
    <t>kb1dh012_cpcah</t>
  </si>
  <si>
    <t>dh012_d_record</t>
  </si>
  <si>
    <t>ORG Number</t>
  </si>
  <si>
    <t>dh012_acth_org_nmbr</t>
  </si>
  <si>
    <t>dh012_acth_type</t>
  </si>
  <si>
    <t>dh012_acth_card_nmbr</t>
  </si>
  <si>
    <t>Last Maintainance Date</t>
  </si>
  <si>
    <t>dh012_acth_lst_maint</t>
  </si>
  <si>
    <t>cyc_to_dt_tbl_entry</t>
  </si>
  <si>
    <t>Cycle-to-Date Table Entry</t>
  </si>
  <si>
    <t>dh012_acth_ctd_tbl_entry</t>
  </si>
  <si>
    <t>jan_stmt_dt</t>
  </si>
  <si>
    <t>January Statement Date</t>
  </si>
  <si>
    <t>dh012_acth_stmt_dte_1</t>
  </si>
  <si>
    <t>feb_stmt_dt</t>
  </si>
  <si>
    <t>February Statement Date</t>
  </si>
  <si>
    <t>dh012_acth_stmt_dte_2</t>
  </si>
  <si>
    <t>mar_stmt_dt</t>
  </si>
  <si>
    <t>March Statement Date</t>
  </si>
  <si>
    <t>dh012_acth_stmt_dte_3</t>
  </si>
  <si>
    <t>apr_stmt_dt</t>
  </si>
  <si>
    <t>April Satement Date</t>
  </si>
  <si>
    <t>dh012_acth_stmt_dte_4</t>
  </si>
  <si>
    <t>may_stmt_dt</t>
  </si>
  <si>
    <t>May Satement Date</t>
  </si>
  <si>
    <t>dh012_acth_stmt_dte_5</t>
  </si>
  <si>
    <t>jun_stmt_dt</t>
  </si>
  <si>
    <t>June Satement Date</t>
  </si>
  <si>
    <t>dh012_acth_stmt_dte_6</t>
  </si>
  <si>
    <t>jul_stmt_dt</t>
  </si>
  <si>
    <t>July Satement Date</t>
  </si>
  <si>
    <t>dh012_acth_stmt_dte_7</t>
  </si>
  <si>
    <t>aug_stmt_dt</t>
  </si>
  <si>
    <t>August Satement Date</t>
  </si>
  <si>
    <t>dh012_acth_stmt_dte_8</t>
  </si>
  <si>
    <t>sep_stmt_dt</t>
  </si>
  <si>
    <t>September Satement Date</t>
  </si>
  <si>
    <t>dh012_acth_stmt_dte_9</t>
  </si>
  <si>
    <t>oct_stmt_dt</t>
  </si>
  <si>
    <t>October Satement Date</t>
  </si>
  <si>
    <t>dh012_acth_stmt_dte_10</t>
  </si>
  <si>
    <t>nov_stmt_dt</t>
  </si>
  <si>
    <t>November Satement Date</t>
  </si>
  <si>
    <t>dh012_acth_stmt_dte_11</t>
  </si>
  <si>
    <t>dec_stmt_dt</t>
  </si>
  <si>
    <t>December Satement Date</t>
  </si>
  <si>
    <t>dh012_acth_stmt_dte_12</t>
  </si>
  <si>
    <t>jan_rtl_itm_cnt</t>
  </si>
  <si>
    <t>January Retail Item Count</t>
  </si>
  <si>
    <t>dh012_acth_nmbr_retail_jan</t>
  </si>
  <si>
    <t>jan_rtl_amt</t>
  </si>
  <si>
    <t>January Retail Amount</t>
  </si>
  <si>
    <t>dh012_acth_amnt_retail_jan</t>
  </si>
  <si>
    <t>jan_atm_cash_adv_itm_cnt</t>
  </si>
  <si>
    <t>January ATM Cash Advance Item Count</t>
  </si>
  <si>
    <t>dh012_acth_nmbr_ca_atm_jan</t>
  </si>
  <si>
    <t>jan_atm_cash_adv_amt</t>
  </si>
  <si>
    <t>January ATM Cash Advance Amount</t>
  </si>
  <si>
    <t>dh012_acth_amnt_ca_atm_jan</t>
  </si>
  <si>
    <t>jan_cntr_cash_adv_itm_cnt</t>
  </si>
  <si>
    <t>January Counter Cash Advance Item Count</t>
  </si>
  <si>
    <t>dh012_acth_nmbr_ca_man_jan</t>
  </si>
  <si>
    <t>jan_cntr_cash_adv_amt</t>
  </si>
  <si>
    <t>January Counter Cash Advance Amount</t>
  </si>
  <si>
    <t>dh012_acth_amnt_ca_man_jan</t>
  </si>
  <si>
    <t>jan_rtl_int_amt</t>
  </si>
  <si>
    <t>January Retail Interest Amount</t>
  </si>
  <si>
    <t>dh012_acthr_interest_jan</t>
  </si>
  <si>
    <t>jan_rtl_crrnt_int_rate</t>
  </si>
  <si>
    <t>January Retail Current Interest Rate</t>
  </si>
  <si>
    <t>dh012_acthr_curr_base_rate_jan</t>
  </si>
  <si>
    <t>jan_rtl_lmt_1</t>
  </si>
  <si>
    <t>January Retail Limit 1</t>
  </si>
  <si>
    <t>dh012_acthr_limit_1_jan</t>
  </si>
  <si>
    <t>jan_rtl_lmt_2</t>
  </si>
  <si>
    <t>January Retail Limit 2</t>
  </si>
  <si>
    <t>dh012_acthr_limit_2_jan</t>
  </si>
  <si>
    <t>jan_rtl_int_rate_2</t>
  </si>
  <si>
    <t>January Retail Interest Rate 2</t>
  </si>
  <si>
    <t>dh012_acthr_rate_2_jan</t>
  </si>
  <si>
    <t>jan_rtl_int_rate_3</t>
  </si>
  <si>
    <t>January Retail Interest Rate 3</t>
  </si>
  <si>
    <t>dh012_acthr_rate_3_jan</t>
  </si>
  <si>
    <t>jan_rtl_lmt_opt</t>
  </si>
  <si>
    <t xml:space="preserve">January Retail Limit Option </t>
  </si>
  <si>
    <t>dh012_acthr_limit_option_jan</t>
  </si>
  <si>
    <t>jan_cash_adv_int_rate</t>
  </si>
  <si>
    <t>January Cash Advance Interest Rate</t>
  </si>
  <si>
    <t>dh012_acthc_interest_jan</t>
  </si>
  <si>
    <t>jan_cash_adv_crrnt_int_rate</t>
  </si>
  <si>
    <t>January Cash Advance Current Interest Rate</t>
  </si>
  <si>
    <t>dh012_acthc_curr_base_rate_jan</t>
  </si>
  <si>
    <t>jan_cash_adv_lmt_1</t>
  </si>
  <si>
    <t>January Cash Advance Limit 1</t>
  </si>
  <si>
    <t>dh012_acthc_limit_1_jan</t>
  </si>
  <si>
    <t>jan_cash_adv_lmt_2</t>
  </si>
  <si>
    <t>January Cash Advance Limit 2</t>
  </si>
  <si>
    <t>dh012_acthc_limit_2_jan</t>
  </si>
  <si>
    <t>jan_cash_adv_int_rate_2</t>
  </si>
  <si>
    <t>January Cash Advance Interest Rate 2</t>
  </si>
  <si>
    <t>dh012_acthc_rate_2_jan</t>
  </si>
  <si>
    <t>jan_cash_adv_int_rate_3</t>
  </si>
  <si>
    <t>January Cash Advance Interest Rate 3</t>
  </si>
  <si>
    <t>dh012_acthc_rate_3_jan</t>
  </si>
  <si>
    <t>jan_cash_adv_lmt_opt</t>
  </si>
  <si>
    <t>January Cash Advance Limit Option</t>
  </si>
  <si>
    <t>dh012_acthc_limit_option_jan</t>
  </si>
  <si>
    <t>jan_annl_fee_itm_cnt</t>
  </si>
  <si>
    <t>January Annual Fee Item Count</t>
  </si>
  <si>
    <t>dh012_acth_nmbr_annual_fee_jan</t>
  </si>
  <si>
    <t>jan_annl_fee_amt</t>
  </si>
  <si>
    <t>January Annual Fee Amount</t>
  </si>
  <si>
    <t>dh012_acth_amnt_annual_fee_jan</t>
  </si>
  <si>
    <t>jan_late_chrg_itm_cnt</t>
  </si>
  <si>
    <t>January Late Charge Item Count</t>
  </si>
  <si>
    <t>dh012_acth_nmbr_late_chg_jan</t>
  </si>
  <si>
    <t>jan_late_chrg_amt</t>
  </si>
  <si>
    <t>January Late Charge Amount</t>
  </si>
  <si>
    <t>dh012_acth_amnt_late_chg_jan</t>
  </si>
  <si>
    <t>jan_olmt_fee_itm_cnt</t>
  </si>
  <si>
    <t>January Over Limit Fee Item Count</t>
  </si>
  <si>
    <t>dh012_acth_nmbr_ovlmt_fee_jan</t>
  </si>
  <si>
    <t>jan_olmt_fee_amt</t>
  </si>
  <si>
    <t>January Over Limit Fee Amount</t>
  </si>
  <si>
    <t>dh012_acth_amnt_ovlmt_fee_jan</t>
  </si>
  <si>
    <t>jan_misc_chrg_fee_itm_cnt</t>
  </si>
  <si>
    <t>January Miscellaneous Charge Fee Item Count</t>
  </si>
  <si>
    <t>dh012_acth_nmbr_misc_chg_jan</t>
  </si>
  <si>
    <t>jan_misc_chrg_fee_amt</t>
  </si>
  <si>
    <t>January Miscellaneous Charge Fee Amount</t>
  </si>
  <si>
    <t>dh012_acth_amnt_misc_chg_jan</t>
  </si>
  <si>
    <t>jan_svc_chrg_fee_itm_cnt</t>
  </si>
  <si>
    <t>January Service Charge Fee Item Count</t>
  </si>
  <si>
    <t>dh012_acth_nmbr_svc_chg_jan</t>
  </si>
  <si>
    <t>jan_svc_chrg_fee_amt</t>
  </si>
  <si>
    <t>January Service Charge Fee Amount</t>
  </si>
  <si>
    <t>dh012_acth_amnt_svc_chg_jan</t>
  </si>
  <si>
    <t>jan_cash_adv_per_fee_itm_cnt</t>
  </si>
  <si>
    <t>January Cash Advance per Fee Item Count</t>
  </si>
  <si>
    <t>dh012_acth_nmbr_ca_per_fee_jan</t>
  </si>
  <si>
    <t>jan_cash_adv_per_fee_amt</t>
  </si>
  <si>
    <t>January Cash Advance per Fee Amount</t>
  </si>
  <si>
    <t>dh012_acth_amnt_ca_per_fee_jan</t>
  </si>
  <si>
    <t>jan_stmt_paymt_amt</t>
  </si>
  <si>
    <t>January Statement Payment Amount</t>
  </si>
  <si>
    <t>dh012_acth_amnt_payment_jan</t>
  </si>
  <si>
    <t>jan_stmt_crrnt_bal</t>
  </si>
  <si>
    <t>January Statement Current Balance</t>
  </si>
  <si>
    <t>dh012_acth_amnt_curr_bal_jan</t>
  </si>
  <si>
    <t>jan_bns_bckt_bgn_bal</t>
  </si>
  <si>
    <t>January Bonus Bucket Begin Balance</t>
  </si>
  <si>
    <t>dh012_acth_bb_beg_balance_jan</t>
  </si>
  <si>
    <t>jan_bns_bckt_cyc_to_dt_earn</t>
  </si>
  <si>
    <t>January Bonus Bucket Cycle-to-Date Earn</t>
  </si>
  <si>
    <t>dh012_acth_bb_earned_ctd_jan</t>
  </si>
  <si>
    <t>jan_bns_bckt_cyc_to_dt_utlz</t>
  </si>
  <si>
    <t>January Bonus Bucket Cycle-to-Date Utilization</t>
  </si>
  <si>
    <t>dh012_acth_bb_used_ctd_jan</t>
  </si>
  <si>
    <t>jan_stmt_cr_lmt</t>
  </si>
  <si>
    <t>January Statement Credit Limit</t>
  </si>
  <si>
    <t>dh012_acth_credit_limit_jan</t>
  </si>
  <si>
    <t>jan_stmt_avl_cr_lmt</t>
  </si>
  <si>
    <t>January Statement Available Credit Limit</t>
  </si>
  <si>
    <t>dh012_acth_avail_credit_jan</t>
  </si>
  <si>
    <t>jan_stmt_cash_lmt</t>
  </si>
  <si>
    <t>January Statement Cash Limit</t>
  </si>
  <si>
    <t>dh012_acth_cash_limit_jan</t>
  </si>
  <si>
    <t>jan_stmt_avl_cash_lmt</t>
  </si>
  <si>
    <t>January Statement Available Cash Limit</t>
  </si>
  <si>
    <t>dh012_acth_avail_cash_jan</t>
  </si>
  <si>
    <t>jan_airln_itm_cnt</t>
  </si>
  <si>
    <t>January Airline Item Count</t>
  </si>
  <si>
    <t>dh012_acth_nmbr_airline_jan</t>
  </si>
  <si>
    <t>jan_airln_amt</t>
  </si>
  <si>
    <t>January Airline Amount</t>
  </si>
  <si>
    <t>dh012_acth_amnt_airline_jan</t>
  </si>
  <si>
    <t>January Hotel Item Count</t>
  </si>
  <si>
    <t>dh012_acth_nmbr_hotel_jan</t>
  </si>
  <si>
    <t>January Hotel Amount</t>
  </si>
  <si>
    <t>dh012_acth_amnt_hotel_jan</t>
  </si>
  <si>
    <t>jan_car_rent_itm_cnt</t>
  </si>
  <si>
    <t>January Car Rental Item Count</t>
  </si>
  <si>
    <t>dh012_acth_nmbr_car_rental_jan</t>
  </si>
  <si>
    <t>jan_car_rent_amt</t>
  </si>
  <si>
    <t>January Car Rental Amount</t>
  </si>
  <si>
    <t>dh012_acth_amnt_car_rental_jan</t>
  </si>
  <si>
    <t>January Restaurant Item Count</t>
  </si>
  <si>
    <t>dh012_acth_nmbr_restaurant_jan</t>
  </si>
  <si>
    <t>January Restaurant Amount</t>
  </si>
  <si>
    <t>dh012_acth_amnt_restaurant_jan</t>
  </si>
  <si>
    <t>jan_mail_ordr_itm_cnt</t>
  </si>
  <si>
    <t>January Mail Order Item Count</t>
  </si>
  <si>
    <t>dh012_acth_nmbr_mail_order_jan</t>
  </si>
  <si>
    <t>jan_mail_ordr_amt</t>
  </si>
  <si>
    <t>January Mail Order Amount</t>
  </si>
  <si>
    <t>dh012_acth_amnt_mail_order_jan</t>
  </si>
  <si>
    <t>jan_atm_cash_itm_cnt</t>
  </si>
  <si>
    <t>January ATM Cash Item Count</t>
  </si>
  <si>
    <t>dh012_acth_nmbr_atm_cash_jan</t>
  </si>
  <si>
    <t>jan_atm_cash_amt</t>
  </si>
  <si>
    <t>January ATM Cash Amount</t>
  </si>
  <si>
    <t>dh012_acth_amnt_atm_cash_jan</t>
  </si>
  <si>
    <t>jan_cntr_cash_itm_cnt</t>
  </si>
  <si>
    <t>January Counter Cash Item Count</t>
  </si>
  <si>
    <t>dh012_acth_nmbr_man_cash_jan</t>
  </si>
  <si>
    <t>jan_cntr_cash_amt</t>
  </si>
  <si>
    <t>January Counter Cash Amount</t>
  </si>
  <si>
    <t>dh012_acth_amnt_man_cash_jan</t>
  </si>
  <si>
    <t>January Quasi Cash Advance Item Count</t>
  </si>
  <si>
    <t>dh012_acth_nmbr_quasi_cash_jan</t>
  </si>
  <si>
    <t>January Quasi Cash Advance Amount</t>
  </si>
  <si>
    <t>dh012_acth_amnt_quasi_cash_jan</t>
  </si>
  <si>
    <t>jan_othr_mrch_itm_cnt</t>
  </si>
  <si>
    <t>January Other Merchant Item Count</t>
  </si>
  <si>
    <t>dh012_acth_nmbr_oth_mer_jan</t>
  </si>
  <si>
    <t>jan_othr_mrch_amt</t>
  </si>
  <si>
    <t>January Other Merchant Amount</t>
  </si>
  <si>
    <t>dh012_acth_amnt_oth_mer_jan</t>
  </si>
  <si>
    <t>feb_rtl_itm_cnt</t>
  </si>
  <si>
    <t>February Retail Item Count</t>
  </si>
  <si>
    <t>dh012_acth_nmbr_retail_feb</t>
  </si>
  <si>
    <t>feb_rtl_amt</t>
  </si>
  <si>
    <t>February Retail Amount</t>
  </si>
  <si>
    <t>dh012_acth_amnt_retail_feb</t>
  </si>
  <si>
    <t>feb_atm_cash_adv_itm_cnt</t>
  </si>
  <si>
    <t>February ATM Cash Advance Item Count</t>
  </si>
  <si>
    <t>dh012_acth_nmbr_ca_atm_feb</t>
  </si>
  <si>
    <t>feb_atm_cash_adv_amt</t>
  </si>
  <si>
    <t>February ATM Cash Advance Amount</t>
  </si>
  <si>
    <t>dh012_acth_amnt_ca_atm_feb</t>
  </si>
  <si>
    <t>feb_cntr_cash_adv_itm_cnt</t>
  </si>
  <si>
    <t>February Counter Cash Advance Item Count</t>
  </si>
  <si>
    <t>dh012_acth_nmbr_ca_man_feb</t>
  </si>
  <si>
    <t>feb_cntr_cash_adv_amt</t>
  </si>
  <si>
    <t>February Counter Cash Advance Amount</t>
  </si>
  <si>
    <t>dh012_acth_amnt_ca_man_feb</t>
  </si>
  <si>
    <t>feb_rtl_int_amt</t>
  </si>
  <si>
    <t>February Retail Interest Amount</t>
  </si>
  <si>
    <t>dh012_acthr_interest_feb</t>
  </si>
  <si>
    <t>feb_rtl_crrnt_int_rate</t>
  </si>
  <si>
    <t>February Retail Current Interest Rate</t>
  </si>
  <si>
    <t>dh012_acthr_curr_base_rate_feb</t>
  </si>
  <si>
    <t>feb_rtl_lmt_1</t>
  </si>
  <si>
    <t>February Retail Limit 1</t>
  </si>
  <si>
    <t>dh012_acthr_limit_1_feb</t>
  </si>
  <si>
    <t>feb_rtl_lmt_2</t>
  </si>
  <si>
    <t>February Retail Limit 2</t>
  </si>
  <si>
    <t>dh012_acthr_limit_2_feb</t>
  </si>
  <si>
    <t>feb_rtl_int_rate_2</t>
  </si>
  <si>
    <t>February Retail Interest Rate 2</t>
  </si>
  <si>
    <t>dh012_acthr_rate_2_feb</t>
  </si>
  <si>
    <t>feb_rtl_int_rate_3</t>
  </si>
  <si>
    <t>February Retail Interest Rate 3</t>
  </si>
  <si>
    <t>dh012_acthr_rate_3_feb</t>
  </si>
  <si>
    <t>feb_rtl_lmt_opt</t>
  </si>
  <si>
    <t xml:space="preserve">February Retail Limit Option </t>
  </si>
  <si>
    <t>dh012_acthr_limit_option_feb</t>
  </si>
  <si>
    <t>feb_cash_adv_int_rate</t>
  </si>
  <si>
    <t>February Cash Advance Interest Rate</t>
  </si>
  <si>
    <t>dh012_acthc_interest_feb</t>
  </si>
  <si>
    <t>feb_cash_adv_crrnt_int_rate</t>
  </si>
  <si>
    <t>February Cash Advance Current Interest Rate</t>
  </si>
  <si>
    <t>dh012_acthc_curr_base_rate_feb</t>
  </si>
  <si>
    <t>feb_cash_adv_lmt_1</t>
  </si>
  <si>
    <t>February Cash Advance Limit 1</t>
  </si>
  <si>
    <t>dh012_acthc_limit_1_feb</t>
  </si>
  <si>
    <t>feb_cash_adv_lmt_2</t>
  </si>
  <si>
    <t>February Cash Advance Limit 2</t>
  </si>
  <si>
    <t>dh012_acthc_limit_2_feb</t>
  </si>
  <si>
    <t>feb_cash_adv_int_rate_2</t>
  </si>
  <si>
    <t>February Cash Advance Interest Rate 2</t>
  </si>
  <si>
    <t>dh012_acthc_rate_2_feb</t>
  </si>
  <si>
    <t>feb_cash_adv_int_rate_3</t>
  </si>
  <si>
    <t>February Cash Advance Interest Rate 3</t>
  </si>
  <si>
    <t>dh012_acthc_rate_3_feb</t>
  </si>
  <si>
    <t>feb_cash_adv_lmt_opt</t>
  </si>
  <si>
    <t>February Cash Advance Limit Option</t>
  </si>
  <si>
    <t>dh012_acthc_limit_option_feb</t>
  </si>
  <si>
    <t>feb_annl_fee_itm_cnt</t>
  </si>
  <si>
    <t>February Annual Fee Item Count</t>
  </si>
  <si>
    <t>dh012_acth_nmbr_annual_fee_feb</t>
  </si>
  <si>
    <t>feb_annl_fee_amt</t>
  </si>
  <si>
    <t>February Annual Fee Amount</t>
  </si>
  <si>
    <t>dh012_acth_amnt_annual_fee_feb</t>
  </si>
  <si>
    <t>feb_late_chrg_itm_cnt</t>
  </si>
  <si>
    <t>February Late Charge Item Count</t>
  </si>
  <si>
    <t>dh012_acth_nmbr_late_chg_feb</t>
  </si>
  <si>
    <t>feb_late_chrg_amt</t>
  </si>
  <si>
    <t>February Late Charge Amount</t>
  </si>
  <si>
    <t>dh012_acth_amnt_late_chg_feb</t>
  </si>
  <si>
    <t>feb_olmt_fee_itm_cnt</t>
  </si>
  <si>
    <t>February Over Limit Fee Item Count</t>
  </si>
  <si>
    <t>dh012_acth_nmbr_ovlmt_fee_feb</t>
  </si>
  <si>
    <t>feb_olmt_fee_amt</t>
  </si>
  <si>
    <t>February Over Limit Fee Amount</t>
  </si>
  <si>
    <t>dh012_acth_amnt_ovlmt_fee_feb</t>
  </si>
  <si>
    <t>feb_misc_chrg_fee_itm_cnt</t>
  </si>
  <si>
    <t>February Miscellaneous Charge Fee Item Count</t>
  </si>
  <si>
    <t>dh012_acth_nmbr_misc_chg_feb</t>
  </si>
  <si>
    <t>feb_misc_chrg_fee_amt</t>
  </si>
  <si>
    <t>February Miscellaneous Charge Fee Amount</t>
  </si>
  <si>
    <t>dh012_acth_amnt_misc_chg_feb</t>
  </si>
  <si>
    <t>feb_svc_chrg_fee_itm_cnt</t>
  </si>
  <si>
    <t>February Service Charge Fee Item Count</t>
  </si>
  <si>
    <t>dh012_acth_nmbr_svc_chg_feb</t>
  </si>
  <si>
    <t>feb_svc_chrg_fee_amt</t>
  </si>
  <si>
    <t>February Service Charge Fee Amount</t>
  </si>
  <si>
    <t>dh012_acth_amnt_svc_chg_feb</t>
  </si>
  <si>
    <t>feb_cash_adv_per_fee_itm_cnt</t>
  </si>
  <si>
    <t>February Cash Advance per Fee Item Count</t>
  </si>
  <si>
    <t>dh012_acth_nmbr_ca_per_fee_feb</t>
  </si>
  <si>
    <t>feb_cash_adv_per_fee_amt</t>
  </si>
  <si>
    <t>February Cash Advance per Fee Amount</t>
  </si>
  <si>
    <t>dh012_acth_amnt_ca_per_fee_feb</t>
  </si>
  <si>
    <t>feb_stmt_paymt_amt</t>
  </si>
  <si>
    <t>February Statement Payment Amount</t>
  </si>
  <si>
    <t>dh012_acth_amnt_payment_feb</t>
  </si>
  <si>
    <t>feb_stmt_crrnt_bal</t>
  </si>
  <si>
    <t>February Statement Current Balance</t>
  </si>
  <si>
    <t>dh012_acth_amnt_curr_bal_feb</t>
  </si>
  <si>
    <t>feb_bns_bckt_bgn_bal</t>
  </si>
  <si>
    <t>February Bonus Bucket Begin Balance</t>
  </si>
  <si>
    <t>dh012_acth_bb_beg_balance_feb</t>
  </si>
  <si>
    <t>feb_bns_bckt_cyc_to_dt_earn</t>
  </si>
  <si>
    <t>February Bonus Bucket Cycle-to-Date Earn</t>
  </si>
  <si>
    <t>dh012_acth_bb_earned_ctd_feb</t>
  </si>
  <si>
    <t>feb_bns_bckt_cyc_to_dt_utlz</t>
  </si>
  <si>
    <t>February Bonus Bucket Cycle-to-Date Utilization</t>
  </si>
  <si>
    <t>dh012_acth_bb_used_ctd_feb</t>
  </si>
  <si>
    <t>feb_stmt_cr_lmt</t>
  </si>
  <si>
    <t>February Statement Credit Limit</t>
  </si>
  <si>
    <t>dh012_acth_credit_limit_feb</t>
  </si>
  <si>
    <t>feb_stmt_avl_cr_lmt</t>
  </si>
  <si>
    <t>February Statement Available Credit Limit</t>
  </si>
  <si>
    <t>dh012_acth_avail_credit_feb</t>
  </si>
  <si>
    <t>feb_stmt_cash_lmt</t>
  </si>
  <si>
    <t>February Statement Cash Limit</t>
  </si>
  <si>
    <t>dh012_acth_cash_limit_feb</t>
  </si>
  <si>
    <t>feb_stmt_avl_cash_lmt</t>
  </si>
  <si>
    <t>February Statement Available Cash Limit</t>
  </si>
  <si>
    <t>dh012_acth_avail_cash_feb</t>
  </si>
  <si>
    <t>feb_airln_itm_cnt</t>
  </si>
  <si>
    <t>February Airline Item Count</t>
  </si>
  <si>
    <t>dh012_acth_nmbr_airline_feb</t>
  </si>
  <si>
    <t>feb_airln_amt</t>
  </si>
  <si>
    <t>February Airline Amount</t>
  </si>
  <si>
    <t>dh012_acth_amnt_airline_feb</t>
  </si>
  <si>
    <t>February Hotel Item Count</t>
  </si>
  <si>
    <t>dh012_acth_nmbr_hotel_feb</t>
  </si>
  <si>
    <t>February Hotel Amount</t>
  </si>
  <si>
    <t>dh012_acth_amnt_hotel_feb</t>
  </si>
  <si>
    <t>feb_car_rent_itm_cnt</t>
  </si>
  <si>
    <t>February Car Rental Item Count</t>
  </si>
  <si>
    <t>dh012_acth_nmbr_car_rental_feb</t>
  </si>
  <si>
    <t>feb_car_rent_amt</t>
  </si>
  <si>
    <t>February Car Rental Amount</t>
  </si>
  <si>
    <t>dh012_acth_amnt_car_rental_feb</t>
  </si>
  <si>
    <t>February Restaurant Item Count</t>
  </si>
  <si>
    <t>dh012_acth_nmbr_restaurant_feb</t>
  </si>
  <si>
    <t>February Restaurant Amount</t>
  </si>
  <si>
    <t>dh012_acth_amnt_restaurant_feb</t>
  </si>
  <si>
    <t>feb_mail_ordr_itm_cnt</t>
  </si>
  <si>
    <t>February Mail Order Item Count</t>
  </si>
  <si>
    <t>dh012_acth_nmbr_mail_order_feb</t>
  </si>
  <si>
    <t>feb_mail_ordr_amt</t>
  </si>
  <si>
    <t>February Mail Order Amount</t>
  </si>
  <si>
    <t>dh012_acth_amnt_mail_order_feb</t>
  </si>
  <si>
    <t>feb_atm_cash_itm_cnt</t>
  </si>
  <si>
    <t>February ATM Cash Item Count</t>
  </si>
  <si>
    <t>dh012_acth_nmbr_atm_cash_feb</t>
  </si>
  <si>
    <t>feb_atm_cash_amt</t>
  </si>
  <si>
    <t>February ATM Cash Amount</t>
  </si>
  <si>
    <t>dh012_acth_amnt_atm_cash_feb</t>
  </si>
  <si>
    <t>feb_cntr_cash_itm_cnt</t>
  </si>
  <si>
    <t>February Counter Cash Item Count</t>
  </si>
  <si>
    <t>dh012_acth_nmbr_man_cash_feb</t>
  </si>
  <si>
    <t>feb_cntr_cash_amt</t>
  </si>
  <si>
    <t>February Counter Cash Amount</t>
  </si>
  <si>
    <t>dh012_acth_amnt_man_cash_feb</t>
  </si>
  <si>
    <t>February Quasi Cash Advance Item Count</t>
  </si>
  <si>
    <t>dh012_acth_nmbr_quasi_cash_feb</t>
  </si>
  <si>
    <t>February Quasi Cash Advance Amount</t>
  </si>
  <si>
    <t>dh012_acth_amnt_quasi_cash_feb</t>
  </si>
  <si>
    <t>feb_othr_mrch_itm_cnt</t>
  </si>
  <si>
    <t>February Other Merchant Item Count</t>
  </si>
  <si>
    <t>dh012_acth_nmbr_oth_mer_feb</t>
  </si>
  <si>
    <t>feb_othr_mrch_amt</t>
  </si>
  <si>
    <t>February Other Merchant Amount</t>
  </si>
  <si>
    <t>dh012_acth_amnt_oth_mer_feb</t>
  </si>
  <si>
    <t>mar_rtl_itm_cnt</t>
  </si>
  <si>
    <t>March Retail Item Count</t>
  </si>
  <si>
    <t>dh012_acth_nmbr_retail_mar</t>
  </si>
  <si>
    <t>mar_rtl_amt</t>
  </si>
  <si>
    <t>March Retail Amount</t>
  </si>
  <si>
    <t>dh012_acth_amnt_retail_mar</t>
  </si>
  <si>
    <t>mar_atm_cash_adv_itm_cnt</t>
  </si>
  <si>
    <t>March ATM Cash Advance Item Count</t>
  </si>
  <si>
    <t>dh012_acth_nmbr_ca_atm_mar</t>
  </si>
  <si>
    <t>mar_atm_cash_adv_amt</t>
  </si>
  <si>
    <t>March ATM Cash Advance Amount</t>
  </si>
  <si>
    <t>dh012_acth_amnt_ca_atm_mar</t>
  </si>
  <si>
    <t>mar_cntr_cash_adv_itm_cnt</t>
  </si>
  <si>
    <t>March Counter Cash Advance Item Count</t>
  </si>
  <si>
    <t>dh012_acth_nmbr_ca_man_mar</t>
  </si>
  <si>
    <t>mar_cntr_cash_adv_amt</t>
  </si>
  <si>
    <t>March Counter Cash Advance Amount</t>
  </si>
  <si>
    <t>dh012_acth_amnt_ca_man_mar</t>
  </si>
  <si>
    <t>mar_rtl_int_amt</t>
  </si>
  <si>
    <t>March Retail Interest Amount</t>
  </si>
  <si>
    <t>dh012_acthr_interest_mar</t>
  </si>
  <si>
    <t>mar_rtl_crrnt_int_rate</t>
  </si>
  <si>
    <t>March Retail Current Interest Rate</t>
  </si>
  <si>
    <t>dh012_acthr_curr_base_rate_mar</t>
  </si>
  <si>
    <t>mar_rtl_lmt_1</t>
  </si>
  <si>
    <t>March Retail Limit 1</t>
  </si>
  <si>
    <t>dh012_acthr_limit_1_mar</t>
  </si>
  <si>
    <t>mar_rtl_lmt_2</t>
  </si>
  <si>
    <t>March Retail Limit 2</t>
  </si>
  <si>
    <t>dh012_acthr_limit_2_mar</t>
  </si>
  <si>
    <t>mar_rtl_int_rate_2</t>
  </si>
  <si>
    <t>March Retail Interest Rate 2</t>
  </si>
  <si>
    <t>dh012_acthr_rate_2_mar</t>
  </si>
  <si>
    <t>mar_rtl_int_rate_3</t>
  </si>
  <si>
    <t>March Retail Interest Rate 3</t>
  </si>
  <si>
    <t>dh012_acthr_rate_3_mar</t>
  </si>
  <si>
    <t>mar_rtl_lmt_opt</t>
  </si>
  <si>
    <t xml:space="preserve">March Retail Limit Option </t>
  </si>
  <si>
    <t>dh012_acthr_limit_option_mar</t>
  </si>
  <si>
    <t>mar_cash_adv_int_rate</t>
  </si>
  <si>
    <t>March Cash Advance Interest Rate</t>
  </si>
  <si>
    <t>dh012_acthc_interest_mar</t>
  </si>
  <si>
    <t>mar_cash_adv_crrnt_int_rate</t>
  </si>
  <si>
    <t>March Cash Advance Current Interest Rate</t>
  </si>
  <si>
    <t>dh012_acthc_curr_base_rate_mar</t>
  </si>
  <si>
    <t>mar_cash_adv_lmt_1</t>
  </si>
  <si>
    <t>March Cash Advance Limit 1</t>
  </si>
  <si>
    <t>dh012_acthc_limit_1_mar</t>
  </si>
  <si>
    <t>mar_cash_adv_lmt_2</t>
  </si>
  <si>
    <t>March Cash Advance Limit 2</t>
  </si>
  <si>
    <t>dh012_acthc_limit_2_mar</t>
  </si>
  <si>
    <t>mar_cash_adv_int_rate_2</t>
  </si>
  <si>
    <t>March Cash Advance Interest Rate 2</t>
  </si>
  <si>
    <t>dh012_acthc_rate_2_mar</t>
  </si>
  <si>
    <t>mar_cash_adv_int_rate_3</t>
  </si>
  <si>
    <t>March Cash Advance Interest Rate 3</t>
  </si>
  <si>
    <t>dh012_acthc_rate_3_mar</t>
  </si>
  <si>
    <t>mar_cash_adv_lmt_opt</t>
  </si>
  <si>
    <t>March Cash Advance Limit Option</t>
  </si>
  <si>
    <t>dh012_acthc_limit_option_mar</t>
  </si>
  <si>
    <t>mar_annl_fee_itm_cnt</t>
  </si>
  <si>
    <t>March Annual Fee Item Count</t>
  </si>
  <si>
    <t>dh012_acth_nmbr_annual_fee_mar</t>
  </si>
  <si>
    <t>mar_annl_fee_amt</t>
  </si>
  <si>
    <t>March Annual Fee Amount</t>
  </si>
  <si>
    <t>dh012_acth_amnt_annual_fee_mar</t>
  </si>
  <si>
    <t>mar_late_chrg_itm_cnt</t>
  </si>
  <si>
    <t>March Late Charge Item Count</t>
  </si>
  <si>
    <t>dh012_acth_nmbr_late_chg_mar</t>
  </si>
  <si>
    <t>mar_late_chrg_amt</t>
  </si>
  <si>
    <t>March Late Charge Amount</t>
  </si>
  <si>
    <t>dh012_acth_amnt_late_chg_mar</t>
  </si>
  <si>
    <t>mar_olmt_fee_itm_cnt</t>
  </si>
  <si>
    <t>March Over Limit Fee Item Count</t>
  </si>
  <si>
    <t>dh012_acth_nmbr_ovlmt_fee_mar</t>
  </si>
  <si>
    <t>mar_olmt_fee_amt</t>
  </si>
  <si>
    <t>March Over Limit Fee Amount</t>
  </si>
  <si>
    <t>dh012_acth_amnt_ovlmt_fee_mar</t>
  </si>
  <si>
    <t>mar_misc_chrg_fee_itm_cnt</t>
  </si>
  <si>
    <t>March Miscellaneous Charge Fee Item Count</t>
  </si>
  <si>
    <t>dh012_acth_nmbr_misc_chg_mar</t>
  </si>
  <si>
    <t>mar_misc_chrg_fee_amt</t>
  </si>
  <si>
    <t>March Miscellaneous Charge Fee Amount</t>
  </si>
  <si>
    <t>dh012_acth_amnt_misc_chg_mar</t>
  </si>
  <si>
    <t>mar_svc_chrg_fee_itm_cnt</t>
  </si>
  <si>
    <t>March Service Charge Fee Item Count</t>
  </si>
  <si>
    <t>dh012_acth_nmbr_svc_chg_mar</t>
  </si>
  <si>
    <t>mar_svc_chrg_fee_amt</t>
  </si>
  <si>
    <t>March Service Charge Fee Amount</t>
  </si>
  <si>
    <t>dh012_acth_amnt_svc_chg_mar</t>
  </si>
  <si>
    <t>mar_cash_adv_per_fee_itm_cnt</t>
  </si>
  <si>
    <t>March Cash Advance per Fee Item Count</t>
  </si>
  <si>
    <t>dh012_acth_nmbr_ca_per_fee_mar</t>
  </si>
  <si>
    <t>mar_cash_adv_per_fee_amt</t>
  </si>
  <si>
    <t>March Cash Advance per Fee Amount</t>
  </si>
  <si>
    <t>dh012_acth_amnt_ca_per_fee_mar</t>
  </si>
  <si>
    <t>mar_stmt_paymt_amt</t>
  </si>
  <si>
    <t>March Statement Payment Amount</t>
  </si>
  <si>
    <t>dh012_acth_amnt_payment_mar</t>
  </si>
  <si>
    <t>mar_stmt_crrnt_bal</t>
  </si>
  <si>
    <t>March Statement Current Balance</t>
  </si>
  <si>
    <t>dh012_acth_amnt_curr_bal_mar</t>
  </si>
  <si>
    <t>mar_bns_bckt_bgn_bal</t>
  </si>
  <si>
    <t>March Bonus Bucket Begin Balance</t>
  </si>
  <si>
    <t>dh012_acth_bb_beg_balance_mar</t>
  </si>
  <si>
    <t>mar_bns_bckt_cyc_to_dt_earn</t>
  </si>
  <si>
    <t>March Bonus Bucket Cycle-to-Date Earn</t>
  </si>
  <si>
    <t>dh012_acth_bb_earned_ctd_mar</t>
  </si>
  <si>
    <t>mar_bns_bckt_cyc_to_dt_utlz</t>
  </si>
  <si>
    <t>March Bonus Bucket Cycle-to-Date Utilization</t>
  </si>
  <si>
    <t>dh012_acth_bb_used_ctd_mar</t>
  </si>
  <si>
    <t>mar_stmt_cr_lmt</t>
  </si>
  <si>
    <t>March Statement Credit Limit</t>
  </si>
  <si>
    <t>dh012_acth_credit_limit_mar</t>
  </si>
  <si>
    <t>mar_stmt_avl_cr_lmt</t>
  </si>
  <si>
    <t>March Statement Available Credit Limit</t>
  </si>
  <si>
    <t>dh012_acth_avail_credit_mar</t>
  </si>
  <si>
    <t>mar_stmt_cash_lmt</t>
  </si>
  <si>
    <t>March Statement Cash Limit</t>
  </si>
  <si>
    <t>dh012_acth_cash_limit_mar</t>
  </si>
  <si>
    <t>mar_stmt_avl_cash_lmt</t>
  </si>
  <si>
    <t>March Statement Available Cash Limit</t>
  </si>
  <si>
    <t>dh012_acth_avail_cash_mar</t>
  </si>
  <si>
    <t>mar_airln_itm_cnt</t>
  </si>
  <si>
    <t>March Airline Item Count</t>
  </si>
  <si>
    <t>dh012_acth_nmbr_airline_mar</t>
  </si>
  <si>
    <t>mar_airln_amt</t>
  </si>
  <si>
    <t>March Airline Amount</t>
  </si>
  <si>
    <t>dh012_acth_amnt_airline_mar</t>
  </si>
  <si>
    <t>March Hotel Item Count</t>
  </si>
  <si>
    <t>dh012_acth_nmbr_hotel_mar</t>
  </si>
  <si>
    <t>March Hotel Amount</t>
  </si>
  <si>
    <t>dh012_acth_amnt_hotel_mar</t>
  </si>
  <si>
    <t>mar_car_rent_itm_cnt</t>
  </si>
  <si>
    <t>March Car Rental Item Count</t>
  </si>
  <si>
    <t>dh012_acth_nmbr_car_rental_mar</t>
  </si>
  <si>
    <t>mar_car_rent_amt</t>
  </si>
  <si>
    <t>March Car Rental Amount</t>
  </si>
  <si>
    <t>dh012_acth_amnt_car_rental_mar</t>
  </si>
  <si>
    <t>March Restaurant Item Count</t>
  </si>
  <si>
    <t>dh012_acth_nmbr_restaurant_mar</t>
  </si>
  <si>
    <t>March Restaurant Amount</t>
  </si>
  <si>
    <t>dh012_acth_amnt_restaurant_mar</t>
  </si>
  <si>
    <t>mar_mail_ordr_itm_cnt</t>
  </si>
  <si>
    <t>March Mail Order Item Count</t>
  </si>
  <si>
    <t>dh012_acth_nmbr_mail_order_mar</t>
  </si>
  <si>
    <t>mar_mail_ordr_amt</t>
  </si>
  <si>
    <t>March Mail Order Amount</t>
  </si>
  <si>
    <t>dh012_acth_amnt_mail_order_mar</t>
  </si>
  <si>
    <t>mar_atm_cash_itm_cnt</t>
  </si>
  <si>
    <t>March ATM Cash Item Count</t>
  </si>
  <si>
    <t>dh012_acth_nmbr_atm_cash_mar</t>
  </si>
  <si>
    <t>mar_atm_cash_amt</t>
  </si>
  <si>
    <t>March ATM Cash Amount</t>
  </si>
  <si>
    <t>dh012_acth_amnt_atm_cash_mar</t>
  </si>
  <si>
    <t>mar_cntr_cash_itm_cnt</t>
  </si>
  <si>
    <t>March Counter Cash Item Count</t>
  </si>
  <si>
    <t>dh012_acth_nmbr_man_cash_mar</t>
  </si>
  <si>
    <t>mar_cntr_cash_amt</t>
  </si>
  <si>
    <t>March Counter Cash Amount</t>
  </si>
  <si>
    <t>dh012_acth_amnt_man_cash_mar</t>
  </si>
  <si>
    <t>March Quasi Cash Advance Item Count</t>
  </si>
  <si>
    <t>dh012_acth_nmbr_quasi_cash_mar</t>
  </si>
  <si>
    <t>March Quasi Cash Advance Amount</t>
  </si>
  <si>
    <t>dh012_acth_amnt_quasi_cash_mar</t>
  </si>
  <si>
    <t>mar_othr_mrch_itm_cnt</t>
  </si>
  <si>
    <t>March Other Merchant Item Count</t>
  </si>
  <si>
    <t>dh012_acth_nmbr_oth_mer_mar</t>
  </si>
  <si>
    <t>mar_othr_mrch_amt</t>
  </si>
  <si>
    <t>March Other Merchant Amount</t>
  </si>
  <si>
    <t>dh012_acth_amnt_oth_mer_mar</t>
  </si>
  <si>
    <t>apr_rtl_itm_cnt</t>
  </si>
  <si>
    <t>April Retail Item Count</t>
  </si>
  <si>
    <t>dh012_acth_nmbr_retail_apr</t>
  </si>
  <si>
    <t>apr_rtl_amt</t>
  </si>
  <si>
    <t>April Retail Amount</t>
  </si>
  <si>
    <t>dh012_acth_amnt_retail_apr</t>
  </si>
  <si>
    <t>apr_atm_cash_adv_itm_cnt</t>
  </si>
  <si>
    <t>April ATM Cash Advance Item Count</t>
  </si>
  <si>
    <t>dh012_acth_nmbr_ca_atm_apr</t>
  </si>
  <si>
    <t>apr_atm_cash_adv_amt</t>
  </si>
  <si>
    <t>April ATM Cash Advance Amount</t>
  </si>
  <si>
    <t>dh012_acth_amnt_ca_atm_apr</t>
  </si>
  <si>
    <t>apr_cntr_cash_adv_itm_cnt</t>
  </si>
  <si>
    <t>April Counter Cash Advance Item Count</t>
  </si>
  <si>
    <t>dh012_acth_nmbr_ca_man_apr</t>
  </si>
  <si>
    <t>apr_cntr_cash_adv_amt</t>
  </si>
  <si>
    <t>April Counter Cash Advance Amount</t>
  </si>
  <si>
    <t>dh012_acth_amnt_ca_man_apr</t>
  </si>
  <si>
    <t>apr_rtl_int_amt</t>
  </si>
  <si>
    <t>April Retail Interest Amount</t>
  </si>
  <si>
    <t>dh012_acthr_interest_apr</t>
  </si>
  <si>
    <t>apr_rtl_crrnt_int_rate</t>
  </si>
  <si>
    <t>April Retail Current Interest Rate</t>
  </si>
  <si>
    <t>dh012_acthr_curr_base_rate_apr</t>
  </si>
  <si>
    <t>apr_rtl_lmt_1</t>
  </si>
  <si>
    <t>April Retail Limit 1</t>
  </si>
  <si>
    <t>dh012_acthr_limit_1_apr</t>
  </si>
  <si>
    <t>apr_rtl_lmt_2</t>
  </si>
  <si>
    <t>April Retail Limit 2</t>
  </si>
  <si>
    <t>dh012_acthr_limit_2_apr</t>
  </si>
  <si>
    <t>apr_rtl_int_rate_2</t>
  </si>
  <si>
    <t>April Retail Interest Rate 2</t>
  </si>
  <si>
    <t>dh012_acthr_rate_2_apr</t>
  </si>
  <si>
    <t>apr_rtl_int_rate_3</t>
  </si>
  <si>
    <t>April Retail Interest Rate 3</t>
  </si>
  <si>
    <t>dh012_acthr_rate_3_apr</t>
  </si>
  <si>
    <t>apr_rtl_lmt_opt</t>
  </si>
  <si>
    <t xml:space="preserve">April Retail Limit Option </t>
  </si>
  <si>
    <t>dh012_acthr_limit_option_apr</t>
  </si>
  <si>
    <t>apr_cash_adv_int_rate</t>
  </si>
  <si>
    <t>April Cash Advance Interest Rate</t>
  </si>
  <si>
    <t>dh012_acthc_interest_apr</t>
  </si>
  <si>
    <t>apr_cash_adv_crrnt_int_rate</t>
  </si>
  <si>
    <t>April Cash Advance Current Interest Rate</t>
  </si>
  <si>
    <t>dh012_acthc_curr_base_rate_apr</t>
  </si>
  <si>
    <t>apr_cash_adv_lmt_1</t>
  </si>
  <si>
    <t>April Cash Advance Limit 1</t>
  </si>
  <si>
    <t>dh012_acthc_limit_1_apr</t>
  </si>
  <si>
    <t>apr_cash_adv_lmt_2</t>
  </si>
  <si>
    <t>April Cash Advance Limit 2</t>
  </si>
  <si>
    <t>dh012_acthc_limit_2_apr</t>
  </si>
  <si>
    <t>apr_cash_adv_int_rate_2</t>
  </si>
  <si>
    <t>April Cash Advance Interest Rate 2</t>
  </si>
  <si>
    <t>dh012_acthc_rate_2_apr</t>
  </si>
  <si>
    <t>apr_cash_adv_int_rate_3</t>
  </si>
  <si>
    <t>April Cash Advance Interest Rate 3</t>
  </si>
  <si>
    <t>dh012_acthc_rate_3_apr</t>
  </si>
  <si>
    <t>apr_cash_adv_lmt_opt</t>
  </si>
  <si>
    <t>April Cash Advance Limit Option</t>
  </si>
  <si>
    <t>dh012_acthc_limit_option_apr</t>
  </si>
  <si>
    <t>apr_annl_fee_itm_cnt</t>
  </si>
  <si>
    <t>April Annual Fee Item Count</t>
  </si>
  <si>
    <t>dh012_acth_nmbr_annual_fee_apr</t>
  </si>
  <si>
    <t>apr_annl_fee_amt</t>
  </si>
  <si>
    <t>April Annual Fee Amount</t>
  </si>
  <si>
    <t>dh012_acth_amnt_annual_fee_apr</t>
  </si>
  <si>
    <t>apr_late_chrg_itm_cnt</t>
  </si>
  <si>
    <t>April Late Charge Item Count</t>
  </si>
  <si>
    <t>dh012_acth_nmbr_late_chg_apr</t>
  </si>
  <si>
    <t>apr_late_chrg_amt</t>
  </si>
  <si>
    <t>April Late Charge Amount</t>
  </si>
  <si>
    <t>dh012_acth_amnt_late_chg_apr</t>
  </si>
  <si>
    <t>apr_olmt_fee_itm_cnt</t>
  </si>
  <si>
    <t>April Over Limit Fee Item Count</t>
  </si>
  <si>
    <t>dh012_acth_nmbr_ovlmt_fee_apr</t>
  </si>
  <si>
    <t>apr_olmt_fee_amt</t>
  </si>
  <si>
    <t>April Over Limit Fee Amount</t>
  </si>
  <si>
    <t>dh012_acth_amnt_ovlmt_fee_apr</t>
  </si>
  <si>
    <t>apr_misc_chrg_fee_itm_cnt</t>
  </si>
  <si>
    <t>April Miscellaneous Charge Fee Item Count</t>
  </si>
  <si>
    <t>dh012_acth_nmbr_misc_chg_apr</t>
  </si>
  <si>
    <t>apr_misc_chrg_fee_amt</t>
  </si>
  <si>
    <t>April Miscellaneous Charge Fee Amount</t>
  </si>
  <si>
    <t>dh012_acth_amnt_misc_chg_apr</t>
  </si>
  <si>
    <t>apr_svc_chrg_fee_itm_cnt</t>
  </si>
  <si>
    <t>April Service Charge Fee Item Count</t>
  </si>
  <si>
    <t>dh012_acth_nmbr_svc_chg_apr</t>
  </si>
  <si>
    <t>apr_svc_chrg_fee_amt</t>
  </si>
  <si>
    <t>April Service Charge Fee Amount</t>
  </si>
  <si>
    <t>dh012_acth_amnt_svc_chg_apr</t>
  </si>
  <si>
    <t>apr_cash_adv_per_fee_itm_cnt</t>
  </si>
  <si>
    <t>April Cash Advance per Fee Item Count</t>
  </si>
  <si>
    <t>dh012_acth_nmbr_ca_per_fee_apr</t>
  </si>
  <si>
    <t>apr_cash_adv_per_fee_amt</t>
  </si>
  <si>
    <t>April Cash Advance per Fee Amount</t>
  </si>
  <si>
    <t>dh012_acth_amnt_ca_per_fee_apr</t>
  </si>
  <si>
    <t>apr_stmt_paymt_amt</t>
  </si>
  <si>
    <t>April Statement Payment Amount</t>
  </si>
  <si>
    <t>dh012_acth_amnt_payment_apr</t>
  </si>
  <si>
    <t>apr_stmt_crrnt_bal</t>
  </si>
  <si>
    <t>April Statement Current Balance</t>
  </si>
  <si>
    <t>dh012_acth_amnt_curr_bal_apr</t>
  </si>
  <si>
    <t>apr_bns_bckt_bgn_bal</t>
  </si>
  <si>
    <t>April Bonus Bucket Begin Balance</t>
  </si>
  <si>
    <t>dh012_acth_bb_beg_balance_apr</t>
  </si>
  <si>
    <t>apr_bns_bckt_cyc_to_dt_earn</t>
  </si>
  <si>
    <t>April Bonus Bucket Cycle-to-Date Earn</t>
  </si>
  <si>
    <t>dh012_acth_bb_earned_ctd_apr</t>
  </si>
  <si>
    <t>apr_bns_bckt_cyc_to_dt_utlz</t>
  </si>
  <si>
    <t>April Bonus Bucket Cycle-to-Date Utilization</t>
  </si>
  <si>
    <t>dh012_acth_bb_used_ctd_apr</t>
  </si>
  <si>
    <t>apr_stmt_cr_lmt</t>
  </si>
  <si>
    <t>April Statement Credit Limit</t>
  </si>
  <si>
    <t>dh012_acth_credit_limit_apr</t>
  </si>
  <si>
    <t>apr_stmt_avl_cr_lmt</t>
  </si>
  <si>
    <t>April Statement Available Credit Limit</t>
  </si>
  <si>
    <t>dh012_acth_avail_credit_apr</t>
  </si>
  <si>
    <t>apr_stmt_cash_lmt</t>
  </si>
  <si>
    <t>April Statement Cash Limit</t>
  </si>
  <si>
    <t>dh012_acth_cash_limit_apr</t>
  </si>
  <si>
    <t>apr_stmt_avl_cash_lmt</t>
  </si>
  <si>
    <t>April Statement Available Cash Limit</t>
  </si>
  <si>
    <t>dh012_acth_avail_cash_apr</t>
  </si>
  <si>
    <t>apr_airln_itm_cnt</t>
  </si>
  <si>
    <t>April Airline Item Count</t>
  </si>
  <si>
    <t>dh012_acth_nmbr_airline_apr</t>
  </si>
  <si>
    <t>apr_airln_amt</t>
  </si>
  <si>
    <t>April Airline Amount</t>
  </si>
  <si>
    <t>dh012_acth_amnt_airline_apr</t>
  </si>
  <si>
    <t>April Hotel Item Count</t>
  </si>
  <si>
    <t>dh012_acth_nmbr_hotel_apr</t>
  </si>
  <si>
    <t>April Hotel Amount</t>
  </si>
  <si>
    <t>dh012_acth_amnt_hotel_apr</t>
  </si>
  <si>
    <t>apr_car_rent_itm_cnt</t>
  </si>
  <si>
    <t>April Car Rental Item Count</t>
  </si>
  <si>
    <t>dh012_acth_nmbr_car_rental_apr</t>
  </si>
  <si>
    <t>apr_car_rent_amt</t>
  </si>
  <si>
    <t>April Car Rental Amount</t>
  </si>
  <si>
    <t>dh012_acth_amnt_car_rental_apr</t>
  </si>
  <si>
    <t>April Restaurant Item Count</t>
  </si>
  <si>
    <t>dh012_acth_nmbr_restaurant_apr</t>
  </si>
  <si>
    <t>April Restaurant Amount</t>
  </si>
  <si>
    <t>dh012_acth_amnt_restaurant_apr</t>
  </si>
  <si>
    <t>apr_mail_ordr_itm_cnt</t>
  </si>
  <si>
    <t>April Mail Order Item Count</t>
  </si>
  <si>
    <t>dh012_acth_nmbr_mail_order_apr</t>
  </si>
  <si>
    <t>apr_mail_ordr_amt</t>
  </si>
  <si>
    <t>April Mail Order Amount</t>
  </si>
  <si>
    <t>dh012_acth_amnt_mail_order_apr</t>
  </si>
  <si>
    <t>apr_atm_cash_itm_cnt</t>
  </si>
  <si>
    <t>April ATM Cash Item Count</t>
  </si>
  <si>
    <t>dh012_acth_nmbr_atm_cash_apr</t>
  </si>
  <si>
    <t>apr_atm_cash_amt</t>
  </si>
  <si>
    <t>April ATM Cash Amount</t>
  </si>
  <si>
    <t>dh012_acth_amnt_atm_cash_apr</t>
  </si>
  <si>
    <t>apr_cntr_cash_itm_cnt</t>
  </si>
  <si>
    <t>April Counter Cash Item Count</t>
  </si>
  <si>
    <t>dh012_acth_nmbr_man_cash_apr</t>
  </si>
  <si>
    <t>apr_cntr_cash_amt</t>
  </si>
  <si>
    <t>April Counter Cash Amount</t>
  </si>
  <si>
    <t>dh012_acth_amnt_man_cash_apr</t>
  </si>
  <si>
    <t>April Quasi Cash Advance Item Count</t>
  </si>
  <si>
    <t>dh012_acth_nmbr_quasi_cash_apr</t>
  </si>
  <si>
    <t>April Quasi Cash Advance Amount</t>
  </si>
  <si>
    <t>dh012_acth_amnt_quasi_cash_apr</t>
  </si>
  <si>
    <t>apr_othr_mrch_itm_cnt</t>
  </si>
  <si>
    <t>April Other Merchant Item Count</t>
  </si>
  <si>
    <t>dh012_acth_nmbr_oth_mer_apr</t>
  </si>
  <si>
    <t>apr_othr_mrch_amt</t>
  </si>
  <si>
    <t>April Other Merchant Amount</t>
  </si>
  <si>
    <t>dh012_acth_amnt_oth_mer_apr</t>
  </si>
  <si>
    <t>may_rtl_itm_cnt</t>
  </si>
  <si>
    <t>May Retail Item Count</t>
  </si>
  <si>
    <t>dh012_acth_nmbr_retail_may</t>
  </si>
  <si>
    <t>may_rtl_amt</t>
  </si>
  <si>
    <t>May Retail Amount</t>
  </si>
  <si>
    <t>dh012_acth_amnt_retail_may</t>
  </si>
  <si>
    <t>may_atm_cash_adv_itm_cnt</t>
  </si>
  <si>
    <t>May ATM Cash Advance Item Count</t>
  </si>
  <si>
    <t>dh012_acth_nmbr_ca_atm_may</t>
  </si>
  <si>
    <t>may_atm_cash_adv_amt</t>
  </si>
  <si>
    <t>May ATM Cash Advance Amount</t>
  </si>
  <si>
    <t>dh012_acth_amnt_ca_atm_may</t>
  </si>
  <si>
    <t>may_cntr_cash_adv_itm_cnt</t>
  </si>
  <si>
    <t>May Counter Cash Advance Item Count</t>
  </si>
  <si>
    <t>dh012_acth_nmbr_ca_man_may</t>
  </si>
  <si>
    <t>may_cntr_cash_adv_amt</t>
  </si>
  <si>
    <t>May Counter Cash Advance Amount</t>
  </si>
  <si>
    <t>dh012_acth_amnt_ca_man_may</t>
  </si>
  <si>
    <t>may_rtl_int_amt</t>
  </si>
  <si>
    <t>May Retail Interest Amount</t>
  </si>
  <si>
    <t>dh012_acthr_interest_may</t>
  </si>
  <si>
    <t>may_rtl_crrnt_int_rate</t>
  </si>
  <si>
    <t>May Retail Current Interest Rate</t>
  </si>
  <si>
    <t>dh012_acthr_curr_base_rate_may</t>
  </si>
  <si>
    <t>may_rtl_lmt_1</t>
  </si>
  <si>
    <t>May Retail Limit 1</t>
  </si>
  <si>
    <t>dh012_acthr_limit_1_may</t>
  </si>
  <si>
    <t>may_rtl_lmt_2</t>
  </si>
  <si>
    <t>May Retail Limit 2</t>
  </si>
  <si>
    <t>dh012_acthr_limit_2_may</t>
  </si>
  <si>
    <t>may_rtl_int_rate_2</t>
  </si>
  <si>
    <t>May Retail Interest Rate 2</t>
  </si>
  <si>
    <t>dh012_acthr_rate_2_may</t>
  </si>
  <si>
    <t>may_rtl_int_rate_3</t>
  </si>
  <si>
    <t>May Retail Interest Rate 3</t>
  </si>
  <si>
    <t>dh012_acthr_rate_3_may</t>
  </si>
  <si>
    <t>may_rtl_lmt_opt</t>
  </si>
  <si>
    <t xml:space="preserve">May Retail Limit Option </t>
  </si>
  <si>
    <t>dh012_acthr_limit_option_may</t>
  </si>
  <si>
    <t>may_cash_adv_int_rate</t>
  </si>
  <si>
    <t>May Cash Advance Interest Rate</t>
  </si>
  <si>
    <t>dh012_acthc_interest_may</t>
  </si>
  <si>
    <t>may_cash_adv_crrnt_int_rate</t>
  </si>
  <si>
    <t>May Cash Advance Current Interest Rate</t>
  </si>
  <si>
    <t>dh012_acthc_curr_base_rate_may</t>
  </si>
  <si>
    <t>may_cash_adv_lmt_1</t>
  </si>
  <si>
    <t>May Cash Advance Limit 1</t>
  </si>
  <si>
    <t>dh012_acthc_limit_1_may</t>
  </si>
  <si>
    <t>may_cash_adv_lmt_2</t>
  </si>
  <si>
    <t>May Cash Advance Limit 2</t>
  </si>
  <si>
    <t>dh012_acthc_limit_2_may</t>
  </si>
  <si>
    <t>may_cash_adv_int_rate_2</t>
  </si>
  <si>
    <t>May Cash Advance Interest Rate 2</t>
  </si>
  <si>
    <t>dh012_acthc_rate_2_may</t>
  </si>
  <si>
    <t>may_cash_adv_int_rate_3</t>
  </si>
  <si>
    <t>May Cash Advance Interest Rate 3</t>
  </si>
  <si>
    <t>dh012_acthc_rate_3_may</t>
  </si>
  <si>
    <t>may_cash_adv_lmt_opt</t>
  </si>
  <si>
    <t>May Cash Advance Limit Option</t>
  </si>
  <si>
    <t>dh012_acthc_limit_option_may</t>
  </si>
  <si>
    <t>may_annl_fee_itm_cnt</t>
  </si>
  <si>
    <t>May Annual Fee Item Count</t>
  </si>
  <si>
    <t>dh012_acth_nmbr_annual_fee_may</t>
  </si>
  <si>
    <t>may_annl_fee_amt</t>
  </si>
  <si>
    <t>May Annual Fee Amount</t>
  </si>
  <si>
    <t>dh012_acth_amnt_annual_fee_may</t>
  </si>
  <si>
    <t>may_late_chrg_itm_cnt</t>
  </si>
  <si>
    <t>May Late Charge Item Count</t>
  </si>
  <si>
    <t>dh012_acth_nmbr_late_chg_may</t>
  </si>
  <si>
    <t>may_late_chrg_amt</t>
  </si>
  <si>
    <t>May Late Charge Amount</t>
  </si>
  <si>
    <t>dh012_acth_amnt_late_chg_may</t>
  </si>
  <si>
    <t>may_olmt_fee_itm_cnt</t>
  </si>
  <si>
    <t>May Over Limit Fee Item Count</t>
  </si>
  <si>
    <t>dh012_acth_nmbr_ovlmt_fee_may</t>
  </si>
  <si>
    <t>may_olmt_fee_amt</t>
  </si>
  <si>
    <t>May Over Limit Fee Amount</t>
  </si>
  <si>
    <t>dh012_acth_amnt_ovlmt_fee_may</t>
  </si>
  <si>
    <t>may_misc_chrg_fee_itm_cnt</t>
  </si>
  <si>
    <t>May Miscellaneous Charge Fee Item Count</t>
  </si>
  <si>
    <t>dh012_acth_nmbr_misc_chg_may</t>
  </si>
  <si>
    <t>may_misc_chrg_fee_amt</t>
  </si>
  <si>
    <t>May Miscellaneous Charge Fee Amount</t>
  </si>
  <si>
    <t>dh012_acth_amnt_misc_chg_may</t>
  </si>
  <si>
    <t>may_svc_chrg_fee_itm_cnt</t>
  </si>
  <si>
    <t>May Service Charge Fee Item Count</t>
  </si>
  <si>
    <t>dh012_acth_nmbr_svc_chg_may</t>
  </si>
  <si>
    <t>may_svc_chrg_fee_amt</t>
  </si>
  <si>
    <t>May Service Charge Fee Amount</t>
  </si>
  <si>
    <t>dh012_acth_amnt_svc_chg_may</t>
  </si>
  <si>
    <t>may_cash_adv_per_fee_itm_cnt</t>
  </si>
  <si>
    <t>May Cash Advance per Fee Item Count</t>
  </si>
  <si>
    <t>dh012_acth_nmbr_ca_per_fee_may</t>
  </si>
  <si>
    <t>may_cash_adv_per_fee_amt</t>
  </si>
  <si>
    <t>May Cash Advance per Fee Amount</t>
  </si>
  <si>
    <t>dh012_acth_amnt_ca_per_fee_may</t>
  </si>
  <si>
    <t>may_stmt_paymt_amt</t>
  </si>
  <si>
    <t>May Statement Payment Amount</t>
  </si>
  <si>
    <t>dh012_acth_amnt_payment_may</t>
  </si>
  <si>
    <t>may_stmt_crrnt_bal</t>
  </si>
  <si>
    <t>May Statement Current Balance</t>
  </si>
  <si>
    <t>dh012_acth_amnt_curr_bal_may</t>
  </si>
  <si>
    <t>may_bns_bckt_bgn_bal</t>
  </si>
  <si>
    <t>May Bonus Bucket Begin Balance</t>
  </si>
  <si>
    <t>dh012_acth_bb_beg_balance_may</t>
  </si>
  <si>
    <t>may_bns_bckt_cyc_to_dt_earn</t>
  </si>
  <si>
    <t>May Bonus Bucket Cycle-to-Date Earn</t>
  </si>
  <si>
    <t>dh012_acth_bb_earned_ctd_may</t>
  </si>
  <si>
    <t>may_bns_bckt_cyc_to_dt_utlz</t>
  </si>
  <si>
    <t>May Bonus Bucket Cycle-to-Date Utilization</t>
  </si>
  <si>
    <t>dh012_acth_bb_used_ctd_may</t>
  </si>
  <si>
    <t>may_stmt_cr_lmt</t>
  </si>
  <si>
    <t>May Statement Credit Limit</t>
  </si>
  <si>
    <t>dh012_acth_credit_limit_may</t>
  </si>
  <si>
    <t>may_stmt_avl_cr_lmt</t>
  </si>
  <si>
    <t>May Statement Available Credit Limit</t>
  </si>
  <si>
    <t>dh012_acth_avail_credit_may</t>
  </si>
  <si>
    <t>may_stmt_cash_lmt</t>
  </si>
  <si>
    <t>May Statement Cash Limit</t>
  </si>
  <si>
    <t>dh012_acth_cash_limit_may</t>
  </si>
  <si>
    <t>may_stmt_avl_cash_lmt</t>
  </si>
  <si>
    <t>May Statement Available Cash Limit</t>
  </si>
  <si>
    <t>dh012_acth_avail_cash_may</t>
  </si>
  <si>
    <t>may_airln_itm_cnt</t>
  </si>
  <si>
    <t>May Airline Item Count</t>
  </si>
  <si>
    <t>dh012_acth_nmbr_airline_may</t>
  </si>
  <si>
    <t>may_airln_amt</t>
  </si>
  <si>
    <t>May Airline Amount</t>
  </si>
  <si>
    <t>dh012_acth_amnt_airline_may</t>
  </si>
  <si>
    <t>May Hotel Item Count</t>
  </si>
  <si>
    <t>dh012_acth_nmbr_hotel_may</t>
  </si>
  <si>
    <t>May Hotel Amount</t>
  </si>
  <si>
    <t>dh012_acth_amnt_hotel_may</t>
  </si>
  <si>
    <t>may_car_rent_itm_cnt</t>
  </si>
  <si>
    <t>May Car Rental Item Count</t>
  </si>
  <si>
    <t>dh012_acth_nmbr_car_rental_may</t>
  </si>
  <si>
    <t>may_car_rent_amt</t>
  </si>
  <si>
    <t>May Car Rental Amount</t>
  </si>
  <si>
    <t>dh012_acth_amnt_car_rental_may</t>
  </si>
  <si>
    <t>May Restaurant Item Count</t>
  </si>
  <si>
    <t>dh012_acth_nmbr_restaurant_may</t>
  </si>
  <si>
    <t>May Restaurant Amount</t>
  </si>
  <si>
    <t>dh012_acth_amnt_restaurant_may</t>
  </si>
  <si>
    <t>may_mail_ordr_itm_cnt</t>
  </si>
  <si>
    <t>May Mail Order Item Count</t>
  </si>
  <si>
    <t>dh012_acth_nmbr_mail_order_may</t>
  </si>
  <si>
    <t>may_mail_ordr_amt</t>
  </si>
  <si>
    <t>May Mail Order Amount</t>
  </si>
  <si>
    <t>dh012_acth_amnt_mail_order_may</t>
  </si>
  <si>
    <t>may_atm_cash_itm_cnt</t>
  </si>
  <si>
    <t>May ATM Cash Item Count</t>
  </si>
  <si>
    <t>dh012_acth_nmbr_atm_cash_may</t>
  </si>
  <si>
    <t>may_atm_cash_amt</t>
  </si>
  <si>
    <t>May ATM Cash Amount</t>
  </si>
  <si>
    <t>dh012_acth_amnt_atm_cash_may</t>
  </si>
  <si>
    <t>may_cntr_cash_itm_cnt</t>
  </si>
  <si>
    <t>May Counter Cash Item Count</t>
  </si>
  <si>
    <t>dh012_acth_nmbr_man_cash_may</t>
  </si>
  <si>
    <t>may_cntr_cash_amt</t>
  </si>
  <si>
    <t>May Counter Cash Amount</t>
  </si>
  <si>
    <t>dh012_acth_amnt_man_cash_may</t>
  </si>
  <si>
    <t>May Quasi Cash Advance Item Count</t>
  </si>
  <si>
    <t>dh012_acth_nmbr_quasi_cash_may</t>
  </si>
  <si>
    <t>May Quasi Cash Advance Amount</t>
  </si>
  <si>
    <t>dh012_acth_amnt_quasi_cash_may</t>
  </si>
  <si>
    <t>may_othr_mrch_itm_cnt</t>
  </si>
  <si>
    <t>May Other Merchant Item Count</t>
  </si>
  <si>
    <t>dh012_acth_nmbr_oth_mer_may</t>
  </si>
  <si>
    <t>may_othr_mrch_amt</t>
  </si>
  <si>
    <t>May Other Merchant Amount</t>
  </si>
  <si>
    <t>dh012_acth_amnt_oth_mer_may</t>
  </si>
  <si>
    <t>jun_rtl_itm_cnt</t>
  </si>
  <si>
    <t>June Retail Item Count</t>
  </si>
  <si>
    <t>dh012_acth_nmbr_retail_jun</t>
  </si>
  <si>
    <t>jun_rtl_amt</t>
  </si>
  <si>
    <t>June Retail Amount</t>
  </si>
  <si>
    <t>dh012_acth_amnt_retail_jun</t>
  </si>
  <si>
    <t>jun_atm_cash_adv_itm_cnt</t>
  </si>
  <si>
    <t>June ATM Cash Advance Item Count</t>
  </si>
  <si>
    <t>dh012_acth_nmbr_ca_atm_jun</t>
  </si>
  <si>
    <t>jun_atm_cash_adv_amt</t>
  </si>
  <si>
    <t>June ATM Cash Advance Amount</t>
  </si>
  <si>
    <t>dh012_acth_amnt_ca_atm_jun</t>
  </si>
  <si>
    <t>jun_cntr_cash_adv_itm_cnt</t>
  </si>
  <si>
    <t>June Counter Cash Advance Item Count</t>
  </si>
  <si>
    <t>dh012_acth_nmbr_ca_man_jun</t>
  </si>
  <si>
    <t>jun_cntr_cash_adv_amt</t>
  </si>
  <si>
    <t>June Counter Cash Advance Amount</t>
  </si>
  <si>
    <t>dh012_acth_amnt_ca_man_jun</t>
  </si>
  <si>
    <t>jun_rtl_int_amt</t>
  </si>
  <si>
    <t>June Retail Interest Amount</t>
  </si>
  <si>
    <t>dh012_acthr_interest_jun</t>
  </si>
  <si>
    <t>jun_rtl_crrnt_int_rate</t>
  </si>
  <si>
    <t>June Retail Current Interest Rate</t>
  </si>
  <si>
    <t>dh012_acthr_curr_base_rate_jun</t>
  </si>
  <si>
    <t>jun_rtl_lmt_1</t>
  </si>
  <si>
    <t>June Retail Limit 1</t>
  </si>
  <si>
    <t>dh012_acthr_limit_1_jun</t>
  </si>
  <si>
    <t>jun_rtl_lmt_2</t>
  </si>
  <si>
    <t>June Retail Limit 2</t>
  </si>
  <si>
    <t>dh012_acthr_limit_2_jun</t>
  </si>
  <si>
    <t>jun_rtl_int_rate_2</t>
  </si>
  <si>
    <t>June Retail Interest Rate 2</t>
  </si>
  <si>
    <t>dh012_acthr_rate_2_jun</t>
  </si>
  <si>
    <t>jun_rtl_int_rate_3</t>
  </si>
  <si>
    <t>June Retail Interest Rate 3</t>
  </si>
  <si>
    <t>dh012_acthr_rate_3_jun</t>
  </si>
  <si>
    <t>jun_rtl_lmt_opt</t>
  </si>
  <si>
    <t xml:space="preserve">June Retail Limit Option </t>
  </si>
  <si>
    <t>dh012_acthr_limit_option_jun</t>
  </si>
  <si>
    <t>jun_cash_adv_int_rate</t>
  </si>
  <si>
    <t>June Cash Advance Interest Rate</t>
  </si>
  <si>
    <t>dh012_acthc_interest_jun</t>
  </si>
  <si>
    <t>jun_cash_adv_crrnt_int_rate</t>
  </si>
  <si>
    <t>June Cash Advance Current Interest Rate</t>
  </si>
  <si>
    <t>dh012_acthc_curr_base_rate_jun</t>
  </si>
  <si>
    <t>jun_cash_adv_lmt_1</t>
  </si>
  <si>
    <t>June Cash Advance Limit 1</t>
  </si>
  <si>
    <t>dh012_acthc_limit_1_jun</t>
  </si>
  <si>
    <t>jun_cash_adv_lmt_2</t>
  </si>
  <si>
    <t>June Cash Advance Limit 2</t>
  </si>
  <si>
    <t>dh012_acthc_limit_2_jun</t>
  </si>
  <si>
    <t>jun_cash_adv_int_rate_2</t>
  </si>
  <si>
    <t>June Cash Advance Interest Rate 2</t>
  </si>
  <si>
    <t>dh012_acthc_rate_2_jun</t>
  </si>
  <si>
    <t>jun_cash_adv_int_rate_3</t>
  </si>
  <si>
    <t>June Cash Advance Interest Rate 3</t>
  </si>
  <si>
    <t>dh012_acthc_rate_3_jun</t>
  </si>
  <si>
    <t>jun_cash_adv_lmt_opt</t>
  </si>
  <si>
    <t>June Cash Advance Limit Option</t>
  </si>
  <si>
    <t>dh012_acthc_limit_option_jun</t>
  </si>
  <si>
    <t>jun_annl_fee_itm_cnt</t>
  </si>
  <si>
    <t>June Annual Fee Item Count</t>
  </si>
  <si>
    <t>dh012_acth_nmbr_annual_fee_jun</t>
  </si>
  <si>
    <t>jun_annl_fee_amt</t>
  </si>
  <si>
    <t>June Annual Fee Amount</t>
  </si>
  <si>
    <t>dh012_acth_amnt_annual_fee_jun</t>
  </si>
  <si>
    <t>jun_late_chrg_itm_cnt</t>
  </si>
  <si>
    <t>June Late Charge Item Count</t>
  </si>
  <si>
    <t>dh012_acth_nmbr_late_chg_jun</t>
  </si>
  <si>
    <t>jun_late_chrg_amt</t>
  </si>
  <si>
    <t>June Late Charge Amount</t>
  </si>
  <si>
    <t>dh012_acth_amnt_late_chg_jun</t>
  </si>
  <si>
    <t>jun_olmt_fee_itm_cnt</t>
  </si>
  <si>
    <t>June Over Limit Fee Item Count</t>
  </si>
  <si>
    <t>dh012_acth_nmbr_ovlmt_fee_jun</t>
  </si>
  <si>
    <t>jun_olmt_fee_amt</t>
  </si>
  <si>
    <t>June Over Limit Fee Amount</t>
  </si>
  <si>
    <t>dh012_acth_amnt_ovlmt_fee_jun</t>
  </si>
  <si>
    <t>jun_misc_chrg_fee_itm_cnt</t>
  </si>
  <si>
    <t>June Miscellaneous Charge Fee Item Count</t>
  </si>
  <si>
    <t>dh012_acth_nmbr_misc_chg_jun</t>
  </si>
  <si>
    <t>jun_misc_chrg_fee_amt</t>
  </si>
  <si>
    <t>June Miscellaneous Charge Fee Amount</t>
  </si>
  <si>
    <t>dh012_acth_amnt_misc_chg_jun</t>
  </si>
  <si>
    <t>jun_svc_chrg_fee_itm_cnt</t>
  </si>
  <si>
    <t>June Service Charge Fee Item Count</t>
  </si>
  <si>
    <t>dh012_acth_nmbr_svc_chg_jun</t>
  </si>
  <si>
    <t>jun_svc_chrg_fee_amt</t>
  </si>
  <si>
    <t>June Service Charge Fee Amount</t>
  </si>
  <si>
    <t>dh012_acth_amnt_svc_chg_jun</t>
  </si>
  <si>
    <t>jun_cash_adv_per_fee_itm_cnt</t>
  </si>
  <si>
    <t>June Cash Advance per Fee Item Count</t>
  </si>
  <si>
    <t>dh012_acth_nmbr_ca_per_fee_jun</t>
  </si>
  <si>
    <t>jun_cash_adv_per_fee_amt</t>
  </si>
  <si>
    <t>June Cash Advance per Fee Amount</t>
  </si>
  <si>
    <t>dh012_acth_amnt_ca_per_fee_jun</t>
  </si>
  <si>
    <t>jun_stmt_paymt_amt</t>
  </si>
  <si>
    <t>June Statement Payment Amount</t>
  </si>
  <si>
    <t>dh012_acth_amnt_payment_jun</t>
  </si>
  <si>
    <t>jun_stmt_crrnt_bal</t>
  </si>
  <si>
    <t>June Statement Current Balance</t>
  </si>
  <si>
    <t>dh012_acth_amnt_curr_bal_jun</t>
  </si>
  <si>
    <t>jun_bns_bckt_bgn_bal</t>
  </si>
  <si>
    <t>June Bonus Bucket Begin Balance</t>
  </si>
  <si>
    <t>dh012_acth_bb_beg_balance_jun</t>
  </si>
  <si>
    <t>jun_bns_bckt_cyc_to_dt_earn</t>
  </si>
  <si>
    <t>June Bonus Bucket Cycle-to-Date Earn</t>
  </si>
  <si>
    <t>dh012_acth_bb_earned_ctd_jun</t>
  </si>
  <si>
    <t>jun_bns_bckt_cyc_to_dt_utlz</t>
  </si>
  <si>
    <t>June Bonus Bucket Cycle-to-Date Utilization</t>
  </si>
  <si>
    <t>dh012_acth_bb_used_ctd_jun</t>
  </si>
  <si>
    <t>jun_stmt_cr_lmt</t>
  </si>
  <si>
    <t>June Statement Credit Limit</t>
  </si>
  <si>
    <t>dh012_acth_credit_limit_jun</t>
  </si>
  <si>
    <t>jun_stmt_avl_cr_lmt</t>
  </si>
  <si>
    <t>June Statement Available Credit Limit</t>
  </si>
  <si>
    <t>dh012_acth_avail_credit_jun</t>
  </si>
  <si>
    <t>jun_stmt_cash_lmt</t>
  </si>
  <si>
    <t>June Statement Cash Limit</t>
  </si>
  <si>
    <t>dh012_acth_cash_limit_jun</t>
  </si>
  <si>
    <t>jun_stmt_avl_cash_lmt</t>
  </si>
  <si>
    <t>June Statement Available Cash Limit</t>
  </si>
  <si>
    <t>dh012_acth_avail_cash_jun</t>
  </si>
  <si>
    <t>jun_airln_itm_cnt</t>
  </si>
  <si>
    <t>June Airline Item Count</t>
  </si>
  <si>
    <t>dh012_acth_nmbr_airline_jun</t>
  </si>
  <si>
    <t>jun_airln_amt</t>
  </si>
  <si>
    <t>June Airline Amount</t>
  </si>
  <si>
    <t>dh012_acth_amnt_airline_jun</t>
  </si>
  <si>
    <t>June Hotel Item Count</t>
  </si>
  <si>
    <t>dh012_acth_nmbr_hotel_jun</t>
  </si>
  <si>
    <t>June Hotel Amount</t>
  </si>
  <si>
    <t>dh012_acth_amnt_hotel_jun</t>
  </si>
  <si>
    <t>jun_car_rent_itm_cnt</t>
  </si>
  <si>
    <t>June Car Rental Item Count</t>
  </si>
  <si>
    <t>dh012_acth_nmbr_car_rental_jun</t>
  </si>
  <si>
    <t>jun_car_rent_amt</t>
  </si>
  <si>
    <t>June Car Rental Amount</t>
  </si>
  <si>
    <t>dh012_acth_amnt_car_rental_jun</t>
  </si>
  <si>
    <t>June Restaurant Item Count</t>
  </si>
  <si>
    <t>dh012_acth_nmbr_restaurant_jun</t>
  </si>
  <si>
    <t>June Restaurant Amount</t>
  </si>
  <si>
    <t>dh012_acth_amnt_restaurant_jun</t>
  </si>
  <si>
    <t>jun_mail_ordr_itm_cnt</t>
  </si>
  <si>
    <t>June Mail Order Item Count</t>
  </si>
  <si>
    <t>dh012_acth_nmbr_mail_order_jun</t>
  </si>
  <si>
    <t>jun_mail_ordr_amt</t>
  </si>
  <si>
    <t>June Mail Order Amount</t>
  </si>
  <si>
    <t>dh012_acth_amnt_mail_order_jun</t>
  </si>
  <si>
    <t>jun_atm_cash_itm_cnt</t>
  </si>
  <si>
    <t>June ATM Cash Item Count</t>
  </si>
  <si>
    <t>dh012_acth_nmbr_atm_cash_jun</t>
  </si>
  <si>
    <t>jun_atm_cash_amt</t>
  </si>
  <si>
    <t>June ATM Cash Amount</t>
  </si>
  <si>
    <t>dh012_acth_amnt_atm_cash_jun</t>
  </si>
  <si>
    <t>jun_cntr_cash_itm_cnt</t>
  </si>
  <si>
    <t>June Counter Cash Item Count</t>
  </si>
  <si>
    <t>dh012_acth_nmbr_man_cash_jun</t>
  </si>
  <si>
    <t>jun_cntr_cash_amt</t>
  </si>
  <si>
    <t>June Counter Cash Amount</t>
  </si>
  <si>
    <t>dh012_acth_amnt_man_cash_jun</t>
  </si>
  <si>
    <t>June Quasi Cash Advance Item Count</t>
  </si>
  <si>
    <t>dh012_acth_nmbr_quasi_cash_jun</t>
  </si>
  <si>
    <t>June Quasi Cash Advance Amount</t>
  </si>
  <si>
    <t>dh012_acth_amnt_quasi_cash_jun</t>
  </si>
  <si>
    <t>jun_othr_mrch_itm_cnt</t>
  </si>
  <si>
    <t>June Other Merchant Item Count</t>
  </si>
  <si>
    <t>dh012_acth_nmbr_oth_mer_jun</t>
  </si>
  <si>
    <t>jun_othr_mrch_amt</t>
  </si>
  <si>
    <t>June Other Merchant Amount</t>
  </si>
  <si>
    <t>dh012_acth_amnt_oth_mer_jun</t>
  </si>
  <si>
    <t>jul_rtl_itm_cnt</t>
  </si>
  <si>
    <t>July Retail Item Count</t>
  </si>
  <si>
    <t>dh012_acth_nmbr_retail_jul</t>
  </si>
  <si>
    <t>jul_rtl_amt</t>
  </si>
  <si>
    <t>July Retail Amount</t>
  </si>
  <si>
    <t>dh012_acth_amnt_retail_jul</t>
  </si>
  <si>
    <t>jul_atm_cash_adv_itm_cnt</t>
  </si>
  <si>
    <t>July ATM Cash Advance Item Count</t>
  </si>
  <si>
    <t>dh012_acth_nmbr_ca_atm_jul</t>
  </si>
  <si>
    <t>jul_atm_cash_adv_amt</t>
  </si>
  <si>
    <t>July ATM Cash Advance Amount</t>
  </si>
  <si>
    <t>dh012_acth_amnt_ca_atm_jul</t>
  </si>
  <si>
    <t>jul_cntr_cash_adv_itm_cnt</t>
  </si>
  <si>
    <t>July Counter Cash Advance Item Count</t>
  </si>
  <si>
    <t>dh012_acth_nmbr_ca_man_jul</t>
  </si>
  <si>
    <t>jul_cntr_cash_adv_amt</t>
  </si>
  <si>
    <t>July Counter Cash Advance Amount</t>
  </si>
  <si>
    <t>dh012_acth_amnt_ca_man_jul</t>
  </si>
  <si>
    <t>jul_rtl_int_amt</t>
  </si>
  <si>
    <t>July Retail Interest Amount</t>
  </si>
  <si>
    <t>dh012_acthr_interest_jul</t>
  </si>
  <si>
    <t>jul_rtl_crrnt_int_rate</t>
  </si>
  <si>
    <t>July Retail Current Interest Rate</t>
  </si>
  <si>
    <t>dh012_acthr_curr_base_rate_jul</t>
  </si>
  <si>
    <t>jul_rtl_lmt_1</t>
  </si>
  <si>
    <t>July Retail Limit 1</t>
  </si>
  <si>
    <t>dh012_acthr_limit_1_jul</t>
  </si>
  <si>
    <t>jul_rtl_lmt_2</t>
  </si>
  <si>
    <t>July Retail Limit 2</t>
  </si>
  <si>
    <t>dh012_acthr_limit_2_jul</t>
  </si>
  <si>
    <t>jul_rtl_int_rate_2</t>
  </si>
  <si>
    <t>July Retail Interest Rate 2</t>
  </si>
  <si>
    <t>dh012_acthr_rate_2_jul</t>
  </si>
  <si>
    <t>jul_rtl_int_rate_3</t>
  </si>
  <si>
    <t>July Retail Interest Rate 3</t>
  </si>
  <si>
    <t>dh012_acthr_rate_3_jul</t>
  </si>
  <si>
    <t>jul_rtl_lmt_opt</t>
  </si>
  <si>
    <t xml:space="preserve">July Retail Limit Option </t>
  </si>
  <si>
    <t>dh012_acthr_limit_option_jul</t>
  </si>
  <si>
    <t>jul_cash_adv_int_rate</t>
  </si>
  <si>
    <t>July Cash Advance Interest Rate</t>
  </si>
  <si>
    <t>dh012_acthc_interest_jul</t>
  </si>
  <si>
    <t>jul_cash_adv_crrnt_int_rate</t>
  </si>
  <si>
    <t>July Cash Advance Current Interest Rate</t>
  </si>
  <si>
    <t>dh012_acthc_curr_base_rate_jul</t>
  </si>
  <si>
    <t>jul_cash_adv_lmt_1</t>
  </si>
  <si>
    <t>July Cash Advance Limit 1</t>
  </si>
  <si>
    <t>dh012_acthc_limit_1_jul</t>
  </si>
  <si>
    <t>jul_cash_adv_lmt_2</t>
  </si>
  <si>
    <t>July Cash Advance Limit 2</t>
  </si>
  <si>
    <t>dh012_acthc_limit_2_jul</t>
  </si>
  <si>
    <t>jul_cash_adv_int_rate_2</t>
  </si>
  <si>
    <t>July Cash Advance Interest Rate 2</t>
  </si>
  <si>
    <t>dh012_acthc_rate_2_jul</t>
  </si>
  <si>
    <t>jul_cash_adv_int_rate_3</t>
  </si>
  <si>
    <t>July Cash Advance Interest Rate 3</t>
  </si>
  <si>
    <t>dh012_acthc_rate_3_jul</t>
  </si>
  <si>
    <t>jul_cash_adv_lmt_opt</t>
  </si>
  <si>
    <t>July Cash Advance Limit Option</t>
  </si>
  <si>
    <t>dh012_acthc_limit_option_jul</t>
  </si>
  <si>
    <t>jul_annl_fee_itm_cnt</t>
  </si>
  <si>
    <t>July Annual Fee Item Count</t>
  </si>
  <si>
    <t>dh012_acth_nmbr_annual_fee_jul</t>
  </si>
  <si>
    <t>jul_annl_fee_amt</t>
  </si>
  <si>
    <t>July Annual Fee Amount</t>
  </si>
  <si>
    <t>dh012_acth_amnt_annual_fee_jul</t>
  </si>
  <si>
    <t>jul_late_chrg_itm_cnt</t>
  </si>
  <si>
    <t>July Late Charge Item Count</t>
  </si>
  <si>
    <t>dh012_acth_nmbr_late_chg_jul</t>
  </si>
  <si>
    <t>jul_late_chrg_amt</t>
  </si>
  <si>
    <t>July Late Charge Amount</t>
  </si>
  <si>
    <t>dh012_acth_amnt_late_chg_jul</t>
  </si>
  <si>
    <t>jul_olmt_fee_itm_cnt</t>
  </si>
  <si>
    <t>July Over Limit Fee Item Count</t>
  </si>
  <si>
    <t>dh012_acth_nmbr_ovlmt_fee_jul</t>
  </si>
  <si>
    <t>jul_olmt_fee_amt</t>
  </si>
  <si>
    <t>July Over Limit Fee Amount</t>
  </si>
  <si>
    <t>dh012_acth_amnt_ovlmt_fee_jul</t>
  </si>
  <si>
    <t>jul_misc_chrg_fee_itm_cnt</t>
  </si>
  <si>
    <t>July Miscellaneous Charge Fee Item Count</t>
  </si>
  <si>
    <t>dh012_acth_nmbr_misc_chg_jul</t>
  </si>
  <si>
    <t>jul_misc_chrg_fee_amt</t>
  </si>
  <si>
    <t>July Miscellaneous Charge Fee Amount</t>
  </si>
  <si>
    <t>dh012_acth_amnt_misc_chg_jul</t>
  </si>
  <si>
    <t>jul_svc_chrg_fee_itm_cnt</t>
  </si>
  <si>
    <t>July Service Charge Fee Item Count</t>
  </si>
  <si>
    <t>dh012_acth_nmbr_svc_chg_jul</t>
  </si>
  <si>
    <t>jul_svc_chrg_fee_amt</t>
  </si>
  <si>
    <t>July Service Charge Fee Amount</t>
  </si>
  <si>
    <t>dh012_acth_amnt_svc_chg_jul</t>
  </si>
  <si>
    <t>jul_cash_adv_per_fee_itm_cnt</t>
  </si>
  <si>
    <t>July Cash Advance per Fee Item Count</t>
  </si>
  <si>
    <t>dh012_acth_nmbr_ca_per_fee_jul</t>
  </si>
  <si>
    <t>jul_cash_adv_per_fee_amt</t>
  </si>
  <si>
    <t>July Cash Advance per Fee Amount</t>
  </si>
  <si>
    <t>dh012_acth_amnt_ca_per_fee_jul</t>
  </si>
  <si>
    <t>jul_stmt_paymt_amt</t>
  </si>
  <si>
    <t>July Statement Payment Amount</t>
  </si>
  <si>
    <t>dh012_acth_amnt_payment_jul</t>
  </si>
  <si>
    <t>jul_stmt_crrnt_bal</t>
  </si>
  <si>
    <t>July Statement Current Balance</t>
  </si>
  <si>
    <t>dh012_acth_amnt_curr_bal_jul</t>
  </si>
  <si>
    <t>jul_bns_bckt_bgn_bal</t>
  </si>
  <si>
    <t>July Bonus Bucket Begin Balance</t>
  </si>
  <si>
    <t>dh012_acth_bb_beg_balance_jul</t>
  </si>
  <si>
    <t>jul_bns_bckt_cyc_to_dt_earn</t>
  </si>
  <si>
    <t>July Bonus Bucket Cycle-to-Date Earn</t>
  </si>
  <si>
    <t>dh012_acth_bb_earned_ctd_jul</t>
  </si>
  <si>
    <t>jul_bns_bckt_cyc_to_dt_utlz</t>
  </si>
  <si>
    <t>July Bonus Bucket Cycle-to-Date Utilization</t>
  </si>
  <si>
    <t>dh012_acth_bb_used_ctd_jul</t>
  </si>
  <si>
    <t>jul_stmt_cr_lmt</t>
  </si>
  <si>
    <t>July Statement Credit Limit</t>
  </si>
  <si>
    <t>dh012_acth_credit_limit_jul</t>
  </si>
  <si>
    <t>jul_stmt_avl_cr_lmt</t>
  </si>
  <si>
    <t>July Statement Available Credit Limit</t>
  </si>
  <si>
    <t>dh012_acth_avail_credit_jul</t>
  </si>
  <si>
    <t>jul_stmt_cash_lmt</t>
  </si>
  <si>
    <t>July Statement Cash Limit</t>
  </si>
  <si>
    <t>dh012_acth_cash_limit_jul</t>
  </si>
  <si>
    <t>jul_stmt_avl_cash_lmt</t>
  </si>
  <si>
    <t>July Statement Available Cash Limit</t>
  </si>
  <si>
    <t>dh012_acth_avail_cash_jul</t>
  </si>
  <si>
    <t>jul_airln_itm_cnt</t>
  </si>
  <si>
    <t>July Airline Item Count</t>
  </si>
  <si>
    <t>dh012_acth_nmbr_airline_jul</t>
  </si>
  <si>
    <t>jul_airln_amt</t>
  </si>
  <si>
    <t>July Airline Amount</t>
  </si>
  <si>
    <t>dh012_acth_amnt_airline_jul</t>
  </si>
  <si>
    <t>July Hotel Item Count</t>
  </si>
  <si>
    <t>dh012_acth_nmbr_hotel_jul</t>
  </si>
  <si>
    <t>July Hotel Amount</t>
  </si>
  <si>
    <t>dh012_acth_amnt_hotel_jul</t>
  </si>
  <si>
    <t>jul_car_rent_itm_cnt</t>
  </si>
  <si>
    <t>July Car Rental Item Count</t>
  </si>
  <si>
    <t>dh012_acth_nmbr_car_rental_jul</t>
  </si>
  <si>
    <t>jul_car_rent_amt</t>
  </si>
  <si>
    <t>July Car Rental Amount</t>
  </si>
  <si>
    <t>dh012_acth_amnt_car_rental_jul</t>
  </si>
  <si>
    <t>July Restaurant Item Count</t>
  </si>
  <si>
    <t>dh012_acth_nmbr_restaurant_jul</t>
  </si>
  <si>
    <t>July Restaurant Amount</t>
  </si>
  <si>
    <t>dh012_acth_amnt_restaurant_jul</t>
  </si>
  <si>
    <t>jul_mail_ordr_itm_cnt</t>
  </si>
  <si>
    <t>July Mail Order Item Count</t>
  </si>
  <si>
    <t>dh012_acth_nmbr_mail_order_jul</t>
  </si>
  <si>
    <t>jul_mail_ordr_amt</t>
  </si>
  <si>
    <t>July Mail Order Amount</t>
  </si>
  <si>
    <t>dh012_acth_amnt_mail_order_jul</t>
  </si>
  <si>
    <t>jul_atm_cash_itm_cnt</t>
  </si>
  <si>
    <t>July ATM Cash Item Count</t>
  </si>
  <si>
    <t>dh012_acth_nmbr_atm_cash_jul</t>
  </si>
  <si>
    <t>jul_atm_cash_amt</t>
  </si>
  <si>
    <t>July ATM Cash Amount</t>
  </si>
  <si>
    <t>dh012_acth_amnt_atm_cash_jul</t>
  </si>
  <si>
    <t>jul_cntr_cash_itm_cnt</t>
  </si>
  <si>
    <t>July Counter Cash Item Count</t>
  </si>
  <si>
    <t>dh012_acth_nmbr_man_cash_jul</t>
  </si>
  <si>
    <t>jul_cntr_cash_amt</t>
  </si>
  <si>
    <t>July Counter Cash Amount</t>
  </si>
  <si>
    <t>dh012_acth_amnt_man_cash_jul</t>
  </si>
  <si>
    <t>July Quasi Cash Advance Item Count</t>
  </si>
  <si>
    <t>dh012_acth_nmbr_quasi_cash_jul</t>
  </si>
  <si>
    <t>July Quasi Cash Advance Amount</t>
  </si>
  <si>
    <t>dh012_acth_amnt_quasi_cash_jul</t>
  </si>
  <si>
    <t>jul_othr_mrch_itm_cnt</t>
  </si>
  <si>
    <t>July Other Merchant Item Count</t>
  </si>
  <si>
    <t>dh012_acth_nmbr_oth_mer_jul</t>
  </si>
  <si>
    <t>jul_othr_mrch_amt</t>
  </si>
  <si>
    <t>July Other Merchant Amount</t>
  </si>
  <si>
    <t>dh012_acth_amnt_oth_mer_jul</t>
  </si>
  <si>
    <t>aug_rtl_itm_cnt</t>
  </si>
  <si>
    <t>August Retail Item Count</t>
  </si>
  <si>
    <t>dh012_acth_nmbr_retail_aug</t>
  </si>
  <si>
    <t>aug_rtl_amt</t>
  </si>
  <si>
    <t>August Retail Amount</t>
  </si>
  <si>
    <t>dh012_acth_amnt_retail_aug</t>
  </si>
  <si>
    <t>aug_atm_cash_adv_itm_cnt</t>
  </si>
  <si>
    <t>August ATM Cash Advance Item Count</t>
  </si>
  <si>
    <t>dh012_acth_nmbr_ca_atm_aug</t>
  </si>
  <si>
    <t>aug_atm_cash_adv_amt</t>
  </si>
  <si>
    <t>August ATM Cash Advance Amount</t>
  </si>
  <si>
    <t>dh012_acth_amnt_ca_atm_aug</t>
  </si>
  <si>
    <t>aug_cntr_cash_adv_itm_cnt</t>
  </si>
  <si>
    <t>August Counter Cash Advance Item Count</t>
  </si>
  <si>
    <t>dh012_acth_nmbr_ca_man_aug</t>
  </si>
  <si>
    <t>aug_cntr_cash_adv_amt</t>
  </si>
  <si>
    <t>August Counter Cash Advance Amount</t>
  </si>
  <si>
    <t>dh012_acth_amnt_ca_man_aug</t>
  </si>
  <si>
    <t>aug_rtl_int_amt</t>
  </si>
  <si>
    <t>August Retail Interest Amount</t>
  </si>
  <si>
    <t>dh012_acthr_interest_aug</t>
  </si>
  <si>
    <t>aug_rtl_crrnt_int_rate</t>
  </si>
  <si>
    <t>August Retail Current Interest Rate</t>
  </si>
  <si>
    <t>dh012_acthr_curr_base_rate_aug</t>
  </si>
  <si>
    <t>aug_rtl_lmt_1</t>
  </si>
  <si>
    <t>August Retail Limit 1</t>
  </si>
  <si>
    <t>dh012_acthr_limit_1_aug</t>
  </si>
  <si>
    <t>aug_rtl_lmt_2</t>
  </si>
  <si>
    <t>August Retail Limit 2</t>
  </si>
  <si>
    <t>dh012_acthr_limit_2_aug</t>
  </si>
  <si>
    <t>aug_rtl_int_rate_2</t>
  </si>
  <si>
    <t>August Retail Interest Rate 2</t>
  </si>
  <si>
    <t>dh012_acthr_rate_2_aug</t>
  </si>
  <si>
    <t>aug_rtl_int_rate_3</t>
  </si>
  <si>
    <t>August Retail Interest Rate 3</t>
  </si>
  <si>
    <t>dh012_acthr_rate_3_aug</t>
  </si>
  <si>
    <t>aug_rtl_lmt_opt</t>
  </si>
  <si>
    <t xml:space="preserve">August Retail Limit Option </t>
  </si>
  <si>
    <t>dh012_acthr_limit_option_aug</t>
  </si>
  <si>
    <t>aug_cash_adv_int_rate</t>
  </si>
  <si>
    <t>August Cash Advance Interest Rate</t>
  </si>
  <si>
    <t>dh012_acthc_interest_aug</t>
  </si>
  <si>
    <t>aug_cash_adv_crrnt_int_rate</t>
  </si>
  <si>
    <t>August Cash Advance Current Interest Rate</t>
  </si>
  <si>
    <t>dh012_acthc_curr_base_rate_aug</t>
  </si>
  <si>
    <t>aug_cash_adv_lmt_1</t>
  </si>
  <si>
    <t>August Cash Advance Limit 1</t>
  </si>
  <si>
    <t>dh012_acthc_limit_1_aug</t>
  </si>
  <si>
    <t>aug_cash_adv_lmt_2</t>
  </si>
  <si>
    <t>August Cash Advance Limit 2</t>
  </si>
  <si>
    <t>dh012_acthc_limit_2_aug</t>
  </si>
  <si>
    <t>aug_cash_adv_int_rate_2</t>
  </si>
  <si>
    <t>August Cash Advance Interest Rate 2</t>
  </si>
  <si>
    <t>dh012_acthc_rate_2_aug</t>
  </si>
  <si>
    <t>aug_cash_adv_int_rate_3</t>
  </si>
  <si>
    <t>August Cash Advance Interest Rate 3</t>
  </si>
  <si>
    <t>dh012_acthc_rate_3_aug</t>
  </si>
  <si>
    <t>aug_cash_adv_lmt_opt</t>
  </si>
  <si>
    <t>August Cash Advance Limit Option</t>
  </si>
  <si>
    <t>dh012_acthc_limit_option_aug</t>
  </si>
  <si>
    <t>aug_annl_fee_itm_cnt</t>
  </si>
  <si>
    <t>August Annual Fee Item Count</t>
  </si>
  <si>
    <t>dh012_acth_nmbr_annual_fee_aug</t>
  </si>
  <si>
    <t>aug_annl_fee_amt</t>
  </si>
  <si>
    <t>August Annual Fee Amount</t>
  </si>
  <si>
    <t>dh012_acth_amnt_annual_fee_aug</t>
  </si>
  <si>
    <t>aug_late_chrg_itm_cnt</t>
  </si>
  <si>
    <t>August Late Charge Item Count</t>
  </si>
  <si>
    <t>dh012_acth_nmbr_late_chg_aug</t>
  </si>
  <si>
    <t>aug_late_chrg_amt</t>
  </si>
  <si>
    <t>August Late Charge Amount</t>
  </si>
  <si>
    <t>dh012_acth_amnt_late_chg_aug</t>
  </si>
  <si>
    <t>aug_olmt_fee_itm_cnt</t>
  </si>
  <si>
    <t>August Over Limit Fee Item Count</t>
  </si>
  <si>
    <t>dh012_acth_nmbr_ovlmt_fee_aug</t>
  </si>
  <si>
    <t>aug_olmt_fee_amt</t>
  </si>
  <si>
    <t>August Over Limit Fee Amount</t>
  </si>
  <si>
    <t>dh012_acth_amnt_ovlmt_fee_aug</t>
  </si>
  <si>
    <t>aug_misc_chrg_fee_itm_cnt</t>
  </si>
  <si>
    <t>August Miscellaneous Charge Fee Item Count</t>
  </si>
  <si>
    <t>dh012_acth_nmbr_misc_chg_aug</t>
  </si>
  <si>
    <t>aug_misc_chrg_fee_amt</t>
  </si>
  <si>
    <t>August Miscellaneous Charge Fee Amount</t>
  </si>
  <si>
    <t>dh012_acth_amnt_misc_chg_aug</t>
  </si>
  <si>
    <t>aug_svc_chrg_fee_itm_cnt</t>
  </si>
  <si>
    <t>August Service Charge Fee Item Count</t>
  </si>
  <si>
    <t>dh012_acth_nmbr_svc_chg_aug</t>
  </si>
  <si>
    <t>aug_svc_chrg_fee_amt</t>
  </si>
  <si>
    <t>August Service Charge Fee Amount</t>
  </si>
  <si>
    <t>dh012_acth_amnt_svc_chg_aug</t>
  </si>
  <si>
    <t>aug_cash_adv_per_fee_itm_cnt</t>
  </si>
  <si>
    <t>August Cash Advance per Fee Item Count</t>
  </si>
  <si>
    <t>dh012_acth_nmbr_ca_per_fee_aug</t>
  </si>
  <si>
    <t>aug_cash_adv_per_fee_amt</t>
  </si>
  <si>
    <t>August Cash Advance per Fee Amount</t>
  </si>
  <si>
    <t>dh012_acth_amnt_ca_per_fee_aug</t>
  </si>
  <si>
    <t>aug_stmt_paymt_amt</t>
  </si>
  <si>
    <t>August Statement Payment Amount</t>
  </si>
  <si>
    <t>dh012_acth_amnt_payment_aug</t>
  </si>
  <si>
    <t>aug_stmt_crrnt_bal</t>
  </si>
  <si>
    <t>August Statement Current Balance</t>
  </si>
  <si>
    <t>dh012_acth_amnt_curr_bal_aug</t>
  </si>
  <si>
    <t>aug_bns_bckt_bgn_bal</t>
  </si>
  <si>
    <t>August Bonus Bucket Begin Balance</t>
  </si>
  <si>
    <t>dh012_acth_bb_beg_balance_aug</t>
  </si>
  <si>
    <t>aug_bns_bckt_cyc_to_dt_earn</t>
  </si>
  <si>
    <t>August Bonus Bucket Cycle-to-Date Earn</t>
  </si>
  <si>
    <t>dh012_acth_bb_earned_ctd_aug</t>
  </si>
  <si>
    <t>aug_bns_bckt_cyc_to_dt_utlz</t>
  </si>
  <si>
    <t>August Bonus Bucket Cycle-to-Date Utilization</t>
  </si>
  <si>
    <t>dh012_acth_bb_used_ctd_aug</t>
  </si>
  <si>
    <t>aug_stmt_cr_lmt</t>
  </si>
  <si>
    <t>August Statement Credit Limit</t>
  </si>
  <si>
    <t>dh012_acth_credit_limit_aug</t>
  </si>
  <si>
    <t>aug_stmt_avl_cr_lmt</t>
  </si>
  <si>
    <t>August Statement Available Credit Limit</t>
  </si>
  <si>
    <t>dh012_acth_avail_credit_aug</t>
  </si>
  <si>
    <t>aug_stmt_cash_lmt</t>
  </si>
  <si>
    <t>August Statement Cash Limit</t>
  </si>
  <si>
    <t>dh012_acth_cash_limit_aug</t>
  </si>
  <si>
    <t>aug_stmt_avl_cash_lmt</t>
  </si>
  <si>
    <t>August Statement Available Cash Limit</t>
  </si>
  <si>
    <t>dh012_acth_avail_cash_aug</t>
  </si>
  <si>
    <t>aug_airln_itm_cnt</t>
  </si>
  <si>
    <t>August Airline Item Count</t>
  </si>
  <si>
    <t>dh012_acth_nmbr_airline_aug</t>
  </si>
  <si>
    <t>aug_airln_amt</t>
  </si>
  <si>
    <t>August Airline Amount</t>
  </si>
  <si>
    <t>dh012_acth_amnt_airline_aug</t>
  </si>
  <si>
    <t>August Hotel Item Count</t>
  </si>
  <si>
    <t>dh012_acth_nmbr_hotel_aug</t>
  </si>
  <si>
    <t>August Hotel Amount</t>
  </si>
  <si>
    <t>dh012_acth_amnt_hotel_aug</t>
  </si>
  <si>
    <t>aug_car_rent_itm_cnt</t>
  </si>
  <si>
    <t>August Car Rental Item Count</t>
  </si>
  <si>
    <t>dh012_acth_nmbr_car_rental_aug</t>
  </si>
  <si>
    <t>aug_car_rent_amt</t>
  </si>
  <si>
    <t>August Car Rental Amount</t>
  </si>
  <si>
    <t>dh012_acth_amnt_car_rental_aug</t>
  </si>
  <si>
    <t>August Restaurant Item Count</t>
  </si>
  <si>
    <t>dh012_acth_nmbr_restaurant_aug</t>
  </si>
  <si>
    <t>August Restaurant Amount</t>
  </si>
  <si>
    <t>dh012_acth_amnt_restaurant_aug</t>
  </si>
  <si>
    <t>aug_mail_ordr_itm_cnt</t>
  </si>
  <si>
    <t>August Mail Order Item Count</t>
  </si>
  <si>
    <t>dh012_acth_nmbr_mail_order_aug</t>
  </si>
  <si>
    <t>aug_mail_ordr_amt</t>
  </si>
  <si>
    <t>August Mail Order Amount</t>
  </si>
  <si>
    <t>dh012_acth_amnt_mail_order_aug</t>
  </si>
  <si>
    <t>aug_atm_cash_itm_cnt</t>
  </si>
  <si>
    <t>August ATM Cash Item Count</t>
  </si>
  <si>
    <t>dh012_acth_nmbr_atm_cash_aug</t>
  </si>
  <si>
    <t>aug_atm_cash_amt</t>
  </si>
  <si>
    <t>August ATM Cash Amount</t>
  </si>
  <si>
    <t>dh012_acth_amnt_atm_cash_aug</t>
  </si>
  <si>
    <t>aug_cntr_cash_itm_cnt</t>
  </si>
  <si>
    <t>August Counter Cash Item Count</t>
  </si>
  <si>
    <t>dh012_acth_nmbr_man_cash_aug</t>
  </si>
  <si>
    <t>aug_cntr_cash_amt</t>
  </si>
  <si>
    <t>August Counter Cash Amount</t>
  </si>
  <si>
    <t>dh012_acth_amnt_man_cash_aug</t>
  </si>
  <si>
    <t>August Quasi Cash Advance Item Count</t>
  </si>
  <si>
    <t>dh012_acth_nmbr_quasi_cash_aug</t>
  </si>
  <si>
    <t>August Quasi Cash Advance Amount</t>
  </si>
  <si>
    <t>dh012_acth_amnt_quasi_cash_aug</t>
  </si>
  <si>
    <t>aug_othr_mrch_itm_cnt</t>
  </si>
  <si>
    <t>August Other Merchant Item Count</t>
  </si>
  <si>
    <t>dh012_acth_nmbr_oth_mer_aug</t>
  </si>
  <si>
    <t>aug_othr_mrch_amt</t>
  </si>
  <si>
    <t>August Other Merchant Amount</t>
  </si>
  <si>
    <t>dh012_acth_amnt_oth_mer_aug</t>
  </si>
  <si>
    <t>sep_rtl_itm_cnt</t>
  </si>
  <si>
    <t>September Retail Item Count</t>
  </si>
  <si>
    <t>dh012_acth_nmbr_retail_sep</t>
  </si>
  <si>
    <t>sep_rtl_amt</t>
  </si>
  <si>
    <t>September Retail Amount</t>
  </si>
  <si>
    <t>dh012_acth_amnt_retail_sep</t>
  </si>
  <si>
    <t>sep_atm_cash_adv_itm_cnt</t>
  </si>
  <si>
    <t>September ATM Cash Advance Item Count</t>
  </si>
  <si>
    <t>dh012_acth_nmbr_ca_atm_sep</t>
  </si>
  <si>
    <t>sep_atm_cash_adv_amt</t>
  </si>
  <si>
    <t>September ATM Cash Advance Amount</t>
  </si>
  <si>
    <t>dh012_acth_amnt_ca_atm_sep</t>
  </si>
  <si>
    <t>sep_cntr_cash_adv_itm_cnt</t>
  </si>
  <si>
    <t>September Counter Cash Advance Item Count</t>
  </si>
  <si>
    <t>dh012_acth_nmbr_ca_man_sep</t>
  </si>
  <si>
    <t>sep_cntr_cash_adv_amt</t>
  </si>
  <si>
    <t>September Counter Cash Advance Amount</t>
  </si>
  <si>
    <t>dh012_acth_amnt_ca_man_sep</t>
  </si>
  <si>
    <t>sep_rtl_int_amt</t>
  </si>
  <si>
    <t>September Retail Interest Amount</t>
  </si>
  <si>
    <t>dh012_acthr_interest_sep</t>
  </si>
  <si>
    <t>sep_rtl_crrnt_int_rate</t>
  </si>
  <si>
    <t>September Retail Current Interest Rate</t>
  </si>
  <si>
    <t>dh012_acthr_curr_base_rate_sep</t>
  </si>
  <si>
    <t>sep_rtl_lmt_1</t>
  </si>
  <si>
    <t>September Retail Limit 1</t>
  </si>
  <si>
    <t>dh012_acthr_limit_1_sep</t>
  </si>
  <si>
    <t>sep_rtl_lmt_2</t>
  </si>
  <si>
    <t>September Retail Limit 2</t>
  </si>
  <si>
    <t>dh012_acthr_limit_2_sep</t>
  </si>
  <si>
    <t>sep_rtl_int_rate_2</t>
  </si>
  <si>
    <t>September Retail Interest Rate 2</t>
  </si>
  <si>
    <t>dh012_acthr_rate_2_sep</t>
  </si>
  <si>
    <t>sep_rtl_int_rate_3</t>
  </si>
  <si>
    <t>September Retail Interest Rate 3</t>
  </si>
  <si>
    <t>dh012_acthr_rate_3_sep</t>
  </si>
  <si>
    <t>sep_rtl_lmt_opt</t>
  </si>
  <si>
    <t xml:space="preserve">September Retail Limit Option </t>
  </si>
  <si>
    <t>dh012_acthr_limit_option_sep</t>
  </si>
  <si>
    <t>sep_cash_adv_int_rate</t>
  </si>
  <si>
    <t>September Cash Advance Interest Rate</t>
  </si>
  <si>
    <t>dh012_acthc_interest_sep</t>
  </si>
  <si>
    <t>sep_cash_adv_crrnt_int_rate</t>
  </si>
  <si>
    <t>September Cash Advance Current Interest Rate</t>
  </si>
  <si>
    <t>dh012_acthc_curr_base_rate_sep</t>
  </si>
  <si>
    <t>sep_cash_adv_lmt_1</t>
  </si>
  <si>
    <t>September Cash Advance Limit 1</t>
  </si>
  <si>
    <t>dh012_acthc_limit_1_sep</t>
  </si>
  <si>
    <t>sep_cash_adv_lmt_2</t>
  </si>
  <si>
    <t>September Cash Advance Limit 2</t>
  </si>
  <si>
    <t>dh012_acthc_limit_2_sep</t>
  </si>
  <si>
    <t>sep_cash_adv_int_rate_2</t>
  </si>
  <si>
    <t>September Cash Advance Interest Rate 2</t>
  </si>
  <si>
    <t>dh012_acthc_rate_2_sep</t>
  </si>
  <si>
    <t>sep_cash_adv_int_rate_3</t>
  </si>
  <si>
    <t>September Cash Advance Interest Rate 3</t>
  </si>
  <si>
    <t>dh012_acthc_rate_3_sep</t>
  </si>
  <si>
    <t>sep_cash_adv_lmt_opt</t>
  </si>
  <si>
    <t>September Cash Advance Limit Option</t>
  </si>
  <si>
    <t>dh012_acthc_limit_option_sep</t>
  </si>
  <si>
    <t>sep_annl_fee_itm_cnt</t>
  </si>
  <si>
    <t>September Annual Fee Item Count</t>
  </si>
  <si>
    <t>dh012_acth_nmbr_annual_fee_sep</t>
  </si>
  <si>
    <t>sep_annl_fee_amt</t>
  </si>
  <si>
    <t>September Annual Fee Amount</t>
  </si>
  <si>
    <t>dh012_acth_amnt_annual_fee_sep</t>
  </si>
  <si>
    <t>sep_late_chrg_itm_cnt</t>
  </si>
  <si>
    <t>September Late Charge Item Count</t>
  </si>
  <si>
    <t>dh012_acth_nmbr_late_chg_sep</t>
  </si>
  <si>
    <t>sep_late_chrg_amt</t>
  </si>
  <si>
    <t>September Late Charge Amount</t>
  </si>
  <si>
    <t>dh012_acth_amnt_late_chg_sep</t>
  </si>
  <si>
    <t>sep_olmt_fee_itm_cnt</t>
  </si>
  <si>
    <t>September Over Limit Fee Item Count</t>
  </si>
  <si>
    <t>dh012_acth_nmbr_ovlmt_fee_sep</t>
  </si>
  <si>
    <t>sep_olmt_fee_amt</t>
  </si>
  <si>
    <t>September Over Limit Fee Amount</t>
  </si>
  <si>
    <t>dh012_acth_amnt_ovlmt_fee_sep</t>
  </si>
  <si>
    <t>sep_misc_chrg_fee_itm_cnt</t>
  </si>
  <si>
    <t>September Miscellaneous Charge Fee Item Count</t>
  </si>
  <si>
    <t>dh012_acth_nmbr_misc_chg_sep</t>
  </si>
  <si>
    <t>sep_misc_chrg_fee_amt</t>
  </si>
  <si>
    <t>September Miscellaneous Charge Fee Amount</t>
  </si>
  <si>
    <t>dh012_acth_amnt_misc_chg_sep</t>
  </si>
  <si>
    <t>sep_svc_chrg_fee_itm_cnt</t>
  </si>
  <si>
    <t>September Service Charge Fee Item Count</t>
  </si>
  <si>
    <t>dh012_acth_nmbr_svc_chg_sep</t>
  </si>
  <si>
    <t>sep_svc_chrg_fee_amt</t>
  </si>
  <si>
    <t>September Service Charge Fee Amount</t>
  </si>
  <si>
    <t>dh012_acth_amnt_svc_chg_sep</t>
  </si>
  <si>
    <t>sep_cash_adv_per_fee_itm_cnt</t>
  </si>
  <si>
    <t>September Cash Advance per Fee Item Count</t>
  </si>
  <si>
    <t>dh012_acth_nmbr_ca_per_fee_sep</t>
  </si>
  <si>
    <t>sep_cash_adv_per_fee_amt</t>
  </si>
  <si>
    <t>September Cash Advance per Fee Amount</t>
  </si>
  <si>
    <t>dh012_acth_amnt_ca_per_fee_sep</t>
  </si>
  <si>
    <t>sep_stmt_paymt_amt</t>
  </si>
  <si>
    <t>September Statement Payment Amount</t>
  </si>
  <si>
    <t>dh012_acth_amnt_payment_sep</t>
  </si>
  <si>
    <t>sep_stmt_crrnt_bal</t>
  </si>
  <si>
    <t>September Statement Current Balance</t>
  </si>
  <si>
    <t>dh012_acth_amnt_curr_bal_sep</t>
  </si>
  <si>
    <t>sep_bns_bckt_bgn_bal</t>
  </si>
  <si>
    <t>September Bonus Bucket Begin Balance</t>
  </si>
  <si>
    <t>dh012_acth_bb_beg_balance_sep</t>
  </si>
  <si>
    <t>sep_bns_bckt_cyc_to_dt_earn</t>
  </si>
  <si>
    <t>September Bonus Bucket Cycle-to-Date Earn</t>
  </si>
  <si>
    <t>dh012_acth_bb_earned_ctd_sep</t>
  </si>
  <si>
    <t>sep_bns_bckt_cyc_to_dt_utlz</t>
  </si>
  <si>
    <t>September Bonus Bucket Cycle-to-Date Utilization</t>
  </si>
  <si>
    <t>dh012_acth_bb_used_ctd_sep</t>
  </si>
  <si>
    <t>sep_stmt_cr_lmt</t>
  </si>
  <si>
    <t>September Statement Credit Limit</t>
  </si>
  <si>
    <t>dh012_acth_credit_limit_sep</t>
  </si>
  <si>
    <t>sep_stmt_avl_cr_lmt</t>
  </si>
  <si>
    <t>September Statement Available Credit Limit</t>
  </si>
  <si>
    <t>dh012_acth_avail_credit_sep</t>
  </si>
  <si>
    <t>sep_stmt_cash_lmt</t>
  </si>
  <si>
    <t>September Statement Cash Limit</t>
  </si>
  <si>
    <t>dh012_acth_cash_limit_sep</t>
  </si>
  <si>
    <t>sep_stmt_avl_cash_lmt</t>
  </si>
  <si>
    <t>September Statement Available Cash Limit</t>
  </si>
  <si>
    <t>dh012_acth_avail_cash_sep</t>
  </si>
  <si>
    <t>sep_airln_itm_cnt</t>
  </si>
  <si>
    <t>September Airline Item Count</t>
  </si>
  <si>
    <t>dh012_acth_nmbr_airline_sep</t>
  </si>
  <si>
    <t>sep_airln_amt</t>
  </si>
  <si>
    <t>September Airline Amount</t>
  </si>
  <si>
    <t>dh012_acth_amnt_airline_sep</t>
  </si>
  <si>
    <t>September Hotel Item Count</t>
  </si>
  <si>
    <t>dh012_acth_nmbr_hotel_sep</t>
  </si>
  <si>
    <t>September Hotel Amount</t>
  </si>
  <si>
    <t>dh012_acth_amnt_hotel_sep</t>
  </si>
  <si>
    <t>sep_car_rent_itm_cnt</t>
  </si>
  <si>
    <t>September Car Rental Item Count</t>
  </si>
  <si>
    <t>dh012_acth_nmbr_car_rental_sep</t>
  </si>
  <si>
    <t>sep_car_rent_amt</t>
  </si>
  <si>
    <t>September Car Rental Amount</t>
  </si>
  <si>
    <t>dh012_acth_amnt_car_rental_sep</t>
  </si>
  <si>
    <t>September Restaurant Item Count</t>
  </si>
  <si>
    <t>dh012_acth_nmbr_restaurant_sep</t>
  </si>
  <si>
    <t>September Restaurant Amount</t>
  </si>
  <si>
    <t>dh012_acth_amnt_restaurant_sep</t>
  </si>
  <si>
    <t>sep_mail_ordr_itm_cnt</t>
  </si>
  <si>
    <t>September Mail Order Item Count</t>
  </si>
  <si>
    <t>dh012_acth_nmbr_mail_order_sep</t>
  </si>
  <si>
    <t>sep_mail_ordr_amt</t>
  </si>
  <si>
    <t>September Mail Order Amount</t>
  </si>
  <si>
    <t>dh012_acth_amnt_mail_order_sep</t>
  </si>
  <si>
    <t>sep_atm_cash_itm_cnt</t>
  </si>
  <si>
    <t>September ATM Cash Item Count</t>
  </si>
  <si>
    <t>dh012_acth_nmbr_atm_cash_sep</t>
  </si>
  <si>
    <t>sep_atm_cash_amt</t>
  </si>
  <si>
    <t>September ATM Cash Amount</t>
  </si>
  <si>
    <t>dh012_acth_amnt_atm_cash_sep</t>
  </si>
  <si>
    <t>sep_cntr_cash_itm_cnt</t>
  </si>
  <si>
    <t>September Counter Cash Item Count</t>
  </si>
  <si>
    <t>dh012_acth_nmbr_man_cash_sep</t>
  </si>
  <si>
    <t>sep_cntr_cash_amt</t>
  </si>
  <si>
    <t>September Counter Cash Amount</t>
  </si>
  <si>
    <t>dh012_acth_amnt_man_cash_sep</t>
  </si>
  <si>
    <t>September Quasi Cash Advance Item Count</t>
  </si>
  <si>
    <t>dh012_acth_nmbr_quasi_cash_sep</t>
  </si>
  <si>
    <t>September Quasi Cash Advance Amount</t>
  </si>
  <si>
    <t>dh012_acth_amnt_quasi_cash_sep</t>
  </si>
  <si>
    <t>sep_othr_mrch_itm_cnt</t>
  </si>
  <si>
    <t>September Other Merchant Item Count</t>
  </si>
  <si>
    <t>dh012_acth_nmbr_oth_mer_sep</t>
  </si>
  <si>
    <t>sep_othr_mrch_amt</t>
  </si>
  <si>
    <t>September Other Merchant Amount</t>
  </si>
  <si>
    <t>dh012_acth_amnt_oth_mer_sep</t>
  </si>
  <si>
    <t>oct_rtl_itm_cnt</t>
  </si>
  <si>
    <t>October Retail Item Count</t>
  </si>
  <si>
    <t>dh012_acth_nmbr_retail_oct</t>
  </si>
  <si>
    <t>oct_rtl_amt</t>
  </si>
  <si>
    <t>October Retail Amount</t>
  </si>
  <si>
    <t>dh012_acth_amnt_retail_oct</t>
  </si>
  <si>
    <t>oct_atm_cash_adv_itm_cnt</t>
  </si>
  <si>
    <t>October ATM Cash Advance Item Count</t>
  </si>
  <si>
    <t>dh012_acth_nmbr_ca_atm_oct</t>
  </si>
  <si>
    <t>oct_atm_cash_adv_amt</t>
  </si>
  <si>
    <t>October ATM Cash Advance Amount</t>
  </si>
  <si>
    <t>dh012_acth_amnt_ca_atm_oct</t>
  </si>
  <si>
    <t>oct_cntr_cash_adv_itm_cnt</t>
  </si>
  <si>
    <t>October Counter Cash Advance Item Count</t>
  </si>
  <si>
    <t>dh012_acth_nmbr_ca_man_oct</t>
  </si>
  <si>
    <t>oct_cntr_cash_adv_amt</t>
  </si>
  <si>
    <t>October Counter Cash Advance Amount</t>
  </si>
  <si>
    <t>dh012_acth_amnt_ca_man_oct</t>
  </si>
  <si>
    <t>oct_rtl_int_amt</t>
  </si>
  <si>
    <t>October Retail Interest Amount</t>
  </si>
  <si>
    <t>dh012_acthr_interest_oct</t>
  </si>
  <si>
    <t>oct_rtl_crrnt_int_rate</t>
  </si>
  <si>
    <t>October Retail Current Interest Rate</t>
  </si>
  <si>
    <t>dh012_acthr_curr_base_rate_oct</t>
  </si>
  <si>
    <t>oct_rtl_lmt_1</t>
  </si>
  <si>
    <t>October Retail Limit 1</t>
  </si>
  <si>
    <t>dh012_acthr_limit_1_oct</t>
  </si>
  <si>
    <t>oct_rtl_lmt_2</t>
  </si>
  <si>
    <t>October Retail Limit 2</t>
  </si>
  <si>
    <t>dh012_acthr_limit_2_oct</t>
  </si>
  <si>
    <t>oct_rtl_int_rate_2</t>
  </si>
  <si>
    <t>October Retail Interest Rate 2</t>
  </si>
  <si>
    <t>dh012_acthr_rate_2_oct</t>
  </si>
  <si>
    <t>oct_rtl_int_rate_3</t>
  </si>
  <si>
    <t>October Retail Interest Rate 3</t>
  </si>
  <si>
    <t>dh012_acthr_rate_3_oct</t>
  </si>
  <si>
    <t>oct_rtl_lmt_opt</t>
  </si>
  <si>
    <t xml:space="preserve">October Retail Limit Option </t>
  </si>
  <si>
    <t>dh012_acthr_limit_option_oct</t>
  </si>
  <si>
    <t>oct_cash_adv_int_rate</t>
  </si>
  <si>
    <t>October Cash Advance Interest Rate</t>
  </si>
  <si>
    <t>dh012_acthc_interest_oct</t>
  </si>
  <si>
    <t>oct_cash_adv_crrnt_int_rate</t>
  </si>
  <si>
    <t>October Cash Advance Current Interest Rate</t>
  </si>
  <si>
    <t>dh012_acthc_curr_base_rate_oct</t>
  </si>
  <si>
    <t>oct_cash_adv_lmt_1</t>
  </si>
  <si>
    <t>October Cash Advance Limit 1</t>
  </si>
  <si>
    <t>dh012_acthc_limit_1_oct</t>
  </si>
  <si>
    <t>oct_cash_adv_lmt_2</t>
  </si>
  <si>
    <t>October Cash Advance Limit 2</t>
  </si>
  <si>
    <t>dh012_acthc_limit_2_oct</t>
  </si>
  <si>
    <t>oct_cash_adv_int_rate_2</t>
  </si>
  <si>
    <t>October Cash Advance Interest Rate 2</t>
  </si>
  <si>
    <t>dh012_acthc_rate_2_oct</t>
  </si>
  <si>
    <t>oct_cash_adv_int_rate_3</t>
  </si>
  <si>
    <t>October Cash Advance Interest Rate 3</t>
  </si>
  <si>
    <t>dh012_acthc_rate_3_oct</t>
  </si>
  <si>
    <t>oct_cash_adv_lmt_opt</t>
  </si>
  <si>
    <t>October Cash Advance Limit Option</t>
  </si>
  <si>
    <t>dh012_acthc_limit_option_oct</t>
  </si>
  <si>
    <t>oct_annl_fee_itm_cnt</t>
  </si>
  <si>
    <t>October Annual Fee Item Count</t>
  </si>
  <si>
    <t>dh012_acth_nmbr_annual_fee_oct</t>
  </si>
  <si>
    <t>oct_annl_fee_amt</t>
  </si>
  <si>
    <t>October Annual Fee Amount</t>
  </si>
  <si>
    <t>dh012_acth_amnt_annual_fee_oct</t>
  </si>
  <si>
    <t>oct_late_chrg_itm_cnt</t>
  </si>
  <si>
    <t>October Late Charge Item Count</t>
  </si>
  <si>
    <t>dh012_acth_nmbr_late_chg_oct</t>
  </si>
  <si>
    <t>oct_late_chrg_amt</t>
  </si>
  <si>
    <t>October Late Charge Amount</t>
  </si>
  <si>
    <t>dh012_acth_amnt_late_chg_oct</t>
  </si>
  <si>
    <t>oct_olmt_fee_itm_cnt</t>
  </si>
  <si>
    <t>October Over Limit Fee Item Count</t>
  </si>
  <si>
    <t>dh012_acth_nmbr_ovlmt_fee_oct</t>
  </si>
  <si>
    <t>oct_olmt_fee_amt</t>
  </si>
  <si>
    <t>October Over Limit Fee Amount</t>
  </si>
  <si>
    <t>dh012_acth_amnt_ovlmt_fee_oct</t>
  </si>
  <si>
    <t>oct_misc_chrg_fee_itm_cnt</t>
  </si>
  <si>
    <t>October Miscellaneous Charge Fee Item Count</t>
  </si>
  <si>
    <t>dh012_acth_nmbr_misc_chg_oct</t>
  </si>
  <si>
    <t>oct_misc_chrg_fee_amt</t>
  </si>
  <si>
    <t>October Miscellaneous Charge Fee Amount</t>
  </si>
  <si>
    <t>dh012_acth_amnt_misc_chg_oct</t>
  </si>
  <si>
    <t>oct_svc_chrg_fee_itm_cnt</t>
  </si>
  <si>
    <t>October Service Charge Fee Item Count</t>
  </si>
  <si>
    <t>dh012_acth_nmbr_svc_chg_oct</t>
  </si>
  <si>
    <t>oct_svc_chrg_fee_amt</t>
  </si>
  <si>
    <t>October Service Charge Fee Amount</t>
  </si>
  <si>
    <t>dh012_acth_amnt_svc_chg_oct</t>
  </si>
  <si>
    <t>oct_cash_adv_per_fee_itm_cnt</t>
  </si>
  <si>
    <t>October Cash Advance per Fee Item Count</t>
  </si>
  <si>
    <t>dh012_acth_nmbr_ca_per_fee_oct</t>
  </si>
  <si>
    <t>oct_cash_adv_per_fee_amt</t>
  </si>
  <si>
    <t>October Cash Advance per Fee Amount</t>
  </si>
  <si>
    <t>dh012_acth_amnt_ca_per_fee_oct</t>
  </si>
  <si>
    <t>oct_stmt_paymt_amt</t>
  </si>
  <si>
    <t>October Statement Payment Amount</t>
  </si>
  <si>
    <t>dh012_acth_amnt_payment_oct</t>
  </si>
  <si>
    <t>oct_stmt_crrnt_bal</t>
  </si>
  <si>
    <t>October Statement Current Balance</t>
  </si>
  <si>
    <t>dh012_acth_amnt_curr_bal_oct</t>
  </si>
  <si>
    <t>oct_bns_bckt_bgn_bal</t>
  </si>
  <si>
    <t>October Bonus Bucket Begin Balance</t>
  </si>
  <si>
    <t>dh012_acth_bb_beg_balance_oct</t>
  </si>
  <si>
    <t>oct_bns_bckt_cyc_to_dt_earn</t>
  </si>
  <si>
    <t>October Bonus Bucket Cycle-to-Date Earn</t>
  </si>
  <si>
    <t>dh012_acth_bb_earned_ctd_oct</t>
  </si>
  <si>
    <t>oct_bns_bckt_cyc_to_dt_utlz</t>
  </si>
  <si>
    <t>October Bonus Bucket Cycle-to-Date Utilization</t>
  </si>
  <si>
    <t>dh012_acth_bb_used_ctd_oct</t>
  </si>
  <si>
    <t>oct_stmt_cr_lmt</t>
  </si>
  <si>
    <t>October Statement Credit Limit</t>
  </si>
  <si>
    <t>dh012_acth_credit_limit_oct</t>
  </si>
  <si>
    <t>oct_stmt_avl_cr_lmt</t>
  </si>
  <si>
    <t>October Statement Available Credit Limit</t>
  </si>
  <si>
    <t>dh012_acth_avail_credit_oct</t>
  </si>
  <si>
    <t>oct_stmt_cash_lmt</t>
  </si>
  <si>
    <t>October Statement Cash Limit</t>
  </si>
  <si>
    <t>dh012_acth_cash_limit_oct</t>
  </si>
  <si>
    <t>oct_stmt_avl_cash_lmt</t>
  </si>
  <si>
    <t>October Statement Available Cash Limit</t>
  </si>
  <si>
    <t>dh012_acth_avail_cash_oct</t>
  </si>
  <si>
    <t>oct_airln_itm_cnt</t>
  </si>
  <si>
    <t>October Airline Item Count</t>
  </si>
  <si>
    <t>dh012_acth_nmbr_airline_oct</t>
  </si>
  <si>
    <t>oct_airln_amt</t>
  </si>
  <si>
    <t>October Airline Amount</t>
  </si>
  <si>
    <t>dh012_acth_amnt_airline_oct</t>
  </si>
  <si>
    <t>October Hotel Item Count</t>
  </si>
  <si>
    <t>dh012_acth_nmbr_hotel_oct</t>
  </si>
  <si>
    <t>October Hotel Amount</t>
  </si>
  <si>
    <t>dh012_acth_amnt_hotel_oct</t>
  </si>
  <si>
    <t>oct_car_rent_itm_cnt</t>
  </si>
  <si>
    <t>October Car Rental Item Count</t>
  </si>
  <si>
    <t>dh012_acth_nmbr_car_rental_oct</t>
  </si>
  <si>
    <t>oct_car_rent_amt</t>
  </si>
  <si>
    <t>October Car Rental Amount</t>
  </si>
  <si>
    <t>dh012_acth_amnt_car_rental_oct</t>
  </si>
  <si>
    <t>October Restaurant Item Count</t>
  </si>
  <si>
    <t>dh012_acth_nmbr_restaurant_oct</t>
  </si>
  <si>
    <t>October Restaurant Amount</t>
  </si>
  <si>
    <t>dh012_acth_amnt_restaurant_oct</t>
  </si>
  <si>
    <t>oct_mail_ordr_itm_cnt</t>
  </si>
  <si>
    <t>October Mail Order Item Count</t>
  </si>
  <si>
    <t>dh012_acth_nmbr_mail_order_oct</t>
  </si>
  <si>
    <t>oct_mail_ordr_amt</t>
  </si>
  <si>
    <t>October Mail Order Amount</t>
  </si>
  <si>
    <t>dh012_acth_amnt_mail_order_oct</t>
  </si>
  <si>
    <t>oct_atm_cash_itm_cnt</t>
  </si>
  <si>
    <t>October ATM Cash Item Count</t>
  </si>
  <si>
    <t>dh012_acth_nmbr_atm_cash_oct</t>
  </si>
  <si>
    <t>oct_atm_cash_amt</t>
  </si>
  <si>
    <t>October ATM Cash Amount</t>
  </si>
  <si>
    <t>dh012_acth_amnt_atm_cash_oct</t>
  </si>
  <si>
    <t>oct_cntr_cash_itm_cnt</t>
  </si>
  <si>
    <t>October Counter Cash Item Count</t>
  </si>
  <si>
    <t>dh012_acth_nmbr_man_cash_oct</t>
  </si>
  <si>
    <t>oct_cntr_cash_amt</t>
  </si>
  <si>
    <t>October Counter Cash Amount</t>
  </si>
  <si>
    <t>dh012_acth_amnt_man_cash_oct</t>
  </si>
  <si>
    <t>October Quasi Cash Advance Item Count</t>
  </si>
  <si>
    <t>dh012_acth_nmbr_quasi_cash_oct</t>
  </si>
  <si>
    <t>October Quasi Cash Advance Amount</t>
  </si>
  <si>
    <t>dh012_acth_amnt_quasi_cash_oct</t>
  </si>
  <si>
    <t>oct_othr_mrch_itm_cnt</t>
  </si>
  <si>
    <t>October Other Merchant Item Count</t>
  </si>
  <si>
    <t>dh012_acth_nmbr_oth_mer_oct</t>
  </si>
  <si>
    <t>oct_othr_mrch_amt</t>
  </si>
  <si>
    <t>October Other Merchant Amount</t>
  </si>
  <si>
    <t>dh012_acth_amnt_oth_mer_oct</t>
  </si>
  <si>
    <t>nov_rtl_itm_cnt</t>
  </si>
  <si>
    <t>November Retail Item Count</t>
  </si>
  <si>
    <t>dh012_acth_nmbr_retail_nov</t>
  </si>
  <si>
    <t>nov_rtl_amt</t>
  </si>
  <si>
    <t>November Retail Amount</t>
  </si>
  <si>
    <t>dh012_acth_amnt_retail_nov</t>
  </si>
  <si>
    <t>nov_atm_cash_adv_itm_cnt</t>
  </si>
  <si>
    <t>November ATM Cash Advance Item Count</t>
  </si>
  <si>
    <t>dh012_acth_nmbr_ca_atm_nov</t>
  </si>
  <si>
    <t>nov_atm_cash_adv_amt</t>
  </si>
  <si>
    <t>November ATM Cash Advance Amount</t>
  </si>
  <si>
    <t>dh012_acth_amnt_ca_atm_nov</t>
  </si>
  <si>
    <t>nov_cntr_cash_adv_itm_cnt</t>
  </si>
  <si>
    <t>November Counter Cash Advance Item Count</t>
  </si>
  <si>
    <t>dh012_acth_nmbr_ca_man_nov</t>
  </si>
  <si>
    <t>nov_cntr_cash_adv_amt</t>
  </si>
  <si>
    <t>November Counter Cash Advance Amount</t>
  </si>
  <si>
    <t>dh012_acth_amnt_ca_man_nov</t>
  </si>
  <si>
    <t>nov_rtl_int_amt</t>
  </si>
  <si>
    <t>November Retail Interest Amount</t>
  </si>
  <si>
    <t>dh012_acthr_interest_nov</t>
  </si>
  <si>
    <t>nov_rtl_crrnt_int_rate</t>
  </si>
  <si>
    <t>November Retail Current Interest Rate</t>
  </si>
  <si>
    <t>dh012_acthr_curr_base_rate_nov</t>
  </si>
  <si>
    <t>nov_rtl_lmt_1</t>
  </si>
  <si>
    <t>November Retail Limit 1</t>
  </si>
  <si>
    <t>dh012_acthr_limit_1_nov</t>
  </si>
  <si>
    <t>nov_rtl_lmt_2</t>
  </si>
  <si>
    <t>November Retail Limit 2</t>
  </si>
  <si>
    <t>dh012_acthr_limit_2_nov</t>
  </si>
  <si>
    <t>nov_rtl_int_rate_2</t>
  </si>
  <si>
    <t>November Retail Interest Rate 2</t>
  </si>
  <si>
    <t>dh012_acthr_rate_2_nov</t>
  </si>
  <si>
    <t>nov_rtl_int_rate_3</t>
  </si>
  <si>
    <t>November Retail Interest Rate 3</t>
  </si>
  <si>
    <t>dh012_acthr_rate_3_nov</t>
  </si>
  <si>
    <t>nov_rtl_lmt_opt</t>
  </si>
  <si>
    <t xml:space="preserve">November Retail Limit Option </t>
  </si>
  <si>
    <t>dh012_acthr_limit_option_nov</t>
  </si>
  <si>
    <t>nov_cash_adv_int_rate</t>
  </si>
  <si>
    <t>November Cash Advance Interest Rate</t>
  </si>
  <si>
    <t>dh012_acthc_interest_nov</t>
  </si>
  <si>
    <t>nov_cash_adv_crrnt_int_rate</t>
  </si>
  <si>
    <t>November Cash Advance Current Interest Rate</t>
  </si>
  <si>
    <t>dh012_acthc_curr_base_rate_nov</t>
  </si>
  <si>
    <t>nov_cash_adv_lmt_1</t>
  </si>
  <si>
    <t>November Cash Advance Limit 1</t>
  </si>
  <si>
    <t>dh012_acthc_limit_1_nov</t>
  </si>
  <si>
    <t>nov_cash_adv_lmt_2</t>
  </si>
  <si>
    <t>November Cash Advance Limit 2</t>
  </si>
  <si>
    <t>dh012_acthc_limit_2_nov</t>
  </si>
  <si>
    <t>nov_cash_adv_int_rate_2</t>
  </si>
  <si>
    <t>November Cash Advance Interest Rate 2</t>
  </si>
  <si>
    <t>dh012_acthc_rate_2_nov</t>
  </si>
  <si>
    <t>nov_cash_adv_int_rate_3</t>
  </si>
  <si>
    <t>November Cash Advance Interest Rate 3</t>
  </si>
  <si>
    <t>dh012_acthc_rate_3_nov</t>
  </si>
  <si>
    <t>nov_cash_adv_lmt_opt</t>
  </si>
  <si>
    <t>November Cash Advance Limit Option</t>
  </si>
  <si>
    <t>dh012_acthc_limit_option_nov</t>
  </si>
  <si>
    <t>nov_annl_fee_itm_cnt</t>
  </si>
  <si>
    <t>November Annual Fee Item Count</t>
  </si>
  <si>
    <t>dh012_acth_nmbr_annual_fee_nov</t>
  </si>
  <si>
    <t>nov_annl_fee_amt</t>
  </si>
  <si>
    <t>November Annual Fee Amount</t>
  </si>
  <si>
    <t>dh012_acth_amnt_annual_fee_nov</t>
  </si>
  <si>
    <t>nov_late_chrg_itm_cnt</t>
  </si>
  <si>
    <t>November Late Charge Item Count</t>
  </si>
  <si>
    <t>dh012_acth_nmbr_late_chg_nov</t>
  </si>
  <si>
    <t>nov_late_chrg_amt</t>
  </si>
  <si>
    <t>November Late Charge Amount</t>
  </si>
  <si>
    <t>dh012_acth_amnt_late_chg_nov</t>
  </si>
  <si>
    <t>nov_olmt_fee_itm_cnt</t>
  </si>
  <si>
    <t>November Over Limit Fee Item Count</t>
  </si>
  <si>
    <t>dh012_acth_nmbr_ovlmt_fee_nov</t>
  </si>
  <si>
    <t>nov_olmt_fee_amt</t>
  </si>
  <si>
    <t>November Over Limit Fee Amount</t>
  </si>
  <si>
    <t>dh012_acth_amnt_ovlmt_fee_nov</t>
  </si>
  <si>
    <t>nov_misc_chrg_fee_itm_cnt</t>
  </si>
  <si>
    <t>November Miscellaneous Charge Fee Item Count</t>
  </si>
  <si>
    <t>dh012_acth_nmbr_misc_chg_nov</t>
  </si>
  <si>
    <t>nov_misc_chrg_fee_amt</t>
  </si>
  <si>
    <t>November Miscellaneous Charge Fee Amount</t>
  </si>
  <si>
    <t>dh012_acth_amnt_misc_chg_nov</t>
  </si>
  <si>
    <t>nov_svc_chrg_fee_itm_cnt</t>
  </si>
  <si>
    <t>November Service Charge Fee Item Count</t>
  </si>
  <si>
    <t>dh012_acth_nmbr_svc_chg_nov</t>
  </si>
  <si>
    <t>nov_svc_chrg_fee_amt</t>
  </si>
  <si>
    <t>November Service Charge Fee Amount</t>
  </si>
  <si>
    <t>dh012_acth_amnt_svc_chg_nov</t>
  </si>
  <si>
    <t>nov_cash_adv_per_fee_itm_cnt</t>
  </si>
  <si>
    <t>November Cash Advance per Fee Item Count</t>
  </si>
  <si>
    <t>dh012_acth_nmbr_ca_per_fee_nov</t>
  </si>
  <si>
    <t>nov_cash_adv_per_fee_amt</t>
  </si>
  <si>
    <t>November Cash Advance per Fee Amount</t>
  </si>
  <si>
    <t>dh012_acth_amnt_ca_per_fee_nov</t>
  </si>
  <si>
    <t>nov_stmt_paymt_amt</t>
  </si>
  <si>
    <t>November Statement Payment Amount</t>
  </si>
  <si>
    <t>dh012_acth_amnt_payment_nov</t>
  </si>
  <si>
    <t>nov_stmt_crrnt_bal</t>
  </si>
  <si>
    <t>November Statement Current Balance</t>
  </si>
  <si>
    <t>dh012_acth_amnt_curr_bal_nov</t>
  </si>
  <si>
    <t>nov_bns_bckt_bgn_bal</t>
  </si>
  <si>
    <t>November Bonus Bucket Begin Balance</t>
  </si>
  <si>
    <t>dh012_acth_bb_beg_balance_nov</t>
  </si>
  <si>
    <t>nov_bns_bckt_cyc_to_dt_earn</t>
  </si>
  <si>
    <t>November Bonus Bucket Cycle-to-Date Earn</t>
  </si>
  <si>
    <t>dh012_acth_bb_earned_ctd_nov</t>
  </si>
  <si>
    <t>nov_bns_bckt_cyc_to_dt_utlz</t>
  </si>
  <si>
    <t>November Bonus Bucket Cycle-to-Date Utilization</t>
  </si>
  <si>
    <t>dh012_acth_bb_used_ctd_nov</t>
  </si>
  <si>
    <t>nov_stmt_cr_lmt</t>
  </si>
  <si>
    <t>November Statement Credit Limit</t>
  </si>
  <si>
    <t>dh012_acth_credit_limit_nov</t>
  </si>
  <si>
    <t>nov_stmt_avl_cr_lmt</t>
  </si>
  <si>
    <t>November Statement Available Credit Limit</t>
  </si>
  <si>
    <t>dh012_acth_avail_credit_nov</t>
  </si>
  <si>
    <t>nov_stmt_cash_lmt</t>
  </si>
  <si>
    <t>November Statement Cash Limit</t>
  </si>
  <si>
    <t>dh012_acth_cash_limit_nov</t>
  </si>
  <si>
    <t>nov_stmt_avl_cash_lmt</t>
  </si>
  <si>
    <t>November Statement Available Cash Limit</t>
  </si>
  <si>
    <t>dh012_acth_avail_cash_nov</t>
  </si>
  <si>
    <t>nov_airln_itm_cnt</t>
  </si>
  <si>
    <t>November Airline Item Count</t>
  </si>
  <si>
    <t>dh012_acth_nmbr_airline_nov</t>
  </si>
  <si>
    <t>nov_airln_amt</t>
  </si>
  <si>
    <t>November Airline Amount</t>
  </si>
  <si>
    <t>dh012_acth_amnt_airline_nov</t>
  </si>
  <si>
    <t>November Hotel Item Count</t>
  </si>
  <si>
    <t>dh012_acth_nmbr_hotel_nov</t>
  </si>
  <si>
    <t>November Hotel Amount</t>
  </si>
  <si>
    <t>dh012_acth_amnt_hotel_nov</t>
  </si>
  <si>
    <t>nov_car_rent_itm_cnt</t>
  </si>
  <si>
    <t>November Car Rental Item Count</t>
  </si>
  <si>
    <t>dh012_acth_nmbr_car_rental_nov</t>
  </si>
  <si>
    <t>nov_car_rent_amt</t>
  </si>
  <si>
    <t>November Car Rental Amount</t>
  </si>
  <si>
    <t>dh012_acth_amnt_car_rental_nov</t>
  </si>
  <si>
    <t>November Restaurant Item Count</t>
  </si>
  <si>
    <t>dh012_acth_nmbr_restaurant_nov</t>
  </si>
  <si>
    <t>November Restaurant Amount</t>
  </si>
  <si>
    <t>dh012_acth_amnt_restaurant_nov</t>
  </si>
  <si>
    <t>nov_mail_ordr_itm_cnt</t>
  </si>
  <si>
    <t>November Mail Order Item Count</t>
  </si>
  <si>
    <t>dh012_acth_nmbr_mail_order_nov</t>
  </si>
  <si>
    <t>nov_mail_ordr_amt</t>
  </si>
  <si>
    <t>November Mail Order Amount</t>
  </si>
  <si>
    <t>dh012_acth_amnt_mail_order_nov</t>
  </si>
  <si>
    <t>nov_atm_cash_itm_cnt</t>
  </si>
  <si>
    <t>November ATM Cash Item Count</t>
  </si>
  <si>
    <t>dh012_acth_nmbr_atm_cash_nov</t>
  </si>
  <si>
    <t>nov_atm_cash_amt</t>
  </si>
  <si>
    <t>November ATM Cash Amount</t>
  </si>
  <si>
    <t>dh012_acth_amnt_atm_cash_nov</t>
  </si>
  <si>
    <t>nov_cntr_cash_itm_cnt</t>
  </si>
  <si>
    <t>November Counter Cash Item Count</t>
  </si>
  <si>
    <t>dh012_acth_nmbr_man_cash_nov</t>
  </si>
  <si>
    <t>nov_cntr_cash_amt</t>
  </si>
  <si>
    <t>November Counter Cash Amount</t>
  </si>
  <si>
    <t>dh012_acth_amnt_man_cash_nov</t>
  </si>
  <si>
    <t>November Quasi Cash Advance Item Count</t>
  </si>
  <si>
    <t>dh012_acth_nmbr_quasi_cash_nov</t>
  </si>
  <si>
    <t>November Quasi Cash Advance Amount</t>
  </si>
  <si>
    <t>dh012_acth_amnt_quasi_cash_nov</t>
  </si>
  <si>
    <t>nov_othr_mrch_itm_cnt</t>
  </si>
  <si>
    <t>November Other Merchant Item Count</t>
  </si>
  <si>
    <t>dh012_acth_nmbr_oth_mer_nov</t>
  </si>
  <si>
    <t>nov_othr_mrch_amt</t>
  </si>
  <si>
    <t>November Other Merchant Amount</t>
  </si>
  <si>
    <t>dh012_acth_amnt_oth_mer_nov</t>
  </si>
  <si>
    <t>dec_rtl_itm_cnt</t>
  </si>
  <si>
    <t>December Retail Item Count</t>
  </si>
  <si>
    <t>dh012_acth_nmbr_retail_dec</t>
  </si>
  <si>
    <t>dec_rtl_amt</t>
  </si>
  <si>
    <t>December Retail Amount</t>
  </si>
  <si>
    <t>dh012_acth_amnt_retail_dec</t>
  </si>
  <si>
    <t>dec_atm_cash_adv_itm_cnt</t>
  </si>
  <si>
    <t>December ATM Cash Advance Item Count</t>
  </si>
  <si>
    <t>dh012_acth_nmbr_ca_atm_dec</t>
  </si>
  <si>
    <t>dec_atm_cash_adv_amt</t>
  </si>
  <si>
    <t>December ATM Cash Advance Amount</t>
  </si>
  <si>
    <t>dh012_acth_amnt_ca_atm_dec</t>
  </si>
  <si>
    <t>dec_cntr_cash_adv_itm_cnt</t>
  </si>
  <si>
    <t>December Counter Cash Advance Item Count</t>
  </si>
  <si>
    <t>dh012_acth_nmbr_ca_man_dec</t>
  </si>
  <si>
    <t>dec_cntr_cash_adv_amt</t>
  </si>
  <si>
    <t>December Counter Cash Advance Amount</t>
  </si>
  <si>
    <t>dh012_acth_amnt_ca_man_dec</t>
  </si>
  <si>
    <t>dec_rtl_int_amt</t>
  </si>
  <si>
    <t>December Retail Interest Amount</t>
  </si>
  <si>
    <t>dh012_acthr_interest_dec</t>
  </si>
  <si>
    <t>dec_rtl_crrnt_int_rate</t>
  </si>
  <si>
    <t>December Retail Current Interest Rate</t>
  </si>
  <si>
    <t>dh012_acthr_curr_base_rate_dec</t>
  </si>
  <si>
    <t>dec_rtl_lmt_1</t>
  </si>
  <si>
    <t>December Retail Limit 1</t>
  </si>
  <si>
    <t>dh012_acthr_limit_1_dec</t>
  </si>
  <si>
    <t>dec_rtl_lmt_2</t>
  </si>
  <si>
    <t>December Retail Limit 2</t>
  </si>
  <si>
    <t>dh012_acthr_limit_2_dec</t>
  </si>
  <si>
    <t>dec_rtl_int_rate_2</t>
  </si>
  <si>
    <t>December Retail Interest Rate 2</t>
  </si>
  <si>
    <t>dh012_acthr_rate_2_dec</t>
  </si>
  <si>
    <t>dec_rtl_int_rate_3</t>
  </si>
  <si>
    <t>December Retail Interest Rate 3</t>
  </si>
  <si>
    <t>dh012_acthr_rate_3_dec</t>
  </si>
  <si>
    <t>dec_rtl_lmt_opt</t>
  </si>
  <si>
    <t xml:space="preserve">December Retail Limit Option </t>
  </si>
  <si>
    <t>dh012_acthr_limit_option_dec</t>
  </si>
  <si>
    <t>dec_cash_adv_int_rate</t>
  </si>
  <si>
    <t>December Cash Advance Interest Rate</t>
  </si>
  <si>
    <t>dh012_acthc_interest_dec</t>
  </si>
  <si>
    <t>dec_cash_adv_crrnt_int_rate</t>
  </si>
  <si>
    <t>December Cash Advance Current Interest Rate</t>
  </si>
  <si>
    <t>dh012_acthc_curr_base_rate_dec</t>
  </si>
  <si>
    <t>dec_cash_adv_lmt_1</t>
  </si>
  <si>
    <t>December Cash Advance Limit 1</t>
  </si>
  <si>
    <t>dh012_acthc_limit_1_dec</t>
  </si>
  <si>
    <t>dec_cash_adv_lmt_2</t>
  </si>
  <si>
    <t>December Cash Advance Limit 2</t>
  </si>
  <si>
    <t>dh012_acthc_limit_2_dec</t>
  </si>
  <si>
    <t>dec_cash_adv_int_rate_2</t>
  </si>
  <si>
    <t>December Cash Advance Interest Rate 2</t>
  </si>
  <si>
    <t>dh012_acthc_rate_2_dec</t>
  </si>
  <si>
    <t>dec_cash_adv_int_rate_3</t>
  </si>
  <si>
    <t>December Cash Advance Interest Rate 3</t>
  </si>
  <si>
    <t>dh012_acthc_rate_3_dec</t>
  </si>
  <si>
    <t>dec_cash_adv_lmt_opt</t>
  </si>
  <si>
    <t>December Cash Advance Limit Option</t>
  </si>
  <si>
    <t>dh012_acthc_limit_option_dec</t>
  </si>
  <si>
    <t>dec_annl_fee_itm_cnt</t>
  </si>
  <si>
    <t>December Annual Fee Item Count</t>
  </si>
  <si>
    <t>dh012_acth_nmbr_annual_fee_dec</t>
  </si>
  <si>
    <t>dec_annl_fee_amt</t>
  </si>
  <si>
    <t>December Annual Fee Amount</t>
  </si>
  <si>
    <t>dh012_acth_amnt_annual_fee_dec</t>
  </si>
  <si>
    <t>dec_late_chrg_itm_cnt</t>
  </si>
  <si>
    <t>December Late Charge Item Count</t>
  </si>
  <si>
    <t>dh012_acth_nmbr_late_chg_dec</t>
  </si>
  <si>
    <t>dec_late_chrg_amt</t>
  </si>
  <si>
    <t>December Late Charge Amount</t>
  </si>
  <si>
    <t>dh012_acth_amnt_late_chg_dec</t>
  </si>
  <si>
    <t>dec_olmt_fee_itm_cnt</t>
  </si>
  <si>
    <t>December Over Limit Fee Item Count</t>
  </si>
  <si>
    <t>dh012_acth_nmbr_ovlmt_fee_dec</t>
  </si>
  <si>
    <t>dec_olmt_fee_amt</t>
  </si>
  <si>
    <t>December Over Limit Fee Amount</t>
  </si>
  <si>
    <t>dh012_acth_amnt_ovlmt_fee_dec</t>
  </si>
  <si>
    <t>dec_misc_chrg_fee_itm_cnt</t>
  </si>
  <si>
    <t>December Miscellaneous Charge Fee Item Count</t>
  </si>
  <si>
    <t>dh012_acth_nmbr_misc_chg_dec</t>
  </si>
  <si>
    <t>dec_misc_chrg_fee_amt</t>
  </si>
  <si>
    <t>December Miscellaneous Charge Fee Amount</t>
  </si>
  <si>
    <t>dh012_acth_amnt_misc_chg_dec</t>
  </si>
  <si>
    <t>dec_svc_chrg_fee_itm_cnt</t>
  </si>
  <si>
    <t>December Service Charge Fee Item Count</t>
  </si>
  <si>
    <t>dh012_acth_nmbr_svc_chg_dec</t>
  </si>
  <si>
    <t>dec_svc_chrg_fee_amt</t>
  </si>
  <si>
    <t>December Service Charge Fee Amount</t>
  </si>
  <si>
    <t>dh012_acth_amnt_svc_chg_dec</t>
  </si>
  <si>
    <t>dec_cash_adv_per_fee_itm_cnt</t>
  </si>
  <si>
    <t>December Cash Advance per Fee Item Count</t>
  </si>
  <si>
    <t>dh012_acth_nmbr_ca_per_fee_dec</t>
  </si>
  <si>
    <t>dec_cash_adv_per_fee_amt</t>
  </si>
  <si>
    <t>December Cash Advance per Fee Amount</t>
  </si>
  <si>
    <t>dh012_acth_amnt_ca_per_fee_dec</t>
  </si>
  <si>
    <t>dec_stmt_paymt_amt</t>
  </si>
  <si>
    <t>December Statement Payment Amount</t>
  </si>
  <si>
    <t>dh012_acth_amnt_payment_dec</t>
  </si>
  <si>
    <t>dec_stmt_crrnt_bal</t>
  </si>
  <si>
    <t>December Statement Current Balance</t>
  </si>
  <si>
    <t>dh012_acth_amnt_curr_bal_dec</t>
  </si>
  <si>
    <t>dec_bns_bckt_bgn_bal</t>
  </si>
  <si>
    <t>December Bonus Bucket Begin Balance</t>
  </si>
  <si>
    <t>dh012_acth_bb_beg_balance_dec</t>
  </si>
  <si>
    <t>dec_bns_bckt_cyc_to_dt_earn</t>
  </si>
  <si>
    <t>December Bonus Bucket Cycle-to-Date Earn</t>
  </si>
  <si>
    <t>dh012_acth_bb_earned_ctd_dec</t>
  </si>
  <si>
    <t>dec_bns_bckt_cyc_to_dt_utlz</t>
  </si>
  <si>
    <t>December Bonus Bucket Cycle-to-Date Utilization</t>
  </si>
  <si>
    <t>dh012_acth_bb_used_ctd_dec</t>
  </si>
  <si>
    <t>dec_stmt_cr_lmt</t>
  </si>
  <si>
    <t>December Statement Credit Limit</t>
  </si>
  <si>
    <t>dh012_acth_credit_limit_dec</t>
  </si>
  <si>
    <t>dec_stmt_avl_cr_lmt</t>
  </si>
  <si>
    <t>December Statement Available Credit Limit</t>
  </si>
  <si>
    <t>dh012_acth_avail_credit_dec</t>
  </si>
  <si>
    <t>dec_stmt_cash_lmt</t>
  </si>
  <si>
    <t>December Statement Cash Limit</t>
  </si>
  <si>
    <t>dh012_acth_cash_limit_dec</t>
  </si>
  <si>
    <t>dec_stmt_avl_cash_lmt</t>
  </si>
  <si>
    <t>December Statement Available Cash Limit</t>
  </si>
  <si>
    <t>dh012_acth_avail_cash_dec</t>
  </si>
  <si>
    <t>dec_airln_itm_cnt</t>
  </si>
  <si>
    <t>December Airline Item Count</t>
  </si>
  <si>
    <t>dh012_acth_nmbr_airline_dec</t>
  </si>
  <si>
    <t>dec_airln_amt</t>
  </si>
  <si>
    <t>December Airline Amount</t>
  </si>
  <si>
    <t>dh012_acth_amnt_airline_dec</t>
  </si>
  <si>
    <t>December Hotel Item Count</t>
  </si>
  <si>
    <t>dh012_acth_nmbr_hotel_dec</t>
  </si>
  <si>
    <t>December Hotel Amount</t>
  </si>
  <si>
    <t>dh012_acth_amnt_hotel_dec</t>
  </si>
  <si>
    <t>dec_car_rent_itm_cnt</t>
  </si>
  <si>
    <t>December Car Rental Item Count</t>
  </si>
  <si>
    <t>dh012_acth_nmbr_car_rental_dec</t>
  </si>
  <si>
    <t>dec_car_rent_amt</t>
  </si>
  <si>
    <t>December Car Rental Amount</t>
  </si>
  <si>
    <t>dh012_acth_amnt_car_rental_dec</t>
  </si>
  <si>
    <t>December Restaurant Item Count</t>
  </si>
  <si>
    <t>dh012_acth_nmbr_restaurant_dec</t>
  </si>
  <si>
    <t>December Restaurant Amount</t>
  </si>
  <si>
    <t>dh012_acth_amnt_restaurant_dec</t>
  </si>
  <si>
    <t>dec_mail_ordr_itm_cnt</t>
  </si>
  <si>
    <t>December Mail Order Item Count</t>
  </si>
  <si>
    <t>dh012_acth_nmbr_mail_order_dec</t>
  </si>
  <si>
    <t>dec_mail_ordr_amt</t>
  </si>
  <si>
    <t>December Mail Order Amount</t>
  </si>
  <si>
    <t>dh012_acth_amnt_mail_order_dec</t>
  </si>
  <si>
    <t>dec_atm_cash_itm_cnt</t>
  </si>
  <si>
    <t>December ATM Cash Item Count</t>
  </si>
  <si>
    <t>dh012_acth_nmbr_atm_cash_dec</t>
  </si>
  <si>
    <t>dec_atm_cash_amt</t>
  </si>
  <si>
    <t>December ATM Cash Amount</t>
  </si>
  <si>
    <t>dh012_acth_amnt_atm_cash_dec</t>
  </si>
  <si>
    <t>dec_cntr_cash_itm_cnt</t>
  </si>
  <si>
    <t>December Counter Cash Item Count</t>
  </si>
  <si>
    <t>dh012_acth_nmbr_man_cash_dec</t>
  </si>
  <si>
    <t>dec_cntr_cash_amt</t>
  </si>
  <si>
    <t>December Counter Cash Amount</t>
  </si>
  <si>
    <t>dh012_acth_amnt_man_cash_dec</t>
  </si>
  <si>
    <t>December Quasi Cash Advance Item Count</t>
  </si>
  <si>
    <t>dh012_acth_nmbr_quasi_cash_dec</t>
  </si>
  <si>
    <t>December Quasi Cash Advance Amount</t>
  </si>
  <si>
    <t>dh012_acth_amnt_quasi_cash_dec</t>
  </si>
  <si>
    <t>dec_othr_mrch_itm_cnt</t>
  </si>
  <si>
    <t>December Other Merchant Item Count</t>
  </si>
  <si>
    <t>dh012_acth_nmbr_oth_mer_dec</t>
  </si>
  <si>
    <t>dec_othr_mrch_amt</t>
  </si>
  <si>
    <t>December Other Merchant Amount</t>
  </si>
  <si>
    <t>dh012_acth_amnt_oth_mer_dec</t>
  </si>
  <si>
    <t>12_mo_rtl_itm_cnt</t>
  </si>
  <si>
    <t>12 Month Retail Item Count</t>
  </si>
  <si>
    <t>dh012_acth_nmbr_retail_12m</t>
  </si>
  <si>
    <t>12_mo_rtl_amt</t>
  </si>
  <si>
    <t>12 Month Retail Amount</t>
  </si>
  <si>
    <t>dh012_acth_amnt_retail_12m</t>
  </si>
  <si>
    <t>12_mo_atm_cash_adv_itm_cnt</t>
  </si>
  <si>
    <t>12 Month ATM Cash Advance Item Count</t>
  </si>
  <si>
    <t>dh012_acth_nmbr_ca_atm_12m</t>
  </si>
  <si>
    <t>12_mo_atm_cash_adv_amt</t>
  </si>
  <si>
    <t>12 Month ATM Cash Advance Amount</t>
  </si>
  <si>
    <t>dh012_acth_amnt_ca_atm_12m</t>
  </si>
  <si>
    <t>12_mo_cntr_cash_adv_itm_cnt</t>
  </si>
  <si>
    <t>12 Month Counter Cash Advance Item Count</t>
  </si>
  <si>
    <t>dh012_acth_nmbr_ca_man_12m</t>
  </si>
  <si>
    <t>12_mo_cntr_cash_adv_amt</t>
  </si>
  <si>
    <t>12 Month Counter Cash Advance Amount</t>
  </si>
  <si>
    <t>dh012_acth_amnt_ca_man_12m</t>
  </si>
  <si>
    <t>12_mo_rtl_int_amt</t>
  </si>
  <si>
    <t>12 Month Retail Interest Amount</t>
  </si>
  <si>
    <t>dh012_acthr_interest_12m</t>
  </si>
  <si>
    <t>12_mo_rtl_crrnt_int_rate</t>
  </si>
  <si>
    <t>12 Month Retail Current Interest Rate</t>
  </si>
  <si>
    <t>dh012_acthr_curr_base_rate_12m</t>
  </si>
  <si>
    <t>12_mo_rtl_lmt_1</t>
  </si>
  <si>
    <t>12 Month Retail Limit 1</t>
  </si>
  <si>
    <t>dh012_acthr_limit_1_12m</t>
  </si>
  <si>
    <t>12_mo_rtl_lmt_2</t>
  </si>
  <si>
    <t>12 Month Retail Limit 2</t>
  </si>
  <si>
    <t>dh012_acthr_limit_2_12m</t>
  </si>
  <si>
    <t>12_mo_rtl_int_rate_2</t>
  </si>
  <si>
    <t>12 Month Retail Interest Rate 2</t>
  </si>
  <si>
    <t>dh012_acthr_rate_2_12m</t>
  </si>
  <si>
    <t>12_mo_rtl_int_rate_3</t>
  </si>
  <si>
    <t>12 Month Retail Interest Rate 3</t>
  </si>
  <si>
    <t>dh012_acthr_rate_3_12m</t>
  </si>
  <si>
    <t>12_mo_rtl_lmt_opt</t>
  </si>
  <si>
    <t xml:space="preserve">12 Month Retail Limit Option </t>
  </si>
  <si>
    <t>dh012_acthr_limit_option_12m</t>
  </si>
  <si>
    <t>12_mo_cash_adv_int_rate</t>
  </si>
  <si>
    <t>12 Month Cash Advance Interest Rate</t>
  </si>
  <si>
    <t>dh012_acthc_interest_12m</t>
  </si>
  <si>
    <t>12_mo_cash_adv_crrnt_int_rate</t>
  </si>
  <si>
    <t>12 Month Cash Advance Current Interest Rate</t>
  </si>
  <si>
    <t>dh012_acthc_curr_base_rate_12m</t>
  </si>
  <si>
    <t>12_mo_cash_adv_lmt_1</t>
  </si>
  <si>
    <t>12 Month Cash Advance Limit 1</t>
  </si>
  <si>
    <t>dh012_acthc_limit_1_12m</t>
  </si>
  <si>
    <t>12_mo_cash_adv_lmt_2</t>
  </si>
  <si>
    <t>12 Month Cash Advance Limit 2</t>
  </si>
  <si>
    <t>dh012_acthc_limit_2_12m</t>
  </si>
  <si>
    <t>12_mo_cash_adv_int_rate_2</t>
  </si>
  <si>
    <t>12 Month Cash Advance Interest Rate 2</t>
  </si>
  <si>
    <t>dh012_acthc_rate_2_12m</t>
  </si>
  <si>
    <t>12_mo_cash_adv_int_rate_3</t>
  </si>
  <si>
    <t>12 Month Cash Advance Interest Rate 3</t>
  </si>
  <si>
    <t>dh012_acthc_rate_3_12m</t>
  </si>
  <si>
    <t>12_mo_cash_adv_lmt_opt</t>
  </si>
  <si>
    <t>12 Month Cash Advance Limit Option</t>
  </si>
  <si>
    <t>dh012_acthc_limit_option_12m</t>
  </si>
  <si>
    <t>12_mo_annl_fee_itm_cnt</t>
  </si>
  <si>
    <t>12 Month Annual Fee Item Count</t>
  </si>
  <si>
    <t>dh012_acth_nmbr_annual_fee_12m</t>
  </si>
  <si>
    <t>12_mo_annl_fee_amt</t>
  </si>
  <si>
    <t>12 Month Annual Fee Amount</t>
  </si>
  <si>
    <t>dh012_acth_amnt_annual_fee_12m</t>
  </si>
  <si>
    <t>12_mo_late_chrg_itm_cnt</t>
  </si>
  <si>
    <t>12 Month Late Charge Item Count</t>
  </si>
  <si>
    <t>dh012_acth_nmbr_late_chg_12m</t>
  </si>
  <si>
    <t>12_mo_late_chrg_amt</t>
  </si>
  <si>
    <t>12 Month Late Charge Amount</t>
  </si>
  <si>
    <t>dh012_acth_amnt_late_chg_12m</t>
  </si>
  <si>
    <t>12_mo_olmt_fee_itm_cnt</t>
  </si>
  <si>
    <t>12 Month Over Limit Fee Item Count</t>
  </si>
  <si>
    <t>dh012_acth_nmbr_ovlmt_fee_12m</t>
  </si>
  <si>
    <t>12_mo_olmt_fee_amt</t>
  </si>
  <si>
    <t>12 Month Over Limit Fee Amount</t>
  </si>
  <si>
    <t>dh012_acth_amnt_ovlmt_fee_12m</t>
  </si>
  <si>
    <t>12_mo_misc_chrg_fee_itm_cnt</t>
  </si>
  <si>
    <t>12 Month Miscellaneous Charge Fee Item Count</t>
  </si>
  <si>
    <t>dh012_acth_nmbr_misc_chg_12m</t>
  </si>
  <si>
    <t>12_mo_misc_chrg_fee_amt</t>
  </si>
  <si>
    <t>12 Month Miscellaneous Charge Fee Amount</t>
  </si>
  <si>
    <t>dh012_acth_amnt_misc_chg_12m</t>
  </si>
  <si>
    <t>12_mo_svc_chrg_fee_itm_cnt</t>
  </si>
  <si>
    <t>12 Month Service Charge Fee Item Count</t>
  </si>
  <si>
    <t>dh012_acth_nmbr_svc_chg_12m</t>
  </si>
  <si>
    <t>12_mo_svc_chrg_fee_amt</t>
  </si>
  <si>
    <t>12 Month Service Charge Fee Amount</t>
  </si>
  <si>
    <t>dh012_acth_amnt_svc_chg_12m</t>
  </si>
  <si>
    <t>12_mo_cash_adv_per_fee_itm_cnt</t>
  </si>
  <si>
    <t>12 Month Cash Advance per Fee Item Count</t>
  </si>
  <si>
    <t>dh012_acth_nmbr_ca_per_fee_12m</t>
  </si>
  <si>
    <t>12_mo_cash_adv_per_fee_amt</t>
  </si>
  <si>
    <t>12 Month Cash Advance per Fee Amount</t>
  </si>
  <si>
    <t>dh012_acth_amnt_ca_per_fee_12m</t>
  </si>
  <si>
    <t>12_mo_stmt_paymt_amt</t>
  </si>
  <si>
    <t>12 Month Statement Payment Amount</t>
  </si>
  <si>
    <t>dh012_acth_amnt_payment_12m</t>
  </si>
  <si>
    <t>12_mo_stmt_crrnt_bal</t>
  </si>
  <si>
    <t>12 Month Statement Current Balance</t>
  </si>
  <si>
    <t>dh012_acth_amnt_curr_bal_12m</t>
  </si>
  <si>
    <t>12_mo_bns_bckt_bgn_bal</t>
  </si>
  <si>
    <t>12 Month Bonus Bucket Begin Balance</t>
  </si>
  <si>
    <t>dh012_acth_bb_beg_balance_12m</t>
  </si>
  <si>
    <t>12_mo_bns_bckt_cyc_to_dt_earn</t>
  </si>
  <si>
    <t>12 Month Bonus Bucket Cycle-to-Date Earn</t>
  </si>
  <si>
    <t>dh012_acth_bb_earned_ctd_12m</t>
  </si>
  <si>
    <t>12_mo_bns_bckt_cyc_to_dt_utlz</t>
  </si>
  <si>
    <t>12 Month Bonus Bucket Cycle-to-Date Utilization</t>
  </si>
  <si>
    <t>dh012_acth_bb_used_ctd_12m</t>
  </si>
  <si>
    <t>12_mo_stmt_cr_lmt</t>
  </si>
  <si>
    <t>12 Month Statement Credit Limit</t>
  </si>
  <si>
    <t>dh012_acth_credit_limit_12m</t>
  </si>
  <si>
    <t>12_mo_stmt_avl_cr_lmt</t>
  </si>
  <si>
    <t>12 Month Statement Available Credit Limit</t>
  </si>
  <si>
    <t>dh012_acth_avail_credit_12m</t>
  </si>
  <si>
    <t>12_mo_stmt_cash_lmt</t>
  </si>
  <si>
    <t>12 Month Statement Cash Limit</t>
  </si>
  <si>
    <t>dh012_acth_cash_limit_12m</t>
  </si>
  <si>
    <t>12_mo_stmt_avl_cash_lmt</t>
  </si>
  <si>
    <t>12 Month Statement Available Cash Limit</t>
  </si>
  <si>
    <t>dh012_acth_avail_cash_12m</t>
  </si>
  <si>
    <t>12_mo_airln_itm_cnt</t>
  </si>
  <si>
    <t>12 Month Airline Item Count</t>
  </si>
  <si>
    <t>dh012_acth_nmbr_airline_12m</t>
  </si>
  <si>
    <t>12_mo_airln_amt</t>
  </si>
  <si>
    <t>12 Month Airline Amount</t>
  </si>
  <si>
    <t>dh012_acth_amnt_airline_12m</t>
  </si>
  <si>
    <t>12 Month Hotel Item Count</t>
  </si>
  <si>
    <t>dh012_acth_nmbr_hotel_12m</t>
  </si>
  <si>
    <t>12 Month Hotel Amount</t>
  </si>
  <si>
    <t>dh012_acth_amnt_hotel_12m</t>
  </si>
  <si>
    <t>12_mo_car_rent_itm_cnt</t>
  </si>
  <si>
    <t>12 Month Car Rental Item Count</t>
  </si>
  <si>
    <t>dh012_acth_nmbr_car_rental_12m</t>
  </si>
  <si>
    <t>12_mo_car_rent_amt</t>
  </si>
  <si>
    <t>12 Month Car Rental Amount</t>
  </si>
  <si>
    <t>dh012_acth_amnt_car_rental_12m</t>
  </si>
  <si>
    <t>12 Month Restaurant Item Count</t>
  </si>
  <si>
    <t>dh012_acth_nmbr_restaurant_12m</t>
  </si>
  <si>
    <t>12 Month Restaurant Amount</t>
  </si>
  <si>
    <t>dh012_acth_amnt_restaurant_12m</t>
  </si>
  <si>
    <t>12_mo_mail_ordr_itm_cnt</t>
  </si>
  <si>
    <t>12 Month Mail Order Item Count</t>
  </si>
  <si>
    <t>dh012_acth_nmbr_mail_order_12m</t>
  </si>
  <si>
    <t>12_mo_mail_ordr_amt</t>
  </si>
  <si>
    <t>12 Month Mail Order Amount</t>
  </si>
  <si>
    <t>dh012_acth_amnt_mail_order_12m</t>
  </si>
  <si>
    <t>12_mo_atm_cash_itm_cnt</t>
  </si>
  <si>
    <t>12 Month ATM Cash Item Count</t>
  </si>
  <si>
    <t>dh012_acth_nmbr_atm_cash_12m</t>
  </si>
  <si>
    <t>12_mo_atm_cash_amt</t>
  </si>
  <si>
    <t>12 Month ATM Cash Amount</t>
  </si>
  <si>
    <t>dh012_acth_amnt_atm_cash_12m</t>
  </si>
  <si>
    <t>12_mo_cntr_cash_itm_cnt</t>
  </si>
  <si>
    <t>12 Month Counter Cash Item Count</t>
  </si>
  <si>
    <t>dh012_acth_nmbr_man_cash_12m</t>
  </si>
  <si>
    <t>12_mo_cntr_cash_amt</t>
  </si>
  <si>
    <t>12 Month Counter Cash Amount</t>
  </si>
  <si>
    <t>dh012_acth_amnt_man_cash_12m</t>
  </si>
  <si>
    <t>12 Month Quasi Cash Advance Item Count</t>
  </si>
  <si>
    <t>dh012_acth_nmbr_quasi_cash_12m</t>
  </si>
  <si>
    <t>12 Month Quasi Cash Advance Amount</t>
  </si>
  <si>
    <t>dh012_acth_amnt_quasi_cash_12m</t>
  </si>
  <si>
    <t>12_mo_othr_mrch_itm_cnt</t>
  </si>
  <si>
    <t>12 Month Other Merchant Item Count</t>
  </si>
  <si>
    <t>dh012_acth_nmbr_oth_mer_12m</t>
  </si>
  <si>
    <t>12_mo_othr_mrch_amt</t>
  </si>
  <si>
    <t>12 Month Other Merchant Amount</t>
  </si>
  <si>
    <t>dh012_acth_amnt_oth_mer_12m</t>
  </si>
  <si>
    <t>dh012_d_filler</t>
  </si>
  <si>
    <t>v_cardlink_kb1dh014_cc1dmpgl</t>
  </si>
  <si>
    <t>cardlink_kb1dh014_cc1dmpgl</t>
  </si>
  <si>
    <t>dh014_d_record</t>
  </si>
  <si>
    <t>card_org</t>
  </si>
  <si>
    <t>Card Organization</t>
  </si>
  <si>
    <t xml:space="preserve">dh014__org        </t>
  </si>
  <si>
    <t xml:space="preserve">dh014__type       </t>
  </si>
  <si>
    <t>Affinity Card Code</t>
  </si>
  <si>
    <t xml:space="preserve">dh014_affinity  </t>
  </si>
  <si>
    <t>prj_cd</t>
  </si>
  <si>
    <t>Project Code</t>
  </si>
  <si>
    <t xml:space="preserve">dh014_project_code </t>
  </si>
  <si>
    <t>dh014_filler_1</t>
  </si>
  <si>
    <t>lgl_entity_cd</t>
  </si>
  <si>
    <t>Legal Entity Code</t>
  </si>
  <si>
    <t xml:space="preserve">dh014 _legal_entity </t>
  </si>
  <si>
    <t>rcncl_cd</t>
  </si>
  <si>
    <t>Reconciliation Code</t>
  </si>
  <si>
    <t>dh014_rc</t>
  </si>
  <si>
    <t>acct_gl_cd</t>
  </si>
  <si>
    <t>Account GL Code</t>
  </si>
  <si>
    <t xml:space="preserve">dh014_account      </t>
  </si>
  <si>
    <t>func_tp_cd</t>
  </si>
  <si>
    <t>Function Type Code</t>
  </si>
  <si>
    <t xml:space="preserve">dh014_function  </t>
  </si>
  <si>
    <t>line_of_bsn</t>
  </si>
  <si>
    <t>Line of Business</t>
  </si>
  <si>
    <t xml:space="preserve">dh014_line_of_business  </t>
  </si>
  <si>
    <t xml:space="preserve">dh014_gl_product  </t>
  </si>
  <si>
    <t>Inter Code</t>
  </si>
  <si>
    <t xml:space="preserve">dh014_inter_co </t>
  </si>
  <si>
    <t>Intra Code</t>
  </si>
  <si>
    <t xml:space="preserve">dh014_intra_co </t>
  </si>
  <si>
    <t>prj_num</t>
  </si>
  <si>
    <t>Project Number</t>
  </si>
  <si>
    <t xml:space="preserve">dh014_project    </t>
  </si>
  <si>
    <t>fics_cd</t>
  </si>
  <si>
    <t>FICS code</t>
  </si>
  <si>
    <t>dh014_fics</t>
  </si>
  <si>
    <t xml:space="preserve">dh014_future_use       </t>
  </si>
  <si>
    <t xml:space="preserve">dh014_filler_2  </t>
  </si>
  <si>
    <t xml:space="preserve">dh014_sub_product  </t>
  </si>
  <si>
    <t>fics_cd_num</t>
  </si>
  <si>
    <t>FICS Code Number</t>
  </si>
  <si>
    <t xml:space="preserve">dh014__fics_code  </t>
  </si>
  <si>
    <t>fics_nm</t>
  </si>
  <si>
    <t>FICS Name</t>
  </si>
  <si>
    <t xml:space="preserve">dh014_fics_name  </t>
  </si>
  <si>
    <t>acct_gl_num</t>
  </si>
  <si>
    <t>Account GL Number</t>
  </si>
  <si>
    <t xml:space="preserve">dh014_account_code   </t>
  </si>
  <si>
    <t>acct_gl_nm</t>
  </si>
  <si>
    <t>Account GL Name</t>
  </si>
  <si>
    <t xml:space="preserve">dh014_account_name       </t>
  </si>
  <si>
    <t>gl_pd_num</t>
  </si>
  <si>
    <t>GL Product Number</t>
  </si>
  <si>
    <t xml:space="preserve">dh014_product    </t>
  </si>
  <si>
    <t>gl_pd_ftr_cd</t>
  </si>
  <si>
    <t>GL Product Feature Code</t>
  </si>
  <si>
    <t xml:space="preserve">dh014_product_feauture  </t>
  </si>
  <si>
    <t xml:space="preserve">dh014_product_name      </t>
  </si>
  <si>
    <t>pd_desc</t>
  </si>
  <si>
    <t>Product Description</t>
  </si>
  <si>
    <t>dh014_product_description_thai</t>
  </si>
  <si>
    <t>dh014_filler_3</t>
  </si>
  <si>
    <t>v_cardlink_kb1dh020_cc1d582d</t>
  </si>
  <si>
    <t>cardlink_kb1dh020_cc1d582d</t>
  </si>
  <si>
    <t>rec_dtl</t>
  </si>
  <si>
    <t>Record Detail</t>
  </si>
  <si>
    <t>dh020_d_record</t>
  </si>
  <si>
    <t>Batch Processing Date</t>
  </si>
  <si>
    <t>dh020_d582_batch_proc_date_ymd</t>
  </si>
  <si>
    <t>dh020_d582_create_date_ymd</t>
  </si>
  <si>
    <t>dh020_d582_merchant_file_date_ymd</t>
  </si>
  <si>
    <t>dh020_d582_merchant_id</t>
  </si>
  <si>
    <t>dh020_d582_merchant_name</t>
  </si>
  <si>
    <t>ownr_num</t>
  </si>
  <si>
    <t>Owner Number</t>
  </si>
  <si>
    <t>dh020_d582_owner_ind</t>
  </si>
  <si>
    <t>dh020_d582_terminal_no</t>
  </si>
  <si>
    <t>dh020_d582_batch_no</t>
  </si>
  <si>
    <t>txn_seq_num</t>
  </si>
  <si>
    <t>Transaction Sequence Number</t>
  </si>
  <si>
    <t>dh020_d582_trans_seq_no</t>
  </si>
  <si>
    <t>dh020_d582_trans_code</t>
  </si>
  <si>
    <t>dh020_d582_trans_date</t>
  </si>
  <si>
    <t>dh020_d582_trans_time</t>
  </si>
  <si>
    <t>dh020_d582_vs_mc_acct_no</t>
  </si>
  <si>
    <t>kbnk_cc_acct_num</t>
  </si>
  <si>
    <t>Kbank Credit Card Account Number</t>
  </si>
  <si>
    <t>dh020_d582_cd_acct_no</t>
  </si>
  <si>
    <t>visa_cmsn_fee_rate</t>
  </si>
  <si>
    <t>VISA Commission Fee Rate</t>
  </si>
  <si>
    <t>dh020_d582_vs_comm_rate</t>
  </si>
  <si>
    <t>mc_cmsn_fee_rate</t>
  </si>
  <si>
    <t>MASTERCARD Commission Fee Rate</t>
  </si>
  <si>
    <t>dh020_d582_mc_comm_rate</t>
  </si>
  <si>
    <t>cc_cmsn_fee_rate</t>
  </si>
  <si>
    <t>Credit Card Commission Fee Rate</t>
  </si>
  <si>
    <t>dh020_d582_cd_comm_rate</t>
  </si>
  <si>
    <t>dh020_d582_card_no</t>
  </si>
  <si>
    <t>dh020_d582_trans_amount</t>
  </si>
  <si>
    <t>int_cal_mthd_f</t>
  </si>
  <si>
    <t>Interest Calculation Method Flag</t>
  </si>
  <si>
    <t>dh020_d582_card_id_method</t>
  </si>
  <si>
    <t>acct_data_src_cd</t>
  </si>
  <si>
    <t>Account Data Source Code</t>
  </si>
  <si>
    <t>dh020_d582_acct_data_source_code</t>
  </si>
  <si>
    <t>auth_src_cd</t>
  </si>
  <si>
    <t>Authorization Source Code</t>
  </si>
  <si>
    <t>dh020_d582_auth_source_code</t>
  </si>
  <si>
    <t>dh020_d582_auth_no</t>
  </si>
  <si>
    <t>dh020_d582_system_code</t>
  </si>
  <si>
    <t>dh020_d582_user_code_3</t>
  </si>
  <si>
    <t>dh020_d582_branch</t>
  </si>
  <si>
    <t>cc1p554_f</t>
  </si>
  <si>
    <t>CC1P554 Flag</t>
  </si>
  <si>
    <t>dh020_d582_cc1p554_flag</t>
  </si>
  <si>
    <t>cc1p584_f</t>
  </si>
  <si>
    <t>CC1P584 Flag</t>
  </si>
  <si>
    <t>dh020_d582_cc1p584_flag</t>
  </si>
  <si>
    <t>VISA Electron Commission Fee Rate</t>
  </si>
  <si>
    <t>dh020_d582_ve_comm_rate</t>
  </si>
  <si>
    <t>dh020_d582_orig_amount</t>
  </si>
  <si>
    <t>dh020_d582_curr_code</t>
  </si>
  <si>
    <t>ecard_cmsn_fee_rate</t>
  </si>
  <si>
    <t>Electronic Card Commission Fee Rate</t>
  </si>
  <si>
    <t>dh020_d582_ec_comm_rate</t>
  </si>
  <si>
    <t>dh020_d582_ecom_transfer_flag</t>
  </si>
  <si>
    <t>E-Commerce Electronic Card Commission Fee Rate</t>
  </si>
  <si>
    <t>dh020_d582_ecom_mall_comm_rate</t>
  </si>
  <si>
    <t>ecard_usr_cd</t>
  </si>
  <si>
    <t>Electronic Card User Code</t>
  </si>
  <si>
    <t>dh020_d582_ec_card_user_code</t>
  </si>
  <si>
    <t>ecard_per_txn</t>
  </si>
  <si>
    <t>Electronic Card per Transaction</t>
  </si>
  <si>
    <t>dh020_d582_ec_card_per_trans</t>
  </si>
  <si>
    <t>ecard_blltin_cost</t>
  </si>
  <si>
    <t>Electronic Card Bulletin Cost</t>
  </si>
  <si>
    <t>dh020_d582_ec_card_bull_cost</t>
  </si>
  <si>
    <t>dh020_d582_user_code_1</t>
  </si>
  <si>
    <t>Merchant Cepp Flag</t>
  </si>
  <si>
    <t>dh020_d582_merch_cepp</t>
  </si>
  <si>
    <t>dh020_d582_mmd_merch_type</t>
  </si>
  <si>
    <t>pos_mode</t>
  </si>
  <si>
    <t>Position Mode</t>
  </si>
  <si>
    <t>dh020_d582_mmd_pos_mode</t>
  </si>
  <si>
    <t>dh020_d582_mmd_mail_phone_ind</t>
  </si>
  <si>
    <t>Purchase Card Flag</t>
  </si>
  <si>
    <t>dh020_d582_purcase_card_flag</t>
  </si>
  <si>
    <t>VISA Onus Commission Fee Rate</t>
  </si>
  <si>
    <t>dh020_d582_vs_on_comm_rate</t>
  </si>
  <si>
    <t>visa_local_cmsn_fee_rate</t>
  </si>
  <si>
    <t>VISA Local Commission Fee Rate</t>
  </si>
  <si>
    <t>dh020_d582_vs_lo_comm_rate</t>
  </si>
  <si>
    <t>VISA Inter Commission Fee Rate</t>
  </si>
  <si>
    <t>dh020_d582_vs_in_comm_rate</t>
  </si>
  <si>
    <t>VISA Platinum Commission Fee Rate</t>
  </si>
  <si>
    <t>dh020_d582_vs_plt_comm_rate</t>
  </si>
  <si>
    <t>VISA Platinum Inter Commission Fee Rate</t>
  </si>
  <si>
    <t>dh020_d582_vs_pli_comm_rate</t>
  </si>
  <si>
    <t>MASTERCARD Onus Commission Fee Rate</t>
  </si>
  <si>
    <t>dh020_d582_mc_on_comm_rate</t>
  </si>
  <si>
    <t>MASTERCARD Local Commission Fee Rate</t>
  </si>
  <si>
    <t>dh020_d582_mc_lo_comm_rate</t>
  </si>
  <si>
    <t>MASTERCARD Inter Commission Fee Rate</t>
  </si>
  <si>
    <t>dh020_d582_mc_in_comm_rate</t>
  </si>
  <si>
    <t>MASTERCARD Platinum Commission Fee Rate</t>
  </si>
  <si>
    <t>dh020_d582_mc_plt_comm_rate</t>
  </si>
  <si>
    <t>MASTERCARD Platinum Inter Commission Fee Rate</t>
  </si>
  <si>
    <t>dh020_d582_mc_pli_comm_rate</t>
  </si>
  <si>
    <t>prch_cmsn_fee_rate</t>
  </si>
  <si>
    <t>Purchase Commission Fee Rate</t>
  </si>
  <si>
    <t>dh020_d582_purc_comm_rate</t>
  </si>
  <si>
    <t>13,9</t>
  </si>
  <si>
    <t>dh020_d582_curr_rate</t>
  </si>
  <si>
    <t>work_dgt</t>
  </si>
  <si>
    <t>Work Digit</t>
  </si>
  <si>
    <t>dh020_d582_work_digit</t>
  </si>
  <si>
    <t>VISA Platinum Status Code</t>
  </si>
  <si>
    <t>dh020_d582_vs_plt_status</t>
  </si>
  <si>
    <t>MASTERCARD Platinum Status Code</t>
  </si>
  <si>
    <t>dh020_d582_mc_plt_status</t>
  </si>
  <si>
    <t>dh020_d582_card_type</t>
  </si>
  <si>
    <t>MMD Commission Fee Rate</t>
  </si>
  <si>
    <t>dh020_d582_mmd_comm_rate</t>
  </si>
  <si>
    <t>ecard_per_txn_2</t>
  </si>
  <si>
    <t>Electronic Card per Transaction 2</t>
  </si>
  <si>
    <t>dh020_d582_ec_card_per_trans2</t>
  </si>
  <si>
    <t>jcb_st_cd</t>
  </si>
  <si>
    <t>JCB Status Code</t>
  </si>
  <si>
    <t>dh020_d582_jcb_status</t>
  </si>
  <si>
    <t>jcb_local_cmsn_fee_rate</t>
  </si>
  <si>
    <t>JCB Local Commission Fee Rate</t>
  </si>
  <si>
    <t>dh020_d582_jcb_lo_comm_rate</t>
  </si>
  <si>
    <t>JCB Inter Commission Fee Rate</t>
  </si>
  <si>
    <t>dh020_d582_jcb_in_comm_rate</t>
  </si>
  <si>
    <t>Tax Indentification Number</t>
  </si>
  <si>
    <t>dh020_d582_d584_tax_id</t>
  </si>
  <si>
    <t>dh020_d582_card_user_code</t>
  </si>
  <si>
    <t>card_chrg_cmsn_fee_per_txn</t>
  </si>
  <si>
    <t>Card Charge Commission Fee per Transaction</t>
  </si>
  <si>
    <t>dh020_d582_card_per_trans</t>
  </si>
  <si>
    <t>chrg_rec</t>
  </si>
  <si>
    <t>Charged Record</t>
  </si>
  <si>
    <t>dh020_d582_rec_of_charge</t>
  </si>
  <si>
    <t>VISA Platinum Inter Status Code</t>
  </si>
  <si>
    <t>dh020_d582_vs_pli_status</t>
  </si>
  <si>
    <t>MASTERCARD Platinum Inter Status Code</t>
  </si>
  <si>
    <t>dh020_d582_mc_pli_status</t>
  </si>
  <si>
    <t>Robison Card Flag</t>
  </si>
  <si>
    <t>dh020_d582_robinson_flag</t>
  </si>
  <si>
    <t>dh020_d_filler</t>
  </si>
  <si>
    <t>v_cardlink_kb1dh021_cc1d582s</t>
  </si>
  <si>
    <t>cardlink_kb1dh021_cc1d582s</t>
  </si>
  <si>
    <t>dh021_d_record</t>
  </si>
  <si>
    <t>rec_dt</t>
  </si>
  <si>
    <t>Record Date</t>
  </si>
  <si>
    <t>dh021_d582_batch_proc_date_ymd</t>
  </si>
  <si>
    <t>dh021_d582_create_date_ymd</t>
  </si>
  <si>
    <t>dh021_d582_merchant_file_date_ymd</t>
  </si>
  <si>
    <t>mrch_id_num</t>
  </si>
  <si>
    <t>Merchant Identification Number</t>
  </si>
  <si>
    <t>dh021_d582_merchant_id</t>
  </si>
  <si>
    <t>dh021_d582_merchant_name</t>
  </si>
  <si>
    <t>ownr_id_num</t>
  </si>
  <si>
    <t>Owner Identification Number</t>
  </si>
  <si>
    <t>dh021_d582_owner_ind</t>
  </si>
  <si>
    <t>dh021_d582_terminal_no</t>
  </si>
  <si>
    <t>dh021_d582_batch_no</t>
  </si>
  <si>
    <t>dh021_d582_trans_seq_no</t>
  </si>
  <si>
    <t>dh021_d582_trans_code</t>
  </si>
  <si>
    <t>dh021_d582_trans_date</t>
  </si>
  <si>
    <t>dh021_d582_trans_time</t>
  </si>
  <si>
    <t>Visa MASTERCARD Account Number</t>
  </si>
  <si>
    <t>dh021_d582_vs_mc_acct_no</t>
  </si>
  <si>
    <t>cc_acct_num</t>
  </si>
  <si>
    <t>Credit Card Account Number</t>
  </si>
  <si>
    <t>dh021_d582_cd_acct_no</t>
  </si>
  <si>
    <t>visa_cmsn_rate</t>
  </si>
  <si>
    <t>Visa Commission Rate</t>
  </si>
  <si>
    <t>dh021_d582_vs_comm_rate</t>
  </si>
  <si>
    <t>mc_cmsn_rate</t>
  </si>
  <si>
    <t>MASTERCARD Commission Rate</t>
  </si>
  <si>
    <t>dh021_d582_mc_comm_rate</t>
  </si>
  <si>
    <t>cc_cmsn_rate</t>
  </si>
  <si>
    <t>Credit Card Commission Rate</t>
  </si>
  <si>
    <t>dh021_d582_cd_comm_rate</t>
  </si>
  <si>
    <t>dh021_d582_card_no</t>
  </si>
  <si>
    <t>dh021_d582_trans_amount</t>
  </si>
  <si>
    <t>card_id_mthd</t>
  </si>
  <si>
    <t>Card Identification Method</t>
  </si>
  <si>
    <t>dh021_d582_card_id_method</t>
  </si>
  <si>
    <t>dh021_d582_acct_data_source_code</t>
  </si>
  <si>
    <t>Authorize Source Code</t>
  </si>
  <si>
    <t>dh021_d582_auth_source_code</t>
  </si>
  <si>
    <t>Authorize Number</t>
  </si>
  <si>
    <t>dh021_d582_auth_no</t>
  </si>
  <si>
    <t>dh021_d582_system_code</t>
  </si>
  <si>
    <t>dh021_d582_user_code_3</t>
  </si>
  <si>
    <t>dh021_d582_branch</t>
  </si>
  <si>
    <t>dh021_d582_cc1p554_flag</t>
  </si>
  <si>
    <t>dh021_d582_cc1p584_flag</t>
  </si>
  <si>
    <t>Visa Electron Commission Rate</t>
  </si>
  <si>
    <t>dh021_d582_ve_comm_rate</t>
  </si>
  <si>
    <t>Original amount</t>
  </si>
  <si>
    <t>dh021_d582_orig_amount</t>
  </si>
  <si>
    <t>Currency code</t>
  </si>
  <si>
    <t>dh021_d582_curr_code</t>
  </si>
  <si>
    <t>dh021_d582_curr_rate</t>
  </si>
  <si>
    <t>ecard_cmsn_rate</t>
  </si>
  <si>
    <t xml:space="preserve">Electronic Card Commission Rate </t>
  </si>
  <si>
    <t>dh021_d582_ec_comm_rate</t>
  </si>
  <si>
    <t>dh021_d582_ecom_transfer_flag</t>
  </si>
  <si>
    <t>Electronic Card Mall Commission Rate</t>
  </si>
  <si>
    <t xml:space="preserve">decimal  </t>
  </si>
  <si>
    <t>dh021_d582_ecom_mall_comm_rate</t>
  </si>
  <si>
    <t>dh021_d582_ec_card_user_code</t>
  </si>
  <si>
    <t>ecard_cmsn_per_txn</t>
  </si>
  <si>
    <t>Electronic Card Commission Per Transaction</t>
  </si>
  <si>
    <t>dh021_d582_ec_card_per_trans</t>
  </si>
  <si>
    <t>Electronic Card Bull Cost</t>
  </si>
  <si>
    <t>dh021_d582_ec_card_bull_cost</t>
  </si>
  <si>
    <t>dh021_d582_user_code_1</t>
  </si>
  <si>
    <t>Merchant Cepp</t>
  </si>
  <si>
    <t>dh021_d582_merch_cepp</t>
  </si>
  <si>
    <t>dh021_d582_mmd_merch_type</t>
  </si>
  <si>
    <t>dh021_d582_mmd_pos_mode</t>
  </si>
  <si>
    <t>mail_phn_ind</t>
  </si>
  <si>
    <t>Mail Phone Indicator</t>
  </si>
  <si>
    <t>dh021_d582_mmd_mail_phone_ind</t>
  </si>
  <si>
    <t>dh021_d582_purcase_card_flag</t>
  </si>
  <si>
    <t>Visa Onus Commission Rate</t>
  </si>
  <si>
    <t>dh021_d582_vs_on_comm_rate</t>
  </si>
  <si>
    <t>visa_local_cmsn_rate</t>
  </si>
  <si>
    <t>Visa Local Commission Rate</t>
  </si>
  <si>
    <t>dh021_d582_vs_lo_comm_rate</t>
  </si>
  <si>
    <t>Visa Inter Commission Rate</t>
  </si>
  <si>
    <t>dh021_d582_vs_in_comm_rate</t>
  </si>
  <si>
    <t>Visa Platinum Commission Rate</t>
  </si>
  <si>
    <t>dh021_d582_vs_plt_comm_rate</t>
  </si>
  <si>
    <t>Visa Cooperate Commission Rate</t>
  </si>
  <si>
    <t>dh021_d582_vs_cop_comm_rate</t>
  </si>
  <si>
    <t>MASTERCARD Onus Commission Rate</t>
  </si>
  <si>
    <t>dh021_d582_mc_on_comm_rate</t>
  </si>
  <si>
    <t>MASTERCARD Local Commission Rate</t>
  </si>
  <si>
    <t>dh021_d582_mc_lo_comm_rate</t>
  </si>
  <si>
    <t>MASTERCARD Inter Commission Rate</t>
  </si>
  <si>
    <t>dh021_d582_mc_in_comm_rate</t>
  </si>
  <si>
    <t>MASTERCARD Platinum Commission Rate</t>
  </si>
  <si>
    <t>dh021_d582_mc_plt_comm_rate</t>
  </si>
  <si>
    <t>MASTERCARD Cooperate Commission Rate</t>
  </si>
  <si>
    <t>dh021_d582_mc_cop_comm_rate</t>
  </si>
  <si>
    <t>prch_cmsn_rate</t>
  </si>
  <si>
    <t>Purchase Commission Rate</t>
  </si>
  <si>
    <t>dh021_d582_purc_comm_rate</t>
  </si>
  <si>
    <t>smrt_pay_f</t>
  </si>
  <si>
    <t>Smartpay flag</t>
  </si>
  <si>
    <t>dh021_d582_smartpay_flag</t>
  </si>
  <si>
    <t>Iplan Mode</t>
  </si>
  <si>
    <t>dh021_d582_iplan_mode</t>
  </si>
  <si>
    <t>supplr_num</t>
  </si>
  <si>
    <t>Supplier Number</t>
  </si>
  <si>
    <t>dh021_d582_supp_nbr</t>
  </si>
  <si>
    <t>dh021_d582_prod_typ</t>
  </si>
  <si>
    <t>dh021_d582_model_nbr</t>
  </si>
  <si>
    <t>dh021_d582_serial_nbr</t>
  </si>
  <si>
    <t>supplr_nm</t>
  </si>
  <si>
    <t>Supplier Name</t>
  </si>
  <si>
    <t>dh021_d582_supp_name</t>
  </si>
  <si>
    <t>dh021_d582_prod_name</t>
  </si>
  <si>
    <t>modl_nm</t>
  </si>
  <si>
    <t>Model Name</t>
  </si>
  <si>
    <t>dh021_d582_model_name</t>
  </si>
  <si>
    <t>promo_nm</t>
  </si>
  <si>
    <t>Promotion Name</t>
  </si>
  <si>
    <t>dh021_d582_promotion_name</t>
  </si>
  <si>
    <t>thrshld_from_amt</t>
  </si>
  <si>
    <t>Threshold From Amount</t>
  </si>
  <si>
    <t>dh021_d582_threshold_from</t>
  </si>
  <si>
    <t>thrshld_to_amt</t>
  </si>
  <si>
    <t>Threshold To Amount</t>
  </si>
  <si>
    <t>dh021_d582_threshold_to</t>
  </si>
  <si>
    <t>hndl_fee</t>
  </si>
  <si>
    <t>Handling Fee</t>
  </si>
  <si>
    <t>dh021_d582_handling_fee</t>
  </si>
  <si>
    <t>min_instl_per_mo</t>
  </si>
  <si>
    <t>Minimum Installment Per Month</t>
  </si>
  <si>
    <t>dh021_d582_min_inst_per_month</t>
  </si>
  <si>
    <t>Term</t>
  </si>
  <si>
    <t>dh021_d582_term</t>
  </si>
  <si>
    <t>free_mo_num</t>
  </si>
  <si>
    <t>Free Month Number</t>
  </si>
  <si>
    <t>dh021_d582_nbr_of_free_mon</t>
  </si>
  <si>
    <t>waive_from</t>
  </si>
  <si>
    <t>Waive From</t>
  </si>
  <si>
    <t>dh021_d582_nbr_of_waive_fr</t>
  </si>
  <si>
    <t>waive_to</t>
  </si>
  <si>
    <t>Waive To</t>
  </si>
  <si>
    <t>dh021_d582_nbr_of_waive_to</t>
  </si>
  <si>
    <t>mrch_discnt</t>
  </si>
  <si>
    <t>Merchant Discount</t>
  </si>
  <si>
    <t>dh021_d582_merchant_disc</t>
  </si>
  <si>
    <t>int</t>
  </si>
  <si>
    <t>Interest</t>
  </si>
  <si>
    <t>dh021_d582_interest</t>
  </si>
  <si>
    <t>mrch_fee</t>
  </si>
  <si>
    <t>Merchant Fee</t>
  </si>
  <si>
    <t>dh021_d582_merchant_fee</t>
  </si>
  <si>
    <t>supplr_fee</t>
  </si>
  <si>
    <t>Supplier Fee</t>
  </si>
  <si>
    <t>dh021_d582_supplier_fee</t>
  </si>
  <si>
    <t>cst_fee</t>
  </si>
  <si>
    <t>Customer Fee</t>
  </si>
  <si>
    <t>dh021_d582_customer_fee</t>
  </si>
  <si>
    <t>instl_strt_dt</t>
  </si>
  <si>
    <t>Installment Start Date</t>
  </si>
  <si>
    <t>dh021_d582_start_date_jul</t>
  </si>
  <si>
    <t>instl_end_dt</t>
  </si>
  <si>
    <t>Installment End Date</t>
  </si>
  <si>
    <t>dh021_d582_end_date_jul</t>
  </si>
  <si>
    <t>dh021_d582_maint_date_dmy</t>
  </si>
  <si>
    <t>dh021_d582_maint_user</t>
  </si>
  <si>
    <t>dh021_d582_status_flag</t>
  </si>
  <si>
    <t>br_nm</t>
  </si>
  <si>
    <t>Branch Name</t>
  </si>
  <si>
    <t>dh021_d582_brand_name</t>
  </si>
  <si>
    <t>Charge Record</t>
  </si>
  <si>
    <t>dh021_d582_rec_of_charge</t>
  </si>
  <si>
    <t>serial_num_emie</t>
  </si>
  <si>
    <t>Serial Number EMIE</t>
  </si>
  <si>
    <t>dh021_d582_serial_nbr_emie</t>
  </si>
  <si>
    <t>dh021_d_filler</t>
  </si>
  <si>
    <t>v_cardlink_kb1dh022_oadcc32</t>
  </si>
  <si>
    <t>cardlink_kb1dh022_oadcc32</t>
  </si>
  <si>
    <t>dh022_d_record</t>
  </si>
  <si>
    <t>dh022_oadcms_d_batch_no</t>
  </si>
  <si>
    <t>dh022_oadcms_d_seq_no</t>
  </si>
  <si>
    <t>tmnl_id_num</t>
  </si>
  <si>
    <t>Terminal Identification Number</t>
  </si>
  <si>
    <t>dh022_oadcms_d_terminal_id</t>
  </si>
  <si>
    <t>dh022_oadcms_d_card</t>
  </si>
  <si>
    <t>dh022_oadcms_d_txn_date</t>
  </si>
  <si>
    <t>dh022_oadcms_d_txn_time</t>
  </si>
  <si>
    <t>dh022_oadcms_d_org_amt</t>
  </si>
  <si>
    <t>Redemption Amount</t>
  </si>
  <si>
    <t>dh022_oadcms_d_redm_amt</t>
  </si>
  <si>
    <t>net_sale</t>
  </si>
  <si>
    <t>Net Sales</t>
  </si>
  <si>
    <t>dh022_oadcms_d_net_sales</t>
  </si>
  <si>
    <t>rdeem_pnt</t>
  </si>
  <si>
    <t>Redemption Point</t>
  </si>
  <si>
    <t>dh022_oadcms_d_redm_pt</t>
  </si>
  <si>
    <t>rdeem_mrch_amt</t>
  </si>
  <si>
    <t>Redemption Merchant Amount</t>
  </si>
  <si>
    <t>dh022_oadcms_d_redm_amt_mer</t>
  </si>
  <si>
    <t>mrch_pct</t>
  </si>
  <si>
    <t>Merchant Percentage</t>
  </si>
  <si>
    <t>dh022_oadcms_d_merch_per</t>
  </si>
  <si>
    <t>dh022_oadcms_d_t_code</t>
  </si>
  <si>
    <t>Authorize code</t>
  </si>
  <si>
    <t>dh022_oadcms_d_auth_code</t>
  </si>
  <si>
    <t>trace_id_num</t>
  </si>
  <si>
    <t>Trace Identification Number</t>
  </si>
  <si>
    <t>dh022_oadcms_d_t_trace</t>
  </si>
  <si>
    <t>dh022_oadcms_d_merch_id</t>
  </si>
  <si>
    <t>Settlement date</t>
  </si>
  <si>
    <t>dh022_oadcms_d_setl_date</t>
  </si>
  <si>
    <t>rdeem_tp_cd</t>
  </si>
  <si>
    <t>Redemption Type Code</t>
  </si>
  <si>
    <t>dh022_oadcms_d_rem_typ</t>
  </si>
  <si>
    <t>Product code</t>
  </si>
  <si>
    <t>dh022_oadcms_d_prod_cd</t>
  </si>
  <si>
    <t>E-Voucher Code</t>
  </si>
  <si>
    <t>dh022_oadcms_d_e_voucher</t>
  </si>
  <si>
    <t>qty</t>
  </si>
  <si>
    <t>Quantity</t>
  </si>
  <si>
    <t>dh022_oadcms_d_qty</t>
  </si>
  <si>
    <t>bal_pnt</t>
  </si>
  <si>
    <t>Balance Point</t>
  </si>
  <si>
    <t>dh022_oadcms_d_bal_pt</t>
  </si>
  <si>
    <t>use_pnt</t>
  </si>
  <si>
    <t>Used Point</t>
  </si>
  <si>
    <t>dh022_oadcms_d_point</t>
  </si>
  <si>
    <t>dh022_oadcms_d_amount</t>
  </si>
  <si>
    <t>dh022_oadcms_d_prod_name</t>
  </si>
  <si>
    <t xml:space="preserve">Pos Entry Mode </t>
  </si>
  <si>
    <t>dh022_oadcms_d_pos_em_pan</t>
  </si>
  <si>
    <t>invc_num</t>
  </si>
  <si>
    <t>Invoice number</t>
  </si>
  <si>
    <t>dh022_oadcms_d_invoice_nbr</t>
  </si>
  <si>
    <t xml:space="preserve">Merchant Branch Code </t>
  </si>
  <si>
    <t>dh022_oadcms_d_merch_br</t>
  </si>
  <si>
    <t>ui_btch_cd</t>
  </si>
  <si>
    <t>UI Batch Code</t>
  </si>
  <si>
    <t>dh022_oadcms_d_ui_batch</t>
  </si>
  <si>
    <t>dh022_d_filler</t>
  </si>
  <si>
    <t>v_cardlink_kb1dh024_cc1d560</t>
  </si>
  <si>
    <t>cardlink_kb1dh024_cc1d560</t>
  </si>
  <si>
    <t>dh024_d_record</t>
  </si>
  <si>
    <t>prefix</t>
  </si>
  <si>
    <t>Prefix</t>
  </si>
  <si>
    <t>dh024_d560_prefix</t>
  </si>
  <si>
    <t>Visa or MASTERCARD Code</t>
  </si>
  <si>
    <t>dh024_d560_vs_or_master</t>
  </si>
  <si>
    <t>International, Local or Associate Code</t>
  </si>
  <si>
    <t>dh024_d560_inter_local_or_asso</t>
  </si>
  <si>
    <t>bank_issur_cd</t>
  </si>
  <si>
    <t>Bank Issuer Code</t>
  </si>
  <si>
    <t>dh024_d560_bank_issuer</t>
  </si>
  <si>
    <t>full_nm_of_bank_issur_in_eng</t>
  </si>
  <si>
    <t>Full Name of Bank Issuer in English</t>
  </si>
  <si>
    <t>dh024_d560_bank_full_name</t>
  </si>
  <si>
    <t>Shot Name of Bank Issuer in English</t>
  </si>
  <si>
    <t>dh024_d560_bank_short_name</t>
  </si>
  <si>
    <t>Bin of Platinum Corporate</t>
  </si>
  <si>
    <t>dh024_d560_plat_corp_bin</t>
  </si>
  <si>
    <t>mstr_card_low_val</t>
  </si>
  <si>
    <t>MASTERCARD Low Value</t>
  </si>
  <si>
    <t>dh024_d560_mclow</t>
  </si>
  <si>
    <t>mstr_card_high_val</t>
  </si>
  <si>
    <t>MASTERCARD High Value</t>
  </si>
  <si>
    <t>dh024_d560_mchi</t>
  </si>
  <si>
    <t>dh024_d_filler</t>
  </si>
  <si>
    <t>v_cardlink_kb1dh025_cpcah</t>
  </si>
  <si>
    <t>cardlink_kb1dh025_cpcah</t>
  </si>
  <si>
    <t>dh025_d_record</t>
  </si>
  <si>
    <t>dh025_acth_org_nmbr</t>
  </si>
  <si>
    <t>dh025_acth_type</t>
  </si>
  <si>
    <t>dh025_acth_card_nmbr</t>
  </si>
  <si>
    <t>itm_rtl_in_jan</t>
  </si>
  <si>
    <t>Item Retail in January</t>
  </si>
  <si>
    <t>dh025_acth_nmbr_retail_jan</t>
  </si>
  <si>
    <t>rtl_amt_in_jan</t>
  </si>
  <si>
    <t>Retail Amount in January</t>
  </si>
  <si>
    <t>dh025_acth_amnt_retail_jan</t>
  </si>
  <si>
    <t>itm_cash_adv_atm_in_jan</t>
  </si>
  <si>
    <t>Item Cash Advance at Atm in January</t>
  </si>
  <si>
    <t>dh025_acth_nmbr_ca_atm_jan</t>
  </si>
  <si>
    <t>cash_adv_amt_atm_in_jan</t>
  </si>
  <si>
    <t>Cash Advance Amount at Atm in January</t>
  </si>
  <si>
    <t>dh025_acth_amnt_ca_atm_jan</t>
  </si>
  <si>
    <t>itm_cash_adv_cntr_in_jan</t>
  </si>
  <si>
    <t>Item Cash Advance at Counter in January</t>
  </si>
  <si>
    <t>dh025_acth_nmbr_ca_man_jan</t>
  </si>
  <si>
    <t>cash_adv_amt_cntr_in_jan</t>
  </si>
  <si>
    <t>Cash Advance Amount at Counter in January</t>
  </si>
  <si>
    <t>dh025_acth_amnt_ca_man_jan</t>
  </si>
  <si>
    <t>int_amt_rtl_in_jan</t>
  </si>
  <si>
    <t>Interest Amount at Retail in January</t>
  </si>
  <si>
    <t>dh025_acthr_interest_jan</t>
  </si>
  <si>
    <t>int_rate_rtl_in_jan</t>
  </si>
  <si>
    <t>Interest Rate at Retail in January</t>
  </si>
  <si>
    <t>8,7</t>
  </si>
  <si>
    <t>dh025_acthr_curr_base_rate_jan</t>
  </si>
  <si>
    <t>rtl_lmt_1_in_jan</t>
  </si>
  <si>
    <t>Retail Limit1 in January</t>
  </si>
  <si>
    <t>dh025_acthr_limit_1_jan</t>
  </si>
  <si>
    <t>rtl_lmt_2_in_jan</t>
  </si>
  <si>
    <t>Retail Limit2 in January</t>
  </si>
  <si>
    <t>dh025_acthr_limit_2_jan</t>
  </si>
  <si>
    <t>int_rate_rtl_2_in_jan</t>
  </si>
  <si>
    <t>Interest Rate at Retail-2 in January</t>
  </si>
  <si>
    <t>dh025_acthr_rate_2_jan</t>
  </si>
  <si>
    <t>int_rate_rtl_3_in_jan</t>
  </si>
  <si>
    <t>Interest Rate at Retail-3 in January</t>
  </si>
  <si>
    <t>dh025_acthr_rate_3_jan</t>
  </si>
  <si>
    <t>rtl_lmt_opt_in_jan</t>
  </si>
  <si>
    <t>Retail Limit Option in January</t>
  </si>
  <si>
    <t>dh025_acthr_limit_option_jan</t>
  </si>
  <si>
    <t>int_amt_cash_adv_in_jan</t>
  </si>
  <si>
    <t>Interest Amount at Cash Advance in January</t>
  </si>
  <si>
    <t>dh025_acthc_interest_jan</t>
  </si>
  <si>
    <t>int_rate_cash_adv_in_jan</t>
  </si>
  <si>
    <t>Interest Rate at Cash Advance in January</t>
  </si>
  <si>
    <t>dh025_acthc_curr_base_rate_jan</t>
  </si>
  <si>
    <t>cash_adv_lmt_1_in_jan</t>
  </si>
  <si>
    <t>Cash Advance Limit1 in January</t>
  </si>
  <si>
    <t>dh025_acthc_limit_1_jan</t>
  </si>
  <si>
    <t>cash_adv_lmt_2_in_jan</t>
  </si>
  <si>
    <t>Cash Advance Limit2 in January</t>
  </si>
  <si>
    <t>dh025_acthc_limit_2_jan</t>
  </si>
  <si>
    <t>int_rate_cash_adv_2_in_jan</t>
  </si>
  <si>
    <t>Interest Rate at Cash Advance-2 in January</t>
  </si>
  <si>
    <t>dh025_acthc_rate_2_jan</t>
  </si>
  <si>
    <t>int_rate_cash_adv_3_in_jan</t>
  </si>
  <si>
    <t>Interest Rate at Cash Advance-3 in January</t>
  </si>
  <si>
    <t>dh025_acthc_rate_3_jan</t>
  </si>
  <si>
    <t>cash_adv_lmt_opt_in_jan</t>
  </si>
  <si>
    <t>Cash Advance Limit Option in January</t>
  </si>
  <si>
    <t>dh025_acthc_limit_option_jan</t>
  </si>
  <si>
    <t>itm_annl_fee_in_jan</t>
  </si>
  <si>
    <t>Item Annual Fee in January</t>
  </si>
  <si>
    <t>dh025_acth_nmbr_annual_fee_jan</t>
  </si>
  <si>
    <t>annl_fee_amt_in_jan</t>
  </si>
  <si>
    <t>Annual Fee Amount in January</t>
  </si>
  <si>
    <t>dh025_acth_amnt_annual_fee_jan</t>
  </si>
  <si>
    <t>itm_late_chrg_in_jan</t>
  </si>
  <si>
    <t>Item Late Charge in January</t>
  </si>
  <si>
    <t>dh025_acth_nmbr_late_chg_jan</t>
  </si>
  <si>
    <t>late_chrg_amt_in_jan</t>
  </si>
  <si>
    <t>Late Charge Amount in January</t>
  </si>
  <si>
    <t>dh025_acth_amnt_late_chg_jan</t>
  </si>
  <si>
    <t>itm_olmt_fee_in_jan</t>
  </si>
  <si>
    <t>Item Over Limit Fee in January</t>
  </si>
  <si>
    <t>dh025_acth_nmbr_ovlmt_fee_jan</t>
  </si>
  <si>
    <t>olmt_fee_amt_in_jan</t>
  </si>
  <si>
    <t>Over Limit Fee Amount in January</t>
  </si>
  <si>
    <t>dh025_acth_amnt_ovlmt_fee_jan</t>
  </si>
  <si>
    <t>itm_misc_chrg_fee_in_jan</t>
  </si>
  <si>
    <t>Item Miscellaneous Charge Fee in January</t>
  </si>
  <si>
    <t>dh025_acth_nmbr_misc_chg_jan</t>
  </si>
  <si>
    <t>misc_chrg_fee_amt_in_jan</t>
  </si>
  <si>
    <t>Miscellaneous Charge Fee Amount in January</t>
  </si>
  <si>
    <t>dh025_acth_amnt_misc_chg_jan</t>
  </si>
  <si>
    <t>itm_svc_chrg_fee_in_jan</t>
  </si>
  <si>
    <t>Item Service Charge Fee in January</t>
  </si>
  <si>
    <t>dh025_acth_nmbr_svc_chg_jan</t>
  </si>
  <si>
    <t>svc_chrg_fee_amt_in_jan</t>
  </si>
  <si>
    <t>Service Charge Fee Amount in January</t>
  </si>
  <si>
    <t>dh025_acth_amnt_svc_chg_jan</t>
  </si>
  <si>
    <t>itm_cash_adv_per_fee_in_jan</t>
  </si>
  <si>
    <t>Item Cash Advance Per Fee in January</t>
  </si>
  <si>
    <t>dh025_acth_nmbr_ca_per_fee_jan</t>
  </si>
  <si>
    <t>cash_adv_per_fee_amt_in_jan</t>
  </si>
  <si>
    <t>Cash Advance Per Fee Amount in January</t>
  </si>
  <si>
    <t>dh025_acth_amnt_ca_per_fee_jan</t>
  </si>
  <si>
    <t>paymt_amt_in_jan</t>
  </si>
  <si>
    <t>Payment Amount in January</t>
  </si>
  <si>
    <t>dh025_acth_amnt_payment_jan</t>
  </si>
  <si>
    <t>crrnt_bal_amt_as_stmt_in_jan</t>
  </si>
  <si>
    <t>Current Balance Amount as at statement in January</t>
  </si>
  <si>
    <t>dh025_acth_amnt_curr_bal_jan</t>
  </si>
  <si>
    <t>bns_bckt_bgn_bal_in_jan</t>
  </si>
  <si>
    <t>Bonus Bucket Begin Balance in January</t>
  </si>
  <si>
    <t>dh025_acth_bb_beg_balance_jan</t>
  </si>
  <si>
    <t>bns_bckt_earn_in_jan</t>
  </si>
  <si>
    <t>Bonus Bucket Earn in January</t>
  </si>
  <si>
    <t>dh025_acth_bb_earned_ctd_jan</t>
  </si>
  <si>
    <t>bns_bckt_use_in_jan</t>
  </si>
  <si>
    <t>Bonus Bucket Used in January</t>
  </si>
  <si>
    <t>dh025_acth_bb_used_ctd_jan</t>
  </si>
  <si>
    <t>cr_lmt_as_stmt_in_jan</t>
  </si>
  <si>
    <t>Credit Limit as at statement in January</t>
  </si>
  <si>
    <t>dh025_acth_credit_limit_jan</t>
  </si>
  <si>
    <t>avl_cr_as_stmt_in_jan</t>
  </si>
  <si>
    <t>Available Credit as at statement in January</t>
  </si>
  <si>
    <t>dh025_acth_avail_credit_jan</t>
  </si>
  <si>
    <t>cash_lmt_as_stmt_in_jan</t>
  </si>
  <si>
    <t>Cash Limit as at statement in January</t>
  </si>
  <si>
    <t>dh025_acth_cash_limit_jan</t>
  </si>
  <si>
    <t>avl_cash_as_stmt_in_jan</t>
  </si>
  <si>
    <t>Available Cash as at statement in January</t>
  </si>
  <si>
    <t>dh025_acth_avail_cash_jan</t>
  </si>
  <si>
    <t>itm_airln_in_jan</t>
  </si>
  <si>
    <t>Item Airline in January</t>
  </si>
  <si>
    <t>dh025_acth_nmbr_airline_jan</t>
  </si>
  <si>
    <t>airln_amt_in_jan</t>
  </si>
  <si>
    <t>Airline Amount in January</t>
  </si>
  <si>
    <t>dh025_acth_amnt_airline_jan</t>
  </si>
  <si>
    <t>Item Hotel in January</t>
  </si>
  <si>
    <t>dh025_acth_nmbr_hotel_jan</t>
  </si>
  <si>
    <t>Hotel Amount in January</t>
  </si>
  <si>
    <t>dh025_acth_amnt_hotel_jan</t>
  </si>
  <si>
    <t>itm_car_rent_in_jan</t>
  </si>
  <si>
    <t>Item Car Rental in January</t>
  </si>
  <si>
    <t>dh025_acth_nmbr_car_rental_jan</t>
  </si>
  <si>
    <t>car_rent_amt_in_jan</t>
  </si>
  <si>
    <t>Car Rental Amount in January</t>
  </si>
  <si>
    <t>dh025_acth_amnt_car_rental_jan</t>
  </si>
  <si>
    <t>Item Restaurant in January</t>
  </si>
  <si>
    <t>dh025_acth_nmbr_restaurant_jan</t>
  </si>
  <si>
    <t>Restaurant Amount in January</t>
  </si>
  <si>
    <t>dh025_acth_amnt_restaurant_jan</t>
  </si>
  <si>
    <t>itm_mail_ordr_in_jan</t>
  </si>
  <si>
    <t>Item Mail Order in January</t>
  </si>
  <si>
    <t>dh025_acth_nmbr_mail_order_jan</t>
  </si>
  <si>
    <t>mail_ordr_amt_in_jan</t>
  </si>
  <si>
    <t>Mail Order Amount in January</t>
  </si>
  <si>
    <t>dh025_acth_amnt_mail_order_jan</t>
  </si>
  <si>
    <t>itm_atm_cash_adv_in_jan</t>
  </si>
  <si>
    <t>Item ATM Cash Advance in January</t>
  </si>
  <si>
    <t>dh025_acth_nmbr_atm_cash_jan</t>
  </si>
  <si>
    <t>atm_cash_adv_amt_in_jan</t>
  </si>
  <si>
    <t>ATM Cash Advance Amount in January</t>
  </si>
  <si>
    <t>dh025_acth_amnt_atm_cash_jan</t>
  </si>
  <si>
    <t>itm_mnul_cash_adv_cntr_kbnk_in_jan</t>
  </si>
  <si>
    <t>Item Manual Cash Advance at Counter Kbank in January</t>
  </si>
  <si>
    <t>dh025_acth_nmbr_man_cash_jan</t>
  </si>
  <si>
    <t>mnul_cash_adv_amt_cntr_kbnk_in_jan</t>
  </si>
  <si>
    <t>Manual Cash Advance Amount at Counter Kbank in January</t>
  </si>
  <si>
    <t>dh025_acth_amnt_man_cash_jan</t>
  </si>
  <si>
    <t>Item Quasi Cash Advance in January</t>
  </si>
  <si>
    <t>dh025_acth_nmbr_quasi_cash_jan</t>
  </si>
  <si>
    <t>Quasi Cash Advance Amount in January</t>
  </si>
  <si>
    <t>dh025_acth_amnt_quasi_cash_jan</t>
  </si>
  <si>
    <t>itm_othr_mrch_in_jan</t>
  </si>
  <si>
    <t>Item Other Merchant in January</t>
  </si>
  <si>
    <t>dh025_acth_nmbr_oth_mer_jan</t>
  </si>
  <si>
    <t>othr_mrch_amt_in_jan</t>
  </si>
  <si>
    <t>Other Merchant Amount in January</t>
  </si>
  <si>
    <t>dh025_acth_amnt_oth_mer_jan</t>
  </si>
  <si>
    <t>itm_rtl_in_feb</t>
  </si>
  <si>
    <t>Item Retail in February</t>
  </si>
  <si>
    <t>dh025_acth_nmbr_retail_feb</t>
  </si>
  <si>
    <t>rtl_amt_in_feb</t>
  </si>
  <si>
    <t>Retail Amount in February</t>
  </si>
  <si>
    <t>dh025_acth_amnt_retail_feb</t>
  </si>
  <si>
    <t>itm_cash_adv_atm_in_feb</t>
  </si>
  <si>
    <t>Item Cash Advance at Atm in February</t>
  </si>
  <si>
    <t>dh025_acth_nmbr_ca_atm_feb</t>
  </si>
  <si>
    <t>cash_adv_amt_atm_in_feb</t>
  </si>
  <si>
    <t>Cash Advance Amount at Atm in February</t>
  </si>
  <si>
    <t>dh025_acth_amnt_ca_atm_feb</t>
  </si>
  <si>
    <t>itm_cash_adv_cntr_in_feb</t>
  </si>
  <si>
    <t>Item Cash Advance at Counter in February</t>
  </si>
  <si>
    <t>dh025_acth_nmbr_ca_man_feb</t>
  </si>
  <si>
    <t>cash_adv_amt_cntr_in_feb</t>
  </si>
  <si>
    <t>Cash Advance Amount at Counter in February</t>
  </si>
  <si>
    <t>dh025_acth_amnt_ca_man_feb</t>
  </si>
  <si>
    <t>int_amt_rtl_in_feb</t>
  </si>
  <si>
    <t>Interest Amount at Retail in February</t>
  </si>
  <si>
    <t>dh025_acthr_interest_feb</t>
  </si>
  <si>
    <t>int_rate_rtl_in_feb</t>
  </si>
  <si>
    <t>Interest Rate at Retail in February</t>
  </si>
  <si>
    <t>dh025_acthr_curr_base_rate_feb</t>
  </si>
  <si>
    <t>rtl_lmt_1_in_feb</t>
  </si>
  <si>
    <t>Retail Limit1 in February</t>
  </si>
  <si>
    <t>dh025_acthr_limit_1_feb</t>
  </si>
  <si>
    <t>rtl_lmt_2_in_feb</t>
  </si>
  <si>
    <t>Retail Limit2 in February</t>
  </si>
  <si>
    <t>dh025_acthr_limit_2_feb</t>
  </si>
  <si>
    <t>int_rate_rtl_2_in_feb</t>
  </si>
  <si>
    <t>Interest Rate at Retail-2 in February</t>
  </si>
  <si>
    <t>dh025_acthr_rate_2_feb</t>
  </si>
  <si>
    <t>int_rate_rtl_3_in_feb</t>
  </si>
  <si>
    <t>Interest Rate at Retail-3 in February</t>
  </si>
  <si>
    <t>dh025_acthr_rate_3_feb</t>
  </si>
  <si>
    <t>rtl_lmt_opt_in_feb</t>
  </si>
  <si>
    <t>Retail Limit Option in February</t>
  </si>
  <si>
    <t>dh025_acthr_limit_option_feb</t>
  </si>
  <si>
    <t>int_amt_cash_adv_in_feb</t>
  </si>
  <si>
    <t>Interest Amount at Cash Advance in February</t>
  </si>
  <si>
    <t>dh025_acthc_interest_feb</t>
  </si>
  <si>
    <t>int_rate_cash_adv_in_feb</t>
  </si>
  <si>
    <t>Interest Rate at Cash Advance in February</t>
  </si>
  <si>
    <t>dh025_acthc_curr_base_rate_feb</t>
  </si>
  <si>
    <t>cash_adv_lmt_1_in_feb</t>
  </si>
  <si>
    <t>Cash Advance Limit1 in February</t>
  </si>
  <si>
    <t>dh025_acthc_limit_1_feb</t>
  </si>
  <si>
    <t>cash_adv_lmt_2_in_feb</t>
  </si>
  <si>
    <t>Cash Advance Limit2 in February</t>
  </si>
  <si>
    <t>dh025_acthc_limit_2_feb</t>
  </si>
  <si>
    <t>int_rate_cash_adv_2_in_feb</t>
  </si>
  <si>
    <t>Interest Rate at Cash Advance-2 in February</t>
  </si>
  <si>
    <t>dh025_acthc_rate_2_feb</t>
  </si>
  <si>
    <t>int_rate_cash_adv_3_in_feb</t>
  </si>
  <si>
    <t>Interest Rate at Cash Advance-3 in February</t>
  </si>
  <si>
    <t>dh025_acthc_rate_3_feb</t>
  </si>
  <si>
    <t>cash_adv_lmt_opt_in_feb</t>
  </si>
  <si>
    <t>Cash Advance Limit Option in February</t>
  </si>
  <si>
    <t>dh025_acthc_limit_option_feb</t>
  </si>
  <si>
    <t>itm_annl_fee_in_feb</t>
  </si>
  <si>
    <t>Item Annual Fee in February</t>
  </si>
  <si>
    <t>dh025_acth_nmbr_annual_fee_feb</t>
  </si>
  <si>
    <t>annl_fee_amt_in_feb</t>
  </si>
  <si>
    <t>Annual Fee Amount in February</t>
  </si>
  <si>
    <t>dh025_acth_amnt_annual_fee_feb</t>
  </si>
  <si>
    <t>itm_late_chrg_in_feb</t>
  </si>
  <si>
    <t>Item Late Charge in February</t>
  </si>
  <si>
    <t>dh025_acth_nmbr_late_chg_feb</t>
  </si>
  <si>
    <t>late_chrg_amt_in_feb</t>
  </si>
  <si>
    <t>Late Charge Amount in February</t>
  </si>
  <si>
    <t>dh025_acth_amnt_late_chg_feb</t>
  </si>
  <si>
    <t>itm_olmt_fee_in_feb</t>
  </si>
  <si>
    <t>Item Over Limit Fee in February</t>
  </si>
  <si>
    <t>dh025_acth_nmbr_ovlmt_fee_feb</t>
  </si>
  <si>
    <t>olmt_fee_amt_in_feb</t>
  </si>
  <si>
    <t>Over Limit Fee Amount in February</t>
  </si>
  <si>
    <t>dh025_acth_amnt_ovlmt_fee_feb</t>
  </si>
  <si>
    <t>itm_misc_chrg_fee_in_feb</t>
  </si>
  <si>
    <t>Item Miscellaneous Charge Fee in February</t>
  </si>
  <si>
    <t>dh025_acth_nmbr_misc_chg_feb</t>
  </si>
  <si>
    <t>misc_chrg_fee_amt_in_feb</t>
  </si>
  <si>
    <t>Miscellaneous Charge Fee Amount in February</t>
  </si>
  <si>
    <t>dh025_acth_amnt_misc_chg_feb</t>
  </si>
  <si>
    <t>itm_svc_chrg_fee_in_feb</t>
  </si>
  <si>
    <t>Item Service Charge Fee in February</t>
  </si>
  <si>
    <t>dh025_acth_nmbr_svc_chg_feb</t>
  </si>
  <si>
    <t>svc_chrg_fee_amt_in_feb</t>
  </si>
  <si>
    <t>Service Charge Fee Amount in February</t>
  </si>
  <si>
    <t>dh025_acth_amnt_svc_chg_feb</t>
  </si>
  <si>
    <t>itm_cash_adv_per_fee_in_feb</t>
  </si>
  <si>
    <t>Item Cash Advance Per Fee in February</t>
  </si>
  <si>
    <t>dh025_acth_nmbr_ca_per_fee_feb</t>
  </si>
  <si>
    <t>cash_adv_per_fee_amt_in_feb</t>
  </si>
  <si>
    <t>Cash Advance Per Fee Amount in February</t>
  </si>
  <si>
    <t>dh025_acth_amnt_ca_per_fee_feb</t>
  </si>
  <si>
    <t>paymt_amt_in_feb</t>
  </si>
  <si>
    <t>Payment Amount in February</t>
  </si>
  <si>
    <t>dh025_acth_amnt_payment_feb</t>
  </si>
  <si>
    <t>crrnt_bal_amt_as_stmt_in_feb</t>
  </si>
  <si>
    <t>Current Balance Amount as at statement in February</t>
  </si>
  <si>
    <t>dh025_acth_amnt_curr_bal_feb</t>
  </si>
  <si>
    <t>bns_bckt_bgn_bal_in_feb</t>
  </si>
  <si>
    <t>Bonus Bucket Begin Balance in February</t>
  </si>
  <si>
    <t>dh025_acth_bb_beg_balance_feb</t>
  </si>
  <si>
    <t>bns_bckt_earn_in_feb</t>
  </si>
  <si>
    <t>Bonus Bucket Earn in February</t>
  </si>
  <si>
    <t>dh025_acth_bb_earned_ctd_feb</t>
  </si>
  <si>
    <t>bns_bckt_use_in_feb</t>
  </si>
  <si>
    <t>Bonus Bucket Used in February</t>
  </si>
  <si>
    <t>dh025_acth_bb_used_ctd_feb</t>
  </si>
  <si>
    <t>cr_lmt_as_stmt_in_feb</t>
  </si>
  <si>
    <t>Credit Limit as at statement in February</t>
  </si>
  <si>
    <t>dh025_acth_credit_limit_feb</t>
  </si>
  <si>
    <t>avl_cr_as_stmt_in_feb</t>
  </si>
  <si>
    <t>Available Credit as at statement in February</t>
  </si>
  <si>
    <t>dh025_acth_avail_credit_feb</t>
  </si>
  <si>
    <t>cash_lmt_as_stmt_in_feb</t>
  </si>
  <si>
    <t>Cash Limit as at statement in February</t>
  </si>
  <si>
    <t>dh025_acth_cash_limit_feb</t>
  </si>
  <si>
    <t>avl_cash_as_stmt_in_feb</t>
  </si>
  <si>
    <t>Available Cash as at statement in February</t>
  </si>
  <si>
    <t>dh025_acth_avail_cash_feb</t>
  </si>
  <si>
    <t>itm_airln_in_feb</t>
  </si>
  <si>
    <t>Item Airline in February</t>
  </si>
  <si>
    <t>dh025_acth_nmbr_airline_feb</t>
  </si>
  <si>
    <t>airln_amt_in_feb</t>
  </si>
  <si>
    <t>Airline Amount in February</t>
  </si>
  <si>
    <t>dh025_acth_amnt_airline_feb</t>
  </si>
  <si>
    <t>Item Hotel in February</t>
  </si>
  <si>
    <t>dh025_acth_nmbr_hotel_feb</t>
  </si>
  <si>
    <t>Hotel Amount in February</t>
  </si>
  <si>
    <t>dh025_acth_amnt_hotel_feb</t>
  </si>
  <si>
    <t>itm_car_rent_in_feb</t>
  </si>
  <si>
    <t>Item Car Rental in February</t>
  </si>
  <si>
    <t>dh025_acth_nmbr_car_rental_feb</t>
  </si>
  <si>
    <t>car_rent_amt_in_feb</t>
  </si>
  <si>
    <t>Car Rental Amount in February</t>
  </si>
  <si>
    <t>dh025_acth_amnt_car_rental_feb</t>
  </si>
  <si>
    <t>Item Restaurant in February</t>
  </si>
  <si>
    <t>dh025_acth_nmbr_restaurant_feb</t>
  </si>
  <si>
    <t>Restaurant Amount in February</t>
  </si>
  <si>
    <t>dh025_acth_amnt_restaurant_feb</t>
  </si>
  <si>
    <t>itm_mail_ordr_in_feb</t>
  </si>
  <si>
    <t>Item Mail Order in February</t>
  </si>
  <si>
    <t>dh025_acth_nmbr_mail_order_feb</t>
  </si>
  <si>
    <t>mail_ordr_amt_in_feb</t>
  </si>
  <si>
    <t>Mail Order Amount in February</t>
  </si>
  <si>
    <t>dh025_acth_amnt_mail_order_feb</t>
  </si>
  <si>
    <t>itm_atm_cash_adv_in_feb</t>
  </si>
  <si>
    <t>Item ATM Cash Advance in February</t>
  </si>
  <si>
    <t>dh025_acth_nmbr_atm_cash_feb</t>
  </si>
  <si>
    <t>atm_cash_adv_amt_in_feb</t>
  </si>
  <si>
    <t>ATM Cash Advance Amount in February</t>
  </si>
  <si>
    <t>dh025_acth_amnt_atm_cash_feb</t>
  </si>
  <si>
    <t>itm_mnul_cash_adv_cntr_kbnk_in_feb</t>
  </si>
  <si>
    <t>Item Manual Cash Advance at Counter Kbank in February</t>
  </si>
  <si>
    <t>dh025_acth_nmbr_man_cash_feb</t>
  </si>
  <si>
    <t>mnul_cash_adv_amt_cntr_kbnk_in_feb</t>
  </si>
  <si>
    <t>Manual Cash Advance Amount at Counter Kbank in February</t>
  </si>
  <si>
    <t>dh025_acth_amnt_man_cash_feb</t>
  </si>
  <si>
    <t>Item Quasi Cash Advance in February</t>
  </si>
  <si>
    <t>dh025_acth_nmbr_quasi_cash_feb</t>
  </si>
  <si>
    <t>Quasi Cash Advance Amount in February</t>
  </si>
  <si>
    <t>dh025_acth_amnt_quasi_cash_feb</t>
  </si>
  <si>
    <t>itm_othr_mrch_in_feb</t>
  </si>
  <si>
    <t>Item Other Merchant in February</t>
  </si>
  <si>
    <t>dh025_acth_nmbr_oth_mer_feb</t>
  </si>
  <si>
    <t>othr_mrch_amt_in_feb</t>
  </si>
  <si>
    <t>Other Merchant Amount in February</t>
  </si>
  <si>
    <t>dh025_acth_amnt_oth_mer_feb</t>
  </si>
  <si>
    <t>itm_rtl_in_mar</t>
  </si>
  <si>
    <t>Item Retail in March</t>
  </si>
  <si>
    <t>dh025_acth_nmbr_retail_mar</t>
  </si>
  <si>
    <t>rtl_amt_in_mar</t>
  </si>
  <si>
    <t>Retail Amount in March</t>
  </si>
  <si>
    <t>dh025_acth_amnt_retail_mar</t>
  </si>
  <si>
    <t>itm_cash_adv_atm_in_mar</t>
  </si>
  <si>
    <t>Item Cash Advance at Atm in March</t>
  </si>
  <si>
    <t>dh025_acth_nmbr_ca_atm_mar</t>
  </si>
  <si>
    <t>cash_adv_amt_atm_in_mar</t>
  </si>
  <si>
    <t>Cash Advance Amount at Atm in March</t>
  </si>
  <si>
    <t>dh025_acth_amnt_ca_atm_mar</t>
  </si>
  <si>
    <t>itm_cash_adv_cntr_in_mar</t>
  </si>
  <si>
    <t>Item Cash Advance at Counter in March</t>
  </si>
  <si>
    <t>dh025_acth_nmbr_ca_man_mar</t>
  </si>
  <si>
    <t>cash_adv_amt_cntr_in_mar</t>
  </si>
  <si>
    <t>Cash Advance Amount at Counter in March</t>
  </si>
  <si>
    <t>dh025_acth_amnt_ca_man_mar</t>
  </si>
  <si>
    <t>int_amt_rtl_in_mar</t>
  </si>
  <si>
    <t>Interest Amount at Retail in March</t>
  </si>
  <si>
    <t>dh025_acthr_interest_mar</t>
  </si>
  <si>
    <t>int_rate_rtl_in_mar</t>
  </si>
  <si>
    <t>Interest Rate at Retail in March</t>
  </si>
  <si>
    <t>dh025_acthr_curr_base_rate_mar</t>
  </si>
  <si>
    <t>rtl_lmt_1_in_mar</t>
  </si>
  <si>
    <t>Retail Limit1 in March</t>
  </si>
  <si>
    <t>dh025_acthr_limit_1_mar</t>
  </si>
  <si>
    <t>rtl_lmt_2_in_mar</t>
  </si>
  <si>
    <t>Retail Limit2 in March</t>
  </si>
  <si>
    <t>dh025_acthr_limit_2_mar</t>
  </si>
  <si>
    <t>int_rate_rtl_2_in_mar</t>
  </si>
  <si>
    <t>Interest Rate at Retail-2 in March</t>
  </si>
  <si>
    <t>dh025_acthr_rate_2_mar</t>
  </si>
  <si>
    <t>int_rate_rtl_3_in_mar</t>
  </si>
  <si>
    <t>Interest Rate at Retail-3 in March</t>
  </si>
  <si>
    <t>dh025_acthr_rate_3_mar</t>
  </si>
  <si>
    <t>rtl_lmt_opt_in_mar</t>
  </si>
  <si>
    <t>Retail Limit Option in March</t>
  </si>
  <si>
    <t>dh025_acthr_limit_option_mar</t>
  </si>
  <si>
    <t>int_amt_cash_adv_in_mar</t>
  </si>
  <si>
    <t>Interest Amount at Cash Advance in March</t>
  </si>
  <si>
    <t>dh025_acthc_interest_mar</t>
  </si>
  <si>
    <t>int_rate_cash_adv_in_mar</t>
  </si>
  <si>
    <t>Interest Rate at Cash Advance in March</t>
  </si>
  <si>
    <t>dh025_acthc_curr_base_rate_mar</t>
  </si>
  <si>
    <t>cash_adv_lmt_1_in_mar</t>
  </si>
  <si>
    <t>Cash Advance Limit1 in March</t>
  </si>
  <si>
    <t>dh025_acthc_limit_1_mar</t>
  </si>
  <si>
    <t>cash_adv_lmt_2_in_mar</t>
  </si>
  <si>
    <t>Cash Advance Limit2 in March</t>
  </si>
  <si>
    <t>dh025_acthc_limit_2_mar</t>
  </si>
  <si>
    <t>int_rate_cash_adv_2_in_mar</t>
  </si>
  <si>
    <t>Interest Rate at Cash Advance-2 in March</t>
  </si>
  <si>
    <t>dh025_acthc_rate_2_mar</t>
  </si>
  <si>
    <t>int_rate_cash_adv_3_in_mar</t>
  </si>
  <si>
    <t>Interest Rate at Cash Advance-3 in March</t>
  </si>
  <si>
    <t>dh025_acthc_rate_3_mar</t>
  </si>
  <si>
    <t>cash_adv_lmt_opt_in_mar</t>
  </si>
  <si>
    <t>Cash Advance Limit Option in March</t>
  </si>
  <si>
    <t>dh025_acthc_limit_option_mar</t>
  </si>
  <si>
    <t>itm_annl_fee_in_mar</t>
  </si>
  <si>
    <t>Item Annual Fee in March</t>
  </si>
  <si>
    <t>dh025_acth_nmbr_annual_fee_mar</t>
  </si>
  <si>
    <t>annl_fee_amt_in_mar</t>
  </si>
  <si>
    <t>Annual Fee Amount in March</t>
  </si>
  <si>
    <t>dh025_acth_amnt_annual_fee_mar</t>
  </si>
  <si>
    <t>itm_late_chrg_in_mar</t>
  </si>
  <si>
    <t>Item Late Charge in March</t>
  </si>
  <si>
    <t>dh025_acth_nmbr_late_chg_mar</t>
  </si>
  <si>
    <t>late_chrg_amt_in_mar</t>
  </si>
  <si>
    <t>Late Charge Amount in March</t>
  </si>
  <si>
    <t>dh025_acth_amnt_late_chg_mar</t>
  </si>
  <si>
    <t>itm_olmt_fee_in_mar</t>
  </si>
  <si>
    <t>Item Over Limit Fee in March</t>
  </si>
  <si>
    <t>dh025_acth_nmbr_ovlmt_fee_mar</t>
  </si>
  <si>
    <t>olmt_fee_amt_in_mar</t>
  </si>
  <si>
    <t>Over Limit Fee Amount in March</t>
  </si>
  <si>
    <t>dh025_acth_amnt_ovlmt_fee_mar</t>
  </si>
  <si>
    <t>itm_misc_chrg_fee_in_mar</t>
  </si>
  <si>
    <t>Item Miscellaneous Charge Fee in March</t>
  </si>
  <si>
    <t>dh025_acth_nmbr_misc_chg_mar</t>
  </si>
  <si>
    <t>misc_chrg_fee_amt_in_mar</t>
  </si>
  <si>
    <t>Miscellaneous Charge Fee Amount in March</t>
  </si>
  <si>
    <t>dh025_acth_amnt_misc_chg_mar</t>
  </si>
  <si>
    <t>itm_svc_chrg_fee_in_mar</t>
  </si>
  <si>
    <t>Item Service Charge Fee in March</t>
  </si>
  <si>
    <t>dh025_acth_nmbr_svc_chg_mar</t>
  </si>
  <si>
    <t>svc_chrg_fee_amt_in_mar</t>
  </si>
  <si>
    <t>Service Charge Fee Amount in March</t>
  </si>
  <si>
    <t>dh025_acth_amnt_svc_chg_mar</t>
  </si>
  <si>
    <t>itm_cash_adv_per_fee_in_mar</t>
  </si>
  <si>
    <t>Item Cash Advance Per Fee in March</t>
  </si>
  <si>
    <t>dh025_acth_nmbr_ca_per_fee_mar</t>
  </si>
  <si>
    <t>cash_adv_per_fee_amt_in_mar</t>
  </si>
  <si>
    <t>Cash Advance Per Fee Amount in March</t>
  </si>
  <si>
    <t>dh025_acth_amnt_ca_per_fee_mar</t>
  </si>
  <si>
    <t>paymt_amt_in_mar</t>
  </si>
  <si>
    <t>Payment Amount in March</t>
  </si>
  <si>
    <t>dh025_acth_amnt_payment_mar</t>
  </si>
  <si>
    <t>crrnt_bal_amt_as_stmt_in_mar</t>
  </si>
  <si>
    <t>Current Balance Amount as at statement in March</t>
  </si>
  <si>
    <t>dh025_acth_amnt_curr_bal_mar</t>
  </si>
  <si>
    <t>bns_bckt_bgn_bal_in_mar</t>
  </si>
  <si>
    <t>Bonus Bucket Begin Balance in March</t>
  </si>
  <si>
    <t>dh025_acth_bb_beg_balance_mar</t>
  </si>
  <si>
    <t>bns_bckt_earn_in_mar</t>
  </si>
  <si>
    <t>Bonus Bucket Earn in March</t>
  </si>
  <si>
    <t>dh025_acth_bb_earned_ctd_mar</t>
  </si>
  <si>
    <t>bns_bckt_use_in_mar</t>
  </si>
  <si>
    <t>Bonus Bucket Used in March</t>
  </si>
  <si>
    <t>dh025_acth_bb_used_ctd_mar</t>
  </si>
  <si>
    <t>cr_lmt_as_stmt_in_mar</t>
  </si>
  <si>
    <t>Credit Limit as at statement in March</t>
  </si>
  <si>
    <t>dh025_acth_credit_limit_mar</t>
  </si>
  <si>
    <t>avl_cr_as_stmt_in_mar</t>
  </si>
  <si>
    <t>Available Credit as at statement in March</t>
  </si>
  <si>
    <t>dh025_acth_avail_credit_mar</t>
  </si>
  <si>
    <t>cash_lmt_as_stmt_in_mar</t>
  </si>
  <si>
    <t>Cash Limit as at statement in March</t>
  </si>
  <si>
    <t>dh025_acth_cash_limit_mar</t>
  </si>
  <si>
    <t>avl_cash_as_stmt_in_mar</t>
  </si>
  <si>
    <t>Available Cash as at statement in March</t>
  </si>
  <si>
    <t>dh025_acth_avail_cash_mar</t>
  </si>
  <si>
    <t>itm_airln_in_mar</t>
  </si>
  <si>
    <t>Item Airline in March</t>
  </si>
  <si>
    <t>dh025_acth_nmbr_airline_mar</t>
  </si>
  <si>
    <t>airln_amt_in_mar</t>
  </si>
  <si>
    <t>Airline Amount in March</t>
  </si>
  <si>
    <t>dh025_acth_amnt_airline_mar</t>
  </si>
  <si>
    <t>Item Hotel in March</t>
  </si>
  <si>
    <t>dh025_acth_nmbr_hotel_mar</t>
  </si>
  <si>
    <t>Hotel Amount in March</t>
  </si>
  <si>
    <t>dh025_acth_amnt_hotel_mar</t>
  </si>
  <si>
    <t>itm_car_rent_in_mar</t>
  </si>
  <si>
    <t>Item Car Rental in March</t>
  </si>
  <si>
    <t>dh025_acth_nmbr_car_rental_mar</t>
  </si>
  <si>
    <t>car_rent_amt_in_mar</t>
  </si>
  <si>
    <t>Car Rental Amount in March</t>
  </si>
  <si>
    <t>dh025_acth_amnt_car_rental_mar</t>
  </si>
  <si>
    <t>Item Restaurant in March</t>
  </si>
  <si>
    <t>dh025_acth_nmbr_restaurant_mar</t>
  </si>
  <si>
    <t>Restaurant Amount in March</t>
  </si>
  <si>
    <t>dh025_acth_amnt_restaurant_mar</t>
  </si>
  <si>
    <t>itm_mail_ordr_in_mar</t>
  </si>
  <si>
    <t>Item Mail Order in March</t>
  </si>
  <si>
    <t>dh025_acth_nmbr_mail_order_mar</t>
  </si>
  <si>
    <t>mail_ordr_amt_in_mar</t>
  </si>
  <si>
    <t>Mail Order Amount in March</t>
  </si>
  <si>
    <t>dh025_acth_amnt_mail_order_mar</t>
  </si>
  <si>
    <t>itm_atm_cash_adv_in_mar</t>
  </si>
  <si>
    <t>Item ATM Cash Advance in March</t>
  </si>
  <si>
    <t>dh025_acth_nmbr_atm_cash_mar</t>
  </si>
  <si>
    <t>atm_cash_adv_amt_in_mar</t>
  </si>
  <si>
    <t>ATM Cash Advance Amount in March</t>
  </si>
  <si>
    <t>dh025_acth_amnt_atm_cash_mar</t>
  </si>
  <si>
    <t>itm_mnul_cash_adv_cntr_kbnk_in_mar</t>
  </si>
  <si>
    <t>Item Manual Cash Advance At Counter Kbank in March</t>
  </si>
  <si>
    <t>dh025_acth_nmbr_man_cash_mar</t>
  </si>
  <si>
    <t>mnul_cash_adv_amt_cntr_kbnk_in_mar</t>
  </si>
  <si>
    <t>Manual Cash Advance Amount At Counter Kbank in March</t>
  </si>
  <si>
    <t>dh025_acth_amnt_man_cash_mar</t>
  </si>
  <si>
    <t>Item Quasi Cash Advance in March</t>
  </si>
  <si>
    <t>dh025_acth_nmbr_quasi_cash_mar</t>
  </si>
  <si>
    <t>Quasi Cash Advance Amount in March</t>
  </si>
  <si>
    <t>dh025_acth_amnt_quasi_cash_mar</t>
  </si>
  <si>
    <t>itm_othr_mrch_in_mar</t>
  </si>
  <si>
    <t>Item Other Merchant in March</t>
  </si>
  <si>
    <t>dh025_acth_nmbr_oth_mer_mar</t>
  </si>
  <si>
    <t>othr_mrch_amt_in_mar</t>
  </si>
  <si>
    <t>Other Merchant Amount in March</t>
  </si>
  <si>
    <t>dh025_acth_amnt_oth_mer_mar</t>
  </si>
  <si>
    <t>itm_rtl_in_apr</t>
  </si>
  <si>
    <t>Item Retail in April</t>
  </si>
  <si>
    <t>dh025_acth_nmbr_retail_apr</t>
  </si>
  <si>
    <t>rtl_amt_in_apr</t>
  </si>
  <si>
    <t>Retail Amount in April</t>
  </si>
  <si>
    <t>dh025_acth_amnt_retail_apr</t>
  </si>
  <si>
    <t>itm_cash_adv_atm_in_apr</t>
  </si>
  <si>
    <t>Item Cash Advance at Atm in April</t>
  </si>
  <si>
    <t>dh025_acth_nmbr_ca_atm_apr</t>
  </si>
  <si>
    <t>cash_adv_amt_atm_in_apr</t>
  </si>
  <si>
    <t>Cash Advance Amount at Atm in April</t>
  </si>
  <si>
    <t>dh025_acth_amnt_ca_atm_apr</t>
  </si>
  <si>
    <t>itm_cash_adv_cntr_in_apr</t>
  </si>
  <si>
    <t>Item Cash Advance at Counter in April</t>
  </si>
  <si>
    <t>dh025_acth_nmbr_ca_man_apr</t>
  </si>
  <si>
    <t>cash_adv_amt_cntr_in_apr</t>
  </si>
  <si>
    <t>Cash Advance Amount at Counter in April</t>
  </si>
  <si>
    <t>dh025_acth_amnt_ca_man_apr</t>
  </si>
  <si>
    <t>int_amt_rtl_in_apr</t>
  </si>
  <si>
    <t>Interest Amount at Retail in April</t>
  </si>
  <si>
    <t>dh025_acthr_interest_apr</t>
  </si>
  <si>
    <t>int_rate_rtl_in_apr</t>
  </si>
  <si>
    <t>Interest Rate at Retail in April</t>
  </si>
  <si>
    <t>dh025_acthr_curr_base_rate_apr</t>
  </si>
  <si>
    <t>rtl_lmt_1_in_apr</t>
  </si>
  <si>
    <t>Retail Limit1 in April</t>
  </si>
  <si>
    <t>dh025_acthr_limit_1_apr</t>
  </si>
  <si>
    <t>rtl_lmt_2_in_apr</t>
  </si>
  <si>
    <t>Retail Limit2 in April</t>
  </si>
  <si>
    <t>dh025_acthr_limit_2_apr</t>
  </si>
  <si>
    <t>int_rate_rtl_2_in_apr</t>
  </si>
  <si>
    <t>Interest Rate at Retail-2 in April</t>
  </si>
  <si>
    <t>dh025_acthr_rate_2_apr</t>
  </si>
  <si>
    <t>int_rate_rtl_3_in_apr</t>
  </si>
  <si>
    <t>Interest Rate at Retail-3 in April</t>
  </si>
  <si>
    <t>dh025_acthr_rate_3_apr</t>
  </si>
  <si>
    <t>rtl_lmt_opt_in_apr</t>
  </si>
  <si>
    <t>Retail Limit Option in April</t>
  </si>
  <si>
    <t>dh025_acthr_limit_option_apr</t>
  </si>
  <si>
    <t>int_amt_cash_adv_in_apr</t>
  </si>
  <si>
    <t>Interest Amount at Cash Advance in April</t>
  </si>
  <si>
    <t>dh025_acthc_interest_apr</t>
  </si>
  <si>
    <t>int_rate_cash_adv_in_apr</t>
  </si>
  <si>
    <t>Interest Rate at Cash Advance in April</t>
  </si>
  <si>
    <t>dh025_acthc_curr_base_rate_apr</t>
  </si>
  <si>
    <t>cash_adv_lmt_1_in_apr</t>
  </si>
  <si>
    <t>Cash Advance Limit1 in April</t>
  </si>
  <si>
    <t>dh025_acthc_limit_1_apr</t>
  </si>
  <si>
    <t>cash_adv_lmt_2_in_apr</t>
  </si>
  <si>
    <t>Cash Advance Limit2 in April</t>
  </si>
  <si>
    <t>dh025_acthc_limit_2_apr</t>
  </si>
  <si>
    <t>int_rate_cash_adv_2_in_apr</t>
  </si>
  <si>
    <t>Interest Rate at Cash Advance-2 in April</t>
  </si>
  <si>
    <t>dh025_acthc_rate_2_apr</t>
  </si>
  <si>
    <t>int_rate_cash_adv_3_in_apr</t>
  </si>
  <si>
    <t>Interest Rate at Cash Advance-3 in April</t>
  </si>
  <si>
    <t>dh025_acthc_rate_3_apr</t>
  </si>
  <si>
    <t>cash_adv_lmt_opt_in_apr</t>
  </si>
  <si>
    <t>Cash Advance Limit Option in April</t>
  </si>
  <si>
    <t>dh025_acthc_limit_option_apr</t>
  </si>
  <si>
    <t>itm_annl_fee_in_apr</t>
  </si>
  <si>
    <t>Item Annual Fee in April</t>
  </si>
  <si>
    <t>dh025_acth_nmbr_annual_fee_apr</t>
  </si>
  <si>
    <t>annl_fee_amt_in_apr</t>
  </si>
  <si>
    <t>Annual Fee Amount in April</t>
  </si>
  <si>
    <t>dh025_acth_amnt_annual_fee_apr</t>
  </si>
  <si>
    <t>itm_late_chrg_in_apr</t>
  </si>
  <si>
    <t>Item Late Charge in April</t>
  </si>
  <si>
    <t>dh025_acth_nmbr_late_chg_apr</t>
  </si>
  <si>
    <t>late_chrg_amt_in_apr</t>
  </si>
  <si>
    <t>Late Charge Amount in April</t>
  </si>
  <si>
    <t>dh025_acth_amnt_late_chg_apr</t>
  </si>
  <si>
    <t>itm_olmt_fee_in_apr</t>
  </si>
  <si>
    <t>Item Over Limit Fee in April</t>
  </si>
  <si>
    <t>dh025_acth_nmbr_ovlmt_fee_apr</t>
  </si>
  <si>
    <t>olmt_fee_amt_in_apr</t>
  </si>
  <si>
    <t>Over Limit Fee Amount in April</t>
  </si>
  <si>
    <t>dh025_acth_amnt_ovlmt_fee_apr</t>
  </si>
  <si>
    <t>itm_misc_chrg_fee_in_apr</t>
  </si>
  <si>
    <t>Item Miscellaneous Charge Fee in April</t>
  </si>
  <si>
    <t>dh025_acth_nmbr_misc_chg_apr</t>
  </si>
  <si>
    <t>misc_chrg_fee_amt_in_apr</t>
  </si>
  <si>
    <t>Miscellaneous Charge Fee Amount in April</t>
  </si>
  <si>
    <t>dh025_acth_amnt_misc_chg_apr</t>
  </si>
  <si>
    <t>itm_svc_chrg_fee_in_apr</t>
  </si>
  <si>
    <t>Item Service Charge Fee in April</t>
  </si>
  <si>
    <t>dh025_acth_nmbr_svc_chg_apr</t>
  </si>
  <si>
    <t>svc_chrg_fee_amt_in_apr</t>
  </si>
  <si>
    <t>Service Charge Fee Amount in April</t>
  </si>
  <si>
    <t>dh025_acth_amnt_svc_chg_apr</t>
  </si>
  <si>
    <t>itm_cash_adv_per_fee_in_apr</t>
  </si>
  <si>
    <t>Item Cash Advance Per Fee in April</t>
  </si>
  <si>
    <t>dh025_acth_nmbr_ca_per_fee_apr</t>
  </si>
  <si>
    <t>cash_adv_per_fee_amt_in_apr</t>
  </si>
  <si>
    <t>Cash Advance Per Fee Amount in April</t>
  </si>
  <si>
    <t>dh025_acth_amnt_ca_per_fee_apr</t>
  </si>
  <si>
    <t>paymt_amt_in_apr</t>
  </si>
  <si>
    <t>Payment Amount in April</t>
  </si>
  <si>
    <t>dh025_acth_amnt_payment_apr</t>
  </si>
  <si>
    <t>crrnt_bal_amt_as_stmt_in_apr</t>
  </si>
  <si>
    <t>Current Balance Amount as at statement in April</t>
  </si>
  <si>
    <t>dh025_acth_amnt_curr_bal_apr</t>
  </si>
  <si>
    <t>bns_bckt_bgn_bal_in_apr</t>
  </si>
  <si>
    <t>Bonus Bucket Begin Balance in April</t>
  </si>
  <si>
    <t>dh025_acth_bb_beg_balance_apr</t>
  </si>
  <si>
    <t>bns_bckt_earn_in_apr</t>
  </si>
  <si>
    <t>Bonus Bucket Earn in April</t>
  </si>
  <si>
    <t>dh025_acth_bb_earned_ctd_apr</t>
  </si>
  <si>
    <t>bns_bckt_use_in_apr</t>
  </si>
  <si>
    <t>Bonus Bucket Used in April</t>
  </si>
  <si>
    <t>dh025_acth_bb_used_ctd_apr</t>
  </si>
  <si>
    <t>cr_lmt_as_stmt_in_apr</t>
  </si>
  <si>
    <t>Credit Limit as at statement in April</t>
  </si>
  <si>
    <t>dh025_acth_credit_limit_apr</t>
  </si>
  <si>
    <t>avl_cr_as_stmt_in_apr</t>
  </si>
  <si>
    <t>Available Credit as at statement in April</t>
  </si>
  <si>
    <t>dh025_acth_avail_credit_apr</t>
  </si>
  <si>
    <t>cash_lmt_as_stmt_in_apr</t>
  </si>
  <si>
    <t>Cash Limit as at statement in April</t>
  </si>
  <si>
    <t>dh025_acth_cash_limit_apr</t>
  </si>
  <si>
    <t>avl_cash_as_stmt_in_apr</t>
  </si>
  <si>
    <t>Available Cash as at statement in April</t>
  </si>
  <si>
    <t>dh025_acth_avail_cash_apr</t>
  </si>
  <si>
    <t>itm_airln_in_apr</t>
  </si>
  <si>
    <t>Item Airline in April</t>
  </si>
  <si>
    <t>dh025_acth_nmbr_airline_apr</t>
  </si>
  <si>
    <t>airln_amt_in_apr</t>
  </si>
  <si>
    <t>Airline Amount in April</t>
  </si>
  <si>
    <t>dh025_acth_amnt_airline_apr</t>
  </si>
  <si>
    <t>Item Hotel in April</t>
  </si>
  <si>
    <t>dh025_acth_nmbr_hotel_apr</t>
  </si>
  <si>
    <t>Hotel Amount in April</t>
  </si>
  <si>
    <t>dh025_acth_amnt_hotel_apr</t>
  </si>
  <si>
    <t>itm_car_rent_in_apr</t>
  </si>
  <si>
    <t>Item Car Rental in April</t>
  </si>
  <si>
    <t>dh025_acth_nmbr_car_rental_apr</t>
  </si>
  <si>
    <t>car_rent_amt_in_apr</t>
  </si>
  <si>
    <t>Car Rental Amount in April</t>
  </si>
  <si>
    <t>dh025_acth_amnt_car_rental_apr</t>
  </si>
  <si>
    <t>Item Restaurant in April</t>
  </si>
  <si>
    <t>dh025_acth_nmbr_restaurant_apr</t>
  </si>
  <si>
    <t>Restaurant Amount in April</t>
  </si>
  <si>
    <t>dh025_acth_amnt_restaurant_apr</t>
  </si>
  <si>
    <t>itm_mail_ordr_in_apr</t>
  </si>
  <si>
    <t>Item Mail Order in April</t>
  </si>
  <si>
    <t>dh025_acth_nmbr_mail_order_apr</t>
  </si>
  <si>
    <t>mail_ordr_amt_in_apr</t>
  </si>
  <si>
    <t>Mail Order Amount in April</t>
  </si>
  <si>
    <t>dh025_acth_amnt_mail_order_apr</t>
  </si>
  <si>
    <t>itm_atm_cash_adv_in_apr</t>
  </si>
  <si>
    <t>Item ATM Cash Advance in April</t>
  </si>
  <si>
    <t>dh025_acth_nmbr_atm_cash_apr</t>
  </si>
  <si>
    <t>atm_cash_adv_amt_in_apr</t>
  </si>
  <si>
    <t>ATM Cash Advance Amount in April</t>
  </si>
  <si>
    <t>dh025_acth_amnt_atm_cash_apr</t>
  </si>
  <si>
    <t>itm_mnul_cash_adv_cntr_kbnk_in_apr</t>
  </si>
  <si>
    <t>Item Manual Cash Advance At Counter Kbank in April</t>
  </si>
  <si>
    <t>dh025_acth_nmbr_man_cash_apr</t>
  </si>
  <si>
    <t>mnul_cash_adv_amt_cntr_kbnk_in_apr</t>
  </si>
  <si>
    <t>Manual Cash Advance Amount At Counter Kbank in April</t>
  </si>
  <si>
    <t>dh025_acth_amnt_man_cash_apr</t>
  </si>
  <si>
    <t>Item Quasi Cash Advance in April</t>
  </si>
  <si>
    <t>dh025_acth_nmbr_quasi_cash_apr</t>
  </si>
  <si>
    <t>Quasi Cash Advance Amount in April</t>
  </si>
  <si>
    <t>dh025_acth_amnt_quasi_cash_apr</t>
  </si>
  <si>
    <t>itm_othr_mrch_in_apr</t>
  </si>
  <si>
    <t>Item Other Merchant in April</t>
  </si>
  <si>
    <t>dh025_acth_nmbr_oth_mer_apr</t>
  </si>
  <si>
    <t>othr_mrch_amt_in_apr</t>
  </si>
  <si>
    <t>Other Merchant Amount in April</t>
  </si>
  <si>
    <t>dh025_acth_amnt_oth_mer_apr</t>
  </si>
  <si>
    <t>itm_rtl_in_may</t>
  </si>
  <si>
    <t>Item Retail in May</t>
  </si>
  <si>
    <t>dh025_acth_nmbr_retail_may</t>
  </si>
  <si>
    <t>rtl_amt_in_may</t>
  </si>
  <si>
    <t>Retail Amount in May</t>
  </si>
  <si>
    <t>dh025_acth_amnt_retail_may</t>
  </si>
  <si>
    <t>itm_cash_adv_atm_in_may</t>
  </si>
  <si>
    <t>Item Cash Advance at Atm in May</t>
  </si>
  <si>
    <t>dh025_acth_nmbr_ca_atm_may</t>
  </si>
  <si>
    <t>cash_adv_amt_atm_in_may</t>
  </si>
  <si>
    <t>Cash Advance Amount at Atm in May</t>
  </si>
  <si>
    <t>dh025_acth_amnt_ca_atm_may</t>
  </si>
  <si>
    <t>itm_cash_adv_cntr_in_may</t>
  </si>
  <si>
    <t>Item Cash Advance at Counter in May</t>
  </si>
  <si>
    <t>dh025_acth_nmbr_ca_man_may</t>
  </si>
  <si>
    <t>cash_adv_amt_cntr_in_may</t>
  </si>
  <si>
    <t>Cash Advance Amount at Counter in May</t>
  </si>
  <si>
    <t>dh025_acth_amnt_ca_man_may</t>
  </si>
  <si>
    <t>int_amt_rtl_in_may</t>
  </si>
  <si>
    <t>Interest Amount at Retail in May</t>
  </si>
  <si>
    <t>dh025_acthr_interest_may</t>
  </si>
  <si>
    <t>int_rate_rtl_in_may</t>
  </si>
  <si>
    <t>Interest Rate at Retail in May</t>
  </si>
  <si>
    <t>dh025_acthr_curr_base_rate_may</t>
  </si>
  <si>
    <t>rtl_lmt_1_in_may</t>
  </si>
  <si>
    <t>Retail Limit1 in May</t>
  </si>
  <si>
    <t>dh025_acthr_limit_1_may</t>
  </si>
  <si>
    <t>rtl_lmt_2_in_may</t>
  </si>
  <si>
    <t>Retail Limit2 in May</t>
  </si>
  <si>
    <t>dh025_acthr_limit_2_may</t>
  </si>
  <si>
    <t>int_rate_rtl_2_in_may</t>
  </si>
  <si>
    <t>Interest Rate at Retail-2 in May</t>
  </si>
  <si>
    <t>dh025_acthr_rate_2_may</t>
  </si>
  <si>
    <t>int_rate_rtl_3_in_may</t>
  </si>
  <si>
    <t>Interest Rate at Retail-3 in May</t>
  </si>
  <si>
    <t>dh025_acthr_rate_3_may</t>
  </si>
  <si>
    <t>rtl_lmt_opt_in_may</t>
  </si>
  <si>
    <t>Retail Limit Option in May</t>
  </si>
  <si>
    <t>dh025_acthr_limit_option_may</t>
  </si>
  <si>
    <t>int_amt_cash_adv_in_may</t>
  </si>
  <si>
    <t>Interest Amount at Cash Advance in May</t>
  </si>
  <si>
    <t>dh025_acthc_interest_may</t>
  </si>
  <si>
    <t>int_rate_cash_adv_in_may</t>
  </si>
  <si>
    <t>Interest Rate at Cash Advance in May</t>
  </si>
  <si>
    <t>dh025_acthc_curr_base_rate_may</t>
  </si>
  <si>
    <t>cash_adv_lmt_1_in_may</t>
  </si>
  <si>
    <t>Cash Advance Limit1 in May</t>
  </si>
  <si>
    <t>dh025_acthc_limit_1_may</t>
  </si>
  <si>
    <t>cash_adv_lmt_2_in_may</t>
  </si>
  <si>
    <t>Cash Advance Limit2 in May</t>
  </si>
  <si>
    <t>dh025_acthc_limit_2_may</t>
  </si>
  <si>
    <t>int_rate_cash_adv_2_in_may</t>
  </si>
  <si>
    <t>Interest Rate at Cash Advance-2 in May</t>
  </si>
  <si>
    <t>dh025_acthc_rate_2_may</t>
  </si>
  <si>
    <t>int_rate_cash_adv_3_in_may</t>
  </si>
  <si>
    <t>Interest Rate at Cash Advance-3 in May</t>
  </si>
  <si>
    <t>dh025_acthc_rate_3_may</t>
  </si>
  <si>
    <t>cash_adv_lmt_opt_in_may</t>
  </si>
  <si>
    <t>Cash Advance Limit Option in May</t>
  </si>
  <si>
    <t>dh025_acthc_limit_option_may</t>
  </si>
  <si>
    <t>itm_annl_fee_in_may</t>
  </si>
  <si>
    <t>Item Annual Fee in May</t>
  </si>
  <si>
    <t>dh025_acth_nmbr_annual_fee_may</t>
  </si>
  <si>
    <t>annl_fee_amt_in_may</t>
  </si>
  <si>
    <t>Annual Fee Amount in May</t>
  </si>
  <si>
    <t>dh025_acth_amnt_annual_fee_may</t>
  </si>
  <si>
    <t>itm_late_chrg_in_may</t>
  </si>
  <si>
    <t>Item Late Charge in May</t>
  </si>
  <si>
    <t>dh025_acth_nmbr_late_chg_may</t>
  </si>
  <si>
    <t>late_chrg_amt_in_may</t>
  </si>
  <si>
    <t>Late Charge Amount in May</t>
  </si>
  <si>
    <t>dh025_acth_amnt_late_chg_may</t>
  </si>
  <si>
    <t>itm_olmt_fee_in_may</t>
  </si>
  <si>
    <t>Item Over Limit Fee in May</t>
  </si>
  <si>
    <t>dh025_acth_nmbr_ovlmt_fee_may</t>
  </si>
  <si>
    <t>olmt_fee_amt_in_may</t>
  </si>
  <si>
    <t>Over Limit Fee Amount in May</t>
  </si>
  <si>
    <t>dh025_acth_amnt_ovlmt_fee_may</t>
  </si>
  <si>
    <t>itm_misc_chrg_fee_in_may</t>
  </si>
  <si>
    <t>Item Miscellaneous Charge Fee in May</t>
  </si>
  <si>
    <t>dh025_acth_nmbr_misc_chg_may</t>
  </si>
  <si>
    <t>misc_chrg_fee_amt_in_may</t>
  </si>
  <si>
    <t>Miscellaneous Charge Fee Amount in May</t>
  </si>
  <si>
    <t>dh025_acth_amnt_misc_chg_may</t>
  </si>
  <si>
    <t>itm_svc_chrg_fee_in_may</t>
  </si>
  <si>
    <t>Item Service Charge Fee in May</t>
  </si>
  <si>
    <t>dh025_acth_nmbr_svc_chg_may</t>
  </si>
  <si>
    <t>svc_chrg_fee_amt_in_may</t>
  </si>
  <si>
    <t>Service Charge Fee Amount in May</t>
  </si>
  <si>
    <t>dh025_acth_amnt_svc_chg_may</t>
  </si>
  <si>
    <t>itm_cash_adv_per_fee_in_may</t>
  </si>
  <si>
    <t>Item Cash Advance Per Fee in May</t>
  </si>
  <si>
    <t>dh025_acth_nmbr_ca_per_fee_may</t>
  </si>
  <si>
    <t>cash_adv_per_fee_amt_in_may</t>
  </si>
  <si>
    <t>Cash Advance Per Fee Amount in May</t>
  </si>
  <si>
    <t>dh025_acth_amnt_ca_per_fee_may</t>
  </si>
  <si>
    <t>paymt_amt_in_may</t>
  </si>
  <si>
    <t>Payment Amount in May</t>
  </si>
  <si>
    <t>dh025_acth_amnt_payment_may</t>
  </si>
  <si>
    <t>crrnt_bal_amt_as_stmt_in_may</t>
  </si>
  <si>
    <t>Current Balance Amount as at statement in May</t>
  </si>
  <si>
    <t>dh025_acth_amnt_curr_bal_may</t>
  </si>
  <si>
    <t>bns_bckt_bgn_bal_in_may</t>
  </si>
  <si>
    <t>Bonus Bucket Begin Balance in May</t>
  </si>
  <si>
    <t>dh025_acth_bb_beg_balance_may</t>
  </si>
  <si>
    <t>bns_bckt_earn_in_may</t>
  </si>
  <si>
    <t>Bonus Bucket Earn in May</t>
  </si>
  <si>
    <t>dh025_acth_bb_earned_ctd_may</t>
  </si>
  <si>
    <t>bns_bckt_use_in_may</t>
  </si>
  <si>
    <t>Bonus Bucket Used in May</t>
  </si>
  <si>
    <t>dh025_acth_bb_used_ctd_may</t>
  </si>
  <si>
    <t>cr_lmt_as_stmt_in_may</t>
  </si>
  <si>
    <t>Credit Limit as at statement in May</t>
  </si>
  <si>
    <t>dh025_acth_credit_limit_may</t>
  </si>
  <si>
    <t>avl_cr_as_stmt_in_may</t>
  </si>
  <si>
    <t>Available Credit as at statement in May</t>
  </si>
  <si>
    <t>dh025_acth_avail_credit_may</t>
  </si>
  <si>
    <t>cash_lmt_as_stmt_in_may</t>
  </si>
  <si>
    <t>Cash Limit as at statement in May</t>
  </si>
  <si>
    <t>dh025_acth_cash_limit_may</t>
  </si>
  <si>
    <t>avl_cash_as_stmt_in_may</t>
  </si>
  <si>
    <t>Available Cash as at statement in May</t>
  </si>
  <si>
    <t>dh025_acth_avail_cash_may</t>
  </si>
  <si>
    <t>itm_airln_in_may</t>
  </si>
  <si>
    <t>Item Airline in May</t>
  </si>
  <si>
    <t>dh025_acth_nmbr_airline_may</t>
  </si>
  <si>
    <t>airln_amt_in_may</t>
  </si>
  <si>
    <t>Airline Amount in May</t>
  </si>
  <si>
    <t>dh025_acth_amnt_airline_may</t>
  </si>
  <si>
    <t>Item Hotel in May</t>
  </si>
  <si>
    <t>dh025_acth_nmbr_hotel_may</t>
  </si>
  <si>
    <t>Hotel Amount in May</t>
  </si>
  <si>
    <t>dh025_acth_amnt_hotel_may</t>
  </si>
  <si>
    <t>itm_car_rent_in_may</t>
  </si>
  <si>
    <t>Item Car Rental in May</t>
  </si>
  <si>
    <t>dh025_acth_nmbr_car_rental_may</t>
  </si>
  <si>
    <t>car_rent_amt_in_may</t>
  </si>
  <si>
    <t>Car Rental Amount in May</t>
  </si>
  <si>
    <t>dh025_acth_amnt_car_rental_may</t>
  </si>
  <si>
    <t>Item Restaurant in May</t>
  </si>
  <si>
    <t>dh025_acth_nmbr_restaurant_may</t>
  </si>
  <si>
    <t>Restaurant Amount in May</t>
  </si>
  <si>
    <t>dh025_acth_amnt_restaurant_may</t>
  </si>
  <si>
    <t>itm_mail_ordr_in_may</t>
  </si>
  <si>
    <t>Item Mail Order in May</t>
  </si>
  <si>
    <t>dh025_acth_nmbr_mail_order_may</t>
  </si>
  <si>
    <t>mail_ordr_amt_in_may</t>
  </si>
  <si>
    <t>Mail Order Amount in May</t>
  </si>
  <si>
    <t>dh025_acth_amnt_mail_order_may</t>
  </si>
  <si>
    <t>itm_atm_cash_adv_in_may</t>
  </si>
  <si>
    <t>Item ATM Cash Advance in May</t>
  </si>
  <si>
    <t>dh025_acth_nmbr_atm_cash_may</t>
  </si>
  <si>
    <t>atm_cash_adv_amt_in_may</t>
  </si>
  <si>
    <t>ATM Cash Advance Amount in May</t>
  </si>
  <si>
    <t>dh025_acth_amnt_atm_cash_may</t>
  </si>
  <si>
    <t>itm_mnul_cash_adv_cntr_kbnk_in_may</t>
  </si>
  <si>
    <t>Item Manual Cash Advance at Counter Kbank in May</t>
  </si>
  <si>
    <t>dh025_acth_nmbr_man_cash_may</t>
  </si>
  <si>
    <t>mnul_cash_adv_amt_cntr_kbnk_in_may</t>
  </si>
  <si>
    <t>Manual Cash Advance Amount at Counter Kbank in May</t>
  </si>
  <si>
    <t>dh025_acth_amnt_man_cash_may</t>
  </si>
  <si>
    <t>Item Quasi Cash Advance in May</t>
  </si>
  <si>
    <t>dh025_acth_nmbr_quasi_cash_may</t>
  </si>
  <si>
    <t>Quasi Cash Advance Amount in May</t>
  </si>
  <si>
    <t>dh025_acth_amnt_quasi_cash_may</t>
  </si>
  <si>
    <t>itm_othr_mrch_in_may</t>
  </si>
  <si>
    <t>Item Other Merchant in May</t>
  </si>
  <si>
    <t>dh025_acth_nmbr_oth_mer_may</t>
  </si>
  <si>
    <t>othr_mrch_amt_in_may</t>
  </si>
  <si>
    <t>Other Merchant Amount in May</t>
  </si>
  <si>
    <t>dh025_acth_amnt_oth_mer_may</t>
  </si>
  <si>
    <t>itm_rtl_in_jun</t>
  </si>
  <si>
    <t>Item Retail in June</t>
  </si>
  <si>
    <t>dh025_acth_nmbr_retail_jun</t>
  </si>
  <si>
    <t>rtl_amt_in_jun</t>
  </si>
  <si>
    <t>Retail Amount in June</t>
  </si>
  <si>
    <t>dh025_acth_amnt_retail_jun</t>
  </si>
  <si>
    <t>itm_cash_adv_atm_in_jun</t>
  </si>
  <si>
    <t>Item Cash Advance at Atm in June</t>
  </si>
  <si>
    <t>dh025_acth_nmbr_ca_atm_jun</t>
  </si>
  <si>
    <t>cash_adv_amt_atm_in_jun</t>
  </si>
  <si>
    <t>Cash Advance Amount at Atm in June</t>
  </si>
  <si>
    <t>dh025_acth_amnt_ca_atm_jun</t>
  </si>
  <si>
    <t>itm_cash_adv_cntr_in_jun</t>
  </si>
  <si>
    <t>Item Cash Advance at Counter in June</t>
  </si>
  <si>
    <t>dh025_acth_nmbr_ca_man_jun</t>
  </si>
  <si>
    <t>cash_adv_amt_cntr_in_jun</t>
  </si>
  <si>
    <t>Cash Advance Amount at Counter in June</t>
  </si>
  <si>
    <t>dh025_acth_amnt_ca_man_jun</t>
  </si>
  <si>
    <t>int_amt_rtl_in_jun</t>
  </si>
  <si>
    <t>Interest Amount at Retail in June</t>
  </si>
  <si>
    <t>dh025_acthr_interest_jun</t>
  </si>
  <si>
    <t>int_rate_rtl_in_jun</t>
  </si>
  <si>
    <t>Interest Rate at Retail in June</t>
  </si>
  <si>
    <t>dh025_acthr_curr_base_rate_jun</t>
  </si>
  <si>
    <t>rtl_lmt_1_in_jun</t>
  </si>
  <si>
    <t>Retail Limit1 in June</t>
  </si>
  <si>
    <t>dh025_acthr_limit_1_jun</t>
  </si>
  <si>
    <t>rtl_lmt_2_in_jun</t>
  </si>
  <si>
    <t>Retail Limit2 in June</t>
  </si>
  <si>
    <t>dh025_acthr_limit_2_jun</t>
  </si>
  <si>
    <t>int_rate_rtl_2_in_jun</t>
  </si>
  <si>
    <t>Interest Rate at Retail-2 in June</t>
  </si>
  <si>
    <t>dh025_acthr_rate_2_jun</t>
  </si>
  <si>
    <t>int_rate_rtl_3_in_jun</t>
  </si>
  <si>
    <t>Interest Rate at Retail-3 in June</t>
  </si>
  <si>
    <t>dh025_acthr_rate_3_jun</t>
  </si>
  <si>
    <t>rtl_lmt_opt_in_jun</t>
  </si>
  <si>
    <t>Retail Limit Option in June</t>
  </si>
  <si>
    <t>dh025_acthr_limit_option_jun</t>
  </si>
  <si>
    <t>int_amt_cash_adv_in_jun</t>
  </si>
  <si>
    <t>Interest Amount at Cash Advance in June</t>
  </si>
  <si>
    <t>dh025_acthc_interest_jun</t>
  </si>
  <si>
    <t>int_rate_cash_adv_in_jun</t>
  </si>
  <si>
    <t>Interest Rate at Cash Advance in June</t>
  </si>
  <si>
    <t>dh025_acthc_curr_base_rate_jun</t>
  </si>
  <si>
    <t>cash_adv_lmt_1_in_jun</t>
  </si>
  <si>
    <t>Cash Advance Limit1 in June</t>
  </si>
  <si>
    <t>dh025_acthc_limit_1_jun</t>
  </si>
  <si>
    <t>cash_adv_lmt_2_in_jun</t>
  </si>
  <si>
    <t>Cash Advance Limit2 in June</t>
  </si>
  <si>
    <t>dh025_acthc_limit_2_jun</t>
  </si>
  <si>
    <t>int_rate_cash_adv_2_in_jun</t>
  </si>
  <si>
    <t>Interest Rate at Cash Advance-2 in June</t>
  </si>
  <si>
    <t>dh025_acthc_rate_2_jun</t>
  </si>
  <si>
    <t>int_rate_cash_adv_3_in_jun</t>
  </si>
  <si>
    <t>Interest Rate at Cash Advance-3 in June</t>
  </si>
  <si>
    <t>dh025_acthc_rate_3_jun</t>
  </si>
  <si>
    <t>cash_adv_lmt_opt_in_jun</t>
  </si>
  <si>
    <t>Cash Advance Limit Option in June</t>
  </si>
  <si>
    <t>dh025_acthc_limit_option_jun</t>
  </si>
  <si>
    <t>itm_annl_fee_in_jun</t>
  </si>
  <si>
    <t>Item Annual Fee in June</t>
  </si>
  <si>
    <t>dh025_acth_nmbr_annual_fee_jun</t>
  </si>
  <si>
    <t>annl_fee_amt_in_jun</t>
  </si>
  <si>
    <t>Annual Fee Amount in June</t>
  </si>
  <si>
    <t>dh025_acth_amnt_annual_fee_jun</t>
  </si>
  <si>
    <t>itm_late_chrg_in_jun</t>
  </si>
  <si>
    <t>Item Late Charge in June</t>
  </si>
  <si>
    <t>dh025_acth_nmbr_late_chg_jun</t>
  </si>
  <si>
    <t>late_chrg_amt_in_jun</t>
  </si>
  <si>
    <t>Late Charge Amount in June</t>
  </si>
  <si>
    <t>dh025_acth_amnt_late_chg_jun</t>
  </si>
  <si>
    <t>itm_olmt_fee_in_jun</t>
  </si>
  <si>
    <t>Item Over Limit Fee in June</t>
  </si>
  <si>
    <t>dh025_acth_nmbr_ovlmt_fee_jun</t>
  </si>
  <si>
    <t>olmt_fee_amt_in_jun</t>
  </si>
  <si>
    <t>Over Limit Fee Amount in June</t>
  </si>
  <si>
    <t>dh025_acth_amnt_ovlmt_fee_jun</t>
  </si>
  <si>
    <t>itm_misc_chrg_fee_in_jun</t>
  </si>
  <si>
    <t>Item Miscellaneous Charge Fee in June</t>
  </si>
  <si>
    <t>dh025_acth_nmbr_misc_chg_jun</t>
  </si>
  <si>
    <t>misc_chrg_fee_amt_in_jun</t>
  </si>
  <si>
    <t>Miscellaneous Charge Fee Amount in June</t>
  </si>
  <si>
    <t>dh025_acth_amnt_misc_chg_jun</t>
  </si>
  <si>
    <t>itm_svc_chrg_fee_in_jun</t>
  </si>
  <si>
    <t>Item Service Charge Fee in June</t>
  </si>
  <si>
    <t>dh025_acth_nmbr_svc_chg_jun</t>
  </si>
  <si>
    <t>svc_chrg_fee_amt_in_jun</t>
  </si>
  <si>
    <t>Service Charge Fee Amount in June</t>
  </si>
  <si>
    <t>dh025_acth_amnt_svc_chg_jun</t>
  </si>
  <si>
    <t>itm_cash_adv_per_fee_in_jun</t>
  </si>
  <si>
    <t>Item Cash Advance Per Fee in June</t>
  </si>
  <si>
    <t>dh025_acth_nmbr_ca_per_fee_jun</t>
  </si>
  <si>
    <t>cash_adv_per_fee_amt_in_jun</t>
  </si>
  <si>
    <t>Cash Advance Per Fee Amount in June</t>
  </si>
  <si>
    <t>dh025_acth_amnt_ca_per_fee_jun</t>
  </si>
  <si>
    <t>paymt_amt_in_jun</t>
  </si>
  <si>
    <t>Payment Amount in June</t>
  </si>
  <si>
    <t>dh025_acth_amnt_payment_jun</t>
  </si>
  <si>
    <t>crrnt_bal_amt_as_stmt_in_jun</t>
  </si>
  <si>
    <t>Current Balance Amount as at statement in June</t>
  </si>
  <si>
    <t>dh025_acth_amnt_curr_bal_jun</t>
  </si>
  <si>
    <t>bns_bckt_bgn_bal_in_jun</t>
  </si>
  <si>
    <t>Bonus Bucket Begin Balance in June</t>
  </si>
  <si>
    <t>dh025_acth_bb_beg_balance_jun</t>
  </si>
  <si>
    <t>bns_bckt_earn_in_jun</t>
  </si>
  <si>
    <t>Bonus Bucket Earn in June</t>
  </si>
  <si>
    <t>dh025_acth_bb_earned_ctd_jun</t>
  </si>
  <si>
    <t>bns_bckt_use_in_jun</t>
  </si>
  <si>
    <t>Bonus Bucket Used in June</t>
  </si>
  <si>
    <t>dh025_acth_bb_used_ctd_jun</t>
  </si>
  <si>
    <t>cr_lmt_as_stmt_in_jun</t>
  </si>
  <si>
    <t>Credit Limit as at statement in June</t>
  </si>
  <si>
    <t>dh025_acth_credit_limit_jun</t>
  </si>
  <si>
    <t>avl_cr_as_stmt_in_jun</t>
  </si>
  <si>
    <t>Available Credit as at statement in June</t>
  </si>
  <si>
    <t>dh025_acth_avail_credit_jun</t>
  </si>
  <si>
    <t>cash_lmt_as_stmt_in_jun</t>
  </si>
  <si>
    <t>Cash Limit as at statement in June</t>
  </si>
  <si>
    <t>dh025_acth_cash_limit_jun</t>
  </si>
  <si>
    <t>avl_cash_as_stmt_in_jun</t>
  </si>
  <si>
    <t>Available Cash as at statement in June</t>
  </si>
  <si>
    <t>dh025_acth_avail_cash_jun</t>
  </si>
  <si>
    <t>itm_airln_in_jun</t>
  </si>
  <si>
    <t>Item Airline in June</t>
  </si>
  <si>
    <t>dh025_acth_nmbr_airline_jun</t>
  </si>
  <si>
    <t>airln_amt_in_jun</t>
  </si>
  <si>
    <t>Airline Amount in June</t>
  </si>
  <si>
    <t>dh025_acth_amnt_airline_jun</t>
  </si>
  <si>
    <t>Item Hotel in June</t>
  </si>
  <si>
    <t>dh025_acth_nmbr_hotel_jun</t>
  </si>
  <si>
    <t>Hotel Amount in June</t>
  </si>
  <si>
    <t>dh025_acth_amnt_hotel_jun</t>
  </si>
  <si>
    <t>itm_car_rent_in_jun</t>
  </si>
  <si>
    <t>Item Car Rental in June</t>
  </si>
  <si>
    <t>dh025_acth_nmbr_car_rental_jun</t>
  </si>
  <si>
    <t>car_rent_amt_in_jun</t>
  </si>
  <si>
    <t>Car Rental Amount in June</t>
  </si>
  <si>
    <t>dh025_acth_amnt_car_rental_jun</t>
  </si>
  <si>
    <t>Item Restaurant in June</t>
  </si>
  <si>
    <t>dh025_acth_nmbr_restaurant_jun</t>
  </si>
  <si>
    <t>Restaurant Amount in June</t>
  </si>
  <si>
    <t>dh025_acth_amnt_restaurant_jun</t>
  </si>
  <si>
    <t>itm_mail_ordr_in_jun</t>
  </si>
  <si>
    <t>Item Mail Order in June</t>
  </si>
  <si>
    <t>dh025_acth_nmbr_mail_order_jun</t>
  </si>
  <si>
    <t>mail_ordr_amt_in_jun</t>
  </si>
  <si>
    <t>Mail Order Amount in June</t>
  </si>
  <si>
    <t>dh025_acth_amnt_mail_order_jun</t>
  </si>
  <si>
    <t>itm_atm_cash_adv_in_jun</t>
  </si>
  <si>
    <t>Item ATM Cash Advance in June</t>
  </si>
  <si>
    <t>dh025_acth_nmbr_atm_cash_jun</t>
  </si>
  <si>
    <t>atm_cash_adv_amt_in_jun</t>
  </si>
  <si>
    <t>ATM Cash Advance Amount in June</t>
  </si>
  <si>
    <t>dh025_acth_amnt_atm_cash_jun</t>
  </si>
  <si>
    <t>itm_mnul_cash_adv_cntr_kbnk_in_jun</t>
  </si>
  <si>
    <t>Item Manual Cash Advance at Counter Kbank in June</t>
  </si>
  <si>
    <t>dh025_acth_nmbr_man_cash_jun</t>
  </si>
  <si>
    <t>mnul_cash_adv_amt_cntr_kbnk_in_jun</t>
  </si>
  <si>
    <t>Manual Cash Advance Amount at Counter Kbank in June</t>
  </si>
  <si>
    <t>dh025_acth_amnt_man_cash_jun</t>
  </si>
  <si>
    <t>Item Quasi Cash Advance in June</t>
  </si>
  <si>
    <t>dh025_acth_nmbr_quasi_cash_jun</t>
  </si>
  <si>
    <t>Quasi Cash Advance Amount in June</t>
  </si>
  <si>
    <t>dh025_acth_amnt_quasi_cash_jun</t>
  </si>
  <si>
    <t>itm_othr_mrch_in_jun</t>
  </si>
  <si>
    <t>Item Other Merchant in June</t>
  </si>
  <si>
    <t>dh025_acth_nmbr_oth_mer_jun</t>
  </si>
  <si>
    <t>othr_mrch_amt_in_jun</t>
  </si>
  <si>
    <t>Other Merchant Amount in June</t>
  </si>
  <si>
    <t>dh025_acth_amnt_oth_mer_jun</t>
  </si>
  <si>
    <t>itm_rtl_in_jul</t>
  </si>
  <si>
    <t>Item Retail in July</t>
  </si>
  <si>
    <t>dh025_acth_nmbr_retail_jul</t>
  </si>
  <si>
    <t>rtl_amt_in_jul</t>
  </si>
  <si>
    <t>Retail Amount in July</t>
  </si>
  <si>
    <t>dh025_acth_amnt_retail_jul</t>
  </si>
  <si>
    <t>itm_cash_adv_atm_in_jul</t>
  </si>
  <si>
    <t>Item Cash Advance at Atm in July</t>
  </si>
  <si>
    <t>dh025_acth_nmbr_ca_atm_jul</t>
  </si>
  <si>
    <t>cash_adv_amt_atm_in_jul</t>
  </si>
  <si>
    <t>Cash Advance Amount at Atm in July</t>
  </si>
  <si>
    <t>dh025_acth_amnt_ca_atm_jul</t>
  </si>
  <si>
    <t>itm_cash_adv_cntr_in_jul</t>
  </si>
  <si>
    <t>Item Cash Advance at Counter in July</t>
  </si>
  <si>
    <t>dh025_acth_nmbr_ca_man_jul</t>
  </si>
  <si>
    <t>cash_adv_amt_cntr_in_jul</t>
  </si>
  <si>
    <t>Cash Advance Amount at Counter in July</t>
  </si>
  <si>
    <t>dh025_acth_amnt_ca_man_jul</t>
  </si>
  <si>
    <t>int_amt_rtl_in_jul</t>
  </si>
  <si>
    <t>Interest Amount at Retail in July</t>
  </si>
  <si>
    <t>dh025_acthr_interest_jul</t>
  </si>
  <si>
    <t>int_rate_rtl_in_jul</t>
  </si>
  <si>
    <t>Interest Rate at Retail in July</t>
  </si>
  <si>
    <t>dh025_acthr_curr_base_rate_jul</t>
  </si>
  <si>
    <t>rtl_lmt_1_in_jul</t>
  </si>
  <si>
    <t>Retail Limit1 in July</t>
  </si>
  <si>
    <t>dh025_acthr_limit_1_jul</t>
  </si>
  <si>
    <t>rtl_lmt_2_in_jul</t>
  </si>
  <si>
    <t>Retail Limit2 in July</t>
  </si>
  <si>
    <t>dh025_acthr_limit_2_jul</t>
  </si>
  <si>
    <t>int_rate_rtl_2_in_jul</t>
  </si>
  <si>
    <t>Interest Rate at Retail-2 in July</t>
  </si>
  <si>
    <t>dh025_acthr_rate_2_jul</t>
  </si>
  <si>
    <t>int_rate_rtl_3_in_jul</t>
  </si>
  <si>
    <t>Interest Rate at Retail-3 in July</t>
  </si>
  <si>
    <t>dh025_acthr_rate_3_jul</t>
  </si>
  <si>
    <t>rtl_lmt_opt_in_jul</t>
  </si>
  <si>
    <t>Retail Limit Option in July</t>
  </si>
  <si>
    <t>dh025_acthr_limit_option_jul</t>
  </si>
  <si>
    <t>int_amt_cash_adv_in_jul</t>
  </si>
  <si>
    <t>Interest Amount at Cash Advance in July</t>
  </si>
  <si>
    <t>dh025_acthc_interest_jul</t>
  </si>
  <si>
    <t>int_rate_cash_adv_in_jul</t>
  </si>
  <si>
    <t>Interest Rate at Cash Advance in July</t>
  </si>
  <si>
    <t>dh025_acthc_curr_base_rate_jul</t>
  </si>
  <si>
    <t>cash_adv_lmt_1_in_jul</t>
  </si>
  <si>
    <t>Cash Advance Limit1 in July</t>
  </si>
  <si>
    <t>dh025_acthc_limit_1_jul</t>
  </si>
  <si>
    <t>cash_adv_lmt_2_in_jul</t>
  </si>
  <si>
    <t>Cash Advance Limit2 in July</t>
  </si>
  <si>
    <t>dh025_acthc_limit_2_jul</t>
  </si>
  <si>
    <t>int_rate_cash_adv_2_in_jul</t>
  </si>
  <si>
    <t>Interest Rate at Cash Advance-2 in July</t>
  </si>
  <si>
    <t>dh025_acthc_rate_2_jul</t>
  </si>
  <si>
    <t>int_rate_cash_adv_3_in_jul</t>
  </si>
  <si>
    <t>Interest Rate at Cash Advance-3 in July</t>
  </si>
  <si>
    <t>dh025_acthc_rate_3_jul</t>
  </si>
  <si>
    <t>cash_adv_lmt_opt_in_jul</t>
  </si>
  <si>
    <t>Cash Advance Limit Option in July</t>
  </si>
  <si>
    <t>dh025_acthc_limit_option_jul</t>
  </si>
  <si>
    <t>itm_annl_fee_in_jul</t>
  </si>
  <si>
    <t>Item Annual Fee in July</t>
  </si>
  <si>
    <t>dh025_acth_nmbr_annual_fee_jul</t>
  </si>
  <si>
    <t>annl_fee_amt_in_jul</t>
  </si>
  <si>
    <t>Annual Fee Amount in July</t>
  </si>
  <si>
    <t>dh025_acth_amnt_annual_fee_jul</t>
  </si>
  <si>
    <t>itm_late_chrg_in_jul</t>
  </si>
  <si>
    <t>Item Late Charge in July</t>
  </si>
  <si>
    <t>dh025_acth_nmbr_late_chg_jul</t>
  </si>
  <si>
    <t>late_chrg_amt_in_jul</t>
  </si>
  <si>
    <t>Late Charge Amount in July</t>
  </si>
  <si>
    <t>dh025_acth_amnt_late_chg_jul</t>
  </si>
  <si>
    <t>itm_olmt_fee_in_jul</t>
  </si>
  <si>
    <t>Item Over Limit Fee in July</t>
  </si>
  <si>
    <t>dh025_acth_nmbr_ovlmt_fee_jul</t>
  </si>
  <si>
    <t>olmt_fee_amt_in_jul</t>
  </si>
  <si>
    <t>Over Limit Fee Amount in July</t>
  </si>
  <si>
    <t>dh025_acth_amnt_ovlmt_fee_jul</t>
  </si>
  <si>
    <t>itm_misc_chrg_fee_in_jul</t>
  </si>
  <si>
    <t>Item Miscellaneous Charge Fee in July</t>
  </si>
  <si>
    <t>dh025_acth_nmbr_misc_chg_jul</t>
  </si>
  <si>
    <t>misc_chrg_fee_amt_in_jul</t>
  </si>
  <si>
    <t>Miscellaneous Charge Fee Amount in July</t>
  </si>
  <si>
    <t>dh025_acth_amnt_misc_chg_jul</t>
  </si>
  <si>
    <t>itm_svc_chrg_fee_in_jul</t>
  </si>
  <si>
    <t>Item Service Charge Fee in July</t>
  </si>
  <si>
    <t>dh025_acth_nmbr_svc_chg_jul</t>
  </si>
  <si>
    <t>svc_chrg_fee_amt_in_jul</t>
  </si>
  <si>
    <t>Service Charge Fee Amount in July</t>
  </si>
  <si>
    <t>dh025_acth_amnt_svc_chg_jul</t>
  </si>
  <si>
    <t>itm_cash_adv_per_fee_in_jul</t>
  </si>
  <si>
    <t>Item Cash Advance Per Fee in July</t>
  </si>
  <si>
    <t>dh025_acth_nmbr_ca_per_fee_jul</t>
  </si>
  <si>
    <t>cash_adv_per_fee_amt_in_jul</t>
  </si>
  <si>
    <t>Cash Advance Per Fee Amount in July</t>
  </si>
  <si>
    <t>dh025_acth_amnt_ca_per_fee_jul</t>
  </si>
  <si>
    <t>paymt_amt_in_jul</t>
  </si>
  <si>
    <t>Payment Amount in July</t>
  </si>
  <si>
    <t>dh025_acth_amnt_payment_jul</t>
  </si>
  <si>
    <t>crrnt_bal_amt_as_stmt_in_jul</t>
  </si>
  <si>
    <t>Current Balance Amount as at statement in July</t>
  </si>
  <si>
    <t>dh025_acth_amnt_curr_bal_jul</t>
  </si>
  <si>
    <t>bns_bckt_bgn_bal_in_jul</t>
  </si>
  <si>
    <t>Bonus Bucket Begin Balance in July</t>
  </si>
  <si>
    <t>dh025_acth_bb_beg_balance_jul</t>
  </si>
  <si>
    <t>bns_bckt_earn_in_jul</t>
  </si>
  <si>
    <t>Bonus Bucket Earn in July</t>
  </si>
  <si>
    <t>dh025_acth_bb_earned_ctd_jul</t>
  </si>
  <si>
    <t>bns_bckt_use_in_jul</t>
  </si>
  <si>
    <t>Bonus Bucket Used in July</t>
  </si>
  <si>
    <t>dh025_acth_bb_used_ctd_jul</t>
  </si>
  <si>
    <t>cr_lmt_as_stmt_in_jul</t>
  </si>
  <si>
    <t>Credit Limit as at statement in July</t>
  </si>
  <si>
    <t>dh025_acth_credit_limit_jul</t>
  </si>
  <si>
    <t>avl_cr_as_stmt_in_jul</t>
  </si>
  <si>
    <t>Available Credit as at statement in July</t>
  </si>
  <si>
    <t>dh025_acth_avail_credit_jul</t>
  </si>
  <si>
    <t>cash_lmt_as_stmt_in_jul</t>
  </si>
  <si>
    <t>Cash Limit as at statement in July</t>
  </si>
  <si>
    <t>dh025_acth_cash_limit_jul</t>
  </si>
  <si>
    <t>avl_cash_as_stmt_in_jul</t>
  </si>
  <si>
    <t>Available Cash as at statement in July</t>
  </si>
  <si>
    <t>dh025_acth_avail_cash_jul</t>
  </si>
  <si>
    <t>itm_airln_in_jul</t>
  </si>
  <si>
    <t>Item Airline in July</t>
  </si>
  <si>
    <t>dh025_acth_nmbr_airline_jul</t>
  </si>
  <si>
    <t>airln_amt_in_jul</t>
  </si>
  <si>
    <t>Airline Amount in July</t>
  </si>
  <si>
    <t>dh025_acth_amnt_airline_jul</t>
  </si>
  <si>
    <t>Item Hotel in July</t>
  </si>
  <si>
    <t>dh025_acth_nmbr_hotel_jul</t>
  </si>
  <si>
    <t>Hotel Amount in July</t>
  </si>
  <si>
    <t>dh025_acth_amnt_hotel_jul</t>
  </si>
  <si>
    <t>itm_car_rent_in_jul</t>
  </si>
  <si>
    <t>Item Car Rental in July</t>
  </si>
  <si>
    <t>dh025_acth_nmbr_car_rental_jul</t>
  </si>
  <si>
    <t>car_rent_amt_in_jul</t>
  </si>
  <si>
    <t>Car Rental Amount in July</t>
  </si>
  <si>
    <t>dh025_acth_amnt_car_rental_jul</t>
  </si>
  <si>
    <t>Item Restaurant in July</t>
  </si>
  <si>
    <t>dh025_acth_nmbr_restaurant_jul</t>
  </si>
  <si>
    <t>Restaurant Amount in July</t>
  </si>
  <si>
    <t>dh025_acth_amnt_restaurant_jul</t>
  </si>
  <si>
    <t>itm_mail_ordr_in_jul</t>
  </si>
  <si>
    <t>Item Mail Order in July</t>
  </si>
  <si>
    <t>dh025_acth_nmbr_mail_order_jul</t>
  </si>
  <si>
    <t>mail_ordr_amt_in_jul</t>
  </si>
  <si>
    <t>Mail Order Amount in July</t>
  </si>
  <si>
    <t>dh025_acth_amnt_mail_order_jul</t>
  </si>
  <si>
    <t>itm_atm_cash_adv_in_jul</t>
  </si>
  <si>
    <t>Item ATM Cash Advance in July</t>
  </si>
  <si>
    <t>dh025_acth_nmbr_atm_cash_jul</t>
  </si>
  <si>
    <t>atm_cash_adv_amt_in_jul</t>
  </si>
  <si>
    <t>ATM Cash Advance Amount in July</t>
  </si>
  <si>
    <t>dh025_acth_amnt_atm_cash_jul</t>
  </si>
  <si>
    <t>itm_mnul_cash_adv_cntr_kbnk_in_jul</t>
  </si>
  <si>
    <t>Item Manual Cash Advance at Counter Kbank in July</t>
  </si>
  <si>
    <t>dh025_acth_nmbr_man_cash_jul</t>
  </si>
  <si>
    <t>mnul_cash_adv_amt_cntr_kbnk_in_jul</t>
  </si>
  <si>
    <t>Manual Cash Advance Amount at Counter Kbank in July</t>
  </si>
  <si>
    <t>dh025_acth_amnt_man_cash_jul</t>
  </si>
  <si>
    <t>Item Quasi Cash Advance in July</t>
  </si>
  <si>
    <t>dh025_acth_nmbr_quasi_cash_jul</t>
  </si>
  <si>
    <t>Quasi Cash Advance Amount in July</t>
  </si>
  <si>
    <t>dh025_acth_amnt_quasi_cash_jul</t>
  </si>
  <si>
    <t>itm_othr_mrch_in_jul</t>
  </si>
  <si>
    <t>Item Other Merchant in July</t>
  </si>
  <si>
    <t>dh025_acth_nmbr_oth_mer_jul</t>
  </si>
  <si>
    <t>othr_mrch_amt_in_jul</t>
  </si>
  <si>
    <t>Other Merchant Amount in July</t>
  </si>
  <si>
    <t>dh025_acth_amnt_oth_mer_jul</t>
  </si>
  <si>
    <t>itm_rtl_in_aug</t>
  </si>
  <si>
    <t>Item Retail in August</t>
  </si>
  <si>
    <t>dh025_acth_nmbr_retail_aug</t>
  </si>
  <si>
    <t>rtl_amt_in_aug</t>
  </si>
  <si>
    <t>Retail Amount in August</t>
  </si>
  <si>
    <t>dh025_acth_amnt_retail_aug</t>
  </si>
  <si>
    <t>itm_cash_adv_atm_in_aug</t>
  </si>
  <si>
    <t>Item Cash Advance at Atm in August</t>
  </si>
  <si>
    <t>dh025_acth_nmbr_ca_atm_aug</t>
  </si>
  <si>
    <t>cash_adv_amt_atm_in_aug</t>
  </si>
  <si>
    <t>Cash Advance Amount at Atm in August</t>
  </si>
  <si>
    <t>dh025_acth_amnt_ca_atm_aug</t>
  </si>
  <si>
    <t>itm_cash_adv_cntr_in_aug</t>
  </si>
  <si>
    <t>Item Cash Advance at Counter in August</t>
  </si>
  <si>
    <t>dh025_acth_nmbr_ca_man_aug</t>
  </si>
  <si>
    <t>cash_adv_amt_cntr_in_aug</t>
  </si>
  <si>
    <t>Cash Advance Amount at Counter in August</t>
  </si>
  <si>
    <t>dh025_acth_amnt_ca_man_aug</t>
  </si>
  <si>
    <t>int_amt_rtl_in_aug</t>
  </si>
  <si>
    <t>Interest Amount at Retail in August</t>
  </si>
  <si>
    <t>dh025_acthr_interest_aug</t>
  </si>
  <si>
    <t>int_rate_rtl_in_aug</t>
  </si>
  <si>
    <t>Interest Rate at Retail in August</t>
  </si>
  <si>
    <t>dh025_acthr_curr_base_rate_aug</t>
  </si>
  <si>
    <t>rtl_lmt_1_in_aug</t>
  </si>
  <si>
    <t>Retail Limit1 in August</t>
  </si>
  <si>
    <t>dh025_acthr_limit_1_aug</t>
  </si>
  <si>
    <t>rtl_lmt_2_in_aug</t>
  </si>
  <si>
    <t>Retail Limit2 in August</t>
  </si>
  <si>
    <t>dh025_acthr_limit_2_aug</t>
  </si>
  <si>
    <t>int_rate_rtl_2_in_aug</t>
  </si>
  <si>
    <t>Interest Rate at Retail-2 in August</t>
  </si>
  <si>
    <t>dh025_acthr_rate_2_aug</t>
  </si>
  <si>
    <t>int_rate_rtl_3_in_aug</t>
  </si>
  <si>
    <t>Interest Rate at Retail-3 in August</t>
  </si>
  <si>
    <t>dh025_acthr_rate_3_aug</t>
  </si>
  <si>
    <t>rtl_lmt_opt_in_aug</t>
  </si>
  <si>
    <t>Retail Limit Option in August</t>
  </si>
  <si>
    <t>dh025_acthr_limit_option_aug</t>
  </si>
  <si>
    <t>int_amt_cash_adv_in_aug</t>
  </si>
  <si>
    <t>Interest Amount at Cash Advance in August</t>
  </si>
  <si>
    <t>dh025_acthc_interest_aug</t>
  </si>
  <si>
    <t>int_rate_cash_adv_in_aug</t>
  </si>
  <si>
    <t>Interest Rate at Cash Advance in August</t>
  </si>
  <si>
    <t>dh025_acthc_curr_base_rate_aug</t>
  </si>
  <si>
    <t>cash_adv_lmt_1_in_aug</t>
  </si>
  <si>
    <t>Cash Advance Limit1 in August</t>
  </si>
  <si>
    <t>dh025_acthc_limit_1_aug</t>
  </si>
  <si>
    <t>cash_adv_lmt_2_in_aug</t>
  </si>
  <si>
    <t>Cash Advance Limit2 in August</t>
  </si>
  <si>
    <t>dh025_acthc_limit_2_aug</t>
  </si>
  <si>
    <t>int_rate_cash_adv_2_in_aug</t>
  </si>
  <si>
    <t>Interest Rate at Cash Advance-2 in August</t>
  </si>
  <si>
    <t>dh025_acthc_rate_2_aug</t>
  </si>
  <si>
    <t>int_rate_cash_adv_3_in_aug</t>
  </si>
  <si>
    <t>Interest Rate at Cash Advance-3 in August</t>
  </si>
  <si>
    <t>dh025_acthc_rate_3_aug</t>
  </si>
  <si>
    <t>cash_adv_lmt_opt_in_aug</t>
  </si>
  <si>
    <t>Cash Advance Limit Option in August</t>
  </si>
  <si>
    <t>dh025_acthc_limit_option_aug</t>
  </si>
  <si>
    <t>itm_annl_fee_in_aug</t>
  </si>
  <si>
    <t>Item Annual Fee in August</t>
  </si>
  <si>
    <t>dh025_acth_nmbr_annual_fee_aug</t>
  </si>
  <si>
    <t>annl_fee_amt_in_aug</t>
  </si>
  <si>
    <t>Annual Fee Amount in August</t>
  </si>
  <si>
    <t>dh025_acth_amnt_annual_fee_aug</t>
  </si>
  <si>
    <t>itm_late_chrg_in_aug</t>
  </si>
  <si>
    <t>Item Late Charge in August</t>
  </si>
  <si>
    <t>dh025_acth_nmbr_late_chg_aug</t>
  </si>
  <si>
    <t>late_chrg_amt_in_aug</t>
  </si>
  <si>
    <t>Late Charge Amount in August</t>
  </si>
  <si>
    <t>dh025_acth_amnt_late_chg_aug</t>
  </si>
  <si>
    <t>itm_olmt_fee_in_aug</t>
  </si>
  <si>
    <t>Item Over Limit Fee in August</t>
  </si>
  <si>
    <t>dh025_acth_nmbr_ovlmt_fee_aug</t>
  </si>
  <si>
    <t>olmt_fee_amt_in_aug</t>
  </si>
  <si>
    <t>Over Limit Fee Amount in August</t>
  </si>
  <si>
    <t>dh025_acth_amnt_ovlmt_fee_aug</t>
  </si>
  <si>
    <t>itm_misc_chrg_fee_in_aug</t>
  </si>
  <si>
    <t>Item Miscellaneous Charge Fee in August</t>
  </si>
  <si>
    <t>dh025_acth_nmbr_misc_chg_aug</t>
  </si>
  <si>
    <t>misc_chrg_fee_amt_in_aug</t>
  </si>
  <si>
    <t>Miscellaneous Charge Fee Amount in August</t>
  </si>
  <si>
    <t>dh025_acth_amnt_misc_chg_aug</t>
  </si>
  <si>
    <t>itm_svc_chrg_fee_in_aug</t>
  </si>
  <si>
    <t>Item Service Charge Fee in August</t>
  </si>
  <si>
    <t>dh025_acth_nmbr_svc_chg_aug</t>
  </si>
  <si>
    <t>svc_chrg_fee_amt_in_aug</t>
  </si>
  <si>
    <t>Service Charge Fee Amount in August</t>
  </si>
  <si>
    <t>dh025_acth_amnt_svc_chg_aug</t>
  </si>
  <si>
    <t>itm_cash_adv_per_fee_in_aug</t>
  </si>
  <si>
    <t>Item Cash Advance Per Fee in August</t>
  </si>
  <si>
    <t>dh025_acth_nmbr_ca_per_fee_aug</t>
  </si>
  <si>
    <t>cash_adv_per_fee_amt_in_aug</t>
  </si>
  <si>
    <t>Cash Advance Per Fee Amount in August</t>
  </si>
  <si>
    <t>dh025_acth_amnt_ca_per_fee_aug</t>
  </si>
  <si>
    <t>paymt_amt_in_aug</t>
  </si>
  <si>
    <t>Payment Amount in August</t>
  </si>
  <si>
    <t>dh025_acth_amnt_payment_aug</t>
  </si>
  <si>
    <t>crrnt_bal_amt_as_stmt_in_aug</t>
  </si>
  <si>
    <t>Current Balance Amount as at statement in August</t>
  </si>
  <si>
    <t>dh025_acth_amnt_curr_bal_aug</t>
  </si>
  <si>
    <t>bns_bckt_bgn_bal_in_aug</t>
  </si>
  <si>
    <t>Bonus Bucket Begin Balance in August</t>
  </si>
  <si>
    <t>dh025_acth_bb_beg_balance_aug</t>
  </si>
  <si>
    <t>bns_bckt_earn_in_aug</t>
  </si>
  <si>
    <t>Bonus Bucket Earn in August</t>
  </si>
  <si>
    <t>dh025_acth_bb_earned_ctd_aug</t>
  </si>
  <si>
    <t>bns_bckt_use_in_aug</t>
  </si>
  <si>
    <t>Bonus Bucket Used in August</t>
  </si>
  <si>
    <t>dh025_acth_bb_used_ctd_aug</t>
  </si>
  <si>
    <t>cr_lmt_as_stmt_in_aug</t>
  </si>
  <si>
    <t>Credit Limit as at statement in August</t>
  </si>
  <si>
    <t>dh025_acth_credit_limit_aug</t>
  </si>
  <si>
    <t>avl_cr_as_stmt_in_aug</t>
  </si>
  <si>
    <t>Available Credit as at statement in August</t>
  </si>
  <si>
    <t>dh025_acth_avail_credit_aug</t>
  </si>
  <si>
    <t>cash_lmt_as_stmt_in_aug</t>
  </si>
  <si>
    <t>Cash Limit as at statement in August</t>
  </si>
  <si>
    <t>dh025_acth_cash_limit_aug</t>
  </si>
  <si>
    <t>avl_cash_as_stmt_in_aug</t>
  </si>
  <si>
    <t>Available Cash as at statement in August</t>
  </si>
  <si>
    <t>dh025_acth_avail_cash_aug</t>
  </si>
  <si>
    <t>itm_airln_in_aug</t>
  </si>
  <si>
    <t>Item Airline in August</t>
  </si>
  <si>
    <t>dh025_acth_nmbr_airline_aug</t>
  </si>
  <si>
    <t>airln_amt_in_aug</t>
  </si>
  <si>
    <t>Airline Amount in August</t>
  </si>
  <si>
    <t>dh025_acth_amnt_airline_aug</t>
  </si>
  <si>
    <t>Item Hotel in August</t>
  </si>
  <si>
    <t>dh025_acth_nmbr_hotel_aug</t>
  </si>
  <si>
    <t>Hotel Amount in August</t>
  </si>
  <si>
    <t>dh025_acth_amnt_hotel_aug</t>
  </si>
  <si>
    <t>itm_car_rent_in_aug</t>
  </si>
  <si>
    <t>Item Car Rental in August</t>
  </si>
  <si>
    <t>dh025_acth_nmbr_car_rental_aug</t>
  </si>
  <si>
    <t>car_rent_amt_in_aug</t>
  </si>
  <si>
    <t>Car Rental Amount in August</t>
  </si>
  <si>
    <t>dh025_acth_amnt_car_rental_aug</t>
  </si>
  <si>
    <t>Item Restaurant in August</t>
  </si>
  <si>
    <t>dh025_acth_nmbr_restaurant_aug</t>
  </si>
  <si>
    <t>Restaurant Amount in August</t>
  </si>
  <si>
    <t>dh025_acth_amnt_restaurant_aug</t>
  </si>
  <si>
    <t>itm_mail_ordr_in_aug</t>
  </si>
  <si>
    <t>Item Mail Order in August</t>
  </si>
  <si>
    <t>dh025_acth_nmbr_mail_order_aug</t>
  </si>
  <si>
    <t>mail_ordr_amt_in_aug</t>
  </si>
  <si>
    <t>Mail Order Amount in August</t>
  </si>
  <si>
    <t>dh025_acth_amnt_mail_order_aug</t>
  </si>
  <si>
    <t>itm_atm_cash_adv_in_aug</t>
  </si>
  <si>
    <t>Item ATM Cash Advance in August</t>
  </si>
  <si>
    <t>dh025_acth_nmbr_atm_cash_aug</t>
  </si>
  <si>
    <t>atm_cash_adv_amt_in_aug</t>
  </si>
  <si>
    <t>ATM Cash Advance Amount in August</t>
  </si>
  <si>
    <t>dh025_acth_amnt_atm_cash_aug</t>
  </si>
  <si>
    <t>itm_mnul_cash_adv_cntr_kbnk_in_aug</t>
  </si>
  <si>
    <t>Item Manual Cash Advance at Counter Kbank in August</t>
  </si>
  <si>
    <t>dh025_acth_nmbr_man_cash_aug</t>
  </si>
  <si>
    <t>mnul_cash_adv_amt_cntr_kbnk_in_aug</t>
  </si>
  <si>
    <t>Manual Cash Advance Amount at Counter Kbank in August</t>
  </si>
  <si>
    <t>dh025_acth_amnt_man_cash_aug</t>
  </si>
  <si>
    <t>Item Quasi Cash Advance in August</t>
  </si>
  <si>
    <t>dh025_acth_nmbr_quasi_cash_aug</t>
  </si>
  <si>
    <t>Quasi Cash Advance Amount in August</t>
  </si>
  <si>
    <t>dh025_acth_amnt_quasi_cash_aug</t>
  </si>
  <si>
    <t>itm_othr_mrch_in_aug</t>
  </si>
  <si>
    <t>Item Other Merchant in August</t>
  </si>
  <si>
    <t>dh025_acth_nmbr_oth_mer_aug</t>
  </si>
  <si>
    <t>othr_mrch_amt_in_aug</t>
  </si>
  <si>
    <t>Other Merchant Amount in August</t>
  </si>
  <si>
    <t>dh025_acth_amnt_oth_mer_aug</t>
  </si>
  <si>
    <t>itm_rtl_in_sep</t>
  </si>
  <si>
    <t>Item Retail in September</t>
  </si>
  <si>
    <t>dh025_acth_nmbr_retail_sep</t>
  </si>
  <si>
    <t>rtl_amt_in_sep</t>
  </si>
  <si>
    <t>Retail Amount in September</t>
  </si>
  <si>
    <t>dh025_acth_amnt_retail_sep</t>
  </si>
  <si>
    <t>itm_cash_adv_atm_in_sep</t>
  </si>
  <si>
    <t>Item Cash Advance at Atm in September</t>
  </si>
  <si>
    <t>dh025_acth_nmbr_ca_atm_sep</t>
  </si>
  <si>
    <t>cash_adv_amt_atm_in_sep</t>
  </si>
  <si>
    <t>Cash Advance Amount at Atm in September</t>
  </si>
  <si>
    <t>dh025_acth_amnt_ca_atm_sep</t>
  </si>
  <si>
    <t>itm_cash_adv_cntr_in_sep</t>
  </si>
  <si>
    <t>Item Cash Advance at Counter in September</t>
  </si>
  <si>
    <t>dh025_acth_nmbr_ca_man_sep</t>
  </si>
  <si>
    <t>cash_adv_amt_cntr_in_sep</t>
  </si>
  <si>
    <t>Cash Advance Amount at Counter in September</t>
  </si>
  <si>
    <t>dh025_acth_amnt_ca_man_sep</t>
  </si>
  <si>
    <t>int_amt_rtl_in_sep</t>
  </si>
  <si>
    <t>Interest Amount at Retail in September</t>
  </si>
  <si>
    <t>dh025_acthr_interest_sep</t>
  </si>
  <si>
    <t>int_rate_rtl_in_sep</t>
  </si>
  <si>
    <t>Interest Rate at Retail in September</t>
  </si>
  <si>
    <t>dh025_acthr_curr_base_rate_sep</t>
  </si>
  <si>
    <t>rtl_lmt_1_in_sep</t>
  </si>
  <si>
    <t>Retail Limit1 in September</t>
  </si>
  <si>
    <t>dh025_acthr_limit_1_sep</t>
  </si>
  <si>
    <t>rtl_lmt_2_in_sep</t>
  </si>
  <si>
    <t>Retail Limit2 in September</t>
  </si>
  <si>
    <t>dh025_acthr_limit_2_sep</t>
  </si>
  <si>
    <t>int_rate_rtl_2_in_sep</t>
  </si>
  <si>
    <t>Interest Rate at Retail-2 in September</t>
  </si>
  <si>
    <t>dh025_acthr_rate_2_sep</t>
  </si>
  <si>
    <t>int_rate_rtl_3_in_sep</t>
  </si>
  <si>
    <t>Interest Rate at Retail-3 in September</t>
  </si>
  <si>
    <t>dh025_acthr_rate_3_sep</t>
  </si>
  <si>
    <t>rtl_lmt_opt_in_sep</t>
  </si>
  <si>
    <t>Retail Limit Option in September</t>
  </si>
  <si>
    <t>dh025_acthr_limit_option_sep</t>
  </si>
  <si>
    <t>int_amt_cash_adv_in_sep</t>
  </si>
  <si>
    <t>Interest Amount at Cash Advance in September</t>
  </si>
  <si>
    <t>dh025_acthc_interest_sep</t>
  </si>
  <si>
    <t>int_rate_cash_adv_in_sep</t>
  </si>
  <si>
    <t>Interest Rate at Cash Advance in September</t>
  </si>
  <si>
    <t>dh025_acthc_curr_base_rate_sep</t>
  </si>
  <si>
    <t>cash_adv_lmt_1_in_sep</t>
  </si>
  <si>
    <t>Cash Advance Limit1 in September</t>
  </si>
  <si>
    <t>dh025_acthc_limit_1_sep</t>
  </si>
  <si>
    <t>cash_adv_lmt_2_in_sep</t>
  </si>
  <si>
    <t>Cash Advance Limit2 in September</t>
  </si>
  <si>
    <t>dh025_acthc_limit_2_sep</t>
  </si>
  <si>
    <t>int_rate_cash_adv_2_in_sep</t>
  </si>
  <si>
    <t>Interest Rate at Cash Advance-2 in September</t>
  </si>
  <si>
    <t>dh025_acthc_rate_2_sep</t>
  </si>
  <si>
    <t>int_rate_cash_adv_3_in_sep</t>
  </si>
  <si>
    <t>Interest Rate at Cash Advance-3 in September</t>
  </si>
  <si>
    <t>dh025_acthc_rate_3_sep</t>
  </si>
  <si>
    <t>cash_adv_lmt_opt_in_sep</t>
  </si>
  <si>
    <t>Cash Advance Limit Option in September</t>
  </si>
  <si>
    <t>dh025_acthc_limit_option_sep</t>
  </si>
  <si>
    <t>itm_annl_fee_in_sep</t>
  </si>
  <si>
    <t>Item Annual Fee in September</t>
  </si>
  <si>
    <t>dh025_acth_nmbr_annual_fee_sep</t>
  </si>
  <si>
    <t>annl_fee_amt_in_sep</t>
  </si>
  <si>
    <t>Annual Fee Amount in September</t>
  </si>
  <si>
    <t>dh025_acth_amnt_annual_fee_sep</t>
  </si>
  <si>
    <t>itm_late_chrg_in_sep</t>
  </si>
  <si>
    <t>Item Late Charge in September</t>
  </si>
  <si>
    <t>dh025_acth_nmbr_late_chg_sep</t>
  </si>
  <si>
    <t>late_chrg_amt_in_sep</t>
  </si>
  <si>
    <t>Late Charge Amount in September</t>
  </si>
  <si>
    <t>dh025_acth_amnt_late_chg_sep</t>
  </si>
  <si>
    <t>itm_olmt_fee_in_sep</t>
  </si>
  <si>
    <t>Item Over Limit Fee in September</t>
  </si>
  <si>
    <t>dh025_acth_nmbr_ovlmt_fee_sep</t>
  </si>
  <si>
    <t>olmt_fee_amt_in_sep</t>
  </si>
  <si>
    <t>Over Limit Fee Amount in September</t>
  </si>
  <si>
    <t>dh025_acth_amnt_ovlmt_fee_sep</t>
  </si>
  <si>
    <t>itm_misc_chrg_fee_in_sep</t>
  </si>
  <si>
    <t>Item Miscellaneous Charge Fee in September</t>
  </si>
  <si>
    <t>dh025_acth_nmbr_misc_chg_sep</t>
  </si>
  <si>
    <t>misc_chrg_fee_amt_in_sep</t>
  </si>
  <si>
    <t>Miscellaneous Charge Fee Amount in September</t>
  </si>
  <si>
    <t>dh025_acth_amnt_misc_chg_sep</t>
  </si>
  <si>
    <t>itm_svc_chrg_fee_in_sep</t>
  </si>
  <si>
    <t>Item Service Charge Fee in September</t>
  </si>
  <si>
    <t>dh025_acth_nmbr_svc_chg_sep</t>
  </si>
  <si>
    <t>svc_chrg_fee_amt_in_sep</t>
  </si>
  <si>
    <t>Service Charge Fee Amount in September</t>
  </si>
  <si>
    <t>dh025_acth_amnt_svc_chg_sep</t>
  </si>
  <si>
    <t>itm_cash_adv_per_fee_in_sep</t>
  </si>
  <si>
    <t>Item Cash Advance Per Fee in September</t>
  </si>
  <si>
    <t>dh025_acth_nmbr_ca_per_fee_sep</t>
  </si>
  <si>
    <t>cash_adv_per_fee_amt_in_sep</t>
  </si>
  <si>
    <t>Cash Advance Per Fee Amount in September</t>
  </si>
  <si>
    <t>dh025_acth_amnt_ca_per_fee_sep</t>
  </si>
  <si>
    <t>paymt_amt_in_sep</t>
  </si>
  <si>
    <t>Payment Amount in September</t>
  </si>
  <si>
    <t>dh025_acth_amnt_payment_sep</t>
  </si>
  <si>
    <t>crrnt_bal_amt_as_stmt_in_sep</t>
  </si>
  <si>
    <t>Current Balance Amount as at statement in September</t>
  </si>
  <si>
    <t>dh025_acth_amnt_curr_bal_sep</t>
  </si>
  <si>
    <t>bns_bckt_bgn_bal_in_sep</t>
  </si>
  <si>
    <t>Bonus Bucket Begin Balance in September</t>
  </si>
  <si>
    <t>dh025_acth_bb_beg_balance_sep</t>
  </si>
  <si>
    <t>bns_bckt_earn_in_sep</t>
  </si>
  <si>
    <t>Bonus Bucket Earn in September</t>
  </si>
  <si>
    <t>dh025_acth_bb_earned_ctd_sep</t>
  </si>
  <si>
    <t>bns_bckt_use_in_sep</t>
  </si>
  <si>
    <t>Bonus Bucket Used in September</t>
  </si>
  <si>
    <t>dh025_acth_bb_used_ctd_sep</t>
  </si>
  <si>
    <t>cr_lmt_as_stmt_in_sep</t>
  </si>
  <si>
    <t>Credit Limit as at statement in September</t>
  </si>
  <si>
    <t>dh025_acth_credit_limit_sep</t>
  </si>
  <si>
    <t>avl_cr_as_stmt_in_sep</t>
  </si>
  <si>
    <t>Available Credit as at statement in September</t>
  </si>
  <si>
    <t>dh025_acth_avail_credit_sep</t>
  </si>
  <si>
    <t>cash_lmt_as_stmt_in_sep</t>
  </si>
  <si>
    <t>Cash Limit as at statement in September</t>
  </si>
  <si>
    <t>dh025_acth_cash_limit_sep</t>
  </si>
  <si>
    <t>avl_cash_as_stmt_in_sep</t>
  </si>
  <si>
    <t>Available Cash as at statement in September</t>
  </si>
  <si>
    <t>dh025_acth_avail_cash_sep</t>
  </si>
  <si>
    <t>itm_airln_in_sep</t>
  </si>
  <si>
    <t>Item Airline in September</t>
  </si>
  <si>
    <t>dh025_acth_nmbr_airline_sep</t>
  </si>
  <si>
    <t>airln_amt_in_sep</t>
  </si>
  <si>
    <t>Airline Amount in September</t>
  </si>
  <si>
    <t>dh025_acth_amnt_airline_sep</t>
  </si>
  <si>
    <t>Item Hotel in September</t>
  </si>
  <si>
    <t>dh025_acth_nmbr_hotel_sep</t>
  </si>
  <si>
    <t>Hotel Amount in September</t>
  </si>
  <si>
    <t>dh025_acth_amnt_hotel_sep</t>
  </si>
  <si>
    <t>itm_car_rent_in_sep</t>
  </si>
  <si>
    <t>Item Car Rental in September</t>
  </si>
  <si>
    <t>dh025_acth_nmbr_car_rental_sep</t>
  </si>
  <si>
    <t>car_rent_amt_in_sep</t>
  </si>
  <si>
    <t>Car Rental Amount in September</t>
  </si>
  <si>
    <t>dh025_acth_amnt_car_rental_sep</t>
  </si>
  <si>
    <t>Item Restaurant in September</t>
  </si>
  <si>
    <t>dh025_acth_nmbr_restaurant_sep</t>
  </si>
  <si>
    <t>Restaurant Amount in September</t>
  </si>
  <si>
    <t>dh025_acth_amnt_restaurant_sep</t>
  </si>
  <si>
    <t>itm_mail_ordr_in_sep</t>
  </si>
  <si>
    <t>Item Mail Order in September</t>
  </si>
  <si>
    <t>dh025_acth_nmbr_mail_order_sep</t>
  </si>
  <si>
    <t>mail_ordr_amt_in_sep</t>
  </si>
  <si>
    <t>Mail Order Amount in September</t>
  </si>
  <si>
    <t>dh025_acth_amnt_mail_order_sep</t>
  </si>
  <si>
    <t>itm_atm_cash_adv_in_sep</t>
  </si>
  <si>
    <t>Item ATM Cash Advance in September</t>
  </si>
  <si>
    <t>dh025_acth_nmbr_atm_cash_sep</t>
  </si>
  <si>
    <t>atm_cash_adv_amt_in_sep</t>
  </si>
  <si>
    <t>ATM Cash Advance Amount in September</t>
  </si>
  <si>
    <t>dh025_acth_amnt_atm_cash_sep</t>
  </si>
  <si>
    <t>itm_mnul_cash_adv_cntr_kbnk_in_sep</t>
  </si>
  <si>
    <t>Item Manual Cash Advance at Counter Kbank in September</t>
  </si>
  <si>
    <t>dh025_acth_nmbr_man_cash_sep</t>
  </si>
  <si>
    <t>mnul_cash_adv_amt_cntr_kbnk_in_sep</t>
  </si>
  <si>
    <t>Manual Cash Advance Amount at Counter Kbank in September</t>
  </si>
  <si>
    <t>dh025_acth_amnt_man_cash_sep</t>
  </si>
  <si>
    <t>Item Quasi Cash Advance in September</t>
  </si>
  <si>
    <t>dh025_acth_nmbr_quasi_cash_sep</t>
  </si>
  <si>
    <t>Quasi Cash Advance Amount in September</t>
  </si>
  <si>
    <t>dh025_acth_amnt_quasi_cash_sep</t>
  </si>
  <si>
    <t>itm_othr_mrch_in_sep</t>
  </si>
  <si>
    <t>Item Other Merchant in September</t>
  </si>
  <si>
    <t>dh025_acth_nmbr_oth_mer_sep</t>
  </si>
  <si>
    <t>othr_mrch_amt_in_sep</t>
  </si>
  <si>
    <t>Other Merchant Amount in September</t>
  </si>
  <si>
    <t>dh025_acth_amnt_oth_mer_sep</t>
  </si>
  <si>
    <t>itm_rtl_in_oct</t>
  </si>
  <si>
    <t>Item Retail in October</t>
  </si>
  <si>
    <t>dh025_acth_nmbr_retail_oct</t>
  </si>
  <si>
    <t>rtl_amt_in_oct</t>
  </si>
  <si>
    <t>Retail Amount in October</t>
  </si>
  <si>
    <t>dh025_acth_amnt_retail_oct</t>
  </si>
  <si>
    <t>itm_cash_adv_atm_in_oct</t>
  </si>
  <si>
    <t>Item Cash Advance at Atm in October</t>
  </si>
  <si>
    <t>dh025_acth_nmbr_ca_atm_oct</t>
  </si>
  <si>
    <t>cash_adv_amt_atm_in_oct</t>
  </si>
  <si>
    <t>Cash Advance Amount at Atm in October</t>
  </si>
  <si>
    <t>dh025_acth_amnt_ca_atm_oct</t>
  </si>
  <si>
    <t>itm_cash_adv_cntr_in_oct</t>
  </si>
  <si>
    <t>Item Cash Advance at Counter in October</t>
  </si>
  <si>
    <t>dh025_acth_nmbr_ca_man_oct</t>
  </si>
  <si>
    <t>cash_adv_amt_cntr_in_oct</t>
  </si>
  <si>
    <t>Cash Advance Amount at Counter in October</t>
  </si>
  <si>
    <t>dh025_acth_amnt_ca_man_oct</t>
  </si>
  <si>
    <t>int_amt_rtl_in_oct</t>
  </si>
  <si>
    <t>Interest Amount at Retail in October</t>
  </si>
  <si>
    <t>dh025_acthr_interest_oct</t>
  </si>
  <si>
    <t>int_rate_rtl_in_oct</t>
  </si>
  <si>
    <t>Interest Rate at Retail in October</t>
  </si>
  <si>
    <t>dh025_acthr_curr_base_rate_oct</t>
  </si>
  <si>
    <t>rtl_lmt_1_in_oct</t>
  </si>
  <si>
    <t>Retail Limit1 in October</t>
  </si>
  <si>
    <t>dh025_acthr_limit_1_oct</t>
  </si>
  <si>
    <t>rtl_lmt_2_in_oct</t>
  </si>
  <si>
    <t>Retail Limit2 in October</t>
  </si>
  <si>
    <t>dh025_acthr_limit_2_oct</t>
  </si>
  <si>
    <t>int_rate_rtl_2_in_oct</t>
  </si>
  <si>
    <t>Interest Rate at Retail-2 in October</t>
  </si>
  <si>
    <t>dh025_acthr_rate_2_oct</t>
  </si>
  <si>
    <t>int_rate_rtl_3_in_oct</t>
  </si>
  <si>
    <t>Interest Rate at Retail-3 in October</t>
  </si>
  <si>
    <t>dh025_acthr_rate_3_oct</t>
  </si>
  <si>
    <t>rtl_lmt_opt_in_oct</t>
  </si>
  <si>
    <t>Retail Limit Option in October</t>
  </si>
  <si>
    <t>dh025_acthr_limit_option_oct</t>
  </si>
  <si>
    <t>int_amt_cash_adv_in_oct</t>
  </si>
  <si>
    <t>Interest Amount at Cash Advance in October</t>
  </si>
  <si>
    <t>dh025_acthc_interest_oct</t>
  </si>
  <si>
    <t>int_rate_cash_adv_in_oct</t>
  </si>
  <si>
    <t>Interest Rate at Cash Advance in October</t>
  </si>
  <si>
    <t>dh025_acthc_curr_base_rate_oct</t>
  </si>
  <si>
    <t>cash_adv_lmt_1_in_oct</t>
  </si>
  <si>
    <t>Cash Advance Limit1 in October</t>
  </si>
  <si>
    <t>dh025_acthc_limit_1_oct</t>
  </si>
  <si>
    <t>cash_adv_lmt_2_in_oct</t>
  </si>
  <si>
    <t>Cash Advance Limit2 in October</t>
  </si>
  <si>
    <t>dh025_acthc_limit_2_oct</t>
  </si>
  <si>
    <t>int_rate_cash_adv_2_in_oct</t>
  </si>
  <si>
    <t>Interest Rate at Cash Advance-2 in October</t>
  </si>
  <si>
    <t>dh025_acthc_rate_2_oct</t>
  </si>
  <si>
    <t>int_rate_cash_adv_3_in_oct</t>
  </si>
  <si>
    <t>Interest Rate at Cash Advance-3 in October</t>
  </si>
  <si>
    <t>dh025_acthc_rate_3_oct</t>
  </si>
  <si>
    <t>cash_adv_lmt_opt_in_oct</t>
  </si>
  <si>
    <t>Cash Advance Limit Option in October</t>
  </si>
  <si>
    <t>dh025_acthc_limit_option_oct</t>
  </si>
  <si>
    <t>itm_annl_fee_in_oct</t>
  </si>
  <si>
    <t>Item Annual Fee in October</t>
  </si>
  <si>
    <t>dh025_acth_nmbr_annual_fee_oct</t>
  </si>
  <si>
    <t>annl_fee_amt_in_oct</t>
  </si>
  <si>
    <t>Annual Fee Amount in October</t>
  </si>
  <si>
    <t>dh025_acth_amnt_annual_fee_oct</t>
  </si>
  <si>
    <t>itm_late_chrg_in_oct</t>
  </si>
  <si>
    <t>Item Late Charge in October</t>
  </si>
  <si>
    <t>dh025_acth_nmbr_late_chg_oct</t>
  </si>
  <si>
    <t>late_chrg_amt_in_oct</t>
  </si>
  <si>
    <t>Late Charge Amount in October</t>
  </si>
  <si>
    <t>dh025_acth_amnt_late_chg_oct</t>
  </si>
  <si>
    <t>itm_olmt_fee_in_oct</t>
  </si>
  <si>
    <t>Item Over Limit Fee in October</t>
  </si>
  <si>
    <t>dh025_acth_nmbr_ovlmt_fee_oct</t>
  </si>
  <si>
    <t>olmt_fee_amt_in_oct</t>
  </si>
  <si>
    <t>Over Limit Fee Amount in October</t>
  </si>
  <si>
    <t>dh025_acth_amnt_ovlmt_fee_oct</t>
  </si>
  <si>
    <t>itm_misc_chrg_fee_in_oct</t>
  </si>
  <si>
    <t>Item Miscellaneous Charge Fee in October</t>
  </si>
  <si>
    <t>dh025_acth_nmbr_misc_chg_oct</t>
  </si>
  <si>
    <t>misc_chrg_fee_amt_in_oct</t>
  </si>
  <si>
    <t>Miscellaneous Charge Fee Amount in October</t>
  </si>
  <si>
    <t>dh025_acth_amnt_misc_chg_oct</t>
  </si>
  <si>
    <t>itm_svc_chrg_fee_in_oct</t>
  </si>
  <si>
    <t>Item Service Charge Fee in October</t>
  </si>
  <si>
    <t>dh025_acth_nmbr_svc_chg_oct</t>
  </si>
  <si>
    <t>svc_chrg_fee_amt_in_oct</t>
  </si>
  <si>
    <t>Service Charge Fee Amount in October</t>
  </si>
  <si>
    <t>dh025_acth_amnt_svc_chg_oct</t>
  </si>
  <si>
    <t>itm_cash_adv_per_fee_in_oct</t>
  </si>
  <si>
    <t>Item Cash Advance Per Fee in October</t>
  </si>
  <si>
    <t>dh025_acth_nmbr_ca_per_fee_oct</t>
  </si>
  <si>
    <t>cash_adv_per_fee_amt_in_oct</t>
  </si>
  <si>
    <t>Cash Advance Per Fee Amount in October</t>
  </si>
  <si>
    <t>dh025_acth_amnt_ca_per_fee_oct</t>
  </si>
  <si>
    <t>paymt_amt_in_oct</t>
  </si>
  <si>
    <t>Payment Amount in October</t>
  </si>
  <si>
    <t>dh025_acth_amnt_payment_oct</t>
  </si>
  <si>
    <t>crrnt_bal_amt_as_stmt_in_oct</t>
  </si>
  <si>
    <t>Current Balance Amount as at statement in October</t>
  </si>
  <si>
    <t>dh025_acth_amnt_curr_bal_oct</t>
  </si>
  <si>
    <t>bns_bckt_bgn_bal_in_oct</t>
  </si>
  <si>
    <t>Bonus Bucket Begin Balance in October</t>
  </si>
  <si>
    <t>dh025_acth_bb_beg_balance_oct</t>
  </si>
  <si>
    <t>bns_bckt_earn_in_oct</t>
  </si>
  <si>
    <t>Bonus Bucket Earn in October</t>
  </si>
  <si>
    <t>dh025_acth_bb_earned_ctd_oct</t>
  </si>
  <si>
    <t>bns_bckt_use_in_oct</t>
  </si>
  <si>
    <t>Bonus Bucket Used in October</t>
  </si>
  <si>
    <t>dh025_acth_bb_used_ctd_oct</t>
  </si>
  <si>
    <t>cr_lmt_as_stmt_in_oct</t>
  </si>
  <si>
    <t>Credit Limit as at statement in October</t>
  </si>
  <si>
    <t>dh025_acth_credit_limit_oct</t>
  </si>
  <si>
    <t>avl_cr_as_stmt_in_oct</t>
  </si>
  <si>
    <t>Available Credit as at statement in October</t>
  </si>
  <si>
    <t>dh025_acth_avail_credit_oct</t>
  </si>
  <si>
    <t>cash_lmt_as_stmt_in_oct</t>
  </si>
  <si>
    <t>Cash Limit as at statement in October</t>
  </si>
  <si>
    <t>dh025_acth_cash_limit_oct</t>
  </si>
  <si>
    <t>avl_cash_as_stmt_in_oct</t>
  </si>
  <si>
    <t>Available Cash as at statement in October</t>
  </si>
  <si>
    <t>dh025_acth_avail_cash_oct</t>
  </si>
  <si>
    <t>itm_airln_in_oct</t>
  </si>
  <si>
    <t>Item Airline in October</t>
  </si>
  <si>
    <t>dh025_acth_nmbr_airline_oct</t>
  </si>
  <si>
    <t>airln_amt_in_oct</t>
  </si>
  <si>
    <t>Airline Amount in October</t>
  </si>
  <si>
    <t>dh025_acth_amnt_airline_oct</t>
  </si>
  <si>
    <t>Item Hotel in October</t>
  </si>
  <si>
    <t>dh025_acth_nmbr_hotel_oct</t>
  </si>
  <si>
    <t>Hotel Amount in October</t>
  </si>
  <si>
    <t>dh025_acth_amnt_hotel_oct</t>
  </si>
  <si>
    <t>itm_car_rent_in_oct</t>
  </si>
  <si>
    <t>Item Car Rental in October</t>
  </si>
  <si>
    <t>dh025_acth_nmbr_car_rental_oct</t>
  </si>
  <si>
    <t>car_rent_amt_in_oct</t>
  </si>
  <si>
    <t>Car Rental Amount in October</t>
  </si>
  <si>
    <t>dh025_acth_amnt_car_rental_oct</t>
  </si>
  <si>
    <t>Item Restaurant in October</t>
  </si>
  <si>
    <t>dh025_acth_nmbr_restaurant_oct</t>
  </si>
  <si>
    <t>Restaurant Amount in October</t>
  </si>
  <si>
    <t>dh025_acth_amnt_restaurant_oct</t>
  </si>
  <si>
    <t>itm_mail_ordr_in_oct</t>
  </si>
  <si>
    <t>Item Mail Order in October</t>
  </si>
  <si>
    <t>dh025_acth_nmbr_mail_order_oct</t>
  </si>
  <si>
    <t>mail_ordr_amt_in_oct</t>
  </si>
  <si>
    <t>Mail Order Amount in October</t>
  </si>
  <si>
    <t>dh025_acth_amnt_mail_order_oct</t>
  </si>
  <si>
    <t>itm_atm_cash_adv_in_oct</t>
  </si>
  <si>
    <t>Item ATM Cash Advance in October</t>
  </si>
  <si>
    <t>dh025_acth_nmbr_atm_cash_oct</t>
  </si>
  <si>
    <t>atm_cash_adv_amt_in_oct</t>
  </si>
  <si>
    <t>ATM Cash Advance Amount in October</t>
  </si>
  <si>
    <t>dh025_acth_amnt_atm_cash_oct</t>
  </si>
  <si>
    <t>itm_mnul_cash_adv_cntr_kbnk_in_oct</t>
  </si>
  <si>
    <t>Item Manual Cash Advance at Counter Kbank in October</t>
  </si>
  <si>
    <t>dh025_acth_nmbr_man_cash_oct</t>
  </si>
  <si>
    <t>mnul_cash_adv_amt_cntr_kbnk_in_oct</t>
  </si>
  <si>
    <t>Manual Cash Advance Amount at Counter Kbank in October</t>
  </si>
  <si>
    <t>dh025_acth_amnt_man_cash_oct</t>
  </si>
  <si>
    <t>Item Quasi Cash Advance in October</t>
  </si>
  <si>
    <t>dh025_acth_nmbr_quasi_cash_oct</t>
  </si>
  <si>
    <t>Quasi Cash Advance Amount in October</t>
  </si>
  <si>
    <t>dh025_acth_amnt_quasi_cash_oct</t>
  </si>
  <si>
    <t>itm_othr_mrch_in_oct</t>
  </si>
  <si>
    <t>Item Other Merchant in October</t>
  </si>
  <si>
    <t>dh025_acth_nmbr_oth_mer_oct</t>
  </si>
  <si>
    <t>othr_mrch_amt_in_oct</t>
  </si>
  <si>
    <t>Other Merchant Amount in October</t>
  </si>
  <si>
    <t>dh025_acth_amnt_oth_mer_oct</t>
  </si>
  <si>
    <t>itm_rtl_in_nov</t>
  </si>
  <si>
    <t>Item Retail in November</t>
  </si>
  <si>
    <t>dh025_acth_nmbr_retail_nov</t>
  </si>
  <si>
    <t>rtl_amt_in_nov</t>
  </si>
  <si>
    <t>Retail Amount in November</t>
  </si>
  <si>
    <t>dh025_acth_amnt_retail_nov</t>
  </si>
  <si>
    <t>itm_cash_adv_atm_in_nov</t>
  </si>
  <si>
    <t>Item Cash Advance at Atm in November</t>
  </si>
  <si>
    <t>dh025_acth_nmbr_ca_atm_nov</t>
  </si>
  <si>
    <t>cash_adv_amt_atm_in_nov</t>
  </si>
  <si>
    <t>Cash Advance Amount at Atm in November</t>
  </si>
  <si>
    <t>dh025_acth_amnt_ca_atm_nov</t>
  </si>
  <si>
    <t>itm_cash_adv_cntr_in_nov</t>
  </si>
  <si>
    <t>Item Cash Advance at Counter in November</t>
  </si>
  <si>
    <t>dh025_acth_nmbr_ca_man_nov</t>
  </si>
  <si>
    <t>cash_adv_amt_cntr_in_nov</t>
  </si>
  <si>
    <t>Cash Advance Amount at Counter in November</t>
  </si>
  <si>
    <t>dh025_acth_amnt_ca_man_nov</t>
  </si>
  <si>
    <t>int_amt_rtl_in_nov</t>
  </si>
  <si>
    <t>Interest Amount at Retail in November</t>
  </si>
  <si>
    <t>dh025_acthr_interest_nov</t>
  </si>
  <si>
    <t>int_rate_rtl_in_nov</t>
  </si>
  <si>
    <t>Interest Rate at Retail in November</t>
  </si>
  <si>
    <t>dh025_acthr_curr_base_rate_nov</t>
  </si>
  <si>
    <t>rtl_lmt_1_in_nov</t>
  </si>
  <si>
    <t>Retail Limit1 in November</t>
  </si>
  <si>
    <t>dh025_acthr_limit_1_nov</t>
  </si>
  <si>
    <t>rtl_lmt_2_in_nov</t>
  </si>
  <si>
    <t>Retail Limit2 in November</t>
  </si>
  <si>
    <t>dh025_acthr_limit_2_nov</t>
  </si>
  <si>
    <t>int_rate_rtl_2_in_nov</t>
  </si>
  <si>
    <t>Interest Rate at Retail-2 in November</t>
  </si>
  <si>
    <t>dh025_acthr_rate_2_nov</t>
  </si>
  <si>
    <t>int_rate_rtl_3_in_nov</t>
  </si>
  <si>
    <t>Interest Rate at Retail-3 in November</t>
  </si>
  <si>
    <t>dh025_acthr_rate_3_nov</t>
  </si>
  <si>
    <t>rtl_lmt_opt_in_nov</t>
  </si>
  <si>
    <t>Retail Limit Option in November</t>
  </si>
  <si>
    <t>dh025_acthr_limit_option_nov</t>
  </si>
  <si>
    <t>int_amt_cash_adv_in_nov</t>
  </si>
  <si>
    <t>Interest Amount at Cash Advance in November</t>
  </si>
  <si>
    <t>dh025_acthc_interest_nov</t>
  </si>
  <si>
    <t>int_rate_cash_adv_in_nov</t>
  </si>
  <si>
    <t>Interest Rate at Cash Advance in November</t>
  </si>
  <si>
    <t>dh025_acthc_curr_base_rate_nov</t>
  </si>
  <si>
    <t>cash_adv_lmt_1_in_nov</t>
  </si>
  <si>
    <t>Cash Advance Limit1 in November</t>
  </si>
  <si>
    <t>dh025_acthc_limit_1_nov</t>
  </si>
  <si>
    <t>cash_adv_lmt_2_in_nov</t>
  </si>
  <si>
    <t>Cash Advance Limit2 in November</t>
  </si>
  <si>
    <t>dh025_acthc_limit_2_nov</t>
  </si>
  <si>
    <t>int_rate_cash_adv_2_in_nov</t>
  </si>
  <si>
    <t>Interest Rate at Cash Advance-2 in November</t>
  </si>
  <si>
    <t>dh025_acthc_rate_2_nov</t>
  </si>
  <si>
    <t>int_rate_cash_adv_3_in_nov</t>
  </si>
  <si>
    <t>Interest Rate at Cash Advance-3 in November</t>
  </si>
  <si>
    <t>dh025_acthc_rate_3_nov</t>
  </si>
  <si>
    <t>cash_adv_lmt_opt_in_nov</t>
  </si>
  <si>
    <t>Cash Advance Limit Option in November</t>
  </si>
  <si>
    <t>dh025_acthc_limit_option_nov</t>
  </si>
  <si>
    <t>itm_annl_fee_in_nov</t>
  </si>
  <si>
    <t>Item Annual Fee in November</t>
  </si>
  <si>
    <t>dh025_acth_nmbr_annual_fee_nov</t>
  </si>
  <si>
    <t>annl_fee_amt_in_nov</t>
  </si>
  <si>
    <t>Annual Fee Amount in November</t>
  </si>
  <si>
    <t>dh025_acth_amnt_annual_fee_nov</t>
  </si>
  <si>
    <t>itm_late_chrg_in_nov</t>
  </si>
  <si>
    <t>Item Late Charge in November</t>
  </si>
  <si>
    <t>dh025_acth_nmbr_late_chg_nov</t>
  </si>
  <si>
    <t>late_chrg_amt_in_nov</t>
  </si>
  <si>
    <t>Late Charge Amount in November</t>
  </si>
  <si>
    <t>dh025_acth_amnt_late_chg_nov</t>
  </si>
  <si>
    <t>itm_olmt_fee_in_nov</t>
  </si>
  <si>
    <t>Item Over Limit Fee in November</t>
  </si>
  <si>
    <t>dh025_acth_nmbr_ovlmt_fee_nov</t>
  </si>
  <si>
    <t>olmt_fee_amt_in_nov</t>
  </si>
  <si>
    <t>Over Limit Fee Amount in November</t>
  </si>
  <si>
    <t>dh025_acth_amnt_ovlmt_fee_nov</t>
  </si>
  <si>
    <t>itm_misc_chrg_fee_in_nov</t>
  </si>
  <si>
    <t>Item Miscellaneous Charge Fee in November</t>
  </si>
  <si>
    <t>dh025_acth_nmbr_misc_chg_nov</t>
  </si>
  <si>
    <t>misc_chrg_fee_amt_in_nov</t>
  </si>
  <si>
    <t>Miscellaneous Charge Fee Amount in November</t>
  </si>
  <si>
    <t>dh025_acth_amnt_misc_chg_nov</t>
  </si>
  <si>
    <t>itm_svc_chrg_fee_in_nov</t>
  </si>
  <si>
    <t>Item Service Charge Fee in November</t>
  </si>
  <si>
    <t>dh025_acth_nmbr_svc_chg_nov</t>
  </si>
  <si>
    <t>svc_chrg_fee_amt_in_nov</t>
  </si>
  <si>
    <t>Service Charge Fee Amount in November</t>
  </si>
  <si>
    <t>dh025_acth_amnt_svc_chg_nov</t>
  </si>
  <si>
    <t>itm_cash_adv_per_fee_in_nov</t>
  </si>
  <si>
    <t>Item Cash Advance Per Fee in November</t>
  </si>
  <si>
    <t>dh025_acth_nmbr_ca_per_fee_nov</t>
  </si>
  <si>
    <t>cash_adv_per_fee_amt_in_nov</t>
  </si>
  <si>
    <t>Cash Advance Per Fee Amount in November</t>
  </si>
  <si>
    <t>dh025_acth_amnt_ca_per_fee_nov</t>
  </si>
  <si>
    <t>paymt_amt_in_nov</t>
  </si>
  <si>
    <t>Payment Amount in November</t>
  </si>
  <si>
    <t>dh025_acth_amnt_payment_nov</t>
  </si>
  <si>
    <t>crrnt_bal_amt_as_stmt_in_nov</t>
  </si>
  <si>
    <t>Current Balance Amount as at statement in November</t>
  </si>
  <si>
    <t>dh025_acth_amnt_curr_bal_nov</t>
  </si>
  <si>
    <t>bns_bckt_bgn_bal_in_nov</t>
  </si>
  <si>
    <t>Bonus Bucket Begin Balance in November</t>
  </si>
  <si>
    <t>dh025_acth_bb_beg_balance_nov</t>
  </si>
  <si>
    <t>bns_bckt_earn_in_nov</t>
  </si>
  <si>
    <t>Bonus Bucket Earn in November</t>
  </si>
  <si>
    <t>dh025_acth_bb_earned_ctd_nov</t>
  </si>
  <si>
    <t>bns_bckt_use_in_nov</t>
  </si>
  <si>
    <t>Bonus Bucket Used in November</t>
  </si>
  <si>
    <t>dh025_acth_bb_used_ctd_nov</t>
  </si>
  <si>
    <t>cr_lmt_as_stmt_in_nov</t>
  </si>
  <si>
    <t>Credit Limit as at statement in November</t>
  </si>
  <si>
    <t>dh025_acth_credit_limit_nov</t>
  </si>
  <si>
    <t>avl_cr_as_stmt_in_nov</t>
  </si>
  <si>
    <t>Available Credit as at statement in November</t>
  </si>
  <si>
    <t>dh025_acth_avail_credit_nov</t>
  </si>
  <si>
    <t>cash_lmt_as_stmt_in_nov</t>
  </si>
  <si>
    <t>Cash Limit as at statement in November</t>
  </si>
  <si>
    <t>dh025_acth_cash_limit_nov</t>
  </si>
  <si>
    <t>avl_cash_as_stmt_in_nov</t>
  </si>
  <si>
    <t>Available Cash as at statement in November</t>
  </si>
  <si>
    <t>dh025_acth_avail_cash_nov</t>
  </si>
  <si>
    <t>itm_airln_in_nov</t>
  </si>
  <si>
    <t>Item Airline in November</t>
  </si>
  <si>
    <t>dh025_acth_nmbr_airline_nov</t>
  </si>
  <si>
    <t>airln_amt_in_nov</t>
  </si>
  <si>
    <t>Airline Amount in November</t>
  </si>
  <si>
    <t>dh025_acth_amnt_airline_nov</t>
  </si>
  <si>
    <t>Item Hotel in November</t>
  </si>
  <si>
    <t>dh025_acth_nmbr_hotel_nov</t>
  </si>
  <si>
    <t>Hotel Amount in November</t>
  </si>
  <si>
    <t>dh025_acth_amnt_hotel_nov</t>
  </si>
  <si>
    <t>itm_car_rent_in_nov</t>
  </si>
  <si>
    <t>Item Car Rental in November</t>
  </si>
  <si>
    <t>dh025_acth_nmbr_car_rental_nov</t>
  </si>
  <si>
    <t>car_rent_amt_in_nov</t>
  </si>
  <si>
    <t>Car Rental Amount in November</t>
  </si>
  <si>
    <t>dh025_acth_amnt_car_rental_nov</t>
  </si>
  <si>
    <t>Item Restaurant in November</t>
  </si>
  <si>
    <t>dh025_acth_nmbr_restaurant_nov</t>
  </si>
  <si>
    <t>Restaurant Amount in November</t>
  </si>
  <si>
    <t>dh025_acth_amnt_restaurant_nov</t>
  </si>
  <si>
    <t>itm_mail_ordr_in_nov</t>
  </si>
  <si>
    <t>Item Mail Order in November</t>
  </si>
  <si>
    <t>dh025_acth_nmbr_mail_order_nov</t>
  </si>
  <si>
    <t>mail_ordr_amt_in_nov</t>
  </si>
  <si>
    <t>Mail Order Amount in November</t>
  </si>
  <si>
    <t>dh025_acth_amnt_mail_order_nov</t>
  </si>
  <si>
    <t>itm_atm_cash_adv_in_nov</t>
  </si>
  <si>
    <t>Item ATM Cash Advance in November</t>
  </si>
  <si>
    <t>dh025_acth_nmbr_atm_cash_nov</t>
  </si>
  <si>
    <t>atm_cash_adv_amt_in_nov</t>
  </si>
  <si>
    <t>ATM Cash Advance Amount in November</t>
  </si>
  <si>
    <t>dh025_acth_amnt_atm_cash_nov</t>
  </si>
  <si>
    <t>itm_mnul_cash_adv_cntr_kbnk_in_nov</t>
  </si>
  <si>
    <t>Item Manual Cash Advance at Counter Kbank in November</t>
  </si>
  <si>
    <t>dh025_acth_nmbr_man_cash_nov</t>
  </si>
  <si>
    <t>mnul_cash_adv_amt_cntr_kbnk_in_nov</t>
  </si>
  <si>
    <t>Manual Cash Advance Amount at Counter Kbank in November</t>
  </si>
  <si>
    <t>dh025_acth_amnt_man_cash_nov</t>
  </si>
  <si>
    <t>Item Quasi Cash Advance in November</t>
  </si>
  <si>
    <t>dh025_acth_nmbr_quasi_cash_nov</t>
  </si>
  <si>
    <t>Quasi Cash Advance Amount in November</t>
  </si>
  <si>
    <t>dh025_acth_amnt_quasi_cash_nov</t>
  </si>
  <si>
    <t>itm_othr_mrch_in_nov</t>
  </si>
  <si>
    <t>Item Other Merchant in November</t>
  </si>
  <si>
    <t>dh025_acth_nmbr_oth_mer_nov</t>
  </si>
  <si>
    <t>othr_mrch_amt_in_nov</t>
  </si>
  <si>
    <t>Other Merchant Amount in November</t>
  </si>
  <si>
    <t>dh025_acth_amnt_oth_mer_nov</t>
  </si>
  <si>
    <t>itm_rtl_in_dec</t>
  </si>
  <si>
    <t>Item Retail in December</t>
  </si>
  <si>
    <t>dh025_acth_nmbr_retail_dec</t>
  </si>
  <si>
    <t>rtl_amt_in_dec</t>
  </si>
  <si>
    <t>Retail Amount in December</t>
  </si>
  <si>
    <t>dh025_acth_amnt_retail_dec</t>
  </si>
  <si>
    <t>itm_cash_adv_atm_in_dec</t>
  </si>
  <si>
    <t>Item Cash Advance at Atm in December</t>
  </si>
  <si>
    <t>dh025_acth_nmbr_ca_atm_dec</t>
  </si>
  <si>
    <t>cash_adv_amt_atm_in_dec</t>
  </si>
  <si>
    <t>Cash Advance Amount at Atm in December</t>
  </si>
  <si>
    <t>dh025_acth_amnt_ca_atm_dec</t>
  </si>
  <si>
    <t>itm_cash_adv_cntr_in_dec</t>
  </si>
  <si>
    <t>Item Cash Advance at Counter in December</t>
  </si>
  <si>
    <t>dh025_acth_nmbr_ca_man_dec</t>
  </si>
  <si>
    <t>cash_adv_amt_cntr_in_dec</t>
  </si>
  <si>
    <t>Cash Advance Amount at Counter in December</t>
  </si>
  <si>
    <t>dh025_acth_amnt_ca_man_dec</t>
  </si>
  <si>
    <t>int_amt_rtl_in_dec</t>
  </si>
  <si>
    <t>Interest Amount at Retail in December</t>
  </si>
  <si>
    <t>dh025_acthr_interest_dec</t>
  </si>
  <si>
    <t>int_rate_rtl_in_dec</t>
  </si>
  <si>
    <t>Interest Rate at Retail in December</t>
  </si>
  <si>
    <t>dh025_acthr_curr_base_rate_dec</t>
  </si>
  <si>
    <t>rtl_lmt_1_in_dec</t>
  </si>
  <si>
    <t>Retail Limit1 in December</t>
  </si>
  <si>
    <t>dh025_acthr_limit_1_dec</t>
  </si>
  <si>
    <t>rtl_lmt_2_in_dec</t>
  </si>
  <si>
    <t>Retail Limit2 in December</t>
  </si>
  <si>
    <t>dh025_acthr_limit_2_dec</t>
  </si>
  <si>
    <t>int_rate_rtl_2_in_dec</t>
  </si>
  <si>
    <t>Interest Rate at Retail-2 in December</t>
  </si>
  <si>
    <t>dh025_acthr_rate_2_dec</t>
  </si>
  <si>
    <t>int_rate_rtl_3_in_dec</t>
  </si>
  <si>
    <t>Interest Rate at Retail-3 in December</t>
  </si>
  <si>
    <t>dh025_acthr_rate_3_dec</t>
  </si>
  <si>
    <t>rtl_lmt_opt_in_dec</t>
  </si>
  <si>
    <t>Retail Limit Option in December</t>
  </si>
  <si>
    <t>dh025_acthr_limit_option_dec</t>
  </si>
  <si>
    <t>int_amt_cash_adv_in_dec</t>
  </si>
  <si>
    <t>Interest Amount at Cash Advance in December</t>
  </si>
  <si>
    <t>dh025_acthc_interest_dec</t>
  </si>
  <si>
    <t>int_rate_cash_adv_in_dec</t>
  </si>
  <si>
    <t>Interest Rate at Cash Advance in December</t>
  </si>
  <si>
    <t>dh025_acthc_curr_base_rate_dec</t>
  </si>
  <si>
    <t>cash_adv_lmt_1_in_dec</t>
  </si>
  <si>
    <t>Cash Advance Limit1 in December</t>
  </si>
  <si>
    <t>dh025_acthc_limit_1_dec</t>
  </si>
  <si>
    <t>cash_adv_lmt_2_in_dec</t>
  </si>
  <si>
    <t>Cash Advance Limit2 in December</t>
  </si>
  <si>
    <t>dh025_acthc_limit_2_dec</t>
  </si>
  <si>
    <t>int_rate_cash_adv_2_in_dec</t>
  </si>
  <si>
    <t>Interest Rate at Cash Advance-2 in December</t>
  </si>
  <si>
    <t>dh025_acthc_rate_2_dec</t>
  </si>
  <si>
    <t>int_rate_cash_adv_3_in_dec</t>
  </si>
  <si>
    <t>Interest Rate at Cash Advance-3 in December</t>
  </si>
  <si>
    <t>dh025_acthc_rate_3_dec</t>
  </si>
  <si>
    <t>cash_adv_lmt_opt_in_dec</t>
  </si>
  <si>
    <t>Cash Advance Limit Option in December</t>
  </si>
  <si>
    <t>dh025_acthc_limit_option_dec</t>
  </si>
  <si>
    <t>itm_annl_fee_in_dec</t>
  </si>
  <si>
    <t>Item Annual Fee in December</t>
  </si>
  <si>
    <t>dh025_acth_nmbr_annual_fee_dec</t>
  </si>
  <si>
    <t>annl_fee_amt_in_dec</t>
  </si>
  <si>
    <t>Annual Fee Amount in December</t>
  </si>
  <si>
    <t>dh025_acth_amnt_annual_fee_dec</t>
  </si>
  <si>
    <t>itm_late_chrg_in_dec</t>
  </si>
  <si>
    <t>Item Late Charge in December</t>
  </si>
  <si>
    <t>dh025_acth_nmbr_late_chg_dec</t>
  </si>
  <si>
    <t>late_chrg_amt_in_dec</t>
  </si>
  <si>
    <t>Late Charge Amount in December</t>
  </si>
  <si>
    <t>dh025_acth_amnt_late_chg_dec</t>
  </si>
  <si>
    <t>itm_olmt_fee_in_dec</t>
  </si>
  <si>
    <t>Item Over Limit Fee in December</t>
  </si>
  <si>
    <t>dh025_acth_nmbr_ovlmt_fee_dec</t>
  </si>
  <si>
    <t>olmt_fee_amt_in_dec</t>
  </si>
  <si>
    <t>Over Limit Fee Amount in December</t>
  </si>
  <si>
    <t>dh025_acth_amnt_ovlmt_fee_dec</t>
  </si>
  <si>
    <t>itm_misc_chrg_fee_in_dec</t>
  </si>
  <si>
    <t>Item Miscellaneous Charge Fee in December</t>
  </si>
  <si>
    <t>dh025_acth_nmbr_misc_chg_dec</t>
  </si>
  <si>
    <t>misc_chrg_fee_amt_in_dec</t>
  </si>
  <si>
    <t>Miscellaneous Charge Fee Amount in December</t>
  </si>
  <si>
    <t>dh025_acth_amnt_misc_chg_dec</t>
  </si>
  <si>
    <t>itm_svc_chrg_fee_in_dec</t>
  </si>
  <si>
    <t>Item Service Charge Fee in December</t>
  </si>
  <si>
    <t>dh025_acth_nmbr_svc_chg_dec</t>
  </si>
  <si>
    <t>svc_chrg_fee_amt_in_dec</t>
  </si>
  <si>
    <t>Service Charge Fee Amount in December</t>
  </si>
  <si>
    <t>dh025_acth_amnt_svc_chg_dec</t>
  </si>
  <si>
    <t>itm_cash_adv_per_fee_in_dec</t>
  </si>
  <si>
    <t>Item Cash Advance Per Fee in December</t>
  </si>
  <si>
    <t>dh025_acth_nmbr_ca_per_fee_dec</t>
  </si>
  <si>
    <t>cash_adv_per_fee_amt_in_dec</t>
  </si>
  <si>
    <t>Cash Advance Per Fee Amount in December</t>
  </si>
  <si>
    <t>dh025_acth_amnt_ca_per_fee_dec</t>
  </si>
  <si>
    <t>paymt_amt_in_dec</t>
  </si>
  <si>
    <t>Payment Amount in December</t>
  </si>
  <si>
    <t>dh025_acth_amnt_payment_dec</t>
  </si>
  <si>
    <t>crrnt_bal_amt_as_stmt_in_dec</t>
  </si>
  <si>
    <t>Current Balance Amount as at statement in December</t>
  </si>
  <si>
    <t>dh025_acth_amnt_curr_bal_dec</t>
  </si>
  <si>
    <t>bns_bckt_bgn_bal_in_dec</t>
  </si>
  <si>
    <t>Bonus Bucket Begin Balance in December</t>
  </si>
  <si>
    <t>dh025_acth_bb_beg_balance_dec</t>
  </si>
  <si>
    <t>bns_bckt_earn_in_dec</t>
  </si>
  <si>
    <t>Bonus Bucket Earn in December</t>
  </si>
  <si>
    <t>dh025_acth_bb_earned_ctd_dec</t>
  </si>
  <si>
    <t>bns_bckt_use_in_dec</t>
  </si>
  <si>
    <t>Bonus Bucket Used in December</t>
  </si>
  <si>
    <t>dh025_acth_bb_used_ctd_dec</t>
  </si>
  <si>
    <t>cr_lmt_as_stmt_in_dec</t>
  </si>
  <si>
    <t>Credit Limit as at statement in December</t>
  </si>
  <si>
    <t>dh025_acth_credit_limit_dec</t>
  </si>
  <si>
    <t>avl_cr_as_stmt_in_dec</t>
  </si>
  <si>
    <t>Available Credit as at statement in December</t>
  </si>
  <si>
    <t>dh025_acth_avail_credit_dec</t>
  </si>
  <si>
    <t>cash_lmt_as_stmt_in_dec</t>
  </si>
  <si>
    <t>Cash Limit as at statement in December</t>
  </si>
  <si>
    <t>dh025_acth_cash_limit_dec</t>
  </si>
  <si>
    <t>avl_cash_as_stmt_in_dec</t>
  </si>
  <si>
    <t>Available Cash as at statement in December</t>
  </si>
  <si>
    <t>dh025_acth_avail_cash_dec</t>
  </si>
  <si>
    <t>itm_airln_in_dec</t>
  </si>
  <si>
    <t>Item Airline in December</t>
  </si>
  <si>
    <t>dh025_acth_nmbr_airline_dec</t>
  </si>
  <si>
    <t>airln_amt_in_dec</t>
  </si>
  <si>
    <t>Airline Amount in December</t>
  </si>
  <si>
    <t>dh025_acth_amnt_airline_dec</t>
  </si>
  <si>
    <t>Item Hotel in December</t>
  </si>
  <si>
    <t>dh025_acth_nmbr_hotel_dec</t>
  </si>
  <si>
    <t>Hotel Amount in December</t>
  </si>
  <si>
    <t>dh025_acth_amnt_hotel_dec</t>
  </si>
  <si>
    <t>itm_car_rent_in_dec</t>
  </si>
  <si>
    <t>Item Car Rental in December</t>
  </si>
  <si>
    <t>dh025_acth_nmbr_car_rental_dec</t>
  </si>
  <si>
    <t>car_rent_amt_in_dec</t>
  </si>
  <si>
    <t>Car Rental Amount in December</t>
  </si>
  <si>
    <t>dh025_acth_amnt_car_rental_dec</t>
  </si>
  <si>
    <t>Item Restaurant in December</t>
  </si>
  <si>
    <t>dh025_acth_nmbr_restaurant_dec</t>
  </si>
  <si>
    <t>Restaurant Amount in December</t>
  </si>
  <si>
    <t>dh025_acth_amnt_restaurant_dec</t>
  </si>
  <si>
    <t>itm_mail_ordr_in_dec</t>
  </si>
  <si>
    <t>Item Mail Order in December</t>
  </si>
  <si>
    <t>dh025_acth_nmbr_mail_order_dec</t>
  </si>
  <si>
    <t>mail_ordr_amt_in_dec</t>
  </si>
  <si>
    <t>Mail Order Amount in December</t>
  </si>
  <si>
    <t>dh025_acth_amnt_mail_order_dec</t>
  </si>
  <si>
    <t>itm_atm_cash_adv_in_dec</t>
  </si>
  <si>
    <t>Item ATM Cash Advance in December</t>
  </si>
  <si>
    <t>dh025_acth_nmbr_atm_cash_dec</t>
  </si>
  <si>
    <t>atm_cash_adv_amt_in_dec</t>
  </si>
  <si>
    <t>ATM Cash Advance Amount in December</t>
  </si>
  <si>
    <t>dh025_acth_amnt_atm_cash_dec</t>
  </si>
  <si>
    <t>itm_mnul_cash_adv_cntr_kbnk_in_dec</t>
  </si>
  <si>
    <t>Item Manual Cash Advance at Counter Kbank in December</t>
  </si>
  <si>
    <t>dh025_acth_nmbr_man_cash_dec</t>
  </si>
  <si>
    <t>mnul_cash_adv_amt_cntr_kbnk_in_dec</t>
  </si>
  <si>
    <t>Manual Cash Advance Amount at Counter Kbank in December</t>
  </si>
  <si>
    <t>dh025_acth_amnt_man_cash_dec</t>
  </si>
  <si>
    <t>Item Quasi Cash Advance in December</t>
  </si>
  <si>
    <t>dh025_acth_nmbr_quasi_cash_dec</t>
  </si>
  <si>
    <t>Quasi Cash Advance Amount in December</t>
  </si>
  <si>
    <t>dh025_acth_amnt_quasi_cash_dec</t>
  </si>
  <si>
    <t>itm_othr_mrch_in_dec</t>
  </si>
  <si>
    <t>Item Other Merchant in December</t>
  </si>
  <si>
    <t>dh025_acth_nmbr_oth_mer_dec</t>
  </si>
  <si>
    <t>othr_mrch_amt_in_dec</t>
  </si>
  <si>
    <t>Other Merchant Amount in December</t>
  </si>
  <si>
    <t>dh025_acth_amnt_oth_mer_dec</t>
  </si>
  <si>
    <t>itm_rtl</t>
  </si>
  <si>
    <t>Item Retail</t>
  </si>
  <si>
    <t>dh025_acth_nmbr_retail_12m</t>
  </si>
  <si>
    <t>rtl_amt</t>
  </si>
  <si>
    <t>Retail Amount</t>
  </si>
  <si>
    <t>dh025_acth_amnt_retail_12m</t>
  </si>
  <si>
    <t>itm_cash_adv_atm</t>
  </si>
  <si>
    <t>Item Cash Advance at Atm</t>
  </si>
  <si>
    <t>dh025_acth_nmbr_ca_atm_12m</t>
  </si>
  <si>
    <t>cash_adv_amt_atm</t>
  </si>
  <si>
    <t>Cash Advance Amount at Atm</t>
  </si>
  <si>
    <t>dh025_acth_amnt_ca_atm_12m</t>
  </si>
  <si>
    <t>itm_cash_adv_cntr</t>
  </si>
  <si>
    <t>Item Cash Advance at Counter</t>
  </si>
  <si>
    <t>dh025_acth_nmbr_ca_man_12m</t>
  </si>
  <si>
    <t>cash_adv_amt_cntr</t>
  </si>
  <si>
    <t>Cash Advance Amount at Counter</t>
  </si>
  <si>
    <t>dh025_acth_amnt_ca_man_12m</t>
  </si>
  <si>
    <t>int_amt_rtl</t>
  </si>
  <si>
    <t>Interest Amount at Retail</t>
  </si>
  <si>
    <t>dh025_acthr_interest_12m</t>
  </si>
  <si>
    <t>int_rate_rtl</t>
  </si>
  <si>
    <t>Interest Rate at Retail</t>
  </si>
  <si>
    <t>dh025_acthr_curr_base_rate_12m</t>
  </si>
  <si>
    <t>rtl_lmt_1</t>
  </si>
  <si>
    <t>Retail Limit1</t>
  </si>
  <si>
    <t>dh025_acthr_limit_1_12m</t>
  </si>
  <si>
    <t>rtl_lmt_2</t>
  </si>
  <si>
    <t>Retail Limit2</t>
  </si>
  <si>
    <t>dh025_acthr_limit_2_12m</t>
  </si>
  <si>
    <t>int_rate_rtl_2</t>
  </si>
  <si>
    <t>Interest Rate at Retail-2</t>
  </si>
  <si>
    <t>dh025_acthr_rate_2_12m</t>
  </si>
  <si>
    <t>int_rate_rtl_3</t>
  </si>
  <si>
    <t>Interest Rate at Retail-3</t>
  </si>
  <si>
    <t>dh025_acthr_rate_3_12m</t>
  </si>
  <si>
    <t>rtl_lmt_opt</t>
  </si>
  <si>
    <t>Retail Limit Option</t>
  </si>
  <si>
    <t>dh025_acthr_limit_option_12m</t>
  </si>
  <si>
    <t>int_amt_cash_adv</t>
  </si>
  <si>
    <t>Interest Amount at Cash Advance</t>
  </si>
  <si>
    <t>dh025_acthc_interest_12m</t>
  </si>
  <si>
    <t>int_rate_cash_adv</t>
  </si>
  <si>
    <t>Interest Rate at Cash Advance</t>
  </si>
  <si>
    <t>dh025_acthc_curr_base_rate_12m</t>
  </si>
  <si>
    <t>cash_adv_lmt_1</t>
  </si>
  <si>
    <t>Cash Advance Limit1</t>
  </si>
  <si>
    <t>dh025_acthc_limit_1_12m</t>
  </si>
  <si>
    <t>cash_adv_lmt_2</t>
  </si>
  <si>
    <t>Cash Advance Limit2</t>
  </si>
  <si>
    <t>dh025_acthc_limit_2_12m</t>
  </si>
  <si>
    <t>int_rate_cash_adv_2</t>
  </si>
  <si>
    <t>Interest Rate at Cash Advance-2</t>
  </si>
  <si>
    <t>dh025_acthc_rate_2_12m</t>
  </si>
  <si>
    <t>int_rate_cash_adv_3</t>
  </si>
  <si>
    <t>Interest Rate at Cash Advance-3</t>
  </si>
  <si>
    <t>dh025_acthc_rate_3_12m</t>
  </si>
  <si>
    <t>cash_adv_lmt_opt</t>
  </si>
  <si>
    <t>Cash Advance Limit Option</t>
  </si>
  <si>
    <t>dh025_acthc_limit_option_12m</t>
  </si>
  <si>
    <t>itm_annl_fee</t>
  </si>
  <si>
    <t>Item Annual Fee</t>
  </si>
  <si>
    <t>dh025_acth_nmbr_annual_fee_12m</t>
  </si>
  <si>
    <t>dh025_acth_amnt_annual_fee_12m</t>
  </si>
  <si>
    <t>itm_late_chrg</t>
  </si>
  <si>
    <t>Item Late Charge</t>
  </si>
  <si>
    <t>dh025_acth_nmbr_late_chg_12m</t>
  </si>
  <si>
    <t>dh025_acth_amnt_late_chg_12m</t>
  </si>
  <si>
    <t>itm_olmt_fee</t>
  </si>
  <si>
    <t>Item Over Limit Fee</t>
  </si>
  <si>
    <t>dh025_acth_nmbr_ovlmt_fee_12m</t>
  </si>
  <si>
    <t>olmt_fee_amt</t>
  </si>
  <si>
    <t>Over Limit Fee Amount</t>
  </si>
  <si>
    <t>dh025_acth_amnt_ovlmt_fee_12m</t>
  </si>
  <si>
    <t>itm_misc_chrg_fee</t>
  </si>
  <si>
    <t>Item Miscellaneous Charge Fee</t>
  </si>
  <si>
    <t>dh025_acth_nmbr_misc_chg_12m</t>
  </si>
  <si>
    <t>misc_chrg_fee_amt</t>
  </si>
  <si>
    <t>Miscellaneous Charge Fee Amount</t>
  </si>
  <si>
    <t>dh025_acth_amnt_misc_chg_12m</t>
  </si>
  <si>
    <t>itm_svc_chrg_fee</t>
  </si>
  <si>
    <t>Item Service Charge Fee</t>
  </si>
  <si>
    <t>dh025_acth_nmbr_svc_chg_12m</t>
  </si>
  <si>
    <t>svc_chrg_fee_amt</t>
  </si>
  <si>
    <t>Service Charge Fee Amount</t>
  </si>
  <si>
    <t>dh025_acth_amnt_svc_chg_12m</t>
  </si>
  <si>
    <t>itm_cash_adv_per_fee</t>
  </si>
  <si>
    <t>Item Cash Advance Per Fee</t>
  </si>
  <si>
    <t>dh025_acth_nmbr_ca_per_fee_12m</t>
  </si>
  <si>
    <t>cash_adv_per_fee_amt</t>
  </si>
  <si>
    <t>Cash Advance Per Fee Amount</t>
  </si>
  <si>
    <t>dh025_acth_amnt_ca_per_fee_12m</t>
  </si>
  <si>
    <t>dh025_acth_amnt_payment_12m</t>
  </si>
  <si>
    <t>crrnt_bal_amt_as_stmt</t>
  </si>
  <si>
    <t>Current Balance Amount as at statement</t>
  </si>
  <si>
    <t>dh025_acth_amnt_curr_bal_12m</t>
  </si>
  <si>
    <t>bns_bckt_bgn_bal</t>
  </si>
  <si>
    <t>Bonus Bucket Begin Balance</t>
  </si>
  <si>
    <t>dh025_acth_bb_beg_balance_12m</t>
  </si>
  <si>
    <t>bns_bckt_earn</t>
  </si>
  <si>
    <t>Bonus Bucket Earn</t>
  </si>
  <si>
    <t>dh025_acth_bb_earned_ctd_12m</t>
  </si>
  <si>
    <t>bns_bckt_use</t>
  </si>
  <si>
    <t>Bonus Bucket Used</t>
  </si>
  <si>
    <t>dh025_acth_bb_used_ctd_12m</t>
  </si>
  <si>
    <t>cr_lmt_as_stmt</t>
  </si>
  <si>
    <t>Credit Limit as at statement</t>
  </si>
  <si>
    <t>dh025_acth_credit_limit_12m</t>
  </si>
  <si>
    <t>avl_cr_as_stmt</t>
  </si>
  <si>
    <t>Available Credit as at statement</t>
  </si>
  <si>
    <t>dh025_acth_avail_credit_12m</t>
  </si>
  <si>
    <t>cash_lmt_as_stmt</t>
  </si>
  <si>
    <t>Cash Limit as at statement</t>
  </si>
  <si>
    <t>dh025_acth_cash_limit_12m</t>
  </si>
  <si>
    <t>avl_cash_as_stmt</t>
  </si>
  <si>
    <t>Available Cash as at statement</t>
  </si>
  <si>
    <t>dh025_acth_avail_cash_12m</t>
  </si>
  <si>
    <t>itm_airln</t>
  </si>
  <si>
    <t>Item Airline</t>
  </si>
  <si>
    <t>dh025_acth_nmbr_airline_12m</t>
  </si>
  <si>
    <t>airln_amt</t>
  </si>
  <si>
    <t>Airline Amount</t>
  </si>
  <si>
    <t>dh025_acth_amnt_airline_12m</t>
  </si>
  <si>
    <t>Item Hotel</t>
  </si>
  <si>
    <t>dh025_acth_nmbr_hotel_12m</t>
  </si>
  <si>
    <t>Hotel Amount</t>
  </si>
  <si>
    <t>dh025_acth_amnt_hotel_12m</t>
  </si>
  <si>
    <t>itm_car_rent</t>
  </si>
  <si>
    <t>Item Car Rental</t>
  </si>
  <si>
    <t>dh025_acth_nmbr_car_rental_12m</t>
  </si>
  <si>
    <t>car_rent_amt</t>
  </si>
  <si>
    <t>Car Rental Amount</t>
  </si>
  <si>
    <t>dh025_acth_amnt_car_rental_12m</t>
  </si>
  <si>
    <t>Item Restaurant</t>
  </si>
  <si>
    <t>dh025_acth_nmbr_restaurant_12m</t>
  </si>
  <si>
    <t>Restaurant Amount</t>
  </si>
  <si>
    <t>dh025_acth_amnt_restaurant_12m</t>
  </si>
  <si>
    <t>itm_mail_ordr</t>
  </si>
  <si>
    <t>Item Mail Order</t>
  </si>
  <si>
    <t>dh025_acth_nmbr_mail_order_12m</t>
  </si>
  <si>
    <t>mail_ordr_amt</t>
  </si>
  <si>
    <t>Mail Order Amount</t>
  </si>
  <si>
    <t>dh025_acth_amnt_mail_order_12m</t>
  </si>
  <si>
    <t>itm_atm_cash_adv</t>
  </si>
  <si>
    <t>Item ATM Cash Advance</t>
  </si>
  <si>
    <t>dh025_acth_nmbr_atm_cash_12m</t>
  </si>
  <si>
    <t>atm_cash_adv_amt</t>
  </si>
  <si>
    <t>ATM Cash Advance Amount</t>
  </si>
  <si>
    <t>dh025_acth_amnt_atm_cash_12m</t>
  </si>
  <si>
    <t>itm_mnul_cash_adv_cntr_kbnk</t>
  </si>
  <si>
    <t>Item Manual Cash Advance at Counter Kbank</t>
  </si>
  <si>
    <t>dh025_acth_nmbr_man_cash_12m</t>
  </si>
  <si>
    <t>mnul_cash_adv_amt_cntr_kbnk</t>
  </si>
  <si>
    <t>Manual Cash Advance Amount at Counter Kbank</t>
  </si>
  <si>
    <t>dh025_acth_amnt_man_cash_12m</t>
  </si>
  <si>
    <t>Item Quasi Cash Advance</t>
  </si>
  <si>
    <t>dh025_acth_nmbr_quasi_cash_12m</t>
  </si>
  <si>
    <t>Quasi Cash Advance Amount</t>
  </si>
  <si>
    <t>dh025_acth_amnt_quasi_cash_12m</t>
  </si>
  <si>
    <t>itm_othr_mrch</t>
  </si>
  <si>
    <t>Item Other Merchant</t>
  </si>
  <si>
    <t>dh025_acth_nmbr_oth_mer_12m</t>
  </si>
  <si>
    <t>othr_mrch_amt</t>
  </si>
  <si>
    <t>Other Merchant Amount</t>
  </si>
  <si>
    <t>dh025_acth_amnt_oth_mer_12m</t>
  </si>
  <si>
    <t>dh025_d_filler</t>
  </si>
  <si>
    <t>v_cardlink_kb1dh032_addtype</t>
  </si>
  <si>
    <t>kb1dh032_addtype</t>
  </si>
  <si>
    <t>Record type</t>
  </si>
  <si>
    <t>dh032-d-record-type</t>
  </si>
  <si>
    <t>Card type</t>
  </si>
  <si>
    <t>dh032-d-type</t>
  </si>
  <si>
    <t>Card type description</t>
  </si>
  <si>
    <t>dh032-d-tc-description</t>
  </si>
  <si>
    <t>upd_f</t>
  </si>
  <si>
    <t>Update Flag</t>
  </si>
  <si>
    <t>dh032-d-flag</t>
  </si>
  <si>
    <t>filtr</t>
  </si>
  <si>
    <t>Filter</t>
  </si>
  <si>
    <t>dh032-d-filler</t>
  </si>
  <si>
    <t>v_cardlink_kb1dh037_cptcpf</t>
  </si>
  <si>
    <t>cardlink_kb1dh037_cptcpf</t>
  </si>
  <si>
    <t>v_cardlink_kb1dh038_cc1d5012</t>
  </si>
  <si>
    <t>cardlink_kb1dh038_cc1d5012</t>
  </si>
  <si>
    <t>dh038_d_record</t>
  </si>
  <si>
    <t>dh038_proc_date</t>
  </si>
  <si>
    <t>Source Code1</t>
  </si>
  <si>
    <t>dh038_source_code1</t>
  </si>
  <si>
    <t>Source Code2</t>
  </si>
  <si>
    <t>dh038_source_code2</t>
  </si>
  <si>
    <t>dh038_trans_date</t>
  </si>
  <si>
    <t>dh038_card_no</t>
  </si>
  <si>
    <t>dh038_auth_no</t>
  </si>
  <si>
    <t>dh038_txn_amt</t>
  </si>
  <si>
    <t>dh038_txn_curr_code</t>
  </si>
  <si>
    <t>txn_amt_in_thb</t>
  </si>
  <si>
    <t>Transaction Amount in Thai baht</t>
  </si>
  <si>
    <t>dh038_trans_amt</t>
  </si>
  <si>
    <t>dh038_curr_code</t>
  </si>
  <si>
    <t>txn_dest</t>
  </si>
  <si>
    <t>Transaction Destination</t>
  </si>
  <si>
    <t>dh038_trans_dest_amt</t>
  </si>
  <si>
    <t>dh038_dest_curr_code</t>
  </si>
  <si>
    <t>dh038_acq_ref_nbr</t>
  </si>
  <si>
    <t>dh038_merch_id</t>
  </si>
  <si>
    <t>dh038_merch_name</t>
  </si>
  <si>
    <t>dh038_merch_city</t>
  </si>
  <si>
    <t>dh038_merch_country</t>
  </si>
  <si>
    <t>Spaces</t>
  </si>
  <si>
    <t>dh038_trans_channel</t>
  </si>
  <si>
    <t>dh038_type_card</t>
  </si>
  <si>
    <t>dh038_tr_code</t>
  </si>
  <si>
    <t>mrch_catg_mcc_cd</t>
  </si>
  <si>
    <t>Merchant Category Mcc Code</t>
  </si>
  <si>
    <t>dh038_merch_cat</t>
  </si>
  <si>
    <t>encpt_card_num</t>
  </si>
  <si>
    <t>Encryption Card Number</t>
  </si>
  <si>
    <t>dh038_random_id</t>
  </si>
  <si>
    <t>v_cardlink_lb1dh002_lbcrd</t>
  </si>
  <si>
    <t>cardlink_lb1dh002_lbcrd</t>
  </si>
  <si>
    <t>acct_org</t>
  </si>
  <si>
    <t>Account Organization</t>
  </si>
  <si>
    <t>dh002-cp-org-nbr</t>
  </si>
  <si>
    <t>dh002-cp-type</t>
  </si>
  <si>
    <t>dh002-cp-card-nbr</t>
  </si>
  <si>
    <t>dh002-cp-program-id</t>
  </si>
  <si>
    <t>Cardholder Program Status</t>
  </si>
  <si>
    <t>dh002-cp-status</t>
  </si>
  <si>
    <t>Wave Annual Fee Indicator</t>
  </si>
  <si>
    <t>dh002-cp-waive-fee-ind</t>
  </si>
  <si>
    <t>nxt_annl_fee_dt</t>
  </si>
  <si>
    <t>Next Annual Fee Date</t>
  </si>
  <si>
    <t>dh002-cp-nxt-fee-dte</t>
  </si>
  <si>
    <t>Join Date of This Program</t>
  </si>
  <si>
    <t>dh002-cp-dte-joined</t>
  </si>
  <si>
    <t>Close Date of This Program</t>
  </si>
  <si>
    <t>dh002-cp-dte-close</t>
  </si>
  <si>
    <t>accum_share_opt</t>
  </si>
  <si>
    <t>Accumulate Share Option</t>
  </si>
  <si>
    <t>dh002-cp-accum-shr-opt</t>
  </si>
  <si>
    <t>rdeem_share_opt</t>
  </si>
  <si>
    <t>Redemption Share Option</t>
  </si>
  <si>
    <t>dh002-cp-red-shr-opt</t>
  </si>
  <si>
    <t>dt_for_strt_accum</t>
  </si>
  <si>
    <t>Date for Start Accumulate</t>
  </si>
  <si>
    <t>dh002-cp-accum-start-dte</t>
  </si>
  <si>
    <t>crrnt_pnt_of_last_btch</t>
  </si>
  <si>
    <t>Current Point of Last Batch</t>
  </si>
  <si>
    <t>dh002-cp-yest-cur-bal</t>
  </si>
  <si>
    <t>AV1 Point of Last Batch</t>
  </si>
  <si>
    <t>dh002-cp-yest-av1</t>
  </si>
  <si>
    <t>AV2 Point of Last Batch</t>
  </si>
  <si>
    <t>dh002-cp-yest-av2</t>
  </si>
  <si>
    <t>accum_pnt_ctd</t>
  </si>
  <si>
    <t>Accumulate Point (CTD)</t>
  </si>
  <si>
    <t>dh002-cp-pas-accum-1</t>
  </si>
  <si>
    <t>cr_adj_pnt_ctd</t>
  </si>
  <si>
    <t>Credit Adjust Point (CTD)</t>
  </si>
  <si>
    <t>dh002-cp-pas-cr-adj-1</t>
  </si>
  <si>
    <t>dr_adj_pnt_ctd</t>
  </si>
  <si>
    <t>Debit Adjust Point (CTD)</t>
  </si>
  <si>
    <t>dh002-cp-pas-dr-adj-1</t>
  </si>
  <si>
    <t>crrnt_bal_pnt_ctd</t>
  </si>
  <si>
    <t>Current Balance Point (CTD)</t>
  </si>
  <si>
    <t>dh002-cp-pas-cur-bal-1</t>
  </si>
  <si>
    <t>net_sale_amt_ctd</t>
  </si>
  <si>
    <t>Net Sale Amount (CTD)</t>
  </si>
  <si>
    <t>dh002-cp-pas-net-sales-1</t>
  </si>
  <si>
    <t>accum_pnt_last_1_mo</t>
  </si>
  <si>
    <t>Accumulate Point (Last 1 Month)</t>
  </si>
  <si>
    <t>dh002-cp-pas-accum-2</t>
  </si>
  <si>
    <t>cr_adj_pnt_last_1_mo</t>
  </si>
  <si>
    <t>Credit Adjust Point (Last 1 Month)</t>
  </si>
  <si>
    <t>dh002-cp-pas-cr-adj-2</t>
  </si>
  <si>
    <t>dr_adj_pnt_last_1_mo</t>
  </si>
  <si>
    <t>Debit Adjust Point (Last 1 Month)</t>
  </si>
  <si>
    <t>dh002-cp-pas-dr-adj-2</t>
  </si>
  <si>
    <t>crrnt_bal_pnt_last_1_mo</t>
  </si>
  <si>
    <t>Current Balance Point (Last 1 Month)</t>
  </si>
  <si>
    <t>dh002-cp-pas-cur-bal-2</t>
  </si>
  <si>
    <t>net_sale_amt_last_1_mo</t>
  </si>
  <si>
    <t>Net Sale Amount (Last 1 Month)</t>
  </si>
  <si>
    <t>dh002-cp-pas-net-sales-2</t>
  </si>
  <si>
    <t>pnt_rdeem_from_crrnt_bckt_ctd</t>
  </si>
  <si>
    <t>Point Redeem from Current Bucket (CTD)</t>
  </si>
  <si>
    <t>dh002-cp-ra-red-cur-1</t>
  </si>
  <si>
    <t>Point Redeem from AV1 Bucket (CTD)</t>
  </si>
  <si>
    <t>dh002-cp-ra-red-av1-1</t>
  </si>
  <si>
    <t>Point Redeem from AV2 Bucket (CTD)</t>
  </si>
  <si>
    <t>dh002-cp-ra-red-av2-1</t>
  </si>
  <si>
    <t>pnt_rdeem_from_crrnt_bckt_last_1_mo</t>
  </si>
  <si>
    <t>Point Redeem from Current Bucket (Last 1 Month)</t>
  </si>
  <si>
    <t>dh002-cp-ra-red-cur-2</t>
  </si>
  <si>
    <t>Point Redeem from AV1 Bucket (Last 1 Month)</t>
  </si>
  <si>
    <t>dh002-cp-ra-red-av1-2</t>
  </si>
  <si>
    <t>Point Redeem from AV2 Bucket (Last 1 Month)</t>
  </si>
  <si>
    <t>dh002-cp-ra-red-av2-2</t>
  </si>
  <si>
    <t>Point Expire in AV1</t>
  </si>
  <si>
    <t>dh002-cp-av1</t>
  </si>
  <si>
    <t>Date of Point Expire in AV1</t>
  </si>
  <si>
    <t>dh002-cp-av1-exp-dte</t>
  </si>
  <si>
    <t>Point Expire in AV2</t>
  </si>
  <si>
    <t>dh002-cp-av2</t>
  </si>
  <si>
    <t>Date of Point Expire in AV2</t>
  </si>
  <si>
    <t>dh002-cp-av2-exp-dte</t>
  </si>
  <si>
    <t>last_seq_nbr_txn</t>
  </si>
  <si>
    <t>Last Sequence Number of Transaction</t>
  </si>
  <si>
    <t>dh002-cp-last-seq-no</t>
  </si>
  <si>
    <t>last_accum_dt</t>
  </si>
  <si>
    <t>Last Accumulate Date</t>
  </si>
  <si>
    <t>dh002-cp-lst-end-accum-dte</t>
  </si>
  <si>
    <t>accum_priod_sale_vol</t>
  </si>
  <si>
    <t>Accumulate Period Sale Volume</t>
  </si>
  <si>
    <t>dh002-cp-atd-net-sales</t>
  </si>
  <si>
    <t>dh002-cp-lst-trxn-dte</t>
  </si>
  <si>
    <t>dh002-cp-lst-maint-dte</t>
  </si>
  <si>
    <t>prev_bal_tfr</t>
  </si>
  <si>
    <t>Previous Balance Transfer</t>
  </si>
  <si>
    <t>dh002-cp-xfr-prev-bal</t>
  </si>
  <si>
    <t>prev_bal_pnt</t>
  </si>
  <si>
    <t>Previous Balance Point</t>
  </si>
  <si>
    <t>dh002-cp-prev-bal</t>
  </si>
  <si>
    <t>crrnt_bal_exp_dt</t>
  </si>
  <si>
    <t>Current Balance Expire Date</t>
  </si>
  <si>
    <t>dh002-cp-cbal-exp-dte</t>
  </si>
  <si>
    <t>cyc_dt</t>
  </si>
  <si>
    <t>Cycle Date (End of This Cycle)</t>
  </si>
  <si>
    <t>dh002-cp-cycle-date</t>
  </si>
  <si>
    <t>Kbank Keep in View Point</t>
  </si>
  <si>
    <t>dh002-cp-kiv-points</t>
  </si>
  <si>
    <t>fifo_bckt_pnt_1_mo</t>
  </si>
  <si>
    <t>FIFO Bucket Point 1st Month</t>
  </si>
  <si>
    <t>dh002-cp-fifo-bucket-1</t>
  </si>
  <si>
    <t>fifo_bckt_pnt_2_mo</t>
  </si>
  <si>
    <t>FIFO Bucket Point 2nd Month</t>
  </si>
  <si>
    <t>dh002-cp-fifo-bucket-2</t>
  </si>
  <si>
    <t>fifo_bckt_pnt_3_mo</t>
  </si>
  <si>
    <t>FIFO Bucket Point 3rd Month</t>
  </si>
  <si>
    <t>dh002-cp-fifo-bucket-3</t>
  </si>
  <si>
    <t>fifo_bckt_pnt_4_mo</t>
  </si>
  <si>
    <t>FIFO Bucket Point 4th Month</t>
  </si>
  <si>
    <t>dh002-cp-fifo-bucket-4</t>
  </si>
  <si>
    <t>fifo_bckt_pnt_5_mo</t>
  </si>
  <si>
    <t>FIFO Bucket Point 5th Month</t>
  </si>
  <si>
    <t>dh002-cp-fifo-bucket-5</t>
  </si>
  <si>
    <t>fifo_bckt_pnt_6_mo</t>
  </si>
  <si>
    <t>FIFO Bucket Point 6th Month</t>
  </si>
  <si>
    <t>dh002-cp-fifo-bucket-6</t>
  </si>
  <si>
    <t>fifo_bckt_pnt_7_mo</t>
  </si>
  <si>
    <t>FIFO Bucket Point 7th Month</t>
  </si>
  <si>
    <t>dh002-cp-fifo-bucket-7</t>
  </si>
  <si>
    <t>fifo_bckt_pnt_8_mo</t>
  </si>
  <si>
    <t>FIFO Bucket Point 8th Month</t>
  </si>
  <si>
    <t>dh002-cp-fifo-bucket-8</t>
  </si>
  <si>
    <t>fifo_bckt_pnt_9_mo</t>
  </si>
  <si>
    <t>FIFO Bucket Point 9th Month</t>
  </si>
  <si>
    <t>dh002-cp-fifo-bucket-9</t>
  </si>
  <si>
    <t>fifo_bckt_pnt_10_mo</t>
  </si>
  <si>
    <t>FIFO Bucket Point 10th Month</t>
  </si>
  <si>
    <t>dh002-cp-fifo-bucket-10</t>
  </si>
  <si>
    <t>fifo_bckt_pnt_11_mo</t>
  </si>
  <si>
    <t>FIFO Bucket Point 11th Month</t>
  </si>
  <si>
    <t>dh002-cp-fifo-bucket-11</t>
  </si>
  <si>
    <t>fifo_bckt_pnt_12_mo</t>
  </si>
  <si>
    <t>FIFO Bucket Point 12th Month</t>
  </si>
  <si>
    <t>dh002-cp-fifo-bucket-12</t>
  </si>
  <si>
    <t>fifo_bckt_pnt_13_mo</t>
  </si>
  <si>
    <t>FIFO Bucket Point 13th Month</t>
  </si>
  <si>
    <t>dh002-cp-fifo-bucket-13</t>
  </si>
  <si>
    <t>fifo_bckt_pnt_14_mo</t>
  </si>
  <si>
    <t>FIFO Bucket Point 14th Month</t>
  </si>
  <si>
    <t>dh002-cp-fifo-bucket-14</t>
  </si>
  <si>
    <t>fifo_bckt_pnt_15_mo</t>
  </si>
  <si>
    <t>FIFO Bucket Point 15th Month</t>
  </si>
  <si>
    <t>dh002-cp-fifo-bucket-15</t>
  </si>
  <si>
    <t>fifo_bckt_pnt_16_mo</t>
  </si>
  <si>
    <t>FIFO Bucket Point 16th Month</t>
  </si>
  <si>
    <t>dh002-cp-fifo-bucket-16</t>
  </si>
  <si>
    <t>fifo_bckt_pnt_17_mo</t>
  </si>
  <si>
    <t>FIFO Bucket Point 17th Month</t>
  </si>
  <si>
    <t>dh002-cp-fifo-bucket-17</t>
  </si>
  <si>
    <t>fifo_bckt_pnt_18_mo</t>
  </si>
  <si>
    <t>FIFO Bucket Point 18th Month</t>
  </si>
  <si>
    <t>dh002-cp-fifo-bucket-18</t>
  </si>
  <si>
    <t>fifo_bckt_pnt_19_mo</t>
  </si>
  <si>
    <t>FIFO Bucket Point 19th Month</t>
  </si>
  <si>
    <t>dh002-cp-fifo-bucket-19</t>
  </si>
  <si>
    <t>fifo_bckt_pnt_20_mo</t>
  </si>
  <si>
    <t>FIFO Bucket Point 20th Month</t>
  </si>
  <si>
    <t>dh002-cp-fifo-bucket-20</t>
  </si>
  <si>
    <t>fifo_bckt_pnt_21_mo</t>
  </si>
  <si>
    <t>FIFO Bucket Point 21st Month</t>
  </si>
  <si>
    <t>dh002-cp-fifo-bucket-21</t>
  </si>
  <si>
    <t>fifo_bckt_pnt_22_mo</t>
  </si>
  <si>
    <t>FIFO Bucket Point 22nd Month</t>
  </si>
  <si>
    <t>dh002-cp-fifo-bucket-22</t>
  </si>
  <si>
    <t>fifo_bckt_pnt_23_mo</t>
  </si>
  <si>
    <t>FIFO Bucket Point 23rd Month</t>
  </si>
  <si>
    <t>dh002-cp-fifo-bucket-23</t>
  </si>
  <si>
    <t>fifo_bckt_pnt_24_mo</t>
  </si>
  <si>
    <t>FIFO Bucket Point 24th Month</t>
  </si>
  <si>
    <t>dh002-cp-fifo-bucket-24</t>
  </si>
  <si>
    <t>fifo_bckt_pnt_25_mo</t>
  </si>
  <si>
    <t>FIFO Bucket Point 25th Month</t>
  </si>
  <si>
    <t>dh002-cp-fifo-bucket-25</t>
  </si>
  <si>
    <t>fifo_bckt_pnt_26_mo</t>
  </si>
  <si>
    <t>FIFO Bucket Point 26th Month</t>
  </si>
  <si>
    <t>dh002-cp-fifo-bucket-26</t>
  </si>
  <si>
    <t>fifo_bckt_pnt_27_mo</t>
  </si>
  <si>
    <t>FIFO Bucket Point 27th Month</t>
  </si>
  <si>
    <t>dh002-cp-fifo-bucket-27</t>
  </si>
  <si>
    <t>fifo_bckt_pnt_28_mo</t>
  </si>
  <si>
    <t>FIFO Bucket Point 28th Month</t>
  </si>
  <si>
    <t>dh002-cp-fifo-bucket-28</t>
  </si>
  <si>
    <t>fifo_bckt_pnt_29_mo</t>
  </si>
  <si>
    <t>FIFO Bucket Point 29th Month</t>
  </si>
  <si>
    <t>dh002-cp-fifo-bucket-29</t>
  </si>
  <si>
    <t>fifo_bckt_pnt_30_mo</t>
  </si>
  <si>
    <t>FIFO Bucket Point 30th Month</t>
  </si>
  <si>
    <t>dh002-cp-fifo-bucket-30</t>
  </si>
  <si>
    <t>fifo_bckt_pnt_31_mo</t>
  </si>
  <si>
    <t>FIFO Bucket Point 31st Month</t>
  </si>
  <si>
    <t>dh002-cp-fifo-bucket-31</t>
  </si>
  <si>
    <t>fifo_bckt_pnt_32_mo</t>
  </si>
  <si>
    <t>FIFO Bucket Point 32nd Month</t>
  </si>
  <si>
    <t>dh002-cp-fifo-bucket-32</t>
  </si>
  <si>
    <t>fifo_bckt_pnt_33_mo</t>
  </si>
  <si>
    <t>FIFO Bucket Point 33rd Month</t>
  </si>
  <si>
    <t>dh002-cp-fifo-bucket-33</t>
  </si>
  <si>
    <t>fifo_bckt_pnt_34_mo</t>
  </si>
  <si>
    <t>FIFO Bucket Point 34th Month</t>
  </si>
  <si>
    <t>dh002-cp-fifo-bucket-34</t>
  </si>
  <si>
    <t>fifo_bckt_pnt_35_mo</t>
  </si>
  <si>
    <t>FIFO Bucket Point 35th Month</t>
  </si>
  <si>
    <t>dh002-cp-fifo-bucket-35</t>
  </si>
  <si>
    <t>fifo_bckt_pnt_36_mo</t>
  </si>
  <si>
    <t>FIFO Bucket Point 36th Month</t>
  </si>
  <si>
    <t>dh002-cp-fifo-bucket-36</t>
  </si>
  <si>
    <t>fifo_bckt_pnt_37_mo</t>
  </si>
  <si>
    <t>FIFO Bucket Point 37th Month</t>
  </si>
  <si>
    <t>dh002-cp-fifo-bucket-37</t>
  </si>
  <si>
    <t>fifo_bckt_pnt_38_mo</t>
  </si>
  <si>
    <t>FIFO Bucket Point 38th Month</t>
  </si>
  <si>
    <t>dh002-cp-fifo-bucket-38</t>
  </si>
  <si>
    <t>fifo_bckt_pnt_39_mo</t>
  </si>
  <si>
    <t>FIFO Bucket Point 39th Month</t>
  </si>
  <si>
    <t>dh002-cp-fifo-bucket-39</t>
  </si>
  <si>
    <t>fifo_bckt_pnt_40_mo</t>
  </si>
  <si>
    <t>FIFO Bucket Point 40th Month</t>
  </si>
  <si>
    <t>dh002-cp-fifo-bucket-40</t>
  </si>
  <si>
    <t>fifo_bckt_pnt_41_mo</t>
  </si>
  <si>
    <t>FIFO Bucket Point 41st Month</t>
  </si>
  <si>
    <t>dh002-cp-fifo-bucket-41</t>
  </si>
  <si>
    <t>fifo_bckt_pnt_42_mo</t>
  </si>
  <si>
    <t>FIFO Bucket Point 42nd Month</t>
  </si>
  <si>
    <t>dh002-cp-fifo-bucket-42</t>
  </si>
  <si>
    <t>fifo_bckt_pnt_43_mo</t>
  </si>
  <si>
    <t>FIFO Bucket Point 43rd Month</t>
  </si>
  <si>
    <t>dh002-cp-fifo-bucket-43</t>
  </si>
  <si>
    <t>fifo_bckt_pnt_44_mo</t>
  </si>
  <si>
    <t>FIFO Bucket Point 44th Month</t>
  </si>
  <si>
    <t>dh002-cp-fifo-bucket-44</t>
  </si>
  <si>
    <t>fifo_bckt_pnt_45_mo</t>
  </si>
  <si>
    <t>FIFO Bucket Point 45th Month</t>
  </si>
  <si>
    <t>dh002-cp-fifo-bucket-45</t>
  </si>
  <si>
    <t>fifo_bckt_pnt_46_mo</t>
  </si>
  <si>
    <t>FIFO Bucket Point 46th Month</t>
  </si>
  <si>
    <t>dh002-cp-fifo-bucket-46</t>
  </si>
  <si>
    <t>fifo_bckt_pnt_47_mo</t>
  </si>
  <si>
    <t>FIFO Bucket Point 47th Month</t>
  </si>
  <si>
    <t>dh002-cp-fifo-bucket-47</t>
  </si>
  <si>
    <t>fifo_bckt_pnt_48_mo</t>
  </si>
  <si>
    <t>FIFO Bucket Point 48th Month</t>
  </si>
  <si>
    <t>dh002-cp-fifo-bucket-48</t>
  </si>
  <si>
    <t>fifo_bckt_1_mo</t>
  </si>
  <si>
    <t>FIFO bucket 1st  month</t>
  </si>
  <si>
    <t>dh002-cp-cycle-month-1</t>
  </si>
  <si>
    <t>fifo_bckt_2_mo</t>
  </si>
  <si>
    <t>FIFO bucket 2nd  month</t>
  </si>
  <si>
    <t>dh002-cp-cycle-month-2</t>
  </si>
  <si>
    <t>fifo_bckt_3_mo</t>
  </si>
  <si>
    <t>FIFO bucket 3rd  month</t>
  </si>
  <si>
    <t>dh002-cp-cycle-month-3</t>
  </si>
  <si>
    <t>fifo_bckt_4_mo</t>
  </si>
  <si>
    <t>FIFO bucket 4th  month</t>
  </si>
  <si>
    <t>dh002-cp-cycle-month-4</t>
  </si>
  <si>
    <t>fifo_bckt_5_mo</t>
  </si>
  <si>
    <t>FIFO bucket 5th  month</t>
  </si>
  <si>
    <t>dh002-cp-cycle-month-5</t>
  </si>
  <si>
    <t>fifo_bckt_6_mo</t>
  </si>
  <si>
    <t>FIFO bucket  6th  month</t>
  </si>
  <si>
    <t>dh002-cp-cycle-month-6</t>
  </si>
  <si>
    <t>fifo_bckt_7_mo</t>
  </si>
  <si>
    <t>FIFO bucket 7th  month</t>
  </si>
  <si>
    <t>dh002-cp-cycle-month-7</t>
  </si>
  <si>
    <t>fifo_bckt_8_mo</t>
  </si>
  <si>
    <t>FIFO bucket  8th  month</t>
  </si>
  <si>
    <t>dh002-cp-cycle-month-8</t>
  </si>
  <si>
    <t>fifo_bckt_9_mo</t>
  </si>
  <si>
    <t>FIFO bucket  9th  month</t>
  </si>
  <si>
    <t>dh002-cp-cycle-month-9</t>
  </si>
  <si>
    <t>fifo_bckt_10_mo</t>
  </si>
  <si>
    <t>FIFO bucket 10th  month</t>
  </si>
  <si>
    <t>dh002-cp-cycle-month-10</t>
  </si>
  <si>
    <t>fifo_bckt_11_mo</t>
  </si>
  <si>
    <t>FIFO bucket 11th  month</t>
  </si>
  <si>
    <t>dh002-cp-cycle-month-11</t>
  </si>
  <si>
    <t>fifo_bckt_12_mo</t>
  </si>
  <si>
    <t>FIFO bucket 12th  month</t>
  </si>
  <si>
    <t>dh002-cp-cycle-month-12</t>
  </si>
  <si>
    <t>fifo_bckt_13_mo</t>
  </si>
  <si>
    <t>FIFO bucket 13th  month</t>
  </si>
  <si>
    <t>dh002-cp-cycle-month-13</t>
  </si>
  <si>
    <t>fifo_bckt_14_mo</t>
  </si>
  <si>
    <t>FIFO bucket  14th  month</t>
  </si>
  <si>
    <t>dh002-cp-cycle-month-14</t>
  </si>
  <si>
    <t>fifo_bckt_15_mo</t>
  </si>
  <si>
    <t>FIFO bucket 15th  month</t>
  </si>
  <si>
    <t>dh002-cp-cycle-month-15</t>
  </si>
  <si>
    <t>fifo_bckt_16_mo</t>
  </si>
  <si>
    <t>FIFO bucket 16th  month</t>
  </si>
  <si>
    <t>dh002-cp-cycle-month-16</t>
  </si>
  <si>
    <t>fifo_bckt_17_mo</t>
  </si>
  <si>
    <t>FIFO bucket  17th  month</t>
  </si>
  <si>
    <t>dh002-cp-cycle-month-17</t>
  </si>
  <si>
    <t>fifo_bckt_18_mo</t>
  </si>
  <si>
    <t>FIFO bucket  18th  month</t>
  </si>
  <si>
    <t>dh002-cp-cycle-month-18</t>
  </si>
  <si>
    <t>fifo_bckt_19_mo</t>
  </si>
  <si>
    <t>FIFO bucket  19th  month</t>
  </si>
  <si>
    <t>dh002-cp-cycle-month-19</t>
  </si>
  <si>
    <t>fifo_bckt_20_mo</t>
  </si>
  <si>
    <t>FIFO bucket  20th  month</t>
  </si>
  <si>
    <t>dh002-cp-cycle-month-20</t>
  </si>
  <si>
    <t>fifo_bckt_21_mo</t>
  </si>
  <si>
    <t>FIFO bucket  21st  month</t>
  </si>
  <si>
    <t>dh002-cp-cycle-month-21</t>
  </si>
  <si>
    <t>fifo_bckt_22_mo</t>
  </si>
  <si>
    <t>FIFO bucket  22nd  month</t>
  </si>
  <si>
    <t>dh002-cp-cycle-month-22</t>
  </si>
  <si>
    <t>fifo_bckt_23_mo</t>
  </si>
  <si>
    <t>FIFO bucket  23rd  month</t>
  </si>
  <si>
    <t>dh002-cp-cycle-month-23</t>
  </si>
  <si>
    <t>fifo_bckt_24_mo</t>
  </si>
  <si>
    <t>FIFO bucket  24th  month</t>
  </si>
  <si>
    <t>dh002-cp-cycle-month-24</t>
  </si>
  <si>
    <t>fifo_bckt_25_mo</t>
  </si>
  <si>
    <t>FIFO bucket  25th  month</t>
  </si>
  <si>
    <t>dh002-cp-cycle-month-25</t>
  </si>
  <si>
    <t>fifo_bckt_26_mo</t>
  </si>
  <si>
    <t>FIFO bucket  26th  month</t>
  </si>
  <si>
    <t>dh002-cp-cycle-month-26</t>
  </si>
  <si>
    <t>fifo_bckt_27_mo</t>
  </si>
  <si>
    <t>FIFO bucket  27th  month</t>
  </si>
  <si>
    <t>dh002-cp-cycle-month-27</t>
  </si>
  <si>
    <t>fifo_bckt_28_mo</t>
  </si>
  <si>
    <t>FIFO bucket  28th  month</t>
  </si>
  <si>
    <t>dh002-cp-cycle-month-28</t>
  </si>
  <si>
    <t>fifo_bckt_29_mo</t>
  </si>
  <si>
    <t>FIFO bucket  29th  month</t>
  </si>
  <si>
    <t>dh002-cp-cycle-month-29</t>
  </si>
  <si>
    <t>fifo_bckt_30_mo</t>
  </si>
  <si>
    <t>FIFO bucket  30th  month</t>
  </si>
  <si>
    <t>dh002-cp-cycle-month-30</t>
  </si>
  <si>
    <t>fifo_bckt_31_mo</t>
  </si>
  <si>
    <t>FIFO bucket  31st  month</t>
  </si>
  <si>
    <t>dh002-cp-cycle-month-31</t>
  </si>
  <si>
    <t>fifo_bckt_32_mo</t>
  </si>
  <si>
    <t>FIFO bucket  32nd  month</t>
  </si>
  <si>
    <t>dh002-cp-cycle-month-32</t>
  </si>
  <si>
    <t>fifo_bckt_33_mo</t>
  </si>
  <si>
    <t>FIFO bucket  33rd  month</t>
  </si>
  <si>
    <t>dh002-cp-cycle-month-33</t>
  </si>
  <si>
    <t>fifo_bckt_34_mo</t>
  </si>
  <si>
    <t>FIFO bucket  34th  month</t>
  </si>
  <si>
    <t>dh002-cp-cycle-month-34</t>
  </si>
  <si>
    <t>fifo_bckt_35_mo</t>
  </si>
  <si>
    <t>FIFO bucket  35th  month</t>
  </si>
  <si>
    <t>dh002-cp-cycle-month-35</t>
  </si>
  <si>
    <t>fifo_bckt_36_mo</t>
  </si>
  <si>
    <t>FIFO bucket  36th  month</t>
  </si>
  <si>
    <t>dh002-cp-cycle-month-36</t>
  </si>
  <si>
    <t>fifo_bckt_37_mo</t>
  </si>
  <si>
    <t>FIFO bucket  37th  month</t>
  </si>
  <si>
    <t>dh002-cp-cycle-month-37</t>
  </si>
  <si>
    <t>fifo_bckt_38_mo</t>
  </si>
  <si>
    <t>FIFO bucket  38th  month</t>
  </si>
  <si>
    <t>dh002-cp-cycle-month-38</t>
  </si>
  <si>
    <t>fifo_bckt_39_mo</t>
  </si>
  <si>
    <t>FIFO bucket  39th  month</t>
  </si>
  <si>
    <t>dh002-cp-cycle-month-39</t>
  </si>
  <si>
    <t>fifo_bckt_40_mo</t>
  </si>
  <si>
    <t>FIFO bucket  40th  month</t>
  </si>
  <si>
    <t>dh002-cp-cycle-month-40</t>
  </si>
  <si>
    <t>fifo_bckt_41_mo</t>
  </si>
  <si>
    <t>FIFO bucket  41st  month</t>
  </si>
  <si>
    <t>dh002-cp-cycle-month-41</t>
  </si>
  <si>
    <t>fifo_bckt_42_mo</t>
  </si>
  <si>
    <t>FIFO bucket  42nd  month</t>
  </si>
  <si>
    <t>dh002-cp-cycle-month-42</t>
  </si>
  <si>
    <t>fifo_bckt_43_mo</t>
  </si>
  <si>
    <t>FIFO bucket  43rd  month</t>
  </si>
  <si>
    <t>dh002-cp-cycle-month-43</t>
  </si>
  <si>
    <t>fifo_bckt_44_mo</t>
  </si>
  <si>
    <t>FIFO bucket  44th  month</t>
  </si>
  <si>
    <t>dh002-cp-cycle-month-44</t>
  </si>
  <si>
    <t>fifo_bckt_45_mo</t>
  </si>
  <si>
    <t>FIFO bucket  45th  month</t>
  </si>
  <si>
    <t>dh002-cp-cycle-month-45</t>
  </si>
  <si>
    <t>fifo_bckt_46_mo</t>
  </si>
  <si>
    <t>FIFO bucket  46th  month</t>
  </si>
  <si>
    <t>dh002-cp-cycle-month-46</t>
  </si>
  <si>
    <t>fifo_bckt_47_mo</t>
  </si>
  <si>
    <t>FIFO bucket  47th  month</t>
  </si>
  <si>
    <t>dh002-cp-cycle-month-47</t>
  </si>
  <si>
    <t>fifo_bckt_48_mo</t>
  </si>
  <si>
    <t>FIFO bucket  48th  month</t>
  </si>
  <si>
    <t>dh002-cp-cycle-month-48</t>
  </si>
  <si>
    <t>dh002-cm-customer-nmbr</t>
  </si>
  <si>
    <t>v_kplus_view_simbankbankinfo_log</t>
  </si>
  <si>
    <t>kplus_view_simbankbankinfo_log</t>
  </si>
  <si>
    <t>bank_num</t>
  </si>
  <si>
    <t>Bank Number</t>
  </si>
  <si>
    <t>bnk_id</t>
  </si>
  <si>
    <t>bank_nm_in_thai</t>
  </si>
  <si>
    <t>Bank Name in Thai</t>
  </si>
  <si>
    <t>th_bnk_nm</t>
  </si>
  <si>
    <t>bank_nm_in_eng</t>
  </si>
  <si>
    <t>Bank Name in English</t>
  </si>
  <si>
    <t>en_bnk_nm</t>
  </si>
  <si>
    <t>bank_abbr_nm_in_thai</t>
  </si>
  <si>
    <t>Bank Abbreviation Name in Thai</t>
  </si>
  <si>
    <t>th_bnk_shrt_nm</t>
  </si>
  <si>
    <t>bank_abbr_nm_in_eng</t>
  </si>
  <si>
    <t>Bank Abbreviation Name in English</t>
  </si>
  <si>
    <t>en_bnk_shrt_nm</t>
  </si>
  <si>
    <t>ORTF Bank Code</t>
  </si>
  <si>
    <t>orft_bnk_cd</t>
  </si>
  <si>
    <t>ORTF Bank Abbreviation Name</t>
  </si>
  <si>
    <t xml:space="preserve">orft_bnk_abr_nm </t>
  </si>
  <si>
    <t>atm_sim_actv_f</t>
  </si>
  <si>
    <t>ATM SIM Activate Flag</t>
  </si>
  <si>
    <t xml:space="preserve"> atm_sim_actv_f</t>
  </si>
  <si>
    <t>bank_long_nm_in_thai</t>
  </si>
  <si>
    <t>Bank Long Name in Thai</t>
  </si>
  <si>
    <t>th_bnk_long_nm</t>
  </si>
  <si>
    <t>bank_long_nm_in_eng</t>
  </si>
  <si>
    <t>Bank Long Name in English</t>
  </si>
  <si>
    <t>en_bnk_long_nm</t>
  </si>
  <si>
    <t>sort_num_in_thai</t>
  </si>
  <si>
    <t>Sort Number in Thai</t>
  </si>
  <si>
    <t>sort_th_id</t>
  </si>
  <si>
    <t>sort_num_in_eng</t>
  </si>
  <si>
    <t>Sort Number in English</t>
  </si>
  <si>
    <t>sort_en_id</t>
  </si>
  <si>
    <t>bank_full_nm_in_thai</t>
  </si>
  <si>
    <t>Bank Full Name in Thai</t>
  </si>
  <si>
    <t>th_bnk_full_nm</t>
  </si>
  <si>
    <t>bank_full_nm_in_eng</t>
  </si>
  <si>
    <t>Bank Full Name in English</t>
  </si>
  <si>
    <t>en_bnk_full_nm</t>
  </si>
  <si>
    <t>K-Mobile Banking PLUS Active Flag</t>
  </si>
  <si>
    <t>mb_plus_actv_f</t>
  </si>
  <si>
    <t>src_sys_num</t>
  </si>
  <si>
    <t>Source System Number</t>
  </si>
  <si>
    <t>v_rmst_customer</t>
  </si>
  <si>
    <t>rmst_customer</t>
  </si>
  <si>
    <t>Salesforce Number</t>
  </si>
  <si>
    <t>18</t>
  </si>
  <si>
    <t>255</t>
  </si>
  <si>
    <t>createddate</t>
  </si>
  <si>
    <t>Last Modified Date</t>
  </si>
  <si>
    <t>lastmodifieddate</t>
  </si>
  <si>
    <t>1300</t>
  </si>
  <si>
    <t>recordtype_name</t>
  </si>
  <si>
    <t>Salesforce Number of Account Extension</t>
  </si>
  <si>
    <t>account_extensions__c</t>
  </si>
  <si>
    <t>actv_ctc</t>
  </si>
  <si>
    <t>Active Contact</t>
  </si>
  <si>
    <t>active_contact__pc</t>
  </si>
  <si>
    <t>address_1__c</t>
  </si>
  <si>
    <t>AF Last Call Report Update Date</t>
  </si>
  <si>
    <t>af_last_callreprt_opty_updated_date__c</t>
  </si>
  <si>
    <t>AF Owner Name (Private Banking)</t>
  </si>
  <si>
    <t>af_owner_formula__c</t>
  </si>
  <si>
    <t>AF Owner Name Port 2 (Private Banking)</t>
  </si>
  <si>
    <t>af_port2__c</t>
  </si>
  <si>
    <t>AF Port/Pool Name (Dual RM)</t>
  </si>
  <si>
    <t>af_port_pool_formula__c</t>
  </si>
  <si>
    <t>AF Team Name (Dual RM)</t>
  </si>
  <si>
    <t>af_team_formula__c</t>
  </si>
  <si>
    <t>AF Temporary Customer Employee Number</t>
  </si>
  <si>
    <t>af_temporary_customer__r_external_id__c</t>
  </si>
  <si>
    <t>ah_emp_num</t>
  </si>
  <si>
    <t>Area Head Employee Number</t>
  </si>
  <si>
    <t>ah_emp_id__c</t>
  </si>
  <si>
    <t>ah_nm</t>
  </si>
  <si>
    <t>Area Head Name</t>
  </si>
  <si>
    <t>ah_name__c</t>
  </si>
  <si>
    <t>ah_rc_cd</t>
  </si>
  <si>
    <t>Area Head RC Code</t>
  </si>
  <si>
    <t>ah_rc_code__c</t>
  </si>
  <si>
    <t>do_not_ctc_info</t>
  </si>
  <si>
    <t>Do Not Contact Information (Channel)</t>
  </si>
  <si>
    <t>all_channels__c</t>
  </si>
  <si>
    <t>cst_ownr_nm</t>
  </si>
  <si>
    <t>Customer Owner Name</t>
  </si>
  <si>
    <t>all_customer_owner__c</t>
  </si>
  <si>
    <t>Customer Food Allergies</t>
  </si>
  <si>
    <t>allergy_to_food__pc</t>
  </si>
  <si>
    <t>area_nm</t>
  </si>
  <si>
    <t>Area Name</t>
  </si>
  <si>
    <t>area_name__c</t>
  </si>
  <si>
    <t>crrnt_asset</t>
  </si>
  <si>
    <t>Current Asset</t>
  </si>
  <si>
    <t>assetcurrentasset__c</t>
  </si>
  <si>
    <t>asst_privt_bankr_emp_num</t>
  </si>
  <si>
    <t>Assistance Private Banker Employee Number</t>
  </si>
  <si>
    <t>assistant_private_banker__r_external_id__c</t>
  </si>
  <si>
    <t>pb_aum_in_6_mo</t>
  </si>
  <si>
    <t>Private Banking Asset Under Management in 6 Months</t>
  </si>
  <si>
    <t>aum_6_month_pb__c</t>
  </si>
  <si>
    <t>aum</t>
  </si>
  <si>
    <t>Asset Under Management</t>
  </si>
  <si>
    <t>aum__c</t>
  </si>
  <si>
    <t>dly_aum</t>
  </si>
  <si>
    <t>Daily Asset Under Management</t>
  </si>
  <si>
    <t>50</t>
  </si>
  <si>
    <t>aum_daily__c</t>
  </si>
  <si>
    <t>pb_aum</t>
  </si>
  <si>
    <t>Private Banking Asset Under Management</t>
  </si>
  <si>
    <t>aum_pb__c</t>
  </si>
  <si>
    <t>add_bad_cst_info</t>
  </si>
  <si>
    <t>Additional Bad Customer Information</t>
  </si>
  <si>
    <t>bad_customer_flag__c</t>
  </si>
  <si>
    <t>bnft_spnd</t>
  </si>
  <si>
    <t>Benefit Spent</t>
  </si>
  <si>
    <t>benefit_spent__c</t>
  </si>
  <si>
    <t>Big Investor</t>
  </si>
  <si>
    <t>big_investor__c</t>
  </si>
  <si>
    <t>Birthdate</t>
  </si>
  <si>
    <t>birthdate__pc</t>
  </si>
  <si>
    <t>bank_on_dmnd_info</t>
  </si>
  <si>
    <t>Banking On Demand Information</t>
  </si>
  <si>
    <t>bod__c</t>
  </si>
  <si>
    <t>BOL Message</t>
  </si>
  <si>
    <t>bol__c</t>
  </si>
  <si>
    <t>BOL Number</t>
  </si>
  <si>
    <t>bol_id__c</t>
  </si>
  <si>
    <t>bot_cst</t>
  </si>
  <si>
    <t>BOT Customer</t>
  </si>
  <si>
    <t>bot_customer__c</t>
  </si>
  <si>
    <t>br_cls_rc_cd</t>
  </si>
  <si>
    <t>Branch Closeness RC Code</t>
  </si>
  <si>
    <t>branch_closeness__c</t>
  </si>
  <si>
    <t>br_cls_nm</t>
  </si>
  <si>
    <t>Branch Closeness Name</t>
  </si>
  <si>
    <t>branch_closeness_name__c</t>
  </si>
  <si>
    <t>selct_br_cls</t>
  </si>
  <si>
    <t>Selected Branch Closeness</t>
  </si>
  <si>
    <t>branch_group__c</t>
  </si>
  <si>
    <t>br_mngr_nm</t>
  </si>
  <si>
    <t>Branch Manager Name</t>
  </si>
  <si>
    <t>branch_manager__c</t>
  </si>
  <si>
    <t>br_mngr_phn_num</t>
  </si>
  <si>
    <t>Branch Manager Phone Number</t>
  </si>
  <si>
    <t>branch_manager_phone__c</t>
  </si>
  <si>
    <t>br_selct_dtl</t>
  </si>
  <si>
    <t>Branch Selection Detail</t>
  </si>
  <si>
    <t>branch_selection_details__c</t>
  </si>
  <si>
    <t>high_prior_br_nm</t>
  </si>
  <si>
    <t>Highest Priority Branch Name</t>
  </si>
  <si>
    <t>branchnamerbs__c</t>
  </si>
  <si>
    <t>Importance Information</t>
  </si>
  <si>
    <t>10000</t>
  </si>
  <si>
    <t>brief_info__c</t>
  </si>
  <si>
    <t>bsn_addr</t>
  </si>
  <si>
    <t>Business Address</t>
  </si>
  <si>
    <t>business_address__c</t>
  </si>
  <si>
    <t>bsn_cd_nm_in_eng</t>
  </si>
  <si>
    <t>Business Code Name in English</t>
  </si>
  <si>
    <t>business_code_name_en__c</t>
  </si>
  <si>
    <t>bsn_cd_nm_in_thai</t>
  </si>
  <si>
    <t>Business Code Name in Thai</t>
  </si>
  <si>
    <t>business_code_name_th__c</t>
  </si>
  <si>
    <t>bsn_email_for_org_cst</t>
  </si>
  <si>
    <t>Business Email for Organization Customer</t>
  </si>
  <si>
    <t>business_email__c</t>
  </si>
  <si>
    <t>bsn_email_for_idv_cst</t>
  </si>
  <si>
    <t>Business Email for Individual Customer</t>
  </si>
  <si>
    <t>business_email__pc</t>
  </si>
  <si>
    <t>bsn_email_mask</t>
  </si>
  <si>
    <t>Business Email Mask</t>
  </si>
  <si>
    <t>business_email_mashup__c</t>
  </si>
  <si>
    <t>Customer Sum Watchlist Information</t>
  </si>
  <si>
    <t>c_sumwatchlist__c</t>
  </si>
  <si>
    <t>Customer Watchlist Information</t>
  </si>
  <si>
    <t>30000</t>
  </si>
  <si>
    <t>c_watchlist__c</t>
  </si>
  <si>
    <t>last_call_rpt_info</t>
  </si>
  <si>
    <t>Last Call Report Information</t>
  </si>
  <si>
    <t>100000</t>
  </si>
  <si>
    <t>call_report_info__c</t>
  </si>
  <si>
    <t>max_rwrd_amt</t>
  </si>
  <si>
    <t>Max Rewards Amount</t>
  </si>
  <si>
    <t>capacity_max_reward_amount__c</t>
  </si>
  <si>
    <t>CBS FSVP Employee Number</t>
  </si>
  <si>
    <t>cbs_evp_fsvp_id_adjust__c</t>
  </si>
  <si>
    <t>CBS FSVP Name</t>
  </si>
  <si>
    <t>cbs_evp_fsvp_name_adjust__c</t>
  </si>
  <si>
    <t>cbs_high_val</t>
  </si>
  <si>
    <t>CBS High Value</t>
  </si>
  <si>
    <t>cbs_high_value__c</t>
  </si>
  <si>
    <t>cbs_rpt</t>
  </si>
  <si>
    <t>CBS Report</t>
  </si>
  <si>
    <t>cbs_report__c</t>
  </si>
  <si>
    <t>cbs_svc_mngr_phn_num</t>
  </si>
  <si>
    <t>CBS Service Manager Phone Number</t>
  </si>
  <si>
    <t>cbs_service_manager_phone__c</t>
  </si>
  <si>
    <t>call_center_ctc_rslt</t>
  </si>
  <si>
    <t>Call Center Contact Result</t>
  </si>
  <si>
    <t>cc_contacted__c</t>
  </si>
  <si>
    <t>add_lead_info</t>
  </si>
  <si>
    <t>Additional Lead Information</t>
  </si>
  <si>
    <t>chainname_tgl__c</t>
  </si>
  <si>
    <t>chng_ownr_chnl</t>
  </si>
  <si>
    <t>Change Owner Channel</t>
  </si>
  <si>
    <t>changed_owner_channel__c</t>
  </si>
  <si>
    <t>chnl_to_dlvr</t>
  </si>
  <si>
    <t>Channel to Deliver</t>
  </si>
  <si>
    <t>1000</t>
  </si>
  <si>
    <t>channel_to_deliver__pc</t>
  </si>
  <si>
    <t>char</t>
  </si>
  <si>
    <t>Character</t>
  </si>
  <si>
    <t>character__pc</t>
  </si>
  <si>
    <t>Last Order Cheque Solution Date</t>
  </si>
  <si>
    <t>cheque_solution_lastestdate__c</t>
  </si>
  <si>
    <t>Cheque Solution Number</t>
  </si>
  <si>
    <t>cheque_solution_number__c</t>
  </si>
  <si>
    <t>cis__c</t>
  </si>
  <si>
    <t>clnt_grp</t>
  </si>
  <si>
    <t>Client Group</t>
  </si>
  <si>
    <t>client_group__c</t>
  </si>
  <si>
    <t>coll</t>
  </si>
  <si>
    <t>Collection</t>
  </si>
  <si>
    <t>collection__pc</t>
  </si>
  <si>
    <t>ownr_color_grp</t>
  </si>
  <si>
    <t>Owner color Group</t>
  </si>
  <si>
    <t>colour_owner__c</t>
  </si>
  <si>
    <t>cmmrc_expos</t>
  </si>
  <si>
    <t>Commercial Exposure</t>
  </si>
  <si>
    <t>commercial_exposure__c</t>
  </si>
  <si>
    <t>cmmrc_lmt</t>
  </si>
  <si>
    <t>Commercial Limit</t>
  </si>
  <si>
    <t>commercial_limit__c</t>
  </si>
  <si>
    <t>cmmrc_otsnd_bal</t>
  </si>
  <si>
    <t>Commercial Outstanding Balance</t>
  </si>
  <si>
    <t>commercial_out__c</t>
  </si>
  <si>
    <t>cnsmr_expos</t>
  </si>
  <si>
    <t>Consumer Exposure</t>
  </si>
  <si>
    <t>consumer_exposure__c</t>
  </si>
  <si>
    <t>cnsmr_lmt</t>
  </si>
  <si>
    <t>Consumer Limit</t>
  </si>
  <si>
    <t>consumer_limit__c</t>
  </si>
  <si>
    <t>cnsmr_lmt_otsnd_bal</t>
  </si>
  <si>
    <t>Consumer Limit Outstanding Balance</t>
  </si>
  <si>
    <t>consumer_out__c</t>
  </si>
  <si>
    <t>ctc_frst_nm</t>
  </si>
  <si>
    <t>Contact First Name</t>
  </si>
  <si>
    <t>175</t>
  </si>
  <si>
    <t>contact_firstname__pc</t>
  </si>
  <si>
    <t>contact_owner__pc</t>
  </si>
  <si>
    <t>ctc_pos_nm</t>
  </si>
  <si>
    <t>Contact Position Name</t>
  </si>
  <si>
    <t>contact_position__pc</t>
  </si>
  <si>
    <t>ctc_prefer_chnl</t>
  </si>
  <si>
    <t>Contact Preference Channel</t>
  </si>
  <si>
    <t>contact_preference_communication__pc</t>
  </si>
  <si>
    <t>ctc_prefer_last_mod_by_usr_num</t>
  </si>
  <si>
    <t>Contact Preference Last Modified By User Number</t>
  </si>
  <si>
    <t>contact_preference_last_modified_by__pc</t>
  </si>
  <si>
    <t>ctc_prefer_last_mod_dt</t>
  </si>
  <si>
    <t>Contact Preference Last Modified Date</t>
  </si>
  <si>
    <t>contact_preference_last_modified_date__pc</t>
  </si>
  <si>
    <t>ctc_rpresnt_tp</t>
  </si>
  <si>
    <t xml:space="preserve">Contact Representative Type
</t>
  </si>
  <si>
    <t>contact_representative_type__pc</t>
  </si>
  <si>
    <t>cnvrt_prospct_dt</t>
  </si>
  <si>
    <t>Convert Prospect Date</t>
  </si>
  <si>
    <t>convert_prospect_date__c</t>
  </si>
  <si>
    <t>rm_call_rpt_cnt</t>
  </si>
  <si>
    <t>Relationship Manager Call Report Count</t>
  </si>
  <si>
    <t>count_call_report_rm__c</t>
  </si>
  <si>
    <t>ctc_call_rpt_cnt</t>
  </si>
  <si>
    <t>Contacted Call Report Count</t>
  </si>
  <si>
    <t>count_contacted_call_report__c</t>
  </si>
  <si>
    <t>face_to_face_call_rpt_cnt</t>
  </si>
  <si>
    <t>Face to Face Call Report Count</t>
  </si>
  <si>
    <t>count_contacted_call_report_f2f__c</t>
  </si>
  <si>
    <t>phn_call_call_rpt_cnt</t>
  </si>
  <si>
    <t>Phone Call Call Report Count</t>
  </si>
  <si>
    <t>count_contacted_call_report_phone_call__c</t>
  </si>
  <si>
    <t>cc</t>
  </si>
  <si>
    <t>Credit Card</t>
  </si>
  <si>
    <t>credit_card__c</t>
  </si>
  <si>
    <t>cr_f</t>
  </si>
  <si>
    <t>Credit Flag</t>
  </si>
  <si>
    <t>credit_flag__c</t>
  </si>
  <si>
    <t>Criminal Offense</t>
  </si>
  <si>
    <t>criminal_offense__c</t>
  </si>
  <si>
    <t>crrnt_acty</t>
  </si>
  <si>
    <t>Current Activity</t>
  </si>
  <si>
    <t>current_activity__c</t>
  </si>
  <si>
    <t xml:space="preserve">Last Create Call Plan or Call Report by Salesforce Number </t>
  </si>
  <si>
    <t>current_activity_by__c</t>
  </si>
  <si>
    <t>crrnt_ah_team_extnl_num</t>
  </si>
  <si>
    <t>Current AH Team External Number</t>
  </si>
  <si>
    <t>current_ah_name__r_external_id__c</t>
  </si>
  <si>
    <t>Salesforce Number of Related Target List</t>
  </si>
  <si>
    <t>current_lead__c</t>
  </si>
  <si>
    <t>Current NH Team External Number</t>
  </si>
  <si>
    <t>current_nh_name__r_external_id__c</t>
  </si>
  <si>
    <t>cst_ownr_emp_num</t>
  </si>
  <si>
    <t>Customer Owner Employee Number</t>
  </si>
  <si>
    <t>current_owner_extension__r_external_id__c</t>
  </si>
  <si>
    <t>crrnt_ratio</t>
  </si>
  <si>
    <t>Current Ratio</t>
  </si>
  <si>
    <t>current_ratio__c</t>
  </si>
  <si>
    <t>Salesforce Number of Related Lead</t>
  </si>
  <si>
    <t>current_refer__c</t>
  </si>
  <si>
    <t>crrnt_team_extnl_num</t>
  </si>
  <si>
    <t>Current Team External Number</t>
  </si>
  <si>
    <t xml:space="preserve"> current_team_name__r_external_id__c</t>
  </si>
  <si>
    <t>Assign Lead Employee Number</t>
  </si>
  <si>
    <t>currentleadassignedto__r_employee_id__c</t>
  </si>
  <si>
    <t>cst_bsn_st</t>
  </si>
  <si>
    <t>Customer Business Status</t>
  </si>
  <si>
    <t>customer_business_status__c</t>
  </si>
  <si>
    <t>cst_bsn_st_info</t>
  </si>
  <si>
    <t>Customer Business Status Information</t>
  </si>
  <si>
    <t>32768</t>
  </si>
  <si>
    <t>customer_business_type_and_description2__c</t>
  </si>
  <si>
    <t>Customer important note</t>
  </si>
  <si>
    <t>customer_importance_note__c</t>
  </si>
  <si>
    <t>cst_ocp_grp</t>
  </si>
  <si>
    <t>Customer Occupation Group</t>
  </si>
  <si>
    <t>customer_in_action__c</t>
  </si>
  <si>
    <t>customer_name__pc</t>
  </si>
  <si>
    <t>customer_owner2__c</t>
  </si>
  <si>
    <t>cst_ownr_chng_dt</t>
  </si>
  <si>
    <t>Customer Owner Changed Date</t>
  </si>
  <si>
    <t>customer_owner_changed_date__c</t>
  </si>
  <si>
    <t>cst_ownr_phn</t>
  </si>
  <si>
    <t>Customer Owner Phone</t>
  </si>
  <si>
    <t>customer_owner_phone__c</t>
  </si>
  <si>
    <t>customer_segment_desc__c</t>
  </si>
  <si>
    <t>cst_st_desc</t>
  </si>
  <si>
    <t>Customer Status Description</t>
  </si>
  <si>
    <t>customer_status_desc__c</t>
  </si>
  <si>
    <t>customer_type__c</t>
  </si>
  <si>
    <t>DC Customer Type</t>
  </si>
  <si>
    <t>customer_type_dc__c</t>
  </si>
  <si>
    <t>custype_code__c</t>
  </si>
  <si>
    <t>debt_to_eqty_ratio</t>
  </si>
  <si>
    <t xml:space="preserve">Debt to Equity Ratio </t>
  </si>
  <si>
    <t>de_ratio__c</t>
  </si>
  <si>
    <t>debt_restrct</t>
  </si>
  <si>
    <t>Debt Restructuring</t>
  </si>
  <si>
    <t>debt_restructuring__c</t>
  </si>
  <si>
    <t>dep_and_fund_amt</t>
  </si>
  <si>
    <t>Deposit and Fund Amount</t>
  </si>
  <si>
    <t>dlvry_chnl</t>
  </si>
  <si>
    <t xml:space="preserve">Delivery Channel </t>
  </si>
  <si>
    <t>derivery_channel_cbs__pc</t>
  </si>
  <si>
    <t>do_not_ctc_by_drct_mail</t>
  </si>
  <si>
    <t>Do Not Contact by Directt Mail</t>
  </si>
  <si>
    <t>do_not_contact_by_direct_mail__c</t>
  </si>
  <si>
    <t>do_not_ctc_by_email</t>
  </si>
  <si>
    <t>Do Not Contact by Email</t>
  </si>
  <si>
    <t>do_not_contact_by_e_mail__c</t>
  </si>
  <si>
    <t>do_not_ctc_by_fax</t>
  </si>
  <si>
    <t>Do Not Contact by Fax</t>
  </si>
  <si>
    <t>do_not_contact_by_fax__c</t>
  </si>
  <si>
    <t>do_not_ctc_by_site_visit</t>
  </si>
  <si>
    <t>Do Not Contact by Site Visit</t>
  </si>
  <si>
    <t>do_not_contact_by_site_visit__c</t>
  </si>
  <si>
    <t>do_not_ctc_by_sms</t>
  </si>
  <si>
    <t>Do Not Contact by SMS</t>
  </si>
  <si>
    <t>do_not_contact_by_sms__c</t>
  </si>
  <si>
    <t>Do Not Contact by Telemarketing</t>
  </si>
  <si>
    <t>do_not_contact_by_telemarketing__c</t>
  </si>
  <si>
    <t>document_type__c</t>
  </si>
  <si>
    <t>doc_tp_for_prospct</t>
  </si>
  <si>
    <t>Document Type for Prospect</t>
  </si>
  <si>
    <t>document_type_prospect__c</t>
  </si>
  <si>
    <t>dual_rm_area_rc_cd</t>
  </si>
  <si>
    <t>Dual RM Area RC Code</t>
  </si>
  <si>
    <t>127</t>
  </si>
  <si>
    <t>dual_ah_rc_code__c</t>
  </si>
  <si>
    <t>dual_rm_emp_num</t>
  </si>
  <si>
    <t>Dual RM Employee Number</t>
  </si>
  <si>
    <t>dual_rm_name__r_employee_id__c</t>
  </si>
  <si>
    <t>dual_rm_seg_cd</t>
  </si>
  <si>
    <t>Dual RM Segment Code</t>
  </si>
  <si>
    <t>dual_rm_segment_code__c</t>
  </si>
  <si>
    <t>dual_seg_cd</t>
  </si>
  <si>
    <t>Dual Segment Code</t>
  </si>
  <si>
    <t>dual_segment_code__c</t>
  </si>
  <si>
    <t>dual_seg_cst_ownr</t>
  </si>
  <si>
    <t>Dual Segment Customer Owner</t>
  </si>
  <si>
    <t>dual_segment_customer_owner__c</t>
  </si>
  <si>
    <t>dual_sub_seg_cd</t>
  </si>
  <si>
    <t>Dual Sub Segment Code</t>
  </si>
  <si>
    <t>dual_sub_segment_code__c</t>
  </si>
  <si>
    <t>EBAN Last Modified Date</t>
  </si>
  <si>
    <t>ebanlastmodifieddate__c</t>
  </si>
  <si>
    <t>cst_email</t>
  </si>
  <si>
    <t>Customer Email</t>
  </si>
  <si>
    <t>email_encrypted__c</t>
  </si>
  <si>
    <t>est_sale_per_yr</t>
  </si>
  <si>
    <t>Estimate Sale Per Year</t>
  </si>
  <si>
    <t>estimate_sale__c</t>
  </si>
  <si>
    <t>est_sale_per_mo</t>
  </si>
  <si>
    <t>Estimate Sale Per Month</t>
  </si>
  <si>
    <t>estimated_business_monthly_sales_volumee__c</t>
  </si>
  <si>
    <t>Giveaway for Customer</t>
  </si>
  <si>
    <t>event_name_cbs__pc</t>
  </si>
  <si>
    <t>cst_color_risk_f</t>
  </si>
  <si>
    <t>Customer color Risk Flag</t>
  </si>
  <si>
    <t>exit__c</t>
  </si>
  <si>
    <t>External Number (Information has been passed through Adobe)</t>
  </si>
  <si>
    <t>external_id__c</t>
  </si>
  <si>
    <t>ctc_extnl_num</t>
  </si>
  <si>
    <t>Contact External Number</t>
  </si>
  <si>
    <t>100</t>
  </si>
  <si>
    <t>external_id__pc</t>
  </si>
  <si>
    <t>cst_fb_nm</t>
  </si>
  <si>
    <t>Customer Facebook Name</t>
  </si>
  <si>
    <t>facebook_id__pc</t>
  </si>
  <si>
    <t>cst_fmly_num</t>
  </si>
  <si>
    <t>Customer Family Number</t>
  </si>
  <si>
    <t>family_id__c</t>
  </si>
  <si>
    <t>cst_fav_menu</t>
  </si>
  <si>
    <t>Customer Favorite Menu</t>
  </si>
  <si>
    <t>4099</t>
  </si>
  <si>
    <t>favorite_food__pc</t>
  </si>
  <si>
    <t>cst_fav_brnd</t>
  </si>
  <si>
    <t>Customer Favorite Brand</t>
  </si>
  <si>
    <t>favourite_brand__pc</t>
  </si>
  <si>
    <t>cst_fav_mgz</t>
  </si>
  <si>
    <t>Customer Favorite Magazine</t>
  </si>
  <si>
    <t>favourite_magazine__pc</t>
  </si>
  <si>
    <t>Customer Favorite Restaurant</t>
  </si>
  <si>
    <t>favourite_restaurant__pc</t>
  </si>
  <si>
    <t>cst_fav_sport</t>
  </si>
  <si>
    <t>Customer Favorite Sport</t>
  </si>
  <si>
    <t>favourite_sport__pc</t>
  </si>
  <si>
    <t>cr_scor</t>
  </si>
  <si>
    <t>Credit Score</t>
  </si>
  <si>
    <t>fico_score__c</t>
  </si>
  <si>
    <t>rel_co</t>
  </si>
  <si>
    <t>Related Company</t>
  </si>
  <si>
    <t>finserv__affiliations__pc</t>
  </si>
  <si>
    <t>AUM</t>
  </si>
  <si>
    <t>finserv__aum__c</t>
  </si>
  <si>
    <t>80</t>
  </si>
  <si>
    <t>finserv__banknumber__c</t>
  </si>
  <si>
    <t>bill_addr</t>
  </si>
  <si>
    <t>Billing Address</t>
  </si>
  <si>
    <t>finserv__billingaddress__pc</t>
  </si>
  <si>
    <t>cst_brw_hist</t>
  </si>
  <si>
    <t xml:space="preserve">Customer Borrowing History </t>
  </si>
  <si>
    <t>finserv__borrowinghistory__c</t>
  </si>
  <si>
    <t>brw_objtv</t>
  </si>
  <si>
    <t>Borrowing Objective</t>
  </si>
  <si>
    <t>finserv__borrowingpriorities__c</t>
  </si>
  <si>
    <t>finserv__branchcode__c</t>
  </si>
  <si>
    <t>finserv__branchname__c</t>
  </si>
  <si>
    <t>cntry_of_prim_ctzn</t>
  </si>
  <si>
    <t>Country of Primary Citizenship</t>
  </si>
  <si>
    <t>finserv__citizenship__pc</t>
  </si>
  <si>
    <t>clnt_catg</t>
  </si>
  <si>
    <t>Client Category</t>
  </si>
  <si>
    <t>finserv__clientcategory__c</t>
  </si>
  <si>
    <t>prefer_commu_chnl</t>
  </si>
  <si>
    <t>Preferred Communication Channel</t>
  </si>
  <si>
    <t>finserv__communicationpreferences__pc</t>
  </si>
  <si>
    <t>prefer_commu_mthd</t>
  </si>
  <si>
    <t>Preferred Communication Method</t>
  </si>
  <si>
    <t>finserv__contactpreference__pc</t>
  </si>
  <si>
    <t>cnvrt_dt_and_tm</t>
  </si>
  <si>
    <t>Conversion Date and Time</t>
  </si>
  <si>
    <t>finserv__conversiondatetime__c</t>
  </si>
  <si>
    <t>cntry_of_brth</t>
  </si>
  <si>
    <t>Country of Birth</t>
  </si>
  <si>
    <t>finserv__countryofbirth__pc</t>
  </si>
  <si>
    <t>cntry_of_rsdnc</t>
  </si>
  <si>
    <t>Country of Residence</t>
  </si>
  <si>
    <t>finserv__countryofresidence__pc</t>
  </si>
  <si>
    <t>crt_from_lead_f</t>
  </si>
  <si>
    <t>Create from Lead Flag</t>
  </si>
  <si>
    <t>finserv__createdfromlead__pc</t>
  </si>
  <si>
    <t>cr_rate</t>
  </si>
  <si>
    <t>Credit Rating</t>
  </si>
  <si>
    <t>finserv__creditrating__c</t>
  </si>
  <si>
    <t>finserv__creditscore__c</t>
  </si>
  <si>
    <t>crrnt_empr</t>
  </si>
  <si>
    <t>Current Employer</t>
  </si>
  <si>
    <t>finserv__currentemployer__pc</t>
  </si>
  <si>
    <t>finserv__customerid__c</t>
  </si>
  <si>
    <t>finserv__customersegment__c</t>
  </si>
  <si>
    <t>prim_tmzon</t>
  </si>
  <si>
    <t>Primary Time Zone</t>
  </si>
  <si>
    <t>finserv__customertimezone__pc</t>
  </si>
  <si>
    <t>finserv__customertype__c</t>
  </si>
  <si>
    <t>verf_email_f</t>
  </si>
  <si>
    <t>Verified Email Flag</t>
  </si>
  <si>
    <t>finserv__emailverified__pc</t>
  </si>
  <si>
    <t>Year when Client Started with Current Employer</t>
  </si>
  <si>
    <t>finserv__employedsince__pc</t>
  </si>
  <si>
    <t>fb_prfl_url</t>
  </si>
  <si>
    <t>Facebook Profile URL</t>
  </si>
  <si>
    <t>finserv__facebook__pc</t>
  </si>
  <si>
    <t>verf_fax_f</t>
  </si>
  <si>
    <t>Verified Fax Flag</t>
  </si>
  <si>
    <t>finserv__faxverified__pc</t>
  </si>
  <si>
    <t>fin_int</t>
  </si>
  <si>
    <t>Financial Interest</t>
  </si>
  <si>
    <t>finserv__financialinterests__c</t>
  </si>
  <si>
    <t>finserv__gender__pc</t>
  </si>
  <si>
    <t>rel_to_prim_rsdnc</t>
  </si>
  <si>
    <t>Relationship to Primary Residence</t>
  </si>
  <si>
    <t>finserv__homeownership__pc</t>
  </si>
  <si>
    <t>verf_home_num_f</t>
  </si>
  <si>
    <t>Verified Home Number Flag</t>
  </si>
  <si>
    <t>finserv__homephoneverified__pc</t>
  </si>
  <si>
    <t>unq_num</t>
  </si>
  <si>
    <t>Unique Number</t>
  </si>
  <si>
    <t>37</t>
  </si>
  <si>
    <t>finserv__individualid__c</t>
  </si>
  <si>
    <t>ctc_psn_unq_num</t>
  </si>
  <si>
    <t>Contact Person Unique Number</t>
  </si>
  <si>
    <t>finserv__individualid__pc</t>
  </si>
  <si>
    <t>idv_tp</t>
  </si>
  <si>
    <t>Individual Type</t>
  </si>
  <si>
    <t>finserv__individualtype__c</t>
  </si>
  <si>
    <t>ctc_psn_idv_tp</t>
  </si>
  <si>
    <t>Contact Person Individual Type</t>
  </si>
  <si>
    <t>finserv__individualtype__pc</t>
  </si>
  <si>
    <t>invst_exprnc</t>
  </si>
  <si>
    <t>Investment Experience</t>
  </si>
  <si>
    <t>finserv__investmentexperience__c</t>
  </si>
  <si>
    <t>invst_objtv</t>
  </si>
  <si>
    <t>Investment Objective</t>
  </si>
  <si>
    <t>finserv__investmentobjectives__c</t>
  </si>
  <si>
    <t>Languages Spoken</t>
  </si>
  <si>
    <t>finserv__languagesspoken__pc</t>
  </si>
  <si>
    <t>Last 4-Digits of SSN or Tax ID</t>
  </si>
  <si>
    <t>finserv__lastfourdigitssn__pc</t>
  </si>
  <si>
    <t>Last Client Meeting or Call Date</t>
  </si>
  <si>
    <t>finserv__lastinteraction__c</t>
  </si>
  <si>
    <t>last_clnt_rvw_dt</t>
  </si>
  <si>
    <t>Last Client Review Date</t>
  </si>
  <si>
    <t>finserv__lastreview__c</t>
  </si>
  <si>
    <t>finserv__lasttransactiondate__c</t>
  </si>
  <si>
    <t>join_ownr_last_txn_dt</t>
  </si>
  <si>
    <t>Joint Owner Last Transaction Date</t>
  </si>
  <si>
    <t>finserv__lasttransactiondatejointowner__c</t>
  </si>
  <si>
    <t>prim_ownr_last_txn_dt</t>
  </si>
  <si>
    <t>Primary Owner Last Transaction Date</t>
  </si>
  <si>
    <t>finserv__lasttransactiondateprimaryowner__c</t>
  </si>
  <si>
    <t>last_ctc_chnl</t>
  </si>
  <si>
    <t>Last Contact Channel</t>
  </si>
  <si>
    <t>finserv__lastusedchannel__c</t>
  </si>
  <si>
    <t>len_of_rel</t>
  </si>
  <si>
    <t>Length of Relationship</t>
  </si>
  <si>
    <t>finserv__lengthofrelationship__c</t>
  </si>
  <si>
    <t>lifetm_val</t>
  </si>
  <si>
    <t>Lifetime Value</t>
  </si>
  <si>
    <t>finserv__lifetimevalue__c</t>
  </si>
  <si>
    <t>linkedin_prfl_url</t>
  </si>
  <si>
    <t>LinkedIn Profile URL.</t>
  </si>
  <si>
    <t>finserv__linkedin__pc</t>
  </si>
  <si>
    <t>Mailing Address</t>
  </si>
  <si>
    <t>finserv__mailingaddress__pc</t>
  </si>
  <si>
    <t>finserv__maritalstatus__pc</t>
  </si>
  <si>
    <t>Marketing Material OTP Out</t>
  </si>
  <si>
    <t>finserv__marketingoptout__pc</t>
  </si>
  <si>
    <t>mseg</t>
  </si>
  <si>
    <t>Market Segment</t>
  </si>
  <si>
    <t>finserv__marketingsegment__c</t>
  </si>
  <si>
    <t>verf_mbl_phn_num_f</t>
  </si>
  <si>
    <t>Verified Mobile Phone Number Flag</t>
  </si>
  <si>
    <t>finserv__mobileverified__pc</t>
  </si>
  <si>
    <t>Most Frequent Communication Channel</t>
  </si>
  <si>
    <t>finserv__mostusedchannel__pc</t>
  </si>
  <si>
    <t>Mother Maiden Name</t>
  </si>
  <si>
    <t>finserv__mothermaidenname__pc</t>
  </si>
  <si>
    <t>net_wrth</t>
  </si>
  <si>
    <t>Net Worth</t>
  </si>
  <si>
    <t>finserv__networth__c</t>
  </si>
  <si>
    <t>Next Meeting or Call Date</t>
  </si>
  <si>
    <t>finserv__nextinteraction__c</t>
  </si>
  <si>
    <t>nxt_mjor_life_evnt</t>
  </si>
  <si>
    <t>Next Major Life Event</t>
  </si>
  <si>
    <t>finserv__nextlifeevent__pc</t>
  </si>
  <si>
    <t>nxt_rvw_dt</t>
  </si>
  <si>
    <t>Next Review Date</t>
  </si>
  <si>
    <t>finserv__nextreview__c</t>
  </si>
  <si>
    <t>Important Note</t>
  </si>
  <si>
    <t>finserv__notes__c</t>
  </si>
  <si>
    <t>finserv__numberofchildren__pc</t>
  </si>
  <si>
    <t>Number of Dependents</t>
  </si>
  <si>
    <t>finserv__numberofdependents__pc</t>
  </si>
  <si>
    <t>othr_addr</t>
  </si>
  <si>
    <t>Other Address</t>
  </si>
  <si>
    <t>finserv__otheraddress__pc</t>
  </si>
  <si>
    <t>prefer_nm</t>
  </si>
  <si>
    <t>Preferred Name</t>
  </si>
  <si>
    <t>finserv__preferredname__pc</t>
  </si>
  <si>
    <t>bill_prim_addr</t>
  </si>
  <si>
    <t>Billing Primary Address</t>
  </si>
  <si>
    <t>finserv__primaryaddressisbilling__pc</t>
  </si>
  <si>
    <t>Mailing Primary Address</t>
  </si>
  <si>
    <t>finserv__primaryaddressismailing__pc</t>
  </si>
  <si>
    <t>othr_prim_addr</t>
  </si>
  <si>
    <t>Other Primary Address</t>
  </si>
  <si>
    <t>finserv__primaryaddressisother__pc</t>
  </si>
  <si>
    <t>ship_prim_addr</t>
  </si>
  <si>
    <t>Shipping Primary Address</t>
  </si>
  <si>
    <t>finserv__primaryaddressisshipping__pc</t>
  </si>
  <si>
    <t>prim_ctzn</t>
  </si>
  <si>
    <t>Primary Citizenship</t>
  </si>
  <si>
    <t>finserv__primarycitizenship__pc</t>
  </si>
  <si>
    <t>prim_ctc</t>
  </si>
  <si>
    <t>Primary Contact</t>
  </si>
  <si>
    <t>finserv__primarycontact__c</t>
  </si>
  <si>
    <t>prim_lang</t>
  </si>
  <si>
    <t>Primary Language</t>
  </si>
  <si>
    <t>finserv__primarylanguage__pc</t>
  </si>
  <si>
    <t>ctc_ref</t>
  </si>
  <si>
    <t>Contact Referred</t>
  </si>
  <si>
    <t>finserv__referredbycontact__c</t>
  </si>
  <si>
    <t>psn_ctc_ref</t>
  </si>
  <si>
    <t>Person Contact Referred</t>
  </si>
  <si>
    <t>finserv__referredbycontact__pc</t>
  </si>
  <si>
    <t>usr_ref</t>
  </si>
  <si>
    <t>User Referred</t>
  </si>
  <si>
    <t>finserv__referredbyuser__c</t>
  </si>
  <si>
    <t>psn_ctc_usr_ref</t>
  </si>
  <si>
    <t>Person Contact User Referred</t>
  </si>
  <si>
    <t>finserv__referredbyuser__pc</t>
  </si>
  <si>
    <t>ref_scor</t>
  </si>
  <si>
    <t>Referrer Score</t>
  </si>
  <si>
    <t>finserv__referrerscore__pc</t>
  </si>
  <si>
    <t>rel_strt_dt</t>
  </si>
  <si>
    <t>Relationship Start Date</t>
  </si>
  <si>
    <t>finserv__relationshipstartdate__c</t>
  </si>
  <si>
    <t>frq_of_rvw</t>
  </si>
  <si>
    <t>Frequency of Review</t>
  </si>
  <si>
    <t>finserv__reviewfrequency__c</t>
  </si>
  <si>
    <t>risk_tolr</t>
  </si>
  <si>
    <t>Risk Tolerance</t>
  </si>
  <si>
    <t>finserv __risktolerance__c</t>
  </si>
  <si>
    <t>scdr_ctzn</t>
  </si>
  <si>
    <t>Secondary Citizenship</t>
  </si>
  <si>
    <t>finserv__secondarycitizenship__pc</t>
  </si>
  <si>
    <t>scdr_lang</t>
  </si>
  <si>
    <t>Secondary Language</t>
  </si>
  <si>
    <t>finserv__secondarylanguage__pc</t>
  </si>
  <si>
    <t>svc_lvl</t>
  </si>
  <si>
    <t>Service Level</t>
  </si>
  <si>
    <t>finserv__servicemodel__c</t>
  </si>
  <si>
    <t>ship_addr</t>
  </si>
  <si>
    <t>Shipping Address</t>
  </si>
  <si>
    <t>finserv__shippingaddress__pc</t>
  </si>
  <si>
    <t>finserv__sourcesystemid__c</t>
  </si>
  <si>
    <t>psn_ctc_src_sys_num</t>
  </si>
  <si>
    <t>Person Contact Source System Number</t>
  </si>
  <si>
    <t>finserv__sourcesystemid__pc</t>
  </si>
  <si>
    <t>st_of_goal</t>
  </si>
  <si>
    <t>Status of Goal</t>
  </si>
  <si>
    <t>finserv__status__c</t>
  </si>
  <si>
    <t>Tax Bracket</t>
  </si>
  <si>
    <t>finserv__taxbracket__pc</t>
  </si>
  <si>
    <t>tax_num</t>
  </si>
  <si>
    <t>Tax Number</t>
  </si>
  <si>
    <t>25</t>
  </si>
  <si>
    <t>finserv__taxid__pc</t>
  </si>
  <si>
    <t>tm_hrzn</t>
  </si>
  <si>
    <t>Time Horizon</t>
  </si>
  <si>
    <t>finserv__timehorizon__c</t>
  </si>
  <si>
    <t>tot_aum_join_ownr_amt</t>
  </si>
  <si>
    <t>Total AUM Joint Owner Amount</t>
  </si>
  <si>
    <t>finserv__totalaumjointowner__c</t>
  </si>
  <si>
    <t>tot_aum_prim_ownr_amt</t>
  </si>
  <si>
    <t>Total AUM Primary Owner Amount</t>
  </si>
  <si>
    <t>finserv__totalaumprimaryowner__c</t>
  </si>
  <si>
    <t>tot_bank_dep_amt</t>
  </si>
  <si>
    <t>Total Bank Deposit Amount</t>
  </si>
  <si>
    <t>finserv__totalbankdeposits__c</t>
  </si>
  <si>
    <t>tot_bank_dep_join_ownr_amt</t>
  </si>
  <si>
    <t>Total Bank Deposit Joint Owner Amount</t>
  </si>
  <si>
    <t>finserv__totalbankdepositsjointowner__c</t>
  </si>
  <si>
    <t>tot_bank_dep_prim_ownr_amt</t>
  </si>
  <si>
    <t>Total Bank Deposit Primary Owner Amount</t>
  </si>
  <si>
    <t>finserv__totalbankdepositsprimaryowner__c</t>
  </si>
  <si>
    <t>tot_fin_acct_join_ownr_amt</t>
  </si>
  <si>
    <t>Total Financial Account Joint Owner Amount</t>
  </si>
  <si>
    <t>finserv__totalfinacctsjointowner__c</t>
  </si>
  <si>
    <t>tot_fin_acct_prim_ownr_amt</t>
  </si>
  <si>
    <t>Total Financial Account Primary Owner Amount</t>
  </si>
  <si>
    <t>finserv__totalfinacctsprimaryowner__c</t>
  </si>
  <si>
    <t>tot_fin_acct_amt</t>
  </si>
  <si>
    <t>Total Financial Account Amount</t>
  </si>
  <si>
    <t>finserv__totalfinancialaccounts__c</t>
  </si>
  <si>
    <t>tot_held_fin_acct_join_ownr_amt</t>
  </si>
  <si>
    <t>Total Held Financial Account Joint Owner Amount</t>
  </si>
  <si>
    <t>finserv__totalheldfinacctsjointowner__c</t>
  </si>
  <si>
    <t>tot_held_fin_acct_prim_ownr_amt</t>
  </si>
  <si>
    <t>Total Held Financial Account Primary Owner Amount</t>
  </si>
  <si>
    <t>finserv__totalheldfinacctsprimaryowner__c</t>
  </si>
  <si>
    <t>tot_ins_amt</t>
  </si>
  <si>
    <t>Total Insurance Amount</t>
  </si>
  <si>
    <t>finserv__totalinsurance__c</t>
  </si>
  <si>
    <t>tot_ins_join_ownr_amt</t>
  </si>
  <si>
    <t>Total Insurance Joint Owner Amount</t>
  </si>
  <si>
    <t>finserv__totalinsurancejointowner__c</t>
  </si>
  <si>
    <t>tot_ins_prim_ownr_amt</t>
  </si>
  <si>
    <t>Total Insurance Primary Owner Amount</t>
  </si>
  <si>
    <t>finserv__totalinsuranceprimaryowner__c</t>
  </si>
  <si>
    <t>tot_invst_acct_amt</t>
  </si>
  <si>
    <t>Total Investment Account Amount</t>
  </si>
  <si>
    <t>finserv__totalinvestments__c</t>
  </si>
  <si>
    <t>tot_invst_acct_join_ownr_amt</t>
  </si>
  <si>
    <t>Total Investment Account Joint Owner Amount</t>
  </si>
  <si>
    <t>finserv__totalinvestmentsjointowner__c</t>
  </si>
  <si>
    <t>tot_invst_acct_prim_ownr_amt</t>
  </si>
  <si>
    <t>Total Investment Account Primary Owner Amount</t>
  </si>
  <si>
    <t>finserv__totalinvestmentsprimaryowner__c</t>
  </si>
  <si>
    <t>Total Liabilities Account Amount</t>
  </si>
  <si>
    <t>finserv__totalliabilities__c</t>
  </si>
  <si>
    <t>Total Liabilities Account Joint Owner Amount</t>
  </si>
  <si>
    <t>finserv__totalliabilitiesjointowner__c</t>
  </si>
  <si>
    <t>Total Liabilities Account Primary Owner Amount</t>
  </si>
  <si>
    <t>finserv__totalliabilitiesprimaryowner__c</t>
  </si>
  <si>
    <t>tot_non_fin_asset_amt</t>
  </si>
  <si>
    <t>Total Non Financial Asset Amount</t>
  </si>
  <si>
    <t>finserv__totalnonfinancialassets__c</t>
  </si>
  <si>
    <t>tot_non_fin_asset_join_ownr_amt</t>
  </si>
  <si>
    <t>Total Non Financial Asset Joint Owner Amount</t>
  </si>
  <si>
    <t>finserv__totalnonfinancialassetsjointowner__c</t>
  </si>
  <si>
    <t>tot_non_fin_asset_prim_ownr_amt</t>
  </si>
  <si>
    <t>Total Non Financial Asset Primary Owner Amount</t>
  </si>
  <si>
    <t>finserv__totalnonfinancialassetsprimaryowner__c</t>
  </si>
  <si>
    <t>tot_nbr_fin_acct</t>
  </si>
  <si>
    <t>Total Number of Financial Account</t>
  </si>
  <si>
    <t>finserv__totalnumberoffinaccounts__c</t>
  </si>
  <si>
    <t>tot_nbr_fin_join_ownr_acct</t>
  </si>
  <si>
    <t>Total Number of Financial Joint Owner Account</t>
  </si>
  <si>
    <t>finserv__totalnumberoffinaccountsjointowner__c</t>
  </si>
  <si>
    <t>tot_nbr_fin_prim_ownr_acct</t>
  </si>
  <si>
    <t>Total Number of Financial Primary Owner Account</t>
  </si>
  <si>
    <t>finserv__totalnumberoffinaccountsprimaryowner__c</t>
  </si>
  <si>
    <t>tot_otsnd_cr</t>
  </si>
  <si>
    <t>Total Outstanding Credit</t>
  </si>
  <si>
    <t>finserv__totaloutstandingcredit__c</t>
  </si>
  <si>
    <t>tot_otsnd_cr_join_ownr</t>
  </si>
  <si>
    <t>Total Outstanding Credit Joint Owner</t>
  </si>
  <si>
    <t>finserv__totaloutstandingcreditjointowner__c</t>
  </si>
  <si>
    <t>tot_otsnd_cr_prim_ownr</t>
  </si>
  <si>
    <t>Total Outstanding Credit Primary Owner</t>
  </si>
  <si>
    <t>finserv__totaloutstandingcreditprimaryowner__c</t>
  </si>
  <si>
    <t>tot_annl_premm</t>
  </si>
  <si>
    <t>Total Annual Premium</t>
  </si>
  <si>
    <t>finserv__totalpremium__c</t>
  </si>
  <si>
    <t>tot_rev_amt</t>
  </si>
  <si>
    <t>Total Revenue Amount</t>
  </si>
  <si>
    <t>finserv__totalrevenue__c</t>
  </si>
  <si>
    <t>twitter_prfl_url</t>
  </si>
  <si>
    <t>Twitter Profile URL.</t>
  </si>
  <si>
    <t>finserv__twitter__pc</t>
  </si>
  <si>
    <t>wtshr_pct</t>
  </si>
  <si>
    <t>Wallet Share Percentage</t>
  </si>
  <si>
    <t>finserv__walletshare__c</t>
  </si>
  <si>
    <t>Wedding Anniversary Date</t>
  </si>
  <si>
    <t>finserv__weddinganniversary__pc</t>
  </si>
  <si>
    <t>First Visited Date This Year</t>
  </si>
  <si>
    <t>first_visited_date__c</t>
  </si>
  <si>
    <t>cst_gen</t>
  </si>
  <si>
    <t>Customer Generation</t>
  </si>
  <si>
    <t>generation__pc</t>
  </si>
  <si>
    <t>tp_of_gift_bskt</t>
  </si>
  <si>
    <t xml:space="preserve">Type of Gift Basket </t>
  </si>
  <si>
    <t>gift_baskets_cbs__pc</t>
  </si>
  <si>
    <t>Event Tickets as Gifts for Customers</t>
  </si>
  <si>
    <t>gift_cbs__pc</t>
  </si>
  <si>
    <t>pendg_gift_for_dlvr</t>
  </si>
  <si>
    <t>Pending Gift for Deliver</t>
  </si>
  <si>
    <t>gift_derivery__pc</t>
  </si>
  <si>
    <t>high_val_cst_f</t>
  </si>
  <si>
    <t>High Value Customer Flag</t>
  </si>
  <si>
    <t>grading_high_value2__c</t>
  </si>
  <si>
    <t>non_high_val_f</t>
  </si>
  <si>
    <t>Non High Value Flag</t>
  </si>
  <si>
    <t>grading_non_high_value2__c</t>
  </si>
  <si>
    <t>Greenlane Flag</t>
  </si>
  <si>
    <t>greenlane__c</t>
  </si>
  <si>
    <t>cst_grp_cbs</t>
  </si>
  <si>
    <t>Customer Group CBS</t>
  </si>
  <si>
    <t>group__c</t>
  </si>
  <si>
    <t>Salesforce Number of Group / Sub Group Data</t>
  </si>
  <si>
    <t>group_sub_group_global__c</t>
  </si>
  <si>
    <t>team_lead_nm_of_grp_sub_grp_cbs</t>
  </si>
  <si>
    <t>Team Lead Name of Group/Sub Group CBS</t>
  </si>
  <si>
    <t>group_subgroup_teamleadname__c</t>
  </si>
  <si>
    <t>ctc_with_conslt_f</t>
  </si>
  <si>
    <t>Contact with Consult Flag</t>
  </si>
  <si>
    <t>have_you_ever_use_contact_with_consult2__c</t>
  </si>
  <si>
    <t>hlth_body_lifestl</t>
  </si>
  <si>
    <t>Healthy Body Lifestyle</t>
  </si>
  <si>
    <t>health_body_life_style__pc</t>
  </si>
  <si>
    <t>Healthy Mind Lifestyle</t>
  </si>
  <si>
    <t>health_mind_life_style__pc</t>
  </si>
  <si>
    <t>high_val_cst_info</t>
  </si>
  <si>
    <t>High Value Customer Information</t>
  </si>
  <si>
    <t>high_value__c</t>
  </si>
  <si>
    <t>high_val_f</t>
  </si>
  <si>
    <t>High Value Flag</t>
  </si>
  <si>
    <t>high_value_flag__pc</t>
  </si>
  <si>
    <t>int_cvrto</t>
  </si>
  <si>
    <t>Interest Coverage Ratio</t>
  </si>
  <si>
    <t>icr_ratio__c</t>
  </si>
  <si>
    <t>identification_no__c</t>
  </si>
  <si>
    <t>prospct_id_num</t>
  </si>
  <si>
    <t>Prospect Identification Number</t>
  </si>
  <si>
    <t>identification_no_prospect__c</t>
  </si>
  <si>
    <t>imprt_exprnc</t>
  </si>
  <si>
    <t>Import Experience</t>
  </si>
  <si>
    <t>import_experiences__c</t>
  </si>
  <si>
    <t>incm_to_bank_last_1_mo</t>
  </si>
  <si>
    <t>Income to Bank Last 1 Month</t>
  </si>
  <si>
    <t>income_to_bank_last_1_month__c</t>
  </si>
  <si>
    <t>incm_to_bank_last_yr</t>
  </si>
  <si>
    <t>Income to Bank Last Year</t>
  </si>
  <si>
    <t>income_to_bank_last_year__c</t>
  </si>
  <si>
    <t>incm_to_bank_last_yr_rng</t>
  </si>
  <si>
    <t>Income to Bank Last Year Range</t>
  </si>
  <si>
    <t>income_to_bank_last_year_range__c</t>
  </si>
  <si>
    <t>Income to Bank This Year</t>
  </si>
  <si>
    <t>income_to_bank_this_year__c</t>
  </si>
  <si>
    <t>Income to Bank This Year Range</t>
  </si>
  <si>
    <t>income_to_bank_this_year_range__c</t>
  </si>
  <si>
    <t>incm_to_sme</t>
  </si>
  <si>
    <t>Income to SME</t>
  </si>
  <si>
    <t>income_to_sme__c</t>
  </si>
  <si>
    <t>Incorrect Name</t>
  </si>
  <si>
    <t>incorrect_name__c</t>
  </si>
  <si>
    <t>Incorrect Phone Number</t>
  </si>
  <si>
    <t>incorrect_phone_number__c</t>
  </si>
  <si>
    <t>indst_color_grp</t>
  </si>
  <si>
    <t>Industry Color Group</t>
  </si>
  <si>
    <t>industry_color_group__c</t>
  </si>
  <si>
    <t>indst_grd</t>
  </si>
  <si>
    <t>Industry Grade</t>
  </si>
  <si>
    <t>industry_grade__c</t>
  </si>
  <si>
    <t>indst_risk</t>
  </si>
  <si>
    <t>Industry Risk</t>
  </si>
  <si>
    <t>industry_risk__c</t>
  </si>
  <si>
    <t>cnvrt_f</t>
  </si>
  <si>
    <t>Converted Flag</t>
  </si>
  <si>
    <t>isconverted__c</t>
  </si>
  <si>
    <t>shrhldr_cptl_and_issu_and_paid_up_shrhldr_cptl</t>
  </si>
  <si>
    <t xml:space="preserve">Shareholder Capital and Issued and Paid-Up Shareholder Capital
</t>
  </si>
  <si>
    <t>issuedandpaidup__c</t>
  </si>
  <si>
    <t>kbnk_pb_mo_stmt_sbscrpn</t>
  </si>
  <si>
    <t>Kbank Private Banking Monthly Statement Subscription</t>
  </si>
  <si>
    <t>kpb_monthly_statement_subscription__c</t>
  </si>
  <si>
    <t>Results of Collaboration between KBANK - KSEC</t>
  </si>
  <si>
    <t>8000</t>
  </si>
  <si>
    <t>ksec_call_log__c</t>
  </si>
  <si>
    <t>Know Your Business Customer Flag</t>
  </si>
  <si>
    <t>kyb__c</t>
  </si>
  <si>
    <t>last_rsp_lead_emp_num</t>
  </si>
  <si>
    <t>Last Response Lead Employee Number</t>
  </si>
  <si>
    <t>last_answer_lead_by__r_external_id__c</t>
  </si>
  <si>
    <t>Last Updated Lead Datetime</t>
  </si>
  <si>
    <t>last_answer_lead_datetime__c</t>
  </si>
  <si>
    <t>Last Updated Call Report Datetime</t>
  </si>
  <si>
    <t>last_callreprt_opty_updated_date__c</t>
  </si>
  <si>
    <t>last_setup_appl_emp_nm</t>
  </si>
  <si>
    <t>Last Setup Application Employee Name</t>
  </si>
  <si>
    <t>last_setup_by__c</t>
  </si>
  <si>
    <t>Last Setup Application Datetime</t>
  </si>
  <si>
    <t>last_setup_date__c</t>
  </si>
  <si>
    <t>last_visit_cst_emp_nm</t>
  </si>
  <si>
    <t>Last Visited Customer Employee Name</t>
  </si>
  <si>
    <t>last_visited_by__c</t>
  </si>
  <si>
    <t>Last Visited Customer Datetime</t>
  </si>
  <si>
    <t>last_visited_datetime__c</t>
  </si>
  <si>
    <t>Last Year Gift for the Customer</t>
  </si>
  <si>
    <t>last_year_gift_cbs__pc</t>
  </si>
  <si>
    <t>cst_lead_for_fdbck</t>
  </si>
  <si>
    <t>Customer Lead for Feedback</t>
  </si>
  <si>
    <t>lead_for_feedback_cbs__c</t>
  </si>
  <si>
    <t>cst_lead_for_sale</t>
  </si>
  <si>
    <t>Customer Lead for Sales</t>
  </si>
  <si>
    <t>lead_for_sales__c</t>
  </si>
  <si>
    <t>lead_share_exp_dt</t>
  </si>
  <si>
    <t>Lead Sharing Expired Date</t>
  </si>
  <si>
    <t>lead_sharing_expired_date__c</t>
  </si>
  <si>
    <t>cst_lead_st</t>
  </si>
  <si>
    <t>Customer Lead Status</t>
  </si>
  <si>
    <t>lead_status__c</t>
  </si>
  <si>
    <t>cst_lead_for_fdbck_to_do</t>
  </si>
  <si>
    <t>Customer Lead for Feedback to Do</t>
  </si>
  <si>
    <t>lead_to_do__c</t>
  </si>
  <si>
    <t>cst_lead_for_fdbck_to_inform</t>
  </si>
  <si>
    <t>Customer Lead for Feedback to Inform</t>
  </si>
  <si>
    <t>lead_to_inform__c</t>
  </si>
  <si>
    <t>lead_cbs_rsp_f</t>
  </si>
  <si>
    <t>Lead CBS Response Flag</t>
  </si>
  <si>
    <t>lead_visit_cbs__c</t>
  </si>
  <si>
    <t>Liabilities Accounts Payable</t>
  </si>
  <si>
    <t>liabilitiesaccountpayable__c</t>
  </si>
  <si>
    <t xml:space="preserve">Liabilities Current Liability </t>
  </si>
  <si>
    <t>liabilitiescurrentliability__c</t>
  </si>
  <si>
    <t>Other Liabilities 2</t>
  </si>
  <si>
    <t>liabilitiesetc2__c</t>
  </si>
  <si>
    <t>Other Liabilities</t>
  </si>
  <si>
    <t>liabilitiesetc__c</t>
  </si>
  <si>
    <t>Liabilities Long Term Loan</t>
  </si>
  <si>
    <t>liabilitieslongtermloan__c</t>
  </si>
  <si>
    <t xml:space="preserve">Non Current Liabilities </t>
  </si>
  <si>
    <t>liabilitiesnoncurrentliabilites__c</t>
  </si>
  <si>
    <t>Liabilities Overdraft</t>
  </si>
  <si>
    <t>liabilitiesod__c</t>
  </si>
  <si>
    <t xml:space="preserve">Liabilities Short Term Loan </t>
  </si>
  <si>
    <t>liabilitiesshorttermloan__c</t>
  </si>
  <si>
    <t>Total Liabilities</t>
  </si>
  <si>
    <t>liabilitiestotalliability__c</t>
  </si>
  <si>
    <t>cst_lifestl</t>
  </si>
  <si>
    <t>Customer LifeStyle</t>
  </si>
  <si>
    <t>life_style__pc</t>
  </si>
  <si>
    <t>add_life_styl_dtl</t>
  </si>
  <si>
    <t>Additional Life Style Detail</t>
  </si>
  <si>
    <t>life_style_details__pc</t>
  </si>
  <si>
    <t>cst_line_id</t>
  </si>
  <si>
    <t>Customer Line ID</t>
  </si>
  <si>
    <t>line_id__pc</t>
  </si>
  <si>
    <t>main_bank_f</t>
  </si>
  <si>
    <t>Main Bank Flag</t>
  </si>
  <si>
    <t>main_bank__c</t>
  </si>
  <si>
    <t>corp_main_bank_f</t>
  </si>
  <si>
    <t>Corporate Main Bank Flag</t>
  </si>
  <si>
    <t>main_bank_corporate__c</t>
  </si>
  <si>
    <t>rtl_main_bank_f</t>
  </si>
  <si>
    <t>Retail Main Bank Flag</t>
  </si>
  <si>
    <t>main_bank_retail__c</t>
  </si>
  <si>
    <t>Reason to become Master RM</t>
  </si>
  <si>
    <t>master_rm_reason__c</t>
  </si>
  <si>
    <t>main_brwr_bank</t>
  </si>
  <si>
    <t>Main Borrower Bank</t>
  </si>
  <si>
    <t>mbb__c</t>
  </si>
  <si>
    <t>Main Borrower Bank (RBS)</t>
  </si>
  <si>
    <t>mbb_rbs__c</t>
  </si>
  <si>
    <t>mrg_st</t>
  </si>
  <si>
    <t>Merge Status</t>
  </si>
  <si>
    <t>merge_status__c</t>
  </si>
  <si>
    <t>mrg_st_cd</t>
  </si>
  <si>
    <t>Merge Status Code</t>
  </si>
  <si>
    <t>merge_status_code__c</t>
  </si>
  <si>
    <t>mf_gnte</t>
  </si>
  <si>
    <t>MF Guarantee</t>
  </si>
  <si>
    <t>mf_guarantee__c</t>
  </si>
  <si>
    <t>mo_otsnd_bal</t>
  </si>
  <si>
    <t>Monthly Outstanding Balance</t>
  </si>
  <si>
    <t>mob__c</t>
  </si>
  <si>
    <t>RBS Monthly Outstanding Balance</t>
  </si>
  <si>
    <t>mob_rbs__c</t>
  </si>
  <si>
    <t>mbl_phn_2</t>
  </si>
  <si>
    <t>Mobile Phone 2</t>
  </si>
  <si>
    <t>40</t>
  </si>
  <si>
    <t>mobile_phone_2__c</t>
  </si>
  <si>
    <t>mbl_phn</t>
  </si>
  <si>
    <t>Mobile Phone</t>
  </si>
  <si>
    <t>mobile_phone__c</t>
  </si>
  <si>
    <t>cst_mo_incm</t>
  </si>
  <si>
    <t>Customer Monthly Income</t>
  </si>
  <si>
    <t>monthly_income__c</t>
  </si>
  <si>
    <t>Most Interesting Topic</t>
  </si>
  <si>
    <t>most_interested_topic__pc</t>
  </si>
  <si>
    <t>Most Customer Visited Place</t>
  </si>
  <si>
    <t>most_visit_place__c</t>
  </si>
  <si>
    <t>main_svg_and_invst_bank</t>
  </si>
  <si>
    <t>Main Saving and Investment bank</t>
  </si>
  <si>
    <t>msib_rbs__c</t>
  </si>
  <si>
    <t>nm_and_surnm_in_eng</t>
  </si>
  <si>
    <t>Name and Surname in English</t>
  </si>
  <si>
    <t>name_surname_en__c</t>
  </si>
  <si>
    <t>nm_and_surnm_in_thai</t>
  </si>
  <si>
    <t>Name and Surname in Thai</t>
  </si>
  <si>
    <t>name_surname_th__c</t>
  </si>
  <si>
    <t>cbs_nat</t>
  </si>
  <si>
    <t>CBS Nationality</t>
  </si>
  <si>
    <t>nationality_cbs__pc</t>
  </si>
  <si>
    <t>ntwrk_nm</t>
  </si>
  <si>
    <t>Network Name</t>
  </si>
  <si>
    <t>network_name__c</t>
  </si>
  <si>
    <t>Owner NH Emp Number</t>
  </si>
  <si>
    <t>nh_emp_id__c</t>
  </si>
  <si>
    <t>Owner NH Name</t>
  </si>
  <si>
    <t>nh_name__c</t>
  </si>
  <si>
    <t>NH RC Code</t>
  </si>
  <si>
    <t>nh_rc_code__c</t>
  </si>
  <si>
    <t>cbs_team_lead_nm</t>
  </si>
  <si>
    <t>CBS Team Lead Name</t>
  </si>
  <si>
    <t>nh_tl_name__c</t>
  </si>
  <si>
    <t>cst_ncknm</t>
  </si>
  <si>
    <t>Customer Nickname</t>
  </si>
  <si>
    <t>nickname__pc</t>
  </si>
  <si>
    <t>RBS Port Selection Count</t>
  </si>
  <si>
    <t>no_of_selection__c</t>
  </si>
  <si>
    <t>pd_hold_cnt</t>
  </si>
  <si>
    <t>Product Holding Count</t>
  </si>
  <si>
    <t>number_of_product_holding__c</t>
  </si>
  <si>
    <t>intnl_extns_num</t>
  </si>
  <si>
    <t>Internal Extension Number</t>
  </si>
  <si>
    <t>office_ext_cbs__pc</t>
  </si>
  <si>
    <t>co_fax</t>
  </si>
  <si>
    <t>Company Fax</t>
  </si>
  <si>
    <t>office_fax_mashup__c</t>
  </si>
  <si>
    <t>co_mbl_phn_num</t>
  </si>
  <si>
    <t>Company Mobile Phone Number</t>
  </si>
  <si>
    <t>office_mobile_mashup__c</t>
  </si>
  <si>
    <t>co_num</t>
  </si>
  <si>
    <t>Company Number</t>
  </si>
  <si>
    <t>office_number__pc</t>
  </si>
  <si>
    <t>co_phn_num</t>
  </si>
  <si>
    <t>Company Phone Number</t>
  </si>
  <si>
    <t>office_phone_mashup__c</t>
  </si>
  <si>
    <t>onln_chnl</t>
  </si>
  <si>
    <t>Online Channel</t>
  </si>
  <si>
    <t>online_channel__c</t>
  </si>
  <si>
    <t>cst_char_info</t>
  </si>
  <si>
    <t>Customer Character Information</t>
  </si>
  <si>
    <t>other_info_about_character__pc</t>
  </si>
  <si>
    <t>cst_life_styl_dtl</t>
  </si>
  <si>
    <t>Customer Life Style Details</t>
  </si>
  <si>
    <t>other_life_style_detail__pc</t>
  </si>
  <si>
    <t>othr_seg</t>
  </si>
  <si>
    <t>Others Segment</t>
  </si>
  <si>
    <t>other_segment__c</t>
  </si>
  <si>
    <t>owner_ah_rc_code__c</t>
  </si>
  <si>
    <t>ownr_emp_num</t>
  </si>
  <si>
    <t>Owner Employee Number</t>
  </si>
  <si>
    <t>owner_emp_id__c</t>
  </si>
  <si>
    <t>owner_name__c</t>
  </si>
  <si>
    <t>pb_cst_ownr_nm</t>
  </si>
  <si>
    <t>Private Banking Customer Owner Name</t>
  </si>
  <si>
    <t>owner_name_pb__c</t>
  </si>
  <si>
    <t>ntwrk_head_rc_cd</t>
  </si>
  <si>
    <t>Network Head RC Code</t>
  </si>
  <si>
    <t>owner_nh_rc_code__c</t>
  </si>
  <si>
    <t>cst_ownr_prfl_nm</t>
  </si>
  <si>
    <t>Customer Owner Profile Name</t>
  </si>
  <si>
    <t>owner_profile__c</t>
  </si>
  <si>
    <t>cst_ownr_rc_cd</t>
  </si>
  <si>
    <t>Customer Owner RC Code</t>
  </si>
  <si>
    <t>owner_rc_code__c</t>
  </si>
  <si>
    <t>Salesforce Number of Owner</t>
  </si>
  <si>
    <t>ownerid_text__c</t>
  </si>
  <si>
    <t>pb_last_visit_dt_tm</t>
  </si>
  <si>
    <t>PB Last Visited Date Time</t>
  </si>
  <si>
    <t>pb_last_visited_datetime__c</t>
  </si>
  <si>
    <t>Phone 1 for HN Customer</t>
  </si>
  <si>
    <t>pb_phone_1__c</t>
  </si>
  <si>
    <t>Phone 2 for HN Customer</t>
  </si>
  <si>
    <t>pb_phone_2__c</t>
  </si>
  <si>
    <t>pb_team_nm</t>
  </si>
  <si>
    <t>PB Team Name</t>
  </si>
  <si>
    <t>pb_team_formula__c</t>
  </si>
  <si>
    <t>psn_email</t>
  </si>
  <si>
    <t>Personal Email</t>
  </si>
  <si>
    <t>personal_email__c</t>
  </si>
  <si>
    <t>personal_email__pc</t>
  </si>
  <si>
    <t>personal_email_mashup__c</t>
  </si>
  <si>
    <t>psn_mbl_num</t>
  </si>
  <si>
    <t>Personal Mobile Number</t>
  </si>
  <si>
    <t>personal_mobile_mashup__c</t>
  </si>
  <si>
    <t>trgr_info_1</t>
  </si>
  <si>
    <t>Trigger Information 1</t>
  </si>
  <si>
    <t>500</t>
  </si>
  <si>
    <t>personalized_msg_1__c</t>
  </si>
  <si>
    <t>trgr_info_2</t>
  </si>
  <si>
    <t>Trigger Information 2</t>
  </si>
  <si>
    <t>personalized_msg_2__c</t>
  </si>
  <si>
    <t>trgr_info_3</t>
  </si>
  <si>
    <t>Trigger Information 3</t>
  </si>
  <si>
    <t>personalized_msg_3__c</t>
  </si>
  <si>
    <t>trgr_info_4</t>
  </si>
  <si>
    <t>Trigger Information 4</t>
  </si>
  <si>
    <t>personalized_msg_4__c</t>
  </si>
  <si>
    <t>trgr_info_5</t>
  </si>
  <si>
    <t>Trigger Information 5</t>
  </si>
  <si>
    <t>personalized_msg_5__c</t>
  </si>
  <si>
    <t>trgr_info_6</t>
  </si>
  <si>
    <t>Trigger Information 6</t>
  </si>
  <si>
    <t>personalized_msg_6__c</t>
  </si>
  <si>
    <t>trgr_info_7</t>
  </si>
  <si>
    <t>Trigger Information 7</t>
  </si>
  <si>
    <t>personalized_msg_7__c</t>
  </si>
  <si>
    <t>trgr_info_8</t>
  </si>
  <si>
    <t>Trigger Information 8</t>
  </si>
  <si>
    <t>personalized_msg_8__c</t>
  </si>
  <si>
    <t>PH Current Account</t>
  </si>
  <si>
    <t>ph_ca__c</t>
  </si>
  <si>
    <t>PH Credit Card</t>
  </si>
  <si>
    <t>ph_credit_card__c</t>
  </si>
  <si>
    <t>PH Saving Account</t>
  </si>
  <si>
    <t>ph_sav__c</t>
  </si>
  <si>
    <t>cst_phn_num_2</t>
  </si>
  <si>
    <t>Customer Phone Number 2</t>
  </si>
  <si>
    <t>phone_2__c</t>
  </si>
  <si>
    <t>cst_phn_num</t>
  </si>
  <si>
    <t>Customer Phone Number</t>
  </si>
  <si>
    <t>phone_number__pc</t>
  </si>
  <si>
    <t>othr_cst_phn_num</t>
  </si>
  <si>
    <t>Other Customer Phone Number</t>
  </si>
  <si>
    <t>phone_numbers__pc</t>
  </si>
  <si>
    <t>phn_sale_svc</t>
  </si>
  <si>
    <t>Phone Sale Service</t>
  </si>
  <si>
    <t>phonesale_service__c</t>
  </si>
  <si>
    <t>port_pool_st_of_ownr</t>
  </si>
  <si>
    <t>Port/Pool Status of Owner</t>
  </si>
  <si>
    <t>port_pool__c</t>
  </si>
  <si>
    <t>br_port_pool</t>
  </si>
  <si>
    <t>Branch Port / Pool</t>
  </si>
  <si>
    <t>port_pool_branch__c</t>
  </si>
  <si>
    <t>port_pool_dual_st</t>
  </si>
  <si>
    <t>Port/Pool Dual Status</t>
  </si>
  <si>
    <t>port_pool_dual_rm__c</t>
  </si>
  <si>
    <t>cst_prior_for_mstr_rm</t>
  </si>
  <si>
    <t>Customer Priority for Master RM</t>
  </si>
  <si>
    <t>port_priority__c</t>
  </si>
  <si>
    <t>DNW Port/Pool</t>
  </si>
  <si>
    <t>portpoolformula__c</t>
  </si>
  <si>
    <t>gift_rcpnt_pos</t>
  </si>
  <si>
    <t>Gift Recipient Position</t>
  </si>
  <si>
    <t>position_recipient_cbs__pc</t>
  </si>
  <si>
    <t>poten_cst</t>
  </si>
  <si>
    <t>Potential Customer</t>
  </si>
  <si>
    <t>potential_value__c</t>
  </si>
  <si>
    <t>Presentation Skill</t>
  </si>
  <si>
    <t>presentation_skill__pc</t>
  </si>
  <si>
    <t>prev_ah_nm</t>
  </si>
  <si>
    <t>Previous AH Name</t>
  </si>
  <si>
    <t>previous_ah_name__c</t>
  </si>
  <si>
    <t>prev_dual_rm</t>
  </si>
  <si>
    <t>Previous Dual RM</t>
  </si>
  <si>
    <t>previous_dual_rm__c</t>
  </si>
  <si>
    <t>Salesforce Number of Previous HN</t>
  </si>
  <si>
    <t>previous_hn_name__c</t>
  </si>
  <si>
    <t>Salesforce NUmber of Previous HN Team</t>
  </si>
  <si>
    <t>previous_hn_team__c</t>
  </si>
  <si>
    <t>prev_ownr_rc_cd</t>
  </si>
  <si>
    <t>Previous Owner RC Code</t>
  </si>
  <si>
    <t>previous_inactive_bm_rc_code__c</t>
  </si>
  <si>
    <t>Previous HN Name</t>
  </si>
  <si>
    <t>previous_nh_name__c</t>
  </si>
  <si>
    <t>Salesforce Number of Previous Owner</t>
  </si>
  <si>
    <t>previous_owner__c</t>
  </si>
  <si>
    <t>prev_ownr_emp_num</t>
  </si>
  <si>
    <t>Previous Owner Employee Number</t>
  </si>
  <si>
    <t>previous_owner_emp_id__c</t>
  </si>
  <si>
    <t>prev_ownr_usr_extns</t>
  </si>
  <si>
    <t>Previous Owner User Extension</t>
  </si>
  <si>
    <t>previous_owner_extension__c</t>
  </si>
  <si>
    <t>prev_ownr_seg_cd</t>
  </si>
  <si>
    <t>Previous Owner Segment Code</t>
  </si>
  <si>
    <t>previous_owner_segment_code__c</t>
  </si>
  <si>
    <t>Previous Service RM Emp Number</t>
  </si>
  <si>
    <t>previous_service_rm__c</t>
  </si>
  <si>
    <t>prev_svc_rm_team</t>
  </si>
  <si>
    <t>Previous Service RM team</t>
  </si>
  <si>
    <t>previous_service_rm_team__c</t>
  </si>
  <si>
    <t>prev_team_cd</t>
  </si>
  <si>
    <t>Previous Team Code</t>
  </si>
  <si>
    <t xml:space="preserve"> previous_team_name__r_external_id__c</t>
  </si>
  <si>
    <t>prim_cst_ctc</t>
  </si>
  <si>
    <t>Primary Customer Contact</t>
  </si>
  <si>
    <t>primary_contact__pc</t>
  </si>
  <si>
    <t>primary_segment_code__c</t>
  </si>
  <si>
    <t>seg_full_nm</t>
  </si>
  <si>
    <t>Segment Full Name</t>
  </si>
  <si>
    <t>primary_segment_desc__c</t>
  </si>
  <si>
    <t>seg_abbr</t>
  </si>
  <si>
    <t>Segment Abbreviation</t>
  </si>
  <si>
    <t>primary_sub_segment_code__c</t>
  </si>
  <si>
    <t>drtn_of_crt_prospct</t>
  </si>
  <si>
    <t>Duration of Creating Prospect</t>
  </si>
  <si>
    <t>prospect_create_duration__c</t>
  </si>
  <si>
    <t>drtn_nbr_crt_prospct</t>
  </si>
  <si>
    <t>Duration Number of Creating Prospect</t>
  </si>
  <si>
    <t>prospect_create_duration_number__c</t>
  </si>
  <si>
    <t>PS Name CBS</t>
  </si>
  <si>
    <t>ps_name_cbs__c</t>
  </si>
  <si>
    <t>race</t>
  </si>
  <si>
    <t>Race</t>
  </si>
  <si>
    <t>race__c</t>
  </si>
  <si>
    <t>rbs_branch_closeness__c</t>
  </si>
  <si>
    <t>prev_br_cls_rc_cd</t>
  </si>
  <si>
    <t>Previous Branch Closeness RC Code</t>
  </si>
  <si>
    <t>rbs_previous_branch_closeness__c</t>
  </si>
  <si>
    <t>br_cd_rc_cd</t>
  </si>
  <si>
    <t>Branch Code RC Code</t>
  </si>
  <si>
    <t>rbsbranchcode__c</t>
  </si>
  <si>
    <t>emp_nbr_br_cls_mngr</t>
  </si>
  <si>
    <t>Employee Number of Branch Closeness Manager</t>
  </si>
  <si>
    <t>rbsbranchmgrempid__c</t>
  </si>
  <si>
    <t>ownr_rc_cd</t>
  </si>
  <si>
    <t>Owner RC code</t>
  </si>
  <si>
    <t>rc_code__c</t>
  </si>
  <si>
    <t>nm_of_gift_rcpnt</t>
  </si>
  <si>
    <t>Name of Gift Recipient</t>
  </si>
  <si>
    <t>recipient_cbs__pc</t>
  </si>
  <si>
    <t>gift_rcpnt_phn_num</t>
  </si>
  <si>
    <t>Gift Recipient Phone Number</t>
  </si>
  <si>
    <t>recipient_mobile_cbs__pc</t>
  </si>
  <si>
    <t>lifestl</t>
  </si>
  <si>
    <t>Lifestyle</t>
  </si>
  <si>
    <t>recreation_life_style__pc</t>
  </si>
  <si>
    <t>refer_customer_type__c</t>
  </si>
  <si>
    <t>ref_src</t>
  </si>
  <si>
    <t>Refer Source</t>
  </si>
  <si>
    <t>refer_source__c</t>
  </si>
  <si>
    <t>othr_ref_src</t>
  </si>
  <si>
    <t>Other Refer Source</t>
  </si>
  <si>
    <t>refer_source_other__c</t>
  </si>
  <si>
    <t>cst_othr_tp</t>
  </si>
  <si>
    <t>Customer Other Type</t>
  </si>
  <si>
    <t>refer_type_other__c</t>
  </si>
  <si>
    <t>rm_ref</t>
  </si>
  <si>
    <t>RM Refer</t>
  </si>
  <si>
    <t>refertome__c</t>
  </si>
  <si>
    <t>cst_rel_lvl</t>
  </si>
  <si>
    <t>Customer Relationship Level</t>
  </si>
  <si>
    <t>relationship_level__pc</t>
  </si>
  <si>
    <t>rmain_bnft</t>
  </si>
  <si>
    <t>Remaining Benefit</t>
  </si>
  <si>
    <t>remaining_benefit__c</t>
  </si>
  <si>
    <t>rmain_wllt</t>
  </si>
  <si>
    <t>Remaining Wallet</t>
  </si>
  <si>
    <t>150</t>
  </si>
  <si>
    <t>remaining_wallet__c</t>
  </si>
  <si>
    <t>remark__c</t>
  </si>
  <si>
    <t>Customer in Port or Pool</t>
  </si>
  <si>
    <t>report_sme_myteamport__c</t>
  </si>
  <si>
    <t>Customer in Team or Pool</t>
  </si>
  <si>
    <t>report_sme_teampool__c</t>
  </si>
  <si>
    <t>otsnd_and_lmt_rng_for_rpt</t>
  </si>
  <si>
    <t>Outstanding and Limiting Range for Report</t>
  </si>
  <si>
    <t>report_wallet_size_exposure_range__c</t>
  </si>
  <si>
    <t>lmt_rng_for_rpt</t>
  </si>
  <si>
    <t>Limiting Range for Report</t>
  </si>
  <si>
    <t>report_wallet_size_limit_range__c</t>
  </si>
  <si>
    <t>otsnd_rng_for_rpt</t>
  </si>
  <si>
    <t>Outstanding Range for Report</t>
  </si>
  <si>
    <t>report_wallet_size_outstanding_range__c</t>
  </si>
  <si>
    <t>rtn_earn</t>
  </si>
  <si>
    <t>Retained Earning</t>
  </si>
  <si>
    <t>retainedearning__c</t>
  </si>
  <si>
    <t>retrn_chq_noti_svc</t>
  </si>
  <si>
    <t>Return Cheque Notification Services</t>
  </si>
  <si>
    <t>returnchequenotification__c</t>
  </si>
  <si>
    <t>review_note__c</t>
  </si>
  <si>
    <t>rsn_for_port_rvw</t>
  </si>
  <si>
    <t>Reason for Port Review</t>
  </si>
  <si>
    <t>reviewportdata1__c</t>
  </si>
  <si>
    <t>sme_expos_as_of_225</t>
  </si>
  <si>
    <t>sme_expos_as_of_202005</t>
  </si>
  <si>
    <t>SME Exposure as of 202005.</t>
  </si>
  <si>
    <t>reviewportdata2__c</t>
  </si>
  <si>
    <t>tot_aum_as_of_225</t>
  </si>
  <si>
    <t>tot_aum_as_of_202005</t>
  </si>
  <si>
    <t>Total AUM as of 202005.</t>
  </si>
  <si>
    <t>reviewportdata3__c</t>
  </si>
  <si>
    <t>bsn_incm</t>
  </si>
  <si>
    <t>Business Income (per Year) Tier</t>
  </si>
  <si>
    <t>reviewportdata4__c</t>
  </si>
  <si>
    <t>12_mo_inflw_acct_dep_tier</t>
  </si>
  <si>
    <t>12 Months Inflow Account Deposit Tier</t>
  </si>
  <si>
    <t>reviewportdata5__c</t>
  </si>
  <si>
    <t>mjor_cst_grp</t>
  </si>
  <si>
    <t>Major Customer Group</t>
  </si>
  <si>
    <t>reviewportdata6__c</t>
  </si>
  <si>
    <t>Master RM Visited Customer in 2020 Indicator</t>
  </si>
  <si>
    <t>reviewportdata7__c</t>
  </si>
  <si>
    <t>last_visit_not_by_mstr_rm</t>
  </si>
  <si>
    <t>Last visited not by Master RM</t>
  </si>
  <si>
    <t>reviewportdata8__c</t>
  </si>
  <si>
    <t>Risk level</t>
  </si>
  <si>
    <t>risk__c</t>
  </si>
  <si>
    <t>pic_of_risk_lvl</t>
  </si>
  <si>
    <t>Picture of Risk Level</t>
  </si>
  <si>
    <t>risk_symbol__c</t>
  </si>
  <si>
    <t>acct_ownr_phn_num</t>
  </si>
  <si>
    <t>Account Owner Phone Number</t>
  </si>
  <si>
    <t>rm_contact__c</t>
  </si>
  <si>
    <t>acct_ownr_nm</t>
  </si>
  <si>
    <t>Account Owner Name</t>
  </si>
  <si>
    <t>rm_name__c</t>
  </si>
  <si>
    <t>rm_phone__c</t>
  </si>
  <si>
    <t>WBG segment</t>
  </si>
  <si>
    <t>sales_division__c</t>
  </si>
  <si>
    <t>Customer are Likely to Sell KLC</t>
  </si>
  <si>
    <t>sales_kcl_trend__c</t>
  </si>
  <si>
    <t>sale_size</t>
  </si>
  <si>
    <t>Sales Size</t>
  </si>
  <si>
    <t>sales_size__c</t>
  </si>
  <si>
    <t>Account Salesforce Number</t>
  </si>
  <si>
    <t>salesforce_id__c</t>
  </si>
  <si>
    <t>mnul_upld_rng_val_of_sale_size_c</t>
  </si>
  <si>
    <t>Manual Upload Range Value of sales_size__c (Manual Upload)</t>
  </si>
  <si>
    <t>salessizerange__c</t>
  </si>
  <si>
    <t>RM in the Same Segment</t>
  </si>
  <si>
    <t>same_cust_rm_segment__c</t>
  </si>
  <si>
    <t>Customer script</t>
  </si>
  <si>
    <t>scriptcustomer__c</t>
  </si>
  <si>
    <t>secur_svc</t>
  </si>
  <si>
    <t>Securities Services</t>
  </si>
  <si>
    <t>securitiesservicesgroup__c</t>
  </si>
  <si>
    <t>pic_of_prim_seg_cd</t>
  </si>
  <si>
    <t>Picture of Primary Segment Code</t>
  </si>
  <si>
    <t>segment__c</t>
  </si>
  <si>
    <t>prim_and_scdr_seg_cd</t>
  </si>
  <si>
    <t xml:space="preserve">Primary &amp; Secondary Segment Code
</t>
  </si>
  <si>
    <t>segmentformula__c</t>
  </si>
  <si>
    <t>team_rc_cd</t>
  </si>
  <si>
    <t>Team RC Code (Port Selection)</t>
  </si>
  <si>
    <t>select_branch__c</t>
  </si>
  <si>
    <t>Check Sensitive Customer</t>
  </si>
  <si>
    <t>sensitivecustomer__c</t>
  </si>
  <si>
    <t>senstivecustomer__c</t>
  </si>
  <si>
    <t>svc_mngr_nm</t>
  </si>
  <si>
    <t>Service Manager Name</t>
  </si>
  <si>
    <t>service_manager__c</t>
  </si>
  <si>
    <t>svc_mngr_psn_nm</t>
  </si>
  <si>
    <t>Service Manager Person Name</t>
  </si>
  <si>
    <t>service_manager_name__c</t>
  </si>
  <si>
    <t>svc_mngr_phn_num</t>
  </si>
  <si>
    <t>Service Manager Phone Number</t>
  </si>
  <si>
    <t>service_manager_phone__c</t>
  </si>
  <si>
    <t>Service RM Salesforce Number</t>
  </si>
  <si>
    <t>service_rm__c</t>
  </si>
  <si>
    <t>svc_rm_emp_num</t>
  </si>
  <si>
    <t>Service RM Employee Number</t>
  </si>
  <si>
    <t>service_rm_emp_id__c</t>
  </si>
  <si>
    <t>svc_rm_phn_num</t>
  </si>
  <si>
    <t>Service RM Phone Number</t>
  </si>
  <si>
    <t>service_rm_phone__c</t>
  </si>
  <si>
    <t>Service Team Slaesforce Number</t>
  </si>
  <si>
    <t>service_team__c</t>
  </si>
  <si>
    <t>share_with_psn</t>
  </si>
  <si>
    <t>Share with Person</t>
  </si>
  <si>
    <t>share_with__c</t>
  </si>
  <si>
    <t>Share with AN Segment</t>
  </si>
  <si>
    <t>sharing_status__c</t>
  </si>
  <si>
    <t>Able to Meet Customer</t>
  </si>
  <si>
    <t>site_visit__c</t>
  </si>
  <si>
    <t>rm_ctc_num</t>
  </si>
  <si>
    <t>RM Contact Number</t>
  </si>
  <si>
    <t>sme_service_rm_phone__c</t>
  </si>
  <si>
    <t>emp_nbr_cst_tmp_ownr</t>
  </si>
  <si>
    <t>Employee Number of Customer Temporary Owner</t>
  </si>
  <si>
    <t>sme_temporary_customer__c</t>
  </si>
  <si>
    <t>Able to Contact via SMS</t>
  </si>
  <si>
    <t>sms__c</t>
  </si>
  <si>
    <t>cst_social_media</t>
  </si>
  <si>
    <t>Customer Social Media</t>
  </si>
  <si>
    <t>social_network_type__pc</t>
  </si>
  <si>
    <t>source_system_id__c</t>
  </si>
  <si>
    <t>est_incm_entpnr</t>
  </si>
  <si>
    <t>Estimated Income Entrepreneur</t>
  </si>
  <si>
    <t>sp_estimated_income_entrepreneur_account__c</t>
  </si>
  <si>
    <t>cst_est_slry</t>
  </si>
  <si>
    <t>Customer Estimated Salary</t>
  </si>
  <si>
    <t>sp_estimated_income_salary_account__c</t>
  </si>
  <si>
    <t>email_use_for_send_stmt</t>
  </si>
  <si>
    <t xml:space="preserve">Email Use for Send Statement </t>
  </si>
  <si>
    <t>statement_email__c</t>
  </si>
  <si>
    <t>Phone Number Use for Statement Password SMS</t>
  </si>
  <si>
    <t>statement_password_sms__c</t>
  </si>
  <si>
    <t>Customer Status Icon</t>
  </si>
  <si>
    <t>statusicon__c</t>
  </si>
  <si>
    <t>stck_day_ohnd_day</t>
  </si>
  <si>
    <t>Stock Day on Hand Days</t>
  </si>
  <si>
    <t>stock_day_on_hand_days__c</t>
  </si>
  <si>
    <t>secur_co</t>
  </si>
  <si>
    <t>Securities Company</t>
  </si>
  <si>
    <t>sub_group__c</t>
  </si>
  <si>
    <t>cst_ctc_rcv_gift</t>
  </si>
  <si>
    <t>Customer Contact Received Gift</t>
  </si>
  <si>
    <t>survey_oximeter_cbs__pc</t>
  </si>
  <si>
    <t>SVM AH Employee Number</t>
  </si>
  <si>
    <t>svm_ah_emp_id__c</t>
  </si>
  <si>
    <t>SVM AH Name</t>
  </si>
  <si>
    <t>svm_ah_name__c</t>
  </si>
  <si>
    <t>SVM Employee Number</t>
  </si>
  <si>
    <t>svm_emp_id__c</t>
  </si>
  <si>
    <t>SVM In Charge Employee Number</t>
  </si>
  <si>
    <t>svm_in_charge__r_employee_id__c</t>
  </si>
  <si>
    <t>SVM Name</t>
  </si>
  <si>
    <t>svm_name__c</t>
  </si>
  <si>
    <t>SVM NH Employee Number</t>
  </si>
  <si>
    <t>svm_nh_emp_id__c</t>
  </si>
  <si>
    <t>SVM NH Name</t>
  </si>
  <si>
    <t>svm_nh_name__c</t>
  </si>
  <si>
    <t>SVM RC Code</t>
  </si>
  <si>
    <t>svm_rc_code__c</t>
  </si>
  <si>
    <t>SVM TM Employee Number</t>
  </si>
  <si>
    <t>svm_tm_emp_id__c</t>
  </si>
  <si>
    <t>SVM TM Name</t>
  </si>
  <si>
    <t>svm_tm_name__c</t>
  </si>
  <si>
    <t>cst_tax_dedct</t>
  </si>
  <si>
    <t>Customer Tax Deduction</t>
  </si>
  <si>
    <t>tax_deduction__c</t>
  </si>
  <si>
    <t>team_head_of_cst_ownr_dual_port</t>
  </si>
  <si>
    <t>Team Head of Customer Owner Dual Port</t>
  </si>
  <si>
    <t>team_head_pb__c</t>
  </si>
  <si>
    <t>cst_ownr_team_nm</t>
  </si>
  <si>
    <t>Customer Owner Team Name</t>
  </si>
  <si>
    <t>team_name__c</t>
  </si>
  <si>
    <t>list_of_port_team_strct_extnl_num</t>
  </si>
  <si>
    <t>List of Port Team Structure External Number</t>
  </si>
  <si>
    <t>team_structure_list_port__c</t>
  </si>
  <si>
    <t>Able to Contact Customer to Sell via Phone</t>
  </si>
  <si>
    <t>telemarketing__c</t>
  </si>
  <si>
    <t>tmp_ownr_f</t>
  </si>
  <si>
    <t>Temporary Ownership Flag</t>
  </si>
  <si>
    <t>temporary_ownership_flag__c</t>
  </si>
  <si>
    <t>salut</t>
  </si>
  <si>
    <t>Salutation</t>
  </si>
  <si>
    <t>title__c</t>
  </si>
  <si>
    <t>for_rplace_salut_with_num</t>
  </si>
  <si>
    <t>For Replacing Salutation with Number</t>
  </si>
  <si>
    <t>title_number__c</t>
  </si>
  <si>
    <t>TM Owner Employee Number</t>
  </si>
  <si>
    <t>tm_emp_id__c</t>
  </si>
  <si>
    <t>TM Owner Name</t>
  </si>
  <si>
    <t>tm_name__c</t>
  </si>
  <si>
    <t>tot_asset_excld_land</t>
  </si>
  <si>
    <t>Total Assets Excluding Land</t>
  </si>
  <si>
    <t>total_asset_exclude_land__c</t>
  </si>
  <si>
    <t>nbr_tot_bnft</t>
  </si>
  <si>
    <t>Number of Total Benefit</t>
  </si>
  <si>
    <t>total_benefit_contact__c</t>
  </si>
  <si>
    <t>nbr_tot_ctc</t>
  </si>
  <si>
    <t>Number of Total Contact</t>
  </si>
  <si>
    <t>total_contact_of_customers__c</t>
  </si>
  <si>
    <t>cst_cr_lmt</t>
  </si>
  <si>
    <t>Customer Credit Limit</t>
  </si>
  <si>
    <t>total_credit_limit__c</t>
  </si>
  <si>
    <t>sum_of_cmmrc_expos_and_cnsmr_expos</t>
  </si>
  <si>
    <t>Sum of Commercial Exposure and Consumer Exposure</t>
  </si>
  <si>
    <t>total_exposure__c</t>
  </si>
  <si>
    <t>sum_of_cmmrc_lmt_and_cnsmr_lmt</t>
  </si>
  <si>
    <t>Sum of Commercial Limit and Consumer Limit</t>
  </si>
  <si>
    <t>total_limit__c</t>
  </si>
  <si>
    <t>sum_of_cmmrc_out_and_cnsmr_out</t>
  </si>
  <si>
    <t>Sum of Commercial Out and Consumer Out</t>
  </si>
  <si>
    <t>total_out__c</t>
  </si>
  <si>
    <t>Sum of All Total Outstanding of CIS Record</t>
  </si>
  <si>
    <t>total_outstanding__c</t>
  </si>
  <si>
    <t>sum_of_otsnd_amt_and_lmt_amt_for_sme</t>
  </si>
  <si>
    <t>Sum of Outstanding Amount and Limit Amount for SME</t>
  </si>
  <si>
    <t>total_sme_exposure__c</t>
  </si>
  <si>
    <t>rng_of_otsnd_and_lmt_amt_for_sme</t>
  </si>
  <si>
    <t>Range of Outstanding and Limiting Amount for SME</t>
  </si>
  <si>
    <t>total_sme_exposure_range__c</t>
  </si>
  <si>
    <t>apprv_cr_amt_for_sme</t>
  </si>
  <si>
    <t>Approved Credit Amount for SME</t>
  </si>
  <si>
    <t>total_sme_limit__c</t>
  </si>
  <si>
    <t>rng_of_lmt_amt_for_sme</t>
  </si>
  <si>
    <t>Range of Limiting Amount for SME</t>
  </si>
  <si>
    <t>total_sme_limit_range__c</t>
  </si>
  <si>
    <t>otsnd_amt_for_sme</t>
  </si>
  <si>
    <t>Outstanding Amount for SME</t>
  </si>
  <si>
    <t>total_sme_out__c</t>
  </si>
  <si>
    <t>rng_of_otsnd_amt_for_sme</t>
  </si>
  <si>
    <t>Range of Outstanding Amount for SME</t>
  </si>
  <si>
    <t>total_sme_out_range__c</t>
  </si>
  <si>
    <t>Total Liabilities and Shareholder</t>
  </si>
  <si>
    <t>totalliabilitiesandshareholders__c</t>
  </si>
  <si>
    <t>tot_shrhldr_eqty</t>
  </si>
  <si>
    <t>Total Shareholder Equity</t>
  </si>
  <si>
    <t>totalshareholdersequity__c</t>
  </si>
  <si>
    <t>Visited Customer This Year Indicator</t>
  </si>
  <si>
    <t>touch_cbs__c</t>
  </si>
  <si>
    <t>pool</t>
  </si>
  <si>
    <t>Pool (SME-Admin)</t>
  </si>
  <si>
    <t>trash_pool_flag__c</t>
  </si>
  <si>
    <t>tvl_life_styl</t>
  </si>
  <si>
    <t>Travel Life Style</t>
  </si>
  <si>
    <t>travel_life_style__pc</t>
  </si>
  <si>
    <t>trgr_nm_1</t>
  </si>
  <si>
    <t>Trigger Name 1</t>
  </si>
  <si>
    <t>trigger1__c</t>
  </si>
  <si>
    <t>trgr_nm_2</t>
  </si>
  <si>
    <t>Trigger Name 2</t>
  </si>
  <si>
    <t>trigger2__c</t>
  </si>
  <si>
    <t>trgr_nm_3</t>
  </si>
  <si>
    <t>Trigger Name 3</t>
  </si>
  <si>
    <t>trigger3__c</t>
  </si>
  <si>
    <t>trgr_nm_4</t>
  </si>
  <si>
    <t>Trigger Name 4</t>
  </si>
  <si>
    <t>trigger4__c</t>
  </si>
  <si>
    <t>trgr_nm_5</t>
  </si>
  <si>
    <t>Trigger Name 5</t>
  </si>
  <si>
    <t>trigger5__c</t>
  </si>
  <si>
    <t>trgr_nm_6</t>
  </si>
  <si>
    <t>Trigger Name 6</t>
  </si>
  <si>
    <t>trigger6__c</t>
  </si>
  <si>
    <t>trgr_nm_7</t>
  </si>
  <si>
    <t>Trigger Name 7</t>
  </si>
  <si>
    <t>trigger7__c</t>
  </si>
  <si>
    <t>trgr_nm_8</t>
  </si>
  <si>
    <t>Trigger Name 8</t>
  </si>
  <si>
    <t>trigger8__c</t>
  </si>
  <si>
    <t>trgr_actn</t>
  </si>
  <si>
    <t>Trigger Action</t>
  </si>
  <si>
    <t>trigger_action__c</t>
  </si>
  <si>
    <t>trgr_grp_nm</t>
  </si>
  <si>
    <t>Trigger Group Name</t>
  </si>
  <si>
    <t>trigger_group_name__c</t>
  </si>
  <si>
    <t>Trigger Nearest End Date</t>
  </si>
  <si>
    <t>trigger_nearest_end_date__c</t>
  </si>
  <si>
    <t>trgr_sum</t>
  </si>
  <si>
    <t>Trigger Summary</t>
  </si>
  <si>
    <t>trigger_summary__c</t>
  </si>
  <si>
    <t>tp_of_cst</t>
  </si>
  <si>
    <t>Type of Customer</t>
  </si>
  <si>
    <t>type_of_customer__c</t>
  </si>
  <si>
    <t>amt_of_rwrd_spnd</t>
  </si>
  <si>
    <t>Amount of Reward Spent</t>
  </si>
  <si>
    <t>used_reward_amount__c</t>
  </si>
  <si>
    <t>Color of UW Customer</t>
  </si>
  <si>
    <t>uw_group__c</t>
  </si>
  <si>
    <t>Image Classified by Color of UW Customer</t>
  </si>
  <si>
    <t>uw_group_symbol__c</t>
  </si>
  <si>
    <t>UW Customer Type</t>
  </si>
  <si>
    <t>uw_strategy_cbs__c</t>
  </si>
  <si>
    <t>Account Freezing in Web CSR</t>
  </si>
  <si>
    <t>vvip_flag__c</t>
  </si>
  <si>
    <t>Detail of Account Freezing in Web CSR</t>
  </si>
  <si>
    <t>vvip_list__c</t>
  </si>
  <si>
    <t>sum_of_wllt_size_cr_lmt_and_otsnd</t>
  </si>
  <si>
    <t>Sum of Wallet Size Credit Limit and Outstanding</t>
  </si>
  <si>
    <t>wallet_size_credit_exposure_range__c</t>
  </si>
  <si>
    <t>rng_of_lmt_cr</t>
  </si>
  <si>
    <t>Range of Limiting Credit</t>
  </si>
  <si>
    <t>wallet_size_credit_limit_range__c</t>
  </si>
  <si>
    <t>rng_of_otsnd_cr</t>
  </si>
  <si>
    <t>Range of Outstanding Credit</t>
  </si>
  <si>
    <t>wallet_size_credit_outstanding_range__c</t>
  </si>
  <si>
    <t>sum_of_wllt_size_lmt_and_otsnd</t>
  </si>
  <si>
    <t>Sum of Wallet Size Limit and Outstanding</t>
  </si>
  <si>
    <t>wallet_size_exposure__c</t>
  </si>
  <si>
    <t>apprv_cr_lmt</t>
  </si>
  <si>
    <t>Approved Credit Limit</t>
  </si>
  <si>
    <t>wallet_size_limit__c</t>
  </si>
  <si>
    <t>otsnd_amt</t>
  </si>
  <si>
    <t>Outstanding Amount</t>
  </si>
  <si>
    <t>wallet_size_outstanding__c</t>
  </si>
  <si>
    <t>invst_amt</t>
  </si>
  <si>
    <t>Investment Amount</t>
  </si>
  <si>
    <t>wallet_size_rbs__c</t>
  </si>
  <si>
    <t>rng_of_invst_amt</t>
  </si>
  <si>
    <t>Range of Investment Amount</t>
  </si>
  <si>
    <t>wallet_size_rbs_range__c</t>
  </si>
  <si>
    <t>wtch_list_cst_f</t>
  </si>
  <si>
    <t>Watch List Customer Flag</t>
  </si>
  <si>
    <t>watch_list__c</t>
  </si>
  <si>
    <t>wtch_list_cst</t>
  </si>
  <si>
    <t>Watch List Customer</t>
  </si>
  <si>
    <t>watchlistcustomer__c</t>
  </si>
  <si>
    <t>whtlst_auth_mthd_2_rm</t>
  </si>
  <si>
    <t>Whitelisted Authentication Method 2 RM</t>
  </si>
  <si>
    <t>whitelist2rm__c</t>
  </si>
  <si>
    <t>Whitelisted Document and E-Signature</t>
  </si>
  <si>
    <t>whitelisted_e_wht__c</t>
  </si>
  <si>
    <t>rsn_for_conslt</t>
  </si>
  <si>
    <t>Reason for Consult</t>
  </si>
  <si>
    <t>why_you_need_consult2__c</t>
  </si>
  <si>
    <t>Customer Pain Point</t>
  </si>
  <si>
    <t>with_without_pains__c</t>
  </si>
  <si>
    <t>Workplace</t>
  </si>
  <si>
    <t>workplace__c</t>
  </si>
  <si>
    <t>K Express Cash</t>
  </si>
  <si>
    <t>xpc__c</t>
  </si>
  <si>
    <t>age_of_bsn</t>
  </si>
  <si>
    <t xml:space="preserve">Age of Business </t>
  </si>
  <si>
    <t>year_of_operation__c</t>
  </si>
  <si>
    <t>Salesforce Number of User Who Create Record</t>
  </si>
  <si>
    <t>createdbyid</t>
  </si>
  <si>
    <t>acct_extns_rec_crt_dt</t>
  </si>
  <si>
    <t>Account Extension Record Created Date</t>
  </si>
  <si>
    <t>Salesforce Number of Account</t>
  </si>
  <si>
    <t>account_extensions__r_account__c</t>
  </si>
  <si>
    <t>tamt</t>
  </si>
  <si>
    <t>Total Amount</t>
  </si>
  <si>
    <t>account_extensions__r_amount__c</t>
  </si>
  <si>
    <t>invst_appl</t>
  </si>
  <si>
    <t>Investing Application</t>
  </si>
  <si>
    <t>account_extensions__r_app__c</t>
  </si>
  <si>
    <t>aum_val_aod</t>
  </si>
  <si>
    <t>Asset Under Manadement Value as of Date</t>
  </si>
  <si>
    <t>account_extensions__r_as_of_date_aum__c</t>
  </si>
  <si>
    <t>account_extensions__r_as_of_date_cheque__c</t>
  </si>
  <si>
    <t>aum_avg_bal_on_jan</t>
  </si>
  <si>
    <t>Asset Under Manadement Average Balance on January</t>
  </si>
  <si>
    <t>account_extensions__r_aum_avg_bal_month_1__c</t>
  </si>
  <si>
    <t>aum_avg_bal_on_oct</t>
  </si>
  <si>
    <t>Asset Under Manadement Average Balance on  October</t>
  </si>
  <si>
    <t>account_extensions__r_aum_avg_bal_month_10__c</t>
  </si>
  <si>
    <t>aum_avg_bal_on_nov</t>
  </si>
  <si>
    <t>Asset Under Manadement Average Balance on  November</t>
  </si>
  <si>
    <t>account_extensions__r_aum_avg_bal_month_11__c</t>
  </si>
  <si>
    <t>aum_avg_bal_on_dec</t>
  </si>
  <si>
    <t>Asset Under Manadement Average Balance on  December</t>
  </si>
  <si>
    <t>account_extensions__r_aum_avg_bal_month_12__c</t>
  </si>
  <si>
    <t>aum_avg_bal_on_feb</t>
  </si>
  <si>
    <t>Asset Under Manadement Average Balance on  February</t>
  </si>
  <si>
    <t>account_extensions__r_aum_avg_bal_month_2__c</t>
  </si>
  <si>
    <t>aum_avg_bal_on_mar</t>
  </si>
  <si>
    <t>Asset Under Manadement Average Balance on  March</t>
  </si>
  <si>
    <t>account_extensions__r_aum_avg_bal_month_3__c</t>
  </si>
  <si>
    <t>aum_avg_bal_on_apr</t>
  </si>
  <si>
    <t>Asset Under Manadement Average Balance on April</t>
  </si>
  <si>
    <t>account_extensions__r_aum_avg_bal_month_4__c</t>
  </si>
  <si>
    <t>aum_avg_bal_on_may</t>
  </si>
  <si>
    <t>Asset Under Manadement Average Balance on  May</t>
  </si>
  <si>
    <t>account_extensions__r_aum_avg_bal_month_5__c</t>
  </si>
  <si>
    <t>aum_avg_bal_on_jun</t>
  </si>
  <si>
    <t>Asset Under Manadement Average Balance on June</t>
  </si>
  <si>
    <t>account_extensions__r_aum_avg_bal_month_6__c</t>
  </si>
  <si>
    <t>aum_avg_bal_on_jul</t>
  </si>
  <si>
    <t>Asset Under Manadement Average Balance on July</t>
  </si>
  <si>
    <t>account_extensions__r_aum_avg_bal_month_7__c</t>
  </si>
  <si>
    <t>aum_avg_bal_on_aug</t>
  </si>
  <si>
    <t>Asset Under Manadement Average Balance on August</t>
  </si>
  <si>
    <t>account_extensions__r_aum_avg_bal_month_8__c</t>
  </si>
  <si>
    <t>aum_avg_bal_on_sep</t>
  </si>
  <si>
    <t>Asset Under Manadement Average Balance on September</t>
  </si>
  <si>
    <t>account_extensions__r_aum_avg_bal_month_9__c</t>
  </si>
  <si>
    <t>avg_pyrl_amt</t>
  </si>
  <si>
    <t>Average Payroll Amount</t>
  </si>
  <si>
    <t>39</t>
  </si>
  <si>
    <t>account_extensions__r_avg_pyrl_amt__c</t>
  </si>
  <si>
    <t>Customer Information Should Be Treated with Caution.</t>
  </si>
  <si>
    <t>account_extensions__r_c_watchlist__c</t>
  </si>
  <si>
    <t>Wealth Customer Watchlist</t>
  </si>
  <si>
    <t>account_extensions__r_c_watchlist_wealth__c</t>
  </si>
  <si>
    <t>Watchlist Text</t>
  </si>
  <si>
    <t>account_extensions__r_c_watchlisttext__c</t>
  </si>
  <si>
    <t>Last Person Number who Revise the Client's Watchlist.</t>
  </si>
  <si>
    <t>account_extensions__r_c_watchlistupdateby__c</t>
  </si>
  <si>
    <t>Client's Watchlist Revision Date and time</t>
  </si>
  <si>
    <t>account_extensions__r_c_watchlistupdatedate__c</t>
  </si>
  <si>
    <t>DPD Collection Type</t>
  </si>
  <si>
    <t>account_extensions__r_commitcollectiontype__c</t>
  </si>
  <si>
    <t>The Client's Payment Date</t>
  </si>
  <si>
    <t>account_extensions__r_committopaydate__c</t>
  </si>
  <si>
    <t>rel_with_co</t>
  </si>
  <si>
    <t>Relationship with Company</t>
  </si>
  <si>
    <t>account_extensions__r_companyrelation__c</t>
  </si>
  <si>
    <t>cst_ctc_frq</t>
  </si>
  <si>
    <t>Customer Contact Frequency</t>
  </si>
  <si>
    <t>account_extensions__r_contact_frequency__c</t>
  </si>
  <si>
    <t>size_of_bsn</t>
  </si>
  <si>
    <t>Size of Business</t>
  </si>
  <si>
    <t>account_extensions__r_credit__c</t>
  </si>
  <si>
    <t>Customer Watchlist Status</t>
  </si>
  <si>
    <t>account_extensions__r_cu_status__c</t>
  </si>
  <si>
    <t>account_extensions__r_emailpdf__c</t>
  </si>
  <si>
    <t>est_incm_rslt</t>
  </si>
  <si>
    <t>Estimated Income Result</t>
  </si>
  <si>
    <t>account_extensions__r_est_incm_result__c</t>
  </si>
  <si>
    <t>extnl_num</t>
  </si>
  <si>
    <t>External Number</t>
  </si>
  <si>
    <t>account_extensions__r_external_id__c</t>
  </si>
  <si>
    <t>fmly_st</t>
  </si>
  <si>
    <t>Family Status</t>
  </si>
  <si>
    <t>account_extensions__r_family__c</t>
  </si>
  <si>
    <t>add_info_for_debt_coll_1</t>
  </si>
  <si>
    <t>Additional Information for Debt Collection 1</t>
  </si>
  <si>
    <t>account_extensions__r_field_1__c</t>
  </si>
  <si>
    <t>account_extensions__r_field_10__c</t>
  </si>
  <si>
    <t>account_extensions__r_field_11__c</t>
  </si>
  <si>
    <t>account_extensions__r_field_12__c</t>
  </si>
  <si>
    <t>account_extensions__r_field_13__c</t>
  </si>
  <si>
    <t>account_extensions__r_field_14__c</t>
  </si>
  <si>
    <t>account_extensions__r_field_15__c</t>
  </si>
  <si>
    <t>account_extensions__r_field_16__c</t>
  </si>
  <si>
    <t>account_extensions__r_field_17__c</t>
  </si>
  <si>
    <t>account_extensions__r_field_18__c</t>
  </si>
  <si>
    <t>account_extensions__r_field_19__c</t>
  </si>
  <si>
    <t>add_info_for_debt_coll_2</t>
  </si>
  <si>
    <t>Additional Information for Debt Collection 2</t>
  </si>
  <si>
    <t>account_extensions__r_field_2__c</t>
  </si>
  <si>
    <t>account_extensions__r_field_20__c</t>
  </si>
  <si>
    <t>add_info_for_debt_coll_3</t>
  </si>
  <si>
    <t>Additional Information for Debt Collection 3</t>
  </si>
  <si>
    <t>account_extensions__r_field_3__c</t>
  </si>
  <si>
    <t>add_info_for_debt_coll_4</t>
  </si>
  <si>
    <t>Additional Information for Debt Collection 4</t>
  </si>
  <si>
    <t>account_extensions__r_field_4__c</t>
  </si>
  <si>
    <t>add_info_for_debt_coll_5</t>
  </si>
  <si>
    <t>Additional Information for Debt Collection 5</t>
  </si>
  <si>
    <t>account_extensions__r_field_5__c</t>
  </si>
  <si>
    <t>account_extensions__r_field_6__c</t>
  </si>
  <si>
    <t>add_info_for_debt_coll_6</t>
  </si>
  <si>
    <t>Additional Information for Debt Collection 6</t>
  </si>
  <si>
    <t>account_extensions__r_field_7__c</t>
  </si>
  <si>
    <t>add_info_for_debt_coll_7</t>
  </si>
  <si>
    <t>Additional Information for Debt Collection 7</t>
  </si>
  <si>
    <t>account_extensions__r_field_8__c</t>
  </si>
  <si>
    <t>add_info_for_debt_coll_8</t>
  </si>
  <si>
    <t>Additional Information for Debt Collection 8</t>
  </si>
  <si>
    <t>account_extensions__r_field_9__c</t>
  </si>
  <si>
    <t>Update Fund Situation</t>
  </si>
  <si>
    <t>account_extensions__r_fund_update__c</t>
  </si>
  <si>
    <t>grp_of_sierra</t>
  </si>
  <si>
    <t>Group of SIERRA</t>
  </si>
  <si>
    <t>account_extensions__r_high_value__c</t>
  </si>
  <si>
    <t>indst_grp</t>
  </si>
  <si>
    <t>Industry Group</t>
  </si>
  <si>
    <t>account_extensions__r_industry__c</t>
  </si>
  <si>
    <t>DPD Intensity</t>
  </si>
  <si>
    <t>account_extensions__r_intensity__c</t>
  </si>
  <si>
    <t>cst_paymt_on_tm_f</t>
  </si>
  <si>
    <t>Customer Payment on Time Flag</t>
  </si>
  <si>
    <t>account_extensions__r_iscalculatemaxdpd__c</t>
  </si>
  <si>
    <t>lead_st</t>
  </si>
  <si>
    <t>Lead Status</t>
  </si>
  <si>
    <t>account_extensions__r_lead_status__c</t>
  </si>
  <si>
    <t>Customer Lifestyle</t>
  </si>
  <si>
    <t>account_extensions__r_lifestyle__c</t>
  </si>
  <si>
    <t>account_extensions__r_marital_status__c</t>
  </si>
  <si>
    <t>mrtl_st_info</t>
  </si>
  <si>
    <t>Marital Status Information</t>
  </si>
  <si>
    <t>account_extensions__r_marital_status_information__c</t>
  </si>
  <si>
    <t>cst_msr</t>
  </si>
  <si>
    <t>Customer Measures</t>
  </si>
  <si>
    <t>account_extensions__r_measure__c</t>
  </si>
  <si>
    <t>account_extensions__r_memo1__c</t>
  </si>
  <si>
    <t>account_extensions__r_memo2__c</t>
  </si>
  <si>
    <t>port_has_bal_fund</t>
  </si>
  <si>
    <t>Port has Balance Fund</t>
  </si>
  <si>
    <t>account_extensions__r_mf_balance_y20_21__c</t>
  </si>
  <si>
    <t>nbr_bal_fund_invst_txn_in_port</t>
  </si>
  <si>
    <t>Number of Balance Fund Investment Transactions in Port</t>
  </si>
  <si>
    <t>account_extensions__r_mf_balance_y20_21_no__c</t>
  </si>
  <si>
    <t>port_has_fif_eqty_fund</t>
  </si>
  <si>
    <t>Port has FIF/Equity Fund</t>
  </si>
  <si>
    <t>account_extensions__r_mf_equity_fif_y20_21__c</t>
  </si>
  <si>
    <t>nbr_fif_eqty_fund_invst_txn_in_port</t>
  </si>
  <si>
    <t>Number of FIF/Equity Fund Investment Transactions in Port</t>
  </si>
  <si>
    <t>account_extensions__r_mf_equity_fif_y20_21_no__c</t>
  </si>
  <si>
    <t>port_has_lqd_fund</t>
  </si>
  <si>
    <t>Port has Liquidity Fund</t>
  </si>
  <si>
    <t>account_extensions__r_mf_liquidity_y20_21__c</t>
  </si>
  <si>
    <t>nbr_lqd_fund_invst_txn_in_port</t>
  </si>
  <si>
    <t>Number of Liquidity Fund Investment Transactions in Port</t>
  </si>
  <si>
    <t>account_extensions__r_mf_liquidity_y20_21_no__c</t>
  </si>
  <si>
    <t>port_has_tax_svg_fund</t>
  </si>
  <si>
    <t>Port has Tax Saving Fund</t>
  </si>
  <si>
    <t>account_extensions__r_mf_tax_y20_21__c</t>
  </si>
  <si>
    <t>nbr_tax_svg_fund_invst_txn_in_port</t>
  </si>
  <si>
    <t>Number of Tax Saving Fund Investment Transactions in Port</t>
  </si>
  <si>
    <t>account_extensions__r_mf_tax_y20_21_no__c</t>
  </si>
  <si>
    <t>port_has_term_fund</t>
  </si>
  <si>
    <t>Port has Term Fund</t>
  </si>
  <si>
    <t>account_extensions__r_mf_termfund_y20_21__c</t>
  </si>
  <si>
    <t>nbr_term_fund_invst_txn_in_port</t>
  </si>
  <si>
    <t>Number of Term Fund Investment Transactions in Port</t>
  </si>
  <si>
    <t>account_extensions__r_mf_termfund_y20_21_no__c</t>
  </si>
  <si>
    <t>nbr_invst_txn</t>
  </si>
  <si>
    <t>Number of Investment Transactions</t>
  </si>
  <si>
    <t>account_extensions__r_mf_txn_y20_21_no__c</t>
  </si>
  <si>
    <t>has_fund_acct</t>
  </si>
  <si>
    <t>Has Fund Account</t>
  </si>
  <si>
    <t>account_extensions__r_mf_valid_y20_21__c</t>
  </si>
  <si>
    <t>Min Start Date Lead From Website</t>
  </si>
  <si>
    <t>account_extensions__r_min_start_date_lead_from_website__c</t>
  </si>
  <si>
    <t>nbr_pyrl</t>
  </si>
  <si>
    <t>Number of Payroll</t>
  </si>
  <si>
    <t>account_extensions__r_no_of_payroll__c</t>
  </si>
  <si>
    <t>tp_of_cst_prohbt_from_ctc</t>
  </si>
  <si>
    <t>Type of Customer Prohibited from Contact</t>
  </si>
  <si>
    <t>account_extensions__r_notcontactedleadsubtype__c</t>
  </si>
  <si>
    <t>noti_of_proft_and_loss_of_fund</t>
  </si>
  <si>
    <t>Notification of Profit &amp; Loss of Fund</t>
  </si>
  <si>
    <t>account_extensions__r_notification_statement__c</t>
  </si>
  <si>
    <t>ocp_bsn_tp</t>
  </si>
  <si>
    <t>Occupation / Business Type</t>
  </si>
  <si>
    <t>account_extensions__r_occupation__c</t>
  </si>
  <si>
    <t>ocp</t>
  </si>
  <si>
    <t>Occupation</t>
  </si>
  <si>
    <t>account_extensions__r_occupation1__c</t>
  </si>
  <si>
    <t>tp_of_onln_bsn</t>
  </si>
  <si>
    <t>Type of Online Business</t>
  </si>
  <si>
    <t>account_extensions__r_onlinebusiness__c</t>
  </si>
  <si>
    <t>psn_msg</t>
  </si>
  <si>
    <t>Personalized Message</t>
  </si>
  <si>
    <t>account_extensions__r_personalised_message__c</t>
  </si>
  <si>
    <t>acct_extns_pos</t>
  </si>
  <si>
    <t>Account Extension Pos Date</t>
  </si>
  <si>
    <t>account_extensions__r_pos_dt__c</t>
  </si>
  <si>
    <t>acct_extns_prior</t>
  </si>
  <si>
    <t>Account Extension Priority</t>
  </si>
  <si>
    <t>account_extensions__r_priority__c</t>
  </si>
  <si>
    <t>account_extensions__r_remark__c</t>
  </si>
  <si>
    <t>Ability to Handle Risks</t>
  </si>
  <si>
    <t>account_extensions__r_riskable__c</t>
  </si>
  <si>
    <t>RM wants to know customer's AUM Indicator</t>
  </si>
  <si>
    <t>account_extensions__r_rm_aum__c</t>
  </si>
  <si>
    <t>Total Purchases RMF This Year</t>
  </si>
  <si>
    <t>account_extensions__r_rmf_purchase_amt__c</t>
  </si>
  <si>
    <t>slry_base</t>
  </si>
  <si>
    <t>Salary Base</t>
  </si>
  <si>
    <t>account_extensions__r_salary_model_result__c</t>
  </si>
  <si>
    <t>Who Receives  &amp; Transfer Information to Customer</t>
  </si>
  <si>
    <t>account_extensions__r_sender_information__c</t>
  </si>
  <si>
    <t>all_pd_cd</t>
  </si>
  <si>
    <t>All Product Code</t>
  </si>
  <si>
    <t>account_extensions__r_sp_all_product_code__c</t>
  </si>
  <si>
    <t>cst_bnft</t>
  </si>
  <si>
    <t>Customer Benefit</t>
  </si>
  <si>
    <t>account_extensions__r_sp_benefits__c</t>
  </si>
  <si>
    <t>can_use_est_incm</t>
  </si>
  <si>
    <t>Can Use Estimate Income</t>
  </si>
  <si>
    <t>account_extensions__r_sp_canuseestincome__c</t>
  </si>
  <si>
    <t>can_use_est_incm_dsply</t>
  </si>
  <si>
    <t>Can Use Estimate Income Display</t>
  </si>
  <si>
    <t>account_extensions__r_sp_canuseestincomedisplay__c</t>
  </si>
  <si>
    <t>can_use_stbl_incm</t>
  </si>
  <si>
    <t>Can Use Stable Income</t>
  </si>
  <si>
    <t>account_extensions__r_sp_canusestableincome__c</t>
  </si>
  <si>
    <t>can_use_stbl_incm_dsply</t>
  </si>
  <si>
    <t>Can Use Stable Income Display</t>
  </si>
  <si>
    <t>account_extensions__r_sp_canusestableincomedisplay__c</t>
  </si>
  <si>
    <t xml:space="preserve">Customer CIS </t>
  </si>
  <si>
    <t>account_extensions__r_sp_cis__c</t>
  </si>
  <si>
    <t>condt_for_rsbmt_incm_doc_for_entpnr_cc</t>
  </si>
  <si>
    <t>Condition for Submitting Income Document for Entrepreneur (CC)</t>
  </si>
  <si>
    <t>account_extensions__r_sp_e_cc__c</t>
  </si>
  <si>
    <t>condt_for_rsbmt_incm_doc_for_entpnr_hl</t>
  </si>
  <si>
    <t>Condition for Submitting Income Document for Entrepreneur (HL)</t>
  </si>
  <si>
    <t>account_extensions__r_sp_e_hl__c</t>
  </si>
  <si>
    <t>Condition for Submitting Income Document for Entrepreneur (K-Car/ New Car)</t>
  </si>
  <si>
    <t>account_extensions__r_sp_e_k_car_new_car__c</t>
  </si>
  <si>
    <t>condt_for_rsbmt_incm_doc_for_entpnr_sme</t>
  </si>
  <si>
    <t>Condition for Submitting Income Document for Entrepreneur (SME)</t>
  </si>
  <si>
    <t>account_extensions__r_sp_e_sme__c</t>
  </si>
  <si>
    <t>Condition for Submitting Income Document for Entrepreneur (XpressCash)</t>
  </si>
  <si>
    <t>account_extensions__r_sp_e_xpc__c</t>
  </si>
  <si>
    <t>Condition for Submitting Income Document for Entrepreneur (XpressLoan)</t>
  </si>
  <si>
    <t>account_extensions__r_sp_e_xpl__c</t>
  </si>
  <si>
    <t>est_incm_link</t>
  </si>
  <si>
    <t>Estimate Income Link</t>
  </si>
  <si>
    <t>account_extensions__r_sp_estimate_income_link__c</t>
  </si>
  <si>
    <t>entpnr_incm_ases_link</t>
  </si>
  <si>
    <t>Entrepreneur's Income Assessment Link</t>
  </si>
  <si>
    <t>account_extensions__r_sp_estimated_income_entrepreneur1__c</t>
  </si>
  <si>
    <t>entpnr_incm_ases_rmrk</t>
  </si>
  <si>
    <t>Entrepreneur's Income Assessment Remark</t>
  </si>
  <si>
    <t>account_extensions__r_sp_estimated_income_remark__c</t>
  </si>
  <si>
    <t>entpnr_incm_ases_rmrk_1</t>
  </si>
  <si>
    <t>Entrepreneur's Income Assessment Remark 1</t>
  </si>
  <si>
    <t>account_extensions__r_sp_estimated_income_remark_1__c</t>
  </si>
  <si>
    <t>est_idv_mo_incm</t>
  </si>
  <si>
    <t>Estimated Individual Monthly Income</t>
  </si>
  <si>
    <t>account_extensions__r_sp_estimated_income_salary2__c</t>
  </si>
  <si>
    <t>account_extensions__r_sp_remark_adhoc__c</t>
  </si>
  <si>
    <t>apply_ln_dtl_with_pd_cd_cc</t>
  </si>
  <si>
    <t>Applying Loan Details with Product Code (CC)</t>
  </si>
  <si>
    <t>account_extensions__r_sp_s_cc__c</t>
  </si>
  <si>
    <t>apply_ln_dtl_with_pd_cd_hl</t>
  </si>
  <si>
    <t>Applying Loan Details with Product Code (HL)</t>
  </si>
  <si>
    <t>account_extensions__r_sp_s_hl__c</t>
  </si>
  <si>
    <t>Applying Loan Details with Product Code (K-Car/ New Car)</t>
  </si>
  <si>
    <t>account_extensions__r_sp_s_k_car_new_car__c</t>
  </si>
  <si>
    <t>Applying Loan Details with Product Code (XpressCash)</t>
  </si>
  <si>
    <t>account_extensions__r_sp_s_xpc__c</t>
  </si>
  <si>
    <t>Applying Loan Details with Product Code (XpressLoan)</t>
  </si>
  <si>
    <t>account_extensions__r_sp_s_xpl__c</t>
  </si>
  <si>
    <t>Total Purchases SSF This Year</t>
  </si>
  <si>
    <t>account_extensions__r_ssf_purchase_amt__c</t>
  </si>
  <si>
    <t>SSF Purchase date</t>
  </si>
  <si>
    <t>account_extensions__r_ssf_rmf_as_of_date__c</t>
  </si>
  <si>
    <t>account_extensions__r_taxdeduction__c</t>
  </si>
  <si>
    <t>Total SSF &amp; RMF This Year</t>
  </si>
  <si>
    <t>account_extensions__r_total_ssf_rmf_purchase_amt__c</t>
  </si>
  <si>
    <t>trd_frq</t>
  </si>
  <si>
    <t>Trading Frequency</t>
  </si>
  <si>
    <t>account_extensions__r_trade__c</t>
  </si>
  <si>
    <t>fee_coll_fmt</t>
  </si>
  <si>
    <t>Fee Collection Format</t>
  </si>
  <si>
    <t>account_extensions__r_type__c</t>
  </si>
  <si>
    <t>tp_of_ocp</t>
  </si>
  <si>
    <t>Type of Occupation</t>
  </si>
  <si>
    <t>account_extensions__r_typeofoccupation__c</t>
  </si>
  <si>
    <t>wllt_size_and_poten_grp_1</t>
  </si>
  <si>
    <t xml:space="preserve">Wallet size &amp; Potential Group 1 </t>
  </si>
  <si>
    <t>account_extensions__r_wallet_size_potential_group1__c</t>
  </si>
  <si>
    <t>wllt_size_and_poten_grp_2</t>
  </si>
  <si>
    <t>Wallet size &amp; Potential Group 2</t>
  </si>
  <si>
    <t>account_extensions__r_wallet_size_potential_group2__c</t>
  </si>
  <si>
    <t>v_cardlink_kb1dh001_cp1t170_01</t>
  </si>
  <si>
    <t>v_cardlink_kb1dh001_cp1t170_02</t>
  </si>
  <si>
    <t>v_cardlink_kb1dh037_cpccpf_d</t>
  </si>
  <si>
    <t>v_cardlink_kb1dh037_cpccpf_p</t>
  </si>
  <si>
    <t>v_cardlink_kb1dh037_cptcpf_d</t>
  </si>
  <si>
    <t>v_cardlink_kb1dh037_cptcpf_p</t>
  </si>
  <si>
    <t>No</t>
  </si>
  <si>
    <t>Batch</t>
  </si>
  <si>
    <t>System</t>
  </si>
  <si>
    <t>File name/Table name</t>
  </si>
  <si>
    <t>EBAN/DIH</t>
  </si>
  <si>
    <t>KBMF File Reference</t>
  </si>
  <si>
    <t>CBR EBAN File Reference</t>
  </si>
  <si>
    <t>Batch 1</t>
  </si>
  <si>
    <t>PCB-Deposit</t>
  </si>
  <si>
    <t>src_pf_ar_sa_dly_yyyymmdd.txt</t>
  </si>
  <si>
    <t>EBAN</t>
  </si>
  <si>
    <t>src_pf_ar_ca_dly_yyyymmdd.txt</t>
  </si>
  <si>
    <t>src_pf_ar_fx_dly_yyyymmdd.txt</t>
  </si>
  <si>
    <t>src_pf_ar_sf_dly_yyyymmdd.txt</t>
  </si>
  <si>
    <t>PCB_DIH_ExtRATE1_YYYYMMDD.txt</t>
  </si>
  <si>
    <t>Common_Market_Code.txt</t>
  </si>
  <si>
    <t>PCB-Lending</t>
  </si>
  <si>
    <t>Common_Account_Info_YYYYMMDD.txt</t>
  </si>
  <si>
    <t>Common_Limit_Info_YYYYMMDD.txt</t>
  </si>
  <si>
    <t>Account_Defer_Interest_YYYYMMDD.txt</t>
  </si>
  <si>
    <t>Common_Rate_Type.txt</t>
  </si>
  <si>
    <t>Common_Billing_Detail_yyyymmdd.txt</t>
  </si>
  <si>
    <t>Common_Billing_yyyymmdd.txt</t>
  </si>
  <si>
    <t>Common_ConditionSchedulePayment_yyyymmdd.txt</t>
  </si>
  <si>
    <t>Common_LimitAcctRel_YYYYMMDD.txt</t>
  </si>
  <si>
    <t>COMMON_INSTALLMENTDETAILS.TXT</t>
  </si>
  <si>
    <t>Common_Transaction File.txt</t>
  </si>
  <si>
    <t>Common_Fee_Info.txt</t>
  </si>
  <si>
    <t>Common_Account_Tier_By_Time.txt</t>
  </si>
  <si>
    <t>Other_Transaction_File.txt</t>
  </si>
  <si>
    <t>FX_TXN_yyyymmdd.txt</t>
  </si>
  <si>
    <t>src_official_chk_dly_yyyymmdd.txt</t>
  </si>
  <si>
    <t>src_override_txn_dly_yyyymmdd.txt</t>
  </si>
  <si>
    <t>src_pers_chk_dly_yyyymmdd.txt</t>
  </si>
  <si>
    <t>OD_Common_Finality_Code.txt</t>
  </si>
  <si>
    <t>Account_Defer_Interest_Installment_Plan_YYYYMMDD.txt</t>
  </si>
  <si>
    <t>CISP.CB2D0005.ODENCITD.SAM_YYYYMMDD.txt</t>
  </si>
  <si>
    <t xml:space="preserve">PCB_BR_TXN_YYYYMMDD.txt
</t>
  </si>
  <si>
    <t>PCB_DIH_ExtUTBLRATE_YYYYMMDD.txt</t>
  </si>
  <si>
    <t>PCB_DEPTXN_DB</t>
  </si>
  <si>
    <t>src_pf_ar_ca_fnc_st_dly_yyyymmdd.txt</t>
  </si>
  <si>
    <t>src_pf_ar_ca_hld_dly_YYYYMMDD.txt</t>
  </si>
  <si>
    <t>SRC_PF_AR_CA_LIMIT_DLY_YYYYMMDD.TXT</t>
  </si>
  <si>
    <t>src_pf_ar_fx_fnc_st_dly_yyyymmdd.txt</t>
  </si>
  <si>
    <t>src_pf_ar_fx_hld_dly_yyyymmdd.txt</t>
  </si>
  <si>
    <t>src_pf_ar_non_qkchk_dly_yyyymmdd.txt</t>
  </si>
  <si>
    <t>src_pf_ar_nrb_dly_yyyymmdd.txt</t>
  </si>
  <si>
    <t>Bene_Product_Type_YYYYMMDD.txt</t>
  </si>
  <si>
    <t>Plan</t>
  </si>
  <si>
    <t>CBR File Reference</t>
  </si>
  <si>
    <t>Batch 2</t>
  </si>
  <si>
    <t>K PLUS</t>
  </si>
  <si>
    <t>Plan B</t>
  </si>
  <si>
    <t>View_JMobileActLog_Log</t>
  </si>
  <si>
    <t>CBR_V_MB_ACTN_LOG_v.1.8</t>
  </si>
  <si>
    <t>View_JMobile_Log</t>
  </si>
  <si>
    <t>CBR_V_MB_PLUS_IP_MSTR_V.0.13</t>
  </si>
  <si>
    <t>View_JMobileAcctCard_Log</t>
  </si>
  <si>
    <t>CBR_V_MB_PLUS_IP_X_AR_REL_v0.5</t>
  </si>
  <si>
    <t>LPM-AS/400​</t>
  </si>
  <si>
    <t>LMD23400</t>
  </si>
  <si>
    <t>CBR_VP_LPM_LMT_AR_INF_BFR_WRTOF_v0.5</t>
  </si>
  <si>
    <t>L01D070</t>
  </si>
  <si>
    <t xml:space="preserve">CBR_V_LPM_AR_WRTOF_RCV_v0.9.xlsx </t>
  </si>
  <si>
    <t>L01W769</t>
  </si>
  <si>
    <t>CBR_VP_LPM_LN_CNTG_DMMY_CLSS_PRVN_v0.19</t>
  </si>
  <si>
    <t>L01W181</t>
  </si>
  <si>
    <t>CBR_VP_LPM_LN_CARD_CLSS_PRVN_v0.18</t>
  </si>
  <si>
    <t>L01W909</t>
  </si>
  <si>
    <t>CBR_VP_LPM_LN_CNTG_CLSS_PRVN_v0.18</t>
  </si>
  <si>
    <t>L01D027</t>
  </si>
  <si>
    <t>CBR_VP_LPM_AR_CLSS_QLY_v.0.8</t>
  </si>
  <si>
    <t>L01D003</t>
  </si>
  <si>
    <t>CBR_VP_LPM_AR_INF_v0.14</t>
  </si>
  <si>
    <t>LMD24000</t>
  </si>
  <si>
    <t>CBR_VP_LPM_LMT_AR_INF_v0.11</t>
  </si>
  <si>
    <t>DRD07200-HIST-TDR-ACCT-FILE</t>
  </si>
  <si>
    <t>CBR_VP_LPM_AR_TDR_TRCK</t>
  </si>
  <si>
    <t>RIW64000</t>
  </si>
  <si>
    <t>CBR_V_LPM_CST_RI_TDR_v1.0</t>
  </si>
  <si>
    <t>L05W041</t>
  </si>
  <si>
    <t>CBR_VP_LPM_AR_PYMT_MO_v0.2</t>
  </si>
  <si>
    <t>L01W188</t>
  </si>
  <si>
    <t>CBR_V_LPM_AR_NPL_STRT_DT_v0.9</t>
  </si>
  <si>
    <t>LMD35600</t>
  </si>
  <si>
    <t>CBR_V_LPM_AR_PRVN_RSK_RWD_V0.5</t>
  </si>
  <si>
    <t>L01D072-ACCT-RECEIVE-FROM-WRITE-OFF-FILE</t>
  </si>
  <si>
    <t>CBR_V_LPM_AR_RCV_DTL_V1.2</t>
  </si>
  <si>
    <t>L01D074</t>
  </si>
  <si>
    <t>CBR_V_LPM_AR_WRTOF_DTL_v0.11</t>
  </si>
  <si>
    <t>IDD00800</t>
  </si>
  <si>
    <t>CBR_V_LPM_CASE_GRP_V1.3</t>
  </si>
  <si>
    <t xml:space="preserve">L01D513 </t>
  </si>
  <si>
    <t>CBR_V_LPM_CLSS_RSN_CD_v0.8</t>
  </si>
  <si>
    <t>IDD00100</t>
  </si>
  <si>
    <t>CBR_V_LPM_CST_IDNX_v0.8</t>
  </si>
  <si>
    <t>RIW61000</t>
  </si>
  <si>
    <t>CBR_V_LPM_CST_RI_CLT</t>
  </si>
  <si>
    <t>RIW62000</t>
  </si>
  <si>
    <t>CBR_V_LPM_CST_RI_CR_v0.9</t>
  </si>
  <si>
    <t>RIW63000</t>
  </si>
  <si>
    <t>CBR_V_LPM_CST_RI_NPA_CASH_FLOW_v1.3</t>
  </si>
  <si>
    <t>U3LPMCFI.TLMD47300</t>
  </si>
  <si>
    <t>CBR_V_LPM_RSN_INF_v0.2</t>
  </si>
  <si>
    <t>IDD10700</t>
  </si>
  <si>
    <t>CBR_VP_LPM_BLIST_v0.3</t>
  </si>
  <si>
    <t>L10W909</t>
  </si>
  <si>
    <t>CBR_VP_LPM_CLT_DTL_v0.8</t>
  </si>
  <si>
    <t>LPM-AS/400</t>
  </si>
  <si>
    <t>L01W910</t>
  </si>
  <si>
    <t>CBR_VP_LPM_LN_CNTG_CLSS_PRVN_BFR_WRTOF.v0.4</t>
  </si>
  <si>
    <t xml:space="preserve">L01W180
 </t>
  </si>
  <si>
    <t>CBR_VP_LPM_CST_DTL_V1.0</t>
  </si>
  <si>
    <t>LMD23500</t>
  </si>
  <si>
    <t>CBR_VP_LPM_LMT_INF_BFR_WRTOF_v0.5</t>
  </si>
  <si>
    <t>LMD38100</t>
  </si>
  <si>
    <t>CBR_V_LPM_AR_ACM_RPYMT_v0.3</t>
  </si>
  <si>
    <t>L01D480</t>
  </si>
  <si>
    <t>CBR_VP_MNUL_CR_FCL_AR_v0.5</t>
  </si>
  <si>
    <t>L01D482</t>
  </si>
  <si>
    <t>CBR_VP_MNUL_CR_FCL_PYMT_TXN_v0.3</t>
  </si>
  <si>
    <t>LMD24100</t>
  </si>
  <si>
    <t>CBR_VP_LPM_LMT_INF_V0.8</t>
  </si>
  <si>
    <t>LPM-TDR​</t>
  </si>
  <si>
    <t>CT1D167_YYYYMMDD.txt</t>
  </si>
  <si>
    <t>CBR_V_TDR_AR_X_TDR_REL_v1.4</t>
  </si>
  <si>
    <t>LPM-TDR</t>
  </si>
  <si>
    <t>CT1D399_YYYYMMDD.txt</t>
  </si>
  <si>
    <t>CBR_VP_TDR_AR_RESHD_DTL_v0.6</t>
  </si>
  <si>
    <t>PSCP.COLL.CT3B553.CUST</t>
  </si>
  <si>
    <t>CBR_VP_TDR_CST_GRDG_v0.8</t>
  </si>
  <si>
    <t>CT1D134_YYYYMMDD.txt</t>
  </si>
  <si>
    <t>CBR_VP_TDR_GRP_AR_HRCT_v0.9</t>
  </si>
  <si>
    <t>CT1D439_YYYYMMDD.txt</t>
  </si>
  <si>
    <t>CBR_VP_TDR_CST_GRDG_NEW_CRIT_v0.5</t>
  </si>
  <si>
    <t>CT1D427A_YYYYMMDD.txt</t>
  </si>
  <si>
    <t>CT1D291_YYYYMMDD.txt</t>
  </si>
  <si>
    <t>CBR_VP_TDR_AR_MVMT_v0.3</t>
  </si>
  <si>
    <t>CT1D137_YYYYMMDD.txt</t>
  </si>
  <si>
    <t>CBR_VP_TDR_AR_DTL_v1.1</t>
  </si>
  <si>
    <t>CT1D408A_YYYYMMDD.txt</t>
  </si>
  <si>
    <t>CBR_VP_TDR_AR_RESHD_v1.1</t>
  </si>
  <si>
    <t>Trade-Navigator</t>
  </si>
  <si>
    <t>RDT_SCF_CL_ACCT_NAL_yyyymmdd.txt</t>
  </si>
  <si>
    <t>LCR070_YYYYMMDD.txt</t>
  </si>
  <si>
    <t>SRC_EXIMAR_YYYYMMDD.TXT</t>
  </si>
  <si>
    <t>BASEL_YYYYMMDD.txt</t>
  </si>
  <si>
    <t>EB059F_YYYYMMDD.TXT</t>
  </si>
  <si>
    <t>AML_YYYYMMDD.txt</t>
  </si>
  <si>
    <t>LPM030_YYYYMMDD.TXT</t>
  </si>
  <si>
    <t>src_trdna_txn_trd_fnc_yyyymmdd.txt</t>
  </si>
  <si>
    <t>LAP040F_YYYYMM.txt</t>
  </si>
  <si>
    <t>CT1D364_yyyymm.txt</t>
  </si>
  <si>
    <t>LCR071_YYYYMMDD.txt</t>
  </si>
  <si>
    <t>daily_turn_over_yyyymmdd.txt</t>
  </si>
  <si>
    <t>LCR110_YYYYMMDD.txt</t>
  </si>
  <si>
    <t>New-Trade</t>
  </si>
  <si>
    <t>KBGT_CONT_OUTSTANDING_YYYYMMDD.TXT</t>
  </si>
  <si>
    <t>KBGT_LOAN_OUTSTANDING_YYYYMMDD.TXT</t>
  </si>
  <si>
    <t>XREFACCTCMS.txt</t>
  </si>
  <si>
    <t>XREFACLIM.txt</t>
  </si>
  <si>
    <t>KBGT_LIMIT_ALLOCATED_YYYYMMDD.TXT</t>
  </si>
  <si>
    <t>KBGT_LIMIT_YYYYMMDD.TXT</t>
  </si>
  <si>
    <t>DBTL4xL6.txt</t>
  </si>
  <si>
    <t>DBTL4xL7.txt</t>
  </si>
  <si>
    <t>DBTL4xL10.txt</t>
  </si>
  <si>
    <t>DBTL4xL8.txt</t>
  </si>
  <si>
    <t>DBTL4xL11.txt</t>
  </si>
  <si>
    <t>DBTL4xL9.txt</t>
  </si>
  <si>
    <t>DBTTNREL.txt</t>
  </si>
  <si>
    <t>KBGT_BANK_SWIFT_YYYYMMDD.txt</t>
  </si>
  <si>
    <t>KB_TV_LTABL</t>
  </si>
  <si>
    <t>KBGT_FEE_INT_RECEIVED_YYYYMMDD.TXT</t>
  </si>
  <si>
    <t>KBGT_FRAUD_TXN_YYYYMMDD.TXT</t>
  </si>
  <si>
    <t>KBGT_NOSTRO_YYYYMMDD.txt</t>
  </si>
  <si>
    <t>KBGT_PAYMENT_YYYYMMDD.TXT</t>
  </si>
  <si>
    <t>KBGT_RISK_REWARD_YYYYMMDD.TXT</t>
  </si>
  <si>
    <t>KBGT_TURNOVER_YYYYMMDD.TXT</t>
  </si>
  <si>
    <t>KBGT_VOSTRO_YYYYMMDD.txt</t>
  </si>
  <si>
    <t>Supply Chain</t>
  </si>
  <si>
    <t>VW_SCT_BOOK_LOAN</t>
  </si>
  <si>
    <t>VW_RDT_SCF_CL</t>
  </si>
  <si>
    <t>VW_CM_FEE_STRUCTURE</t>
  </si>
  <si>
    <t>VW_SCM_ACCT</t>
  </si>
  <si>
    <t>SCF_IP_REL</t>
  </si>
  <si>
    <t>DIH</t>
  </si>
  <si>
    <t>SCF_IP</t>
  </si>
  <si>
    <t>RDT_SCF_CL_ACCT_OD_YYYYMMDD.txt</t>
  </si>
  <si>
    <t xml:space="preserve">VW_SCT_BOOK_LOAN
</t>
  </si>
  <si>
    <t xml:space="preserve">VW_SCT_CANCELINTEREST_LOG
</t>
  </si>
  <si>
    <t xml:space="preserve">VW_SCT_COLLECT_FEE
</t>
  </si>
  <si>
    <t xml:space="preserve">VW_SCT_COLLECT_INT
</t>
  </si>
  <si>
    <t xml:space="preserve">VW_SCT_SAFE
</t>
  </si>
  <si>
    <t>VW_SCT_DIRECTCR_DET</t>
  </si>
  <si>
    <t xml:space="preserve">VW_SCT_DIRECTCR_MAS
</t>
  </si>
  <si>
    <t xml:space="preserve">VW_SCT_DIRECT_DR
</t>
  </si>
  <si>
    <t xml:space="preserve">VW_CM_FEE_STRUCTURE
</t>
  </si>
  <si>
    <t xml:space="preserve">VW_SCT_DAILY_INT
</t>
  </si>
  <si>
    <t>SCF_LATECHARGE_YYYYMMDD.txt</t>
  </si>
  <si>
    <t xml:space="preserve">VW_SCM_LIMIT
</t>
  </si>
  <si>
    <t xml:space="preserve">VW_RDT_SCF_CL_ACCT </t>
  </si>
  <si>
    <t>VW_NAL_TRANS</t>
  </si>
  <si>
    <t>VW_ODT_TRANS</t>
  </si>
  <si>
    <t>VW_SCT_PAYMENT</t>
  </si>
  <si>
    <t>VW_SCM_TRADING_ACCT</t>
  </si>
  <si>
    <t xml:space="preserve">VW_SCM_VERIFY_TRADING
</t>
  </si>
  <si>
    <t>Factoring</t>
  </si>
  <si>
    <t>FACT_ACCT_YYYYMMDD.txt</t>
  </si>
  <si>
    <t>V_PurRef</t>
  </si>
  <si>
    <t>V_InterestMaster</t>
  </si>
  <si>
    <t>FACT_DM_LIMIT_YYYYMMDD.txt</t>
  </si>
  <si>
    <t>FACT_DM_REFR_YYYYMMDD.txt</t>
  </si>
  <si>
    <t>FACT_FEE_CD_YYYYMMDD.txt</t>
  </si>
  <si>
    <t>FACT_FEE_DTL_YYYYMMDD.txt</t>
  </si>
  <si>
    <t>FACT_LIMIT_YYYYMMDD.txt</t>
  </si>
  <si>
    <t>FACT_RR_YYYYMMDD.txt</t>
  </si>
  <si>
    <t>FACT_TXN_EV_CD_YYYYMMDD.txt</t>
  </si>
  <si>
    <t>FACT_TXN_YYYYMMDD.txt</t>
  </si>
  <si>
    <t>Murex</t>
  </si>
  <si>
    <t>MXMKTEvent_YYYYMMDD.txt</t>
  </si>
  <si>
    <t>MMLiveMat_YYYYMMDD.txt </t>
  </si>
  <si>
    <t>src_basellr_mx_bond_deal_cashflow_YYYYMMDD.txt</t>
  </si>
  <si>
    <t>Bond_Generator_Master_YYYYMMDD.txt</t>
  </si>
  <si>
    <t>src_basellr_mx_bond_agency_rating_YYYYMMDD.txt</t>
  </si>
  <si>
    <t>Special_Accounts_YYYYMMDD.txt</t>
  </si>
  <si>
    <t>InterestRateCodeMaster_YYYYMMDD.txt</t>
  </si>
  <si>
    <t>src_basellr_mx_ird_YYYYMMDD.txt</t>
  </si>
  <si>
    <t>MXLimit_CPTY_list_YYYYMMDD.txt</t>
  </si>
  <si>
    <t>MXLimitEffective_YYYYMMDD.txt</t>
  </si>
  <si>
    <t>src_basellr_mx_repo_YYYYMMDD.txt</t>
  </si>
  <si>
    <t>src_basellr_mx_SWP_UND_YYYYMMDD.txt</t>
  </si>
  <si>
    <t>src_basellr_mx_cf_YYYYMMDD.txt</t>
  </si>
  <si>
    <t>src_basellr_mx_fxd_YYYYMMDD.txt</t>
  </si>
  <si>
    <t>DSN_FXA_REF_TO_1_yyyymmdd.txt</t>
  </si>
  <si>
    <t>FXSalesTransaction_01_YYYYMMDD.txt</t>
  </si>
  <si>
    <t>src_basellr_mx_fxo_YYYYMMDD.txt</t>
  </si>
  <si>
    <t>src_basellr_mx_SWP_OPT_YYYYMMDD.txt</t>
  </si>
  <si>
    <t>SRC_MNUL_O_CAT_FX_yyyyMMdd.txt</t>
  </si>
  <si>
    <t>SRC_MNUL_MX_X_IP_yyyyMMdd.txt</t>
  </si>
  <si>
    <t>ACUP_YYYYMMDD.txt</t>
  </si>
  <si>
    <t>MMLiveMat_YYYYMMDD.txt</t>
  </si>
  <si>
    <t>BondDB_FCY_YYYYMMDD.TXT</t>
  </si>
  <si>
    <t>BondDB_THB_YYYYMMDD.txt</t>
  </si>
  <si>
    <t>src_basellr_mx_bond_profile_YYYYMMDD.txt</t>
  </si>
  <si>
    <t>BondOptFwdCds_YYYYMMDD.txt</t>
  </si>
  <si>
    <t>BondCollateral_YYYYMMDD.TXT</t>
  </si>
  <si>
    <t>BondPosition_AVP2_YYYYMMDD.txt</t>
  </si>
  <si>
    <t>ProductDbCF_YYYYMMDD.txt</t>
  </si>
  <si>
    <t>CMOT_YYYYMMDD.txt</t>
  </si>
  <si>
    <t>CMSW_YYYYMMDD.txt</t>
  </si>
  <si>
    <t>src_murx_deal_ar_yyyymmdd.txt</t>
  </si>
  <si>
    <t>EQOT_YYYYMMDD.txt</t>
  </si>
  <si>
    <t>ProductDbFX_YYYYMMDD.txt</t>
  </si>
  <si>
    <t>ProductDbFXO_YYYYMMDD.txt</t>
  </si>
  <si>
    <t>src_murx_incm_yyyymmdd.txt</t>
  </si>
  <si>
    <t>ProductDbIRD_YYYYMMDD.txt</t>
  </si>
  <si>
    <t xml:space="preserve">Reset_LP_Ctp_Funded_ForInt_YYYYMMDD.txt
</t>
  </si>
  <si>
    <t>Report_Limit_Ctp_Funded_ForInt_YYYYMMDD.txt</t>
  </si>
  <si>
    <t>Commodity_YYYYMMDD.TXT</t>
  </si>
  <si>
    <t>Reset_MPLCDE_ForInt_YYYYMMDD.txt</t>
  </si>
  <si>
    <t>Report_Limit_PSE_ForInt_YYYYMMDD.txt</t>
  </si>
  <si>
    <t>Reset_LP_SE_ForInt_YYYYMMDD.txt</t>
  </si>
  <si>
    <t>Report_Limit_SE_ForInt_YYYYMMDD.txt</t>
  </si>
  <si>
    <t>src_basellr_mx_MM_YYYYMMDD.txt</t>
  </si>
  <si>
    <t>src_murx_product_yyyymmdd.txt</t>
  </si>
  <si>
    <t>src_murx_shd_ar_yyyymmdd.txt</t>
  </si>
  <si>
    <t>ProductDbOSWP_YYYYMMDD.txt</t>
  </si>
  <si>
    <t>HRIS</t>
  </si>
  <si>
    <t>SYSADM.HRIS_STAFF_ACCNT_VW</t>
  </si>
  <si>
    <t>UD</t>
  </si>
  <si>
    <t>VW_T_SU_SUB_UH_FUL</t>
  </si>
  <si>
    <t>VW_KGROUP_SIDETEXTTBL</t>
  </si>
  <si>
    <t>VW_FI_FND_INF_FUL</t>
  </si>
  <si>
    <t>VW_FLT_RL_SUB_BAL_ENQ</t>
  </si>
  <si>
    <t>VW_T_UH_UH_FUL</t>
  </si>
  <si>
    <t>KA_FundCode.txt</t>
  </si>
  <si>
    <t>KSecFundPorfolio_YYYYMMDD.txt</t>
  </si>
  <si>
    <t>DIH_Composite_V_FND_DVDN_PYMT</t>
  </si>
  <si>
    <t xml:space="preserve">VW_TRANSACTIONAFTEXT </t>
  </si>
  <si>
    <t>VW_ACCBALANCEEXT</t>
  </si>
  <si>
    <t xml:space="preserve">VW_T_UH_UH_FUL </t>
  </si>
  <si>
    <t>dbo.TranRiskAssessment</t>
  </si>
  <si>
    <t>VW_FLT_DP_DIV_CERT_INC</t>
  </si>
  <si>
    <t>VW_KGROUP_DIRECTDBTPAYEXT</t>
  </si>
  <si>
    <t>VW_S_TXN_PCS_RULE</t>
  </si>
  <si>
    <t xml:space="preserve">VW_SWITCHINGMAINTTBL </t>
  </si>
  <si>
    <t>VW_SYSTEMSTATUS</t>
  </si>
  <si>
    <t>VW_TRANSACTIONADDINFO</t>
  </si>
  <si>
    <t>VW_TRANSACTIONEXT</t>
  </si>
  <si>
    <t>CIS</t>
  </si>
  <si>
    <t>Plan A</t>
  </si>
  <si>
    <t>MQ_AR_IPXAR</t>
  </si>
  <si>
    <t>MQ_DIH_ARXCONTACT</t>
  </si>
  <si>
    <t>V_RELAR</t>
  </si>
  <si>
    <t>MQ_ARXAR</t>
  </si>
  <si>
    <t>V_CNTCHNNL</t>
  </si>
  <si>
    <t>V_CNTPDDMN</t>
  </si>
  <si>
    <t>V_CNTPURPS</t>
  </si>
  <si>
    <t>MQ_DNTCNT</t>
  </si>
  <si>
    <t>V_DOCTP</t>
  </si>
  <si>
    <t>V_IPMERGE</t>
  </si>
  <si>
    <t>MQ_DIH_OTHDOC</t>
  </si>
  <si>
    <t>V_CNTRELTP</t>
  </si>
  <si>
    <t>MQ_DIH_IPXCONTACT</t>
  </si>
  <si>
    <t>V_CONTTP</t>
  </si>
  <si>
    <t>MQ_DIH_CONTINFO</t>
  </si>
  <si>
    <t>MQ_IPXRL</t>
  </si>
  <si>
    <t>MQ_DIH_ARXADDR</t>
  </si>
  <si>
    <t>MQ_IP</t>
  </si>
  <si>
    <t>MQ_DIH_IDV</t>
  </si>
  <si>
    <t>MQ_DIH_ORG</t>
  </si>
  <si>
    <t>V_IPSEGMENT</t>
  </si>
  <si>
    <t>V_HISTSEGM</t>
  </si>
  <si>
    <t>MQ_DIH_ADDR</t>
  </si>
  <si>
    <t>MQ_DIH_IPXADDR</t>
  </si>
  <si>
    <t>CRIFLDSTM</t>
  </si>
  <si>
    <t>FCD</t>
  </si>
  <si>
    <t>FCD_AR_YYYYMMDD.txt</t>
  </si>
  <si>
    <t>CSM</t>
  </si>
  <si>
    <t>CSM_CUSTXFORMXCONSENT_YYYYMMDD.TXT</t>
  </si>
  <si>
    <t>CBR_V_CNSNT_FORM_KBNK_V0.7.xlsx</t>
  </si>
  <si>
    <t>CSM_FORMXAPPR_YYYYMMDD.TXT</t>
  </si>
  <si>
    <t>CBR_VP_CNSNT_FORM_DTL_V0.1.xlsx</t>
  </si>
  <si>
    <t>CSM_CHANNEL_YYYYMMDD.TXT</t>
  </si>
  <si>
    <t>CBR_VP_CNSNT_CNL_CD_v.0.1.xlsx</t>
  </si>
  <si>
    <t>CSM_ORIGINATEPRODUCTCOA_YYYYMMDD.TXT</t>
  </si>
  <si>
    <t>CSM_ORIGINATEPRODUCTNONCOA_YYYYMMDD.TXT</t>
  </si>
  <si>
    <t>CBR_VP_CNSNT_ORIG_NON_COA_PD_CD_v.0.2.xlsx</t>
  </si>
  <si>
    <t>CSM_PURPOSE_YYYYMMDD.TXT</t>
  </si>
  <si>
    <t>CBR_VP_CNSNT_PPS_CD_v.0.1.xlsx</t>
  </si>
  <si>
    <t>CSM_COMPANY_YYYYMMDD.TXT</t>
  </si>
  <si>
    <t>CBR_VP_CNSNT_CO_CD_v.0.2.xlsx</t>
  </si>
  <si>
    <t>CSM_RECEIVERTYPE_YYYYMMDD.TXT</t>
  </si>
  <si>
    <t>CSM_FORMCONSENT_YYYYMMDD.TXT</t>
  </si>
  <si>
    <t>CSM_FORMXCONTENT_YYYYMMDD.TXT</t>
  </si>
  <si>
    <t>RDM</t>
  </si>
  <si>
    <t>mdm.CST_IP_LGL_STC_TP_CD</t>
  </si>
  <si>
    <t>CBR_V_IP_LGL_STC_TP_CD_v.0.5</t>
  </si>
  <si>
    <t>mdm.CST_NAT_CD</t>
  </si>
  <si>
    <t>CBR_V_NAT_CD_v0.7</t>
  </si>
  <si>
    <t>mdm.CST_MAR_ST_CD</t>
  </si>
  <si>
    <t>CBR_V_MAR_ST_CD_v0.8</t>
  </si>
  <si>
    <t>mdm.CST_CTF_TP_CD</t>
  </si>
  <si>
    <t>CBR_V_CTF_TP_CD_v.0.7</t>
  </si>
  <si>
    <t>mdm.CST_OCP_CD</t>
  </si>
  <si>
    <t>CBR_V_OCP_CD_V0.4_PRD</t>
  </si>
  <si>
    <t>mdm.CST_PROF_CD</t>
  </si>
  <si>
    <t>CBR_EBAN_V_PROF_CD_V0.7</t>
  </si>
  <si>
    <t>mdm.CST_IDV_INCM_SEG_CD</t>
  </si>
  <si>
    <t>CBR_V_IDV_INCM_SEG_CD_v.1.0</t>
  </si>
  <si>
    <t>mdm.CARD_TP_CD</t>
  </si>
  <si>
    <t>CBR_EBAN_V_CC_TP_CD_v1.0</t>
  </si>
  <si>
    <t>VC_IDY_CL_CD</t>
  </si>
  <si>
    <t>CBR_EBAN_VC_REFR_IDY_CL_CD_v2.2.xlsx</t>
  </si>
  <si>
    <t>mdm.CST_SEG_CD</t>
  </si>
  <si>
    <t>CBR_V_SEG_CD_v1.2</t>
  </si>
  <si>
    <t>mdm.CST_CTY_CD</t>
  </si>
  <si>
    <t>CBR_V_CTY_CD_v.0.8</t>
  </si>
  <si>
    <t>mdm.PCB_TLR_ID</t>
  </si>
  <si>
    <t>mdm.PCB_TXN_CD</t>
  </si>
  <si>
    <t>mdm.IDY_SEG_CD</t>
  </si>
  <si>
    <t>CBR_VP_IDY_SEG_CD_v0.1</t>
  </si>
  <si>
    <t>mdm.CST_TTL_CD</t>
  </si>
  <si>
    <t>CBR_V_TTL_CD_v0.6</t>
  </si>
  <si>
    <t>mdm.CST_POS_CD</t>
  </si>
  <si>
    <t>CBR_V_POS_CD_v1.1</t>
  </si>
  <si>
    <t>mdm.CST_ORD_REV_SEG_CD</t>
  </si>
  <si>
    <t>CBR_V_ORG_REV_SEG_CD_v0.9</t>
  </si>
  <si>
    <t>mdm.CST_IP_REL_TP_CD</t>
  </si>
  <si>
    <t>CBR_V_IP_REL_TP_CD_v.1.1</t>
  </si>
  <si>
    <t>mdm.CST_IP_LGL_STC_TP_X_TTL_REL</t>
  </si>
  <si>
    <t>CBR_V_IP_LGL_STC_TP_X_TTL_REL_v.0.2
CBR_V_IP_LGL_STC_TP_X_TAX_REL_v.0.2</t>
  </si>
  <si>
    <t>mdm.CST_ADR_MSTR</t>
  </si>
  <si>
    <t>CBR_V_ADR_MSTR_V0.3</t>
  </si>
  <si>
    <t>mdm.CNRLCRM_REG_COA_PD</t>
  </si>
  <si>
    <t>CBR_EBAN_VP_REFR_REG_COA_PD_v0.2</t>
  </si>
  <si>
    <t>mdm.IDY_RSK_IND</t>
  </si>
  <si>
    <t>CBR_EBAN_VP_REFR_IDY_RSK_IND_V0.2</t>
  </si>
  <si>
    <t>mdm.IDY_POLCY_RSK_IND</t>
  </si>
  <si>
    <t>CBR_EBAN_VP_REFR_IDY_POLCY_RSK_IND_V0.2</t>
  </si>
  <si>
    <t>IDY_PROV_INC</t>
  </si>
  <si>
    <t>CBR_EBAN_VP_REFR_IDY_CL_PROV_IMP_V.03</t>
  </si>
  <si>
    <t>CST_OCP_X_PROF_REL</t>
  </si>
  <si>
    <t>CBR_EBAN_VP_OCP_X_PROF_REL_V0.6</t>
  </si>
  <si>
    <t>mdm.CNRLCRM_LOAN_EFF_RATE</t>
  </si>
  <si>
    <t>CBR_EBAN_VP_MLS_LOAN_EFF_RATE_V.1.1</t>
  </si>
  <si>
    <t>mdm.CNRLCRM_LOAN_SPCL_PRJ</t>
  </si>
  <si>
    <t>CBR_EBAN_VP_LOAN_SPCL_PRJ_V0.2</t>
  </si>
  <si>
    <t>mdm.CST_OCP_GRP_CD</t>
  </si>
  <si>
    <t>CBR_EBAN_V_OCP_GRP_CD_V0.4</t>
  </si>
  <si>
    <t>…/inbound/source_file/mdp/&lt;Source System&gt;/&lt;env&gt;/&lt;file name&gt;</t>
  </si>
  <si>
    <t>abfss://inbound@stmdpsea&lt;env&gt;in001.dfs.core.windows.net/&lt;database&gt; / &lt;table&gt; / &lt;partitions&gt;​</t>
  </si>
  <si>
    <t>#</t>
  </si>
  <si>
    <t>Business Area</t>
  </si>
  <si>
    <t>source system name</t>
  </si>
  <si>
    <t>System Name</t>
  </si>
  <si>
    <t>Abbr src_sys</t>
  </si>
  <si>
    <t>Source Status</t>
  </si>
  <si>
    <t>KBMF Approach</t>
  </si>
  <si>
    <t>Case</t>
  </si>
  <si>
    <t>Target Folder on Landing Zone VM</t>
  </si>
  <si>
    <t>path on cloud</t>
  </si>
  <si>
    <t>adls on cloud</t>
  </si>
  <si>
    <t>Deposit</t>
  </si>
  <si>
    <t>Profile Core Banking - Deposit</t>
  </si>
  <si>
    <t>pcb_dep</t>
  </si>
  <si>
    <t>Group 1</t>
  </si>
  <si>
    <t>Fon to follow up</t>
  </si>
  <si>
    <t>Source operation to extract file to EBAN landing zone</t>
  </si>
  <si>
    <t>Credit</t>
  </si>
  <si>
    <t>Profile Core Banking - Lending</t>
  </si>
  <si>
    <t>pcb_loan</t>
  </si>
  <si>
    <t>LPM</t>
  </si>
  <si>
    <t>LPM ON AS/400</t>
  </si>
  <si>
    <t>lpm_as400</t>
  </si>
  <si>
    <t>Direct Access</t>
  </si>
  <si>
    <t>Case 3: KBMF from Source this Friday</t>
  </si>
  <si>
    <t>Foreign Currency Profile - FCD</t>
  </si>
  <si>
    <t>fcd</t>
  </si>
  <si>
    <t>Customer Demographic</t>
  </si>
  <si>
    <t>Customer Information System</t>
  </si>
  <si>
    <t>cis</t>
  </si>
  <si>
    <t>Group 2.1</t>
  </si>
  <si>
    <t>Source</t>
  </si>
  <si>
    <t>Received existing KBMF (22-Dec:14)
Pending new KBMF</t>
  </si>
  <si>
    <t>Customer Consent</t>
  </si>
  <si>
    <t>Consent Management System</t>
  </si>
  <si>
    <t>csm</t>
  </si>
  <si>
    <t>Group 2.2</t>
  </si>
  <si>
    <t>Received existing KBMF (22-Dec:17)
Pending new KBMF</t>
  </si>
  <si>
    <t>pending ~2 files</t>
  </si>
  <si>
    <t>KPLUS</t>
  </si>
  <si>
    <t>kplus</t>
  </si>
  <si>
    <t>Group 2.3</t>
  </si>
  <si>
    <t>Case 3: KBMF from Source</t>
  </si>
  <si>
    <t>Trade</t>
  </si>
  <si>
    <t>Trade Finance - Trade Navigator</t>
  </si>
  <si>
    <t>trade_na</t>
  </si>
  <si>
    <t>gts</t>
  </si>
  <si>
    <t>scf</t>
  </si>
  <si>
    <t>- Direct Access
'- Source operation to extract file to EBAN landing zone</t>
  </si>
  <si>
    <t>pending ~2 files
Case 3: KBMF from Source</t>
  </si>
  <si>
    <t>dgtl_fctrng</t>
  </si>
  <si>
    <t>- Direct Access
- Source operation to extract file to EBAN landing zone</t>
  </si>
  <si>
    <t>TBC - Timezone and charset
Case 2: File - KBMF From EBAN
Case 3: View - KBMF From Source</t>
  </si>
  <si>
    <t>MM/ REPO</t>
  </si>
  <si>
    <t>mx</t>
  </si>
  <si>
    <t>Fund</t>
  </si>
  <si>
    <t>Unit Dealing</t>
  </si>
  <si>
    <t>ud</t>
  </si>
  <si>
    <t>Case 2: File - KBMF From EBAN
Case 3: View - KBMF From Source</t>
  </si>
  <si>
    <t>KS</t>
  </si>
  <si>
    <t>ks</t>
  </si>
  <si>
    <t>Master of Code Description</t>
  </si>
  <si>
    <t>Reference Data Management</t>
  </si>
  <si>
    <t>rdm</t>
  </si>
  <si>
    <t>Changed to Plan A
Both control file and tailor</t>
  </si>
  <si>
    <t>Write off for Lending</t>
  </si>
  <si>
    <t>LPM-WriteOff</t>
  </si>
  <si>
    <t>lpm_wrtoff</t>
  </si>
  <si>
    <t>Legal status for Lending​</t>
  </si>
  <si>
    <t>LEC - BAD BANK</t>
  </si>
  <si>
    <t>LEC​</t>
  </si>
  <si>
    <t>lec</t>
  </si>
  <si>
    <t>CC/ XPC</t>
  </si>
  <si>
    <t>CardLink</t>
  </si>
  <si>
    <t>Cardlink</t>
  </si>
  <si>
    <t>cardlink</t>
  </si>
  <si>
    <t>Group 1.2</t>
  </si>
  <si>
    <t>Received existing KBMF (22-Dec:8)
Pending new KBMF</t>
  </si>
  <si>
    <t>MQ, Not provide control file</t>
  </si>
  <si>
    <t>Debit Card​</t>
  </si>
  <si>
    <t>CardLink (TPN)</t>
  </si>
  <si>
    <t>Cardlink(TPN​)</t>
  </si>
  <si>
    <t>cardlink_acq</t>
  </si>
  <si>
    <t>Name helps to follow up</t>
  </si>
  <si>
    <t>Not provide control file</t>
  </si>
  <si>
    <t>Customer RM Segment</t>
  </si>
  <si>
    <t>Sales Smart</t>
  </si>
  <si>
    <t>RMST</t>
  </si>
  <si>
    <t>rmst</t>
  </si>
  <si>
    <t>Sales Smart will sent KBMF by 12-Jan (As agreed in WS)</t>
  </si>
  <si>
    <t>Centralized Card Management System</t>
  </si>
  <si>
    <t>CCMS​</t>
  </si>
  <si>
    <t>ccms</t>
  </si>
  <si>
    <t>Exchange Rate​</t>
  </si>
  <si>
    <t>FX at booth</t>
  </si>
  <si>
    <t>FXBOOTH​</t>
  </si>
  <si>
    <t>fxb</t>
  </si>
  <si>
    <t>ผ่านทาง DIH</t>
  </si>
  <si>
    <t>HRMIS-Centralized RC</t>
  </si>
  <si>
    <t>HRCRC</t>
  </si>
  <si>
    <t>hrcrc</t>
  </si>
  <si>
    <t>KBANK VS KBANK-Group</t>
  </si>
  <si>
    <t>hris</t>
  </si>
  <si>
    <t>Count Summary</t>
  </si>
  <si>
    <t>Note for Baseline 1</t>
  </si>
  <si>
    <t>Extraction Cases</t>
  </si>
  <si>
    <t>KBMF Status</t>
  </si>
  <si>
    <t>Workshop Status</t>
  </si>
  <si>
    <t>Access status</t>
  </si>
  <si>
    <t>Integration Status</t>
  </si>
  <si>
    <t>Pending Action</t>
  </si>
  <si>
    <t>FW Extraction Case</t>
  </si>
  <si>
    <t>File Type</t>
  </si>
  <si>
    <t>Control File Type</t>
  </si>
  <si>
    <t>Environments</t>
  </si>
  <si>
    <t>Database Type</t>
  </si>
  <si>
    <t>Authentication</t>
  </si>
  <si>
    <t>Availability</t>
  </si>
  <si>
    <t>Timezone</t>
  </si>
  <si>
    <t>Charset</t>
  </si>
  <si>
    <t>Extraction Method</t>
  </si>
  <si>
    <t>Extraction Size</t>
  </si>
  <si>
    <t>Extraction Size Limit</t>
  </si>
  <si>
    <t>Encryption</t>
  </si>
  <si>
    <t>Parallel Extraction</t>
  </si>
  <si>
    <t>PCB_DEP</t>
  </si>
  <si>
    <t>Push</t>
  </si>
  <si>
    <t>Received</t>
  </si>
  <si>
    <t>Pending</t>
  </si>
  <si>
    <t>Test extraction framework on DEV</t>
  </si>
  <si>
    <t>Pull File (EBAN LANDING)</t>
  </si>
  <si>
    <t>PCB_LOAN</t>
  </si>
  <si>
    <t>LPM_AS400</t>
  </si>
  <si>
    <t>Pull</t>
  </si>
  <si>
    <t>In Progress</t>
  </si>
  <si>
    <t>To get approval for pulling EBAN's DB</t>
  </si>
  <si>
    <t>Pull File (EBAN IN)</t>
  </si>
  <si>
    <t>Started</t>
  </si>
  <si>
    <t>ACN to confirm the on-prem VM's path</t>
  </si>
  <si>
    <t>Push File</t>
  </si>
  <si>
    <t>Text</t>
  </si>
  <si>
    <t>Control File</t>
  </si>
  <si>
    <t>Initial - Full Dump
On-going - Delta</t>
  </si>
  <si>
    <t>300M-600M records</t>
  </si>
  <si>
    <t>TRADE_NA</t>
  </si>
  <si>
    <t>GTS</t>
  </si>
  <si>
    <t>SCF</t>
  </si>
  <si>
    <t>Pull and Push</t>
  </si>
  <si>
    <t>To attend solution&amp;architect session for source pulling confirmation</t>
  </si>
  <si>
    <t>Pull Database</t>
  </si>
  <si>
    <t>SIT/ UAT/ PRD</t>
  </si>
  <si>
    <t>SQL Server 2016</t>
  </si>
  <si>
    <r>
      <t xml:space="preserve">User/ Password
- </t>
    </r>
    <r>
      <rPr>
        <b/>
        <sz val="11"/>
        <rFont val="Calibri"/>
        <family val="2"/>
        <scheme val="minor"/>
      </rPr>
      <t>obtained</t>
    </r>
  </si>
  <si>
    <t>After 8:00 PM</t>
  </si>
  <si>
    <t>UTC+7</t>
  </si>
  <si>
    <t>None</t>
  </si>
  <si>
    <t>Available</t>
  </si>
  <si>
    <t>DGTL_FCTRNG</t>
  </si>
  <si>
    <t>To request firewall and user/password for source DB access</t>
  </si>
  <si>
    <t>DEV/ SIT/ UAT/ PRD</t>
  </si>
  <si>
    <t>User/ Password</t>
  </si>
  <si>
    <t>SE Asia Standard Time</t>
  </si>
  <si>
    <t>Thai_CI_AS</t>
  </si>
  <si>
    <t>Test - Masked
Prod - None</t>
  </si>
  <si>
    <t>MX</t>
  </si>
  <si>
    <t xml:space="preserve">SIT/UAT (CTE2/3) not separated
PRD
</t>
  </si>
  <si>
    <t>Oracle SQL 2011</t>
  </si>
  <si>
    <t>After 5:00 AM</t>
  </si>
  <si>
    <t>ASCII
(UTF-8 might be available)</t>
  </si>
  <si>
    <t>Not Available</t>
  </si>
  <si>
    <t>Push File (DIH)</t>
  </si>
  <si>
    <t>LPM_WRTOFF</t>
  </si>
  <si>
    <t>LEC</t>
  </si>
  <si>
    <t>CARDLINK</t>
  </si>
  <si>
    <t>Workshop for MQ's topic subscription
Friday 2024-01-19
*To discuss consuming from streaming hub</t>
  </si>
  <si>
    <t>Pull File</t>
  </si>
  <si>
    <t>(Cardlink JCB) Streaming - Kafka</t>
  </si>
  <si>
    <t>*Pending</t>
  </si>
  <si>
    <t>Pull EBAN File</t>
  </si>
  <si>
    <t>CARDLINK_ACQ</t>
  </si>
  <si>
    <t>Mainframe</t>
  </si>
  <si>
    <t>CCMS</t>
  </si>
  <si>
    <t>Pending
(inquiring if credit no. can be non-encrypted)</t>
  </si>
  <si>
    <t>FXB</t>
  </si>
  <si>
    <t>DIH to discuss internally for file push</t>
  </si>
  <si>
    <t>Push Cases</t>
  </si>
  <si>
    <t>KBMF Received 15/21</t>
  </si>
  <si>
    <t>Pull Cases</t>
  </si>
  <si>
    <t>3/6</t>
  </si>
  <si>
    <t>*KPLUS on 2024-01-16</t>
  </si>
  <si>
    <t>Streaming Case</t>
  </si>
  <si>
    <t>Pull Databases</t>
  </si>
  <si>
    <t xml:space="preserve">*To send user request for additional source push </t>
  </si>
  <si>
    <t>Cardlink, DIH</t>
  </si>
  <si>
    <t>Request additional users</t>
  </si>
  <si>
    <t>IP, Port, user, path</t>
  </si>
  <si>
    <t>DIH/RDM merged</t>
  </si>
  <si>
    <t>using mount disk</t>
  </si>
  <si>
    <t>K.Yui follow up on mount disk permissions</t>
  </si>
  <si>
    <t>*EBAN IT setting permissions</t>
  </si>
  <si>
    <t>1 file pull from DIH</t>
  </si>
  <si>
    <t>Sending a list of sources to be pulled, to request for firewall</t>
  </si>
  <si>
    <t>Files</t>
  </si>
  <si>
    <t>Windows/ Linux</t>
  </si>
  <si>
    <t>IP/port/OS</t>
  </si>
  <si>
    <t>AFT: Windows must include tectia</t>
  </si>
  <si>
    <t>EBAN sources: mount disk</t>
  </si>
  <si>
    <t>*Check for each source pulling from EBAN if its disk is mounted to the on-prem VM</t>
  </si>
  <si>
    <t>เช็คว่าหยิบจากเครื่อง ETL รึเปล่า -&gt; อาจจะไม่ได้อยู่ใน mount disk</t>
  </si>
  <si>
    <t>sync who to provide credential (EBAN/DIH)</t>
  </si>
  <si>
    <t>Pull DB</t>
  </si>
  <si>
    <t xml:space="preserve">IP, port, credentials </t>
  </si>
  <si>
    <t>Titsanu to send credentials to K.Yui/K.Jay</t>
  </si>
  <si>
    <t> </t>
  </si>
  <si>
    <t>Start SIT</t>
  </si>
  <si>
    <t>Start UAT</t>
  </si>
  <si>
    <t>Jan</t>
  </si>
  <si>
    <t>Feb</t>
  </si>
  <si>
    <t>Mar</t>
  </si>
  <si>
    <t>Tasks</t>
  </si>
  <si>
    <t>Team</t>
  </si>
  <si>
    <t>Pull data from Linux file system</t>
  </si>
  <si>
    <t>solution on protocol</t>
  </si>
  <si>
    <t>fw</t>
  </si>
  <si>
    <t>Request session EBAN for existing approach</t>
  </si>
  <si>
    <t>x</t>
  </si>
  <si>
    <t>development</t>
  </si>
  <si>
    <t>Mock up system on cloud</t>
  </si>
  <si>
    <t>unit test</t>
  </si>
  <si>
    <t>Integration</t>
  </si>
  <si>
    <t>kbtg/infra</t>
  </si>
  <si>
    <t>SIT</t>
  </si>
  <si>
    <t>UAT</t>
  </si>
  <si>
    <t>Pull data from EBAN</t>
  </si>
  <si>
    <t>Pull data from SQL DB</t>
  </si>
  <si>
    <t>Pull data from Oracle</t>
  </si>
  <si>
    <t>Transfer data to Azure inbound</t>
  </si>
  <si>
    <t>re-use same eban migration ?</t>
  </si>
  <si>
    <t>Consume data from Streaming Hub</t>
  </si>
  <si>
    <t>solution</t>
  </si>
  <si>
    <t>Request session Streaming Hub</t>
  </si>
  <si>
    <t>Consume data from IBM-MQ</t>
  </si>
  <si>
    <t>Finalize DIH or MQ</t>
  </si>
  <si>
    <t>INGT: incremental load</t>
  </si>
  <si>
    <t>INGT: fixed-length</t>
  </si>
  <si>
    <t>INGT: fixed-length + CTL footer</t>
  </si>
  <si>
    <t>INGT: fixed-length mainframe</t>
  </si>
  <si>
    <t>INGT: CSV CTL footer</t>
  </si>
  <si>
    <t>INGT: CSV CTL header</t>
  </si>
  <si>
    <t>INGT: rotating encryption key</t>
  </si>
  <si>
    <t>Follow KBMF</t>
  </si>
  <si>
    <t>Plan B (Source)</t>
  </si>
  <si>
    <t>SCM_PRODUCT_MAP</t>
  </si>
  <si>
    <t>curated team</t>
  </si>
  <si>
    <t>07-02-2024 morning</t>
  </si>
  <si>
    <t>Plan B (EBAN)</t>
  </si>
  <si>
    <t>VC_RC_CD</t>
  </si>
  <si>
    <t>Found KBMF-OUT</t>
  </si>
  <si>
    <t>Follow Spec</t>
  </si>
  <si>
    <t>KSecFundMaster_YYYYMMDD.txt</t>
  </si>
  <si>
    <t>KSecFundPortfolio_YYYYMMDD.txt</t>
  </si>
  <si>
    <t>KSecCustProfile_YYYYMMDD.txt</t>
  </si>
  <si>
    <t>LECP.LEC3D18.TXT</t>
  </si>
  <si>
    <t>SCM_TRADING</t>
  </si>
  <si>
    <t>SCM_CUSTOMER</t>
  </si>
  <si>
    <t>ODSCC.CCV2_JCB</t>
  </si>
  <si>
    <t>DTEADM.VW_T_SU_SUB_UH_FUL</t>
  </si>
  <si>
    <t>DTEADM.VW_KGROUP_SIDETEXTTBL</t>
  </si>
  <si>
    <t>DTEADM.VW_FI_FND_INF_FUL</t>
  </si>
  <si>
    <t>DTEADM.VW_FLT_RL_SUB_BAL_ENQ</t>
  </si>
  <si>
    <t>DTEADM.VW_T_UH_UH_FUL</t>
  </si>
  <si>
    <t>DTEADM.VW_FLT_DIV_PMT_INC</t>
  </si>
  <si>
    <t>DTEADM.VW_STD_INS_EOD_INC</t>
  </si>
  <si>
    <t>DTEADM.VW_TRANSACTIONEXT</t>
  </si>
  <si>
    <t>DTEADM.VW_TRANSACTIONEODEXT</t>
  </si>
  <si>
    <t>DTEADM.VW_FLT_DP_DIV_CERT_INC</t>
  </si>
  <si>
    <t>V_ClientDebtor</t>
  </si>
  <si>
    <t>V_Product</t>
  </si>
  <si>
    <t>V_Company</t>
  </si>
  <si>
    <t>V_ClientLimit</t>
  </si>
  <si>
    <t>V_CIS</t>
  </si>
  <si>
    <t>V_InterestSpread</t>
  </si>
  <si>
    <r>
      <t xml:space="preserve">- Record count in data file, Data with header, </t>
    </r>
    <r>
      <rPr>
        <sz val="10"/>
        <color rgb="FFFF0000"/>
        <rFont val="Calibri"/>
        <family val="2"/>
        <scheme val="minor"/>
      </rPr>
      <t>run cycle, holiday flag,</t>
    </r>
    <r>
      <rPr>
        <sz val="10"/>
        <rFont val="Calibri"/>
        <family val="2"/>
        <scheme val="minor"/>
      </rPr>
      <t xml:space="preserve"> File format, Quote Character, File Encode</t>
    </r>
  </si>
  <si>
    <t>- Record count in data file, Data with header, run cycle, holiday flag, File format, Quote Character, File Encode</t>
  </si>
  <si>
    <t>eMobileBatchLog.View_BalanceAlertRegLog_Log</t>
  </si>
  <si>
    <t>MBL_ACTN_LOG</t>
  </si>
  <si>
    <t>ODSMBL.MBL_FNC_TXN</t>
  </si>
  <si>
    <t xml:space="preserve">ODSMBL.MBL_NON_FNC_TXN  </t>
  </si>
  <si>
    <t>View_SIMBankBankInfo_Log</t>
  </si>
  <si>
    <t>VW_RDT_SCF_CL_ACCT</t>
  </si>
  <si>
    <t>SCM_TRADING_ACCT</t>
  </si>
  <si>
    <t>Batch 2 lot 1</t>
  </si>
  <si>
    <t>Batch 2 lot 2</t>
  </si>
  <si>
    <t>Waiting ABBR</t>
  </si>
  <si>
    <t>Can Summit</t>
  </si>
  <si>
    <t>pcb_dep_src_pf_ar_sa_dly</t>
  </si>
  <si>
    <t>Done</t>
  </si>
  <si>
    <t>On 4-March</t>
  </si>
  <si>
    <t>pcb_dep_src_pf_ar_ca_dly</t>
  </si>
  <si>
    <t>pcb_dep_src_pf_ar_fx_dly</t>
  </si>
  <si>
    <t>pcb_dep_src_pf_ar_sf_dly</t>
  </si>
  <si>
    <t>pcb_dep_extrate1</t>
  </si>
  <si>
    <t>pcb_dep_src_pf_txn_mis_eft_dly</t>
  </si>
  <si>
    <t>pcb_dep_cls500029</t>
  </si>
  <si>
    <t>pcb_dep_src_pf_ar_ca_cr_inf_dly</t>
  </si>
  <si>
    <t>fcd_ar</t>
  </si>
  <si>
    <t>lpm_as400_lmt_ar_inf_bfr_wrtof</t>
  </si>
  <si>
    <t>lpm_as400_ln_cntg_dmmy_clss_prvn</t>
  </si>
  <si>
    <t>lpm_as400_ln_card_clss_prvn</t>
  </si>
  <si>
    <t>Remove</t>
  </si>
  <si>
    <t>lpm_as400_ln_cntg_clss_prvn</t>
  </si>
  <si>
    <t>lpm_as400_ar_clss_qly</t>
  </si>
  <si>
    <t>lpm_as400_ln_cntg_clss_prvn_bfr_wrtof</t>
  </si>
  <si>
    <t>lpm_as400_lmt_inf_bfr_wrtof</t>
  </si>
  <si>
    <t>cardlink_kb1dh029_ccatabla</t>
  </si>
  <si>
    <t>cis_ipxar</t>
  </si>
  <si>
    <t>cis_ip</t>
  </si>
  <si>
    <t>cis_ar</t>
  </si>
  <si>
    <t>csm_custxformxconsent</t>
  </si>
  <si>
    <t>csm_formxappr</t>
  </si>
  <si>
    <t>csm_channel</t>
  </si>
  <si>
    <t>csm_originateproductcoa</t>
  </si>
  <si>
    <t>pcb_dep_deptxn_db</t>
  </si>
  <si>
    <t>csm_originateproductnoncoa</t>
  </si>
  <si>
    <t>csm_purpose</t>
  </si>
  <si>
    <t>csm_company</t>
  </si>
  <si>
    <t>csm_receivertype</t>
  </si>
  <si>
    <t>csm_formconsent</t>
  </si>
  <si>
    <t>csm_formxcontent</t>
  </si>
  <si>
    <t>csm_action</t>
  </si>
  <si>
    <t>csm_product</t>
  </si>
  <si>
    <t>rdm_cst_ip_lgl_stc_tp_cd</t>
  </si>
  <si>
    <t>rdm_cst_nat_cd</t>
  </si>
  <si>
    <t>rdm_cst_mar_st_cd</t>
  </si>
  <si>
    <t>rdm_cst_ctf_tp_cd</t>
  </si>
  <si>
    <t>rdm_cst_ocp_cd</t>
  </si>
  <si>
    <t>rdm_cst_prof_cd</t>
  </si>
  <si>
    <t>rdm_cst_idv_incm_seg_cd</t>
  </si>
  <si>
    <t>rdm_cst_seg_cd</t>
  </si>
  <si>
    <t>rdm_card_tp_cd</t>
  </si>
  <si>
    <t>cardlink_kb1dh012_cpcah</t>
  </si>
  <si>
    <t>rdm_pim_coa_pd</t>
  </si>
  <si>
    <t>rdm_idy_cl_cd</t>
  </si>
  <si>
    <t>rdm_idy_cl_sub_grp_cd</t>
  </si>
  <si>
    <t>cis_relar</t>
  </si>
  <si>
    <t>cis_doctp</t>
  </si>
  <si>
    <t>cis_cntreltp</t>
  </si>
  <si>
    <t>cis_ipxcontact</t>
  </si>
  <si>
    <t>cardlink_kb1dh032_addtype</t>
  </si>
  <si>
    <t>cis_conttp</t>
  </si>
  <si>
    <t>cis_continfo</t>
  </si>
  <si>
    <t>cis_idv</t>
  </si>
  <si>
    <t>cis_org</t>
  </si>
  <si>
    <t>cis_ipsegment</t>
  </si>
  <si>
    <t>cis_histsegm</t>
  </si>
  <si>
    <t>cardlink_kb1dh001_cp1t170_01</t>
  </si>
  <si>
    <t>cis_addr</t>
  </si>
  <si>
    <t>cardlink_kb1dh001_cp1t170_02</t>
  </si>
  <si>
    <t>cis_ipxaddr</t>
  </si>
  <si>
    <t>cardlink_kb1dh037_cpccpf_d</t>
  </si>
  <si>
    <t>cis_dntcnt</t>
  </si>
  <si>
    <t>cardlink_kb1dh037_cpccpf_p</t>
  </si>
  <si>
    <t>cis_othdoc</t>
  </si>
  <si>
    <t>cardlink_kb1dh037_cptcpf_d</t>
  </si>
  <si>
    <t>ud_ka_fundcode</t>
  </si>
  <si>
    <t>cardlink_kb1dh037_cptcpf_p</t>
  </si>
  <si>
    <t>ks_fundmaster</t>
  </si>
  <si>
    <t>ks_fundportfolio</t>
  </si>
  <si>
    <t>ks_custprofile</t>
  </si>
  <si>
    <t>ud_privatefund_balance</t>
  </si>
  <si>
    <t>hris_staff_accnt_vw</t>
  </si>
  <si>
    <t>cardlink_la10s_oatkn</t>
  </si>
  <si>
    <t>csm_downstreamrules</t>
  </si>
  <si>
    <t>csm_downstreamconfig</t>
  </si>
  <si>
    <t>csm_custxformxconsentlog</t>
  </si>
  <si>
    <t>csm_custxformxconsentderived</t>
  </si>
  <si>
    <t>csm_custxformxconsentderivedlog</t>
  </si>
  <si>
    <t>mx_src_murx_deal_ar</t>
  </si>
  <si>
    <t>mx_report_limit_ctp_funded_forint</t>
  </si>
  <si>
    <t>mx_report_limit_pse_forint</t>
  </si>
  <si>
    <t>mx_report_limit_se_forint</t>
  </si>
  <si>
    <t>mx_reset_lp_ctp_funded_forint</t>
  </si>
  <si>
    <t>mx_reset_mplcde_forint</t>
  </si>
  <si>
    <t>mx_limiteffective</t>
  </si>
  <si>
    <t>lec_lecp_lec3d18</t>
  </si>
  <si>
    <t>Table name</t>
  </si>
  <si>
    <t>File Format</t>
  </si>
  <si>
    <t>Data File with Header</t>
  </si>
  <si>
    <t>change column name ./- to _</t>
  </si>
  <si>
    <t>Control file</t>
  </si>
  <si>
    <t>Record count in data file</t>
  </si>
  <si>
    <t>Remark Label
(Header/Tailor)</t>
  </si>
  <si>
    <t>Input Frequency</t>
  </si>
  <si>
    <t>Received KBMF (Y/N)</t>
  </si>
  <si>
    <t>Table Specification (Y/N)</t>
  </si>
  <si>
    <t>W4-AMS-APIB00392-SavingArrangement_DM.xlsx</t>
  </si>
  <si>
    <t>CBR_V_PCB_AR_SA_DLY_v.1.13</t>
  </si>
  <si>
    <t>txt</t>
  </si>
  <si>
    <t>Fulldump</t>
  </si>
  <si>
    <t>N</t>
  </si>
  <si>
    <t>Y</t>
  </si>
  <si>
    <t>Tailor</t>
  </si>
  <si>
    <t>Daily</t>
  </si>
  <si>
    <t>W4-AMS-APIB00392-CurrentArrangement_DM_V20200312.xlsx</t>
  </si>
  <si>
    <t>CBR_V_PCB_AR_CA_DLY_V0.17</t>
  </si>
  <si>
    <t>W4-AMS-APIB00392-FixedDepositArrangement_DM_V20200312.xlsx</t>
  </si>
  <si>
    <t>CBR_V_PCB_AR_FX_DLY_V0.15</t>
  </si>
  <si>
    <t>W4-AMS-APIB00392-SpecialFixedArrangement_DM_V20200312.xlsx</t>
  </si>
  <si>
    <t>CBR_V_PCB_AR_SF_DLY_v0.12</t>
  </si>
  <si>
    <t>PCB-DIH+KBMF_PCBB00002-ExtRATE1_v1.2.xlsx</t>
  </si>
  <si>
    <t>CBR_FIX_DEP_RATE_TIER_BY_AMT_v0.2</t>
  </si>
  <si>
    <t>Common_Account_Info.xlsx</t>
  </si>
  <si>
    <t>CBR_V_AC_INF_V1.1</t>
  </si>
  <si>
    <t>Header</t>
  </si>
  <si>
    <t xml:space="preserve">Open Platform : Var Length "|" (pipe)
AS400 Platform: Fixed Length		</t>
  </si>
  <si>
    <t>Common_Limit_Info_V2.0.xls</t>
  </si>
  <si>
    <t>CBR_VP_LMT_FNC_SVC_AR_v1.6</t>
  </si>
  <si>
    <t>TBC</t>
  </si>
  <si>
    <t>Common_Market_Code_YYYYMMDD.txt</t>
  </si>
  <si>
    <t>Common_Market_Code.xlsx</t>
  </si>
  <si>
    <r>
      <t xml:space="preserve">KBMF-718.02-DATALAKE_VIEW_VQ_MKT_CD_V0.4
</t>
    </r>
    <r>
      <rPr>
        <sz val="10"/>
        <rFont val="Calibri"/>
        <family val="2"/>
        <scheme val="minor"/>
      </rPr>
      <t>CBR_VQ_MKT_CD_V0.4</t>
    </r>
  </si>
  <si>
    <t>Common_Rate_Type.xls</t>
  </si>
  <si>
    <t>CBR_718.02_VQ_INT_RATE_TP_CD_V0.4</t>
  </si>
  <si>
    <t>Common_Account_Tier_By_Time.xlsx</t>
  </si>
  <si>
    <t>CBR_VP_AR_RATE_TIER_BY_TM_V0.4</t>
  </si>
  <si>
    <t>CISP.CB2D0005.ODENCITD.SAM_YYYYMMDD</t>
  </si>
  <si>
    <t>R192-AMS-KBMFB1900176-CB2D0005-BaOdEncItdAcctBal001_DM</t>
  </si>
  <si>
    <t>CBR_EBAN_VP_PCB_AR_CA_OD_ENC_ITD_LMT_DLY_V0.5</t>
  </si>
  <si>
    <t>txt (fix length)</t>
  </si>
  <si>
    <t>src_pf_txn_mis_eft_dly_yyyymmdd.txt</t>
  </si>
  <si>
    <t>KBMF-(718.02)-DATALAKE_VIEW_VP_PCB_EFT_TXN_v.0.4
W4-AMS-APIB00392-ElectronicFundTransferTransaction_DM</t>
  </si>
  <si>
    <t>CBR_VP_PCB_EFT_TXN_v0.3.xlsx</t>
  </si>
  <si>
    <t>cls500029_yyyymmdd.txt</t>
  </si>
  <si>
    <t>W4-AMS-APIB00392-Classification_DM</t>
  </si>
  <si>
    <t>CBR_V_PCB_CL_v.0.7.xlsx</t>
  </si>
  <si>
    <t>No KBMF: Used CBR</t>
  </si>
  <si>
    <t>SRC_PF_AR_CA_CR_INF_DLY_yyyymmdd.txt</t>
  </si>
  <si>
    <t>W4-AMS-APIB00075-Account Arrangement_DM.xlsx</t>
  </si>
  <si>
    <t>CBR_VP_PCB_AR_MSTR_DLY_v.0.3_20200124.xlsx</t>
  </si>
  <si>
    <t>KBMF_640_FCDB0001O_FCDArrangement_v1.0_20220816.xlsx</t>
  </si>
  <si>
    <t>CBR_VP_FCD_DEP_AR_DLY_v1.3</t>
  </si>
  <si>
    <t>Common_Product_Type.txt</t>
  </si>
  <si>
    <t>Common_Product_Type</t>
  </si>
  <si>
    <r>
      <t xml:space="preserve">KBMF-718.02-DATALAKE_VIEW_VQ_PD_TP_CD_V0.3
</t>
    </r>
    <r>
      <rPr>
        <sz val="10"/>
        <rFont val="Calibri"/>
        <family val="2"/>
        <scheme val="minor"/>
      </rPr>
      <t>CBR_VQ_PD_TP_CD_V0.3</t>
    </r>
  </si>
  <si>
    <t>Common_Sub_Type.txt</t>
  </si>
  <si>
    <t>Common_Sub_Type</t>
  </si>
  <si>
    <r>
      <t xml:space="preserve">KBMF-718.02-DATALAKE_VIEW_VQ_PD_SUB_TP_CD_V0.3
</t>
    </r>
    <r>
      <rPr>
        <sz val="10"/>
        <rFont val="Calibri"/>
        <family val="2"/>
        <scheme val="minor"/>
      </rPr>
      <t>CBR_VQ_PD_SUB_TP_CD_V0.3</t>
    </r>
  </si>
  <si>
    <t>Common_Loan_Purpose_Table_yyyymmdd.txt</t>
  </si>
  <si>
    <t>Common-Loan purpose table</t>
  </si>
  <si>
    <r>
      <t xml:space="preserve">KBMF-718.02-DATATANK_VIEW_VQN_AR_PPS_TP_CD_V0.1
</t>
    </r>
    <r>
      <rPr>
        <sz val="10"/>
        <rFont val="Calibri"/>
        <family val="2"/>
        <scheme val="minor"/>
      </rPr>
      <t>CBR_VQ_AR_PPS_TP_CD_V0.2</t>
    </r>
  </si>
  <si>
    <t>Pull EBAN IN File</t>
  </si>
  <si>
    <t>DATALAKE.IN_LPM_LMT_AR_INF_BFR_WRTOF</t>
  </si>
  <si>
    <t>LMD23400.xls</t>
  </si>
  <si>
    <t>DATALAKE.IN_LPM_AR_WRTOF_RCV</t>
  </si>
  <si>
    <t>L01D070.xls</t>
  </si>
  <si>
    <t>Monthly</t>
  </si>
  <si>
    <t>DATALAKE.IN_LPM_LN_CNTG_DMMY_CLSS_PRVN</t>
  </si>
  <si>
    <t>L01W769.xls</t>
  </si>
  <si>
    <t>DATALAKE.IN_LPM_LN_CARD_CLSS_PRVN</t>
  </si>
  <si>
    <t>L01W181.xls</t>
  </si>
  <si>
    <t>DATALAKE.IN_LPM_LN_CNTG_CLSS_PRVN</t>
  </si>
  <si>
    <t>L01W909.xls</t>
  </si>
  <si>
    <t>DATALAKE.IN_LPM_AR_CLSS_QLY</t>
  </si>
  <si>
    <t>L01D027.xls</t>
  </si>
  <si>
    <t>DATALAKE.IN_LPM_LN_CNTG_CLSS_PRVN_BFR_WRTOF</t>
  </si>
  <si>
    <t xml:space="preserve">Layout_L01W909_L01W910.xls </t>
  </si>
  <si>
    <t>DATALAKE.IN_LPM_LMT_INF_BFR_WRTOF</t>
  </si>
  <si>
    <t>LMD23500.xls</t>
  </si>
  <si>
    <t>Source File (Push)</t>
  </si>
  <si>
    <t>CIS_IPXAR_YYYYMMDD.txt</t>
  </si>
  <si>
    <t>KBMF-17601-CIS-MDF_IPXAR V0.1</t>
  </si>
  <si>
    <t>CBR_V_AR_X_IP_REL_for_CIS_DECOM_0.11</t>
  </si>
  <si>
    <t>Data file no header Column name</t>
  </si>
  <si>
    <t>CIS_IP_YYYYMMDD.txt</t>
  </si>
  <si>
    <t>KBMF-17601-CIS-MDF_IP V0.1</t>
  </si>
  <si>
    <t>CBR_V_IP_for_CIS_DECOM_0.15</t>
  </si>
  <si>
    <t>CIS_AR_YYYYMMDD.txt</t>
  </si>
  <si>
    <t>KBMF-17601-CIS-MDF_AR V0.2</t>
  </si>
  <si>
    <t>KBMF-780-CSMP_V_CUSTXFORMXCONSENT_v.0.3</t>
  </si>
  <si>
    <t xml:space="preserve">Y </t>
  </si>
  <si>
    <t>KBMF-780-CSMP_V_FORMXAPPR_v.0.2</t>
  </si>
  <si>
    <t>KBMF-780-CSMP_V_CHANNEL_v.0.2</t>
  </si>
  <si>
    <t>KBMF-780-CSMP_ORIGINATEPRODUCTCOA_v.0.1</t>
  </si>
  <si>
    <t>KBMF-780-CSMP_V_ORIGINATEPRODUCTNONCOA_v.0.2</t>
  </si>
  <si>
    <t>KBMF-780-CSMP_V_PURPOSE_v.0.2</t>
  </si>
  <si>
    <t>KBMF-780-CSMP_V_COMPANY_v.0.2</t>
  </si>
  <si>
    <t>KBMF-780-CSMP_V_RECEIVERTYPE_v.0.2</t>
  </si>
  <si>
    <t>CBR_VP_CNSNT_RCVR_TP_CD_v.0.1</t>
  </si>
  <si>
    <t>KBMF-780-CSMP_V_FORMCONSENT_v.0.1</t>
  </si>
  <si>
    <t>CBR_VP_CNSNT_FORM_v0.1</t>
  </si>
  <si>
    <t>KBMF-780-CSMP_V_FORMXCONTENT_v.0.5</t>
  </si>
  <si>
    <t>CBR_VP_CNSNT_FORM_CNTNT_v.1.0</t>
  </si>
  <si>
    <t>CSM_ACTION_YYYYMMDD.TXT</t>
  </si>
  <si>
    <t>KBMF-780-CSMP_V_ACTION_v.0.2</t>
  </si>
  <si>
    <t>CBR_VP_CNSNT_ACTN_CD_v.0.1</t>
  </si>
  <si>
    <t>CSM_PRODUCT_YYYYMMDD.TXT</t>
  </si>
  <si>
    <t>KBMF-780-CSMP_PRODUCT_v.0.1</t>
  </si>
  <si>
    <t>KBMF_Batch_TF_MIS-Report_(LCR070).xlsx</t>
  </si>
  <si>
    <t>CBR_EBAN_V_TRD_AC_AR_v1.2</t>
  </si>
  <si>
    <t>Y (header/tailor only)</t>
  </si>
  <si>
    <t>Freq: previous business day</t>
  </si>
  <si>
    <t>KBMF_Batch_TF_MIS-Report_(ALM).xlsx</t>
  </si>
  <si>
    <t>CBR_EBAN_V_TRD_AC_AR_INF_v0.4</t>
  </si>
  <si>
    <t>KBMF-Batch_NTF_Contingent_Outstanding_DIH_v0.0.29_20200702.xlsx</t>
  </si>
  <si>
    <t>CBR_EBAN_VP_CNTG_TDG_AC_AR_INF_v1.4</t>
  </si>
  <si>
    <t>change column name - to _</t>
  </si>
  <si>
    <t>Freq: Business Daily</t>
  </si>
  <si>
    <t>KBMF-Batch_NTF_Loan_Outstanding_DIH_v0.0.28_20200702.xlsx</t>
  </si>
  <si>
    <r>
      <t xml:space="preserve">CBR_EBAN_V_TDG_AC_AR_INF_v1.2
</t>
    </r>
    <r>
      <rPr>
        <sz val="10"/>
        <rFont val="Calibri"/>
        <family val="2"/>
        <scheme val="minor"/>
      </rPr>
      <t>CBR_EBAN_V_TDG_AC_AR_INF_v1.4</t>
    </r>
  </si>
  <si>
    <t>KBMF-(460)-SCT_BOOK_LOAN.xlsx</t>
  </si>
  <si>
    <t>CBR_VP_SCF_BOOK_LOAN_v0.7</t>
  </si>
  <si>
    <t>Enhance by FW</t>
  </si>
  <si>
    <t>KBMF-Batch_SCF_Credit_limit_v4.0.xlsx</t>
  </si>
  <si>
    <t>CBR_VP_SCF_LMT_AR_INF_v0.4</t>
  </si>
  <si>
    <t>KBMF-(460)-SCM_FEE_STRUCTURE.xlsx</t>
  </si>
  <si>
    <t>CBR_VP_SCF_FEE_DTL_v0.6</t>
  </si>
  <si>
    <t>KBMF-(460)-SCM_ACCT.xlsx</t>
  </si>
  <si>
    <t>CBR_VP_SCF_CST_X_AR_REL_v0.2</t>
  </si>
  <si>
    <t>KBMF-(460)-SCM_TRADING.xlsx</t>
  </si>
  <si>
    <t>CBR_VP_SCF_TDG_0.4</t>
  </si>
  <si>
    <t>KBMF-(460)-SCM_CUSTOMER_updatefield.xlsx</t>
  </si>
  <si>
    <t>CBR_VP_SCF_CST_PRFL_v0.3</t>
  </si>
  <si>
    <t>KBMF-Batch_MX_ADD_ON-590-XXX_MXMKTEvent_Y22M04D21_v1.0.0_WL.xls</t>
  </si>
  <si>
    <t>CBR_VP_CMB_MKT_EV_v0.1</t>
  </si>
  <si>
    <t>-(105) KBMF-Batch_MX_ADD_ON-590-048_MMLiveMat_Y22M04D21_v1.0.5_WL.xls
- (105) KBMF-Batch_MX_ADD_ON-590-048_MMLiveMat_Y21M11D012_v1.0.2_PC</t>
  </si>
  <si>
    <t>CBR_VP_CMB_MM_DEAL_AR_v0.6</t>
  </si>
  <si>
    <t>KBMF มี 2 ไฟล์</t>
  </si>
  <si>
    <t>KBMF-655-FILE-RDM_CST_IP_LGL_STC_TP_CD_V.0.1</t>
  </si>
  <si>
    <t>Have Header</t>
  </si>
  <si>
    <t>KBMF-655-FILE-RDM_CST_NAT_CD_V.0.1</t>
  </si>
  <si>
    <t>KBMF-655-FILE-RDM_CST_MAR_ST_CD_V.0.1</t>
  </si>
  <si>
    <t>KBMF-655-FILE-RDM_CST_CTF_TP_CD_V.0.1</t>
  </si>
  <si>
    <t>KBMF-655-FILE-RDM_CST_OCP_CD_V.0.1</t>
  </si>
  <si>
    <t>KBMF-655-FILE-RDM_CST_PROF_CD_V.0.1</t>
  </si>
  <si>
    <t>KBMF-655-FILE-RDM_CST_IDV_INCM_SEG_CD_V.0.1</t>
  </si>
  <si>
    <t>KBMF-655-FILE-RDM_CST_SEG_CD_V.0.1</t>
  </si>
  <si>
    <t>KBMF-655-FILE-RDM_CARD_TP_CD_V.0.1</t>
  </si>
  <si>
    <t>PIM.V_COA_PD</t>
  </si>
  <si>
    <t>KBMF-655-FILE-RDM_PIM_COA_PD_V.0.1</t>
  </si>
  <si>
    <t>CBR_V_COA_PD_v.0.5.xlsx</t>
  </si>
  <si>
    <t>IDY_CL_CD</t>
  </si>
  <si>
    <t>KBMF-655-FILE-RDM_IDY_CL_CD_V.0.1</t>
  </si>
  <si>
    <t>CBR_EBAN_VC_REFR_IDY_CL_CD_V.2.7</t>
  </si>
  <si>
    <t>IDY_CL_SUB_GRP_CD</t>
  </si>
  <si>
    <t>KBMF-655-FILE-RDM_IDY_CL_SUB_GRP_CD_V.0.1</t>
  </si>
  <si>
    <t>DIH Extraction File (Pull)</t>
  </si>
  <si>
    <t>MIDRATE_KBANK_YYYY-MM-DD.csv</t>
  </si>
  <si>
    <t>KBMF_FXPub-761-200_KBankMidRate_Y18M07D18_V001_CS</t>
  </si>
  <si>
    <t>csv</t>
  </si>
  <si>
    <t>Delta</t>
  </si>
  <si>
    <t>change column name space to _</t>
  </si>
  <si>
    <t>Header (Source count 1 header + #of detail + 1 trailer)</t>
  </si>
  <si>
    <t>No Header Column name 
Freq: Business Daily</t>
  </si>
  <si>
    <t>DIH Extraction File (Push)</t>
  </si>
  <si>
    <t>DIH_Composite_V_LPM_X_IP_REL
lpm_x_ip_rel_yyyymmdd.txt</t>
  </si>
  <si>
    <t>KBMF-655-FILE_LPM_X_IP_REL_V0.1</t>
  </si>
  <si>
    <t>No Header Column name 
Freq: Business Date (Order Date - 1)</t>
  </si>
  <si>
    <t>CIS_RELAR_YYYYMMDD.txt</t>
  </si>
  <si>
    <t>KBMF-17601-CIS-MDF_RELAR V0.1</t>
  </si>
  <si>
    <t>CBR_V_AR_X_IP_REL_TP_CD_for_CIS_DECOM_0.5</t>
  </si>
  <si>
    <t>CIS_DOCTP_YYYYMMDD.txt</t>
  </si>
  <si>
    <t>KBMF-17601-CIS-MDF_DOCTP V0.1</t>
  </si>
  <si>
    <t>CBR_V_DOC_ITM_CD_for_CIS_DECOM_v0.3</t>
  </si>
  <si>
    <t>CIS_CNTRELTP_YYYYMMDD.txt</t>
  </si>
  <si>
    <t>KBMF-17601-CIS-MDF_CNTRELTP V0.1</t>
  </si>
  <si>
    <t>CBR_V_ELC_ADR_LO_USE_TP_CD_for_CIS_DECOM_0.5</t>
  </si>
  <si>
    <t>CIS_IPXCONTACT_YYYYMMDD.txt</t>
  </si>
  <si>
    <t>KBMF-17601-CIS-MDF_IPXCONTACT V0.1</t>
  </si>
  <si>
    <t>CBR_V_IP_X_ELC_ADR_REL_for_CIS_DECOM_0.8</t>
  </si>
  <si>
    <t>CIS_CONTTP_YYYYMMDD.txt</t>
  </si>
  <si>
    <t>KBMF-17601-CIS-MDF_CONTTP V0.1</t>
  </si>
  <si>
    <t>CBR_V_ELC_ADR_USE_TP_CD_for_CIS_DECOM_0.4</t>
  </si>
  <si>
    <t>CIS_CONTINFO_YYYYMMDD.txt</t>
  </si>
  <si>
    <t>KBMF-17601-CIS-MDF_CONTINFO V0.1</t>
  </si>
  <si>
    <t>CBR_V_ELC_ADR_for_CIS_DECOM_0.12</t>
  </si>
  <si>
    <t>CIS_IDV_YYYYMMDD.txt</t>
  </si>
  <si>
    <t>KBMF-17601-CIS-MDF-IDV V0.1</t>
  </si>
  <si>
    <t>CBR_V_IDV_for_CIS_DECOM_v0.12</t>
  </si>
  <si>
    <t>CIS_ORG_YYYYMMDD.txt</t>
  </si>
  <si>
    <t>KBMF-17601-CIS-MDF_ORG V0.1</t>
  </si>
  <si>
    <t>CBR_V_ORG_for_CIS_DECOM_0.11</t>
  </si>
  <si>
    <t>CIS_IPSEGMENT_YYYYMMDD.txt</t>
  </si>
  <si>
    <t>KBMF-17601-CIS-MDF_IPSEGMENT V0.1</t>
  </si>
  <si>
    <t>CBR_V_IP_X_SEG_REL_for_CIS_DECOM_0.11</t>
  </si>
  <si>
    <t>CIS_HISTSEGM_YYYYMMDD.txt</t>
  </si>
  <si>
    <t>KBMF-17601-CIS-MDF_HISTSEGM V0.1</t>
  </si>
  <si>
    <t>CIS_ADDR_YYYYMMDD.txt</t>
  </si>
  <si>
    <t>KBMF-17601-CIS-MDF_ADDR V0.1</t>
  </si>
  <si>
    <t>CBR_V_ADR_for_CIS_DECOM_v0.10</t>
  </si>
  <si>
    <t>CIS_IPXADDR_YYYYMMDD.txt</t>
  </si>
  <si>
    <t>KBMF-17601-CIS-MDF_IPXADDR V0.1</t>
  </si>
  <si>
    <t>CBR_V_IP_X_ADR_REL_for_CIS_DECOM_v0.7</t>
  </si>
  <si>
    <t>CIS_DNTCNT_YYYYMMDD.txt</t>
  </si>
  <si>
    <t>KBMF-17601-CIS-MDF_DNTCNT V0.1</t>
  </si>
  <si>
    <t>CBR_V_CTC_CNDT_for_CIS_DECOM_0.5</t>
  </si>
  <si>
    <t>CIS_OTHDOC_YYYYMMDD.txt</t>
  </si>
  <si>
    <t>KBMF-17601-CIS-MDF_OTHDOC V0.1</t>
  </si>
  <si>
    <t>CBR_V_IP_X_DOC_ITM_REL_for_CIS_DECOM_v0.6</t>
  </si>
  <si>
    <t>Plan B (EBAN/DIH)</t>
  </si>
  <si>
    <t>Pull EBAN/DIH file</t>
  </si>
  <si>
    <t>CPACP.DIH.KB1DH013.EPTRANS.Dddmmyy</t>
  </si>
  <si>
    <t>KBMF_KB1DH013_EPTRANS_V1.0.8.xls</t>
  </si>
  <si>
    <t>EBCDIC (mainframe)</t>
  </si>
  <si>
    <r>
      <t>CPACP.DIH.KB1DH045.CC1D289G.D</t>
    </r>
    <r>
      <rPr>
        <sz val="10"/>
        <color rgb="FFFF0000"/>
        <rFont val="Calibri"/>
        <family val="2"/>
        <scheme val="minor"/>
      </rPr>
      <t>%%TRANDATE</t>
    </r>
    <r>
      <rPr>
        <sz val="10"/>
        <rFont val="Calibri"/>
        <family val="2"/>
        <scheme val="minor"/>
      </rPr>
      <t>.TXT</t>
    </r>
  </si>
  <si>
    <t>KBMF_KB1DH045_CC1D289G_collateral_V 1.0.1_09March2022.xlsx</t>
  </si>
  <si>
    <t>Fixed Length, SAM</t>
  </si>
  <si>
    <t>CPACP.DIH.KB1DH002.CPBCRD.D%%TRANDATE</t>
  </si>
  <si>
    <t>KBMF_KB1DH002_CPBCRD V 1.0.13.xlsx</t>
  </si>
  <si>
    <t>CPACP.DIH.KB1DH005.KBBCRD.D%%TRANDATE</t>
  </si>
  <si>
    <t>KBMF_KB1DH005_KBBCRD_V 1.0.8.xlsx</t>
  </si>
  <si>
    <t>CPACP.DIH.KB1DH023.LBPTTRN.Dddmmyy.TXT</t>
  </si>
  <si>
    <t>7.KBMF_KB1DH023_LBPTTRN V1.8.xls</t>
  </si>
  <si>
    <r>
      <t xml:space="preserve">- EBCDIC (mainframe)
</t>
    </r>
    <r>
      <rPr>
        <sz val="10"/>
        <color rgb="FFFF0000"/>
        <rFont val="Calibri"/>
        <family val="2"/>
        <scheme val="minor"/>
      </rPr>
      <t>- Fixed Length, SAM</t>
    </r>
  </si>
  <si>
    <t>CPACP.DIH.KB1DH039.CCND5012.Dddmmyy.TXT</t>
  </si>
  <si>
    <t>KBMF_KB1DH039_CCND5012_V0.6.xls</t>
  </si>
  <si>
    <t>CPACP.DIH.KB1DH017.CPAMT.Dddmmyy.TXT</t>
  </si>
  <si>
    <t>KBMF_KB1DH017_CPAMT V1.9.xlsx</t>
  </si>
  <si>
    <t>CPACP.DIH.KB1DH019.CC1T377.Dddmmyy.txt</t>
  </si>
  <si>
    <t>KBMF_KB1DH019_CP1T377 V2.8.xlsx</t>
  </si>
  <si>
    <r>
      <t xml:space="preserve">- EBCDIC (mainframe)
</t>
    </r>
    <r>
      <rPr>
        <sz val="10"/>
        <color rgb="FFFF0000"/>
        <rFont val="Calibri"/>
        <family val="2"/>
        <scheme val="minor"/>
      </rPr>
      <t>- Fixed Length, SAM</t>
    </r>
    <r>
      <rPr>
        <sz val="10"/>
        <rFont val="Calibri"/>
        <family val="2"/>
        <scheme val="minor"/>
      </rPr>
      <t xml:space="preserve">
- same KBMF as CP1T377</t>
    </r>
  </si>
  <si>
    <t>CPACP.DIH.KB1DH018.CPSRPTT.Dddmmyy.TXT</t>
  </si>
  <si>
    <t>KBMF_KB1DH018_CPSRPTT V1.9.xls</t>
  </si>
  <si>
    <r>
      <t xml:space="preserve">CPACP.DIH.KB1DH037.CPCCPF.Dddmmyy.TXT
</t>
    </r>
    <r>
      <rPr>
        <b/>
        <sz val="10"/>
        <rFont val="Calibri"/>
        <family val="2"/>
        <scheme val="minor"/>
      </rPr>
      <t>(Target Table: cardlink_kb1dh037_cpccpf_p)</t>
    </r>
  </si>
  <si>
    <t>KBMF_KB1DH037_CPCCPF_CPTCPF_V0.9.xls</t>
  </si>
  <si>
    <t>CBR_VP_CC_MNT_LOG_v0.6</t>
  </si>
  <si>
    <t>CPACP.DIH.KB1DH003.CPBCUS.D%%TRANDATE</t>
  </si>
  <si>
    <t>KBMF_KB1DH003_CPBCUS_V 1.0.7.xlsx</t>
  </si>
  <si>
    <t>CPACP.DIH.KB1DH006.KBBCUS.D%%TRANDATE</t>
  </si>
  <si>
    <t>KBMF_KB1DH006_KBBCUS_V 1.0.8.xlsx</t>
  </si>
  <si>
    <t>CPACP.DIH.KB1DH028.CCIXPT.Dddmmyy.TXT</t>
  </si>
  <si>
    <r>
      <rPr>
        <b/>
        <sz val="10"/>
        <rFont val="Calibri"/>
        <family val="2"/>
        <scheme val="minor"/>
      </rPr>
      <t>KBMF DIH:</t>
    </r>
    <r>
      <rPr>
        <sz val="10"/>
        <rFont val="Calibri"/>
        <family val="2"/>
        <scheme val="minor"/>
      </rPr>
      <t xml:space="preserve"> AMS-KBMF-655-DIH-OPEN_CARDLINK_MASTER_V5.0.xls
</t>
    </r>
    <r>
      <rPr>
        <b/>
        <sz val="10"/>
        <rFont val="Calibri"/>
        <family val="2"/>
        <scheme val="minor"/>
      </rPr>
      <t>KBMF Cardlink:</t>
    </r>
    <r>
      <rPr>
        <sz val="10"/>
        <rFont val="Calibri"/>
        <family val="2"/>
        <scheme val="minor"/>
      </rPr>
      <t xml:space="preserve"> KBMF_KB1DH028_CCIXPT V1.1</t>
    </r>
  </si>
  <si>
    <t>CBR_V_CC_MC_BIN_v.0.7</t>
  </si>
  <si>
    <t>CPACP.DIH.KB1DH029.CCATABLA.Dddmmyy.TXT</t>
  </si>
  <si>
    <r>
      <rPr>
        <b/>
        <sz val="10"/>
        <rFont val="Calibri"/>
        <family val="2"/>
        <scheme val="minor"/>
      </rPr>
      <t>KBMF DIH:</t>
    </r>
    <r>
      <rPr>
        <sz val="10"/>
        <rFont val="Calibri"/>
        <family val="2"/>
        <scheme val="minor"/>
      </rPr>
      <t xml:space="preserve"> AMS-KBMF-655-DIH-OPEN_CARDLINK_VISA_V6.0.xls
</t>
    </r>
    <r>
      <rPr>
        <b/>
        <sz val="10"/>
        <rFont val="Calibri"/>
        <family val="2"/>
        <scheme val="minor"/>
      </rPr>
      <t xml:space="preserve">KBMF Cardlink: </t>
    </r>
    <r>
      <rPr>
        <sz val="10"/>
        <rFont val="Calibri"/>
        <family val="2"/>
        <scheme val="minor"/>
      </rPr>
      <t>KBMF_KB1DH029_CCATABLA V1.1</t>
    </r>
  </si>
  <si>
    <t>CBR_V_CC_VS_BIN_v.0.5</t>
  </si>
  <si>
    <t>CPACP.DIH.KB1DH030.CUPTRAN.Dddmmyy.TXT</t>
  </si>
  <si>
    <t>30.KBMF_KB1DH030_CC1DLOGC V3.0.xls</t>
  </si>
  <si>
    <t>CPACP.DIH.KB1DH031.CC1D583B.Dddmmyy.TXT</t>
  </si>
  <si>
    <t>31.KBMF_KB1DH031_CC1D583B V2.0.xls</t>
  </si>
  <si>
    <t>CBR_V_CC_JCB_AHR_LOG_v0.5</t>
  </si>
  <si>
    <t>SalesSmart_Customer_yyyyMMdd.txt</t>
  </si>
  <si>
    <t>SalesSmart_KBMF_MDP_Customer_20240130_V7.0</t>
  </si>
  <si>
    <t>change column name . to _</t>
  </si>
  <si>
    <t>extract with double quote</t>
  </si>
  <si>
    <t>PSCP.WO.WO1D04H.SAM</t>
  </si>
  <si>
    <t>CBR_VP_LPM_WRTOF_AR_v0.2</t>
  </si>
  <si>
    <t>KBMF-Batch_UD_View_UnitHolderBal_v1.4.xlsx</t>
  </si>
  <si>
    <t>CBR_EBAN_VP_FND_AR_v1.2</t>
  </si>
  <si>
    <t>KBMF-Batch_UD_EBAN_SavingPlan_V0.0.0.7xlsx</t>
  </si>
  <si>
    <t>CBR_EBAN_VP_FND_SVG_PLN_v1.2</t>
  </si>
  <si>
    <t>KBMF-Batch_UD_View_FundInfoFull_v1.2.0.xlsx</t>
  </si>
  <si>
    <t>CBR_EBAN_VP_FND_DTL_v.0.9.xlsx</t>
  </si>
  <si>
    <t>KBMF-Batch_UD_View_AccBal_SalableUnit_V1.0</t>
  </si>
  <si>
    <t>CBR_EBAN_VP_FND_TAX_SLBL_v.0.4.xlsx</t>
  </si>
  <si>
    <t>KBMF-Batch_UD_VIew_UnitHolderFull_v1.2</t>
  </si>
  <si>
    <t>CBR_EBAN_VP_FND_AR_MSTR_v1.3</t>
  </si>
  <si>
    <t>KBMF_EDH_KA_Fund_Code_V1.4.0</t>
  </si>
  <si>
    <r>
      <t xml:space="preserve">CBR_V_FND_v0.6.xlsx
</t>
    </r>
    <r>
      <rPr>
        <sz val="10"/>
        <rFont val="Calibri"/>
        <family val="2"/>
        <scheme val="minor"/>
      </rPr>
      <t>CBR_EBAN_VP_FND_v0.12</t>
    </r>
  </si>
  <si>
    <t>KBMF-Batch_UD_View_Dividend_Payment_V00.00.06</t>
  </si>
  <si>
    <t>CBR_EBAN_VP_FND_DVDN_PYMT_v1.4</t>
  </si>
  <si>
    <t>KSec_WealthConsolidate_WealthProductData_V0.0.10
Sheet : KSecFundMaster</t>
  </si>
  <si>
    <t>CBR_EBAN_VP_KS_FND_MSTR_v0.1.xlsx</t>
  </si>
  <si>
    <t>S</t>
  </si>
  <si>
    <r>
      <t xml:space="preserve">"Batch - Outbound from K-Securities"
</t>
    </r>
    <r>
      <rPr>
        <sz val="10"/>
        <color rgb="FFC00000"/>
        <rFont val="Calibri"/>
        <family val="2"/>
        <scheme val="minor"/>
      </rPr>
      <t>Daily : Mon to Sat</t>
    </r>
  </si>
  <si>
    <t>KSec_WealthConsolidate_WealthProductData_V0.0.10
KSecFundPortfolio</t>
  </si>
  <si>
    <r>
      <t xml:space="preserve">KBMF-718.02-DATATANK_VIEW.VP_KS_FND_AR_v0.5
</t>
    </r>
    <r>
      <rPr>
        <strike/>
        <sz val="10"/>
        <rFont val="Calibri"/>
        <family val="2"/>
        <scheme val="minor"/>
      </rPr>
      <t>KBMF-718.02-DATATANK_VIEW.VP_KS_FND_AR_v0.4</t>
    </r>
  </si>
  <si>
    <r>
      <t xml:space="preserve">"Batch - Outbound from K-Securities"
</t>
    </r>
    <r>
      <rPr>
        <sz val="10"/>
        <color rgb="FFFF0000"/>
        <rFont val="Calibri"/>
        <family val="2"/>
        <scheme val="minor"/>
      </rPr>
      <t>Daily : Mon to Sat</t>
    </r>
  </si>
  <si>
    <t>KSec_WealthConsolidate_WealthProductData_V0.0.10
KSecCustProfile</t>
  </si>
  <si>
    <t>CBR_EBAN_VP_KS_CST_PRFL_v0.5.xlsx</t>
  </si>
  <si>
    <t>PrivateFund_Balance.txt</t>
  </si>
  <si>
    <t>KBMF-V_PRVT_FND_V0.7</t>
  </si>
  <si>
    <t>KBMF-718.02-VIEW-DATALAKE_VIEW.V_PRVT_FND_v.1.3</t>
  </si>
  <si>
    <t>KBMF-Batch_UD_View_TransactionExt_v1.4</t>
  </si>
  <si>
    <t>CBR_EBAN_VP_FND_TXN_v1.8</t>
  </si>
  <si>
    <t>KBMF-Batch_UD_View_Dividend_Certificate_v1.4.xlsx</t>
  </si>
  <si>
    <t>CBR_EBAN_VP_FND_CTF_DVDN_PYMT_v.0.6.xlsx</t>
  </si>
  <si>
    <t>KBMF-Batch_FACT_Account_Info_v0.0.7_20190118.xls</t>
  </si>
  <si>
    <r>
      <t xml:space="preserve">CBR_VP_FCTRNG_AR_v.0.7
</t>
    </r>
    <r>
      <rPr>
        <strike/>
        <sz val="10"/>
        <rFont val="Calibri"/>
        <family val="2"/>
        <scheme val="minor"/>
      </rPr>
      <t>CBR_VP_FCTRNG_AR_v.0.4</t>
    </r>
  </si>
  <si>
    <t>Open platform delimited, AS400 fixed length</t>
  </si>
  <si>
    <t>- DMS_KFAC_PurRef V0.05.xlsx
- KFact_DataDic_V_PurRef</t>
  </si>
  <si>
    <t>KBMF-718.02-DATALAKE_VIEW.VP_FCTRNG_AR_DTL_V.0.4</t>
  </si>
  <si>
    <t>- DMS_KFAC_Client_Debtor V0.08_upd.xlsx
- KFact_DataDic_V_ClientDebtor</t>
  </si>
  <si>
    <r>
      <t xml:space="preserve">CBR_VP_FCTRNG_SUB_LMT_AR_v.0.6
</t>
    </r>
    <r>
      <rPr>
        <strike/>
        <sz val="10"/>
        <color rgb="FF000000"/>
        <rFont val="Calibri"/>
        <family val="2"/>
        <scheme val="minor"/>
      </rPr>
      <t>CBR_VP_FCTRNG_SUB_LMT_AR_v.0.3</t>
    </r>
  </si>
  <si>
    <t>KFact_DataDic_V_Product</t>
  </si>
  <si>
    <t>CBR_VP_FCTRNG_PD_CD_v.0.3</t>
  </si>
  <si>
    <t>- DMS_KFAC_Company V0.09.xlsx
- KFact_DataDic_V_Company</t>
  </si>
  <si>
    <r>
      <rPr>
        <sz val="10"/>
        <color rgb="FFFF0000"/>
        <rFont val="Calibri"/>
        <family val="2"/>
        <scheme val="minor"/>
      </rPr>
      <t>CBR_VP_FCTRNG_LMT_AR_DTL_v.1.5.xlsx</t>
    </r>
    <r>
      <rPr>
        <sz val="10"/>
        <color rgb="FF000000"/>
        <rFont val="Calibri"/>
        <family val="2"/>
        <scheme val="minor"/>
      </rPr>
      <t xml:space="preserve">
</t>
    </r>
    <r>
      <rPr>
        <strike/>
        <sz val="10"/>
        <color rgb="FF000000"/>
        <rFont val="Calibri"/>
        <family val="2"/>
        <scheme val="minor"/>
      </rPr>
      <t>CBR_VP_FCTRNG_LMT_AR_DTL_v.0.7.xlsx</t>
    </r>
  </si>
  <si>
    <t>Kfact_DataDic_V_ClientLimit.xlsx</t>
  </si>
  <si>
    <r>
      <rPr>
        <sz val="10"/>
        <color rgb="FFFF0000"/>
        <rFont val="Calibri"/>
        <family val="2"/>
        <scheme val="minor"/>
      </rPr>
      <t>CBR_VP_FCTRNG_CR_LMT_AR_DTL_v.0.4.xlsx</t>
    </r>
    <r>
      <rPr>
        <sz val="10"/>
        <rFont val="Calibri"/>
        <family val="2"/>
        <scheme val="minor"/>
      </rPr>
      <t xml:space="preserve">
</t>
    </r>
    <r>
      <rPr>
        <strike/>
        <sz val="10"/>
        <rFont val="Calibri"/>
        <family val="2"/>
        <scheme val="minor"/>
      </rPr>
      <t>CBR_VP_FCTRNG_CR_LMT_AR_DTL_v.0.3.xlsx</t>
    </r>
  </si>
  <si>
    <t>Kfact_DataDic_V_Cis.xlsx</t>
  </si>
  <si>
    <r>
      <rPr>
        <strike/>
        <sz val="10"/>
        <rFont val="Calibri"/>
        <family val="2"/>
        <scheme val="minor"/>
      </rPr>
      <t>CBR_VP_FCTRNG_IP_v.0.2.xlsx</t>
    </r>
    <r>
      <rPr>
        <sz val="10"/>
        <rFont val="Calibri"/>
        <family val="2"/>
        <scheme val="minor"/>
      </rPr>
      <t xml:space="preserve">
</t>
    </r>
    <r>
      <rPr>
        <sz val="10"/>
        <color rgb="FFFF0000"/>
        <rFont val="Calibri"/>
        <family val="2"/>
        <scheme val="minor"/>
      </rPr>
      <t>CBR_VP_FCTRNG_IP_v.0.8.xlsx</t>
    </r>
  </si>
  <si>
    <t>Kfact_DataDic_V_InterestSpread.xlsx</t>
  </si>
  <si>
    <t>CBR_VP_FCTRNG_LMT_INT_RATE_v.0.3.xlsx</t>
  </si>
  <si>
    <t>EBAN Extraction File</t>
  </si>
  <si>
    <r>
      <t xml:space="preserve">CBR_V_DEP_TXN_v.1.9.xlsx
</t>
    </r>
    <r>
      <rPr>
        <sz val="10"/>
        <rFont val="Calibri"/>
        <family val="2"/>
        <scheme val="minor"/>
      </rPr>
      <t>CBR_PCB_DEP_TXN_v.0.1 4</t>
    </r>
  </si>
  <si>
    <r>
      <t>CPACP.DIH.KB1DH001.CP1T170.Dddmmyy.TXT
(</t>
    </r>
    <r>
      <rPr>
        <b/>
        <sz val="10"/>
        <rFont val="Calibri"/>
        <family val="2"/>
        <scheme val="minor"/>
      </rPr>
      <t>Target Table: cardlink_kb1dh001_cp1t170_01)</t>
    </r>
  </si>
  <si>
    <t>KBMF_KB1DH001_CP1T170_V0.0.9</t>
  </si>
  <si>
    <t>V_CC_STMT_HDR</t>
  </si>
  <si>
    <t>Fixed Length, SAM
Freq: 27,25,23,20,18,17,13,10,8,5,2,L1</t>
  </si>
  <si>
    <t>CPACP.DIH.KB1DH007.CPAHF.D%%TRANDATE</t>
  </si>
  <si>
    <t>KBMF_KB1DH007_CPAHF_V0.0.2</t>
  </si>
  <si>
    <t>V_CC_UBILL_TXN</t>
  </si>
  <si>
    <t>Source File (Pull)</t>
  </si>
  <si>
    <t>ccms_bda772n2_cardholder_full_dih_enc_YYYYMMDD.txt</t>
  </si>
  <si>
    <t>KBMF_CCMS_CARD_Holder V0.17</t>
  </si>
  <si>
    <t>CBR_EBAN_VP_CCMS_CARD_v.1.6</t>
  </si>
  <si>
    <t>ccms_bda772n4_cardregister_YYYYMMDD.txt</t>
  </si>
  <si>
    <t>KBMF_CardRegister V0.8</t>
  </si>
  <si>
    <t>CBR_EBAN_VP_CCMS_CARD_RGST_v.1.7</t>
  </si>
  <si>
    <t>ccms_bp772n1_cardholder_purge_YYYYMMDD.txt</t>
  </si>
  <si>
    <t>KBMF_CCMS_CARD_Holder V0.17 KBMF_CCMS_PURGE_CARD_ V0.3</t>
  </si>
  <si>
    <t>CBR_EBAN_VP_CCMS_CARD_PRG_v.0.4</t>
  </si>
  <si>
    <t>Freq: เสาร์แรกของเดือน 1 และ 7</t>
  </si>
  <si>
    <t>ccms_bda772n5_listcardtype_YYYYMMDD.txt</t>
  </si>
  <si>
    <t>KBMF_List_CardType V0.2</t>
  </si>
  <si>
    <t>CBR_EBAN_VP_CCMS_CARD_TP_CD_v.0.1</t>
  </si>
  <si>
    <t>HRX_SFSF_Interface Inventory List_(506.04-HRIS)_20230310_v1.5
(Sheet O-21)</t>
  </si>
  <si>
    <r>
      <t xml:space="preserve">CBR_EBAN_V_EMP_AR_v.1.1
</t>
    </r>
    <r>
      <rPr>
        <strike/>
        <sz val="10"/>
        <rFont val="Calibri"/>
        <family val="2"/>
        <scheme val="minor"/>
      </rPr>
      <t>CBR_EBAN_V_EMP_AR_v.0.9</t>
    </r>
  </si>
  <si>
    <t>Database</t>
  </si>
  <si>
    <t>CPACP.DIH.KB1DH011.CC1D2027.Dddmmyy</t>
  </si>
  <si>
    <t>KBMF_KB1DH011_CC1D2027_V1.0.1</t>
  </si>
  <si>
    <t>CPACP.DIH.KB1DH012.CPCAH.Dddmmyy</t>
  </si>
  <si>
    <t>KBMF_KB1DH012_CPCAH V2.2</t>
  </si>
  <si>
    <r>
      <t xml:space="preserve">- EBCDIC (mainframe)
</t>
    </r>
    <r>
      <rPr>
        <sz val="10"/>
        <color rgb="FFFF0000"/>
        <rFont val="Calibri"/>
        <family val="2"/>
        <scheme val="minor"/>
      </rPr>
      <t>- Fixed Length, SAM</t>
    </r>
    <r>
      <rPr>
        <sz val="10"/>
        <rFont val="Calibri"/>
        <family val="2"/>
        <scheme val="minor"/>
      </rPr>
      <t xml:space="preserve">
- Freq: L1 = Daily (refer from extraction inventory)</t>
    </r>
  </si>
  <si>
    <t>CPACP.DIH.KB1DH014.CC1DMPGL.Dddmmyy</t>
  </si>
  <si>
    <t>KBMF_KB1DH014_CC1DMPGL_V1.0.3</t>
  </si>
  <si>
    <t>CPACP.DIH.KB1DH020.CC1D582D.Dddmmyy.TXT</t>
  </si>
  <si>
    <t>4.KBMF_KB1DH020_CC1D582D V1.8</t>
  </si>
  <si>
    <t>CPACP.DIH.KB1DH021.CC1D582S.Dddmmyy.TXT</t>
  </si>
  <si>
    <t>5.KBMF_KB1DH021_CC1D582S V1.8</t>
  </si>
  <si>
    <t>CPACP.DIH.KB1DH022.OADCC32.Dddmmyy.TXT</t>
  </si>
  <si>
    <t>6.KBMF_KB1DH022_OADCC32 V1.8</t>
  </si>
  <si>
    <t>CPACP.DIH.KB1DH024.CC1D560.Dddmmyy.TXT</t>
  </si>
  <si>
    <t>8.KBMF_KB1DH024_CC1D560 V1.8</t>
  </si>
  <si>
    <t>CPACP.DIH.KB1DH025.CPCAH.Dddmmyy.TXT</t>
  </si>
  <si>
    <t>KBMF_KB1DH025_CPCAH V1.9</t>
  </si>
  <si>
    <t>CPACP.DIH.KB1DH032.ADDTYPE</t>
  </si>
  <si>
    <t>KBMF_KB1DH032_ADDTYPE_V0.0.1</t>
  </si>
  <si>
    <t>On-Request</t>
  </si>
  <si>
    <r>
      <t xml:space="preserve">Fixed Length, SAM
</t>
    </r>
    <r>
      <rPr>
        <sz val="10"/>
        <rFont val="Calibri"/>
        <family val="2"/>
        <scheme val="minor"/>
      </rPr>
      <t>- Freq: On-Request</t>
    </r>
  </si>
  <si>
    <t>CPACP.LA10S.OATKN.OUTBOUND</t>
  </si>
  <si>
    <t>KBMF_OATKN_V0.0.9</t>
  </si>
  <si>
    <r>
      <t xml:space="preserve">CPACP.DIH.KB1DH037.CPTCPF.Dddmmyy.TXT
</t>
    </r>
    <r>
      <rPr>
        <b/>
        <sz val="10"/>
        <rFont val="Calibri"/>
        <family val="2"/>
        <scheme val="minor"/>
      </rPr>
      <t>(Target Table: cardlink_kb1dh037_cptcpf_p)</t>
    </r>
  </si>
  <si>
    <t>KBMF_KB1DH037_CPCCPF_CPTCPF_V0.9</t>
  </si>
  <si>
    <t>CPACP.DIH.KB1DH038.CC1D5012.Dddmmyy.TXT</t>
  </si>
  <si>
    <t>KBMF_KB1DH038_CC1D5012_V0.7</t>
  </si>
  <si>
    <t>CLCBP.DIH.LB1DH002.LBCRD.D%%TRANDATE</t>
  </si>
  <si>
    <t>KBMF_LB1DH002_LBCRD_V0.0.7_point master card lv</t>
  </si>
  <si>
    <t>CPACP.DIH.CI1D1166.CRDHD.Dddmmyy.TXT</t>
  </si>
  <si>
    <t>KBMF_CCMS_CARD_Holder V0.19_210614</t>
  </si>
  <si>
    <t>CPACP.DIH.CI1D1178.CRDREG.Dddmmyy.TXT</t>
  </si>
  <si>
    <t>KBMF_CardRegister V0.11_210309</t>
  </si>
  <si>
    <t>CPACP.DIH.CI1D1167.CARDTYPE.Dddmmyy.TXT</t>
  </si>
  <si>
    <t>KBMF_List_CardType V0.3</t>
  </si>
  <si>
    <t>CSM_DOWNSTREAMRULES_YYYYMMDD.TXT</t>
  </si>
  <si>
    <t>KBMF-780-CSMP_DOWNSTREAMRULES_v.0.1.</t>
  </si>
  <si>
    <t>CSM_DOWNSTREAMCONFIG_YYYYMMDD.TXT</t>
  </si>
  <si>
    <t>KBMF-780-CSMP_DOWNSTREAMCONFIG_v.0.1.</t>
  </si>
  <si>
    <t>CSM_CUSTXFORMXCONSENTLOG_YYYYMMDD.TXT</t>
  </si>
  <si>
    <t>KBMF-780-CSMP_V_CUSTXFORMXCONSENTLOG_v.0.5</t>
  </si>
  <si>
    <t>CBR_VP_CNSNT_FORM_KBNK_LOG_V0.4</t>
  </si>
  <si>
    <t>CSM_CUSTXFORMXCONSENTDERIVED_YYYYMMDD.TXT</t>
  </si>
  <si>
    <t>KBMF-780-CSMP_CUSTXFORMXCONSENTDERIVED_v.0.1</t>
  </si>
  <si>
    <t>CSM_CUSTXFORMXCONSENTDERIVEDLOG_YYYYMMDD.TXT</t>
  </si>
  <si>
    <t>KBMF-780-CSMP_CUSTXFORMXCONSENTDERIVEDLOG_v.0.1</t>
  </si>
  <si>
    <t>kplus_jmobileactlog_log_yyyymmdd.txt</t>
  </si>
  <si>
    <t>DataDict_eMobileLog_V0.6.xlsx</t>
  </si>
  <si>
    <t>CBR_V_MB_PLUS_IP_MSTR_V.0.15</t>
  </si>
  <si>
    <t>DataDict_3_BCA_KeMail_030517
Sheet : BalancealertReglog</t>
  </si>
  <si>
    <t>CBR_VP_MB_BCA_RGST_LOG_HD_V0.3.xlsx</t>
  </si>
  <si>
    <t>kplus_actlog_qlocal_yyyymmdd.txt</t>
  </si>
  <si>
    <t>DataDict_eMobileLog_V0.6 (Sheet : JMobileActLog)</t>
  </si>
  <si>
    <t>DataDict_eMobileLog_V0.6 (Sheet : JMobileTranLogHD)</t>
  </si>
  <si>
    <t>CBR_V_MB_TXN_LOG_HD_v.1.16</t>
  </si>
  <si>
    <t>CBR_V_MB_PLUS_BNK_CD_v0.6</t>
  </si>
  <si>
    <t>DBTTNREL</t>
  </si>
  <si>
    <t>KBMF-Batch_NTF_TN Reference and BT Limit Relation_V2.0.xlsx</t>
  </si>
  <si>
    <t>CBR_EBAN_V_REFR_LMT_TDG_AC_AR_v1.3</t>
  </si>
  <si>
    <t>(KBMF) Message format = fixed length
Freq: Business Daily</t>
  </si>
  <si>
    <t>KBMF-Batch_NTF_Limit_LimitInfo_DIH_v0.0.8_20200302.xlsx</t>
  </si>
  <si>
    <t>CBR_EBAN_VP_LMT_TDG_AC_AR_v1.5</t>
  </si>
  <si>
    <t>DBTL4xL6</t>
  </si>
  <si>
    <t>gts_dbtl4xl6</t>
  </si>
  <si>
    <t>KBMF-Batch_NTF_XREF_ACCT_LIMIT_(CutOver)_ForCMS_V0.0.2</t>
  </si>
  <si>
    <t>CBR_EBAN_V_REFR_L4_LMT_TDG_AC_AR_v1.2</t>
  </si>
  <si>
    <t>KBMF-Batch_NTF_LimitInfor_Allocation_v0.8.2.xlsx</t>
  </si>
  <si>
    <t>CBR_EBAN_VP_LMT_ALCT_TDG_AC_AR_v1.4</t>
  </si>
  <si>
    <t>DIH delimited, AS400 fixed length
Freq: Business Daily</t>
  </si>
  <si>
    <t>CBR_VP_CMB_CMB_DEAL_AR_DTL_MO_v0.1</t>
  </si>
  <si>
    <t>CBR_VP_CMB_LMT_CTP_v1.2</t>
  </si>
  <si>
    <t>CBR_VP_CMB_LMT_PSE_v0.11</t>
  </si>
  <si>
    <t>CBR_VP_CMB_LMT_SE_v0.12</t>
  </si>
  <si>
    <t>Reset_LP_Ctp_Funded_ForInt_YYYYMMDD.txt</t>
  </si>
  <si>
    <t>CBR_VP_CMB_LMT_CTP_UTLZ_v0.11</t>
  </si>
  <si>
    <t>CBR_VP_CMB_LMT_PSE_UTLZ_v0.11</t>
  </si>
  <si>
    <t>KBMF-Batch_MX_ADD_ON-590-XXX_MXLimitEffective_Y22M06D23_v1.0.1_WL</t>
  </si>
  <si>
    <t>CBR_AUTO_DEV_CMB_LMT_EFF_DT_v0.1</t>
  </si>
  <si>
    <t>LEC3D18_layout</t>
  </si>
  <si>
    <t>CBR_VP_LEC_AR_v0.5</t>
  </si>
  <si>
    <t>KBMF_Ingestion_SCM_PRODUCT_MAP_v00_00_02</t>
  </si>
  <si>
    <t>CBR_VP_SCF_LMT_X_AR_REL_v0.4
Sheet : 5. KBMF-IN</t>
  </si>
  <si>
    <t>CBR_VP_SCF_LMT_X_AR_REL_v0.4.xlsx</t>
  </si>
  <si>
    <t>src_pf_ar_ca_limit_dly_yyyymmdd.txt</t>
  </si>
  <si>
    <t>W4-AMS-APIB00392-CurrentLimitArrangement_DM</t>
  </si>
  <si>
    <t>CBR_V_PCB_AR_CA_LMT_DLY_V.0.6</t>
  </si>
  <si>
    <t>common_transaction file.txt</t>
  </si>
  <si>
    <r>
      <t xml:space="preserve">CBR_VP_FNC_SVC_TXN_V0.7
</t>
    </r>
    <r>
      <rPr>
        <sz val="10"/>
        <rFont val="Calibri"/>
        <family val="2"/>
        <scheme val="minor"/>
      </rPr>
      <t>CBR_EBAN_VP_FNC_SVC_TXN_V0.9</t>
    </r>
  </si>
  <si>
    <t>scf_vw_trading_acct</t>
  </si>
  <si>
    <t>KBMF-(460)-SCM_TRADING_ACCT</t>
  </si>
  <si>
    <t>CBR_VP_SCF_TDG_X_AR_REL_v0.3</t>
  </si>
  <si>
    <t>KBMF-718.02-DATALAKE_VIEW_VC_RC_CD_V2.7.xlsx</t>
  </si>
  <si>
    <t>CBR_EBAN_VC_RC_CD_V0.6.xlsx</t>
  </si>
  <si>
    <r>
      <t xml:space="preserve">CPACP.DIH.KB1DH001.CP1T170.Dddmmyy.TXT
</t>
    </r>
    <r>
      <rPr>
        <b/>
        <sz val="10"/>
        <rFont val="Calibri"/>
        <family val="2"/>
        <scheme val="minor"/>
      </rPr>
      <t>(Target Table: cardlink_kb1dh001_cp1t170_02)</t>
    </r>
  </si>
  <si>
    <t>V_CC_STMT_DTL</t>
  </si>
  <si>
    <r>
      <t xml:space="preserve">CPACP.DIH.KB1DH037.CPTCPF.Dddmmyy.TXT
</t>
    </r>
    <r>
      <rPr>
        <b/>
        <sz val="10"/>
        <rFont val="Calibri"/>
        <family val="2"/>
        <scheme val="minor"/>
      </rPr>
      <t>(Target Table: cardlink_kb1dh037_cptcpf_d)</t>
    </r>
  </si>
  <si>
    <r>
      <t xml:space="preserve">CPACP.DIH.KB1DH037.CPCCPF.Dddmmyy.TXT
</t>
    </r>
    <r>
      <rPr>
        <b/>
        <sz val="10"/>
        <rFont val="Calibri"/>
        <family val="2"/>
        <scheme val="minor"/>
      </rPr>
      <t>(Target Table: cardlink_kb1dh037_cpccpf_d)</t>
    </r>
  </si>
  <si>
    <r>
      <t xml:space="preserve">CBR Development Status </t>
    </r>
    <r>
      <rPr>
        <sz val="10"/>
        <color theme="1"/>
        <rFont val="Calibri"/>
        <family val="2"/>
        <scheme val="minor"/>
      </rPr>
      <t>(Dev Inventory)</t>
    </r>
  </si>
  <si>
    <t>Row Labels</t>
  </si>
  <si>
    <t>Count of Target Table Name (Persist)</t>
  </si>
  <si>
    <r>
      <t xml:space="preserve">KBMF Status </t>
    </r>
    <r>
      <rPr>
        <sz val="10"/>
        <color theme="1"/>
        <rFont val="Calibri"/>
        <family val="2"/>
        <scheme val="minor"/>
      </rPr>
      <t>(Ingestion Inventory)</t>
    </r>
  </si>
  <si>
    <t>Count Table</t>
  </si>
  <si>
    <t>Column Labels</t>
  </si>
  <si>
    <t>CBR Status</t>
  </si>
  <si>
    <t>Re-submitted</t>
  </si>
  <si>
    <t>Total</t>
  </si>
  <si>
    <t>Count of File name/Table name</t>
  </si>
  <si>
    <t>Count of Received KBMF (Y/N)</t>
  </si>
  <si>
    <t>Header/Tailor</t>
  </si>
  <si>
    <t>Grand Total</t>
  </si>
  <si>
    <t>Target complete dev Wed</t>
  </si>
  <si>
    <t>Paq</t>
  </si>
  <si>
    <t>Target complete dev Fri 16-Feb-24</t>
  </si>
  <si>
    <t>txt (EBCDIC)</t>
  </si>
  <si>
    <t>txt (var length)</t>
  </si>
  <si>
    <t>Plan B - EBAN IN</t>
  </si>
  <si>
    <t>Unit test data file Status</t>
  </si>
  <si>
    <t>(All)</t>
  </si>
  <si>
    <t>Unit test data Readiness</t>
  </si>
  <si>
    <t>Not Started</t>
  </si>
  <si>
    <t>manual // config transfer</t>
  </si>
  <si>
    <t>Count of CBR Status</t>
  </si>
  <si>
    <t>Lot 1</t>
  </si>
  <si>
    <t>Lot 2</t>
  </si>
  <si>
    <t>Lot 1 = Have Control File + No delta + CBR which already started (Target Wed 21-Feb)</t>
  </si>
  <si>
    <t>Auto</t>
  </si>
  <si>
    <t>Lot 2 = No Control File (Target Fri 23-Feb)</t>
  </si>
  <si>
    <t>config control M</t>
  </si>
  <si>
    <t>In-Progress</t>
  </si>
  <si>
    <t>config ready</t>
  </si>
  <si>
    <t>Pending Recheck</t>
  </si>
  <si>
    <t>Kaew</t>
  </si>
  <si>
    <t>execute init</t>
  </si>
  <si>
    <t>Re-checked</t>
  </si>
  <si>
    <t>mount file</t>
  </si>
  <si>
    <t>config transfer</t>
  </si>
  <si>
    <t>Tua</t>
  </si>
  <si>
    <t>TBC - check result EOD 27-Feb</t>
  </si>
  <si>
    <t>tmr manual</t>
  </si>
  <si>
    <t>execute job</t>
  </si>
  <si>
    <t>Passed</t>
  </si>
  <si>
    <t>src_sys</t>
  </si>
  <si>
    <t>Target Schema Name</t>
  </si>
  <si>
    <t>Target Table Name (Raw+Persist)</t>
  </si>
  <si>
    <t>Persist View name</t>
  </si>
  <si>
    <t>persist_ccms</t>
  </si>
  <si>
    <t>v_ccms_dc_prg_log</t>
  </si>
  <si>
    <t>v_ccms_dc_tp_cl</t>
  </si>
  <si>
    <t>persist_cis</t>
  </si>
  <si>
    <t>v_cis_acct_rel_tp_cl</t>
  </si>
  <si>
    <t>v_cis_doc_tp_cl</t>
  </si>
  <si>
    <t>v_cis_ctc_rel_tp_cl</t>
  </si>
  <si>
    <t>v_cis_cst_ctc_rel_prfl</t>
  </si>
  <si>
    <t>v_cis_ctc_tp_cl</t>
  </si>
  <si>
    <t>v_cis_org_dtl</t>
  </si>
  <si>
    <t>v_cis_cst_seg_rel_prfl</t>
  </si>
  <si>
    <t>v_cis_cst_seg_rel_hist</t>
  </si>
  <si>
    <t>v_cis_cst_addr_rel_prfl</t>
  </si>
  <si>
    <t>v_cis_cst_do_not_ctc_rel_prfl</t>
  </si>
  <si>
    <t>persist_csm</t>
  </si>
  <si>
    <t>v_csm_chnl_cl</t>
  </si>
  <si>
    <t>v_csm_co_cl</t>
  </si>
  <si>
    <t>v_csm_cst_form_cnsnt_prfl</t>
  </si>
  <si>
    <t>v_csm_cst_form_cnsnt_derive_prfl</t>
  </si>
  <si>
    <t>v_csm_cst_form_cnsnt_derive_log</t>
  </si>
  <si>
    <t>v_csm_cst_form_cnsnt_log</t>
  </si>
  <si>
    <t>v_csm_down_stream_rule_cl</t>
  </si>
  <si>
    <t>v_csm_form_cnsnt_prfl</t>
  </si>
  <si>
    <t>v_csm_form_appr_cl</t>
  </si>
  <si>
    <t>v_csm_form_cntnt_prfl</t>
  </si>
  <si>
    <t>v_csm_actn_cl</t>
  </si>
  <si>
    <t>v_csm_orig_pd_coa_cl</t>
  </si>
  <si>
    <t>v_csm_orig_pd_non_coa_cl</t>
  </si>
  <si>
    <t>v_csm_pd_cl</t>
  </si>
  <si>
    <t>v_csm_pps_cl</t>
  </si>
  <si>
    <t>v_csm_rcvr_tp_cl</t>
  </si>
  <si>
    <t>persist_lpm_as400</t>
  </si>
  <si>
    <t>v_lpm_as400_lpm_cst_rel_prfl</t>
  </si>
  <si>
    <t>persist_rdm</t>
  </si>
  <si>
    <t>v_rdm_lgl_strct_tp_cl</t>
  </si>
  <si>
    <t>v_rdm_nat_cl</t>
  </si>
  <si>
    <t>v_rdm_mrtl_st_cl</t>
  </si>
  <si>
    <t>v_rdm_edu_cert_cl</t>
  </si>
  <si>
    <t>v_rdm_ocp_tp_cl</t>
  </si>
  <si>
    <t>v_rdm_prof_cl</t>
  </si>
  <si>
    <t>v_rdm_incm_seg_cl</t>
  </si>
  <si>
    <t>v_rdm_cst_seg_cl</t>
  </si>
  <si>
    <t>v_rdm_card_tp_cl</t>
  </si>
  <si>
    <t>v_rdm_coa_pd_cl</t>
  </si>
  <si>
    <t>v_rdm_indst_cl_cl</t>
  </si>
  <si>
    <t>v_rdm_indst_cl_sub_grp_cl</t>
  </si>
  <si>
    <t>Dev Built &amp; Test Plan</t>
  </si>
  <si>
    <t>UAT Built &amp; Test Plan</t>
  </si>
  <si>
    <t>ingest_&lt;table name&gt;_&lt;frequency&gt;</t>
  </si>
  <si>
    <t>QA</t>
  </si>
  <si>
    <t>(Plan)</t>
  </si>
  <si>
    <t>Source Table Name 
(For Foundation naming)</t>
  </si>
  <si>
    <t>data file name</t>
  </si>
  <si>
    <t>control file name</t>
  </si>
  <si>
    <t>for lookup</t>
  </si>
  <si>
    <t>frequency</t>
  </si>
  <si>
    <t>freq</t>
  </si>
  <si>
    <t>job_name</t>
  </si>
  <si>
    <t>Remark CBR dev</t>
  </si>
  <si>
    <t>Remark Label</t>
  </si>
  <si>
    <t>DDL scripts</t>
  </si>
  <si>
    <t>Mapping Spec</t>
  </si>
  <si>
    <t>Config</t>
  </si>
  <si>
    <t>Error job</t>
  </si>
  <si>
    <t>DEV: Unit test</t>
  </si>
  <si>
    <t>Error test</t>
  </si>
  <si>
    <t>data date</t>
  </si>
  <si>
    <t>UAT execute job</t>
  </si>
  <si>
    <t>job error</t>
  </si>
  <si>
    <t>UAT Test</t>
  </si>
  <si>
    <t>execute init table</t>
  </si>
  <si>
    <t>UAM - UAT</t>
  </si>
  <si>
    <t>Rec_Type</t>
  </si>
  <si>
    <t>recheck script</t>
  </si>
  <si>
    <t>src_pf_ar_sa_dly</t>
  </si>
  <si>
    <t>v_pcb_dep_sa_prfl</t>
  </si>
  <si>
    <t>- Have rec type (To be revised)</t>
  </si>
  <si>
    <t>src_pf_ar_ca_dly</t>
  </si>
  <si>
    <t>v_pcb_dep_ca_prfl</t>
  </si>
  <si>
    <t>src_pf_ar_fx_dly</t>
  </si>
  <si>
    <t>v_pcb_dep_fd_acct_prfl</t>
  </si>
  <si>
    <t>src_pf_ar_sf_dly</t>
  </si>
  <si>
    <t>v_pcb_dep_sf_acct_prfl</t>
  </si>
  <si>
    <t>extrate1</t>
  </si>
  <si>
    <t>v_pcb_dep_fd_int_rate_cl</t>
  </si>
  <si>
    <t>common_account_info</t>
  </si>
  <si>
    <t>v_pcb_loan_ln_acct_prfl</t>
  </si>
  <si>
    <t>common_limit_info</t>
  </si>
  <si>
    <t>v_pcb_loan_ln_lmt_prfl</t>
  </si>
  <si>
    <r>
      <rPr>
        <sz val="10"/>
        <color rgb="FFFF0000"/>
        <rFont val="Calibri"/>
        <family val="2"/>
        <scheme val="minor"/>
      </rPr>
      <t>- Have rec type (To be revised)</t>
    </r>
    <r>
      <rPr>
        <sz val="10"/>
        <color theme="1"/>
        <rFont val="Calibri"/>
        <family val="2"/>
        <scheme val="minor"/>
      </rPr>
      <t xml:space="preserve">
- [Feb 21] Remark: 
File Delimiter listed as | (pipe) as per Table Spec</t>
    </r>
  </si>
  <si>
    <t>common_market_code</t>
  </si>
  <si>
    <t>v_pcb_loan_mkt_cd_cl</t>
  </si>
  <si>
    <t>common_rate_type</t>
  </si>
  <si>
    <t>v_pcb_loan_rate_tp_cl</t>
  </si>
  <si>
    <t>common_account_tier_by_time</t>
  </si>
  <si>
    <t>v_pcb_loan_ln_acct_tier_by_tm_prfl</t>
  </si>
  <si>
    <r>
      <rPr>
        <sz val="10"/>
        <color rgb="FFFF0000"/>
        <rFont val="Calibri"/>
        <family val="2"/>
        <scheme val="minor"/>
      </rPr>
      <t>- Have rec type (To be revised)</t>
    </r>
    <r>
      <rPr>
        <sz val="10"/>
        <color theme="1"/>
        <rFont val="Calibri"/>
        <family val="2"/>
        <scheme val="minor"/>
      </rPr>
      <t xml:space="preserve">
'[Feb 21] Remark: 
File Delimiter listed as | (pipe) as per Table Spec</t>
    </r>
  </si>
  <si>
    <t>cb2d0005_odencitd_sam</t>
  </si>
  <si>
    <t>v_pcb_dep_od_enc_itd_lmt_prfl</t>
  </si>
  <si>
    <t>- CBR missing field =&gt; อิงตามKBMF แทน</t>
  </si>
  <si>
    <t>Failed</t>
  </si>
  <si>
    <t>empty file</t>
  </si>
  <si>
    <t>src_pf_txn_mis_eft_dly</t>
  </si>
  <si>
    <t>v_pcb_dep_eft_txn</t>
  </si>
  <si>
    <r>
      <t xml:space="preserve">Remark:
</t>
    </r>
    <r>
      <rPr>
        <sz val="10"/>
        <color rgb="FFFF0000"/>
        <rFont val="Calibri"/>
        <family val="2"/>
        <scheme val="minor"/>
      </rPr>
      <t>'- Have rec type (To be revised)</t>
    </r>
    <r>
      <rPr>
        <sz val="10"/>
        <rFont val="Calibri"/>
        <family val="2"/>
        <scheme val="minor"/>
      </rPr>
      <t xml:space="preserve">
- ใน Table Spec ระบุ Tailor แต่ใน KBMF EBAN  ไม่มี =&gt; Flag Tailor = Y ไว้
- TIS-620 encoding in KBMF</t>
    </r>
  </si>
  <si>
    <t>cls500029</t>
  </si>
  <si>
    <t>v_pcb_dep_int_rate_tp_cl</t>
  </si>
  <si>
    <r>
      <t xml:space="preserve">Remark:
</t>
    </r>
    <r>
      <rPr>
        <sz val="10"/>
        <color rgb="FFFF0000"/>
        <rFont val="Calibri"/>
        <family val="2"/>
        <scheme val="minor"/>
      </rPr>
      <t>'- Have rec type (To be revised)</t>
    </r>
    <r>
      <rPr>
        <sz val="10"/>
        <rFont val="Calibri"/>
        <family val="2"/>
        <scheme val="minor"/>
      </rPr>
      <t xml:space="preserve">
- ใน Table Spec ระบุ Tailor แต่ใน KBMF EBAN  ไม่มี =&gt; Flag Tailor = Y ไว้</t>
    </r>
  </si>
  <si>
    <t>src_pf_ar_ca_cr_inf_dly</t>
  </si>
  <si>
    <t>v_pcb_dep_ca_cr_dtl</t>
  </si>
  <si>
    <t>tuple index out of range</t>
  </si>
  <si>
    <t>ar</t>
  </si>
  <si>
    <t>v_fcd_fcd_acct_prfl</t>
  </si>
  <si>
    <r>
      <t xml:space="preserve">Remark: 
</t>
    </r>
    <r>
      <rPr>
        <sz val="10"/>
        <color rgb="FFFF0000"/>
        <rFont val="Calibri"/>
        <family val="2"/>
        <scheme val="minor"/>
      </rPr>
      <t>'- Have rec type (To be revised)</t>
    </r>
    <r>
      <rPr>
        <sz val="10"/>
        <color theme="1"/>
        <rFont val="Calibri"/>
        <family val="2"/>
        <scheme val="minor"/>
      </rPr>
      <t xml:space="preserve">
- TIS-620 encoding in KBMF</t>
    </r>
  </si>
  <si>
    <t xml:space="preserve">
raw : rec_type</t>
  </si>
  <si>
    <t>common_product_type</t>
  </si>
  <si>
    <t>v_pcb_loan_pd_tp_cl</t>
  </si>
  <si>
    <t>common_sub_type</t>
  </si>
  <si>
    <t>v_pcb_loan_pd_subtp_cl</t>
  </si>
  <si>
    <t>common_loan_purpose_table</t>
  </si>
  <si>
    <t>v_pcb_loan_ln_pps_cl</t>
  </si>
  <si>
    <t>lmt_ar_inf_bfr_wrtof</t>
  </si>
  <si>
    <t>v_lpm_as400_lmt_info_bfr_wrtoff_prfl</t>
  </si>
  <si>
    <t>in_lpm_lmt_ar_inf_bfr_wrtof_yyyy-mm-dd.txt</t>
  </si>
  <si>
    <t>in_lpm_lmt_ar_inf_bfr_wrtof_yyyymmdd.ctl</t>
  </si>
  <si>
    <t>ar_wrtof_rcv</t>
  </si>
  <si>
    <t>v_lpm_as400_wrtoff_acct_dtl</t>
  </si>
  <si>
    <t>in_lpm_ar_wrtof_dtl_yyyy-mm-dd.txt</t>
  </si>
  <si>
    <t>in_lpm_ar_wrtof_dtl_yyyymmdd.ctl</t>
  </si>
  <si>
    <t>ln_cntg_dmmy_clss_prvn</t>
  </si>
  <si>
    <t>v_lpm_as400_ln_cntg_dmmy_acct_cl_prvsn_prfl</t>
  </si>
  <si>
    <t>in_lpm_ln_cntg_dmmy_clss_prvn_yyyy-mm-dd.txt</t>
  </si>
  <si>
    <t>in_lpm_ln_cntg_dmmy_clss_prvn_yyyymmdd.ctl</t>
  </si>
  <si>
    <t>ln_card_clss_prvn</t>
  </si>
  <si>
    <t>v_lpm_as400_ln_card_acct_cl_prvsn_prfl</t>
  </si>
  <si>
    <t>in_lpm_ln_card_clss_prvn_yyyy-mm-dd_*.txt</t>
  </si>
  <si>
    <t>in_lpm_ln_card_clss_prvn_yyyymmdd.ctl</t>
  </si>
  <si>
    <t>Remark [Feb 12]:
- No tailor confirmed by EBAN</t>
  </si>
  <si>
    <t>ln_cntg_clss_prvn</t>
  </si>
  <si>
    <t>v_lpm_as400_ln_cntg_acct_cl_prvsn_prfl</t>
  </si>
  <si>
    <t>in_lpm_ln_cntg_clss_prvn_yyyy-mm-dd.txt</t>
  </si>
  <si>
    <t>in_lpm_ln_cntg_clss_prvn_yyyymmdd.ctl</t>
  </si>
  <si>
    <t>ar_clss_qly</t>
  </si>
  <si>
    <t>v_lpm_as400_acct_cl_dpd_prfl</t>
  </si>
  <si>
    <t>in_lpm_ar_clss_qly_yyyy-mm-dd.txt</t>
  </si>
  <si>
    <t>in_lpm_ar_clss_qly_yyyymmdd.ctl</t>
  </si>
  <si>
    <t>ln_cntg_clss_prvn_bfr_wrtof</t>
  </si>
  <si>
    <t>v_lpm_as400_ln_cntg_acct_bfr_wrtoff_prfl</t>
  </si>
  <si>
    <t>in_lpm_ln_cntg_clss_prvn_bfr_wrtof_yyyy-mm-dd.txt</t>
  </si>
  <si>
    <t>in_lpm_ln_cntg_clss_prvn_bfr_wrtof_yyyymmdd.ctl</t>
  </si>
  <si>
    <t>lmt_inf_bfr_wrtof</t>
  </si>
  <si>
    <t>v_lpm_as400_sub_lmt_info_bfr_wrtoff_prfl</t>
  </si>
  <si>
    <t>in_lpm_lmt_inf_bfr_wrtof_yyyy-mm-dd.txt</t>
  </si>
  <si>
    <t>in_lpm_lmt_inf_bfr_wrtof_yyyymmdd.ctl</t>
  </si>
  <si>
    <t>ipxar</t>
  </si>
  <si>
    <t>v_cis_cst_acct_rel_prfl</t>
  </si>
  <si>
    <t>cis_ipxar_YYYYMMDD.txt</t>
  </si>
  <si>
    <t>account number</t>
  </si>
  <si>
    <t>2024-03-14</t>
  </si>
  <si>
    <t>ip</t>
  </si>
  <si>
    <t>v_cis_cst_prfl</t>
  </si>
  <si>
    <t>cis_ip_YYYYMMDD.txt</t>
  </si>
  <si>
    <t>Mandatory null</t>
  </si>
  <si>
    <t>- Ingest error (delimiter)
- mandatory null</t>
  </si>
  <si>
    <t>v_cis_cst_acct_ownr_prfl</t>
  </si>
  <si>
    <t>cis_ar_YYYYMMDD.txt</t>
  </si>
  <si>
    <t>26GB (17 columns)</t>
  </si>
  <si>
    <t>TS11: sum numeric mismatch</t>
  </si>
  <si>
    <t>(FW) mandatory null
To remove ar_src_stm_no_3 from mandatory (ar_src_stm_no_1 and ar_src_stm_no_2 still null)</t>
  </si>
  <si>
    <t>action</t>
  </si>
  <si>
    <t>csm_action_YYYYMMDD.txt</t>
  </si>
  <si>
    <t>csm_channel_YYYYMMDD.txt</t>
  </si>
  <si>
    <t>company</t>
  </si>
  <si>
    <t>csm_company_YYYYMMDD.txt</t>
  </si>
  <si>
    <t>custxformxconsent</t>
  </si>
  <si>
    <t>csm_custxformxconsent_YYYYMMDD.txt</t>
  </si>
  <si>
    <t>Data file 4 GB (cannot manual upload to Volumns)</t>
  </si>
  <si>
    <t>custxformxconsentderived</t>
  </si>
  <si>
    <t>csm_custxformxconsentderived_YYYYMMDD.txt</t>
  </si>
  <si>
    <t>Data file 11 GB (cannot manual upload to Volumns)</t>
  </si>
  <si>
    <t>mandatory null and PK dup (follow up source)</t>
  </si>
  <si>
    <t>custxformxconsentderivedlog</t>
  </si>
  <si>
    <t>csm_custxformxconsentderivedlog_YYYYMMDD.txt</t>
  </si>
  <si>
    <t>100 GB</t>
  </si>
  <si>
    <t>custxformxconsentlog</t>
  </si>
  <si>
    <t>csm_custxformxconsentlog_YYYYMMDD.txt</t>
  </si>
  <si>
    <t>Data file 9.2 GB (cannot manual upload to Volumns)</t>
  </si>
  <si>
    <t>PK dup (follow up source)</t>
  </si>
  <si>
    <t>downstreamconfig</t>
  </si>
  <si>
    <t>v_csm_down_stream_config_prfl</t>
  </si>
  <si>
    <t>csm_downstreamconfig_YYYYMMDD.txt</t>
  </si>
  <si>
    <t>downstreamrules</t>
  </si>
  <si>
    <t>csm_downstreamrules_YYYYMMDD.txt</t>
  </si>
  <si>
    <t>multiLine</t>
  </si>
  <si>
    <t>formconsent</t>
  </si>
  <si>
    <t>csm_formconsent_YYYYMMDD.txt</t>
  </si>
  <si>
    <t>formxappr</t>
  </si>
  <si>
    <t>csm_formxappr_YYYYMMDD.txt</t>
  </si>
  <si>
    <t>formxcontent</t>
  </si>
  <si>
    <t>csm_formxcontent_YYYYMMDD.txt</t>
  </si>
  <si>
    <t>lcr070</t>
  </si>
  <si>
    <t>v_trade_na_trd_acct_prfl</t>
  </si>
  <si>
    <t>- ต้องใส่ File Delimiter ใน CBR เป็นแบบไหน
KBMF ระบุเป็น (txt var length)</t>
  </si>
  <si>
    <t>src_eximar</t>
  </si>
  <si>
    <t>v_trade_na_trd_acct_dtl</t>
  </si>
  <si>
    <t>[Feb 21]:
2 Pos dates
Integer has no size in KBMF and EBAN CBR</t>
  </si>
  <si>
    <t>kbgt_cont_outstanding</t>
  </si>
  <si>
    <t>v_gts_trd_cntg_acct_prfl</t>
  </si>
  <si>
    <t>column source &lt; target
spec ไม่มี header column name</t>
  </si>
  <si>
    <t>kbgt_loan_outstanding</t>
  </si>
  <si>
    <t>v_gts_trd_ln_acct_prfl</t>
  </si>
  <si>
    <t>2024-03-19</t>
  </si>
  <si>
    <t>column source &lt; target 4
spec ไม่มี header column name</t>
  </si>
  <si>
    <t>vw_sct_book_loan</t>
  </si>
  <si>
    <t>v_scf_book_ln_prfl</t>
  </si>
  <si>
    <t>scf_vw_sct_book_loan_YYYYMMDD.txt</t>
  </si>
  <si>
    <t>2023-03-20</t>
  </si>
  <si>
    <t>vw_rdt_scf_cl</t>
  </si>
  <si>
    <t>v_scf_rdt_cr_lmt_prfl</t>
  </si>
  <si>
    <t>scf_vw_rdt_scf_cl_YYYYMMDD.txt</t>
  </si>
  <si>
    <t>vw_cm_fee_structure</t>
  </si>
  <si>
    <t>v_scf_acct_fee_strct_dtl</t>
  </si>
  <si>
    <t>scf_vw_cm_fee_structure_YYYYMMDD.txt</t>
  </si>
  <si>
    <t>vw_scm_acct</t>
  </si>
  <si>
    <t>v_scf_cst_acct_rel_prfl</t>
  </si>
  <si>
    <t>scf_vw_scm_acct_YYYYMMDD.txt</t>
  </si>
  <si>
    <t>Pending top section</t>
  </si>
  <si>
    <t>trading</t>
  </si>
  <si>
    <t>v_scf_trd_acct_prfl</t>
  </si>
  <si>
    <t>scf_trading_YYYYMMDD.txt</t>
  </si>
  <si>
    <t>- 2 column copy data from phy. Cbr eban
- 2 Colunm diff kbnf</t>
  </si>
  <si>
    <t>customer</t>
  </si>
  <si>
    <t>v_scf_cst_prfl</t>
  </si>
  <si>
    <t>scf_customer_YYYYMMDD.txt</t>
  </si>
  <si>
    <t>- 1 column copy data from phy. Cbr eban
- 1 Colunm diff kbnf</t>
  </si>
  <si>
    <t>mktevent</t>
  </si>
  <si>
    <t>v_mx_mkt_oper_txn</t>
  </si>
  <si>
    <t>2024-03-18</t>
  </si>
  <si>
    <t>count source &lt;&gt;raw (0record)</t>
  </si>
  <si>
    <t>mmlivemat</t>
  </si>
  <si>
    <t>v_mx_deal_txn</t>
  </si>
  <si>
    <t>count source &lt;&gt;raw</t>
  </si>
  <si>
    <t>cst_ip_lgl_stc_tp_cd</t>
  </si>
  <si>
    <t>rdm_cst_ip_lgl_stc_tp_cd_YYYYMMDD.txt</t>
  </si>
  <si>
    <t>cst_nat_cd</t>
  </si>
  <si>
    <t>rdm_cst_nat_cd_YYYYMMDD.txt</t>
  </si>
  <si>
    <t>cst_mar_st_cd</t>
  </si>
  <si>
    <t>rdm_cst_mar_st_cd_YYYYMMDD.txt</t>
  </si>
  <si>
    <t>cst_ctf_tp_cd</t>
  </si>
  <si>
    <t>rdm_cst_ctf_tp_cd_YYYYMMDD.txt</t>
  </si>
  <si>
    <t>cst_ocp_cd</t>
  </si>
  <si>
    <t>rdm_cst_ocp_cd_YYYYMMDD.txt</t>
  </si>
  <si>
    <t>cst_prof_cd</t>
  </si>
  <si>
    <t>rdm_cst_prof_cd_YYYYMMDD.txt</t>
  </si>
  <si>
    <t>cst_idv_incm_seg_cd</t>
  </si>
  <si>
    <t>rdm_cst_idv_incm_seg_cd_YYYYMMDD.txt</t>
  </si>
  <si>
    <t>rdm_cst_seg_cd_YYYYMMDD.txt</t>
  </si>
  <si>
    <t>rdm_card_tp_cd_YYYYMMDD.txt</t>
  </si>
  <si>
    <t>pim_coa_pd</t>
  </si>
  <si>
    <t>rdm_pim_coa_pd_YYYYMMDD.txt</t>
  </si>
  <si>
    <t>idy_cl_cd</t>
  </si>
  <si>
    <t>rdm_idy_cl_cd_YYYYMMDD.txt</t>
  </si>
  <si>
    <t>idy_cl_sub_grp_cd</t>
  </si>
  <si>
    <t>rdm_idy_cl_sub_grp_cd_YYYYMMDD.txt</t>
  </si>
  <si>
    <t>midrate_kbank</t>
  </si>
  <si>
    <t>v_fxb_mid_rate_cl</t>
  </si>
  <si>
    <t>lpm_x_ip_rel</t>
  </si>
  <si>
    <t>lpm_x_ip_rel_yyyymmdd.txt</t>
  </si>
  <si>
    <t>DIH_Composite_V_LPM_X_IP_REL</t>
  </si>
  <si>
    <t>- มีเพิ่ม column 3 column (To revise)
- Pending Table Spec</t>
  </si>
  <si>
    <t>initial 2023-07-14</t>
  </si>
  <si>
    <t>TS05: Decimal 8 to date
TS12: Persist cannot convert date</t>
  </si>
  <si>
    <t>initial 2023-07-14
incr 2023-07-15</t>
  </si>
  <si>
    <t>relar</t>
  </si>
  <si>
    <t>cis_relar_YYYYMMDD.txt</t>
  </si>
  <si>
    <t>PK Dup</t>
  </si>
  <si>
    <t>doctp</t>
  </si>
  <si>
    <t>cis_doctp_YYYYMMDD.txt</t>
  </si>
  <si>
    <t>cntreltp</t>
  </si>
  <si>
    <t>cis_cntreltp_YYYYMMDD.txt</t>
  </si>
  <si>
    <t>ipxcontact</t>
  </si>
  <si>
    <t>cis_ipxcontact_YYYYMMDD.txt</t>
  </si>
  <si>
    <t>6GB (10 columns)</t>
  </si>
  <si>
    <t>conttp</t>
  </si>
  <si>
    <t>cis_conttp_YYYYMMDD.txt</t>
  </si>
  <si>
    <t>continfo</t>
  </si>
  <si>
    <t>v_cis_ctc_info_prfl</t>
  </si>
  <si>
    <t>cis_continfo_YYYYMMDD.txt</t>
  </si>
  <si>
    <t>13GB</t>
  </si>
  <si>
    <t>PK Dup
Mandatory null
TS12: data mismatch</t>
  </si>
  <si>
    <t>Ingest error (delimiter)</t>
  </si>
  <si>
    <t>idv</t>
  </si>
  <si>
    <t>v_cis_idv_dtl</t>
  </si>
  <si>
    <t>cis_idv_YYYYMMDD.txt</t>
  </si>
  <si>
    <t>cis_org_YYYYMMDD.txt</t>
  </si>
  <si>
    <t>ipsegment</t>
  </si>
  <si>
    <t>cis_ipsegment_YYYYMMDD.txt</t>
  </si>
  <si>
    <t>histsegm</t>
  </si>
  <si>
    <t>cis_histsegm_YYYYMMDD.txt</t>
  </si>
  <si>
    <t>addr</t>
  </si>
  <si>
    <t>v_cis_addr_prfl</t>
  </si>
  <si>
    <t>cis_addr_YYYYMMDD.txt</t>
  </si>
  <si>
    <t>27GB (32 columns)</t>
  </si>
  <si>
    <t>ipxaddr</t>
  </si>
  <si>
    <t>cis_ipxaddr_YYYYMMDD.txt</t>
  </si>
  <si>
    <t>6GB</t>
  </si>
  <si>
    <t>dntcnt</t>
  </si>
  <si>
    <t>cis_dntcnt_YYYYMMDD.txt</t>
  </si>
  <si>
    <t>othdoc</t>
  </si>
  <si>
    <t>v_cis_cst_doc_rel_prfl</t>
  </si>
  <si>
    <t>cis_othdoc_YYYYMMDD.txt</t>
  </si>
  <si>
    <t>kb1dh013_eptrans</t>
  </si>
  <si>
    <t>v_cardlink_ipp_prfl</t>
  </si>
  <si>
    <t>kb1dh045_cc1d289g</t>
  </si>
  <si>
    <t>v_cardlink_card_repay_dtl</t>
  </si>
  <si>
    <t>CPACP.DIH.KB1DH045.CC1D289G.D%%TRANDATE.TXT</t>
  </si>
  <si>
    <t>- To recheck decimal datatype (x,x)
- To recheck label format in datafile</t>
  </si>
  <si>
    <t>kb1dh002_cpbcrd</t>
  </si>
  <si>
    <t>v_cardlink_card_prfl</t>
  </si>
  <si>
    <t>[Feb 21]
CBR does not extract all fields, to follow KBMF instead</t>
  </si>
  <si>
    <t>kb1dh005_kbbcrd</t>
  </si>
  <si>
    <t>v_cardlink_card_dtl</t>
  </si>
  <si>
    <t>kb1dh023_lbpttrn</t>
  </si>
  <si>
    <t>v_cardlink_pnt_rcv_txn</t>
  </si>
  <si>
    <t>kb1dh039_ccnd5012</t>
  </si>
  <si>
    <t>v_cardlink_dc_txn</t>
  </si>
  <si>
    <t>kb1dh017_cpamt</t>
  </si>
  <si>
    <t>v_cardlink_kbnk_card_txn</t>
  </si>
  <si>
    <t>kb1dh019_cc1t377</t>
  </si>
  <si>
    <t>v_cardlink_acq_card_txn</t>
  </si>
  <si>
    <t>kb1dh018_cpsrptt</t>
  </si>
  <si>
    <t>v_cardlink_kbnk_card_instl_txn</t>
  </si>
  <si>
    <t>kb1dh037_cpccpf_p</t>
  </si>
  <si>
    <t>v_cardlink_maintn_log</t>
  </si>
  <si>
    <t>CPACP.DIH.KB1DH037.CPCCPF.Dddmmyy.TXT</t>
  </si>
  <si>
    <r>
      <t xml:space="preserve">CPACP.DIH.KB1DH037.CPCCPF.Dddmmyy.TXT
</t>
    </r>
    <r>
      <rPr>
        <b/>
        <sz val="10"/>
        <color theme="1"/>
        <rFont val="Calibri"/>
        <family val="2"/>
        <scheme val="minor"/>
      </rPr>
      <t>(Target Table: cardlink_kb1dh037_cpccpf_p)</t>
    </r>
  </si>
  <si>
    <r>
      <rPr>
        <b/>
        <sz val="10"/>
        <color rgb="FFFF0000"/>
        <rFont val="Calibri"/>
        <family val="2"/>
        <scheme val="minor"/>
      </rPr>
      <t>- Have rec type (To be revised)</t>
    </r>
    <r>
      <rPr>
        <b/>
        <sz val="10"/>
        <color theme="1"/>
        <rFont val="Calibri"/>
        <family val="2"/>
        <scheme val="minor"/>
      </rPr>
      <t xml:space="preserve">
KB1DH037.CPTCPF และ KB1DH037.CPCCPF </t>
    </r>
    <r>
      <rPr>
        <sz val="10"/>
        <color theme="1"/>
        <rFont val="Calibri"/>
        <family val="2"/>
        <scheme val="minor"/>
      </rPr>
      <t xml:space="preserve">
- ใช้ KBMF/CBR เดียวกัน 
- ใน KBMF มีแยก detail 2 section (D and P) + datafile ข้อมูล D P ปนกันในไฟล์เดียว
- CBR Foundation อิง CBR มีเฉพาะ part D</t>
    </r>
  </si>
  <si>
    <t>kb1dh003_cpbcus</t>
  </si>
  <si>
    <t>v_cardlink_cst_prfl</t>
  </si>
  <si>
    <t>kb1dh006_kbbcus</t>
  </si>
  <si>
    <t>v_cardlink_cst_dtl</t>
  </si>
  <si>
    <t>kb1dh028_ccixpt</t>
  </si>
  <si>
    <t>v_cardlink_mc_card_bin_cl</t>
  </si>
  <si>
    <r>
      <rPr>
        <sz val="10"/>
        <color rgb="FFFF0000"/>
        <rFont val="Calibri"/>
        <family val="2"/>
        <scheme val="minor"/>
      </rPr>
      <t>- Have rec type (To be revised)</t>
    </r>
    <r>
      <rPr>
        <sz val="10"/>
        <rFont val="Calibri"/>
        <family val="2"/>
        <scheme val="minor"/>
      </rPr>
      <t xml:space="preserve">
[Feb 27]
Received Cardlink KBMF w Header + tailor fields
[Feb 22] 
Flag header + tailor, but no header/tailor fields in DIH KBMF.
</t>
    </r>
  </si>
  <si>
    <t>v_cardlink_visa_card_bin_cl</t>
  </si>
  <si>
    <t>kb1dh030_cuptran</t>
  </si>
  <si>
    <t>v_cardlink_cup_card_txn</t>
  </si>
  <si>
    <t>kb1dh031_cc1d583b</t>
  </si>
  <si>
    <t>v_cardlink_kbnk_mcc_txn</t>
  </si>
  <si>
    <t>odscc_ccv2_jcb</t>
  </si>
  <si>
    <t>v_cardlink_jcb_card_txn</t>
  </si>
  <si>
    <t>CC_JCB_AHR_LOG_IN_yyyy-mm-dd.txt</t>
  </si>
  <si>
    <t>CC_JCB_AHR_LOG_yyyy-mm-dd.ctl</t>
  </si>
  <si>
    <t>v_rmst_cst_prfl</t>
  </si>
  <si>
    <t>[29-Feb]  account_extensions__r.createddate มี . มาในชื่อ column</t>
  </si>
  <si>
    <t>Initial 2024-03-14 to 2024-03-16</t>
  </si>
  <si>
    <t>pscp_wo_wo1d04h_sam</t>
  </si>
  <si>
    <t>v_lpm_wrtoff_ln_wrtoff_acct_prfl</t>
  </si>
  <si>
    <t>WO1D004</t>
  </si>
  <si>
    <t>[29-Feb] มี Header เป็น date ไม่มี total rec</t>
  </si>
  <si>
    <t>vw_t_su_sub_uh_ful</t>
  </si>
  <si>
    <t>v_ud_sub_uh_prfl</t>
  </si>
  <si>
    <t>ud_vw_t_su_sub_uh_ful_YYYYMMDD.txt</t>
  </si>
  <si>
    <r>
      <t xml:space="preserve">[19-Feb-24 Sarancha S.]
</t>
    </r>
    <r>
      <rPr>
        <sz val="10"/>
        <color rgb="FFFF0000"/>
        <rFont val="Calibri"/>
        <family val="2"/>
        <scheme val="minor"/>
      </rPr>
      <t>- App_date : To recheck date format in EBAN</t>
    </r>
    <r>
      <rPr>
        <sz val="10"/>
        <color theme="1"/>
        <rFont val="Calibri"/>
        <family val="2"/>
        <scheme val="minor"/>
      </rPr>
      <t xml:space="preserve">
- Waiting to see data format</t>
    </r>
  </si>
  <si>
    <t>vw_kgroup_sidetexttbl</t>
  </si>
  <si>
    <t>v_ud_svg_plan_prfl</t>
  </si>
  <si>
    <t>ud_vw_kgroup_sidetexttbl_YYYYMMDD.txt</t>
  </si>
  <si>
    <r>
      <t xml:space="preserve">[18-Feb-24 Sarancha S.]
</t>
    </r>
    <r>
      <rPr>
        <sz val="10"/>
        <color rgb="FFFF0000"/>
        <rFont val="Calibri"/>
        <family val="2"/>
        <scheme val="minor"/>
      </rPr>
      <t xml:space="preserve">- App_date, extraction_date_time : To recheck date format in EBAN
</t>
    </r>
    <r>
      <rPr>
        <sz val="10"/>
        <color theme="1"/>
        <rFont val="Calibri"/>
        <family val="2"/>
        <scheme val="minor"/>
      </rPr>
      <t>- Waiting to see data format</t>
    </r>
  </si>
  <si>
    <t>vw_fi_fnd_inf_ful</t>
  </si>
  <si>
    <t>v_ud_fund_info_prfl</t>
  </si>
  <si>
    <t>ud_vw_fi_fnd_inf_ful_YYYYMMDD.txt</t>
  </si>
  <si>
    <t>vw_flt_rl_sub_bal_enq</t>
  </si>
  <si>
    <t>v_ud_fund_sale_unit_dtl</t>
  </si>
  <si>
    <t>ud_vw_flt_rl_sub_bal_enq_YYYYMMDD.txt</t>
  </si>
  <si>
    <t>vw_t_uh_uh_ful</t>
  </si>
  <si>
    <t>v_ud_uh_prfl</t>
  </si>
  <si>
    <t>ud_vw_t_uh_uh_ful_YYYYMMDD.txt</t>
  </si>
  <si>
    <r>
      <t xml:space="preserve">[19-Feb-24 Sarancha S.]
</t>
    </r>
    <r>
      <rPr>
        <sz val="10"/>
        <color rgb="FFFF0000"/>
        <rFont val="Calibri"/>
        <family val="2"/>
        <scheme val="minor"/>
      </rPr>
      <t>- App_date : To recheck date format in EBAN</t>
    </r>
  </si>
  <si>
    <t>ka_fundcode</t>
  </si>
  <si>
    <t>v_ud_ka_fund_info_cl</t>
  </si>
  <si>
    <t>KA_FundCode_YYYYMMDD.txt</t>
  </si>
  <si>
    <t>fail to connect</t>
  </si>
  <si>
    <t>vw_flt_div_pmt_inc</t>
  </si>
  <si>
    <t>v_ud_fund_dvdn_paymt_txn</t>
  </si>
  <si>
    <t>ud_vw_flt_div_pmt_inc_YYYYMMDD.txt</t>
  </si>
  <si>
    <t>fundmaster</t>
  </si>
  <si>
    <t>v_ks_ks_fund_info_cl</t>
  </si>
  <si>
    <t>2023-12-08</t>
  </si>
  <si>
    <t>fundportfolio</t>
  </si>
  <si>
    <t>v_ks_acct_prfl</t>
  </si>
  <si>
    <t>custprofile</t>
  </si>
  <si>
    <t>v_ks_cst_prfl</t>
  </si>
  <si>
    <t>privatefund_balance</t>
  </si>
  <si>
    <t>v_ud_cst_privt_fund_bal_prfl</t>
  </si>
  <si>
    <t>vw_transactionext</t>
  </si>
  <si>
    <t>v_ud_fund_txn</t>
  </si>
  <si>
    <t>ud_vw_transactionext_YYYYMMDD.txt</t>
  </si>
  <si>
    <r>
      <t xml:space="preserve">- </t>
    </r>
    <r>
      <rPr>
        <b/>
        <sz val="10"/>
        <color theme="1"/>
        <rFont val="Calibri"/>
        <family val="2"/>
        <scheme val="minor"/>
      </rPr>
      <t>Date</t>
    </r>
  </si>
  <si>
    <t>vw_transactioneodext</t>
  </si>
  <si>
    <t>v_ud_fund_eod_txn</t>
  </si>
  <si>
    <t>ud_vw_transactioneodext_YYYYMMDD.txt</t>
  </si>
  <si>
    <t>vw_flt_dp_div_cert_inc</t>
  </si>
  <si>
    <t>v_ud_dvdn_cert_paymt_txn</t>
  </si>
  <si>
    <t>ud_vw_flt_dp_div_cert_inc_YYYYMMDD.txt</t>
  </si>
  <si>
    <t>fact_acct</t>
  </si>
  <si>
    <t>v_dgtl_fctrng_acct_prfl</t>
  </si>
  <si>
    <t>v_purref</t>
  </si>
  <si>
    <t>v_dgtl_fctrng_acct_invc_dtl</t>
  </si>
  <si>
    <t>dgtl_fctrng_v_purref_YYYYMMDD.txt</t>
  </si>
  <si>
    <t>v_clientdebtor</t>
  </si>
  <si>
    <t>v_dgtl_fctrng_sub_lmt_buyr_prfl</t>
  </si>
  <si>
    <t>dgtl_fctrng_v_clientdebtor_YYYYMMDD.txt</t>
  </si>
  <si>
    <t>- Column Diff in CBR (facfee)
- Column in CBR and KBMF not align (อิงตาม CBR)</t>
  </si>
  <si>
    <t>v_product</t>
  </si>
  <si>
    <t>v_dgtl_fctrng_pd_cl</t>
  </si>
  <si>
    <t>dgtl_fctrng_v_product_YYYYMMDD.txt</t>
  </si>
  <si>
    <t>- Float change to integer
(create from lastest CBR)</t>
  </si>
  <si>
    <t>v_company</t>
  </si>
  <si>
    <t>v_dgtl_fctrng_lmt_sellr_prfl</t>
  </si>
  <si>
    <t>dgtl_fctrng_v_company_YYYYMMDD.txt</t>
  </si>
  <si>
    <r>
      <t xml:space="preserve">-M/O change to M
- C change to O
- </t>
    </r>
    <r>
      <rPr>
        <b/>
        <sz val="10"/>
        <color rgb="FFFF0000"/>
        <rFont val="Calibri"/>
        <family val="2"/>
        <scheme val="minor"/>
      </rPr>
      <t>Column Diff</t>
    </r>
    <r>
      <rPr>
        <sz val="10"/>
        <color theme="1"/>
        <rFont val="Calibri"/>
        <family val="2"/>
        <scheme val="minor"/>
      </rPr>
      <t xml:space="preserve">
- waiting to query date format
(create from lastest CBR)</t>
    </r>
  </si>
  <si>
    <t>v_clientlimit</t>
  </si>
  <si>
    <t>v_dgtl_fctrng_cr_lmt_sellr_prfl</t>
  </si>
  <si>
    <t>dgtl_fctrng_v_clientlimit_YYYYMMDD.txt</t>
  </si>
  <si>
    <t>- waiting to query date format
(create from lastest CBR no diff)</t>
  </si>
  <si>
    <t>v_cis</t>
  </si>
  <si>
    <t>v_dgtl_fctrng_cst_prfl</t>
  </si>
  <si>
    <t>dgtl_fctrng_v_cis_YYYYMMDD.txt</t>
  </si>
  <si>
    <r>
      <t xml:space="preserve">- waiting to query date format
- </t>
    </r>
    <r>
      <rPr>
        <b/>
        <sz val="10"/>
        <color rgb="FFFF0000"/>
        <rFont val="Calibri"/>
        <family val="2"/>
        <scheme val="minor"/>
      </rPr>
      <t>OrgCode</t>
    </r>
    <r>
      <rPr>
        <sz val="10"/>
        <color rgb="FFFF0000"/>
        <rFont val="Calibri"/>
        <family val="2"/>
        <scheme val="minor"/>
      </rPr>
      <t xml:space="preserve"> is PK in KBMF แต่ใน CBR เป็น O</t>
    </r>
    <r>
      <rPr>
        <sz val="10"/>
        <color theme="1"/>
        <rFont val="Calibri"/>
        <family val="2"/>
        <scheme val="minor"/>
      </rPr>
      <t xml:space="preserve">
(create from lastest CBR no diff)</t>
    </r>
  </si>
  <si>
    <t>v_interestspread</t>
  </si>
  <si>
    <t>v_dgtl_fctrng_lmt_int_sprd_dtl</t>
  </si>
  <si>
    <t>dgtl_fctrng_v_interestspread_YYYYMMDD.txt</t>
  </si>
  <si>
    <t>- คอลัมน์ใน CBR มีการสลับตำแหน่ง (อิงตาม KBMF)</t>
  </si>
  <si>
    <t>deptxn_db</t>
  </si>
  <si>
    <t>v_pcb_dep_dep_txn</t>
  </si>
  <si>
    <t>pcb_dep_deptxn_db_YYYYMMDD.txt</t>
  </si>
  <si>
    <t>pcb_dep_deptxn_db_YYYYMMDD.ctl</t>
  </si>
  <si>
    <t xml:space="preserve">	มี control file ให้ตาม spec ของ MDF</t>
  </si>
  <si>
    <t>ci1d1166_crdhd</t>
  </si>
  <si>
    <t>v_cardlink_acq_dc_prfl</t>
  </si>
  <si>
    <t>ci1d1178_crdreg</t>
  </si>
  <si>
    <t>v_cardlink_acq_dc_regis_txn</t>
  </si>
  <si>
    <r>
      <t xml:space="preserve">[18-Feb-24 Sarancha S.]
- </t>
    </r>
    <r>
      <rPr>
        <sz val="10"/>
        <color rgb="FFFF0000"/>
        <rFont val="Calibri"/>
        <family val="2"/>
        <scheme val="minor"/>
      </rPr>
      <t>date format yyyy-MM-ddTHH:mm:ss[.s[s*]][TZD] 
- Note: cardbirthday (BC.)</t>
    </r>
  </si>
  <si>
    <t>ci1d1167_cardtype</t>
  </si>
  <si>
    <t>v_cardlink_acq_dc_tp_cl</t>
  </si>
  <si>
    <t>bda772n2_cardholder_full_dih_enc</t>
  </si>
  <si>
    <t>v_ccms_dc_prfl</t>
  </si>
  <si>
    <t>Pass with condition</t>
  </si>
  <si>
    <t>bda772n4_cardregister</t>
  </si>
  <si>
    <t>v_ccms_dc_regis_txn</t>
  </si>
  <si>
    <t>Mandatory null
- card register ข้อมูลที่ได้รับจาก front มาไม่มี saving account ครับ ก็เลยไม่มีส่งไปให้
&gt;&gt; re-run float
cbr updated float</t>
  </si>
  <si>
    <t>bp772n1_cardholder_purge</t>
  </si>
  <si>
    <t xml:space="preserve">Remark: Frequency -&gt; Half-Year (First Saturday of January and July)
</t>
  </si>
  <si>
    <t>bda772n5_listcardtype</t>
  </si>
  <si>
    <t>Mandatory null
- list card type ที่ไม่มี desc อันนี้น่าจะเป็น data test ครับที่ใส่เข้าไปทดสอบแล้วลืมลบออก
re-run float</t>
  </si>
  <si>
    <t>staff_accnt_vw</t>
  </si>
  <si>
    <t>v_hris_stff_pyrl_acct_prfl</t>
  </si>
  <si>
    <t>hris_staff_accnt_vw_YYYYMMDD.txt</t>
  </si>
  <si>
    <t>kb1dh001_cp1t170_01</t>
  </si>
  <si>
    <t>v_cardlink_stmt_mstr_txn</t>
  </si>
  <si>
    <t>CPACP.DIH.KB1DH001.CP1T170.Dddmmyy.TXT</t>
  </si>
  <si>
    <r>
      <t xml:space="preserve">CPACP.DIH.KB1DH001.CP1T170.Dddmmyy.TXT
</t>
    </r>
    <r>
      <rPr>
        <b/>
        <sz val="10"/>
        <color theme="1"/>
        <rFont val="Calibri"/>
        <family val="2"/>
        <scheme val="minor"/>
      </rPr>
      <t>(Target Table: cardlink_kb1dh001_cp1t170_01)</t>
    </r>
  </si>
  <si>
    <t>kb1dh007_cpahf</t>
  </si>
  <si>
    <t>v_cardlink_unbill_txn</t>
  </si>
  <si>
    <t>kb1dh011_cc1d2027</t>
  </si>
  <si>
    <t>v_cardlink_card_debt_stmt_dtl</t>
  </si>
  <si>
    <t>v_cardlink_card_sum_stmt_dt_dtl</t>
  </si>
  <si>
    <t>kb1dh014_cc1dmpgl</t>
  </si>
  <si>
    <t>v_cardlink_card_gl_acct_cl</t>
  </si>
  <si>
    <t>kb1dh020_cc1d582d</t>
  </si>
  <si>
    <t>v_cardlink_edc_smrt_pay_prj_1_txn</t>
  </si>
  <si>
    <t>kb1dh021_cc1d582s</t>
  </si>
  <si>
    <t>v_cardlink_edc_smrt_pay_prj_2_txn</t>
  </si>
  <si>
    <t>kb1dh022_oadcc32</t>
  </si>
  <si>
    <t>v_cardlink_pnt_rdeem_txn</t>
  </si>
  <si>
    <t>kb1dh024_cc1d560</t>
  </si>
  <si>
    <t>v_cardlink_bin_cl</t>
  </si>
  <si>
    <t>kb1dh025_cpcah</t>
  </si>
  <si>
    <t>v_cardlink_card_sum_stmt_dtl</t>
  </si>
  <si>
    <t>v_cardlink_add_card_tp_txn</t>
  </si>
  <si>
    <t>la10s_oatkn</t>
  </si>
  <si>
    <t>v_cardlink_cc_token_prfl</t>
  </si>
  <si>
    <t>- oatkn_time_change X(10) =&gt; HHH:MM:SS , oatkn_acct_exp_date 9(05) =&gt; MMMYY</t>
  </si>
  <si>
    <t>kb1dh037_cptcpf_p</t>
  </si>
  <si>
    <t>v_cardlink_tmp_cr_lmt_maintn_log</t>
  </si>
  <si>
    <t>CPACP.DIH.KB1DH037.CPTCPF.Dddmmyy.TXT</t>
  </si>
  <si>
    <r>
      <t xml:space="preserve">CPACP.DIH.KB1DH037.CPTCPF.Dddmmyy.TXT
</t>
    </r>
    <r>
      <rPr>
        <b/>
        <sz val="10"/>
        <color theme="1"/>
        <rFont val="Calibri"/>
        <family val="2"/>
        <scheme val="minor"/>
      </rPr>
      <t>(Target Table: cardlink_kb1dh037_cptcpf_p)</t>
    </r>
  </si>
  <si>
    <r>
      <rPr>
        <sz val="10"/>
        <color rgb="FFFF0000"/>
        <rFont val="Calibri"/>
        <family val="2"/>
        <scheme val="minor"/>
      </rPr>
      <t>[1-Mar] 
- Total record count ไม่รวม record P
- Have rec type (To be revised)</t>
    </r>
    <r>
      <rPr>
        <b/>
        <sz val="10"/>
        <color theme="1"/>
        <rFont val="Calibri"/>
        <family val="2"/>
        <scheme val="minor"/>
      </rPr>
      <t xml:space="preserve">
KB1DH037.CPTCPF และ KB1DH037.CPCCPF </t>
    </r>
    <r>
      <rPr>
        <sz val="10"/>
        <color theme="1"/>
        <rFont val="Calibri"/>
        <family val="2"/>
        <scheme val="minor"/>
      </rPr>
      <t xml:space="preserve">
- ใช้ KBMF/CBR เดียวกัน 
- ใน KBMF มีแยก detail 2 section (D and P) + datafile ข้อมูล D P ปนกันในไฟล์เดียว
- CBR Foundation อิง CBR มีเฉพาะ part D</t>
    </r>
  </si>
  <si>
    <t>kb1dh038_cc1d5012</t>
  </si>
  <si>
    <t>v_cardlink_kbnk_dc_settl_txn</t>
  </si>
  <si>
    <t>lb1dh002_lbcrd</t>
  </si>
  <si>
    <t>v_cardlink_cc_pnt_prfl</t>
  </si>
  <si>
    <t>originateproductcoa</t>
  </si>
  <si>
    <t>csm_originateproductcoa_YYYYMMDD.txt</t>
  </si>
  <si>
    <t>originateproductnoncoa</t>
  </si>
  <si>
    <t>csm_originateproductnoncoa_YYYYMMDD.txt</t>
  </si>
  <si>
    <t>product</t>
  </si>
  <si>
    <t>csm_product_YYYYMMDD.txt</t>
  </si>
  <si>
    <t>purpose</t>
  </si>
  <si>
    <t>csm_purpose_YYYYMMDD.txt</t>
  </si>
  <si>
    <t>receivertype</t>
  </si>
  <si>
    <t>csm_receivertype_YYYYMMDD.txt</t>
  </si>
  <si>
    <t>jmobileactlog_log</t>
  </si>
  <si>
    <t>v_kplus_kplus_mbl_actn_log</t>
  </si>
  <si>
    <t>kplus_jmobileactlog_log_yyyymmdd.ctl</t>
  </si>
  <si>
    <t>Pending to update table specification</t>
  </si>
  <si>
    <t>view_jmobile_log</t>
  </si>
  <si>
    <t>v_kplus_mbl_prfl</t>
  </si>
  <si>
    <t>kplus_view_jmobile_log_YYYYMMDD.txt</t>
  </si>
  <si>
    <t>kplus_view_jmobile_log_YYYYMMDD.ctl</t>
  </si>
  <si>
    <t>view_jmobileacctcard_log</t>
  </si>
  <si>
    <t>v_kplus_mbl_acct_card_rel_prfl</t>
  </si>
  <si>
    <t>kplus_view_jmobileacctcard_log_YYYYMMDD.txt</t>
  </si>
  <si>
    <t>kplus_view_jmobileacctcard_log_YYYYMMDD.ctl</t>
  </si>
  <si>
    <t>view_balancealertreglog_log</t>
  </si>
  <si>
    <t>v_kplus_bal_alrt_regis_log</t>
  </si>
  <si>
    <t>kplus_view_balancealertreglog_log_YYYYMMDD.txt</t>
  </si>
  <si>
    <t>kplus_view_balancealertreglog_log_YYYYMMDD.ctl</t>
  </si>
  <si>
    <t>actlog_qlocal</t>
  </si>
  <si>
    <t>v_kplus_dih_mbl_actn_log</t>
  </si>
  <si>
    <t>kplus_actlog_qlocal_yyyymmdd.ctl</t>
  </si>
  <si>
    <r>
      <t xml:space="preserve">[EBAN Team's comment] Check Layout เทียบกับ CBR อีกที
</t>
    </r>
    <r>
      <rPr>
        <sz val="10"/>
        <color rgb="FFFF0000"/>
        <rFont val="Calibri"/>
        <family val="2"/>
        <scheme val="minor"/>
      </rPr>
      <t>[23-Feb] Layout เหมือนกันกับ kplus_jmobileactlog_log_yyyymmdd.txt =&gt; To check with EBAN team</t>
    </r>
  </si>
  <si>
    <t>odsmbl_mbl_fnc_txn</t>
  </si>
  <si>
    <t>v_kplus_mbl_fin_txn</t>
  </si>
  <si>
    <t>kplus_jmobiletranloghd_YYYYMMDD.txt</t>
  </si>
  <si>
    <t>kplus_jmobiletranloghd_YYYYMMDD.ctl</t>
  </si>
  <si>
    <t>[Feb 22] 
CBR for mbl_fnc_txn &amp; mbl_non_fnc_txn are the same as per EBAN comment
[EBAN Team's comment] ใช้ Table เดียวกัน ต้องดูว่าแยกยังไง(รับจาก DIH ใช่ไหม)</t>
  </si>
  <si>
    <t>odsmbl_mbl_non_fnc_txn</t>
  </si>
  <si>
    <t>v_kplus_mbl_nonfin_txn</t>
  </si>
  <si>
    <t>view_simbankbankinfo_log</t>
  </si>
  <si>
    <t>v_kplus_simbnk_bank_info_cl</t>
  </si>
  <si>
    <t>kplus_view_simbankbankinfo_log_YYYYMMDD.txt</t>
  </si>
  <si>
    <t>kplus_view_simbankbankinfo_log_YYYYMMDD.ctl</t>
  </si>
  <si>
    <t>dbttnrel</t>
  </si>
  <si>
    <t>v_gts_ref_lmt_prfl</t>
  </si>
  <si>
    <t>gts_dbttnrel_YYYYMMDD.txt</t>
  </si>
  <si>
    <t>kbgt_limit</t>
  </si>
  <si>
    <t>v_gts_lmt_prfl</t>
  </si>
  <si>
    <t>Mandatory null
แก้ CBR init</t>
  </si>
  <si>
    <t>dbtl4xl6</t>
  </si>
  <si>
    <t>v_gts_lmt_lvl4_lvl6_prfl</t>
  </si>
  <si>
    <t>gts_dbtl4xl6_YYYYMMDD.txt</t>
  </si>
  <si>
    <t>2024-03-20</t>
  </si>
  <si>
    <t>kbgt_limit_allocated</t>
  </si>
  <si>
    <t>v_gts_lmt_alloc_prfl</t>
  </si>
  <si>
    <t>src_murx_deal_ar</t>
  </si>
  <si>
    <t>v_mx_deal_acct_prfl</t>
  </si>
  <si>
    <t>re-order // count source &lt;&gt;raw</t>
  </si>
  <si>
    <t>report_limit_ctp_funded_forint</t>
  </si>
  <si>
    <t>v_mx_ctp_lmt_prfl</t>
  </si>
  <si>
    <t>madatory null</t>
  </si>
  <si>
    <t>report_limit_pse_forint</t>
  </si>
  <si>
    <t>v_mx_pse_lmt_prfl</t>
  </si>
  <si>
    <t>report_limit_se_forint</t>
  </si>
  <si>
    <t>v_mx_se_lmt_prfl</t>
  </si>
  <si>
    <t>reset_lp_ctp_funded_forint</t>
  </si>
  <si>
    <t>v_mx_ctp_lmt_utlz_prfl</t>
  </si>
  <si>
    <t>reset_mplcde_forint</t>
  </si>
  <si>
    <t>v_mx_pse_lmt_utlz_prfl</t>
  </si>
  <si>
    <t>- Have rec type (To be revised)
- เปลี่ยนชื่อ column จาก bad bank (y/n) เป็น bad_bank</t>
  </si>
  <si>
    <t>limiteffective</t>
  </si>
  <si>
    <t>v_mx_lmt_eff_info_prfl</t>
  </si>
  <si>
    <t>lecp_lec3d18</t>
  </si>
  <si>
    <t>v_lec_lgl_acct_prfl</t>
  </si>
  <si>
    <t>2020-03-20</t>
  </si>
  <si>
    <t>Decode error utf-8</t>
  </si>
  <si>
    <t>product_map</t>
  </si>
  <si>
    <t>v_scf_pd_cl</t>
  </si>
  <si>
    <t>scf_product_map_YYYYMMDD.txt</t>
  </si>
  <si>
    <t>vw_rdt_scf_cl_acct</t>
  </si>
  <si>
    <t>v_scf_rdt_acct_cr_lmt_rel_prfl</t>
  </si>
  <si>
    <t>scf_vw_rdt_scf_cl_acct_YYYYMMDD.txt</t>
  </si>
  <si>
    <t>src_pf_ar_ca_limit_dly</t>
  </si>
  <si>
    <t>v_pcb_dep_ca_lmt_prfl</t>
  </si>
  <si>
    <t>[Feb 22] 
Flag header + tailor, but havn't file KBMF</t>
  </si>
  <si>
    <t>common_transaction_file</t>
  </si>
  <si>
    <t>v_pcb_loan_ln_txn</t>
  </si>
  <si>
    <t>vw_trading_acct</t>
  </si>
  <si>
    <t>v_scf_trd_acct_rel_prfl</t>
  </si>
  <si>
    <t>scf_vw_trading_acct_YYYYMMDD.txt</t>
  </si>
  <si>
    <t>vc_rc_cd</t>
  </si>
  <si>
    <t>v_hrcrc_rc_cd_cl</t>
  </si>
  <si>
    <t>RC_CD_TMP.TXT</t>
  </si>
  <si>
    <t>RC_CD.ctl</t>
  </si>
  <si>
    <r>
      <rPr>
        <sz val="10"/>
        <color rgb="FF000000"/>
        <rFont val="Calibri"/>
        <family val="2"/>
        <scheme val="minor"/>
      </rPr>
      <t xml:space="preserve">[Feb 29]
No header/tailor, use control file instead
&gt; change source system from HRIS to HRCRC.  
src_sys_id = 497 </t>
    </r>
    <r>
      <rPr>
        <sz val="10"/>
        <color rgb="FFFF0000"/>
        <rFont val="Calibri"/>
        <family val="2"/>
        <scheme val="minor"/>
      </rPr>
      <t xml:space="preserve">
</t>
    </r>
  </si>
  <si>
    <t>kb1dh001_cp1t170_02</t>
  </si>
  <si>
    <t>v_cardlink_stmt_txn</t>
  </si>
  <si>
    <r>
      <t xml:space="preserve">CPACP.DIH.KB1DH001.CP1T170.Dddmmyy.TXT
</t>
    </r>
    <r>
      <rPr>
        <b/>
        <sz val="10"/>
        <color theme="1"/>
        <rFont val="Calibri"/>
        <family val="2"/>
        <scheme val="minor"/>
      </rPr>
      <t>(Target Table: cardlink_kb1dh001_cp1t170_02)</t>
    </r>
  </si>
  <si>
    <t>kb1dh037_cptcpf_d</t>
  </si>
  <si>
    <t>v_cardlink_tmp_cr_lmt_maintn_log_dtl</t>
  </si>
  <si>
    <r>
      <t xml:space="preserve">CPACP.DIH.KB1DH037.CPTCPF.Dddmmyy.TXT
</t>
    </r>
    <r>
      <rPr>
        <b/>
        <sz val="10"/>
        <color theme="1"/>
        <rFont val="Calibri"/>
        <family val="2"/>
        <scheme val="minor"/>
      </rPr>
      <t>(Target Table: cardlink_kb1dh037_cptcpf_d)</t>
    </r>
  </si>
  <si>
    <t>kb1dh037_cpccpf_d</t>
  </si>
  <si>
    <t>v_cardlink_maintn_log_dtl</t>
  </si>
  <si>
    <r>
      <t xml:space="preserve">CPACP.DIH.KB1DH037.CPCCPF.Dddmmyy.TXT
</t>
    </r>
    <r>
      <rPr>
        <b/>
        <sz val="10"/>
        <color theme="1"/>
        <rFont val="Calibri"/>
        <family val="2"/>
        <scheme val="minor"/>
      </rPr>
      <t>(Target Table: cardlink_kb1dh037_cpccpf_d)</t>
    </r>
  </si>
  <si>
    <r>
      <t>v_scf</t>
    </r>
    <r>
      <rPr>
        <sz val="11"/>
        <color rgb="FFFF0000"/>
        <rFont val="Calibri"/>
        <family val="2"/>
        <scheme val="minor"/>
      </rPr>
      <t>_rdt_</t>
    </r>
    <r>
      <rPr>
        <sz val="11"/>
        <rFont val="Calibri"/>
        <family val="2"/>
        <scheme val="minor"/>
      </rPr>
      <t>cr_lmt_prfl</t>
    </r>
  </si>
  <si>
    <r>
      <t>v_lpm_as400</t>
    </r>
    <r>
      <rPr>
        <sz val="11"/>
        <color rgb="FFFF0000"/>
        <rFont val="Calibri"/>
        <family val="2"/>
        <scheme val="minor"/>
      </rPr>
      <t>_lpm_</t>
    </r>
    <r>
      <rPr>
        <sz val="11"/>
        <rFont val="Calibri"/>
        <family val="2"/>
        <scheme val="minor"/>
      </rPr>
      <t>cst_rel_prfl</t>
    </r>
  </si>
  <si>
    <r>
      <t>v_kplus</t>
    </r>
    <r>
      <rPr>
        <sz val="11"/>
        <color rgb="FFFF0000"/>
        <rFont val="Calibri"/>
        <family val="2"/>
        <scheme val="minor"/>
      </rPr>
      <t>_kplus_</t>
    </r>
    <r>
      <rPr>
        <sz val="11"/>
        <rFont val="Calibri"/>
        <family val="2"/>
        <scheme val="minor"/>
      </rPr>
      <t>mbl_actn_log</t>
    </r>
  </si>
  <si>
    <r>
      <t>v_kplus</t>
    </r>
    <r>
      <rPr>
        <sz val="11"/>
        <color rgb="FFFF0000"/>
        <rFont val="Calibri"/>
        <family val="2"/>
        <scheme val="minor"/>
      </rPr>
      <t>_dih_</t>
    </r>
    <r>
      <rPr>
        <sz val="11"/>
        <rFont val="Calibri"/>
        <family val="2"/>
        <scheme val="minor"/>
      </rPr>
      <t>mbl_actn_log</t>
    </r>
  </si>
  <si>
    <r>
      <t>v_kplus</t>
    </r>
    <r>
      <rPr>
        <sz val="11"/>
        <color rgb="FFFF0000"/>
        <rFont val="Calibri"/>
        <family val="2"/>
        <scheme val="minor"/>
      </rPr>
      <t>_simbnk_</t>
    </r>
    <r>
      <rPr>
        <sz val="11"/>
        <rFont val="Calibri"/>
        <family val="2"/>
        <scheme val="minor"/>
      </rPr>
      <t>bank_info_cl</t>
    </r>
  </si>
  <si>
    <r>
      <t>v_scf</t>
    </r>
    <r>
      <rPr>
        <sz val="11"/>
        <color rgb="FFFF0000"/>
        <rFont val="Calibri"/>
        <family val="2"/>
        <scheme val="minor"/>
      </rPr>
      <t>_rdt_</t>
    </r>
    <r>
      <rPr>
        <sz val="11"/>
        <rFont val="Calibri"/>
        <family val="2"/>
        <scheme val="minor"/>
      </rPr>
      <t>acct_cr_lmt_rel_prfl</t>
    </r>
  </si>
  <si>
    <t>No.</t>
  </si>
  <si>
    <t>MDP Area Name</t>
  </si>
  <si>
    <t>Persist Table Name</t>
  </si>
  <si>
    <t>Source File name/Table name</t>
  </si>
  <si>
    <t>Integration Approach</t>
  </si>
  <si>
    <t>persist_cis.cis_ipxar</t>
  </si>
  <si>
    <t>Plan A: Source File (Push)</t>
  </si>
  <si>
    <t>persist_cis.cis_ip</t>
  </si>
  <si>
    <t>persist_cis.cis_ar</t>
  </si>
  <si>
    <t>persist_cis.cis_relar</t>
  </si>
  <si>
    <t>persist_cis.cis_doctp</t>
  </si>
  <si>
    <t>persist_cis.cis_cntreltp</t>
  </si>
  <si>
    <t>persist_cis.cis_ipxcontact</t>
  </si>
  <si>
    <t>persist_cis.cis_conttp</t>
  </si>
  <si>
    <t>persist_cis.cis_continfo</t>
  </si>
  <si>
    <t>persist_cis.cis_idv</t>
  </si>
  <si>
    <t>persist_cis.cis_org</t>
  </si>
  <si>
    <t>persist_cis.cis_ipsegment</t>
  </si>
  <si>
    <t>persist_cis.cis_histsegm</t>
  </si>
  <si>
    <t>persist_cis.cis_addr</t>
  </si>
  <si>
    <t>persist_cis.cis_ipxaddr</t>
  </si>
  <si>
    <t>persist_cis.cis_dntcnt</t>
  </si>
  <si>
    <t>persist_cis.cis_othdoc</t>
  </si>
  <si>
    <t>persist_csm.csm_custxformxconsent</t>
  </si>
  <si>
    <t>persist_csm.csm_formxappr</t>
  </si>
  <si>
    <t>persist_csm.csm_channel</t>
  </si>
  <si>
    <t>persist_csm.csm_originateproductcoa</t>
  </si>
  <si>
    <t>persist_csm.csm_originateproductnoncoa</t>
  </si>
  <si>
    <t>persist_csm.csm_purpose</t>
  </si>
  <si>
    <t>persist_csm.csm_company</t>
  </si>
  <si>
    <t>persist_csm.csm_receivertype</t>
  </si>
  <si>
    <t>persist_csm.csm_formconsent</t>
  </si>
  <si>
    <t>persist_csm.csm_formxcontent</t>
  </si>
  <si>
    <t>persist_csm.csm_action</t>
  </si>
  <si>
    <t>persist_csm.csm_product</t>
  </si>
  <si>
    <t>persist_csm.csm_downstreamrules</t>
  </si>
  <si>
    <t>persist_csm.csm_downstreamconfig</t>
  </si>
  <si>
    <t>persist_csm.csm_custxformxconsentlog</t>
  </si>
  <si>
    <t>persist_csm.csm_custxformxconsentderived</t>
  </si>
  <si>
    <t>persist_csm.csm_custxformxconsentderivedlog</t>
  </si>
  <si>
    <t>persist_rdm.rdm_cst_ip_lgl_stc_tp_cd</t>
  </si>
  <si>
    <t>persist_rdm.rdm_cst_nat_cd</t>
  </si>
  <si>
    <t>persist_rdm.rdm_cst_mar_st_cd</t>
  </si>
  <si>
    <t>persist_rdm.rdm_cst_ctf_tp_cd</t>
  </si>
  <si>
    <t>persist_rdm.rdm_cst_ocp_cd</t>
  </si>
  <si>
    <t>persist_rdm.rdm_cst_prof_cd</t>
  </si>
  <si>
    <t>persist_rdm.rdm_cst_idv_incm_seg_cd</t>
  </si>
  <si>
    <t>persist_rdm.rdm_cst_seg_cd</t>
  </si>
  <si>
    <t>persist_rdm.rdm_card_tp_cd</t>
  </si>
  <si>
    <t>persist_rdm.rdm_pim_coa_pd</t>
  </si>
  <si>
    <t>persist_rdm.rdm_idy_cl_cd</t>
  </si>
  <si>
    <t>persist_rdm.rdm_idy_cl_sub_grp_cd</t>
  </si>
  <si>
    <t>persist_rmst.rmst_customer</t>
  </si>
  <si>
    <t>Plan A: Source File (Pull)</t>
  </si>
  <si>
    <t>persist_ccms.ccms_bda772n2_cardholder_full_dih_enc</t>
  </si>
  <si>
    <t>persist_ccms.ccms_bda772n4_cardregister</t>
  </si>
  <si>
    <t>persist_ccms.ccms_bp772n1_cardholder_purge</t>
  </si>
  <si>
    <t>persist_ccms.ccms_bda772n5_listcardtype</t>
  </si>
  <si>
    <t>persist_lpm_as400.lpm_as400_lpm_x_ip_rel</t>
  </si>
  <si>
    <t xml:space="preserve">lpm_x_ip_rel_yyyymmdd.txt </t>
  </si>
  <si>
    <t>Plan B: DIH Extraction File (Push)</t>
  </si>
  <si>
    <t>persist_fcd.fcd_ar</t>
  </si>
  <si>
    <t>Plan B: Source File (EBAN)</t>
  </si>
  <si>
    <t>persist_mx.mx_mktevent</t>
  </si>
  <si>
    <t>persist_mx.mx_mmlivemat</t>
  </si>
  <si>
    <t>persist_mx.mx_src_murx_deal_ar</t>
  </si>
  <si>
    <t>persist_mx.mx_report_limit_ctp_funded_forint</t>
  </si>
  <si>
    <t>persist_mx.mx_report_limit_pse_forint</t>
  </si>
  <si>
    <t>persist_mx.mx_report_limit_se_forint</t>
  </si>
  <si>
    <t>persist_mx.mx_reset_lp_ctp_funded_forint</t>
  </si>
  <si>
    <t>persist_mx.mx_reset_mplcde_forint</t>
  </si>
  <si>
    <t>persist_mx.mx_limiteffective</t>
  </si>
  <si>
    <t>persist_gts.gts_kbgt_cont_outstanding</t>
  </si>
  <si>
    <t>persist_gts.gts_kbgt_loan_outstanding</t>
  </si>
  <si>
    <t>persist_gts.gts_dbttnrel</t>
  </si>
  <si>
    <t>DBTTNREL_YYYYMMDD.TXT</t>
  </si>
  <si>
    <t>persist_gts.gts_kbgt_limit</t>
  </si>
  <si>
    <t>persist_gts.gts_dbtl4xl6</t>
  </si>
  <si>
    <t>DBTL4xL6_YYYYMMDD.TXT</t>
  </si>
  <si>
    <t>persist_gts.gts_kbgt_limit_allocated</t>
  </si>
  <si>
    <t>persist_pcb_dep.pcb_dep_src_pf_ar_sa_dly</t>
  </si>
  <si>
    <t>persist_pcb_dep.pcb_dep_src_pf_ar_ca_dly</t>
  </si>
  <si>
    <t>persist_pcb_dep.pcb_dep_src_pf_ar_fx_dly</t>
  </si>
  <si>
    <t>persist_pcb_dep.pcb_dep_src_pf_ar_sf_dly</t>
  </si>
  <si>
    <t>persist_pcb_dep.pcb_dep_extrate1</t>
  </si>
  <si>
    <t>persist_pcb_dep.pcb_dep_cb2d0005_odencitd_sam</t>
  </si>
  <si>
    <t>persist_pcb_dep.pcb_dep_src_pf_txn_mis_eft_dly</t>
  </si>
  <si>
    <t>persist_pcb_dep.pcb_dep_cls500029</t>
  </si>
  <si>
    <t>persist_pcb_dep.pcb_dep_src_pf_ar_ca_cr_inf_dly</t>
  </si>
  <si>
    <t>persist_pcb_dep.pcb_dep_src_pf_ar_ca_limit_dly</t>
  </si>
  <si>
    <t>persist_pcb_loan.pcb_loan_common_account_info</t>
  </si>
  <si>
    <t>persist_pcb_loan.pcb_loan_common_limit_info</t>
  </si>
  <si>
    <t>persist_pcb_loan.pcb_loan_common_market_code</t>
  </si>
  <si>
    <t>persist_pcb_loan.pcb_loan_common_rate_type</t>
  </si>
  <si>
    <t>persist_pcb_loan.pcb_loan_common_account_tier_by_time</t>
  </si>
  <si>
    <t>persist_pcb_loan.pcb_loan_common_product_type</t>
  </si>
  <si>
    <t>persist_pcb_loan.pcb_loan_common_sub_type</t>
  </si>
  <si>
    <t>persist_pcb_loan.pcb_loan_common_loan_purpose_table</t>
  </si>
  <si>
    <t>persist_pcb_loan.pcb_loan_common_transaction_file</t>
  </si>
  <si>
    <t>persist_trade_na.trade_na_lcr070</t>
  </si>
  <si>
    <t>persist_trade_na.trade_na_src_eximar</t>
  </si>
  <si>
    <t>persist_cardlink.cardlink_kb1dh013_eptrans</t>
  </si>
  <si>
    <t>CPACP.DIH.KB1DH013.EPTRANS.Dddmmyy.txt</t>
  </si>
  <si>
    <t>Plan B: Source File (DIH)</t>
  </si>
  <si>
    <t>persist_cardlink.cardlink_kb1dh045_cc1d289g</t>
  </si>
  <si>
    <t>CPACP.DIH.KB1DH045.CC1D289G.Dddmmyy.txt</t>
  </si>
  <si>
    <t>persist_cardlink.cardlink_kb1dh002_cpbcrd</t>
  </si>
  <si>
    <t>CPACP.DIH.KB1DH002.CPBCRD.D%%TRANDATE.txt</t>
  </si>
  <si>
    <t>persist_cardlink.cardlink_kb1dh005_kbbcrd</t>
  </si>
  <si>
    <t>CPACP.DIH.KB1DH005.KBBCRD.D%%TRANDATE.txt</t>
  </si>
  <si>
    <t>persist_cardlink.cardlink_kb1dh023_lbpttrn</t>
  </si>
  <si>
    <t>persist_cardlink.cardlink_kb1dh039_ccnd5012</t>
  </si>
  <si>
    <t>persist_cardlink.cardlink_kb1dh017_cpamt</t>
  </si>
  <si>
    <t>persist_cardlink.cardlink_kb1dh019_cc1t377</t>
  </si>
  <si>
    <t>persist_cardlink.cardlink_kb1dh018_cpsrptt</t>
  </si>
  <si>
    <t>persist_cardlink.cardlink_kb1dh037_cpccpf_p</t>
  </si>
  <si>
    <t>persist_cardlink.cardlink_kb1dh003_cpbcus</t>
  </si>
  <si>
    <t>persist_cardlink.cardlink_kb1dh006_kbbcus</t>
  </si>
  <si>
    <t>persist_cardlink.cardlink_kb1dh028_ccixpt</t>
  </si>
  <si>
    <t>persist_cardlink.cardlink_kb1dh029_ccatabla</t>
  </si>
  <si>
    <t>persist_cardlink.cardlink_kb1dh030_cuptran</t>
  </si>
  <si>
    <t>persist_cardlink.cardlink_kb1dh031_cc1d583b</t>
  </si>
  <si>
    <t>persist_cardlink.cardlink_kb1dh001_cp1t170_01</t>
  </si>
  <si>
    <t>persist_cardlink.cardlink_kb1dh007_cpahf</t>
  </si>
  <si>
    <t>persist_cardlink.cardlink_kb1dh011_cc1d2027</t>
  </si>
  <si>
    <t>persist_cardlink.cardlink_kb1dh012_cpcah</t>
  </si>
  <si>
    <t>persist_cardlink.cardlink_kb1dh014_cc1dmpgl</t>
  </si>
  <si>
    <t>persist_cardlink.cardlink_kb1dh020_cc1d582d</t>
  </si>
  <si>
    <t>persist_cardlink.cardlink_kb1dh021_cc1d582s</t>
  </si>
  <si>
    <t>persist_cardlink.cardlink_kb1dh022_oadcc32</t>
  </si>
  <si>
    <t>persist_cardlink.cardlink_kb1dh024_cc1d560</t>
  </si>
  <si>
    <t>persist_cardlink.cardlink_kb1dh025_cpcah</t>
  </si>
  <si>
    <t>persist_cardlink.cardlink_kb1dh032_addtype</t>
  </si>
  <si>
    <t>persist_cardlink.cardlink_la10s_oatkn</t>
  </si>
  <si>
    <t>persist_cardlink.cardlink_kb1dh037_cptcpf_p</t>
  </si>
  <si>
    <t>persist_cardlink.cardlink_kb1dh038_cc1d5012</t>
  </si>
  <si>
    <t>persist_cardlink.cardlink_lb1dh002_lbcrd</t>
  </si>
  <si>
    <t>persist_cardlink_acq.cardlink_acq_ci1d1166_crdhd</t>
  </si>
  <si>
    <t>persist_cardlink_acq.cardlink_acq_ci1d1178_crdreg</t>
  </si>
  <si>
    <t>persist_cardlink_acq.cardlink_acq_ci1d1167_cardtype</t>
  </si>
  <si>
    <t>persist_dgtl_fctrng.dgtl_fctrng_fact_acct</t>
  </si>
  <si>
    <t>persist_fxb.fxb_midrate_kbank</t>
  </si>
  <si>
    <t>persist_hris.hris_staff_accnt_vw</t>
  </si>
  <si>
    <t>HRIS_STAFF_ACCNT_%Y%m%d.txt</t>
  </si>
  <si>
    <t>persist_ks.ks_fundmaster</t>
  </si>
  <si>
    <t>persist_ks.ks_fundportfolio</t>
  </si>
  <si>
    <t>persist_ks.ks_custprofile</t>
  </si>
  <si>
    <t>persist_lec.lec_lecp_lec3d18</t>
  </si>
  <si>
    <t>persist_lpm_wrtoff.lpm_wrtoff_pscp_wo_wo1d04h_sam</t>
  </si>
  <si>
    <t>persist_ud.ud_ka_fundcode</t>
  </si>
  <si>
    <t>persist_ud.ud_privatefund_balance</t>
  </si>
  <si>
    <t>persist_kplus.kplus_jmobileactlog_log</t>
  </si>
  <si>
    <t>Plan B: EBAN Extraction File (Push)</t>
  </si>
  <si>
    <t>persist_kplus.kplus_view_jmobile_log</t>
  </si>
  <si>
    <t>persist_kplus.kplus_view_jmobileacctcard_log</t>
  </si>
  <si>
    <t>persist_kplus.kplus_view_balancealertreglog_log</t>
  </si>
  <si>
    <t>persist_kplus.kplus_actlog_qlocal</t>
  </si>
  <si>
    <t>persist_kplus.kplus_odsmbl_mbl_fnc_txn</t>
  </si>
  <si>
    <t>kplus_odsmbl_mbl_fnc_txn_YYYYMMDD.txt</t>
  </si>
  <si>
    <t>persist_kplus.kplus_odsmbl_mbl_non_fnc_txn</t>
  </si>
  <si>
    <t>kplus_odsmbl_mbl_non_fnc_txn_YYYYMMDD.txt</t>
  </si>
  <si>
    <t>persist_kplus.kplus_view_simbankbankinfo_log</t>
  </si>
  <si>
    <t>persist_pcb_dep.pcb_dep_deptxn_db</t>
  </si>
  <si>
    <t>persist_dgtl_fctrng.dgtl_fctrng_v_purref</t>
  </si>
  <si>
    <t>Plan B: Pull DB</t>
  </si>
  <si>
    <t>persist_dgtl_fctrng.dgtl_fctrng_v_clientdebtor</t>
  </si>
  <si>
    <t>persist_dgtl_fctrng.dgtl_fctrng_v_product</t>
  </si>
  <si>
    <t>persist_dgtl_fctrng.dgtl_fctrng_v_company</t>
  </si>
  <si>
    <t>persist_dgtl_fctrng.dgtl_fctrng_v_clientlimit</t>
  </si>
  <si>
    <t>persist_dgtl_fctrng.dgtl_fctrng_v_cis</t>
  </si>
  <si>
    <t>persist_dgtl_fctrng.dgtl_fctrng_v_interestspread</t>
  </si>
  <si>
    <t>persist_scf.scf_vw_sct_book_loan</t>
  </si>
  <si>
    <t>persist_scf.scf_vw_rdt_scf_cl</t>
  </si>
  <si>
    <t>persist_scf.scf_vw_cm_fee_structure</t>
  </si>
  <si>
    <t>persist_scf.scf_vw_scm_acct</t>
  </si>
  <si>
    <t>persist_scf.scf_trading</t>
  </si>
  <si>
    <t>persist_scf.scf_customer</t>
  </si>
  <si>
    <t>persist_scf.scf_product_map</t>
  </si>
  <si>
    <t>persist_scf.scf_vw_rdt_scf_cl_acct</t>
  </si>
  <si>
    <t>persist_scf.scf_trading_acct</t>
  </si>
  <si>
    <t>scf_trading_acct_YYYYMMDD.txt</t>
  </si>
  <si>
    <t>persist_ud.ud_vw_t_su_sub_uh_ful</t>
  </si>
  <si>
    <t>persist_ud.ud_vw_kgroup_sidetexttbl</t>
  </si>
  <si>
    <t>persist_ud.ud_vw_fi_fnd_inf_ful</t>
  </si>
  <si>
    <t>persist_ud.ud_vw_flt_rl_sub_bal_enq</t>
  </si>
  <si>
    <t>persist_ud.ud_vw_t_uh_uh_ful</t>
  </si>
  <si>
    <t>persist_ud.ud_vw_flt_div_pmt_inc</t>
  </si>
  <si>
    <t>persist_ud.ud_vw_transactionext</t>
  </si>
  <si>
    <t>persist_ud.ud_vw_transactioneodext</t>
  </si>
  <si>
    <t>persist_ud.ud_vw_flt_dp_div_cert_inc</t>
  </si>
  <si>
    <t>Count of Table</t>
  </si>
  <si>
    <t>Delta Table</t>
  </si>
  <si>
    <t>Table Name </t>
  </si>
  <si>
    <r>
      <t>midrate_kbank  </t>
    </r>
    <r>
      <rPr>
        <b/>
        <sz val="11"/>
        <color theme="1"/>
        <rFont val="Calibri"/>
        <family val="2"/>
        <scheme val="minor"/>
      </rPr>
      <t>(CSV)</t>
    </r>
  </si>
  <si>
    <t>Count of Target Table Name (Raw+Persist)</t>
  </si>
  <si>
    <t>CBR Reviewed</t>
  </si>
  <si>
    <t>init</t>
  </si>
  <si>
    <t>spec</t>
  </si>
  <si>
    <t>order uat</t>
  </si>
  <si>
    <t>ingest job status</t>
  </si>
  <si>
    <t>all</t>
  </si>
  <si>
    <t>completed</t>
  </si>
  <si>
    <t>34 (+1 EBAN-IN)</t>
  </si>
  <si>
    <t>source &lt; trg</t>
  </si>
  <si>
    <t>success 1</t>
  </si>
  <si>
    <t>source &lt;&gt; trg</t>
  </si>
  <si>
    <t>1 (+8 EBAN-IN)</t>
  </si>
  <si>
    <t>CBR error 1</t>
  </si>
  <si>
    <t>source issue</t>
  </si>
  <si>
    <t>7/11</t>
  </si>
  <si>
    <t>1 (EBAN-IN)</t>
  </si>
  <si>
    <t>source system</t>
  </si>
  <si>
    <t>data file</t>
  </si>
  <si>
    <t>table name</t>
  </si>
  <si>
    <t>Count of data file</t>
  </si>
  <si>
    <t>#REF!</t>
  </si>
  <si>
    <t>CPACP.DIH.KB1DH045.CC1D289G.Dddmmyy</t>
  </si>
  <si>
    <t>abbr src_sys</t>
  </si>
  <si>
    <t>EBAN Table Name</t>
  </si>
  <si>
    <t>EBAN IN Table Name</t>
  </si>
  <si>
    <t>EBAN OUT Table Name</t>
  </si>
  <si>
    <t>.txt</t>
  </si>
  <si>
    <t>.ctl</t>
  </si>
  <si>
    <t>DATALAKE.CC_JCB_AHR_LOG</t>
  </si>
  <si>
    <t>DATALAKE.CC_JCB_AHR_LOG_IN</t>
  </si>
  <si>
    <t>DATALAKE_VIEW.VC_RC_CD</t>
  </si>
  <si>
    <t>DATALAKE.RC_CD_TMP</t>
  </si>
  <si>
    <t>DATALAKE.RC_CD</t>
  </si>
  <si>
    <t>DATALAKE.P_LPM_LMT_AR_INF_BFR_WRTOF</t>
  </si>
  <si>
    <t>DATALAKE.P_LPM_AR_WRTOF_RCV</t>
  </si>
  <si>
    <t>DATALAKE.LPM_LN_CNTG_DMMY_CLSS_PRVN</t>
  </si>
  <si>
    <t>DATALAKE.LPM_LN_CARD_CLSS_PRVN</t>
  </si>
  <si>
    <t xml:space="preserve">DATALAKE.VP_LPM_LN_CNTG_CLSS_PRVN	</t>
  </si>
  <si>
    <t>DATALAKE.P_LPM_AR_CLSS_QLY</t>
  </si>
  <si>
    <t>DATALAKE.VP_LPM_LN_CNTG_CLSS_PRVN_BFR_WRTOF</t>
  </si>
  <si>
    <t>DATALAKE.P_LPM_LMT_INF_BFR_WRTOF</t>
  </si>
  <si>
    <t>Details for Count of Table - src_sys: kplus</t>
  </si>
  <si>
    <t>Target Table Name (Persist)</t>
  </si>
  <si>
    <t>persist_kplus</t>
  </si>
  <si>
    <t>180+180</t>
  </si>
  <si>
    <t>Extraction config VM-on prem</t>
  </si>
  <si>
    <t>Fon</t>
  </si>
  <si>
    <t>CBR version</t>
  </si>
  <si>
    <t>DDL Database (raw+persist)</t>
  </si>
  <si>
    <t>DDL  (raw+persist)</t>
  </si>
  <si>
    <t>DDL version</t>
  </si>
  <si>
    <t>Execute init</t>
  </si>
  <si>
    <t>Spec mapping</t>
  </si>
  <si>
    <t>Json Config</t>
  </si>
  <si>
    <t>Fix length config</t>
  </si>
  <si>
    <t>Delta Config</t>
  </si>
  <si>
    <t>FORMAT DATE</t>
  </si>
  <si>
    <t>Status GIT</t>
  </si>
  <si>
    <t>Deploy UAT</t>
  </si>
  <si>
    <t>Delta (Done), time (Done), fixlength</t>
  </si>
  <si>
    <t>EBAN-IN (1 file)</t>
  </si>
  <si>
    <t>Reviewed</t>
  </si>
  <si>
    <t>v02_00_00</t>
  </si>
  <si>
    <t>.Dddmmyy.TXT</t>
  </si>
  <si>
    <t>.D%%TRANDATE</t>
  </si>
  <si>
    <t>v03_00_00</t>
  </si>
  <si>
    <t>EBAN-IN</t>
  </si>
  <si>
    <t>2027.Dddmmyy</t>
  </si>
  <si>
    <t>PCAH.Dddmmyy</t>
  </si>
  <si>
    <t>RANS.Dddmmyy</t>
  </si>
  <si>
    <t>MPGL.Dddmmyy</t>
  </si>
  <si>
    <t>.Dddmmyy.txt</t>
  </si>
  <si>
    <t>H032.ADDTYPE</t>
  </si>
  <si>
    <t>TRANDATE.TXT</t>
  </si>
  <si>
    <t>TKN.OUTBOUND</t>
  </si>
  <si>
    <t>yy-mm-dd.txt</t>
  </si>
  <si>
    <t>v04_00_00</t>
  </si>
  <si>
    <t>YYYYMMDD.txt</t>
  </si>
  <si>
    <t>v05_00_00</t>
  </si>
  <si>
    <t>v01_00_00</t>
  </si>
  <si>
    <t>delta(incremnetal)</t>
  </si>
  <si>
    <t>YY-MM-DD.csv</t>
  </si>
  <si>
    <t>YYYYMMDD.TXT</t>
  </si>
  <si>
    <t>C_CD_TMP.TXT</t>
  </si>
  <si>
    <t>Pending CardNoEncrypt</t>
  </si>
  <si>
    <t>yyyymmdd.txt</t>
  </si>
  <si>
    <t>kplus_jmobiletranloghd_d</t>
  </si>
  <si>
    <t>Pending RegisteredCardNoEncrypt</t>
  </si>
  <si>
    <t>.LEC3D18.TXT</t>
  </si>
  <si>
    <t>yy-mm-dd.TXT</t>
  </si>
  <si>
    <t>-mm-dd_2.TXT</t>
  </si>
  <si>
    <t>yyymmdd.txt </t>
  </si>
  <si>
    <t>SAM File</t>
  </si>
  <si>
    <t>SAM_YYYYMMDD</t>
  </si>
  <si>
    <t>_By_Time.txt</t>
  </si>
  <si>
    <t>uct_Type.txt</t>
  </si>
  <si>
    <t>ate_Type.txt</t>
  </si>
  <si>
    <t>Sub_Type.txt</t>
  </si>
  <si>
    <t>ion file.txt</t>
  </si>
  <si>
    <t>Pending revised CBR</t>
  </si>
  <si>
    <t>yyyyMMdd.txt</t>
  </si>
  <si>
    <t>_Balance.txt</t>
  </si>
  <si>
    <t>ACN update</t>
  </si>
  <si>
    <t>EBAN team to Update</t>
  </si>
  <si>
    <t>Target Table Name (Raw/Persist)</t>
  </si>
  <si>
    <t>CBR File Name (Ingestion - Foundation)</t>
  </si>
  <si>
    <t>Submit Batch</t>
  </si>
  <si>
    <t>Submit date</t>
  </si>
  <si>
    <t>View Completed</t>
  </si>
  <si>
    <t>Re-Submit Date</t>
  </si>
  <si>
    <t>EBAN feedback</t>
  </si>
  <si>
    <t>Updated Datatype INT</t>
  </si>
  <si>
    <t>Updated Datatype Float</t>
  </si>
  <si>
    <t>CBR_Ingestion_cardlink_la10s_oatkn_v03_00_00.xlsx</t>
  </si>
  <si>
    <r>
      <rPr>
        <sz val="11"/>
        <color rgb="FF0070C0"/>
        <rFont val="Calibri"/>
        <family val="2"/>
        <scheme val="minor"/>
      </rPr>
      <t xml:space="preserve">ReCheck pos_dt,date,offset, Sensitive Data
</t>
    </r>
    <r>
      <rPr>
        <sz val="11"/>
        <color rgb="FF000000"/>
        <rFont val="Calibri"/>
        <family val="2"/>
        <scheme val="minor"/>
      </rPr>
      <t>[7-Mar] Update
1. Data size of pos_dt from date(8) to date(10)
2. Remove Offset
3. Update Data type to smallint, integer, bigint and remove data size for column
oatkn_org,
oatkn_type,
oatkn_acct_exp_date,
oatkn_visa_device_nbr
4. Remove Filler column in Target Table</t>
    </r>
  </si>
  <si>
    <t>No Float</t>
  </si>
  <si>
    <t>CBR_Ingestion_cardlink_kb1dh013_eptrans_v02_00_00.xlsx</t>
  </si>
  <si>
    <t>Batch 2 Lot 2</t>
  </si>
  <si>
    <r>
      <rPr>
        <sz val="11"/>
        <color rgb="FF0070C0"/>
        <rFont val="Calibri"/>
        <family val="2"/>
        <scheme val="minor"/>
      </rPr>
      <t xml:space="preserve">Recheck Data type (Decimal)
</t>
    </r>
    <r>
      <rPr>
        <sz val="11"/>
        <color rgb="FF000000"/>
        <rFont val="Calibri"/>
        <family val="2"/>
        <scheme val="minor"/>
      </rPr>
      <t>[7-Mar] Update
1. Column Name Flag from Y to N
2. Update Datasize for Decimal and Remove Datasize for integer datatype in Target Table
3. Remove Filler column in Target Table</t>
    </r>
  </si>
  <si>
    <t>CBR_Ingestion_cardlink_kb1dh045_cc1d289g_v02_00_00.xlsx</t>
  </si>
  <si>
    <r>
      <rPr>
        <sz val="11"/>
        <color rgb="FF0070C0"/>
        <rFont val="Calibri"/>
        <family val="2"/>
        <scheme val="minor"/>
      </rPr>
      <t xml:space="preserve">UTF8 Field ภาษาไทย *3, Fillter
</t>
    </r>
    <r>
      <rPr>
        <sz val="11"/>
        <color rgb="FF000000"/>
        <rFont val="Calibri"/>
        <family val="2"/>
        <scheme val="minor"/>
      </rPr>
      <t>[7-Mar] Update
1. Column Name Flag from Y to N
2. Datasize *3 for Thai column in Target Table
3. Remove Filler in Target Table
4. Update integer Data type Conversion and remove datatsize for smallint, integer, bigint in Target Table</t>
    </r>
  </si>
  <si>
    <t>CBR_Ingestion_cardlink_kb1dh002_cpbcrd_v02_00_00.xlsx</t>
  </si>
  <si>
    <r>
      <rPr>
        <sz val="11"/>
        <color rgb="FF0070C0"/>
        <rFont val="Calibri"/>
        <family val="2"/>
        <scheme val="minor"/>
      </rPr>
      <t xml:space="preserve">Recheck Data type (Decimal), Cast Date,Filler
</t>
    </r>
    <r>
      <rPr>
        <sz val="11"/>
        <color rgb="FF000000"/>
        <rFont val="Calibri"/>
        <family val="2"/>
        <scheme val="minor"/>
      </rPr>
      <t>1. Update Datatype Conversion (decimal, integer, bigint, smallint) and remove datasize
2. Update Transformation Rules from Direct Move to Cast for Date
3. Remove Filler column from Target Table
4. Update Column Name Flag = N</t>
    </r>
  </si>
  <si>
    <t xml:space="preserve">No Float
Upeper Case
</t>
  </si>
  <si>
    <t>CBR_Ingestion_cardlink_kb1dh005_kbbcrd_v02_00_00.xlsx</t>
  </si>
  <si>
    <r>
      <rPr>
        <sz val="11"/>
        <color rgb="FF0070C0"/>
        <rFont val="Calibri"/>
        <family val="2"/>
        <scheme val="minor"/>
      </rPr>
      <t xml:space="preserve">Recheck File Format,Decimal,Filler
</t>
    </r>
    <r>
      <rPr>
        <sz val="11"/>
        <color rgb="FF000000"/>
        <rFont val="Calibri"/>
        <family val="2"/>
        <scheme val="minor"/>
      </rPr>
      <t>[10-Mar]
1. Update Datatype Conversion (decimal, integer, bigint, smallint) and remove datasize
1dh005_shadow_limit_upp, 
1dh005_temp_normal_cl, 
1dh005_temp_spec_cl, 
1dh005_shadow_limit_low, 
1dh005_spare_acc_grd, 
1dh005_spare_acc_perf_ind
2. Update Transformation Rules from Direct Move to Cast for Date
3. Remove Filler
4. Update Column Name Flag = N</t>
    </r>
  </si>
  <si>
    <t>CBR_Ingestion_cardlink_kb1dh004_cpbmer_v01_00_00.xlsx</t>
  </si>
  <si>
    <t>Cancelled</t>
  </si>
  <si>
    <t>CBR_Ingestion_cardlink_kb1dh023_lbpttrn_v02_00_00.xlsx</t>
  </si>
  <si>
    <r>
      <rPr>
        <sz val="11"/>
        <color rgb="FF0070C0"/>
        <rFont val="Calibri"/>
        <family val="2"/>
        <scheme val="minor"/>
      </rPr>
      <t xml:space="preserve">Recheck Data type (Decimal),Filler ไม่มีในฝั่ง Source แล้วใช่ไหม
</t>
    </r>
    <r>
      <rPr>
        <sz val="11"/>
        <color rgb="FF000000"/>
        <rFont val="Calibri"/>
        <family val="2"/>
        <scheme val="minor"/>
      </rPr>
      <t>[10-Mar]
1. Update Datatype Conversion (change from smallint to integer) and remove datasize
dh023_lbuim_t_batch_nbr, 
dh023_lbuim_t_mcc, 
dh023_lbuim_t_program_id
2. Remove Filler
3. Update Column Name Flag = N</t>
    </r>
  </si>
  <si>
    <t>CBR_Ingestion_cardlink_kb1dh039_ccnd5012_v02_00_00.xlsx</t>
  </si>
  <si>
    <r>
      <rPr>
        <sz val="11"/>
        <color rgb="FF0070C0"/>
        <rFont val="Calibri"/>
        <family val="2"/>
        <scheme val="minor"/>
      </rPr>
      <t xml:space="preserve">Recheck File Format,Decimal,Filler
</t>
    </r>
    <r>
      <rPr>
        <sz val="11"/>
        <color rgb="FF000000"/>
        <rFont val="Calibri"/>
        <family val="2"/>
        <scheme val="minor"/>
      </rPr>
      <t>[11-Mar]
1. Remove Filler column from Target Table
2. Remove data size for smallint, integer, bigint in Target Table
3. Update Column Name Flag = N</t>
    </r>
  </si>
  <si>
    <t>CBR_Ingestion_cardlink_kb1dh010_oadctf_v01_00_00.xlsx</t>
  </si>
  <si>
    <t>CBR_Ingestion_cardlink_kb1dh017_cpamt_v02_00_00.xlsx</t>
  </si>
  <si>
    <r>
      <rPr>
        <sz val="11"/>
        <color rgb="FF0070C0"/>
        <rFont val="Calibri"/>
        <family val="2"/>
        <scheme val="minor"/>
      </rPr>
      <t xml:space="preserve">Recheck Data type (Decimal),Filler ไม่มีในฝั่ง Source แล้วใช่ไหม
</t>
    </r>
    <r>
      <rPr>
        <sz val="11"/>
        <color rgb="FF000000"/>
        <rFont val="Calibri"/>
        <family val="2"/>
        <scheme val="minor"/>
      </rPr>
      <t>[11-Mar]
1. Add Filler column to Soure Table
2. Update Data Type conversion smallint to integer
dh017_cmt_rn_batch_nmbr,
dh017_cmt_merch_category
3. Remove Data Size for smallint, integer, bigint from Target Table
4. Update Column Name Flag = N</t>
    </r>
  </si>
  <si>
    <t>CBR_Ingestion_cardlink_kb1dh019_cc1t377_v02_00_00.xlsx</t>
  </si>
  <si>
    <r>
      <rPr>
        <sz val="11"/>
        <color rgb="FF0070C0"/>
        <rFont val="Calibri"/>
        <family val="2"/>
        <scheme val="minor"/>
      </rPr>
      <t xml:space="preserve">Recheck Data type (Decimal),UTF8
</t>
    </r>
    <r>
      <rPr>
        <sz val="11"/>
        <color rgb="FF000000"/>
        <rFont val="Calibri"/>
        <family val="2"/>
        <scheme val="minor"/>
      </rPr>
      <t>[11-Mar]
1. Update Data Type conversion smallint to integer
dh019_t377_bt_merch_category
2. Remove Data Size for smallint, integer, bigint from Target Table"
3. Update Column Name Flag = N</t>
    </r>
  </si>
  <si>
    <t>CBR_Ingestion_cardlink_kb1dh018_cpsrptt_v02_00_00.xlsx</t>
  </si>
  <si>
    <r>
      <rPr>
        <sz val="11"/>
        <color rgb="FF0070C0"/>
        <rFont val="Calibri"/>
        <family val="2"/>
        <scheme val="minor"/>
      </rPr>
      <t xml:space="preserve">Recheck Data type (Decimal)
</t>
    </r>
    <r>
      <rPr>
        <sz val="11"/>
        <color rgb="FF000000"/>
        <rFont val="Calibri"/>
        <family val="2"/>
        <scheme val="minor"/>
      </rPr>
      <t>[11-Mar]
1. Update Data Type conversion smallint to integer
dh018_wst_source
2. Update Decimal Data Size for
dh018_wst_amount,
dh018_wst_curr_balance,
dh018_wst_amt_past_due
3. Remove Data Size for smallint, integer, bigint from Target Table
4. Update Column Name Flag = N</t>
    </r>
  </si>
  <si>
    <t>CBR_Ingestion_cardlink_kb1dh037_cpccpf_p_v02_00_00.xlsx</t>
  </si>
  <si>
    <r>
      <rPr>
        <sz val="11"/>
        <color rgb="FF0070C0"/>
        <rFont val="Calibri"/>
        <family val="2"/>
        <scheme val="minor"/>
      </rPr>
      <t xml:space="preserve">Recheck File Format ควรใส่แบบไหนดี ปรึกษา,filler หายไปจาก Detail
</t>
    </r>
    <r>
      <rPr>
        <sz val="11"/>
        <color rgb="FF000000"/>
        <rFont val="Calibri"/>
        <family val="2"/>
        <scheme val="minor"/>
      </rPr>
      <t>[11-Mar]
1. Update File Format From Fix Length to Delimited
2. Remove Filler column from Target Table
3. Remove Data Size for smallint, bigint from Target Table
4. Update Column Name Flag = N</t>
    </r>
  </si>
  <si>
    <t>CBR_Ingestion_cardlink_kb1dh003_cpbcus_v02_00_00.xlsx</t>
  </si>
  <si>
    <r>
      <rPr>
        <sz val="11"/>
        <color rgb="FF0070C0"/>
        <rFont val="Calibri"/>
        <family val="2"/>
        <scheme val="minor"/>
      </rPr>
      <t xml:space="preserve">Check Field ภาษาไทย UTF8
</t>
    </r>
    <r>
      <rPr>
        <sz val="11"/>
        <color rgb="FF000000"/>
        <rFont val="Calibri"/>
        <family val="2"/>
        <scheme val="minor"/>
      </rPr>
      <t>[11-Mar]
1. Update File Format From Fix Length to Delimited
2. Remove Filler column from Target Table
3. Remove Data Size for smallint, bigint from Target Table
4. Update Data Size * 3 for column
dh003_name_2,
dh003_name_3,
dh003_addr_1,
dh003_addr_2,
dh003_thai_name_tfb,
dh003_addr_1_tfb,
dh003_addr_21_tfb,
dh003_addr_22_tfb,
dh003_name_address_01,
dh003_name_address_02,
dh003_name_address_03,
dh003_name_address_04,
dh003_name_address_05,
dh003_name_address_06,
dh003_name_address_07,
dh003_name_address_08,
dh003_name_address_09,
dh003_name_address_10,
dh003_name_address_11,
dh003_memo_line_01,
dh003_memo_line_02
5. Update Column Name Flag = N</t>
    </r>
  </si>
  <si>
    <t>CBR_Ingestion_cardlink_kb1dh006_kbbcus_v02_00_00.xlsx</t>
  </si>
  <si>
    <r>
      <rPr>
        <sz val="11"/>
        <color rgb="FF0070C0"/>
        <rFont val="Calibri"/>
        <family val="2"/>
        <scheme val="minor"/>
      </rPr>
      <t xml:space="preserve">Recheck File Format ควรใส่แบบไหนดี ปรึกษา,filler
</t>
    </r>
    <r>
      <rPr>
        <sz val="11"/>
        <color rgb="FF000000"/>
        <rFont val="Calibri"/>
        <family val="2"/>
        <scheme val="minor"/>
      </rPr>
      <t>[11-Mar]
1. Update File Format From Fix Length to Delimited
2. Remove Filler column from Target Table
3. Remove Data Size for smallint, bigint from Target Table
4. Update Data Type Conversion from bigint to integer for column
1dh006_shadow_limit_upp,
1dh006_shadow_limit_low
5. Update Decimal Data Size to decimal(5,2) for 1dh006_cash_limit_per</t>
    </r>
  </si>
  <si>
    <t>CBR_Ingestion_cardlink_kb1dh028_ccixpt_v02_00_00.xlsx</t>
  </si>
  <si>
    <t>[11-Mar]
1. Update File Format From Fix Length to Delimited
2. Add Filler column to Soure Table
3. Remove Data Size for smallint, bigint from Target Table
4. Remove Offset
5. Update Column Name Flag = N</t>
  </si>
  <si>
    <t>CBR_Ingestion_cardlink_kb1dh029_ccatabla_v02_00_00.xlsx</t>
  </si>
  <si>
    <r>
      <rPr>
        <sz val="11"/>
        <color rgb="FF0070C0"/>
        <rFont val="Calibri"/>
        <family val="2"/>
        <scheme val="minor"/>
      </rPr>
      <t xml:space="preserve">filler หายไปจาก Detail
</t>
    </r>
    <r>
      <rPr>
        <sz val="11"/>
        <color rgb="FF000000"/>
        <rFont val="Calibri"/>
        <family val="2"/>
        <scheme val="minor"/>
      </rPr>
      <t>[11-Mar]
1. Add Filler column to Soure Table
2. Remove Data Size for smallint, bigint from Target Table
3. Remove Offset
4. Update Column Name Flag = N</t>
    </r>
  </si>
  <si>
    <t>CBR_Ingestion_cardlink_kb1dh030_cuptran_v02_00_00.xlsx</t>
  </si>
  <si>
    <r>
      <rPr>
        <sz val="11"/>
        <color rgb="FF0070C0"/>
        <rFont val="Calibri"/>
        <family val="2"/>
        <scheme val="minor"/>
      </rPr>
      <t xml:space="preserve">Recheck Data type (Decimal)
</t>
    </r>
    <r>
      <rPr>
        <sz val="11"/>
        <color rgb="FF000000"/>
        <rFont val="Calibri"/>
        <family val="2"/>
        <scheme val="minor"/>
      </rPr>
      <t>[11-Mar]
1. Update File Format From Fix Length to Delimited
2. Remove Filler column from Target Table
3. Remove Data Size for smallint, bigint from Target Table
4. Remove Offset
5. Update Column Name Flag = N</t>
    </r>
  </si>
  <si>
    <t>CBR_Ingestion_cardlink_kb1dh031_cc1d583b_v02_00_00.xlsx</t>
  </si>
  <si>
    <t>CBR_Ingestion_cardlink_odscc_ccv2_jcb_v02_00_00.xlsx</t>
  </si>
  <si>
    <t>No Change (remove data size)</t>
  </si>
  <si>
    <t>CBR_Ingestion_cardlink_kb1dh001_cp1t170_01_v02_00_00.xlsx</t>
  </si>
  <si>
    <r>
      <rPr>
        <sz val="11"/>
        <color rgb="FF0070C0"/>
        <rFont val="Calibri"/>
        <family val="2"/>
        <scheme val="minor"/>
      </rPr>
      <t xml:space="preserve">Recheck Data type (Decimal)
</t>
    </r>
    <r>
      <rPr>
        <sz val="11"/>
        <color rgb="FF000000"/>
        <rFont val="Calibri"/>
        <family val="2"/>
        <scheme val="minor"/>
      </rPr>
      <t>[11-Mar]
1. Update File Format From Fix Length to Delimited
2. Remove Filler column from Target Table
3. Remove Data Size for smallint, bigint from Target Table
4. Remove Offset
5. Update Data Type of dh001_pm_branch_nmbr from smallint(5) to integer(5)
6. Update Data Type of dh001_pm_credit_limit, dh001_pm_avail_credit from bigint(10) to integer(10)
7. Update Column Name Flag = N</t>
    </r>
  </si>
  <si>
    <t>CBR_Ingestion_cardlink_kb1dh007_cpahf_v02_00_00.xlsx</t>
  </si>
  <si>
    <t>- smallint to integer
- decimal to smallint
- remove data size</t>
  </si>
  <si>
    <t>CBR_Ingestion_cardlink_kb1dh009_kbbmer_v01_00_00.xlsx</t>
  </si>
  <si>
    <t>CBR_Ingestion_cardlink_kb1dh011_cc1d2027_v02_00_00.xlsx</t>
  </si>
  <si>
    <r>
      <rPr>
        <sz val="11"/>
        <color rgb="FF0070C0"/>
        <rFont val="Calibri"/>
        <family val="2"/>
        <scheme val="minor"/>
      </rPr>
      <t xml:space="preserve">Recheck Data type (Decimal)
</t>
    </r>
    <r>
      <rPr>
        <sz val="11"/>
        <color rgb="FF000000"/>
        <rFont val="Calibri"/>
        <family val="2"/>
        <scheme val="minor"/>
      </rPr>
      <t>[11-Mar]
1. Remove Filler column from Target Table
2. Remove Data Size for smallint, bigint from Target Table
3. Update Column Name Flag = N</t>
    </r>
  </si>
  <si>
    <t>CBR_Ingestion_cardlink_kb1dh012_cpcah_v02_00_00.xlsx</t>
  </si>
  <si>
    <r>
      <rPr>
        <sz val="11"/>
        <color rgb="FF0070C0"/>
        <rFont val="Calibri"/>
        <family val="2"/>
        <scheme val="minor"/>
      </rPr>
      <t xml:space="preserve">Recheck Data type (Decimal)
</t>
    </r>
    <r>
      <rPr>
        <sz val="11"/>
        <color rgb="FF000000"/>
        <rFont val="Calibri"/>
        <family val="2"/>
        <scheme val="minor"/>
      </rPr>
      <t>[11-Mar]
1. Remove Filler column from Target Table
2. Remove Data Size for smallint, bigint from Target Table</t>
    </r>
  </si>
  <si>
    <t>CBR_Ingestion_cardlink_kb1dh014_cc1dmpgl_v02_00_00.xlsx</t>
  </si>
  <si>
    <t>- smallint to integer
- remove data size</t>
  </si>
  <si>
    <t>CBR_Ingestion_cardlink_kb1dh020_cc1d582d_v02_00_00.xlsx</t>
  </si>
  <si>
    <r>
      <rPr>
        <sz val="11"/>
        <color rgb="FF0070C0"/>
        <rFont val="Calibri"/>
        <family val="2"/>
        <scheme val="minor"/>
      </rPr>
      <t xml:space="preserve">Recheck Data type (Decimal),Filler
</t>
    </r>
    <r>
      <rPr>
        <sz val="11"/>
        <color rgb="FF000000"/>
        <rFont val="Calibri"/>
        <family val="2"/>
        <scheme val="minor"/>
      </rPr>
      <t>[11-Mar]
1. Update File Format From Fix Length to Delimited
2. Update Datatype Conversion (change from smallint to integer)
dh020_d582_terminal_no,
dh020_d582_batch_no,
dh020_d582_branch
3. Remove Data Size for smallint, integer, bigint from Target Table
4. Remove Filler column from Target Table
5. Update Column Name Flag = N
6. Remove Offset</t>
    </r>
  </si>
  <si>
    <t>CBR_Ingestion_cardlink_kb1dh021_cc1d582s_v02_00_00.xlsx</t>
  </si>
  <si>
    <r>
      <rPr>
        <sz val="11"/>
        <color rgb="FF0070C0"/>
        <rFont val="Calibri"/>
        <family val="2"/>
        <scheme val="minor"/>
      </rPr>
      <t>Recheck Data type (Decimal),Filler,File Format ควรใส่แบบ</t>
    </r>
    <r>
      <rPr>
        <sz val="11"/>
        <color rgb="FF000000"/>
        <rFont val="Calibri"/>
        <family val="2"/>
        <scheme val="minor"/>
      </rPr>
      <t>ไหนดี
[11-Mar]
1. Update File Format From Fix Length to Delimited
2. Update Datatype Conversion (change from smallint to integer)
dh021_d582_terminal_no,
dh021_d582_batch_no,
dh021_d582_branch,
dh021_d582_supp_nbr
3. Remove Data Size for smallint, integer, bigint from Target Table
4. Remove Filler column from Target Table
5. Update Column Name Flag = N
6. Remove Offset</t>
    </r>
  </si>
  <si>
    <t>CBR_Ingestion_cardlink_kb1dh022_oadcc32_v02_00_00.xlsx</t>
  </si>
  <si>
    <r>
      <rPr>
        <sz val="11"/>
        <color rgb="FF0070C0"/>
        <rFont val="Calibri"/>
        <family val="2"/>
        <scheme val="minor"/>
      </rPr>
      <t xml:space="preserve">Recheck Data type (Decimal),Filler,File Format ควรใส่แบบไหนดี
</t>
    </r>
    <r>
      <rPr>
        <sz val="11"/>
        <color rgb="FF000000"/>
        <rFont val="Calibri"/>
        <family val="2"/>
        <scheme val="minor"/>
      </rPr>
      <t>1. Update File Format From Fix Length to Delimited
2. Update Datatype Conversion (change from smallint to integer)
- dh022_oadcms_d_merch_br
3. Remove Data Size for smallint, integer, bigint from Target Table
4. Remove Filler column from Target Table
5. Update Column Name Flag = N
6. Remove Offset</t>
    </r>
  </si>
  <si>
    <t>CBR_Ingestion_cardlink_kb1dh024_cc1d560_v02_00_00.xlsx</t>
  </si>
  <si>
    <t>CBR_Ingestion_cardlink_kb1dh025_cpcah_v02_00_00.xlsx</t>
  </si>
  <si>
    <r>
      <rPr>
        <sz val="11"/>
        <color rgb="FF0070C0"/>
        <rFont val="Calibri"/>
        <family val="2"/>
        <scheme val="minor"/>
      </rPr>
      <t xml:space="preserve">Recheck Data type (Decimal),Filler
</t>
    </r>
    <r>
      <rPr>
        <sz val="11"/>
        <color rgb="FF000000"/>
        <rFont val="Calibri"/>
        <family val="2"/>
        <scheme val="minor"/>
      </rPr>
      <t>[11-Mar]
1. Remove Data Size for smallint, integer, bigint from Target Table
2. Remove Filler column from Target Table
3. Update Column Name Flag = N</t>
    </r>
  </si>
  <si>
    <t>CBR_Ingestion_cardlink_kb1dh032_addtype_v02_00_00.xlsx</t>
  </si>
  <si>
    <t>CBR_Ingestion_cardlink_kb1dh037_cptcpf_p_v02_00_00.xlsx</t>
  </si>
  <si>
    <r>
      <rPr>
        <sz val="11"/>
        <color rgb="FF0070C0"/>
        <rFont val="Calibri"/>
        <family val="2"/>
        <scheme val="minor"/>
      </rPr>
      <t xml:space="preserve">Filler,File Format ควรใส่แบบไหนดี
</t>
    </r>
    <r>
      <rPr>
        <sz val="11"/>
        <color rgb="FF000000"/>
        <rFont val="Calibri"/>
        <family val="2"/>
        <scheme val="minor"/>
      </rPr>
      <t>[11-Mar]
1. Remove Data Size for smallint, bigint from Target Table
2. Remove Offset
3. Update Column Name Flag = N</t>
    </r>
  </si>
  <si>
    <t>CBR_Ingestion_cardlink_kb1dh038_cc1d5012_v02_00_00.xlsx</t>
  </si>
  <si>
    <r>
      <rPr>
        <sz val="11"/>
        <color rgb="FF0070C0"/>
        <rFont val="Calibri"/>
        <family val="2"/>
        <scheme val="minor"/>
      </rPr>
      <t xml:space="preserve">Filler,File Format ควรใส่แบบไหนดี
</t>
    </r>
    <r>
      <rPr>
        <sz val="11"/>
        <color rgb="FF000000"/>
        <rFont val="Calibri"/>
        <family val="2"/>
        <scheme val="minor"/>
      </rPr>
      <t>[11-Mar]
1. Update File Format From Fix Length to Delimited
2. Remove Data Size for smallint, bigint from Target Table
3. Remove Offset
4. Update Column Name Flag = N</t>
    </r>
  </si>
  <si>
    <t>CBR_Ingestion_cardlink_lb1dh002_lbcrd_v02_00_00.xlsx</t>
  </si>
  <si>
    <r>
      <rPr>
        <sz val="11"/>
        <color rgb="FF0070C0"/>
        <rFont val="Calibri"/>
        <family val="2"/>
        <scheme val="minor"/>
      </rPr>
      <t>Recheck Data type (Decimal),Filler,File Format ควรใส่แบบ</t>
    </r>
    <r>
      <rPr>
        <sz val="11"/>
        <color rgb="FF000000"/>
        <rFont val="Calibri"/>
        <family val="2"/>
        <scheme val="minor"/>
      </rPr>
      <t>ไหนดี
[11-Mar]
1. Update File Format From Fix Length to Delimited
2. Remove Data Size for smallint, bigint from Target Table
3. Remove Offset
4. Update Column Name Flag = N</t>
    </r>
  </si>
  <si>
    <t>CBR_Ingestion_cardlink_kb1dh001_cp1t170_02_v02_00_00.xlsx</t>
  </si>
  <si>
    <r>
      <rPr>
        <sz val="11"/>
        <color rgb="FF0070C0"/>
        <rFont val="Calibri"/>
        <family val="2"/>
        <scheme val="minor"/>
      </rPr>
      <t xml:space="preserve">Recheck Data type (Decimal),Filler
</t>
    </r>
    <r>
      <rPr>
        <sz val="11"/>
        <color rgb="FF000000"/>
        <rFont val="Calibri"/>
        <family val="2"/>
        <scheme val="minor"/>
      </rPr>
      <t>[11-Mar]
1. Update File Format From Fix Length to Delimited
2. Update Data Type conversion smallint to integer
dh001_pt_branch_nmbr_t 
3. Remove Data Size for smallint, bigint from Target Table
4. Remove Offset
5. Update Column Name Flag = N</t>
    </r>
  </si>
  <si>
    <t>CBR_Ingestion_cardlink_kb1dh037_cptcpf_d_v02_00_00.xlsx</t>
  </si>
  <si>
    <r>
      <rPr>
        <sz val="11"/>
        <color rgb="FF0070C0"/>
        <rFont val="Calibri"/>
        <family val="2"/>
        <scheme val="minor"/>
      </rPr>
      <t xml:space="preserve">File Format,Recheck number of colmun name
</t>
    </r>
    <r>
      <rPr>
        <sz val="11"/>
        <color rgb="FF000000"/>
        <rFont val="Calibri"/>
        <family val="2"/>
        <scheme val="minor"/>
      </rPr>
      <t>[11-Mar]
1. Update File Format From Fix Length to Delimited
2. Remove Data Size for smallint, bigint from Target Table
3. Remove Offset
4. Update Column Name Flag = N</t>
    </r>
  </si>
  <si>
    <t>CBR_Ingestion_cardlink_kb1dh037_cpccpf_d_v02_00_00.xlsx</t>
  </si>
  <si>
    <r>
      <rPr>
        <sz val="11"/>
        <color rgb="FF0070C0"/>
        <rFont val="Calibri"/>
        <family val="2"/>
        <scheme val="minor"/>
      </rPr>
      <t xml:space="preserve">number of colmun name,filler หายไปจาก Detail
</t>
    </r>
    <r>
      <rPr>
        <sz val="11"/>
        <color rgb="FF000000"/>
        <rFont val="Calibri"/>
        <family val="2"/>
        <scheme val="minor"/>
      </rPr>
      <t>[11-Mar]
1. Update File Format From Fix Length to Delimited
2. Remove Data Size for smallint, bigint from Target Table
3. Remove Offset
4. Update Column Name Flag = N</t>
    </r>
  </si>
  <si>
    <t>CBR_Ingestion_cardlink_acq_ci1d1166_crdhd_v03_00_00.xlsx</t>
  </si>
  <si>
    <r>
      <rPr>
        <sz val="11"/>
        <color rgb="FF0070C0"/>
        <rFont val="Calibri"/>
        <family val="2"/>
        <scheme val="minor"/>
      </rPr>
      <t xml:space="preserve">Recheck Datatype  (float) </t>
    </r>
    <r>
      <rPr>
        <sz val="11"/>
        <color rgb="FF000000"/>
        <rFont val="Calibri"/>
        <family val="2"/>
        <scheme val="minor"/>
      </rPr>
      <t xml:space="preserve"> =&gt; ไม่ได้แก้นะคะ แปลงเป็น decimal 19,0 ค่ะ </t>
    </r>
    <r>
      <rPr>
        <sz val="11"/>
        <color rgb="FF0070C0"/>
        <rFont val="Calibri"/>
        <family val="2"/>
        <scheme val="minor"/>
      </rPr>
      <t xml:space="preserve">and Data size 
</t>
    </r>
    <r>
      <rPr>
        <sz val="11"/>
        <color rgb="FF000000"/>
        <rFont val="Calibri"/>
        <family val="2"/>
        <scheme val="minor"/>
      </rPr>
      <t xml:space="preserve">[12-Mar] Update Transformation Rules in Target Table from Cast 'HHmmss' as 'HH:mm:ss' to Direct Move
- setpurchaselimittime
- setwithdrawlimittime
- settransferlimittime
- canceltime
</t>
    </r>
    <r>
      <rPr>
        <sz val="11"/>
        <color rgb="FF0070C0"/>
        <rFont val="Calibri"/>
        <family val="2"/>
        <scheme val="minor"/>
      </rPr>
      <t xml:space="preserve">Recheck Data type (Decimal),Filler 
</t>
    </r>
    <r>
      <rPr>
        <sz val="11"/>
        <color rgb="FF000000"/>
        <rFont val="Calibri"/>
        <family val="2"/>
        <scheme val="minor"/>
      </rPr>
      <t>[11-Mar]
1. Remove Filler column from Target Table
2. Remove Data Size for integer Data Type in Target table</t>
    </r>
  </si>
  <si>
    <t>CBR_Ingestion_cardlink_acq_ci1d1178_crdreg_v02_00_00.xlsx</t>
  </si>
  <si>
    <t>ACN to recheck</t>
  </si>
  <si>
    <r>
      <rPr>
        <sz val="11"/>
        <color rgb="FF0070C0"/>
        <rFont val="Calibri"/>
        <family val="2"/>
        <scheme val="minor"/>
      </rPr>
      <t xml:space="preserve">Recheck Datatype  (float) and Data size  
Recheck Data type (Decimal),Filler , Recheck UTF8 ชื่อภาษาไทย, address
</t>
    </r>
    <r>
      <rPr>
        <sz val="11"/>
        <color rgb="FF000000"/>
        <rFont val="Calibri"/>
        <family val="2"/>
        <scheme val="minor"/>
      </rPr>
      <t>[11-Mar]
1. Remove Filler column from Target Table
2. Remove Data Size for integer Data Type in Target table
3. Update Data Size *3 for string column in Target Table
cardthainame,
cardthaisurname,
cardaddress1,
cardaddress2</t>
    </r>
  </si>
  <si>
    <t>CBR_Ingestion_cardlink_acq_ci1d1167_cardtype_v02_00_00.xlsx</t>
  </si>
  <si>
    <r>
      <rPr>
        <sz val="11"/>
        <color rgb="FF0070C0"/>
        <rFont val="Calibri"/>
        <family val="2"/>
        <scheme val="minor"/>
      </rPr>
      <t xml:space="preserve">Recheck Number of Column Name ไม่นับ filler </t>
    </r>
    <r>
      <rPr>
        <sz val="11"/>
        <color rgb="FF000000"/>
        <rFont val="Calibri"/>
        <family val="2"/>
        <scheme val="minor"/>
      </rPr>
      <t>=&gt; column name นับรวม filler ด้วยค่ะ
[11-Mar]
Remove Filler column from Target Table</t>
    </r>
  </si>
  <si>
    <t>CBR_Ingestion_ccms_bda772n2_cardholder_full_dih_enc_v03_00_00.xlsx</t>
  </si>
  <si>
    <t>Batch 2 Lot 1</t>
  </si>
  <si>
    <t>Has float and completed</t>
  </si>
  <si>
    <t>CBR_Ingestion_ccms_bda772n4_cardregister_v03_00_00.xlsx</t>
  </si>
  <si>
    <t>CBR_Ingestion_ccms_bp772n1_cardholder_purge_v04_00_00.xlsx</t>
  </si>
  <si>
    <t>CBR_Ingestion_ccms_bda772n5_listcardtype_v02_00_00.xlsx</t>
  </si>
  <si>
    <t xml:space="preserve">No Review View </t>
  </si>
  <si>
    <t>CBR_Ingestion_cis_ipxar_v03_00_00.xlsx</t>
  </si>
  <si>
    <r>
      <rPr>
        <sz val="11"/>
        <color rgb="FF0070C0"/>
        <rFont val="Calibri"/>
        <family val="2"/>
        <scheme val="minor"/>
      </rPr>
      <t xml:space="preserve">Check int &gt;&gt; bigint
[11-Mar] ipar__ip_id =&gt; </t>
    </r>
    <r>
      <rPr>
        <sz val="11"/>
        <color rgb="FF000000"/>
        <rFont val="Calibri"/>
        <family val="2"/>
        <scheme val="minor"/>
      </rPr>
      <t>source ส่งมาแบบมีunderscore 2 อันค่ะ
[8-Mar] Updated
1. Datatype "int" to "integer" in Target Table
2. Remove Datasize for integer in Target Table</t>
    </r>
  </si>
  <si>
    <t>ipar__ip_id (as source)</t>
  </si>
  <si>
    <t>CBR_Ingestion_cis_ip_v04_00_00.xlsx</t>
  </si>
  <si>
    <r>
      <rPr>
        <sz val="11"/>
        <color rgb="FF0070C0"/>
        <rFont val="Calibri"/>
        <family val="2"/>
        <scheme val="minor"/>
      </rPr>
      <t xml:space="preserve">Check int &gt;&gt; bigint
</t>
    </r>
    <r>
      <rPr>
        <sz val="11"/>
        <color rgb="FF000000"/>
        <rFont val="Calibri"/>
        <family val="2"/>
        <scheme val="minor"/>
      </rPr>
      <t>[11-Mar] Update Data size *3 for ip_doc_dept in Target Table
[8-Mar] Updated
1. Datatype "int" to "integer" in Target Table
2. Remove Datasize for integer in Target Table</t>
    </r>
  </si>
  <si>
    <t>CBR_Ingestion_cis_ar_v03_00_00.xlsx</t>
  </si>
  <si>
    <r>
      <rPr>
        <sz val="11"/>
        <color rgb="FF0070C0"/>
        <rFont val="Calibri"/>
        <family val="2"/>
        <scheme val="minor"/>
      </rPr>
      <t xml:space="preserve">Check int &gt;&gt; bigint
</t>
    </r>
    <r>
      <rPr>
        <sz val="11"/>
        <color rgb="FF000000"/>
        <rFont val="Calibri"/>
        <family val="2"/>
        <scheme val="minor"/>
      </rPr>
      <t>[8-Mar] Updated
1. Datatype "int" to "integer" in Target Table
2. Remove Datasize for integer in Target Table</t>
    </r>
  </si>
  <si>
    <t>CBR_Ingestion_cis_relar_v02_00_00.xlsx</t>
  </si>
  <si>
    <r>
      <rPr>
        <sz val="11"/>
        <color rgb="FF0070C0"/>
        <rFont val="Calibri"/>
        <family val="2"/>
        <scheme val="minor"/>
      </rPr>
      <t>Check int &gt;&gt; bigint =&gt;</t>
    </r>
    <r>
      <rPr>
        <sz val="11"/>
        <color rgb="FF000000"/>
        <rFont val="Calibri"/>
        <family val="2"/>
        <scheme val="minor"/>
      </rPr>
      <t xml:space="preserve"> datatype ในไฟล์ไม่มี int ค่ะ</t>
    </r>
  </si>
  <si>
    <t>view</t>
  </si>
  <si>
    <t>CBR_Ingestion_cis_doctp_v02_00_00.xlsx</t>
  </si>
  <si>
    <t>CBR_Ingestion_cis_cntreltp_v02_00_00.xlsx</t>
  </si>
  <si>
    <t>CBR_Ingestion_cis_ipxcontact_v03_00_00.xlsx</t>
  </si>
  <si>
    <t>CBR_Ingestion_cis_conttp_v03_00_00.xlsx</t>
  </si>
  <si>
    <r>
      <rPr>
        <sz val="11"/>
        <color rgb="FF000000"/>
        <rFont val="Calibri"/>
        <family val="2"/>
        <scheme val="minor"/>
      </rPr>
      <t xml:space="preserve">[11-Mar] Remove Number of column Name
</t>
    </r>
    <r>
      <rPr>
        <sz val="11"/>
        <color rgb="FF0070C0"/>
        <rFont val="Calibri"/>
        <family val="2"/>
        <scheme val="minor"/>
      </rPr>
      <t>Check int &gt;&gt; bigint =&gt;</t>
    </r>
    <r>
      <rPr>
        <sz val="11"/>
        <color rgb="FF000000"/>
        <rFont val="Calibri"/>
        <family val="2"/>
        <scheme val="minor"/>
      </rPr>
      <t xml:space="preserve"> datatype ในไฟล์ไม่มี int ค่ะ</t>
    </r>
  </si>
  <si>
    <t>CBR_Ingestion_cis_continfo_v04_00_00.xlsx</t>
  </si>
  <si>
    <r>
      <rPr>
        <sz val="11"/>
        <color rgb="FF0070C0"/>
        <rFont val="Calibri"/>
        <family val="2"/>
        <scheme val="minor"/>
      </rPr>
      <t xml:space="preserve">ฝากเช็คว่ามีภาษาไทยได้ไหม (cont_info, cont_phone_ext)
</t>
    </r>
    <r>
      <rPr>
        <sz val="11"/>
        <color rgb="FF000000"/>
        <rFont val="Calibri"/>
        <family val="2"/>
        <scheme val="minor"/>
      </rPr>
      <t xml:space="preserve">[12-Mar] Update Data size *3 for cont_info in Target Table
</t>
    </r>
    <r>
      <rPr>
        <sz val="11"/>
        <color rgb="FF0070C0"/>
        <rFont val="Calibri"/>
        <family val="2"/>
        <scheme val="minor"/>
      </rPr>
      <t xml:space="preserve">Check int &gt;&gt; bigint
</t>
    </r>
    <r>
      <rPr>
        <sz val="11"/>
        <color rgb="FF000000"/>
        <rFont val="Calibri"/>
        <family val="2"/>
        <scheme val="minor"/>
      </rPr>
      <t>[8-Mar] Updated
1. Datatype "int" to "integer" in Target Table
2. Remove Datasize for integer in Target Table</t>
    </r>
  </si>
  <si>
    <t>CBR_Ingestion_cis_idv_v04_00_00.xlsx</t>
  </si>
  <si>
    <r>
      <rPr>
        <sz val="11"/>
        <color rgb="FF0070C0"/>
        <rFont val="Calibri"/>
        <family val="2"/>
        <scheme val="minor"/>
      </rPr>
      <t xml:space="preserve">ฝากเช็คว่ามีภาษาไทยได้ไหม (idv_prof_oth)
</t>
    </r>
    <r>
      <rPr>
        <sz val="11"/>
        <color rgb="FF000000"/>
        <rFont val="Calibri"/>
        <family val="2"/>
        <scheme val="minor"/>
      </rPr>
      <t xml:space="preserve">[12-Mar] Update Data size *3 for idv_prof_oth in Target Table
</t>
    </r>
    <r>
      <rPr>
        <sz val="11"/>
        <color rgb="FF0070C0"/>
        <rFont val="Calibri"/>
        <family val="2"/>
        <scheme val="minor"/>
      </rPr>
      <t xml:space="preserve">Check int &gt;&gt; bigint
</t>
    </r>
    <r>
      <rPr>
        <sz val="11"/>
        <color rgb="FF000000"/>
        <rFont val="Calibri"/>
        <family val="2"/>
        <scheme val="minor"/>
      </rPr>
      <t>[8-Mar] Updated
1. Datatype "int" to "integer" in Target Table
2. Remove Datasize for integer in Target Table</t>
    </r>
  </si>
  <si>
    <t>CBR_Ingestion_cis_org_v03_00_00.xlsx</t>
  </si>
  <si>
    <t>CBR_Ingestion_cis_ipsegment_v03_00_00.xlsx</t>
  </si>
  <si>
    <t>CBR_Ingestion_cis_histsegm_v03_00_00.xlsx</t>
  </si>
  <si>
    <t>CBR_Ingestion_cis_addr_v04_00_00.xlsx</t>
  </si>
  <si>
    <r>
      <rPr>
        <sz val="11"/>
        <color rgb="FF000000"/>
        <rFont val="Calibri"/>
        <family val="2"/>
        <scheme val="minor"/>
      </rPr>
      <t xml:space="preserve">[11-Mar] Update Data Size *3 for string column in Target Table
addr_wkplc_nm,
addr_mooban,
addr_bld,
addr_soi,
addr_rd,
addr_tumbol,
addr_amp,
addr_prov,
addr_1,
addr_2
</t>
    </r>
    <r>
      <rPr>
        <sz val="11"/>
        <color rgb="FF0070C0"/>
        <rFont val="Calibri"/>
        <family val="2"/>
        <scheme val="minor"/>
      </rPr>
      <t xml:space="preserve">Check int &gt;&gt; bigint
</t>
    </r>
    <r>
      <rPr>
        <sz val="11"/>
        <color rgb="FF000000"/>
        <rFont val="Calibri"/>
        <family val="2"/>
        <scheme val="minor"/>
      </rPr>
      <t>[8-Mar] Updated
1. Datatype "int" to "integer" in Target Table
2. Remove Datasize for integer in Target Table</t>
    </r>
  </si>
  <si>
    <t>CBR_Ingestion_cis_ipxaddr_v03_00_00.xlsx</t>
  </si>
  <si>
    <t>CBR_Ingestion_cis_dntcnt_v03_00_00.xlsx</t>
  </si>
  <si>
    <t>CBR_Ingestion_cis_othdoc_v03_00_00.xlsx</t>
  </si>
  <si>
    <r>
      <rPr>
        <sz val="11"/>
        <color rgb="FF0070C0"/>
        <rFont val="Calibri"/>
        <family val="2"/>
        <scheme val="minor"/>
      </rPr>
      <t xml:space="preserve">ฝากเช็คว่ามีภาษาไทยได้ไหม =&gt; othdoc_doc_dept
Check int &gt;&gt; bigint
</t>
    </r>
    <r>
      <rPr>
        <sz val="11"/>
        <color rgb="FF000000"/>
        <rFont val="Calibri"/>
        <family val="2"/>
        <scheme val="minor"/>
      </rPr>
      <t>[8-Mar] Updated
1. Datatype "int" to "integer" in Target Table
2. Remove Datasize for integer in Target Table</t>
    </r>
  </si>
  <si>
    <t>CBR_Ingestion_csm_custxformxconsent_v03_00_00.xlsx</t>
  </si>
  <si>
    <t>Field  custfc_upd_user_name  ต้อง *3 ไหม หรือส่งมาเฉพาะภาษาอังกฤษ</t>
  </si>
  <si>
    <t>CBR_Ingestion_csm_formxappr_v03_00_00.xlsx</t>
  </si>
  <si>
    <t>CBR_Ingestion_csm_channel_v01_00_00.xlsx</t>
  </si>
  <si>
    <t>CBR_Ingestion_csm_originateproductcoa_v01_00_00.xlsx</t>
  </si>
  <si>
    <t>CBR_Ingestion_csm_originateproductnoncoa_v02_00_00.xlsx</t>
  </si>
  <si>
    <t>CBR_Ingestion_csm_purpose_v02_00_00.xlsx</t>
  </si>
  <si>
    <t>CBR_Ingestion_csm_company_v02_00_00.xlsx</t>
  </si>
  <si>
    <t>CBR_Ingestion_csm_receivertype_v02_00_00.xlsx</t>
  </si>
  <si>
    <t>CBR_Ingestion_csm_formconsent_v02_00_00.xlsx</t>
  </si>
  <si>
    <t>CBR_Ingestion_csm_formxcontent_v02_00_00.xlsx</t>
  </si>
  <si>
    <t>CBR_Ingestion_csm_action_v02_00_00.xlsx</t>
  </si>
  <si>
    <t>CBR_Ingestion_csm_product_v02_00_00.xlsx</t>
  </si>
  <si>
    <t>CBR_Ingestion_csm_downstreamrules_v03_00_00.xlsx</t>
  </si>
  <si>
    <t>CBR_Ingestion_csm_downstreamconfig_v02_00_00.xlsx</t>
  </si>
  <si>
    <t>CBR_Ingestion_csm_custxformxconsentlog_v03_00_00.xlsx</t>
  </si>
  <si>
    <t>CBR_Ingestion_csm_custxformxconsentderived_v03_00_00.xlsx</t>
  </si>
  <si>
    <t>CBR_Ingestion_csm_custxformxconsentderivedlog_v03_00_00.xlsx</t>
  </si>
  <si>
    <t>CBR_Ingestion_dgtl_fctrng_fact_acct_v03_00_00.xlsx</t>
  </si>
  <si>
    <t>Updated
1. Data size of pos_dt from date(8) to date(10)
2. Updated data size of field ""ppymt_dt"" target table from date(8) to date(10)</t>
  </si>
  <si>
    <t>- smallint to integer
- revise anme - to _
- remove data size</t>
  </si>
  <si>
    <t>CBR_Ingestion_dgtl_fctrng_v_puref_v03_00_00.xlsx</t>
  </si>
  <si>
    <t xml:space="preserve">Updated Data size of pos_dt from date(8) to date(10)	</t>
  </si>
  <si>
    <t>- Remove data size
- smallint to integer</t>
  </si>
  <si>
    <t>CBR_Ingestion_dgtl_fctrng_v_clientdebtor_v02_00_00.xlsx</t>
  </si>
  <si>
    <r>
      <rPr>
        <sz val="11"/>
        <color rgb="FF0070C0"/>
        <rFont val="Calibri"/>
        <family val="2"/>
        <scheme val="minor"/>
      </rPr>
      <t xml:space="preserve">Data Size POS_DT = 8 ,Number of Column Name
</t>
    </r>
    <r>
      <rPr>
        <sz val="11"/>
        <color rgb="FF000000"/>
        <rFont val="Calibri"/>
        <family val="2"/>
        <scheme val="minor"/>
      </rPr>
      <t>Updated
1. Data size of pos_dt from date(8) to date(10)
2. Number of column name to 37</t>
    </r>
  </si>
  <si>
    <t>CBR_Ingestion_dgtl_fctrng_v_product_v03_00_00.xlsx</t>
  </si>
  <si>
    <r>
      <rPr>
        <sz val="11"/>
        <color rgb="FF0070C0"/>
        <rFont val="Calibri"/>
        <family val="2"/>
        <scheme val="minor"/>
      </rPr>
      <t xml:space="preserve">Recheck  Data type (interger, Decimal)
</t>
    </r>
    <r>
      <rPr>
        <sz val="11"/>
        <color rgb="FF000000"/>
        <rFont val="Calibri"/>
        <family val="2"/>
        <scheme val="minor"/>
      </rPr>
      <t xml:space="preserve">[12-Mar]
1. Update defaultrate from decimal(9,5) to decimal(9,0) in Target Table
2. Update createtime from string(10) to string(20)
3. Update updatetime from date(10) to string(20)
4. Add field spreadlatecharge
5. Remove Data Size of integer
</t>
    </r>
    <r>
      <rPr>
        <sz val="11"/>
        <color rgb="FF0070C0"/>
        <rFont val="Calibri"/>
        <family val="2"/>
        <scheme val="minor"/>
      </rPr>
      <t xml:space="preserve">Data Size POS_DT = 8
</t>
    </r>
    <r>
      <rPr>
        <sz val="11"/>
        <color rgb="FF000000"/>
        <rFont val="Calibri"/>
        <family val="2"/>
        <scheme val="minor"/>
      </rPr>
      <t xml:space="preserve">[5-Mar] Updated Data size of pos_dt from date(8) to date(10)	</t>
    </r>
  </si>
  <si>
    <t>CBR_Ingestion_dgtl_fctrng_v_company_v03_00_00.xlsx</t>
  </si>
  <si>
    <r>
      <rPr>
        <sz val="11"/>
        <color rgb="FF0070C0"/>
        <rFont val="Calibri"/>
        <family val="2"/>
        <scheme val="minor"/>
      </rPr>
      <t xml:space="preserve">Recheck  Data type (Decimal)
</t>
    </r>
    <r>
      <rPr>
        <sz val="11"/>
        <color rgb="FF000000"/>
        <rFont val="Calibri"/>
        <family val="2"/>
        <scheme val="minor"/>
      </rPr>
      <t xml:space="preserve">[12-Mar]
1. Update defaultintrate, spreadlatecharge from decimal(9,5) to decimal(9,0) in Target Table
2. Remove Data Size of integer
</t>
    </r>
    <r>
      <rPr>
        <sz val="11"/>
        <color rgb="FF0070C0"/>
        <rFont val="Calibri"/>
        <family val="2"/>
        <scheme val="minor"/>
      </rPr>
      <t xml:space="preserve">Data Size POS_DT = 8
</t>
    </r>
    <r>
      <rPr>
        <sz val="11"/>
        <color rgb="FF000000"/>
        <rFont val="Calibri"/>
        <family val="2"/>
        <scheme val="minor"/>
      </rPr>
      <t xml:space="preserve">Updated Data size of pos_dt from date(8) to date(10)	</t>
    </r>
  </si>
  <si>
    <t>CBR_Ingestion_dgtl_fctrng_v_clientlimit_v03_00_00.xlsx</t>
  </si>
  <si>
    <t>CBR_Ingestion_dgtl_fctrng_v_cis_v02_00_00.xlsx</t>
  </si>
  <si>
    <r>
      <rPr>
        <sz val="11"/>
        <color rgb="FF0070C0"/>
        <rFont val="Calibri"/>
        <family val="2"/>
        <scheme val="minor"/>
      </rPr>
      <t xml:space="preserve">Data Size POS_DT = 8
</t>
    </r>
    <r>
      <rPr>
        <sz val="11"/>
        <color rgb="FF000000"/>
        <rFont val="Calibri"/>
        <family val="2"/>
        <scheme val="minor"/>
      </rPr>
      <t xml:space="preserve">Updated Data size of pos_dt from date(8) to date(10)	</t>
    </r>
  </si>
  <si>
    <t>CBR_Ingestion_dgtl_fctrng_v_interestspread_v03_00_00.xlsx</t>
  </si>
  <si>
    <r>
      <rPr>
        <sz val="11"/>
        <color rgb="FF0070C0"/>
        <rFont val="Calibri"/>
        <family val="2"/>
        <scheme val="minor"/>
      </rPr>
      <t xml:space="preserve">Recheck  Data type (Decimal)
</t>
    </r>
    <r>
      <rPr>
        <sz val="11"/>
        <color rgb="FF000000"/>
        <rFont val="Calibri"/>
        <family val="2"/>
        <scheme val="minor"/>
      </rPr>
      <t xml:space="preserve">[12-Mar] Update srate, effrate, contractrate from decimal(9,5) to decimal(9,0) in Target Table
</t>
    </r>
    <r>
      <rPr>
        <sz val="11"/>
        <color rgb="FF0070C0"/>
        <rFont val="Calibri"/>
        <family val="2"/>
        <scheme val="minor"/>
      </rPr>
      <t xml:space="preserve">Data Size POS_DT = 8
</t>
    </r>
    <r>
      <rPr>
        <sz val="11"/>
        <color rgb="FF000000"/>
        <rFont val="Calibri"/>
        <family val="2"/>
        <scheme val="minor"/>
      </rPr>
      <t xml:space="preserve">Updated Data size of pos_dt from date(8) to date(10)	</t>
    </r>
  </si>
  <si>
    <t>CBR_Ingestion_fcd_ar_v03_00_00.xlsx</t>
  </si>
  <si>
    <r>
      <rPr>
        <sz val="11"/>
        <color rgb="FF0070C0"/>
        <rFont val="Calibri"/>
        <family val="2"/>
        <scheme val="minor"/>
      </rPr>
      <t xml:space="preserve">[12-Mar] 
1.Check Data Size : Decimal =&gt; </t>
    </r>
    <r>
      <rPr>
        <sz val="11"/>
        <color rgb="FF000000"/>
        <rFont val="Calibri"/>
        <family val="2"/>
        <scheme val="minor"/>
      </rPr>
      <t xml:space="preserve">แปลง 9(12)V(99) decimal (14,2) ม 9(11)V9(5) decimal(16,5) ถูกตาม  standard แล้วค่ะ
</t>
    </r>
    <r>
      <rPr>
        <sz val="11"/>
        <color rgb="FF0070C0"/>
        <rFont val="Calibri"/>
        <family val="2"/>
        <scheme val="minor"/>
      </rPr>
      <t xml:space="preserve">2.Check Description 
</t>
    </r>
    <r>
      <rPr>
        <sz val="11"/>
        <color rgb="FF000000"/>
        <rFont val="Calibri"/>
        <family val="2"/>
        <scheme val="minor"/>
      </rPr>
      <t xml:space="preserve">[13-Mar]
1. Add Def(En), Def(Th) for column mid_rate and tax_flag
2. Update Column Name Flag to N
</t>
    </r>
    <r>
      <rPr>
        <sz val="11"/>
        <color rgb="FF0070C0"/>
        <rFont val="Calibri"/>
        <family val="2"/>
        <scheme val="minor"/>
      </rPr>
      <t xml:space="preserve">
Updated Data size of pos_dt from date(8) to date(10)	, Recheck Data Type
</t>
    </r>
    <r>
      <rPr>
        <sz val="11"/>
        <color rgb="FF000000"/>
        <rFont val="Calibri"/>
        <family val="2"/>
        <scheme val="minor"/>
      </rPr>
      <t>[11-Mar]
1. Updated Data size of pos_dt from date(8) to date(10)
2. Remove Data Size of smallint, integer, bigint from Target Table</t>
    </r>
  </si>
  <si>
    <t>CBR_Ingestion_fxb_midrate_kbank_v02_00_00.xlsx</t>
  </si>
  <si>
    <r>
      <rPr>
        <sz val="11"/>
        <color rgb="FF0070C0"/>
        <rFont val="Calibri"/>
        <family val="2"/>
        <scheme val="minor"/>
      </rPr>
      <t xml:space="preserve">Updated Data size of pos_dt from date(8) to date(10)	
</t>
    </r>
    <r>
      <rPr>
        <sz val="11"/>
        <color rgb="FF000000"/>
        <rFont val="Calibri"/>
        <family val="2"/>
        <scheme val="minor"/>
      </rPr>
      <t>[11-Mar]
1. Updated Data size of pos_dt from date(8) to date(10)
2. Remove Filler column (reserved field (filler), reserved field (filler)) from Target Table</t>
    </r>
  </si>
  <si>
    <t>CBR_Ingestion_hrcrc_vc_rc_cd_v03_00_00.xlsx</t>
  </si>
  <si>
    <t xml:space="preserve"> </t>
  </si>
  <si>
    <t>- revise data type
- decimal(5,2) to decimal
- remove data size</t>
  </si>
  <si>
    <t>CBR_Ingestion_hris_staff_accnt_vw_v01_00_00.xlsx</t>
  </si>
  <si>
    <t>CBR_Ingestion_kplus_jmobileactlog_log_v02_00_00.xlsx</t>
  </si>
  <si>
    <r>
      <rPr>
        <sz val="11"/>
        <color rgb="FF0070C0"/>
        <rFont val="Calibri"/>
        <family val="2"/>
        <scheme val="minor"/>
      </rPr>
      <t xml:space="preserve">Source
- Seq.2 -&gt; data size can blank
</t>
    </r>
    <r>
      <rPr>
        <sz val="11"/>
        <color rgb="FF000000"/>
        <rFont val="Calibri"/>
        <family val="2"/>
        <scheme val="minor"/>
      </rPr>
      <t xml:space="preserve">=&gt; Source ใส่เป็น bigint(N/A) EBAN แปลงเป็น string =&gt; Target Foundation จะแก้เป็น bigint ไม่ใส่ size นะคะ
</t>
    </r>
    <r>
      <rPr>
        <sz val="11"/>
        <color rgb="FF0070C0"/>
        <rFont val="Calibri"/>
        <family val="2"/>
        <scheme val="minor"/>
      </rPr>
      <t xml:space="preserve">- Seq.3 -&gt; data size is 19 ??? (To recheck EBAN datetime)
</t>
    </r>
    <r>
      <rPr>
        <sz val="11"/>
        <color rgb="FF000000"/>
        <rFont val="Calibri"/>
        <family val="2"/>
        <scheme val="minor"/>
      </rPr>
      <t xml:space="preserve">=&gt; Source ให้มาเป็น datetime(15) 2018-01-09 00:00:00  =&gt; Target Foundation จะแก้เป็น timestamp(26) yyyy-MM-dd HH:mm:ss:SSSSSS ค่ะ
[12-Mar]
1. Remove Data Size of bigint in Target Table
2. Update Data size of pos_dt from date(8) to date(10)	</t>
    </r>
  </si>
  <si>
    <t>CBR_Ingestion_kplus_view_jmobile_log_v02_00_00.xlsx</t>
  </si>
  <si>
    <r>
      <rPr>
        <sz val="11"/>
        <color rgb="FF0070C0"/>
        <rFont val="Calibri"/>
        <family val="2"/>
      </rPr>
      <t xml:space="preserve">Target Table
- Seq.45 -&gt; Data type should be int
- Seq.54 -&gt; Change 509 to 397
</t>
    </r>
    <r>
      <rPr>
        <sz val="11"/>
        <color rgb="FF000000"/>
        <rFont val="Calibri"/>
        <family val="2"/>
      </rPr>
      <t>[12-Mar]
1. Update Data Type Conversion in Target Table
- pinerrorcount from smallint to tinyint
- customercrr from smallint to tinyint
- id from smallint to integer
- pinlockcount from smallint to tinyint
- pinlockerrcount from smallint to tinyint
- faceerrcount from smallint to integer
2. Remove Data Size for tinyint and integer
3. Update src_sys_id from 509 to 397
4. Update Data size of pos_dt from date(8) to date(10)</t>
    </r>
  </si>
  <si>
    <t>CBR_Ingestion_kplus_view_jmobileacctcard_log_v02_00_00.xlsx</t>
  </si>
  <si>
    <t xml:space="preserve">[12-Mar] Updated Data size of pos_dt from date(8) to date(10)	</t>
  </si>
  <si>
    <t>No Float, Dup with Archive</t>
  </si>
  <si>
    <t>CBR_Ingestion_kplus_view_balancealertreglog_log_v02_00_00.xlsx</t>
  </si>
  <si>
    <t>CBR_Ingestion_kplus_actlog_qlocal_v02_00_00.xlsx</t>
  </si>
  <si>
    <r>
      <rPr>
        <sz val="11"/>
        <color rgb="FF0070C0"/>
        <rFont val="Calibri"/>
        <family val="2"/>
        <scheme val="minor"/>
      </rPr>
      <t xml:space="preserve">Source
- Seq.2 -&gt; data size can blank
- Seq.3 -&gt; data size is 19 ???
</t>
    </r>
    <r>
      <rPr>
        <sz val="11"/>
        <color rgb="FF000000"/>
        <rFont val="Calibri"/>
        <family val="2"/>
        <scheme val="minor"/>
      </rPr>
      <t>[12-Mar]
1. Remove Data Size of bigint in Target Table
2. Update Data size of pos_dt from date(8) to date(10)</t>
    </r>
  </si>
  <si>
    <t>CBR_Ingestion_kplus_odsmbl_mbl_fnc_txn_v02_00_00.xlsx</t>
  </si>
  <si>
    <t>- remove data size</t>
  </si>
  <si>
    <t>CBR_Ingestion_kplus_odsmbl_mbl_non_fnc_txn_v02_00_00.xlsx</t>
  </si>
  <si>
    <t>CBR_Ingestion_kplus_view_simbankbankinfo_log_v02_00_00.xlsx</t>
  </si>
  <si>
    <r>
      <rPr>
        <sz val="11"/>
        <color rgb="FF0070C0"/>
        <rFont val="Calibri"/>
        <family val="2"/>
        <scheme val="minor"/>
      </rPr>
      <t xml:space="preserve">Source
- Seq.19,20  -&gt; Source should not be sent
</t>
    </r>
    <r>
      <rPr>
        <sz val="11"/>
        <color rgb="FF000000"/>
        <rFont val="Calibri"/>
        <family val="2"/>
        <scheme val="minor"/>
      </rPr>
      <t>[12-Mar]
1. Update Data size of pos_dt from date(8) to date(10)
2. Update column name in Target and Source Table by referring from CBR EBAN</t>
    </r>
  </si>
  <si>
    <t>CBR_Ingestion_ks_fundmaster_v02_00_00.xlsx</t>
  </si>
  <si>
    <t xml:space="preserve">Skip Holiday Flag </t>
  </si>
  <si>
    <t>CBR_Ingestion_ks_fundportfolio_v02_00_00.xlsx</t>
  </si>
  <si>
    <t>CBR_Ingestion_ks_custprofile_v02_00_00.xlsx</t>
  </si>
  <si>
    <t>CBR_Ingestion_lec_lecp_lec3d18_v01_00_00.xlsx</t>
  </si>
  <si>
    <r>
      <rPr>
        <sz val="11"/>
        <color rgb="FF000000"/>
        <rFont val="Calibri"/>
        <family val="2"/>
        <scheme val="minor"/>
      </rPr>
      <t xml:space="preserve">Updated
1. Control File Flag =&gt; </t>
    </r>
    <r>
      <rPr>
        <sz val="11"/>
        <color rgb="FFFF0000"/>
        <rFont val="Calibri"/>
        <family val="2"/>
        <scheme val="minor"/>
      </rPr>
      <t xml:space="preserve">Pull EBAN ไม่มีทั้ง ctl และ header/tailor
</t>
    </r>
    <r>
      <rPr>
        <sz val="11"/>
        <color rgb="FF000000"/>
        <rFont val="Calibri"/>
        <family val="2"/>
        <scheme val="minor"/>
      </rPr>
      <t xml:space="preserve">2. Skip Holiday Flag =&gt; </t>
    </r>
    <r>
      <rPr>
        <sz val="11"/>
        <color rgb="FFFF0000"/>
        <rFont val="Calibri"/>
        <family val="2"/>
        <scheme val="minor"/>
      </rPr>
      <t xml:space="preserve">Monthly + เฉพาะ business day ต้อง flag แบบไหน
</t>
    </r>
    <r>
      <rPr>
        <sz val="11"/>
        <color rgb="FF000000"/>
        <rFont val="Calibri"/>
        <family val="2"/>
        <scheme val="minor"/>
      </rPr>
      <t>3. Updated Data size of pos_dt from date(8) to date(10)</t>
    </r>
  </si>
  <si>
    <t>CBR_Ingestion_lpm_as400_lmt_ar_inf_bfr_wrtof_v01_00_00.xlsx</t>
  </si>
  <si>
    <t>2024-03-07 : LPM รัน Business day-2 or monthly แต่ใส่ everyday หมดเลย ฝากเช็คเพิ่ม</t>
  </si>
  <si>
    <t>CBR_Ingestion_lpm_as400_ln_cntg_dmmy_clss_prvn_v01_00_00.xlsx</t>
  </si>
  <si>
    <t>CBR_Ingestion_lpm_as400_ln_card_clss_prvn_v01_00_00.xlsx</t>
  </si>
  <si>
    <t>CBR_Ingestion_lpm_as400_ln_cntg_clss_prvn_v01_00_00.xlsx</t>
  </si>
  <si>
    <t>CBR_Ingestion_lpm_as400_ar_clss_qly_v01_00_00.xlsx</t>
  </si>
  <si>
    <t>CBR_Ingestion_lpm_as400_ln_cntg_clss_prvn_bfr_wrtof_v01_00_00.xlsx</t>
  </si>
  <si>
    <t>CBR_Ingestion_lpm_as400_lmt_inf_bfr_wrtof_v01_00_00.xlsx</t>
  </si>
  <si>
    <t>CBR_Ingestion_lpm_as400_ar_wrtof_rcv_v02_00_00.xlsx</t>
  </si>
  <si>
    <t>CBR_Ingestion_lpm_as400_lpm_x_ip_rel_v03_00_00.xlsx</t>
  </si>
  <si>
    <r>
      <rPr>
        <sz val="11"/>
        <color rgb="FF0070C0"/>
        <rFont val="Calibri"/>
        <family val="2"/>
        <scheme val="minor"/>
      </rPr>
      <t xml:space="preserve">2024-03-07 : LPM รัน Business day-2 or monthly แต่ใส่ everyday หมดเลย ฝากเช็คเพิ่ม
</t>
    </r>
    <r>
      <rPr>
        <sz val="11"/>
        <color rgb="FF000000"/>
        <rFont val="Calibri"/>
        <family val="2"/>
        <scheme val="minor"/>
      </rPr>
      <t>[8-Mar] 
1. Updated Delivered Time to D-1 at Approx 5.00 AM - 7.00 AM
2. Maintained Datatype "integer", "smallint" in Target Table
3. Removed Datasize for interger in Target Table</t>
    </r>
  </si>
  <si>
    <t>CBR_Ingestion_lpm_wrtoff_pscp_wo_wo1d04h_sam_v02_00_00.xlsx</t>
  </si>
  <si>
    <t>[11-Mar]
1. Update Source File name to PSCP.WO.WO1D04H.SAM
2. Update File Extention to SAM
3. Remove Data Size for smallint, integer, bigint from Target Table</t>
  </si>
  <si>
    <t>CBR_Ingestion_mx_src_murx_deal_ar_v02_00_00.xlsx</t>
  </si>
  <si>
    <r>
      <rPr>
        <sz val="11"/>
        <color rgb="FF0070C0"/>
        <rFont val="Calibri"/>
        <family val="2"/>
        <scheme val="minor"/>
      </rPr>
      <t xml:space="preserve">Updated Data size of pos_dt from date(8) to date(10)	, Recheck Data Type =&gt; </t>
    </r>
    <r>
      <rPr>
        <sz val="11"/>
        <color rgb="FF000000"/>
        <rFont val="Calibri"/>
        <family val="2"/>
        <scheme val="minor"/>
      </rPr>
      <t>numeric(19,2) แปลงเป็น decimal(19,2) และ numeric(25) แปลงเป็น decimal(25,0)
[11-Mar]
1. Updated Data size of pos_dt from date(8) to date(10)
2. Remove Datasize for bigint, integer in Target Table
3. Update Column Name Flag to N</t>
    </r>
  </si>
  <si>
    <t>CBR_Ingestion_mx_report_limit_ctp_funded_forint_v02_00_00.xlsx</t>
  </si>
  <si>
    <r>
      <rPr>
        <sz val="11"/>
        <color rgb="FF0070C0"/>
        <rFont val="Calibri"/>
        <family val="2"/>
        <scheme val="minor"/>
      </rPr>
      <t xml:space="preserve">Updated Data size of pos_dt from date(8) to date(10)	, Recheck Data Type
</t>
    </r>
    <r>
      <rPr>
        <sz val="11"/>
        <color rgb="FF000000"/>
        <rFont val="Calibri"/>
        <family val="2"/>
        <scheme val="minor"/>
      </rPr>
      <t>[11-Mar]
1. Update Data size of pos_dt from date(8) to date(10)
2. Update Data Size *3 for fullname in Target Table
3. Update Data Size of limit_amount from decimal(24,2) to decimal(24,0)
4. Update Column Name Flag to N</t>
    </r>
  </si>
  <si>
    <t>CBR_Ingestion_mx_report_limit_pse_forint_v02_00_00.xlsx</t>
  </si>
  <si>
    <r>
      <rPr>
        <sz val="11"/>
        <color rgb="FF0070C0"/>
        <rFont val="Calibri"/>
        <family val="2"/>
      </rPr>
      <t xml:space="preserve">Updated Data size of pos_dt from date(8) to date(10)	, Recheck Data Type
</t>
    </r>
    <r>
      <rPr>
        <sz val="11"/>
        <color rgb="FF000000"/>
        <rFont val="Calibri"/>
        <family val="2"/>
      </rPr>
      <t>[11-Mar]
1. Update Data size of pos_dt from date(8) to date(10)
2. Update Data Size *3 for fullname in Target Table
3. Update Data Size of limit_amount from decimal(24,2) to decimal(24,0)
4. Update Column Name Flag to N</t>
    </r>
  </si>
  <si>
    <t>CBR_Ingestion_mx_report_limit_se_forint_v02_00_00.xlsx</t>
  </si>
  <si>
    <r>
      <rPr>
        <sz val="11"/>
        <color rgb="FF0070C0"/>
        <rFont val="Calibri"/>
        <family val="2"/>
        <scheme val="minor"/>
      </rPr>
      <t xml:space="preserve">Updated Data size of pos_dt from date(8) to date(10)	, Recheck Data Type,UTF 8 (name)
</t>
    </r>
    <r>
      <rPr>
        <sz val="11"/>
        <color rgb="FF000000"/>
        <rFont val="Calibri"/>
        <family val="2"/>
        <scheme val="minor"/>
      </rPr>
      <t>[13-Mar]
1. Update Data size of pos_dt from date(8) to date(10)
2. Update Data Size *3 for fullname in Target Table
3. Update Column Name Flag to N</t>
    </r>
  </si>
  <si>
    <t>CBR_Ingestion_mx_reset_lp_ctp_funded_forint_v02_00_00.xlsx</t>
  </si>
  <si>
    <r>
      <rPr>
        <sz val="11"/>
        <color rgb="FF0070C0"/>
        <rFont val="Calibri"/>
        <family val="2"/>
        <scheme val="minor"/>
      </rPr>
      <t xml:space="preserve">Updated Data size of pos_dt from date(8) to date(10)	, Recheck Data Type,Check number of col
</t>
    </r>
    <r>
      <rPr>
        <sz val="11"/>
        <color rgb="FF000000"/>
        <rFont val="Calibri"/>
        <family val="2"/>
        <scheme val="minor"/>
      </rPr>
      <t>[11-Mar]
1. Update Data size of pos_dt from date(8) to date(10)
2. Update Data Size *3 for fullname in Target Table
3. Update Data Size from decimal(24,2) to decimal(24,0)
limit_amount,
utilization,
available
4. Update Column Name Flag to N</t>
    </r>
  </si>
  <si>
    <t>CBR_Ingestion_mx_reset_mplcde_forint_v02_00_00.xlsx</t>
  </si>
  <si>
    <r>
      <rPr>
        <sz val="11"/>
        <color rgb="FF0070C0"/>
        <rFont val="Calibri"/>
        <family val="2"/>
        <scheme val="minor"/>
      </rPr>
      <t xml:space="preserve">Updated Data size of pos_dt from date(8) to date(10)	, Recheck Data Type
</t>
    </r>
    <r>
      <rPr>
        <sz val="11"/>
        <color rgb="FF000000"/>
        <rFont val="Calibri"/>
        <family val="2"/>
        <scheme val="minor"/>
      </rPr>
      <t>[11-Mar]
1. Update Data size of pos_dt from date(8) to date(10)
2. Update Data Size *3 for fullname in Target Table
3. Update Data Size from decimal(24,2) to decimal(24,0)
limit_amount,
utilization_pfe,
utilization_net_mtm_non_csa,
utilization_net_mtm_csa,
utilization_csa_margin,
utilization_net_mtm_after_collateral,
utilization_net_mtm_bond_trade,
utilization_net_hair_cut_repo,
utilization_total
4. Update Data Size of available from decimal(29,2) to decimal(27,0)
5. Update Column Name Flag to N</t>
    </r>
  </si>
  <si>
    <t>CBR_Ingestion_mx_limiteffective_v02_00_00.xlsx</t>
  </si>
  <si>
    <r>
      <rPr>
        <sz val="11"/>
        <color rgb="FF0070C0"/>
        <rFont val="Calibri"/>
        <family val="2"/>
        <scheme val="minor"/>
      </rPr>
      <t xml:space="preserve">Updated Data size of pos_dt from date(8) to date(10)	, Recheck Data Type
</t>
    </r>
    <r>
      <rPr>
        <sz val="11"/>
        <color rgb="FF000000"/>
        <rFont val="Calibri"/>
        <family val="2"/>
        <scheme val="minor"/>
      </rPr>
      <t>[11-Mar] 
1. Update Data size of pos_dt from date(8) to date(10)
2. Update Column Name Flag to N</t>
    </r>
  </si>
  <si>
    <t>CBR_Ingestion_mx_mktevent_v04_00_00.xlsx</t>
  </si>
  <si>
    <t xml:space="preserve">[13-Mar] Update Column Name Flag to N
[4-Mar] Updated Data size of pos_dt from date(8) to date(10)	</t>
  </si>
  <si>
    <t>CBR_Ingestion_mx_mmlivemat_v03_00_00.xlsx</t>
  </si>
  <si>
    <t>Data Size pos_dt
[13-Mar] Update Column Name Flag to N</t>
  </si>
  <si>
    <t>CBR_Ingestion_gts_kbgt_cont_outstanding_v03_00_00.xlsx</t>
  </si>
  <si>
    <r>
      <rPr>
        <sz val="11"/>
        <color rgb="FF0070C0"/>
        <rFont val="Calibri"/>
        <family val="2"/>
        <scheme val="minor"/>
      </rPr>
      <t xml:space="preserve">Updated Data size of pos_dt from date(8) to date(10)	,Recheck Data Type
</t>
    </r>
    <r>
      <rPr>
        <sz val="11"/>
        <color rgb="FF000000"/>
        <rFont val="Calibri"/>
        <family val="2"/>
        <scheme val="minor"/>
      </rPr>
      <t>=&gt; Delivered Time จะไม่ได้ระบุไปค่ะ
=&gt; Label Header Rec Type = 0 ตามใน KBMF ค่ะ
[11-Mar]
1. Update Data size of pos_dt from date(8) to date(10)
2. Update Datatype Conversion (change from smallint to integer)
dpd_prin, dpd_int, dpd_bot, prin_coa_rspl_cntr, prin_coa_inrco,accu_int_coa_rspl_cntr, accu_int_coa_inrco, rev_int_coa_rspl_cntr, rev_int_coa_inrco, memo_coa_rspl_cntr, memo_coa_inrco, int_late_coa_rspl_cntr, int_late_coa_inrco, acr_bss_code
3. Remove Data Size of bigint, int, smallint in Target Table
[13-Mar] Update Column Name Flag to N</t>
    </r>
  </si>
  <si>
    <t>CBR_Ingestion_gts_kbgt_loan_outstanding_v03_00_00.xlsx</t>
  </si>
  <si>
    <r>
      <rPr>
        <sz val="11"/>
        <color rgb="FF0070C0"/>
        <rFont val="Calibri"/>
        <family val="2"/>
        <scheme val="minor"/>
      </rPr>
      <t xml:space="preserve">Updated Data size of pos_dt from date(8) to date(10)	,Recheck Data Type
</t>
    </r>
    <r>
      <rPr>
        <sz val="11"/>
        <color rgb="FF000000"/>
        <rFont val="Calibri"/>
        <family val="2"/>
        <scheme val="minor"/>
      </rPr>
      <t>[11-Mar]
1. Update Data size of pos_dt from date(8) to date(10)
2. Update Datatype Conversion (change from smallint to integer)
dpd_prin, dpd_int, dpd_bot, prin_coa_rspl_cntr, prin_coa_inrco, accu_int_coa_rspl_cntr, accu_int_coa_inrco, rev_int_coa_rspl_cntr, rev_int_coa_inrco, memo_coa_rspl_cntr, memo_coa_inrco, int_late_coa_rspl_cntr, int_late_coa_inrco, 
acr_bss_code
3. Remove Data Size of bigint, int, smallint in Target Table
[13-Mar] Update Column Name Flag to N</t>
    </r>
  </si>
  <si>
    <t>CBR_Ingestion_gts_dbttnrel_v03_00_00.xlsx</t>
  </si>
  <si>
    <t xml:space="preserve">[11-Mar] Updated Data size of pos_dt from date(8) to date(10)	</t>
  </si>
  <si>
    <t>CBR_Ingestion_gts_kbgt_limit_v03_00_00.xlsx</t>
  </si>
  <si>
    <r>
      <rPr>
        <sz val="11"/>
        <color rgb="FF0070C0"/>
        <rFont val="Calibri"/>
        <family val="2"/>
        <scheme val="minor"/>
      </rPr>
      <t xml:space="preserve">Updated Data size of pos_dt from date(8) to date(10)	,Recheck Data Type
</t>
    </r>
    <r>
      <rPr>
        <sz val="11"/>
        <color rgb="FF000000"/>
        <rFont val="Calibri"/>
        <family val="2"/>
        <scheme val="minor"/>
      </rPr>
      <t>[11-Mar]
1. Update Data size of pos_dt from date(8) to date(10)
2. Update Datatype Conversion of tenor (change from smallint to integer)
3. Remove Data Size of bigint, int, smallint in Target Table
[13-Mar] Update Column Name Flag to N</t>
    </r>
  </si>
  <si>
    <t>CBR_Ingestion_gts_dbtl4xl6_v03_00_00.xlsx</t>
  </si>
  <si>
    <r>
      <rPr>
        <sz val="11"/>
        <color rgb="FF0070C0"/>
        <rFont val="Calibri"/>
        <family val="2"/>
        <scheme val="minor"/>
      </rPr>
      <t xml:space="preserve">ไม่เจอ dbtl4xl6 ใน path
เจอแต่ CBR_Ingestion_gts_dbtl4xl10_v01_00_00 และ reviiew แล้ว
</t>
    </r>
    <r>
      <rPr>
        <sz val="11"/>
        <color rgb="FF000000"/>
        <rFont val="Calibri"/>
        <family val="2"/>
        <scheme val="minor"/>
      </rPr>
      <t>[11-Mar]
1. Update Persist Table Name from gts_dbtl4xl10 to gts_dbtl4xl6
2. Update Data size of pos_dt from date(8) to date(10)
[13-Mar] Update Column Name Flag to N</t>
    </r>
  </si>
  <si>
    <t>CBR_Ingestion_gts_kbgt_limit_allocated_v03_00_00.xlsx</t>
  </si>
  <si>
    <r>
      <rPr>
        <sz val="11"/>
        <color rgb="FF0070C0"/>
        <rFont val="Calibri"/>
        <family val="2"/>
        <scheme val="minor"/>
      </rPr>
      <t xml:space="preserve">Updated Data size of pos_dt from date(8) to date(10)	,Recheck Data Type
</t>
    </r>
    <r>
      <rPr>
        <sz val="11"/>
        <color rgb="FF000000"/>
        <rFont val="Calibri"/>
        <family val="2"/>
        <scheme val="minor"/>
      </rPr>
      <t>[11-Mar]
1. Update Data size of pos_dt from date(8) to date(10)
2. Update Datatype Conversion of tenor (change from smallint to integer) and remove Data Size
[13-Mar] Update Column Name Flag to N</t>
    </r>
  </si>
  <si>
    <t>CBR_Ingestion_pcb_dep_src_pf_ar_sa_dly_v02_00_00.xlsx</t>
  </si>
  <si>
    <r>
      <rPr>
        <sz val="11"/>
        <color rgb="FF0070C0"/>
        <rFont val="Calibri"/>
        <family val="2"/>
        <scheme val="minor"/>
      </rPr>
      <t xml:space="preserve">Updated Data size of pos_dt from date(8) to date(10)	,Check Number of col
</t>
    </r>
    <r>
      <rPr>
        <sz val="11"/>
        <color rgb="FF000000"/>
        <rFont val="Calibri"/>
        <family val="2"/>
        <scheme val="minor"/>
      </rPr>
      <t>[12-Mar]
1. Updated Data size of pos_dt from date(8) to date(10)
2. Remove Data Size of smallint from Target Table</t>
    </r>
  </si>
  <si>
    <t>CBR_Ingestion_pcb_dep_src_pf_ar_ca_dly_v02_00_00.xlsx</t>
  </si>
  <si>
    <t>CBR_Ingestion_pcb_dep_src_pf_ar_fx_dly_v02_00_00.xlsx</t>
  </si>
  <si>
    <t>CBR_Ingestion_pcb_dep_src_pf_ar_sf_dly_v02_00_00.xlsx</t>
  </si>
  <si>
    <r>
      <rPr>
        <sz val="11"/>
        <color rgb="FF0070C0"/>
        <rFont val="Calibri"/>
        <family val="2"/>
        <scheme val="minor"/>
      </rPr>
      <t xml:space="preserve">Updated Data size of pos_dt from date(8) to date(10)	,Check Number of col
</t>
    </r>
    <r>
      <rPr>
        <sz val="11"/>
        <color rgb="FF000000"/>
        <rFont val="Calibri"/>
        <family val="2"/>
        <scheme val="minor"/>
      </rPr>
      <t>[12-Mar] Updated Data size of pos_dt from date(8) to date(10)</t>
    </r>
  </si>
  <si>
    <t>CBR_Ingestion_pcb_dep_extrate1_v02_00_00.xlsx</t>
  </si>
  <si>
    <r>
      <rPr>
        <sz val="11"/>
        <color rgb="FF0070C0"/>
        <rFont val="Calibri"/>
        <family val="2"/>
        <scheme val="minor"/>
      </rPr>
      <t xml:space="preserve">Recheck Data size
</t>
    </r>
    <r>
      <rPr>
        <sz val="11"/>
        <color rgb="FF000000"/>
        <rFont val="Calibri"/>
        <family val="2"/>
        <scheme val="minor"/>
      </rPr>
      <t>[12-Mar] Update Data size in Source Table
- mbalterm from 12,2 to 10
- ratexbal from 8,5 to 3</t>
    </r>
  </si>
  <si>
    <t>CBR_Ingestion_pcb_dep_src_pf_txn_mis_eft_dly_v02_00_00.xlsx</t>
  </si>
  <si>
    <t>CBR_Ingestion_pcb_dep_cls500029_v02_00_00.xlsx</t>
  </si>
  <si>
    <r>
      <rPr>
        <sz val="11"/>
        <color rgb="FF0070C0"/>
        <rFont val="Calibri"/>
        <family val="2"/>
        <scheme val="minor"/>
      </rPr>
      <t xml:space="preserve">Number of col </t>
    </r>
    <r>
      <rPr>
        <sz val="11"/>
        <color rgb="FF000000"/>
        <rFont val="Calibri"/>
        <family val="2"/>
        <scheme val="minor"/>
      </rPr>
      <t xml:space="preserve">=&gt; Table Spec Flag N ค่ะ
</t>
    </r>
    <r>
      <rPr>
        <sz val="11"/>
        <color rgb="FF0070C0"/>
        <rFont val="Calibri"/>
        <family val="2"/>
        <scheme val="minor"/>
      </rPr>
      <t xml:space="preserve">Updated Data size of pos_dt from date(8) to date(10)	
</t>
    </r>
    <r>
      <rPr>
        <sz val="11"/>
        <color rgb="FF000000"/>
        <rFont val="Calibri"/>
        <family val="2"/>
        <scheme val="minor"/>
      </rPr>
      <t>[12-Mar] Updated Data size of pos_dt from date(8) to date(10)</t>
    </r>
  </si>
  <si>
    <t>CBR_Ingestion_pcb_dep_src_pf_ar_ca_cr_inf_dly_v02_00_00.xlsx</t>
  </si>
  <si>
    <t>CBR_Ingestion_pcb_dep_cb2d0005_odencitd_sam_v02_00_00.xlsx</t>
  </si>
  <si>
    <r>
      <rPr>
        <sz val="11"/>
        <color rgb="FF0070C0"/>
        <rFont val="Calibri"/>
        <family val="2"/>
        <scheme val="minor"/>
      </rPr>
      <t xml:space="preserve">filler ต้องเก็บไหม, ไม่ใส่จำนวน Count Header
</t>
    </r>
    <r>
      <rPr>
        <sz val="11"/>
        <color rgb="FF000000"/>
        <rFont val="Calibri"/>
        <family val="2"/>
        <scheme val="minor"/>
      </rPr>
      <t>[12-Mar]
1. Updated Data size of pos_dt from date(8) to date(10)
2. Remove Filler Column in Target Table</t>
    </r>
  </si>
  <si>
    <t>CBR_Ingestion_pcb_dep_deptxn_db_v02_00_00.xlsx</t>
  </si>
  <si>
    <r>
      <rPr>
        <sz val="11"/>
        <color rgb="FF0070C0"/>
        <rFont val="Calibri"/>
        <family val="2"/>
        <scheme val="minor"/>
      </rPr>
      <t xml:space="preserve">Check เรื่อง Control file เพราะรับขา IN จาก EBAN
</t>
    </r>
    <r>
      <rPr>
        <sz val="11"/>
        <color rgb="FF000000"/>
        <rFont val="Calibri"/>
        <family val="2"/>
        <scheme val="minor"/>
      </rPr>
      <t>[12-Mar] Update Control File Flag to N</t>
    </r>
  </si>
  <si>
    <t>CBR_Ingestion_pcb_dep_src_pf_ar_ca_limit_dly_v03_00_00.xlsx</t>
  </si>
  <si>
    <r>
      <rPr>
        <sz val="11"/>
        <color rgb="FFFF0000"/>
        <rFont val="Calibri"/>
        <family val="2"/>
        <scheme val="minor"/>
      </rPr>
      <t xml:space="preserve">ReCheck Off set ใน file เนื่องจาก file นี้เป็น Dilimitor
ReCheck Date ใน file ทั้งหมด, Amount 
</t>
    </r>
    <r>
      <rPr>
        <sz val="11"/>
        <color rgb="FF0070C0"/>
        <rFont val="Calibri"/>
        <family val="2"/>
        <scheme val="minor"/>
      </rPr>
      <t xml:space="preserve">Check จำนวน column นับ Record type ฝั่ง Source ไหม 21, หรือ 22
</t>
    </r>
    <r>
      <rPr>
        <sz val="11"/>
        <color rgb="FF000000"/>
        <rFont val="Calibri"/>
        <family val="2"/>
        <scheme val="minor"/>
      </rPr>
      <t xml:space="preserve">Updated
1. Data size of pos_dt from date(8) to date(10)
2. Number of column name to 22
</t>
    </r>
  </si>
  <si>
    <t>CBR_Ingestion_pcb_loan_common_account_info_v03_00_00.xlsx</t>
  </si>
  <si>
    <r>
      <rPr>
        <sz val="11"/>
        <color rgb="FF0070C0"/>
        <rFont val="Calibri"/>
        <family val="2"/>
        <scheme val="minor"/>
      </rPr>
      <t xml:space="preserve">2024-03-06 : Recheck again
</t>
    </r>
    <r>
      <rPr>
        <sz val="11"/>
        <color rgb="FF000000"/>
        <rFont val="Calibri"/>
        <family val="2"/>
        <scheme val="minor"/>
      </rPr>
      <t>[7-Mar] Updated Data Size for Decimal</t>
    </r>
  </si>
  <si>
    <t>CBR_Ingestion_pcb_loan_common_limit_info_v03_00_00.xlsx</t>
  </si>
  <si>
    <t xml:space="preserve">Updated
1. Remove **  from Description
2. Remove Filler column from Target Table
</t>
  </si>
  <si>
    <t>CBR_Ingestion_pcb_loan_common_market_code_v02_00_00.xlsx</t>
  </si>
  <si>
    <t>2024-03-06 : Recheck again</t>
  </si>
  <si>
    <t>CBR_Ingestion_pcb_loan_common_rate_type_v02_00_00.xlsx</t>
  </si>
  <si>
    <t>CBR_Ingestion_pcb_loan_common_account_tier_by_time_v02_00_00.xlsx</t>
  </si>
  <si>
    <t>CBR_Ingestion_pcb_loan_common_product_type_v02_00_00.xlsx</t>
  </si>
  <si>
    <t>CBR_Ingestion_pcb_loan_common_sub_type_v02_00_00.xlsx</t>
  </si>
  <si>
    <t>CBR_Ingestion_pcb_loan_common_loan_purpose_table_v02_00_00.xlsx</t>
  </si>
  <si>
    <t>CBR_Ingestion_pcb_loan_common_transaction_file_v02_00_00.xlsx</t>
  </si>
  <si>
    <t>CBR_Ingestion_rdm_cst_ip_lgl_stc_tp_cd_v02_00_00.xlsx</t>
  </si>
  <si>
    <t>CBR_Ingestion_rdm_cst_nat_cd_v02_00_00.xlsx</t>
  </si>
  <si>
    <t>CBR_Ingestion_rdm_cst_mar_st_cd_v02_00_00.xlsx</t>
  </si>
  <si>
    <t>CBR_Ingestion_rdm_cst_ctf_tp_cd_v02_00_00.xlsx</t>
  </si>
  <si>
    <t>CBR_Ingestion_rdm_cst_ocp_cd_v02_00_00.xlsx</t>
  </si>
  <si>
    <t>CBR_Ingestion_rdm_cst_prof_cd_v02_00_00.xlsx</t>
  </si>
  <si>
    <t>CBR_Ingestion_rdm_cst_idv_incm_seg_cd_v02_00_00.xlsx</t>
  </si>
  <si>
    <t>CBR_Ingestion_rdm_cst_seg_cd_v02_00_00.xlsx</t>
  </si>
  <si>
    <t>CBR_Ingestion_rdm_card_tp_cd_v02_00_00.xlsx</t>
  </si>
  <si>
    <t>CBR_Ingestion_rdm_pim_coa_pd_v02_00_00.xlsx</t>
  </si>
  <si>
    <t>CBR_Ingestion_rdm_idy_cl_cd_v02_00_00.xlsx</t>
  </si>
  <si>
    <t>CBR_Ingestion_rdm_idy_cl_sub_grp_cd_v01_00_00.xlsx</t>
  </si>
  <si>
    <t>CBR_Ingestion_rmst_customer_v01_00_00.xlsx</t>
  </si>
  <si>
    <t>CBR_Ingestion_scf_vw_sct_book_loan_v03_00_00.xlsx</t>
  </si>
  <si>
    <t>Updated Data size of pos_dt from date(8) to date(10)</t>
  </si>
  <si>
    <t>CBR_Ingestion_scf_vw_rdt_scf_cl_v03_00_00.xlsx</t>
  </si>
  <si>
    <t>1. Updated Data size of pos_dt from date(8) to date(10)
2. Updated Transformation Rules for "maturitity_date" to Cast maturitity_date as 'yyyy-MM-dd'</t>
  </si>
  <si>
    <t>CBR_Ingestion_scf_vw_cm_fee_structure_v02_00_00.xlsx</t>
  </si>
  <si>
    <r>
      <rPr>
        <sz val="11"/>
        <color rgb="FF0070C0"/>
        <rFont val="Calibri"/>
        <family val="2"/>
        <scheme val="minor"/>
      </rPr>
      <t xml:space="preserve">Data Size pos_dt
</t>
    </r>
    <r>
      <rPr>
        <sz val="11"/>
        <color rgb="FF000000"/>
        <rFont val="Calibri"/>
        <family val="2"/>
        <scheme val="minor"/>
      </rPr>
      <t>Updated Data size of pos_dt from date(8) to date(10)</t>
    </r>
  </si>
  <si>
    <t>CBR_Ingestion_scf_vw_scm_acct_v02_00_00.xlsx</t>
  </si>
  <si>
    <t>CBR_Ingestion_scf_trading_v02_00_00.xlsx</t>
  </si>
  <si>
    <t>CBR_Ingestion_scf_customer_v01_00_00.xlsx</t>
  </si>
  <si>
    <t xml:space="preserve">Data Size pos_dt,address, Sensitive Data, </t>
  </si>
  <si>
    <t>CBR_Ingestion_scf_product_map_v02_00_00.xlsx</t>
  </si>
  <si>
    <t>CBR_Ingestion_scf_vw_rdt_scf_cl_acct_v02_00_00.xlsx</t>
  </si>
  <si>
    <t>CBR_Ingestion_scf_vw_trading_acct_v04_00_00.xlsx</t>
  </si>
  <si>
    <t>CBR_Ingestion_trade_na_lcr070_v05_00_00.xlsx</t>
  </si>
  <si>
    <t>- Recheck source field no.14,15,19 data size shoud be 8 or not ???
- Source delimiter is pipe, need to specific offset or not ???
=&gt; Removed offset of Source section</t>
  </si>
  <si>
    <t>- smallint to integer
- bigint to integer
- remove data size</t>
  </si>
  <si>
    <t>CBR_Ingestion_trade_na_src_eximar_v02_00_00.xlsx</t>
  </si>
  <si>
    <t>[13-Mar] Update Column Name Flag to N</t>
  </si>
  <si>
    <t>Nothing to do</t>
  </si>
  <si>
    <t>CBR_Ingestion_ud_ka_fundcode_v03_00_00.xlsx</t>
  </si>
  <si>
    <t>CBR_Ingestion_ud_privatefund_balance_v02_00_00.xlsx</t>
  </si>
  <si>
    <t xml:space="preserve">Data Type date </t>
  </si>
  <si>
    <t>CBR_Ingestion_ud_vw_t_su_sub_uh_ful_v03_00_00.xlsx</t>
  </si>
  <si>
    <t>CBR_Ingestion_ud_vw_kgroup_sidetexttbl_v02_00_00.xlsx</t>
  </si>
  <si>
    <t>DataType Decimal</t>
  </si>
  <si>
    <t>CBR_Ingestion_ud_vw_fi_fnd_inf_ful_v03_00_00.xlsx</t>
  </si>
  <si>
    <t>- smallint to integer</t>
  </si>
  <si>
    <t>CBR_Ingestion_ud_vw_flt_rl_sub_bal_enq_v03_00_00.xlsx</t>
  </si>
  <si>
    <t>CBR_Ingestion_ud_vw_t_uh_uh_ful_v03_00_00.xlsx</t>
  </si>
  <si>
    <t>CBR_Ingestion_ud_vw_flt_div_pmt_inc_v03_00_00.xlsx</t>
  </si>
  <si>
    <t>CBR_Ingestion_ud_vw_std_ins_eod_inc_v03_00_00.xlsx</t>
  </si>
  <si>
    <t>CBR_Ingestion_ud_vw_transactionext_v02_00_00.xlsx</t>
  </si>
  <si>
    <t>CBR_Ingestion_ud_vw_transactioneodext_v02_00_00.xlsx</t>
  </si>
  <si>
    <t>CBR_Ingestion_ud_vw_flt_dp_div_cert_inc_v02_00_00.xlsx</t>
  </si>
  <si>
    <t>No Change (has only decimal)</t>
  </si>
  <si>
    <t>Data file name</t>
  </si>
  <si>
    <t>Control file name</t>
  </si>
  <si>
    <t>source db.table</t>
  </si>
  <si>
    <t>qurey data</t>
  </si>
  <si>
    <t>qurey control</t>
  </si>
  <si>
    <t>dgtl_fctrng_v_purref_YYYYMMDD.ctl</t>
  </si>
  <si>
    <t>ingest_dgtl_fctrng_v_purref_d</t>
  </si>
  <si>
    <t>Microsoft SQL DB</t>
  </si>
  <si>
    <t>"SELECT * FROM V_PurRef WHERE pos_dt = '{{pos_dt}}'"</t>
  </si>
  <si>
    <t>"SELECT '{{pos_dt}}' AS date_of_data, SYSDATETIME() AS date_of_generated_data, COUNT(*) AS number_of_records, 'dgtl_fctrng_v_purref_YYYYMMDD.txt' AS source_file_name FROM V_PurRef WHERE dt = '{{pos_dt}}'"</t>
  </si>
  <si>
    <t>dgtl_fctrng_v_clientdebtor_YYYYMMDD.ctl</t>
  </si>
  <si>
    <t>ingest_dgtl_fctrng_v_clientdebtor_d</t>
  </si>
  <si>
    <t>dgtl_fctrng_v_product_YYYYMMDD.ctl</t>
  </si>
  <si>
    <t>ingest_dgtl_fctrng_v_product_d</t>
  </si>
  <si>
    <t>dgtl_fctrng_v_company_YYYYMMDD.ctl</t>
  </si>
  <si>
    <t>ingest_dgtl_fctrng_v_company_d</t>
  </si>
  <si>
    <t>dgtl_fctrng_v_clientlimit_YYYYMMDD.ctl</t>
  </si>
  <si>
    <t>ingest_dgtl_fctrng_v_clientlimit_d</t>
  </si>
  <si>
    <t>dgtl_fctrng_v_cis_YYYYMMDD.ctl</t>
  </si>
  <si>
    <t>ingest_dgtl_fctrng_v_cis_d</t>
  </si>
  <si>
    <t>"SELECT * FROM V_CIS WHERE pos_dt = '{{pos_dt}}'"</t>
  </si>
  <si>
    <t>"SELECT '{{pos_dt}}' AS date_of_data, SYSDATETIME() AS date_of_generated_data, COUNT(*) AS number_of_records, 'dgtl_fctrng_v_cis_YYYYMMDD.txt' AS source_file_name FROM V_CIS WHERE dt = '{{pos_dt}}'"</t>
  </si>
  <si>
    <t>dgtl_fctrng_v_interestspread_YYYYMMDD.ctl</t>
  </si>
  <si>
    <t>ingest_dgtl_fctrng_v_interestspread_d</t>
  </si>
  <si>
    <t>scf_vw_sct_book_loan_YYYYMMDD.ctl</t>
  </si>
  <si>
    <t>ingest_scf_vw_sct_book_loan_d</t>
  </si>
  <si>
    <t>scf_vw_rdt_scf_cl_YYYYMMDD.ctl</t>
  </si>
  <si>
    <t>ingest_scf_vw_rdt_scf_cl_d</t>
  </si>
  <si>
    <t>VW_SCM_FEE_STRUCTURE</t>
  </si>
  <si>
    <t>scf_vw_cm_fee_structure_YYYYMMDD.ctl</t>
  </si>
  <si>
    <t>ingest_scf_vw_cm_fee_structure_d</t>
  </si>
  <si>
    <t>scf_vw_scm_acct_YYYYMMDD.ctl</t>
  </si>
  <si>
    <t>ingest_scf_vw_scm_acct_d</t>
  </si>
  <si>
    <t>VW_SCM_TRADING</t>
  </si>
  <si>
    <t>scf_trading_YYYYMMDD.ctl</t>
  </si>
  <si>
    <t>ingest_scf_trading_d</t>
  </si>
  <si>
    <t>VW_SCM_CUSTOMER</t>
  </si>
  <si>
    <t>scf_customer_YYYYMMDD.ctl</t>
  </si>
  <si>
    <t>ingest_scf_customer_d</t>
  </si>
  <si>
    <t>scf_product_map_YYYYMMDD.ctl</t>
  </si>
  <si>
    <t>ingest_scf_product_map_d</t>
  </si>
  <si>
    <t>scf_vw_rdt_scf_cl_acct_YYYYMMDD.ctl</t>
  </si>
  <si>
    <t>ingest_scf_vw_rdt_scf_cl_acct_d</t>
  </si>
  <si>
    <t>scf_vw_trading_acct_YYYYMMDD.ctl</t>
  </si>
  <si>
    <t>ingest_scf_vw_trading_acct_d</t>
  </si>
  <si>
    <t>ud_vw_t_su_sub_uh_ful_YYYYMMDD.ctl</t>
  </si>
  <si>
    <t>ingest_ud_vw_t_su_sub_uh_ful_d</t>
  </si>
  <si>
    <t>Oracle DB</t>
  </si>
  <si>
    <t>ud_vw_kgroup_sidetexttbl_YYYYMMDD.ctl</t>
  </si>
  <si>
    <t>ingest_ud_vw_kgroup_sidetexttbl_d</t>
  </si>
  <si>
    <t>ud_vw_fi_fnd_inf_ful_YYYYMMDD.ctl</t>
  </si>
  <si>
    <t>ingest_ud_vw_fi_fnd_inf_ful_d</t>
  </si>
  <si>
    <t>ud_vw_flt_rl_sub_bal_enq_YYYYMMDD.ctl</t>
  </si>
  <si>
    <t>ingest_ud_vw_flt_rl_sub_bal_enq_d</t>
  </si>
  <si>
    <t>ud_vw_t_uh_uh_ful_YYYYMMDD.ctl</t>
  </si>
  <si>
    <t>ingest_ud_vw_t_uh_uh_ful_d</t>
  </si>
  <si>
    <t>VW_FLT_DIV_PMT_INC</t>
  </si>
  <si>
    <t>ud_vw_flt_div_pmt_inc_YYYYMMDD.ctl</t>
  </si>
  <si>
    <t>ingest_ud_vw_flt_div_pmt_inc_d</t>
  </si>
  <si>
    <t>VW_STD_INS_EOD_INC</t>
  </si>
  <si>
    <t>ud_vw_std_ins_eod_inc_YYYYMMDD.txt</t>
  </si>
  <si>
    <t>ud_vw_std_ins_eod_inc_YYYYMMDD.ctl</t>
  </si>
  <si>
    <t>ingest_ud_vw_std_ins_eod_inc_d</t>
  </si>
  <si>
    <t>ud_vw_transactionext_YYYYMMDD.ctl</t>
  </si>
  <si>
    <t>ingest_ud_vw_transactionext_d</t>
  </si>
  <si>
    <t>VW_TRANSACTIONEODEXT</t>
  </si>
  <si>
    <t>ud_vw_transactioneodext_YYYYMMDD.ctl</t>
  </si>
  <si>
    <t>ingest_ud_vw_transactioneodext_d</t>
  </si>
  <si>
    <t>ud_vw_flt_dp_div_cert_inc_YYYYMMDD.ctl</t>
  </si>
  <si>
    <t>ingest_ud_vw_flt_dp_div_cert_inc_d</t>
  </si>
  <si>
    <t>Total Record in Datafile</t>
  </si>
  <si>
    <t>Expiry Date Column</t>
  </si>
  <si>
    <t>Format</t>
  </si>
  <si>
    <t>Total record (นับรวม header และ tailor record)</t>
  </si>
  <si>
    <t>MMMyy</t>
  </si>
  <si>
    <t>Total record (นับเฉพาะ Detail Transaction ไม่นับรวม header และ tailor)</t>
  </si>
  <si>
    <t>MMyy</t>
  </si>
  <si>
    <t>ไม่ได้ระบุ</t>
  </si>
  <si>
    <t>1. dh045_expiry_date_mmyy
2. dh045_pot_exp_date</t>
  </si>
  <si>
    <t>1. MMyy
2. yyMM</t>
  </si>
  <si>
    <t>dh002_card_expir_dte
dh002_lst_expir_dte
dh002_pot_exp_date
dh002_pend_pot_exp_date
dh002_prior_pot_exp_date</t>
  </si>
  <si>
    <t>Total record (ไม่นับรวม Header และ Tailor ด้วย) และไม่รวม  "P"</t>
  </si>
  <si>
    <t>expirydate string(10)</t>
  </si>
  <si>
    <t>char(4) - no format</t>
  </si>
  <si>
    <t>Total record (นับรวม "01", "02" และ header,  trailer record)</t>
  </si>
  <si>
    <t>9(04) - MMyy</t>
  </si>
  <si>
    <t>yyMM</t>
  </si>
  <si>
    <r>
      <rPr>
        <b/>
        <u/>
        <sz val="11"/>
        <color theme="1"/>
        <rFont val="Calibri"/>
        <family val="2"/>
        <scheme val="minor"/>
      </rPr>
      <t>Ingestion CBR Physical</t>
    </r>
    <r>
      <rPr>
        <b/>
        <sz val="11"/>
        <color theme="1"/>
        <rFont val="Calibri"/>
        <family val="2"/>
        <scheme val="minor"/>
      </rPr>
      <t xml:space="preserve"> (178 data files, 181 tables)</t>
    </r>
  </si>
  <si>
    <r>
      <rPr>
        <b/>
        <u/>
        <sz val="11"/>
        <color theme="1"/>
        <rFont val="Calibri"/>
        <family val="2"/>
        <scheme val="minor"/>
      </rPr>
      <t>Ingestion CBR Physical + View</t>
    </r>
    <r>
      <rPr>
        <b/>
        <sz val="11"/>
        <color theme="1"/>
        <rFont val="Calibri"/>
        <family val="2"/>
        <scheme val="minor"/>
      </rPr>
      <t xml:space="preserve"> (181 data files, 184 tables)</t>
    </r>
  </si>
  <si>
    <t>Number of tables</t>
  </si>
  <si>
    <t>CBR Submit (Physical Only)</t>
  </si>
  <si>
    <t>Target Feedback/ sign-off</t>
  </si>
  <si>
    <t>Number of tables (Not required abbr)</t>
  </si>
  <si>
    <t>Number of tables (Required abbr)</t>
  </si>
  <si>
    <t>Submit request standard naming (Abbr)</t>
  </si>
  <si>
    <t>Target receive Abbr request</t>
  </si>
  <si>
    <t>CBR Submit (View)</t>
  </si>
  <si>
    <t>Target Feedback View</t>
  </si>
  <si>
    <t>Persist View Ready</t>
  </si>
  <si>
    <t xml:space="preserve">Batch 1 </t>
  </si>
  <si>
    <t>Batch 1 (2,226 fields)</t>
  </si>
  <si>
    <t>-</t>
  </si>
  <si>
    <t xml:space="preserve">Batch2 Lot 1 </t>
  </si>
  <si>
    <t>Batch2 Lot 1 (3,511 fields)</t>
  </si>
  <si>
    <t>Batch2 Lot 2 &amp; 3</t>
  </si>
  <si>
    <t>Batch2 Lot 2 (6,128 fields)</t>
  </si>
  <si>
    <t>Batch2 Lot 1</t>
  </si>
  <si>
    <t>Delayed</t>
  </si>
  <si>
    <t>Batch2 Lot 2</t>
  </si>
  <si>
    <r>
      <rPr>
        <b/>
        <u/>
        <sz val="11"/>
        <color theme="1"/>
        <rFont val="Calibri"/>
        <family val="2"/>
        <scheme val="minor"/>
      </rPr>
      <t>Ingestion CBR Physical</t>
    </r>
    <r>
      <rPr>
        <b/>
        <sz val="11"/>
        <color theme="1"/>
        <rFont val="Calibri"/>
        <family val="2"/>
        <scheme val="minor"/>
      </rPr>
      <t xml:space="preserve"> (178 data files, 180 tables)</t>
    </r>
  </si>
  <si>
    <t>Re-submit</t>
  </si>
  <si>
    <t>Plan to re-submit</t>
  </si>
  <si>
    <t>Plan to re-submit (Tua)</t>
  </si>
  <si>
    <t>In progress</t>
  </si>
  <si>
    <t>- 11-Mar - clear INT</t>
  </si>
  <si>
    <t>- 12-Mar - grant more table on UAT both persist &amp; raw</t>
  </si>
  <si>
    <t>&gt;  47 tables that already granted access to persist, to grant raw</t>
  </si>
  <si>
    <t>&gt; xx tables (Fon summarize which tables) - to grant both persist &amp; raw</t>
  </si>
  <si>
    <t>- 13-Mar - help on CBR Re-submit</t>
  </si>
  <si>
    <t>ทั้งหมด 181 files เรื่อง timeline ทางทีมคุณเกดจะ review ทั้งหมดนี้ส่งมาให้ได้ภายในวันนี้กับวันจันมั๊ยคะ</t>
  </si>
  <si>
    <t>- Not Review - 26 &lt;&lt; target วันนี้</t>
  </si>
  <si>
    <t>- Re-submitted - 47 &lt;&lt; target วันจันที่ 11 Mar</t>
  </si>
  <si>
    <t xml:space="preserve">ส่วนของ Accenture </t>
  </si>
  <si>
    <t>- ACN to check - 61 จะทยอย Re-submitted ให้วันละ 20 files วันนี้ ถึง วันอังคาร ให้ทาง KBTG confirm กลับมาวันอังคาร, พุธ, พฤหัส</t>
  </si>
  <si>
    <t>- Reviewed - อันนี้ต้อง Re-work เรื่อง Integer / Smallint / Bigint ที่แก้ตาม length ไปแล้ว ให้กลับมาเหมือน source เด๋ว Review อีกทีพร้อมขา view แต่ว่าน้องต้องรีบแก้ตรงนี้เพราะต้องไปแก้ DDL ของ table ด้วยค่ะ ก้อเลยจะต้องรีบทำอันนี้เหมือนกัน</t>
  </si>
  <si>
    <r>
      <rPr>
        <b/>
        <u/>
        <sz val="11"/>
        <color theme="1"/>
        <rFont val="Calibri"/>
        <family val="2"/>
        <scheme val="minor"/>
      </rPr>
      <t>Extraction</t>
    </r>
    <r>
      <rPr>
        <b/>
        <sz val="11"/>
        <color theme="1"/>
        <rFont val="Calibri"/>
        <family val="2"/>
        <scheme val="minor"/>
      </rPr>
      <t xml:space="preserve"> + Ingestion CBR (181 data files, 180 tables)</t>
    </r>
  </si>
  <si>
    <t>25-Mar: 171 data files, 174 tables</t>
  </si>
  <si>
    <t>17-Apr: data 10 files, 10 tables</t>
  </si>
  <si>
    <t>Batch1 (Pull Database)</t>
  </si>
  <si>
    <t>Batch2 (Push/Pull Files) - Plan A + B</t>
  </si>
  <si>
    <t>Batch3 (EBAN IN)</t>
  </si>
  <si>
    <t>Batch3 (EBAN IN) - no control file</t>
  </si>
  <si>
    <t>mon</t>
  </si>
  <si>
    <t>tue</t>
  </si>
  <si>
    <t>wed</t>
  </si>
  <si>
    <t>thu</t>
  </si>
  <si>
    <t>fri</t>
  </si>
  <si>
    <t>Batch 1 (2,226 fields)
(57/77 Tables)</t>
  </si>
  <si>
    <r>
      <t xml:space="preserve">4
</t>
    </r>
    <r>
      <rPr>
        <sz val="11"/>
        <color rgb="FF0070C0"/>
        <rFont val="Calibri"/>
        <family val="2"/>
        <scheme val="minor"/>
      </rPr>
      <t>- submit ready CBR 39+xx</t>
    </r>
  </si>
  <si>
    <t>5
- confirm abbr</t>
  </si>
  <si>
    <r>
      <t xml:space="preserve">6
- CBR view  1,2.1
</t>
    </r>
    <r>
      <rPr>
        <sz val="11"/>
        <color rgb="FF0070C0"/>
        <rFont val="Calibri"/>
        <family val="2"/>
        <scheme val="minor"/>
      </rPr>
      <t>- confirm feedback (not waiting)</t>
    </r>
    <r>
      <rPr>
        <sz val="11"/>
        <color theme="1"/>
        <rFont val="Calibri"/>
        <family val="2"/>
        <scheme val="minor"/>
      </rPr>
      <t xml:space="preserve">
</t>
    </r>
    <r>
      <rPr>
        <sz val="11"/>
        <color rgb="FF7030A0"/>
        <rFont val="Calibri"/>
        <family val="2"/>
        <scheme val="minor"/>
      </rPr>
      <t>- confirm abbr 2.2</t>
    </r>
  </si>
  <si>
    <t>7
- Submit CBR view latest ver 1,2.1
- CBR view 2.2</t>
  </si>
  <si>
    <r>
      <t xml:space="preserve">8
- CBR view2.2
</t>
    </r>
    <r>
      <rPr>
        <sz val="11"/>
        <color rgb="FF0070C0"/>
        <rFont val="Calibri"/>
        <family val="2"/>
        <scheme val="minor"/>
      </rPr>
      <t>- Built 39+xx</t>
    </r>
  </si>
  <si>
    <t>Batch2 Lot 1 (3,511 fields)
(33/52 Tables)</t>
  </si>
  <si>
    <r>
      <t xml:space="preserve">11
</t>
    </r>
    <r>
      <rPr>
        <sz val="11"/>
        <color rgb="FF7030A0"/>
        <rFont val="Calibri"/>
        <family val="2"/>
        <scheme val="minor"/>
      </rPr>
      <t>- Submit CBR view latest ver 2.2</t>
    </r>
    <r>
      <rPr>
        <sz val="11"/>
        <color theme="1"/>
        <rFont val="Calibri"/>
        <family val="2"/>
        <scheme val="minor"/>
      </rPr>
      <t xml:space="preserve">
- confirm feedback 1,2.1
- Built </t>
    </r>
    <r>
      <rPr>
        <sz val="11"/>
        <color rgb="FF0070C0"/>
        <rFont val="Calibri"/>
        <family val="2"/>
        <scheme val="minor"/>
      </rPr>
      <t>39+xx</t>
    </r>
    <r>
      <rPr>
        <sz val="11"/>
        <color theme="1"/>
        <rFont val="Calibri"/>
        <family val="2"/>
        <scheme val="minor"/>
      </rPr>
      <t xml:space="preserve"> , 1,2.1</t>
    </r>
  </si>
  <si>
    <r>
      <t xml:space="preserve">12
- Built 1,2.1
</t>
    </r>
    <r>
      <rPr>
        <sz val="11"/>
        <color rgb="FF0070C0"/>
        <rFont val="Calibri"/>
        <family val="2"/>
        <scheme val="minor"/>
      </rPr>
      <t>- view ready 39+xx</t>
    </r>
  </si>
  <si>
    <r>
      <t xml:space="preserve">13
</t>
    </r>
    <r>
      <rPr>
        <sz val="11"/>
        <color rgb="FF7030A0"/>
        <rFont val="Calibri"/>
        <family val="2"/>
        <scheme val="minor"/>
      </rPr>
      <t>- confirm feedback 2.2</t>
    </r>
  </si>
  <si>
    <r>
      <t xml:space="preserve">14
- view ready 1,2.1
</t>
    </r>
    <r>
      <rPr>
        <sz val="11"/>
        <color rgb="FF7030A0"/>
        <rFont val="Calibri"/>
        <family val="2"/>
        <scheme val="minor"/>
      </rPr>
      <t>- Built 2.2</t>
    </r>
  </si>
  <si>
    <r>
      <t xml:space="preserve">15
</t>
    </r>
    <r>
      <rPr>
        <sz val="11"/>
        <color rgb="FF7030A0"/>
        <rFont val="Calibri"/>
        <family val="2"/>
        <scheme val="minor"/>
      </rPr>
      <t>- Built 2.2</t>
    </r>
  </si>
  <si>
    <t>Batch2 Lot 2 (6,128 fields)
(5/55 Tables)</t>
  </si>
  <si>
    <r>
      <t xml:space="preserve">18
</t>
    </r>
    <r>
      <rPr>
        <sz val="11"/>
        <color rgb="FF7030A0"/>
        <rFont val="Calibri"/>
        <family val="2"/>
        <scheme val="minor"/>
      </rPr>
      <t>- view ready 2.2</t>
    </r>
  </si>
  <si>
    <t>Batch 1 
(20/77 Tables)</t>
  </si>
  <si>
    <t>Batch2 Lot 1 
(19/52 Tables)</t>
  </si>
  <si>
    <t>Batch2 Lot 2
(50/55 Tables)</t>
  </si>
  <si>
    <t xml:space="preserve">job_config_&lt;job name&gt;.json </t>
  </si>
  <si>
    <t>/Volumes/mdp${env}/artifact/config/mdp/ingest/cardlink/ *.json</t>
  </si>
  <si>
    <t>Freq</t>
  </si>
  <si>
    <t>Freq. Abbr.</t>
  </si>
  <si>
    <t>job name</t>
  </si>
  <si>
    <t>config script file name</t>
  </si>
  <si>
    <t>config path</t>
  </si>
  <si>
    <t>command</t>
  </si>
  <si>
    <t>Freq Abbr</t>
  </si>
  <si>
    <t>2023-07-15</t>
  </si>
  <si>
    <t>d</t>
  </si>
  <si>
    <t>m</t>
  </si>
  <si>
    <t>2024-02-13</t>
  </si>
  <si>
    <t>2024-02-19</t>
  </si>
  <si>
    <t>2024-02-20</t>
  </si>
  <si>
    <t>2024-02-21</t>
  </si>
  <si>
    <t>ud hris lec fcd csm cardlink</t>
  </si>
  <si>
    <t xml:space="preserve">Control file
</t>
  </si>
  <si>
    <t>Reconcile: validate count record</t>
  </si>
  <si>
    <t>Read and load data &gt; raw,persist</t>
  </si>
  <si>
    <t>number_of_records</t>
  </si>
  <si>
    <t>Batch Detail</t>
  </si>
  <si>
    <t>Count of Source File name/Table name</t>
  </si>
  <si>
    <t>Initial Fulldump + Daily Delta</t>
  </si>
  <si>
    <t>P'da:Plan A: Source File (Pull)?</t>
  </si>
  <si>
    <t>Plan B: DIH Extraction File (Pull)</t>
  </si>
  <si>
    <t>Plan B: EBAN Extraction File (Mount Disk)</t>
  </si>
  <si>
    <t>Plan B: EBAN IN</t>
  </si>
  <si>
    <t>HRMIS-CRC</t>
  </si>
  <si>
    <t>1. Plan A มีกี่ table ได้ผล Unit Test แล้วกี่ table, deploy UAT ไปแล้วให้พร้อม test control-m ไปแล้วใช่มั๊ย</t>
  </si>
  <si>
    <t>2. Plan B แบ่งเป็นกี่ lot รอ FW enhancement อะไรบ้าง อะไรได้แล้ว อะไรยังไม่ได้ ขอสรุปจำนวน table ตาม status ด้านล่าง</t>
  </si>
  <si>
    <t>1. Pending CBR/ confirmation - ??</t>
  </si>
  <si>
    <t>2. Pending Dev due to FW enhancement - ??</t>
  </si>
  <si>
    <t>3. Pending Data File for unit test - ??</t>
  </si>
  <si>
    <t>4. Dev &amp; Unit Test Done, ready for UAT deployment - ??</t>
  </si>
  <si>
    <t>Source System</t>
  </si>
  <si>
    <t>CBR File Name</t>
  </si>
  <si>
    <t>Error Description</t>
  </si>
  <si>
    <t>Log By</t>
  </si>
  <si>
    <t>Batch1</t>
  </si>
  <si>
    <t>CBR_Ingestion_cardlink_oatkn_v01_00_00.xlsx</t>
  </si>
  <si>
    <r>
      <t xml:space="preserve">Missing "Source Schema Name" 
</t>
    </r>
    <r>
      <rPr>
        <sz val="11"/>
        <color rgb="FF0000FF"/>
        <rFont val="Calibri"/>
        <family val="2"/>
        <scheme val="minor"/>
      </rPr>
      <t>[Resolved] Cardlink เป็นsource online ไม่มี table -&gt; Schema name จะเป็น blank</t>
    </r>
  </si>
  <si>
    <t xml:space="preserve">Pinyarat </t>
  </si>
  <si>
    <t>Resolved</t>
  </si>
  <si>
    <t>CBR_Ingestion_csm_custxformxconsentderived_v01_00_00.xlsx</t>
  </si>
  <si>
    <t>Missing "Source_system_id"</t>
  </si>
  <si>
    <t>Nattapol</t>
  </si>
  <si>
    <t>CBR_Ingestion_csm_custxformxconsentderivedlog_v01_00_00.xlsx</t>
  </si>
  <si>
    <t>CBR_Ingestion_csm_purpose_v01_00_00.xlsx</t>
  </si>
  <si>
    <t>CBR_Ingestion_mx_lmt_eff_dt_v01_00_00.xlsx</t>
  </si>
  <si>
    <t>Not sure have to change worksheet name to "mdp_request_field" or not ?</t>
  </si>
  <si>
    <t>LPM-AS400</t>
  </si>
  <si>
    <t>CBR_Ingestion_lpm_as400_ln_card_clss_pvrn_v01_00_00.xlsx</t>
  </si>
  <si>
    <t>There is a white space in columns size, please check and clear it</t>
  </si>
  <si>
    <t>CBR_Ingestion_mx_lmt_ctp_utlz_v01_00_00.xlsx</t>
  </si>
  <si>
    <t>decimal missing comma</t>
  </si>
  <si>
    <t>CBR_Ingestion_mx_lmt_ctp_v01_00_00.xlsx</t>
  </si>
  <si>
    <t>CBR_Ingestion_mx_lmt_pse_v01_00_00.xlsx</t>
  </si>
  <si>
    <t>CBR_Ingestion_mx_report_limit_se_forint_v01_00_00.xlsx</t>
  </si>
  <si>
    <t>oatkn</t>
  </si>
  <si>
    <t>Source column name shouldn't change to '_'</t>
  </si>
  <si>
    <t>Tanatchporn</t>
  </si>
  <si>
    <t>CBR_Ingestion_ks_fundmaster_v01_00_00.xlsx</t>
  </si>
  <si>
    <t>CBR_Ingestion_ud_ka_fundcode_v01_00_00.xlsx</t>
  </si>
  <si>
    <t>source system name wrong "LPM-AS/400"</t>
  </si>
  <si>
    <t>check column name "lmd23400_group_cust-no"</t>
  </si>
  <si>
    <t>check column name ex: "l01w181_fpd _flag"</t>
  </si>
  <si>
    <t>CBR_Ingestion_mx_limiteffective_v01_00_00.xlsx</t>
  </si>
  <si>
    <t>check column name "record type"</t>
  </si>
  <si>
    <t>CBR_Ingestion_mx_reset_mplcde_forint_v01_00_00.xlsx</t>
  </si>
  <si>
    <t>Batch2</t>
  </si>
  <si>
    <t>CBR_Ingestion_ccms_bp772n1_cardholder_purge_v01_00_00.xlsx</t>
  </si>
  <si>
    <t>CBR_Ingestion_kplus_odsmbl_mbl_fnc_txn_v01_00_00.xlsx</t>
  </si>
  <si>
    <t>CBR_Ingestion_kplus_odsmbl_mbl_non_fnc_txn_v01_00_00.xlsx</t>
  </si>
  <si>
    <t>CBR_Ingestion_mx_mktevent_v01_00_00.xlsx</t>
  </si>
  <si>
    <t>No mdp_request_field sheet</t>
  </si>
  <si>
    <t>pcb</t>
  </si>
  <si>
    <t>CBR_Ingestion_pcb_loan_common_limit_info_v01_00_00.xlsx</t>
  </si>
  <si>
    <t>trade</t>
  </si>
  <si>
    <t>CBR_Ingestion_trade_na_src_eximar_v01_00_00.xlsx</t>
  </si>
  <si>
    <t xml:space="preserve">No </t>
  </si>
  <si>
    <t xml:space="preserve">&lt;subject_area_name&gt; </t>
  </si>
  <si>
    <t>Database Raw</t>
  </si>
  <si>
    <t>Create Raw database Script Name</t>
  </si>
  <si>
    <t>Database Persist</t>
  </si>
  <si>
    <t>Create Persist database Script Name</t>
  </si>
  <si>
    <t>Uploaded</t>
  </si>
  <si>
    <t>dih</t>
  </si>
  <si>
    <t>KBMF/CBR File link</t>
  </si>
  <si>
    <t>Question</t>
  </si>
  <si>
    <t>Clarification</t>
  </si>
  <si>
    <t>PCB-Dep</t>
  </si>
  <si>
    <r>
      <t xml:space="preserve">- จำนวน column ใน CBR &amp; KBMF ไม่เท่ากัน
</t>
    </r>
    <r>
      <rPr>
        <b/>
        <sz val="11"/>
        <color theme="1"/>
        <rFont val="Calibri"/>
        <family val="2"/>
        <scheme val="minor"/>
      </rPr>
      <t>KBMF</t>
    </r>
    <r>
      <rPr>
        <sz val="11"/>
        <color theme="1"/>
        <rFont val="Calibri"/>
        <family val="2"/>
        <scheme val="minor"/>
      </rPr>
      <t xml:space="preserve">: W4-AMS-APIB00392-SavingArrangement_DM.xlsx
</t>
    </r>
    <r>
      <rPr>
        <b/>
        <sz val="11"/>
        <color theme="1"/>
        <rFont val="Calibri"/>
        <family val="2"/>
        <scheme val="minor"/>
      </rPr>
      <t>CBR:</t>
    </r>
    <r>
      <rPr>
        <sz val="11"/>
        <color theme="1"/>
        <rFont val="Calibri"/>
        <family val="2"/>
        <scheme val="minor"/>
      </rPr>
      <t xml:space="preserve"> CBR_V_PCB_AR_SA_DLY_v.1.12 (Section source)</t>
    </r>
  </si>
  <si>
    <t>close</t>
  </si>
  <si>
    <r>
      <t xml:space="preserve">ขอ confirm "yyyymmdd from file name" ว่าคือชื่อ field และมี size หรือไม่
</t>
    </r>
    <r>
      <rPr>
        <b/>
        <sz val="11"/>
        <color rgb="FF000000"/>
        <rFont val="Calibri"/>
        <family val="2"/>
        <scheme val="minor"/>
      </rPr>
      <t>CBR:</t>
    </r>
    <r>
      <rPr>
        <sz val="11"/>
        <color rgb="FF000000"/>
        <rFont val="Calibri"/>
        <family val="2"/>
        <scheme val="minor"/>
      </rPr>
      <t xml:space="preserve"> CBR_V_PCB_CL_v.0.7.xlsx</t>
    </r>
  </si>
  <si>
    <t>replace with foundation 'pos_dt'</t>
  </si>
  <si>
    <r>
      <t xml:space="preserve">ขอ confirm ว่า format ของ data ที่ ได้รับจาก source มีการรวม field ที่ระบุ sign (+ หรือ -) และ value เป็นหนึ่ง field หรือไม่ เนื่องจากว่า
</t>
    </r>
    <r>
      <rPr>
        <b/>
        <sz val="11"/>
        <color theme="1"/>
        <rFont val="Calibri"/>
        <family val="2"/>
        <scheme val="minor"/>
      </rPr>
      <t>Datadict:</t>
    </r>
    <r>
      <rPr>
        <sz val="11"/>
        <color theme="1"/>
        <rFont val="Calibri"/>
        <family val="2"/>
        <scheme val="minor"/>
      </rPr>
      <t xml:space="preserve"> แยก sign และ value เป็น 2 field
- L01W769.xls
- L01W181.xls
</t>
    </r>
    <r>
      <rPr>
        <b/>
        <sz val="11"/>
        <color theme="1"/>
        <rFont val="Calibri"/>
        <family val="2"/>
        <scheme val="minor"/>
      </rPr>
      <t xml:space="preserve">CBR: </t>
    </r>
    <r>
      <rPr>
        <sz val="11"/>
        <color theme="1"/>
        <rFont val="Calibri"/>
        <family val="2"/>
        <scheme val="minor"/>
      </rPr>
      <t>รวม sign และ value เป็น หนึ่ง field
- CBR_VP_LPM_LN_CARD_CLSS_PRVN_v0.18
- CBR_VP_LPM_LN_CNTG_DMMY_CLSS_PRVN_v0.19</t>
    </r>
  </si>
  <si>
    <t>KBMF ระบุเป็น Daily แต่ Table Spec ระบุเป็น Monthly
- DATALAKE.IN_LPM_LMT_AR_INF_BFR_WRTOF
- DATALAKE.IN_LPM_LMT_INF_BFR_WRTOF</t>
  </si>
  <si>
    <t>KBMF_Batch_TF_MIS-Report_(ALM).xls</t>
  </si>
  <si>
    <t>Table Spec ระบุเป็น previous business day =&gt; Confirm คือ Freq เป็น เฉพาะ Business Day (Mon-Fri) ใช่ไหม
- LCR070_YYYYMMDD.txt
- SRC_EXIMAR_YYYYMMDD.TXT</t>
  </si>
  <si>
    <t>open</t>
  </si>
  <si>
    <t xml:space="preserve">Plan B (Source) </t>
  </si>
  <si>
    <t>Supply Chain (SCF)
Factoring
UD</t>
  </si>
  <si>
    <t>Confirm ว่าไฟล์ เป็น Incremental/Full Dump</t>
  </si>
  <si>
    <t>- txt (Variable Length) ต้องใส่ File Delimiter ใน CBR เป็นแบบไหน
Open Platform : | (pipe)
AS400 Platform: Fixed Length</t>
  </si>
  <si>
    <t>MQ</t>
  </si>
  <si>
    <t>PCB_Deposit</t>
  </si>
  <si>
    <t>PCB_Loan</t>
  </si>
  <si>
    <t>Batch 3</t>
  </si>
  <si>
    <t>PCB</t>
  </si>
  <si>
    <t>UD(KA)</t>
  </si>
  <si>
    <t>Batch 4</t>
  </si>
  <si>
    <t>Ingestion CBR Status</t>
  </si>
  <si>
    <t>CBR_V_PCB_AR_SA_DLY_v.1.12</t>
  </si>
  <si>
    <t>CBR_V_PCB_AR_CA_DLY_V0.16</t>
  </si>
  <si>
    <t>CBR_V_PCB_AR_FX_DLY_V0.14</t>
  </si>
  <si>
    <t>CBR_V_PCB_AR_SF_DLY_v0.11</t>
  </si>
  <si>
    <t>KBMF-718.02-DATALAKE_VIEW_VQ_MKT_CD_V0.4</t>
  </si>
  <si>
    <t>PIC</t>
  </si>
  <si>
    <t>Target Date</t>
  </si>
  <si>
    <t>KBMF_RDM_IDY_CL_CD_V0.3.xlsx</t>
  </si>
  <si>
    <t>Dropped</t>
  </si>
  <si>
    <t>- มีเฉพาะ datadict ข้อมูลไม่ครบถ้วน</t>
  </si>
  <si>
    <t>Layout_L01W909_L01W910.xls</t>
  </si>
  <si>
    <t>y</t>
  </si>
  <si>
    <t>File Name in KBMF = EXIMAR_YYYYMMDD.txt</t>
  </si>
  <si>
    <t>DMS_KFAC_PurRef V0.05.xlsx</t>
  </si>
  <si>
    <t>HRX_SFSF_Interface Inventory List_(506.04-HRIS)_20230310_v1.5</t>
  </si>
  <si>
    <t>Cannot Find: which sheet is it on?</t>
  </si>
  <si>
    <t>https://kasikornbankgroup-my.sharepoint.com/personal/morakot_so_kbtg_tech/_layouts/15/onedrive.aspx?id=%2Fpersonal%2Fmorakot%5Fso%5Fkbtg%5Ftech%2FDocuments%2FMDF%5FDocument%2FUD%2FKBMF&amp;view=0</t>
  </si>
  <si>
    <t>KBMF-Batch_UD_EBAN_SavingPlan_V1.0.0.xlsx</t>
  </si>
  <si>
    <t>KSec_WealthConsolidate_WealthProductData_V0.0.10 (Sheet : KSecFundPortfolio)</t>
  </si>
  <si>
    <t>KBMF_RDM_IP_LGL_STC_TP_CD_V1.3.xlsx</t>
  </si>
  <si>
    <t>KBMF_RDM_NAT_CD.xlsx</t>
  </si>
  <si>
    <t>KBMF_RDM_MAR_ST_CD_V1.1.xlsx</t>
  </si>
  <si>
    <t>KBMF_RDM_CTF_TP_CD.xlsx</t>
  </si>
  <si>
    <t>KBMF_RDM_OCP_CD_V0.2.xlsx</t>
  </si>
  <si>
    <t>KBMF_RDM_PROF_CD_V0.1.xlsx</t>
  </si>
  <si>
    <t>KBMF_RDM_IDV_INCM_SEG_CD.xlsx</t>
  </si>
  <si>
    <t>KBMF_RDM_SEG_CD_V1.5.xlsx</t>
  </si>
  <si>
    <t>Table Specification Remark</t>
  </si>
  <si>
    <t>ODSMBL.MBL_FNC_TXN2</t>
  </si>
  <si>
    <t>Dropped - doesn't exist</t>
  </si>
  <si>
    <t>ODSMBL.MBL_NON_FNC_TXN2</t>
  </si>
  <si>
    <t>PIM.V_PIM_COA_PD</t>
  </si>
  <si>
    <t>Dropped - use V_COA_PD</t>
  </si>
  <si>
    <t>PIM.V_PIM_SALE_COA_PD</t>
  </si>
  <si>
    <t>IDY_CR_INC</t>
  </si>
  <si>
    <t>Dropped - not actively maintained</t>
  </si>
  <si>
    <t>Dropped - duplicate</t>
  </si>
  <si>
    <t>VW_SU_SUB_UH_FUL</t>
  </si>
  <si>
    <t>VW_UH_UH_FUL</t>
  </si>
  <si>
    <t>CPACP.DIH.KB1DH008.CC1D289G.Dddmmyy</t>
  </si>
  <si>
    <t xml:space="preserve">Source File name: CPACP.DIH.KB1DH002.CPBCRD.D%%TRANDATE </t>
  </si>
  <si>
    <t>Source File name: CPACP.DIH.KB1DH005.KBBCRD.D%%TRANDATE</t>
  </si>
  <si>
    <t>CPACP.DIH.KB1DH004.CPBMER.Dddmmyy.txt</t>
  </si>
  <si>
    <t>CPACP.DIH.KB1DH010.OADCTF.DDDMMYY</t>
  </si>
  <si>
    <t>same KBMF as CP1T377</t>
  </si>
  <si>
    <t>Source File name: CPACP.DIH.KB1DH019.CC1T377.Dddmmyy.TXT</t>
  </si>
  <si>
    <t>CPACP.DIH.CI1D1166.CRDHD.D.DIH_ENC.TXT</t>
  </si>
  <si>
    <t>TPN confirms not from TPN</t>
  </si>
  <si>
    <t>CCMSP.BDA772N2.CARDHOLDER.FULL.DIH_ENC.YYYYMMDD.txt</t>
  </si>
  <si>
    <t>CCMSP.BDA772N4.CARDREGISTER.YYYYMMDD.txt</t>
  </si>
  <si>
    <t>CCMSP.BP772N1.CARDHOLDER.PURGE.YYYYMMDD.txt</t>
  </si>
  <si>
    <t>CCMSP.BDA772N5.LISTCARDTYPE.YYYYMMDD.txt</t>
  </si>
  <si>
    <t>KBMF-17601-CIS-MDF_AR V0.1</t>
  </si>
  <si>
    <t>DMS_KFAC_Client_Debtor V0.08_upd.xlsx</t>
  </si>
  <si>
    <t>Require EBAN team to provide KBMF file name reference</t>
  </si>
  <si>
    <t>DMS_KFAC_Company V0.09.xlsx</t>
  </si>
  <si>
    <t>FXRATE.FX_MID_RATE</t>
  </si>
  <si>
    <t>pending MB session</t>
  </si>
  <si>
    <t>KBMF-Batch_NTF_TN Reference and BT Limit Relation_V2.0</t>
  </si>
  <si>
    <t>PIM.WLTH_DEP_PD_FTR_CD</t>
  </si>
  <si>
    <t>pending usage</t>
  </si>
  <si>
    <t>RMST.IP_X_RM</t>
  </si>
  <si>
    <t>KBMF-Batch_UD_View_SavingPlan_v1.0.0</t>
  </si>
  <si>
    <t>PIM.V_COA_PD (unsure name in RDM)</t>
  </si>
  <si>
    <t>CCMASTER</t>
  </si>
  <si>
    <t>dropped</t>
  </si>
  <si>
    <t>CCVISA</t>
  </si>
  <si>
    <t>ODSP.CCINR_PD</t>
  </si>
  <si>
    <t>ODSP.CCCUP</t>
  </si>
  <si>
    <t>ODSCC.CC_CST_V</t>
  </si>
  <si>
    <t>DBTL4xL10</t>
  </si>
  <si>
    <t>TBD</t>
  </si>
  <si>
    <t>CPACP.DIH.KB1DH009.KBBMER.DDDMMYY</t>
  </si>
  <si>
    <t>Plan Arai</t>
  </si>
  <si>
    <t>Stream</t>
  </si>
  <si>
    <t>Streaming Hub - Kafka</t>
  </si>
  <si>
    <t>Ref</t>
  </si>
  <si>
    <t>KBank_MDF_Source Inventory_v00.00.01.xlsx</t>
  </si>
  <si>
    <t>DIH name</t>
  </si>
  <si>
    <t>Priority</t>
  </si>
  <si>
    <t>Latest Update</t>
  </si>
  <si>
    <t>CPBCRD</t>
  </si>
  <si>
    <t>KBBCRD</t>
  </si>
  <si>
    <t>CPBCUS</t>
  </si>
  <si>
    <t>KBBCUS</t>
  </si>
  <si>
    <t>CPACP.DIH.KB1DH019.CP1T377.Dddmmyy.txt</t>
  </si>
  <si>
    <t>introduced by CIS</t>
  </si>
  <si>
    <t>CSMP.V_CUSTXFORMXCONSENT</t>
  </si>
  <si>
    <t>CSMP.V_FORMXAPPR</t>
  </si>
  <si>
    <t>CSMP.V_CHANNEL</t>
  </si>
  <si>
    <t>CSMP.V_ORIGINATEPRODUCTNONCOA</t>
  </si>
  <si>
    <t>CSMP.V_RECEIVERTYPE</t>
  </si>
  <si>
    <t>statement</t>
  </si>
  <si>
    <t>Salessmart</t>
  </si>
  <si>
    <t>TPN</t>
  </si>
  <si>
    <t>Trade Navigator</t>
  </si>
  <si>
    <t>CPACP.DIH.KB1DH046.Dddmmyy</t>
  </si>
  <si>
    <t>CPACP.CC1D557.CUP.KT.Dddmmyy.txt</t>
  </si>
  <si>
    <t>CPACP.CC1D557.KT.Dddmmyy.txt</t>
  </si>
  <si>
    <t>CPACP.CC2D5039.KT.Dddmmyy.txt</t>
  </si>
  <si>
    <t>CPACP.DIH.KB1DH046.Dddmmyy.txt</t>
  </si>
  <si>
    <t>CPACP.DIH.KB1DH010.OADCTF.Dddmmyy.txt</t>
  </si>
  <si>
    <t>PCB Lending</t>
  </si>
  <si>
    <t>DRS</t>
  </si>
  <si>
    <t>pending mapping</t>
  </si>
  <si>
    <t>DATATANK.L_LND_MSTR_AR</t>
  </si>
  <si>
    <t>FX BOOTH</t>
  </si>
  <si>
    <t>LPM - AS400</t>
  </si>
  <si>
    <t>LPM - TDR</t>
  </si>
  <si>
    <t>LPM - Write-Off</t>
  </si>
  <si>
    <t>Group</t>
  </si>
  <si>
    <t>Curation Area</t>
  </si>
  <si>
    <t>Schema</t>
  </si>
  <si>
    <t>EBAN IN-Table/DIH Table</t>
  </si>
  <si>
    <t xml:space="preserve">SCF_IP_REL
(DIH DATASET) </t>
  </si>
  <si>
    <t>Intermidiate system DIH</t>
  </si>
  <si>
    <t>KBMF-718.02-DATATANK_VIEW_VP_SCF_TDG_v0.7</t>
  </si>
  <si>
    <t xml:space="preserve">SCF_IP (DIH DATASET) </t>
  </si>
  <si>
    <t>KBMF-718.02-DATATANK_VIEW_VP_SCF_CST_PRFL_v0.6</t>
  </si>
  <si>
    <t>DATALAKE</t>
  </si>
  <si>
    <t>IN_SCF_LMT_AR_INF</t>
  </si>
  <si>
    <t>Source direct to EBAN</t>
  </si>
  <si>
    <t>KBMF-718.02-DATALAKE_VIEW_VP_SCF_LMT_AR_INF_V0.3</t>
  </si>
  <si>
    <t>IN_SCF_FEE_DTL</t>
  </si>
  <si>
    <t>KBMF-718.02-DATALAKE_VIEW_VP_SCF_FEE_DTL_v0.5</t>
  </si>
  <si>
    <t>IN_SCF_BOOK_LOAN</t>
  </si>
  <si>
    <t>KBMF-718.02-DATALAKE_VIEW_VP_SCF_BOOK_LOAN_v0.11</t>
  </si>
  <si>
    <t>IN_SCF_CST_X_AR_REL</t>
  </si>
  <si>
    <t>KBMF-718.02-DATALAKE_VIEW_VP_SCF_CST_X_AR_REL_v0.2</t>
  </si>
  <si>
    <t>IN_LPM_LMT_AR_INF_BFR_WRTO</t>
  </si>
  <si>
    <t>MM_REPO</t>
  </si>
  <si>
    <t>IN_CMB_MM_DEAL_AR</t>
  </si>
  <si>
    <t>IN_CMB_MKT_EV</t>
  </si>
  <si>
    <t>KBMF-718.02-DATALAKE_VIEW_VP_CMB_MKT_EV_v0.1</t>
  </si>
  <si>
    <t>Q_INT_RATE_TP_CD</t>
  </si>
  <si>
    <t>KBMF-718.02-DATALAKE_VIEW_VC_INT_RATE_TP_CD_V0.4</t>
  </si>
  <si>
    <t>CBR_718.02_VC_INT_RATE_TP_CD_V0.4</t>
  </si>
  <si>
    <t xml:space="preserve">Trading
</t>
  </si>
  <si>
    <t>IN_CNTG_TDG_AC_AR_INF</t>
  </si>
  <si>
    <t>KBMF-718.02-DATALAKE_VIEW_VP_CNTG_TDG_AC_AR_INF_v1.2</t>
  </si>
  <si>
    <t>CBR_EBAN_V_CNTG_TDG_AC_AR_INF_v1.2</t>
  </si>
  <si>
    <t>IN_TDG_AC_AR_INF</t>
  </si>
  <si>
    <t>KBMF-718.02-DATALAKE_VIEW_VP_TDG_AC_AR_INF_v1.3</t>
  </si>
  <si>
    <t>CBR_EBAN_V_TDG_AC_AR_INF_v1.2</t>
  </si>
  <si>
    <t>IN_TRD_AC_AR</t>
  </si>
  <si>
    <t>KBMF-718.02-DATALAKE_VIEW_V_TRD_AC_AR_V1.2</t>
  </si>
  <si>
    <t>CBR_EBAN_V_TRD_AC_AR_v1.1</t>
  </si>
  <si>
    <t>IN_TRD_AC_AR_INF</t>
  </si>
  <si>
    <t>KBMF-718.02-DATALAKE_VIEW_V_TRD_AC_AR_INF_V1.0</t>
  </si>
  <si>
    <t>IN_FCTRNG_AR</t>
  </si>
  <si>
    <t>KBMF-718.02-DATALAKE_VIEW.VP_FCTRNG_AR_v.1.4</t>
  </si>
  <si>
    <t>CBR_VP_FCTRNG_AR_v.0.4</t>
  </si>
  <si>
    <t>IN_FCTRNG_AR_DTL</t>
  </si>
  <si>
    <t>CBR_VP_FCTRNG_AR_DTL_v.0.3</t>
  </si>
  <si>
    <t>Lending</t>
  </si>
  <si>
    <t>AC_INF</t>
  </si>
  <si>
    <t>KBMF-718.02-DATATANK_VIEW_VP_AC_INF_V1.1</t>
  </si>
  <si>
    <r>
      <rPr>
        <b/>
        <sz val="11"/>
        <color rgb="FF000000"/>
        <rFont val="Calibri"/>
        <family val="2"/>
        <scheme val="minor"/>
      </rPr>
      <t>AC_INF</t>
    </r>
    <r>
      <rPr>
        <sz val="11"/>
        <color rgb="FF000000"/>
        <rFont val="Calibri"/>
        <family val="2"/>
        <scheme val="minor"/>
      </rPr>
      <t xml:space="preserve"> &gt;&gt; ใน CBR ใส่ IN แบบนี้เลย</t>
    </r>
  </si>
  <si>
    <t>LMT_FNC_SVC_AR</t>
  </si>
  <si>
    <t>KBMF-718.02-DATALAKE_VIEW_VP_GNL_FNC_SVC_AR_V0.8</t>
  </si>
  <si>
    <r>
      <rPr>
        <b/>
        <sz val="11"/>
        <color rgb="FF000000"/>
        <rFont val="Calibri"/>
        <family val="2"/>
        <scheme val="minor"/>
      </rPr>
      <t>LMT_FNC_SVC_AR</t>
    </r>
    <r>
      <rPr>
        <sz val="11"/>
        <color rgb="FF000000"/>
        <rFont val="Calibri"/>
        <family val="2"/>
        <scheme val="minor"/>
      </rPr>
      <t xml:space="preserve"> &gt;&gt; ใน CBR ใส่ IN แบบนี้เลย</t>
    </r>
  </si>
  <si>
    <t>IN_FIX_DEP_RATE_TIER_BY_AMT</t>
  </si>
  <si>
    <t>KBMF-718.02-DATALAKE_VIEW_VP_FIX_DEP_RATE_TIER_BY_AMT_v0.2</t>
  </si>
  <si>
    <t>IN_EMP_AR</t>
  </si>
  <si>
    <t>KBMF-718.02-DATATANK_VIEW_V_EMP_AR_v.1.0</t>
  </si>
  <si>
    <t>CBR_EBAN_V_EMP_AR_v.0.9</t>
  </si>
  <si>
    <t>V_PCB_AR_SA_DLY_TMP</t>
  </si>
  <si>
    <t>KBMF-718.02-DATATANK_VIEW_V_PCB_AR_SA_DLY_v.0.8</t>
  </si>
  <si>
    <t>DATATANK</t>
  </si>
  <si>
    <t>PCB_AR_CA_DLY_TMP</t>
  </si>
  <si>
    <t>KBMF-718.02-DATATANK_VIEW_V_PCB_AR_CA_DLY_v.0.6</t>
  </si>
  <si>
    <t>PCB_AR_FX_DLY_TMP</t>
  </si>
  <si>
    <t>KBMF-718.02-DATALAKE_VIEW_V_PCB_AR_FX_DLY_v.0.9</t>
  </si>
  <si>
    <t>PCB_AR_SF_DLY_TMP</t>
  </si>
  <si>
    <t>KBMF-718.02-DATALAKE_VIEW_V_PCB_AR_SF_DLY_v.0.7</t>
  </si>
  <si>
    <t>IN_DEP_CSTD_AR</t>
  </si>
  <si>
    <t>KBMF-718.02-VIEW-DATALAKE_VIEW_VP_DEP_CSTD_AR_V0.2</t>
  </si>
  <si>
    <t>CBR_EBAN_VP_DEP_CSTD_AR_V1.1</t>
  </si>
  <si>
    <t>CMSS</t>
  </si>
  <si>
    <t>FCD_DEP_AR_DLY</t>
  </si>
  <si>
    <t>KBMF-718.02-DATATANK_VIEW.VP_FCD_DEP_AR_DLY_V0.2</t>
  </si>
  <si>
    <t>IN_FND_AR</t>
  </si>
  <si>
    <t>KBMF-718.02-DATATANK_VIEW_VP_FND_AR</t>
  </si>
  <si>
    <t>CBR_EBAN_VP_FND_AR_v1.1</t>
  </si>
  <si>
    <t>IN_P_FND_SVG_PLN</t>
  </si>
  <si>
    <t>IN_P_FND_DVDN_PYMT</t>
  </si>
  <si>
    <t>IN_FND_DTL</t>
  </si>
  <si>
    <t>KBMF-718.02-DATALAKE_VIEW-VP_FND_DTL_V1.0</t>
  </si>
  <si>
    <t>CBR_EBAN_VP_FND_DTL_v.0.9</t>
  </si>
  <si>
    <t>IN_P_FND_AR_MSTR</t>
  </si>
  <si>
    <t>KBMF-718.02-DATATANK_VIEW_VP_FND_AR_MSTR_v.1.4</t>
  </si>
  <si>
    <t>IN_FND_TAX_SLBL</t>
  </si>
  <si>
    <t>CBR_EBAN_VP_FND_TAX_SLBL_v.0.4</t>
  </si>
  <si>
    <t>IN_FND</t>
  </si>
  <si>
    <t>KBMF-718.02-DATALAKE_VIEW_VP_FND_v.0.6</t>
  </si>
  <si>
    <t>CBR_EBAN_VP_FND_v0.12</t>
  </si>
  <si>
    <t>Plan A (Pending KBMF)</t>
  </si>
  <si>
    <t>Plan A (Pending Table Spec)</t>
  </si>
  <si>
    <t>Plan B (Pending KBMF)</t>
  </si>
  <si>
    <t>Plan B (Pending Table Spec)</t>
  </si>
  <si>
    <t>(Multiple Items)</t>
  </si>
  <si>
    <t>Source extraction to-be Approach (Pending finaliztion by 14-Thu-23)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</si>
</sst>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yyyy\-mm\-dd;@"/>
    <numFmt numFmtId="166" formatCode="yyyy/mm/dd;@"/>
  </numFmts>
  <fonts count="85">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0"/>
      <color theme="0"/>
      <name val="Calibri"/>
      <family val="2"/>
      <scheme val="minor"/>
    </font>
    <font>
      <sz val="10"/>
      <color theme="1"/>
      <name val="Calibri"/>
      <family val="2"/>
      <scheme val="minor"/>
    </font>
    <font>
      <sz val="11"/>
      <color rgb="FFFF0000"/>
      <name val="Calibri"/>
      <family val="2"/>
      <scheme val="minor"/>
    </font>
    <font>
      <b/>
      <sz val="11"/>
      <color rgb="FF000000"/>
      <name val="Calibri"/>
      <family val="2"/>
      <scheme val="minor"/>
    </font>
    <font>
      <sz val="11"/>
      <color rgb="FF000000"/>
      <name val="Calibri"/>
      <family val="2"/>
      <scheme val="minor"/>
    </font>
    <font>
      <sz val="11"/>
      <color rgb="FFFF0000"/>
      <name val="Calibri"/>
      <family val="2"/>
    </font>
    <font>
      <b/>
      <sz val="11"/>
      <color indexed="9"/>
      <name val="Calibri"/>
      <family val="2"/>
      <scheme val="minor"/>
    </font>
    <font>
      <sz val="11"/>
      <name val="Calibri"/>
      <family val="2"/>
      <scheme val="minor"/>
    </font>
    <font>
      <i/>
      <sz val="11"/>
      <name val="Calibri"/>
      <family val="2"/>
      <scheme val="minor"/>
    </font>
    <font>
      <i/>
      <sz val="11"/>
      <color theme="1"/>
      <name val="Calibri"/>
      <family val="2"/>
      <scheme val="minor"/>
    </font>
    <font>
      <b/>
      <sz val="10"/>
      <color rgb="FFFFFFFF"/>
      <name val="Calibri"/>
      <family val="2"/>
      <scheme val="minor"/>
    </font>
    <font>
      <sz val="10"/>
      <color rgb="FF000000"/>
      <name val="Calibri"/>
      <family val="2"/>
      <scheme val="minor"/>
    </font>
    <font>
      <sz val="10"/>
      <color rgb="FFFF0000"/>
      <name val="Calibri"/>
      <family val="2"/>
      <scheme val="minor"/>
    </font>
    <font>
      <u/>
      <sz val="11"/>
      <color theme="10"/>
      <name val="Calibri"/>
      <family val="2"/>
      <scheme val="minor"/>
    </font>
    <font>
      <sz val="8"/>
      <name val="Calibri"/>
      <family val="2"/>
      <scheme val="minor"/>
    </font>
    <font>
      <sz val="11"/>
      <color theme="9"/>
      <name val="Calibri"/>
      <family val="2"/>
      <scheme val="minor"/>
    </font>
    <font>
      <sz val="10"/>
      <name val="Calibri"/>
      <family val="2"/>
      <scheme val="minor"/>
    </font>
    <font>
      <b/>
      <sz val="10"/>
      <color theme="1"/>
      <name val="Calibri"/>
      <family val="2"/>
      <scheme val="minor"/>
    </font>
    <font>
      <sz val="11"/>
      <color theme="1"/>
      <name val="Calibri"/>
      <family val="2"/>
      <charset val="222"/>
      <scheme val="minor"/>
    </font>
    <font>
      <sz val="10"/>
      <name val="Arial"/>
      <family val="2"/>
    </font>
    <font>
      <sz val="11"/>
      <color rgb="FF000000"/>
      <name val="Calibri"/>
      <family val="2"/>
    </font>
    <font>
      <b/>
      <sz val="10"/>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theme="0"/>
      <name val="Calibri"/>
      <family val="2"/>
      <scheme val="minor"/>
    </font>
    <font>
      <b/>
      <sz val="11"/>
      <name val="Calibri"/>
      <family val="2"/>
      <scheme val="minor"/>
    </font>
    <font>
      <sz val="11"/>
      <color rgb="FFC00000"/>
      <name val="Calibri"/>
      <family val="2"/>
      <scheme val="minor"/>
    </font>
    <font>
      <sz val="10"/>
      <color rgb="FFC00000"/>
      <name val="Calibri"/>
      <family val="2"/>
      <scheme val="minor"/>
    </font>
    <font>
      <sz val="11"/>
      <color rgb="FFFFFFFF"/>
      <name val="Calibri"/>
      <family val="2"/>
    </font>
    <font>
      <b/>
      <sz val="12"/>
      <color rgb="FFFFFFFF"/>
      <name val="Calibri"/>
      <family val="2"/>
    </font>
    <font>
      <b/>
      <sz val="11"/>
      <color rgb="FF000000"/>
      <name val="Calibri"/>
      <family val="2"/>
    </font>
    <font>
      <sz val="10"/>
      <name val="Calibri"/>
      <family val="2"/>
    </font>
    <font>
      <b/>
      <sz val="10"/>
      <color indexed="9"/>
      <name val="Calibri"/>
      <family val="2"/>
      <scheme val="minor"/>
    </font>
    <font>
      <sz val="9"/>
      <name val="Calibri"/>
      <family val="2"/>
      <scheme val="minor"/>
    </font>
    <font>
      <b/>
      <sz val="9"/>
      <color indexed="81"/>
      <name val="Tahoma"/>
      <family val="2"/>
    </font>
    <font>
      <sz val="9"/>
      <color indexed="81"/>
      <name val="Tahoma"/>
      <family val="2"/>
    </font>
    <font>
      <b/>
      <sz val="14"/>
      <color theme="1"/>
      <name val="Calibri"/>
      <family val="2"/>
      <scheme val="minor"/>
    </font>
    <font>
      <sz val="10.5"/>
      <color rgb="FF000000"/>
      <name val="Graphik"/>
      <family val="2"/>
    </font>
    <font>
      <sz val="11"/>
      <color rgb="FF0000FF"/>
      <name val="Calibri"/>
      <family val="2"/>
      <scheme val="minor"/>
    </font>
    <font>
      <b/>
      <sz val="11"/>
      <color rgb="FF0000FF"/>
      <name val="Calibri"/>
      <family val="2"/>
      <scheme val="minor"/>
    </font>
    <font>
      <sz val="12"/>
      <color theme="1"/>
      <name val="Calibri"/>
      <family val="2"/>
      <scheme val="minor"/>
    </font>
    <font>
      <b/>
      <sz val="12"/>
      <color theme="0"/>
      <name val="Calibri"/>
      <family val="2"/>
      <scheme val="minor"/>
    </font>
    <font>
      <strike/>
      <sz val="10"/>
      <name val="Calibri"/>
      <family val="2"/>
      <scheme val="minor"/>
    </font>
    <font>
      <b/>
      <sz val="12"/>
      <color theme="1"/>
      <name val="Calibri"/>
      <family val="2"/>
      <scheme val="minor"/>
    </font>
    <font>
      <strike/>
      <sz val="10"/>
      <color rgb="FF000000"/>
      <name val="Calibri"/>
      <family val="2"/>
      <scheme val="minor"/>
    </font>
    <font>
      <sz val="11"/>
      <color rgb="FF2B9B62"/>
      <name val="Calibri"/>
      <family val="2"/>
      <scheme val="minor"/>
    </font>
    <font>
      <sz val="11"/>
      <color rgb="FF7030A0"/>
      <name val="Calibri"/>
      <family val="2"/>
      <scheme val="minor"/>
    </font>
    <font>
      <sz val="11"/>
      <color rgb="FF0070C0"/>
      <name val="Calibri"/>
      <family val="2"/>
      <scheme val="minor"/>
    </font>
    <font>
      <sz val="11"/>
      <color rgb="FF00B050"/>
      <name val="Calibri"/>
      <family val="2"/>
      <scheme val="minor"/>
    </font>
    <font>
      <sz val="10"/>
      <name val="Arial"/>
      <family val="2"/>
      <charset val="1"/>
    </font>
    <font>
      <sz val="11"/>
      <name val="Calibri"/>
      <family val="2"/>
    </font>
    <font>
      <strike/>
      <sz val="11"/>
      <name val="Calibri"/>
      <family val="2"/>
    </font>
    <font>
      <strike/>
      <sz val="11"/>
      <color theme="1"/>
      <name val="Calibri"/>
      <family val="2"/>
      <scheme val="minor"/>
    </font>
    <font>
      <u val="double"/>
      <sz val="11"/>
      <color theme="1"/>
      <name val="Calibri"/>
      <family val="2"/>
      <scheme val="minor"/>
    </font>
    <font>
      <sz val="10"/>
      <color theme="0"/>
      <name val="Calibri"/>
      <family val="2"/>
      <scheme val="minor"/>
    </font>
    <font>
      <u/>
      <sz val="10"/>
      <color theme="10"/>
      <name val="Calibri"/>
      <family val="2"/>
      <scheme val="minor"/>
    </font>
    <font>
      <b/>
      <sz val="10"/>
      <color rgb="FFFF0000"/>
      <name val="Calibri"/>
      <family val="2"/>
      <scheme val="minor"/>
    </font>
    <font>
      <b/>
      <u/>
      <sz val="11"/>
      <color theme="1"/>
      <name val="Calibri"/>
      <family val="2"/>
      <scheme val="minor"/>
    </font>
    <font>
      <b/>
      <sz val="11"/>
      <color theme="0" tint="-0.34998626667073579"/>
      <name val="Calibri"/>
      <family val="2"/>
      <scheme val="minor"/>
    </font>
    <font>
      <sz val="11"/>
      <color theme="0" tint="-0.34998626667073579"/>
      <name val="Calibri"/>
      <family val="2"/>
      <scheme val="minor"/>
    </font>
    <font>
      <u val="double"/>
      <sz val="11"/>
      <color theme="0" tint="-0.34998626667073579"/>
      <name val="Calibri"/>
      <family val="2"/>
      <scheme val="minor"/>
    </font>
    <font>
      <b/>
      <sz val="18"/>
      <color theme="0"/>
      <name val="Calibri"/>
      <family val="2"/>
      <scheme val="minor"/>
    </font>
    <font>
      <b/>
      <sz val="11"/>
      <color rgb="FF00B050"/>
      <name val="Calibri"/>
      <family val="2"/>
      <scheme val="minor"/>
    </font>
    <font>
      <sz val="11"/>
      <color indexed="8"/>
      <name val="Calibri"/>
      <family val="2"/>
      <scheme val="minor"/>
    </font>
    <font>
      <i/>
      <sz val="11"/>
      <color rgb="FF000000"/>
      <name val="Calibri"/>
      <family val="2"/>
      <scheme val="minor"/>
    </font>
    <font>
      <sz val="10"/>
      <name val="Helv"/>
      <family val="2"/>
    </font>
    <font>
      <i/>
      <sz val="11"/>
      <color rgb="FFFF0000"/>
      <name val="Calibri"/>
      <family val="2"/>
      <scheme val="minor"/>
    </font>
    <font>
      <sz val="10"/>
      <name val="Verdana"/>
      <family val="2"/>
    </font>
    <font>
      <u/>
      <sz val="11"/>
      <color theme="10"/>
      <name val="Calibri"/>
      <family val="2"/>
      <charset val="222"/>
      <scheme val="minor"/>
    </font>
    <font>
      <i/>
      <sz val="11"/>
      <color rgb="FF7F7F7F"/>
      <name val="Calibri"/>
      <family val="2"/>
      <charset val="222"/>
      <scheme val="minor"/>
    </font>
    <font>
      <u/>
      <sz val="10"/>
      <color rgb="FF0000FF"/>
      <name val="Arial"/>
      <family val="2"/>
      <charset val="1"/>
    </font>
    <font>
      <sz val="11"/>
      <color rgb="FF000000"/>
      <name val="Tahoma"/>
      <family val="2"/>
      <charset val="1"/>
    </font>
    <font>
      <sz val="14"/>
      <name val="Calibri"/>
      <family val="2"/>
      <scheme val="minor"/>
    </font>
    <font>
      <b/>
      <sz val="11"/>
      <color theme="0" tint="-4.9989318521683403E-2"/>
      <name val="Calibri"/>
      <family val="2"/>
      <scheme val="minor"/>
    </font>
    <font>
      <sz val="12"/>
      <color rgb="FFFF0000"/>
      <name val="Calibri"/>
      <family val="2"/>
      <scheme val="minor"/>
    </font>
    <font>
      <sz val="11"/>
      <color theme="1"/>
      <name val="Calibri"/>
      <family val="2"/>
    </font>
    <font>
      <sz val="11"/>
      <color rgb="FF0070C0"/>
      <name val="Calibri"/>
      <family val="2"/>
    </font>
    <font>
      <sz val="11"/>
      <color rgb="FF4472C4"/>
      <name val="Calibri"/>
      <family val="2"/>
      <scheme val="minor"/>
    </font>
    <font>
      <sz val="11"/>
      <color theme="4"/>
      <name val="Calibri"/>
      <family val="2"/>
      <scheme val="minor"/>
    </font>
    <font>
      <sz val="16"/>
      <color theme="1"/>
      <name val="Calibri"/>
      <family val="2"/>
      <scheme val="minor"/>
    </font>
  </fonts>
  <fills count="49">
    <fill>
      <patternFill patternType="none"/>
    </fill>
    <fill>
      <patternFill patternType="gray125"/>
    </fill>
    <fill>
      <patternFill patternType="solid">
        <fgColor rgb="FF00B050"/>
        <bgColor indexed="64"/>
      </patternFill>
    </fill>
    <fill>
      <patternFill patternType="solid">
        <fgColor rgb="FF49A559"/>
        <bgColor indexed="64"/>
      </patternFill>
    </fill>
    <fill>
      <patternFill patternType="solid">
        <fgColor theme="9" tint="0.59999389629810485"/>
        <bgColor indexed="64"/>
      </patternFill>
    </fill>
    <fill>
      <patternFill patternType="solid">
        <fgColor rgb="FF08AC54"/>
        <bgColor indexed="64"/>
      </patternFill>
    </fill>
    <fill>
      <patternFill patternType="solid">
        <fgColor theme="1" tint="0.499984740745262"/>
        <bgColor indexed="64"/>
      </patternFill>
    </fill>
    <fill>
      <patternFill patternType="solid">
        <fgColor rgb="FF2C7541"/>
        <bgColor rgb="FF000000"/>
      </patternFill>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
      <patternFill patternType="solid">
        <fgColor rgb="FF002060"/>
        <bgColor rgb="FF000000"/>
      </patternFill>
    </fill>
    <fill>
      <patternFill patternType="solid">
        <fgColor rgb="FF002060"/>
        <bgColor indexed="64"/>
      </patternFill>
    </fill>
    <fill>
      <patternFill patternType="solid">
        <fgColor rgb="FFFFC000"/>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theme="6" tint="0.59999389629810485"/>
        <bgColor indexed="64"/>
      </patternFill>
    </fill>
    <fill>
      <patternFill patternType="solid">
        <fgColor theme="6" tint="0.79998168889431442"/>
        <bgColor indexed="64"/>
      </patternFill>
    </fill>
    <fill>
      <patternFill patternType="solid">
        <fgColor theme="9" tint="-0.499984740745262"/>
        <bgColor indexed="64"/>
      </patternFill>
    </fill>
    <fill>
      <patternFill patternType="solid">
        <fgColor theme="9" tint="0.79998168889431442"/>
        <bgColor indexed="64"/>
      </patternFill>
    </fill>
    <fill>
      <patternFill patternType="solid">
        <fgColor rgb="FF7030A0"/>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0"/>
        <bgColor indexed="64"/>
      </patternFill>
    </fill>
    <fill>
      <patternFill patternType="solid">
        <fgColor rgb="FFF2F2F2"/>
        <bgColor rgb="FF000000"/>
      </patternFill>
    </fill>
    <fill>
      <patternFill patternType="solid">
        <fgColor rgb="FFE7E6E6"/>
        <bgColor rgb="FF000000"/>
      </patternFill>
    </fill>
    <fill>
      <patternFill patternType="solid">
        <fgColor theme="5" tint="0.79998168889431442"/>
        <bgColor indexed="64"/>
      </patternFill>
    </fill>
    <fill>
      <patternFill patternType="solid">
        <fgColor rgb="FF0070C0"/>
        <bgColor indexed="64"/>
      </patternFill>
    </fill>
    <fill>
      <patternFill patternType="solid">
        <fgColor theme="9" tint="-0.249977111117893"/>
        <bgColor indexed="64"/>
      </patternFill>
    </fill>
    <fill>
      <patternFill patternType="solid">
        <fgColor theme="9" tint="0.79998168889431442"/>
        <bgColor rgb="FF000000"/>
      </patternFill>
    </fill>
    <fill>
      <patternFill patternType="solid">
        <fgColor theme="4" tint="-0.249977111117893"/>
        <bgColor indexed="64"/>
      </patternFill>
    </fill>
    <fill>
      <patternFill patternType="solid">
        <fgColor theme="8" tint="0.59999389629810485"/>
        <bgColor indexed="64"/>
      </patternFill>
    </fill>
    <fill>
      <patternFill patternType="solid">
        <fgColor theme="6"/>
        <bgColor indexed="64"/>
      </patternFill>
    </fill>
    <fill>
      <patternFill patternType="solid">
        <fgColor theme="1"/>
        <bgColor indexed="64"/>
      </patternFill>
    </fill>
    <fill>
      <patternFill patternType="solid">
        <fgColor theme="7" tint="0.59999389629810485"/>
        <bgColor indexed="64"/>
      </patternFill>
    </fill>
    <fill>
      <patternFill patternType="solid">
        <fgColor rgb="FFFFFFFF"/>
        <bgColor rgb="FFFFFFCC"/>
      </patternFill>
    </fill>
    <fill>
      <patternFill patternType="solid">
        <fgColor rgb="FFFFFFFF"/>
        <bgColor rgb="FF000000"/>
      </patternFill>
    </fill>
    <fill>
      <patternFill patternType="solid">
        <fgColor theme="0"/>
        <bgColor rgb="FF000000"/>
      </patternFill>
    </fill>
    <fill>
      <patternFill patternType="solid">
        <fgColor rgb="FFFF0000"/>
        <bgColor indexed="64"/>
      </patternFill>
    </fill>
    <fill>
      <patternFill patternType="solid">
        <fgColor rgb="FFFFFFCC"/>
      </patternFill>
    </fill>
    <fill>
      <patternFill patternType="solid">
        <fgColor theme="8" tint="-0.499984740745262"/>
        <bgColor indexed="64"/>
      </patternFill>
    </fill>
    <fill>
      <patternFill patternType="solid">
        <fgColor theme="5" tint="0.59999389629810485"/>
        <bgColor indexed="64"/>
      </patternFill>
    </fill>
    <fill>
      <patternFill patternType="solid">
        <fgColor rgb="FFC00000"/>
        <bgColor indexed="64"/>
      </patternFill>
    </fill>
    <fill>
      <patternFill patternType="solid">
        <fgColor theme="0" tint="-0.34998626667073579"/>
        <bgColor indexed="64"/>
      </patternFill>
    </fill>
    <fill>
      <patternFill patternType="solid">
        <fgColor indexed="9"/>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rgb="FF00B0F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style="thin">
        <color rgb="FF000000"/>
      </left>
      <right/>
      <top style="thin">
        <color rgb="FF000000"/>
      </top>
      <bottom style="thin">
        <color rgb="FF000000"/>
      </bottom>
      <diagonal/>
    </border>
  </borders>
  <cellStyleXfs count="30">
    <xf numFmtId="0" fontId="0" fillId="0" borderId="0"/>
    <xf numFmtId="0" fontId="17" fillId="0" borderId="0" applyNumberFormat="0" applyFill="0" applyBorder="0" applyAlignment="0" applyProtection="0"/>
    <xf numFmtId="0" fontId="22" fillId="0" borderId="0"/>
    <xf numFmtId="0" fontId="26" fillId="14" borderId="0" applyNumberFormat="0" applyBorder="0" applyAlignment="0" applyProtection="0"/>
    <xf numFmtId="0" fontId="27" fillId="15" borderId="0" applyNumberFormat="0" applyBorder="0" applyAlignment="0" applyProtection="0"/>
    <xf numFmtId="0" fontId="28" fillId="16" borderId="0" applyNumberFormat="0" applyBorder="0" applyAlignment="0" applyProtection="0"/>
    <xf numFmtId="0" fontId="23" fillId="0" borderId="0"/>
    <xf numFmtId="0" fontId="54" fillId="0" borderId="0"/>
    <xf numFmtId="0" fontId="1" fillId="0" borderId="0"/>
    <xf numFmtId="0" fontId="70" fillId="0" borderId="0"/>
    <xf numFmtId="0" fontId="72" fillId="0" borderId="0"/>
    <xf numFmtId="0" fontId="54" fillId="0" borderId="0"/>
    <xf numFmtId="9" fontId="1" fillId="0" borderId="0" applyFont="0" applyFill="0" applyBorder="0" applyAlignment="0" applyProtection="0"/>
    <xf numFmtId="0" fontId="73" fillId="0" borderId="0" applyNumberFormat="0" applyFill="0" applyBorder="0" applyAlignment="0" applyProtection="0"/>
    <xf numFmtId="164" fontId="2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40" borderId="28" applyNumberFormat="0" applyFont="0" applyAlignment="0" applyProtection="0"/>
    <xf numFmtId="0" fontId="1" fillId="0" borderId="0"/>
    <xf numFmtId="0" fontId="23" fillId="0" borderId="0"/>
    <xf numFmtId="0" fontId="54" fillId="0" borderId="0"/>
    <xf numFmtId="0" fontId="74" fillId="0" borderId="0" applyNumberFormat="0" applyFill="0" applyBorder="0" applyAlignment="0" applyProtection="0"/>
    <xf numFmtId="0" fontId="75" fillId="0" borderId="0" applyBorder="0" applyProtection="0"/>
    <xf numFmtId="0" fontId="22" fillId="0" borderId="0"/>
    <xf numFmtId="0" fontId="76" fillId="0" borderId="0"/>
    <xf numFmtId="0" fontId="54" fillId="0" borderId="0"/>
    <xf numFmtId="0" fontId="1" fillId="0" borderId="0"/>
  </cellStyleXfs>
  <cellXfs count="810">
    <xf numFmtId="0" fontId="0" fillId="0" borderId="0" xfId="0"/>
    <xf numFmtId="0" fontId="0" fillId="0" borderId="1" xfId="0" applyBorder="1"/>
    <xf numFmtId="0" fontId="4" fillId="3" borderId="1" xfId="0" applyFont="1" applyFill="1" applyBorder="1" applyAlignment="1">
      <alignment horizontal="center" vertical="top"/>
    </xf>
    <xf numFmtId="0" fontId="4" fillId="3" borderId="1" xfId="0" applyFont="1" applyFill="1" applyBorder="1" applyAlignment="1">
      <alignment vertical="top"/>
    </xf>
    <xf numFmtId="0" fontId="5" fillId="0" borderId="1" xfId="0" applyFont="1" applyBorder="1" applyAlignment="1">
      <alignment horizontal="center" vertical="top"/>
    </xf>
    <xf numFmtId="15" fontId="5" fillId="0" borderId="1" xfId="0" applyNumberFormat="1" applyFont="1" applyBorder="1" applyAlignment="1">
      <alignment horizontal="center" vertical="top"/>
    </xf>
    <xf numFmtId="0" fontId="5" fillId="0" borderId="1" xfId="0" applyFont="1" applyBorder="1" applyAlignment="1">
      <alignment vertical="top" wrapText="1"/>
    </xf>
    <xf numFmtId="0" fontId="5" fillId="0" borderId="1" xfId="0" applyFont="1" applyBorder="1" applyAlignment="1">
      <alignment vertical="top"/>
    </xf>
    <xf numFmtId="0" fontId="3" fillId="4" borderId="0" xfId="0" applyFont="1" applyFill="1"/>
    <xf numFmtId="0" fontId="0" fillId="4" borderId="0" xfId="0" applyFill="1"/>
    <xf numFmtId="0" fontId="0" fillId="0" borderId="1" xfId="0" applyBorder="1" applyAlignment="1">
      <alignment horizontal="left" vertical="top" wrapText="1"/>
    </xf>
    <xf numFmtId="0" fontId="0" fillId="0" borderId="0" xfId="0"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6" xfId="0" applyBorder="1" applyAlignment="1">
      <alignment horizontal="left" vertical="top" wrapText="1"/>
    </xf>
    <xf numFmtId="0" fontId="0" fillId="0" borderId="1" xfId="0" quotePrefix="1" applyBorder="1" applyAlignment="1">
      <alignment horizontal="left" vertical="top" wrapText="1"/>
    </xf>
    <xf numFmtId="0" fontId="6" fillId="0" borderId="1" xfId="0" applyFont="1" applyBorder="1" applyAlignment="1">
      <alignment horizontal="left" vertical="top" wrapText="1"/>
    </xf>
    <xf numFmtId="0" fontId="9" fillId="0" borderId="0" xfId="0" applyFont="1" applyAlignment="1">
      <alignment vertical="top"/>
    </xf>
    <xf numFmtId="0" fontId="2" fillId="2" borderId="1" xfId="0" applyFont="1" applyFill="1" applyBorder="1" applyAlignment="1">
      <alignment horizontal="center" vertical="top" wrapText="1"/>
    </xf>
    <xf numFmtId="0" fontId="0" fillId="0" borderId="3" xfId="0" applyBorder="1" applyAlignment="1">
      <alignment horizontal="center" vertical="top" wrapText="1"/>
    </xf>
    <xf numFmtId="0" fontId="0" fillId="0" borderId="1" xfId="0" applyBorder="1" applyAlignment="1">
      <alignment horizontal="center" vertical="top" wrapText="1"/>
    </xf>
    <xf numFmtId="0" fontId="0" fillId="0" borderId="0" xfId="0" applyAlignment="1">
      <alignment horizontal="center" vertical="top" wrapText="1"/>
    </xf>
    <xf numFmtId="0" fontId="2" fillId="2" borderId="5" xfId="0" applyFont="1" applyFill="1" applyBorder="1" applyAlignment="1">
      <alignment horizontal="center" vertical="top" wrapText="1"/>
    </xf>
    <xf numFmtId="0" fontId="0" fillId="0" borderId="4" xfId="0" applyBorder="1" applyAlignment="1">
      <alignment horizontal="left" vertical="top" wrapText="1"/>
    </xf>
    <xf numFmtId="0" fontId="8" fillId="0" borderId="1" xfId="0" applyFont="1" applyBorder="1" applyAlignment="1">
      <alignment horizontal="left" vertical="top" wrapText="1"/>
    </xf>
    <xf numFmtId="0" fontId="2" fillId="6" borderId="1" xfId="0" applyFont="1" applyFill="1" applyBorder="1" applyAlignment="1">
      <alignment horizontal="center" vertical="center"/>
    </xf>
    <xf numFmtId="0" fontId="11" fillId="0" borderId="0" xfId="0" applyFont="1"/>
    <xf numFmtId="0" fontId="0" fillId="0" borderId="0" xfId="0" applyAlignment="1">
      <alignment horizontal="center" vertical="top"/>
    </xf>
    <xf numFmtId="0" fontId="0" fillId="0" borderId="0" xfId="0" applyAlignment="1">
      <alignment wrapText="1"/>
    </xf>
    <xf numFmtId="0" fontId="12" fillId="0" borderId="0" xfId="0" applyFont="1"/>
    <xf numFmtId="0" fontId="13" fillId="0" borderId="0" xfId="0" applyFont="1"/>
    <xf numFmtId="0" fontId="0" fillId="0" borderId="0" xfId="0" applyAlignment="1">
      <alignment horizontal="center" vertical="center"/>
    </xf>
    <xf numFmtId="0" fontId="0" fillId="0" borderId="0" xfId="0" applyAlignment="1">
      <alignment horizontal="center"/>
    </xf>
    <xf numFmtId="0" fontId="10" fillId="5" borderId="1" xfId="0" applyFont="1" applyFill="1" applyBorder="1" applyAlignment="1">
      <alignment horizontal="center" vertical="top"/>
    </xf>
    <xf numFmtId="0" fontId="2" fillId="6" borderId="1" xfId="0" applyFont="1" applyFill="1" applyBorder="1" applyAlignment="1">
      <alignment horizontal="center" vertical="top"/>
    </xf>
    <xf numFmtId="0" fontId="0" fillId="0" borderId="0" xfId="0" quotePrefix="1" applyAlignment="1">
      <alignment horizontal="center"/>
    </xf>
    <xf numFmtId="0" fontId="14" fillId="7" borderId="1" xfId="0" applyFont="1" applyFill="1" applyBorder="1" applyAlignment="1">
      <alignment horizontal="center" vertical="top" readingOrder="1"/>
    </xf>
    <xf numFmtId="0" fontId="15" fillId="0" borderId="1" xfId="0" applyFont="1" applyBorder="1" applyAlignment="1">
      <alignment horizontal="center" vertical="top" readingOrder="1"/>
    </xf>
    <xf numFmtId="0" fontId="15" fillId="0" borderId="1" xfId="0" applyFont="1" applyBorder="1" applyAlignment="1">
      <alignment horizontal="left" vertical="top" readingOrder="1"/>
    </xf>
    <xf numFmtId="0" fontId="0" fillId="0" borderId="1" xfId="0" applyBorder="1" applyAlignment="1">
      <alignment vertical="top"/>
    </xf>
    <xf numFmtId="0" fontId="0" fillId="0" borderId="1" xfId="0" applyBorder="1" applyAlignment="1">
      <alignment vertical="top" wrapText="1"/>
    </xf>
    <xf numFmtId="0" fontId="6" fillId="0" borderId="4" xfId="0" applyFont="1" applyBorder="1" applyAlignment="1">
      <alignment horizontal="left" vertical="top" wrapText="1"/>
    </xf>
    <xf numFmtId="0" fontId="9" fillId="0" borderId="4" xfId="0" applyFont="1" applyBorder="1" applyAlignment="1">
      <alignment vertical="top"/>
    </xf>
    <xf numFmtId="0" fontId="0" fillId="0" borderId="7" xfId="0" applyBorder="1" applyAlignment="1">
      <alignment horizontal="left" vertical="top" wrapText="1"/>
    </xf>
    <xf numFmtId="0" fontId="10" fillId="5" borderId="5" xfId="0" applyFont="1" applyFill="1" applyBorder="1" applyAlignment="1">
      <alignment horizontal="center" vertical="top"/>
    </xf>
    <xf numFmtId="0" fontId="11" fillId="0" borderId="1" xfId="0" applyFont="1" applyBorder="1" applyAlignment="1">
      <alignment horizontal="left" vertical="top" wrapText="1"/>
    </xf>
    <xf numFmtId="0" fontId="0" fillId="0" borderId="4" xfId="0" applyBorder="1" applyAlignment="1">
      <alignment vertical="top"/>
    </xf>
    <xf numFmtId="0" fontId="0" fillId="0" borderId="7" xfId="0" applyBorder="1" applyAlignment="1">
      <alignment vertical="top"/>
    </xf>
    <xf numFmtId="0" fontId="0" fillId="0" borderId="0" xfId="0" applyAlignment="1">
      <alignment horizontal="left" vertical="top"/>
    </xf>
    <xf numFmtId="0" fontId="0" fillId="0" borderId="0" xfId="0" applyAlignment="1">
      <alignment horizontal="left" vertical="center"/>
    </xf>
    <xf numFmtId="0" fontId="17" fillId="0" borderId="0" xfId="1" applyAlignment="1">
      <alignment vertical="center"/>
    </xf>
    <xf numFmtId="0" fontId="3" fillId="0" borderId="0" xfId="0" applyFont="1" applyAlignment="1">
      <alignment horizontal="center"/>
    </xf>
    <xf numFmtId="0" fontId="14" fillId="7" borderId="3" xfId="0" applyFont="1" applyFill="1" applyBorder="1" applyAlignment="1">
      <alignment horizontal="center" vertical="top" readingOrder="1"/>
    </xf>
    <xf numFmtId="0" fontId="0" fillId="0" borderId="0" xfId="0" applyAlignment="1">
      <alignment horizontal="right" vertical="center"/>
    </xf>
    <xf numFmtId="0" fontId="0" fillId="0" borderId="0" xfId="0" applyAlignment="1">
      <alignment vertical="top"/>
    </xf>
    <xf numFmtId="0" fontId="5" fillId="0" borderId="0" xfId="0" applyFont="1" applyAlignment="1">
      <alignment vertical="top"/>
    </xf>
    <xf numFmtId="0" fontId="5" fillId="0" borderId="3" xfId="0" applyFont="1" applyBorder="1" applyAlignment="1">
      <alignment vertical="top"/>
    </xf>
    <xf numFmtId="15" fontId="5" fillId="0" borderId="1" xfId="0" applyNumberFormat="1" applyFont="1" applyBorder="1" applyAlignment="1">
      <alignment horizontal="left" vertical="top"/>
    </xf>
    <xf numFmtId="0" fontId="15" fillId="0" borderId="0" xfId="0" applyFont="1" applyAlignment="1">
      <alignment horizontal="left" vertical="top" readingOrder="1"/>
    </xf>
    <xf numFmtId="0" fontId="14" fillId="11" borderId="1" xfId="0" applyFont="1" applyFill="1" applyBorder="1" applyAlignment="1">
      <alignment horizontal="center" vertical="top" readingOrder="1"/>
    </xf>
    <xf numFmtId="0" fontId="6" fillId="0" borderId="1" xfId="0" applyFont="1" applyBorder="1" applyAlignment="1">
      <alignment vertical="top"/>
    </xf>
    <xf numFmtId="0" fontId="19" fillId="0" borderId="1" xfId="0" applyFont="1" applyBorder="1" applyAlignment="1">
      <alignment vertical="top"/>
    </xf>
    <xf numFmtId="0" fontId="15" fillId="0" borderId="3" xfId="0" applyFont="1" applyBorder="1" applyAlignment="1">
      <alignment horizontal="left" vertical="top" readingOrder="1"/>
    </xf>
    <xf numFmtId="0" fontId="0" fillId="9" borderId="1" xfId="0" applyFill="1" applyBorder="1" applyAlignment="1">
      <alignment vertical="top"/>
    </xf>
    <xf numFmtId="0" fontId="0" fillId="9" borderId="1" xfId="0" applyFill="1" applyBorder="1" applyAlignment="1">
      <alignment horizontal="center" vertical="top" wrapText="1"/>
    </xf>
    <xf numFmtId="0" fontId="0" fillId="9" borderId="1" xfId="0" applyFill="1" applyBorder="1" applyAlignment="1">
      <alignment horizontal="left" vertical="top" wrapText="1"/>
    </xf>
    <xf numFmtId="0" fontId="6" fillId="9" borderId="1" xfId="0" applyFont="1" applyFill="1" applyBorder="1" applyAlignment="1">
      <alignment vertical="top"/>
    </xf>
    <xf numFmtId="0" fontId="0" fillId="9" borderId="4" xfId="0" applyFill="1" applyBorder="1" applyAlignment="1">
      <alignment vertical="top"/>
    </xf>
    <xf numFmtId="0" fontId="0" fillId="9" borderId="4" xfId="0" applyFill="1" applyBorder="1" applyAlignment="1">
      <alignment horizontal="left" vertical="top" wrapText="1"/>
    </xf>
    <xf numFmtId="0" fontId="0" fillId="9" borderId="0" xfId="0" applyFill="1" applyAlignment="1">
      <alignment horizontal="left" vertical="top" wrapText="1"/>
    </xf>
    <xf numFmtId="0" fontId="0" fillId="0" borderId="5" xfId="0" applyBorder="1" applyAlignment="1">
      <alignment vertical="top"/>
    </xf>
    <xf numFmtId="0" fontId="11" fillId="0" borderId="1" xfId="0" applyFont="1" applyBorder="1" applyAlignment="1">
      <alignment vertical="top"/>
    </xf>
    <xf numFmtId="0" fontId="16" fillId="0" borderId="1" xfId="0" applyFont="1" applyBorder="1" applyAlignment="1">
      <alignment vertical="top"/>
    </xf>
    <xf numFmtId="0" fontId="20" fillId="0" borderId="3" xfId="0" applyFont="1" applyBorder="1" applyAlignment="1">
      <alignment horizontal="left" vertical="top" readingOrder="1"/>
    </xf>
    <xf numFmtId="0" fontId="15" fillId="0" borderId="1" xfId="0" applyFont="1" applyBorder="1" applyAlignment="1">
      <alignment horizontal="left" vertical="top" wrapText="1" readingOrder="1"/>
    </xf>
    <xf numFmtId="0" fontId="15" fillId="10" borderId="1" xfId="0" applyFont="1" applyFill="1" applyBorder="1" applyAlignment="1">
      <alignment horizontal="left" vertical="top" readingOrder="1"/>
    </xf>
    <xf numFmtId="0" fontId="0" fillId="0" borderId="1" xfId="0" applyBorder="1" applyAlignment="1">
      <alignment horizontal="left" vertical="top"/>
    </xf>
    <xf numFmtId="0" fontId="0" fillId="0" borderId="1" xfId="0" applyBorder="1" applyAlignment="1">
      <alignment horizontal="center" vertical="top"/>
    </xf>
    <xf numFmtId="0" fontId="11" fillId="0" borderId="1" xfId="0" applyFont="1" applyBorder="1" applyAlignment="1">
      <alignment horizontal="left" vertical="top"/>
    </xf>
    <xf numFmtId="0" fontId="2" fillId="12" borderId="1" xfId="0" applyFont="1" applyFill="1" applyBorder="1" applyAlignment="1">
      <alignment horizontal="center" vertical="top" wrapText="1"/>
    </xf>
    <xf numFmtId="0" fontId="11" fillId="0" borderId="0" xfId="0" applyFont="1" applyAlignment="1">
      <alignment vertical="top"/>
    </xf>
    <xf numFmtId="0" fontId="17" fillId="0" borderId="0" xfId="1" applyAlignment="1">
      <alignment vertical="top"/>
    </xf>
    <xf numFmtId="0" fontId="24" fillId="0" borderId="0" xfId="0" applyFont="1"/>
    <xf numFmtId="0" fontId="24" fillId="0" borderId="0" xfId="0" applyFont="1" applyAlignment="1">
      <alignment vertical="top"/>
    </xf>
    <xf numFmtId="0" fontId="3" fillId="0" borderId="0" xfId="0" applyFont="1"/>
    <xf numFmtId="0" fontId="0" fillId="0" borderId="4" xfId="0" applyBorder="1" applyAlignment="1">
      <alignment horizontal="center" vertical="top"/>
    </xf>
    <xf numFmtId="0" fontId="16" fillId="0" borderId="1" xfId="0" applyFont="1" applyBorder="1" applyAlignment="1">
      <alignment vertical="top" wrapText="1"/>
    </xf>
    <xf numFmtId="0" fontId="25" fillId="13" borderId="1" xfId="0" applyFont="1" applyFill="1" applyBorder="1" applyAlignment="1">
      <alignment horizontal="center" vertical="top" readingOrder="1"/>
    </xf>
    <xf numFmtId="0" fontId="5" fillId="0" borderId="0" xfId="0" applyFont="1" applyAlignment="1">
      <alignment horizontal="center" vertical="top"/>
    </xf>
    <xf numFmtId="0" fontId="5" fillId="0" borderId="3" xfId="0" applyFont="1" applyBorder="1" applyAlignment="1">
      <alignment horizontal="center" vertical="top"/>
    </xf>
    <xf numFmtId="0" fontId="5" fillId="0" borderId="0" xfId="0" applyFont="1" applyAlignment="1">
      <alignment horizontal="left" vertical="top"/>
    </xf>
    <xf numFmtId="0" fontId="5" fillId="0" borderId="3" xfId="0" applyFont="1" applyBorder="1" applyAlignment="1">
      <alignment horizontal="left" vertical="top"/>
    </xf>
    <xf numFmtId="0" fontId="5" fillId="0" borderId="3" xfId="0" quotePrefix="1" applyFont="1" applyBorder="1" applyAlignment="1">
      <alignment horizontal="left" vertical="top" wrapText="1"/>
    </xf>
    <xf numFmtId="0" fontId="26" fillId="14" borderId="1" xfId="3" applyBorder="1" applyAlignment="1">
      <alignment vertical="top"/>
    </xf>
    <xf numFmtId="0" fontId="28" fillId="16" borderId="1" xfId="5" applyBorder="1" applyAlignment="1">
      <alignment vertical="top"/>
    </xf>
    <xf numFmtId="0" fontId="27" fillId="15" borderId="1" xfId="4" applyBorder="1" applyAlignment="1">
      <alignment vertical="top"/>
    </xf>
    <xf numFmtId="0" fontId="11" fillId="0" borderId="4" xfId="0" applyFont="1" applyBorder="1" applyAlignment="1">
      <alignment vertical="top"/>
    </xf>
    <xf numFmtId="0" fontId="0" fillId="0" borderId="4" xfId="0" applyBorder="1" applyAlignment="1">
      <alignment horizontal="center" vertical="top" wrapText="1"/>
    </xf>
    <xf numFmtId="0" fontId="0" fillId="17" borderId="1" xfId="0" applyFill="1" applyBorder="1" applyAlignment="1">
      <alignment horizontal="center" vertical="top"/>
    </xf>
    <xf numFmtId="0" fontId="0" fillId="17" borderId="1" xfId="0" applyFill="1" applyBorder="1" applyAlignment="1">
      <alignment horizontal="center" vertical="top" wrapText="1"/>
    </xf>
    <xf numFmtId="0" fontId="0" fillId="17" borderId="1" xfId="0" applyFill="1" applyBorder="1" applyAlignment="1">
      <alignment horizontal="left" vertical="top" wrapText="1"/>
    </xf>
    <xf numFmtId="0" fontId="0" fillId="17" borderId="1" xfId="0" applyFill="1" applyBorder="1" applyAlignment="1">
      <alignment vertical="top"/>
    </xf>
    <xf numFmtId="0" fontId="0" fillId="17" borderId="4" xfId="0" applyFill="1" applyBorder="1" applyAlignment="1">
      <alignment vertical="top"/>
    </xf>
    <xf numFmtId="0" fontId="0" fillId="17" borderId="4" xfId="0" applyFill="1" applyBorder="1" applyAlignment="1">
      <alignment horizontal="left" vertical="top" wrapText="1"/>
    </xf>
    <xf numFmtId="0" fontId="0" fillId="17" borderId="1" xfId="0" applyFill="1" applyBorder="1" applyAlignment="1">
      <alignment horizontal="left" vertical="top"/>
    </xf>
    <xf numFmtId="0" fontId="0" fillId="18" borderId="1" xfId="0" applyFill="1" applyBorder="1" applyAlignment="1">
      <alignment horizontal="center" vertical="top"/>
    </xf>
    <xf numFmtId="0" fontId="0" fillId="0" borderId="1" xfId="0" pivotButton="1" applyBorder="1"/>
    <xf numFmtId="0" fontId="0" fillId="0" borderId="1" xfId="0" applyBorder="1" applyAlignment="1">
      <alignment horizontal="left"/>
    </xf>
    <xf numFmtId="0" fontId="0" fillId="0" borderId="1" xfId="0" applyBorder="1" applyAlignment="1">
      <alignment horizontal="left" indent="2"/>
    </xf>
    <xf numFmtId="0" fontId="2" fillId="0" borderId="1" xfId="0" applyFont="1" applyBorder="1"/>
    <xf numFmtId="0" fontId="2" fillId="0" borderId="10" xfId="0" applyFont="1" applyBorder="1"/>
    <xf numFmtId="0" fontId="6" fillId="17" borderId="1" xfId="0" applyFont="1" applyFill="1" applyBorder="1" applyAlignment="1">
      <alignment horizontal="left" vertical="top"/>
    </xf>
    <xf numFmtId="0" fontId="11" fillId="17" borderId="1" xfId="0" applyFont="1" applyFill="1" applyBorder="1" applyAlignment="1">
      <alignment horizontal="left" vertical="top"/>
    </xf>
    <xf numFmtId="0" fontId="11" fillId="0" borderId="1" xfId="0" applyFont="1" applyBorder="1" applyAlignment="1">
      <alignment horizontal="left" vertical="top" readingOrder="1"/>
    </xf>
    <xf numFmtId="0" fontId="5" fillId="20" borderId="3" xfId="0" applyFont="1" applyFill="1" applyBorder="1" applyAlignment="1">
      <alignment vertical="top"/>
    </xf>
    <xf numFmtId="0" fontId="20" fillId="0" borderId="1" xfId="0" applyFont="1" applyBorder="1" applyAlignment="1">
      <alignment horizontal="left" vertical="top" readingOrder="1"/>
    </xf>
    <xf numFmtId="0" fontId="5" fillId="20" borderId="1" xfId="0" applyFont="1" applyFill="1" applyBorder="1" applyAlignment="1">
      <alignment vertical="top"/>
    </xf>
    <xf numFmtId="0" fontId="20" fillId="0" borderId="3" xfId="0" applyFont="1" applyBorder="1" applyAlignment="1">
      <alignment horizontal="left" vertical="top"/>
    </xf>
    <xf numFmtId="0" fontId="0" fillId="0" borderId="3" xfId="0" applyBorder="1" applyAlignment="1">
      <alignment vertical="top"/>
    </xf>
    <xf numFmtId="0" fontId="11" fillId="0" borderId="5" xfId="0" applyFont="1" applyBorder="1" applyAlignment="1">
      <alignment vertical="top"/>
    </xf>
    <xf numFmtId="0" fontId="11" fillId="0" borderId="6" xfId="0" applyFont="1" applyBorder="1" applyAlignment="1">
      <alignment vertical="top"/>
    </xf>
    <xf numFmtId="0" fontId="11" fillId="0" borderId="6" xfId="0" applyFont="1" applyBorder="1" applyAlignment="1">
      <alignment horizontal="left" vertical="top" wrapText="1"/>
    </xf>
    <xf numFmtId="0" fontId="0" fillId="0" borderId="0" xfId="0" applyAlignment="1">
      <alignment vertical="top" wrapText="1"/>
    </xf>
    <xf numFmtId="0" fontId="0" fillId="0" borderId="0" xfId="0" quotePrefix="1" applyAlignment="1">
      <alignment vertical="top"/>
    </xf>
    <xf numFmtId="16" fontId="0" fillId="0" borderId="0" xfId="0" quotePrefix="1" applyNumberFormat="1" applyAlignment="1">
      <alignment vertical="top"/>
    </xf>
    <xf numFmtId="0" fontId="11" fillId="0" borderId="3" xfId="5" applyFont="1" applyFill="1" applyBorder="1" applyAlignment="1">
      <alignment vertical="top" wrapText="1"/>
    </xf>
    <xf numFmtId="0" fontId="11" fillId="0" borderId="1" xfId="5" applyFont="1" applyFill="1" applyBorder="1" applyAlignment="1">
      <alignment vertical="top" wrapText="1"/>
    </xf>
    <xf numFmtId="0" fontId="11" fillId="0" borderId="3" xfId="4" applyFont="1" applyFill="1" applyBorder="1" applyAlignment="1">
      <alignment vertical="top" wrapText="1"/>
    </xf>
    <xf numFmtId="0" fontId="11" fillId="0" borderId="1" xfId="4" applyFont="1" applyFill="1" applyBorder="1" applyAlignment="1">
      <alignment vertical="top" wrapText="1"/>
    </xf>
    <xf numFmtId="0" fontId="16" fillId="0" borderId="1" xfId="0" applyFont="1" applyBorder="1" applyAlignment="1">
      <alignment horizontal="left" vertical="top" readingOrder="1"/>
    </xf>
    <xf numFmtId="0" fontId="11" fillId="0" borderId="3" xfId="3" applyFont="1" applyFill="1" applyBorder="1" applyAlignment="1">
      <alignment vertical="top" wrapText="1"/>
    </xf>
    <xf numFmtId="0" fontId="11" fillId="0" borderId="1" xfId="3" applyFont="1" applyFill="1" applyBorder="1" applyAlignment="1">
      <alignment vertical="top" wrapText="1"/>
    </xf>
    <xf numFmtId="0" fontId="26" fillId="0" borderId="3" xfId="3" applyFill="1" applyBorder="1" applyAlignment="1">
      <alignment vertical="top" wrapText="1"/>
    </xf>
    <xf numFmtId="0" fontId="26" fillId="0" borderId="1" xfId="3" applyFill="1" applyBorder="1" applyAlignment="1">
      <alignment vertical="top" wrapText="1"/>
    </xf>
    <xf numFmtId="0" fontId="14" fillId="7" borderId="1" xfId="0" applyFont="1" applyFill="1" applyBorder="1" applyAlignment="1">
      <alignment horizontal="center" vertical="top" wrapText="1" readingOrder="1"/>
    </xf>
    <xf numFmtId="0" fontId="14" fillId="7" borderId="3" xfId="0" applyFont="1" applyFill="1" applyBorder="1" applyAlignment="1">
      <alignment horizontal="center" vertical="top" wrapText="1" readingOrder="1"/>
    </xf>
    <xf numFmtId="0" fontId="11" fillId="20" borderId="1" xfId="0" applyFont="1" applyFill="1" applyBorder="1" applyAlignment="1">
      <alignment horizontal="left" vertical="top"/>
    </xf>
    <xf numFmtId="0" fontId="17" fillId="0" borderId="1" xfId="1" applyBorder="1" applyAlignment="1">
      <alignment horizontal="left" vertical="top" wrapText="1"/>
    </xf>
    <xf numFmtId="0" fontId="2" fillId="21" borderId="1" xfId="0" applyFont="1" applyFill="1" applyBorder="1" applyAlignment="1">
      <alignment horizontal="center" vertical="top" wrapText="1"/>
    </xf>
    <xf numFmtId="16" fontId="0" fillId="0" borderId="1" xfId="0" applyNumberFormat="1" applyBorder="1" applyAlignment="1">
      <alignment horizontal="center" vertical="top" wrapText="1"/>
    </xf>
    <xf numFmtId="16" fontId="0" fillId="17" borderId="1" xfId="0" applyNumberFormat="1" applyFill="1" applyBorder="1" applyAlignment="1">
      <alignment horizontal="center" vertical="top" wrapText="1"/>
    </xf>
    <xf numFmtId="0" fontId="11" fillId="17" borderId="1" xfId="0" applyFont="1" applyFill="1" applyBorder="1" applyAlignment="1">
      <alignment vertical="top"/>
    </xf>
    <xf numFmtId="0" fontId="0" fillId="17" borderId="1" xfId="0" applyFill="1" applyBorder="1" applyAlignment="1">
      <alignment vertical="top" wrapText="1"/>
    </xf>
    <xf numFmtId="0" fontId="11" fillId="17" borderId="1" xfId="0" applyFont="1" applyFill="1" applyBorder="1" applyAlignment="1">
      <alignment horizontal="left" vertical="top" wrapText="1"/>
    </xf>
    <xf numFmtId="0" fontId="0" fillId="17" borderId="4" xfId="0" applyFill="1" applyBorder="1" applyAlignment="1">
      <alignment horizontal="center" vertical="top" wrapText="1"/>
    </xf>
    <xf numFmtId="0" fontId="0" fillId="0" borderId="12" xfId="0" applyBorder="1" applyAlignment="1">
      <alignment vertical="top"/>
    </xf>
    <xf numFmtId="0" fontId="0" fillId="0" borderId="6" xfId="0" applyBorder="1" applyAlignment="1">
      <alignment vertical="top"/>
    </xf>
    <xf numFmtId="0" fontId="11" fillId="9" borderId="1" xfId="0" applyFont="1" applyFill="1" applyBorder="1" applyAlignment="1">
      <alignment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1" xfId="0" applyBorder="1" applyAlignment="1">
      <alignment horizontal="left" indent="1"/>
    </xf>
    <xf numFmtId="0" fontId="2" fillId="12" borderId="0" xfId="0" applyFont="1" applyFill="1" applyAlignment="1">
      <alignment horizontal="center"/>
    </xf>
    <xf numFmtId="0" fontId="0" fillId="12" borderId="0" xfId="0" applyFill="1" applyAlignment="1">
      <alignment horizontal="center"/>
    </xf>
    <xf numFmtId="0" fontId="2" fillId="19" borderId="0" xfId="0" applyFont="1" applyFill="1" applyAlignment="1">
      <alignment horizontal="center"/>
    </xf>
    <xf numFmtId="0" fontId="29" fillId="19" borderId="0" xfId="0" applyFont="1" applyFill="1"/>
    <xf numFmtId="0" fontId="0" fillId="0" borderId="1" xfId="0" applyBorder="1" applyAlignment="1">
      <alignment horizontal="left" indent="3"/>
    </xf>
    <xf numFmtId="0" fontId="0" fillId="22" borderId="1" xfId="0" applyFill="1" applyBorder="1" applyAlignment="1">
      <alignment vertical="top"/>
    </xf>
    <xf numFmtId="0" fontId="11" fillId="22" borderId="1" xfId="0" applyFont="1" applyFill="1" applyBorder="1" applyAlignment="1">
      <alignment vertical="top"/>
    </xf>
    <xf numFmtId="0" fontId="0" fillId="0" borderId="0" xfId="0" applyAlignment="1">
      <alignment horizontal="right"/>
    </xf>
    <xf numFmtId="0" fontId="11" fillId="20" borderId="4" xfId="0" applyFont="1" applyFill="1" applyBorder="1" applyAlignment="1">
      <alignment vertical="top"/>
    </xf>
    <xf numFmtId="0" fontId="11" fillId="20" borderId="1" xfId="0" applyFont="1" applyFill="1" applyBorder="1" applyAlignment="1">
      <alignment vertical="top"/>
    </xf>
    <xf numFmtId="0" fontId="0" fillId="20" borderId="4" xfId="0" applyFill="1" applyBorder="1" applyAlignment="1">
      <alignment vertical="top"/>
    </xf>
    <xf numFmtId="0" fontId="0" fillId="20" borderId="4" xfId="0" applyFill="1" applyBorder="1" applyAlignment="1">
      <alignment vertical="top" wrapText="1"/>
    </xf>
    <xf numFmtId="0" fontId="0" fillId="20" borderId="11" xfId="0" applyFill="1" applyBorder="1" applyAlignment="1">
      <alignment vertical="top"/>
    </xf>
    <xf numFmtId="0" fontId="11" fillId="20" borderId="11" xfId="0" applyFont="1" applyFill="1" applyBorder="1" applyAlignment="1">
      <alignment vertical="top" wrapText="1"/>
    </xf>
    <xf numFmtId="0" fontId="0" fillId="20" borderId="3" xfId="0" applyFill="1" applyBorder="1" applyAlignment="1">
      <alignment vertical="top"/>
    </xf>
    <xf numFmtId="0" fontId="0" fillId="20" borderId="11" xfId="0" quotePrefix="1" applyFill="1" applyBorder="1" applyAlignment="1">
      <alignment vertical="top" wrapText="1"/>
    </xf>
    <xf numFmtId="0" fontId="11" fillId="20" borderId="4" xfId="0" applyFont="1" applyFill="1" applyBorder="1" applyAlignment="1">
      <alignment vertical="top" wrapText="1"/>
    </xf>
    <xf numFmtId="0" fontId="6" fillId="9" borderId="1" xfId="0" applyFont="1" applyFill="1" applyBorder="1" applyAlignment="1">
      <alignment horizontal="left" vertical="top"/>
    </xf>
    <xf numFmtId="0" fontId="0" fillId="20" borderId="1" xfId="0" applyFill="1" applyBorder="1" applyAlignment="1">
      <alignment horizontal="left" vertical="top"/>
    </xf>
    <xf numFmtId="0" fontId="24" fillId="25" borderId="0" xfId="0" applyFont="1" applyFill="1"/>
    <xf numFmtId="0" fontId="34" fillId="11" borderId="0" xfId="0" applyFont="1" applyFill="1"/>
    <xf numFmtId="0" fontId="35" fillId="0" borderId="0" xfId="0" applyFont="1"/>
    <xf numFmtId="0" fontId="24" fillId="26" borderId="0" xfId="0" applyFont="1" applyFill="1"/>
    <xf numFmtId="0" fontId="5" fillId="0" borderId="1" xfId="0" applyFont="1" applyBorder="1" applyAlignment="1">
      <alignment wrapText="1"/>
    </xf>
    <xf numFmtId="0" fontId="0" fillId="20" borderId="0" xfId="0" applyFill="1"/>
    <xf numFmtId="0" fontId="24" fillId="20" borderId="0" xfId="0" applyFont="1" applyFill="1"/>
    <xf numFmtId="0" fontId="0" fillId="27" borderId="0" xfId="0" applyFill="1"/>
    <xf numFmtId="0" fontId="4" fillId="2" borderId="1" xfId="6" applyFont="1" applyFill="1" applyBorder="1" applyAlignment="1">
      <alignment horizontal="center" vertical="top" wrapText="1"/>
    </xf>
    <xf numFmtId="0" fontId="4" fillId="28" borderId="1" xfId="6" applyFont="1" applyFill="1" applyBorder="1" applyAlignment="1">
      <alignment horizontal="center" vertical="top" wrapText="1"/>
    </xf>
    <xf numFmtId="0" fontId="37" fillId="5" borderId="1" xfId="6" applyFont="1" applyFill="1" applyBorder="1" applyAlignment="1">
      <alignment horizontal="center" vertical="top"/>
    </xf>
    <xf numFmtId="0" fontId="4" fillId="12" borderId="1" xfId="6" applyFont="1" applyFill="1" applyBorder="1" applyAlignment="1">
      <alignment horizontal="center" vertical="top" wrapText="1"/>
    </xf>
    <xf numFmtId="0" fontId="25" fillId="23" borderId="1" xfId="6" applyFont="1" applyFill="1" applyBorder="1" applyAlignment="1">
      <alignment horizontal="center" vertical="top" wrapText="1"/>
    </xf>
    <xf numFmtId="0" fontId="20" fillId="0" borderId="0" xfId="6" applyFont="1" applyAlignment="1">
      <alignment vertical="top"/>
    </xf>
    <xf numFmtId="0" fontId="20" fillId="0" borderId="0" xfId="6" applyFont="1"/>
    <xf numFmtId="0" fontId="20" fillId="0" borderId="1" xfId="6" applyFont="1" applyBorder="1" applyAlignment="1">
      <alignment horizontal="center" vertical="top" wrapText="1"/>
    </xf>
    <xf numFmtId="0" fontId="20" fillId="0" borderId="1" xfId="6" applyFont="1" applyBorder="1" applyAlignment="1">
      <alignment horizontal="left" vertical="top" wrapText="1"/>
    </xf>
    <xf numFmtId="0" fontId="20" fillId="0" borderId="1" xfId="6" applyFont="1" applyBorder="1" applyAlignment="1">
      <alignment vertical="top"/>
    </xf>
    <xf numFmtId="0" fontId="36" fillId="0" borderId="1" xfId="6" applyFont="1" applyBorder="1" applyAlignment="1">
      <alignment horizontal="center" vertical="top" wrapText="1"/>
    </xf>
    <xf numFmtId="0" fontId="23" fillId="0" borderId="0" xfId="6"/>
    <xf numFmtId="0" fontId="20" fillId="0" borderId="1" xfId="6" applyFont="1" applyBorder="1" applyAlignment="1">
      <alignment horizontal="left" vertical="top"/>
    </xf>
    <xf numFmtId="0" fontId="38" fillId="0" borderId="0" xfId="6" applyFont="1" applyAlignment="1">
      <alignment horizontal="center" vertical="center"/>
    </xf>
    <xf numFmtId="0" fontId="20" fillId="0" borderId="1" xfId="6" applyFont="1" applyBorder="1" applyAlignment="1">
      <alignment vertical="top" wrapText="1"/>
    </xf>
    <xf numFmtId="0" fontId="32" fillId="0" borderId="1" xfId="6" applyFont="1" applyBorder="1" applyAlignment="1">
      <alignment horizontal="left" vertical="top"/>
    </xf>
    <xf numFmtId="0" fontId="20" fillId="24" borderId="1" xfId="6" applyFont="1" applyFill="1" applyBorder="1" applyAlignment="1">
      <alignment vertical="top"/>
    </xf>
    <xf numFmtId="0" fontId="20" fillId="9" borderId="1" xfId="6" applyFont="1" applyFill="1" applyBorder="1" applyAlignment="1">
      <alignment vertical="top"/>
    </xf>
    <xf numFmtId="0" fontId="16" fillId="0" borderId="1" xfId="6" applyFont="1" applyBorder="1" applyAlignment="1">
      <alignment vertical="top" wrapText="1"/>
    </xf>
    <xf numFmtId="0" fontId="20" fillId="9" borderId="1" xfId="6" applyFont="1" applyFill="1" applyBorder="1" applyAlignment="1">
      <alignment horizontal="left" vertical="top"/>
    </xf>
    <xf numFmtId="0" fontId="20" fillId="22" borderId="1" xfId="6" applyFont="1" applyFill="1" applyBorder="1" applyAlignment="1">
      <alignment horizontal="left" vertical="top" wrapText="1"/>
    </xf>
    <xf numFmtId="0" fontId="20" fillId="0" borderId="1" xfId="6" applyFont="1" applyBorder="1" applyAlignment="1">
      <alignment horizontal="left" vertical="top" readingOrder="1"/>
    </xf>
    <xf numFmtId="0" fontId="20" fillId="0" borderId="1" xfId="6" quotePrefix="1" applyFont="1" applyBorder="1" applyAlignment="1">
      <alignment vertical="top" wrapText="1"/>
    </xf>
    <xf numFmtId="0" fontId="3" fillId="20" borderId="0" xfId="0" applyFont="1" applyFill="1"/>
    <xf numFmtId="0" fontId="0" fillId="0" borderId="15" xfId="0" applyBorder="1" applyAlignment="1">
      <alignment horizontal="left"/>
    </xf>
    <xf numFmtId="0" fontId="0" fillId="0" borderId="15" xfId="0" applyBorder="1" applyAlignment="1">
      <alignment horizontal="left" indent="1"/>
    </xf>
    <xf numFmtId="0" fontId="0" fillId="0" borderId="9" xfId="0" applyBorder="1" applyAlignment="1">
      <alignment horizontal="left"/>
    </xf>
    <xf numFmtId="0" fontId="29" fillId="12" borderId="8" xfId="0" applyFont="1" applyFill="1" applyBorder="1"/>
    <xf numFmtId="0" fontId="29" fillId="12" borderId="14" xfId="0" applyFont="1" applyFill="1" applyBorder="1"/>
    <xf numFmtId="0" fontId="29" fillId="12" borderId="12" xfId="0" applyFont="1" applyFill="1" applyBorder="1"/>
    <xf numFmtId="0" fontId="29" fillId="12" borderId="15" xfId="0" applyFont="1" applyFill="1" applyBorder="1"/>
    <xf numFmtId="0" fontId="29" fillId="12" borderId="16" xfId="0" applyFont="1" applyFill="1" applyBorder="1" applyAlignment="1">
      <alignment horizontal="right"/>
    </xf>
    <xf numFmtId="0" fontId="0" fillId="0" borderId="0" xfId="0" applyAlignment="1">
      <alignment horizontal="left" vertical="center" indent="1"/>
    </xf>
    <xf numFmtId="0" fontId="3" fillId="0" borderId="0" xfId="0" applyFont="1" applyAlignment="1">
      <alignment horizontal="left" vertical="center" indent="1"/>
    </xf>
    <xf numFmtId="0" fontId="29" fillId="2" borderId="0" xfId="0" applyFont="1" applyFill="1" applyAlignment="1">
      <alignment vertical="center"/>
    </xf>
    <xf numFmtId="0" fontId="20" fillId="24" borderId="1" xfId="6" applyFont="1" applyFill="1" applyBorder="1" applyAlignment="1">
      <alignment horizontal="left" vertical="top"/>
    </xf>
    <xf numFmtId="0" fontId="14" fillId="0" borderId="0" xfId="0" applyFont="1" applyAlignment="1">
      <alignment horizontal="center" vertical="top" readingOrder="1"/>
    </xf>
    <xf numFmtId="0" fontId="25" fillId="0" borderId="0" xfId="0" applyFont="1" applyAlignment="1">
      <alignment horizontal="center" vertical="top" readingOrder="1"/>
    </xf>
    <xf numFmtId="0" fontId="20" fillId="0" borderId="0" xfId="0" applyFont="1" applyAlignment="1">
      <alignment horizontal="left" vertical="top" readingOrder="1"/>
    </xf>
    <xf numFmtId="0" fontId="20" fillId="0" borderId="0" xfId="0" applyFont="1" applyAlignment="1">
      <alignment horizontal="left" vertical="top" wrapText="1" readingOrder="1"/>
    </xf>
    <xf numFmtId="0" fontId="20" fillId="0" borderId="1" xfId="0" applyFont="1" applyBorder="1" applyAlignment="1">
      <alignment horizontal="left" vertical="top" wrapText="1" readingOrder="1"/>
    </xf>
    <xf numFmtId="0" fontId="20" fillId="0" borderId="1" xfId="0" applyFont="1" applyBorder="1" applyAlignment="1">
      <alignment vertical="top"/>
    </xf>
    <xf numFmtId="0" fontId="29" fillId="12" borderId="12" xfId="0" applyFont="1" applyFill="1" applyBorder="1" applyAlignment="1">
      <alignment horizontal="right"/>
    </xf>
    <xf numFmtId="0" fontId="0" fillId="9" borderId="0" xfId="0" applyFill="1"/>
    <xf numFmtId="0" fontId="29" fillId="2" borderId="1" xfId="0" applyFont="1" applyFill="1" applyBorder="1" applyAlignment="1">
      <alignment horizontal="center"/>
    </xf>
    <xf numFmtId="0" fontId="3" fillId="9" borderId="0" xfId="0" applyFont="1" applyFill="1"/>
    <xf numFmtId="0" fontId="41" fillId="0" borderId="0" xfId="0" applyFont="1" applyAlignment="1">
      <alignment horizontal="left" vertical="top"/>
    </xf>
    <xf numFmtId="0" fontId="42" fillId="0" borderId="0" xfId="0" applyFont="1"/>
    <xf numFmtId="0" fontId="16" fillId="0" borderId="1" xfId="6" applyFont="1" applyBorder="1" applyAlignment="1">
      <alignment vertical="top"/>
    </xf>
    <xf numFmtId="0" fontId="29" fillId="2" borderId="14" xfId="0" applyFont="1" applyFill="1" applyBorder="1" applyAlignment="1">
      <alignment horizontal="center"/>
    </xf>
    <xf numFmtId="0" fontId="0" fillId="0" borderId="0" xfId="0" applyAlignment="1">
      <alignment vertical="center"/>
    </xf>
    <xf numFmtId="0" fontId="29" fillId="0" borderId="0" xfId="0" applyFont="1"/>
    <xf numFmtId="0" fontId="29" fillId="0" borderId="0" xfId="0" applyFont="1" applyAlignment="1">
      <alignment horizontal="right"/>
    </xf>
    <xf numFmtId="0" fontId="20" fillId="0" borderId="3" xfId="6" applyFont="1" applyBorder="1" applyAlignment="1">
      <alignment vertical="top"/>
    </xf>
    <xf numFmtId="0" fontId="0" fillId="0" borderId="1" xfId="0" applyBorder="1" applyAlignment="1">
      <alignment horizontal="center"/>
    </xf>
    <xf numFmtId="0" fontId="0" fillId="20" borderId="1" xfId="0" applyFill="1" applyBorder="1"/>
    <xf numFmtId="0" fontId="0" fillId="22" borderId="1" xfId="0" applyFill="1" applyBorder="1"/>
    <xf numFmtId="0" fontId="0" fillId="8" borderId="1" xfId="0" applyFill="1" applyBorder="1" applyAlignment="1">
      <alignment horizontal="center"/>
    </xf>
    <xf numFmtId="0" fontId="0" fillId="8" borderId="1" xfId="0" applyFill="1" applyBorder="1"/>
    <xf numFmtId="0" fontId="5" fillId="0" borderId="0" xfId="0" applyFont="1"/>
    <xf numFmtId="0" fontId="5" fillId="0" borderId="0" xfId="0" applyFont="1" applyAlignment="1">
      <alignment horizontal="center"/>
    </xf>
    <xf numFmtId="14" fontId="0" fillId="0" borderId="0" xfId="0" applyNumberFormat="1" applyAlignment="1">
      <alignment horizontal="center"/>
    </xf>
    <xf numFmtId="0" fontId="20" fillId="8" borderId="1" xfId="6" applyFont="1" applyFill="1" applyBorder="1" applyAlignment="1">
      <alignment vertical="top" wrapText="1"/>
    </xf>
    <xf numFmtId="0" fontId="20" fillId="8" borderId="1" xfId="6" applyFont="1" applyFill="1" applyBorder="1" applyAlignment="1">
      <alignment horizontal="left" vertical="top" wrapText="1"/>
    </xf>
    <xf numFmtId="0" fontId="20" fillId="8" borderId="1" xfId="6" applyFont="1" applyFill="1" applyBorder="1" applyAlignment="1">
      <alignment vertical="top"/>
    </xf>
    <xf numFmtId="0" fontId="5" fillId="8" borderId="1" xfId="0" applyFont="1" applyFill="1" applyBorder="1"/>
    <xf numFmtId="0" fontId="5" fillId="0" borderId="1" xfId="0" applyFont="1" applyBorder="1" applyAlignment="1">
      <alignment horizontal="center"/>
    </xf>
    <xf numFmtId="15" fontId="5" fillId="0" borderId="1" xfId="0" applyNumberFormat="1" applyFont="1" applyBorder="1" applyAlignment="1">
      <alignment horizontal="center"/>
    </xf>
    <xf numFmtId="0" fontId="25" fillId="9" borderId="1" xfId="6" applyFont="1" applyFill="1" applyBorder="1" applyAlignment="1">
      <alignment horizontal="center" vertical="top" wrapText="1"/>
    </xf>
    <xf numFmtId="0" fontId="25" fillId="9" borderId="1" xfId="0" applyFont="1" applyFill="1" applyBorder="1" applyAlignment="1">
      <alignment horizontal="center"/>
    </xf>
    <xf numFmtId="0" fontId="20" fillId="0" borderId="1" xfId="6" quotePrefix="1" applyFont="1" applyBorder="1" applyAlignment="1">
      <alignment horizontal="left" vertical="top" wrapText="1"/>
    </xf>
    <xf numFmtId="0" fontId="2" fillId="12" borderId="1" xfId="0" applyFont="1" applyFill="1" applyBorder="1" applyAlignment="1">
      <alignment horizontal="center" vertical="top"/>
    </xf>
    <xf numFmtId="0" fontId="2" fillId="12" borderId="1" xfId="0" applyFont="1" applyFill="1" applyBorder="1" applyAlignment="1">
      <alignment vertical="top"/>
    </xf>
    <xf numFmtId="0" fontId="2" fillId="2" borderId="1" xfId="0" applyFont="1" applyFill="1" applyBorder="1" applyAlignment="1">
      <alignment vertical="top"/>
    </xf>
    <xf numFmtId="0" fontId="0" fillId="20" borderId="1" xfId="0" applyFill="1" applyBorder="1" applyAlignment="1">
      <alignment horizontal="center" vertical="top"/>
    </xf>
    <xf numFmtId="0" fontId="0" fillId="20" borderId="1" xfId="0" applyFill="1" applyBorder="1" applyAlignment="1">
      <alignment vertical="top"/>
    </xf>
    <xf numFmtId="0" fontId="8" fillId="30" borderId="1" xfId="0" applyFont="1" applyFill="1" applyBorder="1" applyAlignment="1">
      <alignment vertical="top" wrapText="1"/>
    </xf>
    <xf numFmtId="0" fontId="0" fillId="20" borderId="1" xfId="0" quotePrefix="1" applyFill="1" applyBorder="1" applyAlignment="1">
      <alignment vertical="top" wrapText="1"/>
    </xf>
    <xf numFmtId="0" fontId="0" fillId="24" borderId="1" xfId="0" applyFill="1" applyBorder="1" applyAlignment="1">
      <alignment vertical="top"/>
    </xf>
    <xf numFmtId="0" fontId="29" fillId="2" borderId="8" xfId="0" applyFont="1" applyFill="1" applyBorder="1" applyAlignment="1">
      <alignment horizontal="center"/>
    </xf>
    <xf numFmtId="0" fontId="31" fillId="0" borderId="0" xfId="0" applyFont="1"/>
    <xf numFmtId="0" fontId="8" fillId="0" borderId="1" xfId="5" applyFont="1" applyFill="1" applyBorder="1" applyAlignment="1">
      <alignment vertical="top" wrapText="1"/>
    </xf>
    <xf numFmtId="0" fontId="8" fillId="0" borderId="1" xfId="4" applyFont="1" applyFill="1" applyBorder="1" applyAlignment="1">
      <alignment vertical="top" wrapText="1"/>
    </xf>
    <xf numFmtId="0" fontId="8" fillId="0" borderId="5" xfId="4" applyFont="1" applyFill="1" applyBorder="1" applyAlignment="1">
      <alignment vertical="top" wrapText="1"/>
    </xf>
    <xf numFmtId="0" fontId="11" fillId="0" borderId="4" xfId="4" applyFont="1" applyFill="1" applyBorder="1" applyAlignment="1">
      <alignment vertical="top" wrapText="1"/>
    </xf>
    <xf numFmtId="0" fontId="8" fillId="0" borderId="6" xfId="4" applyFont="1" applyFill="1" applyBorder="1" applyAlignment="1">
      <alignment vertical="top" wrapText="1"/>
    </xf>
    <xf numFmtId="0" fontId="8" fillId="0" borderId="17" xfId="4" applyFont="1" applyFill="1" applyBorder="1" applyAlignment="1">
      <alignment vertical="top" wrapText="1"/>
    </xf>
    <xf numFmtId="0" fontId="20" fillId="0" borderId="0" xfId="6" applyFont="1" applyAlignment="1">
      <alignment horizontal="left" vertical="top"/>
    </xf>
    <xf numFmtId="0" fontId="32" fillId="0" borderId="1" xfId="0" applyFont="1" applyBorder="1" applyAlignment="1">
      <alignment horizontal="left" vertical="top" readingOrder="1"/>
    </xf>
    <xf numFmtId="0" fontId="2" fillId="12" borderId="1" xfId="0" applyFont="1" applyFill="1" applyBorder="1" applyAlignment="1">
      <alignment horizontal="center"/>
    </xf>
    <xf numFmtId="0" fontId="20" fillId="20" borderId="3" xfId="6" applyFont="1" applyFill="1" applyBorder="1" applyAlignment="1">
      <alignment vertical="top"/>
    </xf>
    <xf numFmtId="0" fontId="20" fillId="27" borderId="1" xfId="6" applyFont="1" applyFill="1" applyBorder="1" applyAlignment="1">
      <alignment vertical="top"/>
    </xf>
    <xf numFmtId="0" fontId="5" fillId="0" borderId="3" xfId="0" applyFont="1" applyBorder="1" applyAlignment="1">
      <alignment horizontal="left" vertical="top" wrapText="1"/>
    </xf>
    <xf numFmtId="0" fontId="5" fillId="0" borderId="1" xfId="0" applyFont="1" applyBorder="1" applyAlignment="1">
      <alignment horizontal="left" vertical="top" wrapText="1"/>
    </xf>
    <xf numFmtId="0" fontId="17" fillId="0" borderId="1" xfId="1" applyBorder="1"/>
    <xf numFmtId="0" fontId="11" fillId="0" borderId="0" xfId="0" applyFont="1" applyAlignment="1">
      <alignment horizontal="left" vertical="center" indent="1"/>
    </xf>
    <xf numFmtId="0" fontId="29" fillId="0" borderId="0" xfId="0" applyFont="1" applyAlignment="1">
      <alignment horizontal="right" vertical="center"/>
    </xf>
    <xf numFmtId="0" fontId="1" fillId="0" borderId="0" xfId="0" pivotButton="1"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1" fillId="0" borderId="0" xfId="0" applyFont="1" applyAlignment="1">
      <alignment horizontal="left" vertical="center"/>
    </xf>
    <xf numFmtId="0" fontId="1" fillId="0" borderId="0" xfId="0" applyFont="1" applyAlignment="1">
      <alignment horizontal="left" vertical="center" indent="1"/>
    </xf>
    <xf numFmtId="0" fontId="4" fillId="31" borderId="1" xfId="6" applyFont="1" applyFill="1" applyBorder="1" applyAlignment="1">
      <alignment horizontal="center" vertical="top" wrapText="1"/>
    </xf>
    <xf numFmtId="0" fontId="0" fillId="20" borderId="1" xfId="0" applyFill="1" applyBorder="1" applyAlignment="1">
      <alignment vertical="top" wrapText="1"/>
    </xf>
    <xf numFmtId="0" fontId="17" fillId="0" borderId="1" xfId="1" applyBorder="1" applyAlignment="1">
      <alignment horizontal="left" vertical="top"/>
    </xf>
    <xf numFmtId="0" fontId="2" fillId="2" borderId="5" xfId="0" applyFont="1" applyFill="1" applyBorder="1" applyAlignment="1">
      <alignment vertical="top"/>
    </xf>
    <xf numFmtId="0" fontId="17" fillId="20" borderId="1" xfId="1" applyFill="1" applyBorder="1" applyAlignment="1">
      <alignment vertical="top"/>
    </xf>
    <xf numFmtId="0" fontId="0" fillId="0" borderId="1" xfId="0" applyBorder="1" applyAlignment="1">
      <alignment wrapText="1"/>
    </xf>
    <xf numFmtId="0" fontId="0" fillId="0" borderId="1" xfId="0" quotePrefix="1" applyBorder="1" applyAlignment="1">
      <alignment vertical="top" wrapText="1"/>
    </xf>
    <xf numFmtId="0" fontId="0" fillId="0" borderId="13" xfId="0" applyBorder="1"/>
    <xf numFmtId="0" fontId="0" fillId="0" borderId="6" xfId="0" applyBorder="1"/>
    <xf numFmtId="0" fontId="0" fillId="0" borderId="15" xfId="0" applyBorder="1"/>
    <xf numFmtId="0" fontId="0" fillId="0" borderId="9" xfId="0" applyBorder="1"/>
    <xf numFmtId="0" fontId="16" fillId="0" borderId="1" xfId="6" applyFont="1" applyBorder="1" applyAlignment="1">
      <alignment horizontal="left" vertical="top"/>
    </xf>
    <xf numFmtId="0" fontId="0" fillId="2" borderId="0" xfId="0" applyFill="1" applyAlignment="1">
      <alignment vertical="top"/>
    </xf>
    <xf numFmtId="0" fontId="20" fillId="10" borderId="1" xfId="0" applyFont="1" applyFill="1" applyBorder="1" applyAlignment="1">
      <alignment vertical="top"/>
    </xf>
    <xf numFmtId="0" fontId="4" fillId="2" borderId="3" xfId="6" applyFont="1" applyFill="1" applyBorder="1" applyAlignment="1">
      <alignment horizontal="center" vertical="top" wrapText="1"/>
    </xf>
    <xf numFmtId="0" fontId="0" fillId="0" borderId="4" xfId="0" applyBorder="1" applyAlignment="1">
      <alignment vertical="top" wrapText="1"/>
    </xf>
    <xf numFmtId="0" fontId="4" fillId="2" borderId="18" xfId="6" applyFont="1" applyFill="1" applyBorder="1" applyAlignment="1">
      <alignment horizontal="center" vertical="top" wrapText="1"/>
    </xf>
    <xf numFmtId="0" fontId="4" fillId="31" borderId="19" xfId="6" applyFont="1" applyFill="1" applyBorder="1" applyAlignment="1">
      <alignment horizontal="center" vertical="top" wrapText="1"/>
    </xf>
    <xf numFmtId="0" fontId="0" fillId="0" borderId="20" xfId="0" applyBorder="1" applyAlignment="1">
      <alignment vertical="top"/>
    </xf>
    <xf numFmtId="0" fontId="0" fillId="0" borderId="21" xfId="0" applyBorder="1" applyAlignment="1">
      <alignment vertical="top"/>
    </xf>
    <xf numFmtId="0" fontId="0" fillId="0" borderId="22" xfId="0" applyBorder="1" applyAlignment="1">
      <alignment vertical="top"/>
    </xf>
    <xf numFmtId="0" fontId="0" fillId="0" borderId="23" xfId="0" applyBorder="1" applyAlignment="1">
      <alignment vertical="top"/>
    </xf>
    <xf numFmtId="0" fontId="4" fillId="31" borderId="1" xfId="6" applyFont="1" applyFill="1" applyBorder="1" applyAlignment="1">
      <alignment horizontal="left" vertical="top" wrapText="1"/>
    </xf>
    <xf numFmtId="0" fontId="0" fillId="0" borderId="10" xfId="0" applyBorder="1"/>
    <xf numFmtId="0" fontId="0" fillId="0" borderId="0" xfId="0" pivotButton="1" applyAlignment="1">
      <alignment horizontal="left"/>
    </xf>
    <xf numFmtId="0" fontId="0" fillId="20" borderId="0" xfId="0" applyFill="1" applyAlignment="1">
      <alignment horizontal="left" indent="1"/>
    </xf>
    <xf numFmtId="0" fontId="0" fillId="20" borderId="0" xfId="0" applyFill="1" applyAlignment="1">
      <alignment horizontal="right"/>
    </xf>
    <xf numFmtId="0" fontId="11" fillId="10" borderId="0" xfId="0" applyFont="1" applyFill="1" applyAlignment="1">
      <alignment horizontal="left" indent="1"/>
    </xf>
    <xf numFmtId="0" fontId="11" fillId="10" borderId="0" xfId="0" applyFont="1" applyFill="1" applyAlignment="1">
      <alignment horizontal="right"/>
    </xf>
    <xf numFmtId="0" fontId="11" fillId="0" borderId="0" xfId="0" applyFont="1" applyAlignment="1">
      <alignment horizontal="right"/>
    </xf>
    <xf numFmtId="0" fontId="13" fillId="0" borderId="0" xfId="0" applyFont="1" applyAlignment="1">
      <alignment horizontal="center" vertical="top"/>
    </xf>
    <xf numFmtId="49" fontId="0" fillId="0" borderId="0" xfId="0" applyNumberFormat="1" applyAlignment="1">
      <alignment horizontal="center" vertical="top"/>
    </xf>
    <xf numFmtId="49" fontId="0" fillId="20" borderId="1" xfId="0" applyNumberFormat="1" applyFill="1" applyBorder="1" applyAlignment="1">
      <alignment horizontal="center" vertical="top"/>
    </xf>
    <xf numFmtId="49" fontId="0" fillId="0" borderId="1" xfId="0" applyNumberFormat="1" applyBorder="1" applyAlignment="1">
      <alignment horizontal="center" vertical="top"/>
    </xf>
    <xf numFmtId="49" fontId="0" fillId="9" borderId="1" xfId="0" applyNumberFormat="1" applyFill="1" applyBorder="1" applyAlignment="1">
      <alignment horizontal="center" vertical="top"/>
    </xf>
    <xf numFmtId="0" fontId="29" fillId="2" borderId="1" xfId="0" applyFont="1" applyFill="1" applyBorder="1"/>
    <xf numFmtId="0" fontId="0" fillId="10" borderId="1" xfId="0" applyFill="1" applyBorder="1"/>
    <xf numFmtId="0" fontId="44" fillId="0" borderId="16" xfId="0" applyFont="1" applyBorder="1"/>
    <xf numFmtId="0" fontId="44" fillId="0" borderId="0" xfId="0" applyFont="1"/>
    <xf numFmtId="0" fontId="0" fillId="0" borderId="11" xfId="0" applyBorder="1" applyAlignment="1">
      <alignment vertical="top"/>
    </xf>
    <xf numFmtId="49" fontId="0" fillId="9" borderId="5" xfId="0" applyNumberFormat="1" applyFill="1" applyBorder="1" applyAlignment="1">
      <alignment horizontal="center" vertical="top"/>
    </xf>
    <xf numFmtId="0" fontId="45" fillId="0" borderId="0" xfId="0" applyFont="1" applyAlignment="1">
      <alignment horizontal="center" vertical="top"/>
    </xf>
    <xf numFmtId="0" fontId="0" fillId="20" borderId="5" xfId="0" applyFill="1" applyBorder="1" applyAlignment="1">
      <alignment vertical="top"/>
    </xf>
    <xf numFmtId="0" fontId="0" fillId="20" borderId="14" xfId="0" applyFill="1" applyBorder="1" applyAlignment="1">
      <alignment vertical="top"/>
    </xf>
    <xf numFmtId="0" fontId="0" fillId="20" borderId="5" xfId="0" applyFill="1" applyBorder="1" applyAlignment="1">
      <alignment vertical="top" wrapText="1"/>
    </xf>
    <xf numFmtId="0" fontId="46" fillId="2" borderId="1" xfId="0" applyFont="1" applyFill="1" applyBorder="1" applyAlignment="1">
      <alignment horizontal="center" vertical="top"/>
    </xf>
    <xf numFmtId="0" fontId="46" fillId="31" borderId="1" xfId="0" applyFont="1" applyFill="1" applyBorder="1" applyAlignment="1">
      <alignment horizontal="center" vertical="top"/>
    </xf>
    <xf numFmtId="49" fontId="46" fillId="2" borderId="1" xfId="0" applyNumberFormat="1" applyFont="1" applyFill="1" applyBorder="1" applyAlignment="1">
      <alignment horizontal="center" vertical="top"/>
    </xf>
    <xf numFmtId="0" fontId="46" fillId="28" borderId="1" xfId="0" applyFont="1" applyFill="1" applyBorder="1" applyAlignment="1">
      <alignment horizontal="center" vertical="top"/>
    </xf>
    <xf numFmtId="0" fontId="0" fillId="0" borderId="3" xfId="0" applyBorder="1"/>
    <xf numFmtId="0" fontId="20" fillId="0" borderId="1" xfId="0" applyFont="1" applyBorder="1" applyAlignment="1">
      <alignment horizontal="left" vertical="top"/>
    </xf>
    <xf numFmtId="0" fontId="48" fillId="0" borderId="0" xfId="0" applyFont="1" applyAlignment="1">
      <alignment horizontal="center" vertical="top"/>
    </xf>
    <xf numFmtId="15" fontId="0" fillId="0" borderId="1" xfId="0" applyNumberFormat="1" applyBorder="1" applyAlignment="1">
      <alignment horizontal="left" vertical="center" wrapText="1"/>
    </xf>
    <xf numFmtId="0" fontId="20" fillId="0" borderId="0" xfId="6" applyFont="1" applyAlignment="1">
      <alignment horizontal="left" vertical="top" wrapText="1"/>
    </xf>
    <xf numFmtId="0" fontId="47" fillId="0" borderId="1" xfId="6" applyFont="1" applyBorder="1" applyAlignment="1">
      <alignment vertical="top" wrapText="1"/>
    </xf>
    <xf numFmtId="0" fontId="2" fillId="28" borderId="1" xfId="0" applyFont="1" applyFill="1" applyBorder="1" applyAlignment="1">
      <alignment horizontal="center" vertical="center" wrapText="1"/>
    </xf>
    <xf numFmtId="0" fontId="47" fillId="0" borderId="1" xfId="6" applyFont="1" applyBorder="1" applyAlignment="1">
      <alignment horizontal="left" vertical="top" wrapText="1"/>
    </xf>
    <xf numFmtId="0" fontId="0" fillId="33" borderId="1" xfId="0" applyFill="1" applyBorder="1"/>
    <xf numFmtId="0" fontId="17" fillId="0" borderId="0" xfId="1"/>
    <xf numFmtId="0" fontId="15" fillId="0" borderId="1" xfId="6" applyFont="1" applyBorder="1" applyAlignment="1">
      <alignment horizontal="left" vertical="top" wrapText="1"/>
    </xf>
    <xf numFmtId="0" fontId="0" fillId="0" borderId="3" xfId="0" applyBorder="1" applyAlignment="1">
      <alignment horizontal="left"/>
    </xf>
    <xf numFmtId="0" fontId="0" fillId="0" borderId="8" xfId="0" applyBorder="1" applyAlignment="1">
      <alignment horizontal="left" indent="1"/>
    </xf>
    <xf numFmtId="0" fontId="29" fillId="2" borderId="11" xfId="0" applyFont="1" applyFill="1" applyBorder="1" applyAlignment="1">
      <alignment horizontal="center"/>
    </xf>
    <xf numFmtId="0" fontId="5" fillId="0" borderId="11" xfId="0" applyFont="1" applyBorder="1" applyAlignment="1">
      <alignment vertical="top"/>
    </xf>
    <xf numFmtId="0" fontId="5" fillId="0" borderId="4" xfId="0" applyFont="1" applyBorder="1" applyAlignment="1">
      <alignment vertical="top"/>
    </xf>
    <xf numFmtId="0" fontId="29" fillId="2" borderId="1" xfId="0" applyFont="1" applyFill="1" applyBorder="1" applyAlignment="1">
      <alignment horizontal="center" vertical="top"/>
    </xf>
    <xf numFmtId="16" fontId="0" fillId="10" borderId="1" xfId="0" applyNumberFormat="1" applyFill="1" applyBorder="1" applyAlignment="1">
      <alignment horizontal="left" indent="1"/>
    </xf>
    <xf numFmtId="16" fontId="0" fillId="20" borderId="1" xfId="0" applyNumberFormat="1" applyFill="1" applyBorder="1" applyAlignment="1">
      <alignment horizontal="left" indent="1"/>
    </xf>
    <xf numFmtId="16" fontId="0" fillId="0" borderId="1" xfId="0" applyNumberFormat="1" applyBorder="1" applyAlignment="1">
      <alignment horizontal="left"/>
    </xf>
    <xf numFmtId="16" fontId="0" fillId="33" borderId="1" xfId="0" applyNumberFormat="1" applyFill="1" applyBorder="1" applyAlignment="1">
      <alignment horizontal="left" indent="1"/>
    </xf>
    <xf numFmtId="0" fontId="20" fillId="24" borderId="1" xfId="6" applyFont="1" applyFill="1" applyBorder="1" applyAlignment="1">
      <alignment horizontal="left" vertical="top" wrapText="1"/>
    </xf>
    <xf numFmtId="0" fontId="20" fillId="24" borderId="1" xfId="0" applyFont="1" applyFill="1" applyBorder="1" applyAlignment="1">
      <alignment vertical="top"/>
    </xf>
    <xf numFmtId="0" fontId="20" fillId="24" borderId="1" xfId="6" quotePrefix="1" applyFont="1" applyFill="1" applyBorder="1" applyAlignment="1">
      <alignment vertical="top" wrapText="1"/>
    </xf>
    <xf numFmtId="0" fontId="36" fillId="24" borderId="1" xfId="6" applyFont="1" applyFill="1" applyBorder="1" applyAlignment="1">
      <alignment horizontal="center" vertical="top" wrapText="1"/>
    </xf>
    <xf numFmtId="0" fontId="20" fillId="24" borderId="0" xfId="6" applyFont="1" applyFill="1" applyAlignment="1">
      <alignment horizontal="left" vertical="top" wrapText="1"/>
    </xf>
    <xf numFmtId="0" fontId="20" fillId="24" borderId="0" xfId="6" applyFont="1" applyFill="1" applyAlignment="1">
      <alignment vertical="top"/>
    </xf>
    <xf numFmtId="0" fontId="0" fillId="0" borderId="5" xfId="0" applyBorder="1"/>
    <xf numFmtId="0" fontId="0" fillId="0" borderId="8" xfId="0" applyBorder="1"/>
    <xf numFmtId="0" fontId="0" fillId="4" borderId="0" xfId="0" applyFill="1" applyAlignment="1">
      <alignment horizontal="left"/>
    </xf>
    <xf numFmtId="0" fontId="0" fillId="4" borderId="15" xfId="0" applyFill="1" applyBorder="1"/>
    <xf numFmtId="0" fontId="0" fillId="4" borderId="13" xfId="0" applyFill="1" applyBorder="1"/>
    <xf numFmtId="0" fontId="0" fillId="20" borderId="15" xfId="0" applyFill="1" applyBorder="1"/>
    <xf numFmtId="0" fontId="0" fillId="20" borderId="13" xfId="0" applyFill="1" applyBorder="1"/>
    <xf numFmtId="0" fontId="0" fillId="4" borderId="8" xfId="0" applyFill="1" applyBorder="1"/>
    <xf numFmtId="0" fontId="0" fillId="4" borderId="5" xfId="0" applyFill="1" applyBorder="1"/>
    <xf numFmtId="0" fontId="29" fillId="2" borderId="0" xfId="0" applyFont="1" applyFill="1" applyAlignment="1">
      <alignment horizontal="center"/>
    </xf>
    <xf numFmtId="0" fontId="2" fillId="28" borderId="3" xfId="0" applyFont="1" applyFill="1" applyBorder="1" applyAlignment="1">
      <alignment horizontal="center" vertical="center"/>
    </xf>
    <xf numFmtId="0" fontId="3" fillId="9" borderId="3"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2" fillId="28" borderId="24" xfId="0" applyFont="1" applyFill="1" applyBorder="1" applyAlignment="1">
      <alignment horizontal="center" vertical="center" wrapText="1"/>
    </xf>
    <xf numFmtId="0" fontId="3" fillId="0" borderId="0" xfId="0" applyFont="1" applyAlignment="1">
      <alignment vertical="center" wrapText="1"/>
    </xf>
    <xf numFmtId="0" fontId="0" fillId="0" borderId="11" xfId="0" applyBorder="1"/>
    <xf numFmtId="0" fontId="0" fillId="4" borderId="15" xfId="0" applyFill="1" applyBorder="1" applyAlignment="1">
      <alignment horizontal="left" indent="1"/>
    </xf>
    <xf numFmtId="0" fontId="0" fillId="27" borderId="15" xfId="0" applyFill="1" applyBorder="1" applyAlignment="1">
      <alignment horizontal="left" indent="2"/>
    </xf>
    <xf numFmtId="0" fontId="0" fillId="0" borderId="15" xfId="0" applyBorder="1" applyAlignment="1">
      <alignment horizontal="left" indent="2"/>
    </xf>
    <xf numFmtId="15" fontId="0" fillId="20" borderId="1" xfId="0" applyNumberFormat="1" applyFill="1" applyBorder="1" applyAlignment="1">
      <alignment horizontal="left" vertical="center" wrapText="1"/>
    </xf>
    <xf numFmtId="0" fontId="0" fillId="0" borderId="1" xfId="0" applyBorder="1" applyAlignment="1">
      <alignment horizontal="left" vertical="center" wrapText="1"/>
    </xf>
    <xf numFmtId="0" fontId="20" fillId="10" borderId="1" xfId="6" applyFont="1" applyFill="1" applyBorder="1" applyAlignment="1">
      <alignment horizontal="left" vertical="top" wrapText="1"/>
    </xf>
    <xf numFmtId="0" fontId="20" fillId="10" borderId="1" xfId="6" applyFont="1" applyFill="1" applyBorder="1" applyAlignment="1">
      <alignment vertical="top" wrapText="1"/>
    </xf>
    <xf numFmtId="0" fontId="20" fillId="20" borderId="1" xfId="6" applyFont="1" applyFill="1" applyBorder="1" applyAlignment="1">
      <alignment horizontal="left" vertical="top" wrapText="1"/>
    </xf>
    <xf numFmtId="0" fontId="20" fillId="22" borderId="1" xfId="6" applyFont="1" applyFill="1" applyBorder="1" applyAlignment="1">
      <alignment vertical="top" wrapText="1"/>
    </xf>
    <xf numFmtId="0" fontId="2" fillId="28" borderId="1" xfId="0" applyFont="1" applyFill="1" applyBorder="1" applyAlignment="1">
      <alignment horizontal="center" vertical="center"/>
    </xf>
    <xf numFmtId="0" fontId="3" fillId="9" borderId="1" xfId="0" applyFont="1" applyFill="1" applyBorder="1" applyAlignment="1">
      <alignment horizontal="center" vertical="center" wrapText="1"/>
    </xf>
    <xf numFmtId="15" fontId="0" fillId="10" borderId="1" xfId="0" applyNumberFormat="1" applyFill="1" applyBorder="1" applyAlignment="1">
      <alignment horizontal="left" vertical="center" wrapText="1"/>
    </xf>
    <xf numFmtId="0" fontId="0" fillId="0" borderId="1" xfId="0" quotePrefix="1" applyBorder="1" applyAlignment="1">
      <alignment horizontal="left"/>
    </xf>
    <xf numFmtId="0" fontId="11" fillId="20" borderId="1" xfId="0" applyFont="1" applyFill="1" applyBorder="1" applyAlignment="1">
      <alignment horizontal="left" vertical="center" wrapText="1"/>
    </xf>
    <xf numFmtId="0" fontId="11" fillId="0" borderId="1" xfId="0" quotePrefix="1" applyFont="1" applyBorder="1" applyAlignment="1">
      <alignment horizontal="left"/>
    </xf>
    <xf numFmtId="0" fontId="3" fillId="9" borderId="1" xfId="0" applyFont="1" applyFill="1" applyBorder="1"/>
    <xf numFmtId="15" fontId="11" fillId="0" borderId="1" xfId="0" applyNumberFormat="1" applyFont="1" applyBorder="1" applyAlignment="1">
      <alignment horizontal="left" vertical="center" wrapText="1"/>
    </xf>
    <xf numFmtId="0" fontId="16" fillId="0" borderId="3" xfId="0" applyFont="1" applyBorder="1" applyAlignment="1">
      <alignment vertical="top"/>
    </xf>
    <xf numFmtId="0" fontId="20" fillId="0" borderId="3" xfId="0" applyFont="1" applyBorder="1" applyAlignment="1">
      <alignment vertical="top" wrapText="1"/>
    </xf>
    <xf numFmtId="0" fontId="5" fillId="0" borderId="3" xfId="0" applyFont="1" applyBorder="1" applyAlignment="1">
      <alignment vertical="top" wrapText="1"/>
    </xf>
    <xf numFmtId="0" fontId="16" fillId="0" borderId="3" xfId="0" applyFont="1" applyBorder="1" applyAlignment="1">
      <alignment vertical="top" wrapText="1"/>
    </xf>
    <xf numFmtId="0" fontId="2" fillId="34" borderId="1" xfId="0" applyFont="1" applyFill="1" applyBorder="1" applyAlignment="1">
      <alignment vertical="top"/>
    </xf>
    <xf numFmtId="0" fontId="2" fillId="34" borderId="3" xfId="0" applyFont="1" applyFill="1" applyBorder="1" applyAlignment="1">
      <alignment vertical="top"/>
    </xf>
    <xf numFmtId="0" fontId="3" fillId="23" borderId="1" xfId="0" applyFont="1" applyFill="1" applyBorder="1" applyAlignment="1">
      <alignment horizontal="left" vertical="top"/>
    </xf>
    <xf numFmtId="0" fontId="0" fillId="0" borderId="16" xfId="0" applyBorder="1"/>
    <xf numFmtId="0" fontId="0" fillId="0" borderId="7" xfId="0" applyBorder="1"/>
    <xf numFmtId="0" fontId="29" fillId="12" borderId="0" xfId="0" applyFont="1" applyFill="1"/>
    <xf numFmtId="0" fontId="29" fillId="12" borderId="0" xfId="0" applyFont="1" applyFill="1" applyAlignment="1">
      <alignment horizontal="right"/>
    </xf>
    <xf numFmtId="0" fontId="2" fillId="12" borderId="25" xfId="0" applyFont="1" applyFill="1" applyBorder="1"/>
    <xf numFmtId="0" fontId="2" fillId="12" borderId="26" xfId="0" applyFont="1" applyFill="1" applyBorder="1"/>
    <xf numFmtId="0" fontId="0" fillId="0" borderId="1" xfId="0" applyBorder="1" applyAlignment="1">
      <alignment vertical="center"/>
    </xf>
    <xf numFmtId="0" fontId="0" fillId="23" borderId="3" xfId="0" applyFill="1" applyBorder="1" applyAlignment="1">
      <alignment horizontal="left"/>
    </xf>
    <xf numFmtId="0" fontId="0" fillId="23" borderId="1" xfId="0" applyFill="1" applyBorder="1"/>
    <xf numFmtId="0" fontId="0" fillId="20" borderId="0" xfId="0" applyFill="1" applyAlignment="1">
      <alignment horizontal="left" indent="2"/>
    </xf>
    <xf numFmtId="0" fontId="0" fillId="0" borderId="0" xfId="0" applyAlignment="1">
      <alignment horizontal="left" vertical="center" indent="2"/>
    </xf>
    <xf numFmtId="0" fontId="29" fillId="12" borderId="0" xfId="0" applyFont="1" applyFill="1" applyAlignment="1">
      <alignment horizontal="left"/>
    </xf>
    <xf numFmtId="0" fontId="0" fillId="0" borderId="1" xfId="0" applyBorder="1" applyAlignment="1">
      <alignment horizontal="center" vertical="center"/>
    </xf>
    <xf numFmtId="15" fontId="0" fillId="0" borderId="1" xfId="0" applyNumberFormat="1" applyBorder="1" applyAlignment="1">
      <alignment horizontal="center"/>
    </xf>
    <xf numFmtId="0" fontId="3" fillId="20" borderId="1" xfId="0" applyFont="1" applyFill="1" applyBorder="1"/>
    <xf numFmtId="0" fontId="3" fillId="20" borderId="1" xfId="0" applyFont="1" applyFill="1" applyBorder="1" applyAlignment="1">
      <alignment horizontal="center"/>
    </xf>
    <xf numFmtId="0" fontId="0" fillId="0" borderId="1" xfId="0" quotePrefix="1" applyBorder="1"/>
    <xf numFmtId="0" fontId="55" fillId="24" borderId="1" xfId="0" applyFont="1" applyFill="1" applyBorder="1" applyAlignment="1">
      <alignment vertical="top" wrapText="1"/>
    </xf>
    <xf numFmtId="0" fontId="55" fillId="0" borderId="1" xfId="0" applyFont="1" applyBorder="1" applyAlignment="1">
      <alignment vertical="top" wrapText="1"/>
    </xf>
    <xf numFmtId="0" fontId="56" fillId="0" borderId="1" xfId="0" applyFont="1" applyBorder="1" applyAlignment="1">
      <alignment vertical="top" wrapText="1"/>
    </xf>
    <xf numFmtId="0" fontId="57" fillId="0" borderId="1" xfId="0" applyFont="1" applyBorder="1"/>
    <xf numFmtId="0" fontId="55" fillId="0" borderId="1" xfId="0" applyFont="1" applyBorder="1" applyAlignment="1">
      <alignment horizontal="left" vertical="top" wrapText="1"/>
    </xf>
    <xf numFmtId="0" fontId="57" fillId="0" borderId="1" xfId="0" applyFont="1" applyBorder="1" applyAlignment="1">
      <alignment vertical="top"/>
    </xf>
    <xf numFmtId="0" fontId="55" fillId="0" borderId="1" xfId="0" applyFont="1" applyBorder="1" applyAlignment="1">
      <alignment vertical="top"/>
    </xf>
    <xf numFmtId="0" fontId="3" fillId="35" borderId="1" xfId="0" applyFont="1" applyFill="1" applyBorder="1"/>
    <xf numFmtId="0" fontId="11" fillId="0" borderId="0" xfId="0" applyFont="1" applyAlignment="1">
      <alignment horizontal="left" vertical="top" wrapText="1"/>
    </xf>
    <xf numFmtId="0" fontId="55" fillId="24" borderId="0" xfId="0" applyFont="1" applyFill="1" applyAlignment="1">
      <alignment vertical="top" wrapText="1"/>
    </xf>
    <xf numFmtId="0" fontId="55" fillId="0" borderId="0" xfId="0" applyFont="1" applyAlignment="1">
      <alignment vertical="top" wrapText="1"/>
    </xf>
    <xf numFmtId="0" fontId="0" fillId="24" borderId="0" xfId="0" applyFill="1" applyAlignment="1">
      <alignment vertical="top"/>
    </xf>
    <xf numFmtId="0" fontId="56" fillId="0" borderId="0" xfId="0" applyFont="1" applyAlignment="1">
      <alignment vertical="top" wrapText="1"/>
    </xf>
    <xf numFmtId="0" fontId="57" fillId="0" borderId="0" xfId="0" applyFont="1"/>
    <xf numFmtId="0" fontId="55" fillId="0" borderId="0" xfId="0" applyFont="1" applyAlignment="1">
      <alignment horizontal="left" vertical="top" wrapText="1"/>
    </xf>
    <xf numFmtId="0" fontId="57" fillId="0" borderId="0" xfId="0" applyFont="1" applyAlignment="1">
      <alignment vertical="top"/>
    </xf>
    <xf numFmtId="0" fontId="55" fillId="0" borderId="0" xfId="0" applyFont="1" applyAlignment="1">
      <alignment vertical="top"/>
    </xf>
    <xf numFmtId="0" fontId="11" fillId="20" borderId="1" xfId="0" applyFont="1" applyFill="1" applyBorder="1" applyAlignment="1">
      <alignment wrapText="1"/>
    </xf>
    <xf numFmtId="0" fontId="0" fillId="20" borderId="1" xfId="0" quotePrefix="1" applyFill="1" applyBorder="1" applyAlignment="1">
      <alignment horizontal="left"/>
    </xf>
    <xf numFmtId="0" fontId="11" fillId="20" borderId="1" xfId="0" quotePrefix="1" applyFont="1" applyFill="1" applyBorder="1" applyAlignment="1">
      <alignment horizontal="left"/>
    </xf>
    <xf numFmtId="15" fontId="11" fillId="2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0" fillId="0" borderId="0" xfId="0" applyAlignment="1">
      <alignment horizontal="left" vertical="center" wrapText="1"/>
    </xf>
    <xf numFmtId="15" fontId="0" fillId="0" borderId="0" xfId="0" applyNumberFormat="1" applyAlignment="1">
      <alignment horizontal="left" vertical="center" wrapText="1"/>
    </xf>
    <xf numFmtId="15" fontId="11" fillId="0" borderId="0" xfId="0" applyNumberFormat="1" applyFont="1" applyAlignment="1">
      <alignment horizontal="left" vertical="center" wrapText="1"/>
    </xf>
    <xf numFmtId="0" fontId="58" fillId="0" borderId="0" xfId="0" applyFont="1" applyAlignment="1">
      <alignment vertical="center"/>
    </xf>
    <xf numFmtId="0" fontId="5" fillId="0" borderId="0" xfId="0" applyFont="1" applyAlignment="1">
      <alignment horizontal="center" vertical="top" wrapText="1"/>
    </xf>
    <xf numFmtId="0" fontId="5" fillId="0" borderId="0" xfId="0" applyFont="1" applyAlignment="1">
      <alignment horizontal="left" vertical="top" wrapText="1"/>
    </xf>
    <xf numFmtId="0" fontId="5" fillId="0" borderId="0" xfId="0" applyFont="1" applyAlignment="1">
      <alignment vertical="top" wrapText="1"/>
    </xf>
    <xf numFmtId="0" fontId="59" fillId="0" borderId="0" xfId="0" applyFont="1" applyAlignment="1">
      <alignment horizontal="center" vertical="top"/>
    </xf>
    <xf numFmtId="0" fontId="60" fillId="0" borderId="0" xfId="1" applyFont="1" applyAlignment="1">
      <alignment vertical="top"/>
    </xf>
    <xf numFmtId="0" fontId="5" fillId="9" borderId="0" xfId="0" applyFont="1" applyFill="1" applyAlignment="1">
      <alignment horizontal="center" vertical="top"/>
    </xf>
    <xf numFmtId="0" fontId="4" fillId="2" borderId="1" xfId="0" applyFont="1" applyFill="1" applyBorder="1" applyAlignment="1">
      <alignment horizontal="center" vertical="top" wrapText="1"/>
    </xf>
    <xf numFmtId="0" fontId="4" fillId="28" borderId="1" xfId="0" applyFont="1" applyFill="1" applyBorder="1" applyAlignment="1">
      <alignment horizontal="center" vertical="top" wrapText="1"/>
    </xf>
    <xf numFmtId="0" fontId="4" fillId="29" borderId="1" xfId="0" applyFont="1" applyFill="1" applyBorder="1" applyAlignment="1">
      <alignment horizontal="center" vertical="top" wrapText="1"/>
    </xf>
    <xf numFmtId="0" fontId="25" fillId="9" borderId="1" xfId="0" applyFont="1" applyFill="1" applyBorder="1" applyAlignment="1">
      <alignment horizontal="center" vertical="top" wrapText="1"/>
    </xf>
    <xf numFmtId="0" fontId="20" fillId="0" borderId="1" xfId="0" applyFont="1" applyBorder="1" applyAlignment="1">
      <alignment horizontal="center" vertical="top" wrapText="1"/>
    </xf>
    <xf numFmtId="0" fontId="5" fillId="0" borderId="1" xfId="0" applyFont="1" applyBorder="1" applyAlignment="1">
      <alignment horizontal="center" vertical="top" wrapText="1"/>
    </xf>
    <xf numFmtId="0" fontId="20" fillId="9" borderId="1" xfId="0" applyFont="1" applyFill="1" applyBorder="1" applyAlignment="1">
      <alignment horizontal="left" vertical="top" wrapText="1"/>
    </xf>
    <xf numFmtId="0" fontId="20" fillId="0" borderId="5" xfId="0" applyFont="1" applyBorder="1" applyAlignment="1">
      <alignment horizontal="left" vertical="top" wrapText="1"/>
    </xf>
    <xf numFmtId="0" fontId="20" fillId="0" borderId="1" xfId="0" applyFont="1" applyBorder="1" applyAlignment="1">
      <alignment horizontal="left" vertical="top" wrapText="1"/>
    </xf>
    <xf numFmtId="0" fontId="5" fillId="0" borderId="5" xfId="0" applyFont="1" applyBorder="1" applyAlignment="1">
      <alignment horizontal="left" vertical="top" wrapText="1"/>
    </xf>
    <xf numFmtId="0" fontId="20" fillId="9" borderId="5" xfId="0" applyFont="1" applyFill="1" applyBorder="1" applyAlignment="1">
      <alignment horizontal="left" vertical="top" wrapText="1"/>
    </xf>
    <xf numFmtId="0" fontId="20" fillId="9" borderId="1" xfId="0" applyFont="1" applyFill="1" applyBorder="1" applyAlignment="1">
      <alignment horizontal="left" vertical="top"/>
    </xf>
    <xf numFmtId="0" fontId="5" fillId="0" borderId="1" xfId="0" applyFont="1" applyBorder="1" applyAlignment="1">
      <alignment horizontal="left" vertical="top"/>
    </xf>
    <xf numFmtId="0" fontId="5" fillId="9" borderId="1" xfId="0" applyFont="1" applyFill="1" applyBorder="1" applyAlignment="1">
      <alignment horizontal="left" vertical="top" wrapText="1"/>
    </xf>
    <xf numFmtId="0" fontId="5" fillId="24" borderId="1" xfId="0" applyFont="1" applyFill="1" applyBorder="1" applyAlignment="1">
      <alignment horizontal="left" vertical="top" wrapText="1"/>
    </xf>
    <xf numFmtId="0" fontId="5" fillId="20" borderId="1" xfId="0" applyFont="1" applyFill="1" applyBorder="1" applyAlignment="1">
      <alignment horizontal="left" vertical="top" wrapText="1"/>
    </xf>
    <xf numFmtId="0" fontId="20" fillId="20" borderId="1" xfId="0" applyFont="1" applyFill="1" applyBorder="1" applyAlignment="1">
      <alignment horizontal="left" vertical="top"/>
    </xf>
    <xf numFmtId="0" fontId="5" fillId="20" borderId="1" xfId="0" applyFont="1" applyFill="1" applyBorder="1" applyAlignment="1">
      <alignment horizontal="left" vertical="top"/>
    </xf>
    <xf numFmtId="0" fontId="20" fillId="20" borderId="1" xfId="0" applyFont="1" applyFill="1" applyBorder="1" applyAlignment="1">
      <alignment vertical="top"/>
    </xf>
    <xf numFmtId="0" fontId="20" fillId="20" borderId="1" xfId="0" applyFont="1" applyFill="1" applyBorder="1" applyAlignment="1">
      <alignment horizontal="left" vertical="top" wrapText="1"/>
    </xf>
    <xf numFmtId="0" fontId="5" fillId="0" borderId="5" xfId="0" applyFont="1" applyBorder="1" applyAlignment="1">
      <alignment horizontal="center" vertical="top" wrapText="1"/>
    </xf>
    <xf numFmtId="0" fontId="5" fillId="0" borderId="5" xfId="0" applyFont="1" applyBorder="1" applyAlignment="1">
      <alignment horizontal="left" vertical="top"/>
    </xf>
    <xf numFmtId="0" fontId="20" fillId="0" borderId="13"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20" fillId="0" borderId="14" xfId="0" applyFont="1" applyBorder="1" applyAlignment="1">
      <alignment horizontal="left" vertical="top" wrapText="1"/>
    </xf>
    <xf numFmtId="0" fontId="20" fillId="9" borderId="3" xfId="0" applyFont="1" applyFill="1" applyBorder="1" applyAlignment="1">
      <alignment horizontal="left" vertical="top"/>
    </xf>
    <xf numFmtId="0" fontId="5" fillId="0" borderId="4" xfId="0" applyFont="1" applyBorder="1" applyAlignment="1">
      <alignment horizontal="center" vertical="top" wrapText="1"/>
    </xf>
    <xf numFmtId="0" fontId="5" fillId="9" borderId="1" xfId="0" applyFont="1" applyFill="1" applyBorder="1" applyAlignment="1">
      <alignment horizontal="left" vertical="top"/>
    </xf>
    <xf numFmtId="0" fontId="20" fillId="0" borderId="11" xfId="0" applyFont="1" applyBorder="1" applyAlignment="1">
      <alignment horizontal="left" vertical="top" wrapText="1"/>
    </xf>
    <xf numFmtId="0" fontId="5" fillId="0" borderId="6" xfId="0" applyFont="1" applyBorder="1" applyAlignment="1">
      <alignment horizontal="center" vertical="top" wrapText="1"/>
    </xf>
    <xf numFmtId="0" fontId="20" fillId="0" borderId="10" xfId="0" applyFont="1" applyBorder="1" applyAlignment="1">
      <alignment horizontal="left" vertical="top" wrapText="1"/>
    </xf>
    <xf numFmtId="0" fontId="20" fillId="0" borderId="3" xfId="0" applyFont="1" applyBorder="1" applyAlignment="1">
      <alignment horizontal="left" vertical="top" wrapText="1"/>
    </xf>
    <xf numFmtId="0" fontId="5" fillId="9" borderId="6" xfId="0" applyFont="1" applyFill="1" applyBorder="1" applyAlignment="1">
      <alignment horizontal="left" vertical="top" wrapText="1"/>
    </xf>
    <xf numFmtId="0" fontId="2" fillId="2" borderId="1" xfId="0" applyFont="1" applyFill="1" applyBorder="1" applyAlignment="1">
      <alignment horizontal="center" vertical="center" wrapText="1"/>
    </xf>
    <xf numFmtId="0" fontId="0" fillId="34" borderId="0" xfId="0" applyFill="1"/>
    <xf numFmtId="15" fontId="53" fillId="20" borderId="1" xfId="0" applyNumberFormat="1" applyFont="1" applyFill="1" applyBorder="1" applyAlignment="1">
      <alignment horizontal="left" vertical="center" wrapText="1"/>
    </xf>
    <xf numFmtId="0" fontId="63" fillId="8" borderId="1" xfId="0" applyFont="1" applyFill="1" applyBorder="1" applyAlignment="1">
      <alignment horizontal="center" vertical="center" wrapText="1"/>
    </xf>
    <xf numFmtId="0" fontId="64" fillId="8" borderId="1" xfId="0" applyFont="1" applyFill="1" applyBorder="1" applyAlignment="1">
      <alignment horizontal="left" vertical="center" wrapText="1"/>
    </xf>
    <xf numFmtId="0" fontId="65" fillId="0" borderId="0" xfId="0" applyFont="1" applyAlignment="1">
      <alignment vertical="center"/>
    </xf>
    <xf numFmtId="15" fontId="6" fillId="27" borderId="1" xfId="0" applyNumberFormat="1" applyFont="1" applyFill="1" applyBorder="1" applyAlignment="1">
      <alignment horizontal="left" vertical="center" wrapText="1"/>
    </xf>
    <xf numFmtId="0" fontId="0" fillId="0" borderId="0" xfId="0" applyAlignment="1">
      <alignment vertical="center" wrapText="1"/>
    </xf>
    <xf numFmtId="15" fontId="31" fillId="0" borderId="1" xfId="0" applyNumberFormat="1" applyFont="1" applyBorder="1" applyAlignment="1">
      <alignment horizontal="left" vertical="center" wrapText="1"/>
    </xf>
    <xf numFmtId="0" fontId="58" fillId="0" borderId="0" xfId="0" applyFont="1" applyAlignment="1">
      <alignment horizontal="left" vertical="center"/>
    </xf>
    <xf numFmtId="0" fontId="0" fillId="27" borderId="1" xfId="0" applyFill="1" applyBorder="1" applyAlignment="1">
      <alignment horizontal="left" vertical="center" wrapText="1"/>
    </xf>
    <xf numFmtId="0" fontId="0" fillId="27" borderId="1" xfId="0" applyFill="1" applyBorder="1" applyAlignment="1">
      <alignment vertical="center"/>
    </xf>
    <xf numFmtId="0" fontId="66" fillId="21" borderId="1" xfId="0" applyFont="1" applyFill="1" applyBorder="1"/>
    <xf numFmtId="0" fontId="66" fillId="21" borderId="1" xfId="0" applyFont="1" applyFill="1" applyBorder="1" applyAlignment="1">
      <alignment vertical="top"/>
    </xf>
    <xf numFmtId="0" fontId="3" fillId="10" borderId="1" xfId="0" applyFont="1" applyFill="1" applyBorder="1"/>
    <xf numFmtId="0" fontId="8" fillId="0" borderId="1" xfId="0" applyFont="1" applyBorder="1" applyAlignment="1">
      <alignment vertical="top"/>
    </xf>
    <xf numFmtId="0" fontId="3" fillId="0" borderId="1" xfId="0" applyFont="1" applyBorder="1"/>
    <xf numFmtId="0" fontId="67" fillId="0" borderId="1" xfId="0" applyFont="1" applyBorder="1"/>
    <xf numFmtId="0" fontId="24" fillId="0" borderId="1" xfId="0" applyFont="1" applyBorder="1"/>
    <xf numFmtId="0" fontId="24" fillId="0" borderId="1" xfId="0" applyFont="1" applyBorder="1" applyAlignment="1">
      <alignment horizontal="left" vertical="top"/>
    </xf>
    <xf numFmtId="0" fontId="8" fillId="0" borderId="1" xfId="0" applyFont="1" applyBorder="1" applyAlignment="1">
      <alignment vertical="top" wrapText="1"/>
    </xf>
    <xf numFmtId="0" fontId="24" fillId="0" borderId="1" xfId="0" applyFont="1" applyBorder="1" applyAlignment="1">
      <alignment wrapText="1"/>
    </xf>
    <xf numFmtId="0" fontId="11" fillId="0" borderId="1" xfId="8" applyFont="1" applyBorder="1" applyAlignment="1">
      <alignment vertical="top" wrapText="1"/>
    </xf>
    <xf numFmtId="0" fontId="8" fillId="0" borderId="1" xfId="0" applyFont="1" applyBorder="1" applyAlignment="1">
      <alignment horizontal="left" vertical="top"/>
    </xf>
    <xf numFmtId="0" fontId="6" fillId="0" borderId="1" xfId="8" applyFont="1" applyBorder="1" applyAlignment="1">
      <alignment horizontal="left" vertical="top" wrapText="1"/>
    </xf>
    <xf numFmtId="0" fontId="6" fillId="24" borderId="1" xfId="0" applyFont="1" applyFill="1" applyBorder="1" applyAlignment="1">
      <alignment vertical="top"/>
    </xf>
    <xf numFmtId="0" fontId="6" fillId="0" borderId="1" xfId="0" applyFont="1" applyBorder="1" applyAlignment="1">
      <alignment vertical="top" wrapText="1"/>
    </xf>
    <xf numFmtId="0" fontId="11" fillId="0" borderId="1" xfId="8" applyFont="1" applyBorder="1" applyAlignment="1">
      <alignment horizontal="left" vertical="top" wrapText="1"/>
    </xf>
    <xf numFmtId="0" fontId="11" fillId="0" borderId="1" xfId="0" applyFont="1" applyBorder="1" applyAlignment="1">
      <alignment vertical="top" wrapText="1"/>
    </xf>
    <xf numFmtId="0" fontId="0" fillId="24" borderId="1" xfId="0" applyFill="1" applyBorder="1" applyAlignment="1">
      <alignment vertical="top" wrapText="1"/>
    </xf>
    <xf numFmtId="0" fontId="13" fillId="24" borderId="1" xfId="0" applyFont="1" applyFill="1" applyBorder="1" applyAlignment="1">
      <alignment vertical="top"/>
    </xf>
    <xf numFmtId="0" fontId="6" fillId="0" borderId="0" xfId="0" applyFont="1" applyAlignment="1">
      <alignment vertical="top"/>
    </xf>
    <xf numFmtId="0" fontId="6" fillId="0" borderId="1" xfId="0" applyFont="1" applyBorder="1" applyAlignment="1">
      <alignment horizontal="left" vertical="top"/>
    </xf>
    <xf numFmtId="0" fontId="68" fillId="0" borderId="1" xfId="0" applyFont="1" applyBorder="1" applyAlignment="1">
      <alignment vertical="top" wrapText="1"/>
    </xf>
    <xf numFmtId="0" fontId="13" fillId="0" borderId="1" xfId="0" applyFont="1" applyBorder="1" applyAlignment="1">
      <alignment vertical="top" wrapText="1"/>
    </xf>
    <xf numFmtId="0" fontId="13" fillId="0" borderId="1" xfId="0" applyFont="1" applyBorder="1" applyAlignment="1">
      <alignment vertical="top"/>
    </xf>
    <xf numFmtId="0" fontId="0" fillId="9" borderId="1" xfId="0" applyFill="1" applyBorder="1" applyAlignment="1">
      <alignment vertical="top" wrapText="1"/>
    </xf>
    <xf numFmtId="0" fontId="6" fillId="0" borderId="6" xfId="0" applyFont="1" applyBorder="1" applyAlignment="1">
      <alignment vertical="top"/>
    </xf>
    <xf numFmtId="0" fontId="6" fillId="0" borderId="1" xfId="0" applyFont="1" applyBorder="1"/>
    <xf numFmtId="0" fontId="8" fillId="0" borderId="6" xfId="0" applyFont="1" applyBorder="1" applyAlignment="1">
      <alignment vertical="top"/>
    </xf>
    <xf numFmtId="0" fontId="24" fillId="0" borderId="1" xfId="0" applyFont="1" applyBorder="1" applyAlignment="1">
      <alignment vertical="top"/>
    </xf>
    <xf numFmtId="0" fontId="1" fillId="0" borderId="1" xfId="0" applyFont="1" applyBorder="1" applyAlignment="1">
      <alignment vertical="top"/>
    </xf>
    <xf numFmtId="0" fontId="13" fillId="0" borderId="1" xfId="0" applyFont="1" applyBorder="1" applyAlignment="1">
      <alignment horizontal="left" vertical="top"/>
    </xf>
    <xf numFmtId="0" fontId="6" fillId="0" borderId="1" xfId="8" applyFont="1" applyBorder="1" applyAlignment="1">
      <alignment vertical="top" wrapText="1"/>
    </xf>
    <xf numFmtId="0" fontId="38" fillId="0" borderId="1" xfId="0" applyFont="1" applyBorder="1" applyAlignment="1">
      <alignment vertical="center"/>
    </xf>
    <xf numFmtId="0" fontId="8" fillId="0" borderId="5" xfId="0" applyFont="1" applyBorder="1" applyAlignment="1">
      <alignment vertical="top"/>
    </xf>
    <xf numFmtId="0" fontId="11" fillId="36" borderId="27" xfId="0" applyFont="1" applyFill="1" applyBorder="1" applyAlignment="1">
      <alignment horizontal="left" vertical="top"/>
    </xf>
    <xf numFmtId="0" fontId="8" fillId="24" borderId="1" xfId="0" applyFont="1" applyFill="1" applyBorder="1" applyAlignment="1">
      <alignment vertical="top"/>
    </xf>
    <xf numFmtId="0" fontId="11" fillId="0" borderId="1" xfId="0" applyFont="1" applyBorder="1" applyAlignment="1">
      <alignment vertical="center"/>
    </xf>
    <xf numFmtId="0" fontId="11" fillId="9" borderId="1" xfId="0" applyFont="1" applyFill="1" applyBorder="1" applyAlignment="1">
      <alignment horizontal="left" vertical="top" wrapText="1"/>
    </xf>
    <xf numFmtId="0" fontId="6" fillId="0" borderId="0" xfId="0" applyFont="1" applyAlignment="1">
      <alignment horizontal="left" vertical="top"/>
    </xf>
    <xf numFmtId="0" fontId="6" fillId="0" borderId="0" xfId="0" applyFont="1"/>
    <xf numFmtId="0" fontId="6" fillId="9" borderId="0" xfId="0" applyFont="1" applyFill="1"/>
    <xf numFmtId="0" fontId="30" fillId="32" borderId="1" xfId="0" applyFont="1" applyFill="1" applyBorder="1" applyAlignment="1">
      <alignment horizontal="center" vertical="top" wrapText="1"/>
    </xf>
    <xf numFmtId="0" fontId="30" fillId="23" borderId="1" xfId="0" applyFont="1" applyFill="1" applyBorder="1" applyAlignment="1">
      <alignment horizontal="center" vertical="top" wrapText="1"/>
    </xf>
    <xf numFmtId="0" fontId="11" fillId="0" borderId="1" xfId="0" applyFont="1" applyBorder="1" applyAlignment="1">
      <alignment horizontal="left" wrapText="1"/>
    </xf>
    <xf numFmtId="0" fontId="69" fillId="0" borderId="1" xfId="0" applyFont="1" applyBorder="1" applyAlignment="1">
      <alignment vertical="top"/>
    </xf>
    <xf numFmtId="0" fontId="11" fillId="0" borderId="1" xfId="0" applyFont="1" applyBorder="1" applyAlignment="1">
      <alignment wrapText="1"/>
    </xf>
    <xf numFmtId="0" fontId="11" fillId="0" borderId="1" xfId="0" applyFont="1" applyBorder="1" applyAlignment="1">
      <alignment horizontal="left"/>
    </xf>
    <xf numFmtId="0" fontId="8" fillId="37" borderId="1" xfId="0" applyFont="1" applyFill="1" applyBorder="1" applyAlignment="1">
      <alignment vertical="top"/>
    </xf>
    <xf numFmtId="0" fontId="8" fillId="37" borderId="1" xfId="0" applyFont="1" applyFill="1" applyBorder="1" applyAlignment="1">
      <alignment horizontal="left" vertical="top"/>
    </xf>
    <xf numFmtId="0" fontId="8" fillId="0" borderId="1" xfId="0" applyFont="1" applyBorder="1"/>
    <xf numFmtId="0" fontId="8" fillId="0" borderId="1" xfId="0" applyFont="1" applyBorder="1" applyAlignment="1">
      <alignment horizontal="center" vertical="top"/>
    </xf>
    <xf numFmtId="0" fontId="8" fillId="24" borderId="1" xfId="0" applyFont="1" applyFill="1" applyBorder="1" applyAlignment="1">
      <alignment horizontal="left" vertical="top"/>
    </xf>
    <xf numFmtId="0" fontId="8" fillId="24" borderId="1" xfId="0" applyFont="1" applyFill="1" applyBorder="1" applyAlignment="1">
      <alignment horizontal="center" vertical="top"/>
    </xf>
    <xf numFmtId="0" fontId="0" fillId="24" borderId="1" xfId="0" applyFill="1" applyBorder="1" applyAlignment="1">
      <alignment horizontal="left" vertical="top"/>
    </xf>
    <xf numFmtId="0" fontId="8" fillId="38" borderId="1" xfId="0" applyFont="1" applyFill="1" applyBorder="1" applyAlignment="1">
      <alignment horizontal="left" vertical="top"/>
    </xf>
    <xf numFmtId="0" fontId="11" fillId="0" borderId="1" xfId="9" applyFont="1" applyBorder="1" applyAlignment="1">
      <alignment horizontal="left" vertical="top"/>
    </xf>
    <xf numFmtId="0" fontId="20" fillId="0" borderId="1" xfId="0" applyFont="1" applyBorder="1" applyAlignment="1">
      <alignment horizontal="center" vertical="top"/>
    </xf>
    <xf numFmtId="0" fontId="71" fillId="0" borderId="1" xfId="0" applyFont="1" applyBorder="1" applyAlignment="1">
      <alignment vertical="top"/>
    </xf>
    <xf numFmtId="0" fontId="8" fillId="0" borderId="1" xfId="0" applyFont="1" applyBorder="1" applyAlignment="1">
      <alignment horizontal="center" vertical="top" wrapText="1"/>
    </xf>
    <xf numFmtId="0" fontId="8" fillId="0" borderId="1" xfId="8" applyFont="1" applyBorder="1" applyAlignment="1">
      <alignment horizontal="center" vertical="top"/>
    </xf>
    <xf numFmtId="0" fontId="11" fillId="24" borderId="1" xfId="0" applyFont="1" applyFill="1" applyBorder="1" applyAlignment="1">
      <alignment horizontal="left" vertical="top" wrapText="1"/>
    </xf>
    <xf numFmtId="0" fontId="0" fillId="0" borderId="1" xfId="8" applyFont="1" applyBorder="1" applyAlignment="1">
      <alignment horizontal="left" vertical="top"/>
    </xf>
    <xf numFmtId="0" fontId="0" fillId="0" borderId="1" xfId="8" applyFont="1" applyBorder="1" applyAlignment="1">
      <alignment horizontal="left" vertical="top" wrapText="1"/>
    </xf>
    <xf numFmtId="0" fontId="11" fillId="0" borderId="1" xfId="10" applyFont="1" applyBorder="1" applyAlignment="1">
      <alignment horizontal="left" vertical="top"/>
    </xf>
    <xf numFmtId="0" fontId="11" fillId="0" borderId="1" xfId="10" applyFont="1" applyBorder="1" applyAlignment="1">
      <alignment horizontal="left" vertical="top" wrapText="1"/>
    </xf>
    <xf numFmtId="0" fontId="0" fillId="24" borderId="1" xfId="0" applyFill="1" applyBorder="1" applyAlignment="1">
      <alignment horizontal="left" vertical="top" wrapText="1"/>
    </xf>
    <xf numFmtId="0" fontId="30" fillId="0" borderId="1" xfId="0" applyFont="1" applyBorder="1" applyAlignment="1">
      <alignment vertical="top" wrapText="1"/>
    </xf>
    <xf numFmtId="0" fontId="30" fillId="0" borderId="1" xfId="0" applyFont="1" applyBorder="1" applyAlignment="1">
      <alignment horizontal="left" vertical="top" wrapText="1"/>
    </xf>
    <xf numFmtId="0" fontId="6" fillId="24" borderId="1" xfId="0" applyFont="1" applyFill="1" applyBorder="1" applyAlignment="1">
      <alignment vertical="top" wrapText="1"/>
    </xf>
    <xf numFmtId="0" fontId="13" fillId="24" borderId="1" xfId="0" applyFont="1" applyFill="1" applyBorder="1" applyAlignment="1">
      <alignment horizontal="left" vertical="top"/>
    </xf>
    <xf numFmtId="0" fontId="9" fillId="0" borderId="1" xfId="0" applyFont="1" applyBorder="1"/>
    <xf numFmtId="0" fontId="0" fillId="39" borderId="1" xfId="0" applyFill="1" applyBorder="1" applyAlignment="1">
      <alignment vertical="top"/>
    </xf>
    <xf numFmtId="0" fontId="0" fillId="0" borderId="1" xfId="0" quotePrefix="1" applyBorder="1" applyAlignment="1">
      <alignment horizontal="left" vertical="top"/>
    </xf>
    <xf numFmtId="0" fontId="0" fillId="9" borderId="1" xfId="0" applyFill="1" applyBorder="1" applyAlignment="1">
      <alignment horizontal="left" vertical="top"/>
    </xf>
    <xf numFmtId="0" fontId="5" fillId="0" borderId="1" xfId="0" applyFont="1" applyBorder="1"/>
    <xf numFmtId="0" fontId="4" fillId="34" borderId="1" xfId="0" applyFont="1" applyFill="1" applyBorder="1" applyAlignment="1">
      <alignment horizontal="center" vertical="top" wrapText="1"/>
    </xf>
    <xf numFmtId="0" fontId="2" fillId="41" borderId="1" xfId="6" applyFont="1" applyFill="1" applyBorder="1" applyAlignment="1">
      <alignment horizontal="center" wrapText="1"/>
    </xf>
    <xf numFmtId="0" fontId="2" fillId="2" borderId="1" xfId="6" applyFont="1" applyFill="1" applyBorder="1" applyAlignment="1">
      <alignment horizontal="center" wrapText="1"/>
    </xf>
    <xf numFmtId="0" fontId="11" fillId="0" borderId="1" xfId="6" applyFont="1" applyBorder="1" applyAlignment="1">
      <alignment horizontal="left"/>
    </xf>
    <xf numFmtId="0" fontId="11" fillId="0" borderId="1" xfId="6" applyFont="1" applyBorder="1" applyAlignment="1">
      <alignment horizontal="left" wrapText="1"/>
    </xf>
    <xf numFmtId="0" fontId="11" fillId="0" borderId="1" xfId="6" applyFont="1" applyBorder="1"/>
    <xf numFmtId="0" fontId="31" fillId="0" borderId="1" xfId="0" applyFont="1" applyBorder="1"/>
    <xf numFmtId="0" fontId="31" fillId="0" borderId="1" xfId="6" applyFont="1" applyBorder="1" applyAlignment="1">
      <alignment horizontal="left"/>
    </xf>
    <xf numFmtId="0" fontId="25" fillId="4" borderId="1" xfId="6" applyFont="1" applyFill="1" applyBorder="1" applyAlignment="1">
      <alignment horizontal="center" vertical="top"/>
    </xf>
    <xf numFmtId="0" fontId="2" fillId="0" borderId="0" xfId="0" applyFont="1" applyAlignment="1">
      <alignment horizontal="center" vertical="center" wrapText="1"/>
    </xf>
    <xf numFmtId="0" fontId="3" fillId="0" borderId="0" xfId="0" applyFont="1" applyAlignment="1">
      <alignment horizontal="center" vertical="center" wrapText="1"/>
    </xf>
    <xf numFmtId="15" fontId="13" fillId="0" borderId="0" xfId="0" applyNumberFormat="1" applyFont="1" applyAlignment="1">
      <alignment horizontal="left" vertical="center" wrapText="1"/>
    </xf>
    <xf numFmtId="0" fontId="0" fillId="0" borderId="0" xfId="0" quotePrefix="1" applyAlignment="1">
      <alignment horizontal="left"/>
    </xf>
    <xf numFmtId="0" fontId="11" fillId="0" borderId="0" xfId="0" quotePrefix="1" applyFont="1" applyAlignment="1">
      <alignment horizontal="left"/>
    </xf>
    <xf numFmtId="0" fontId="50" fillId="0" borderId="0" xfId="0" applyFont="1" applyAlignment="1">
      <alignment vertical="center" wrapText="1"/>
    </xf>
    <xf numFmtId="0" fontId="77" fillId="0" borderId="0" xfId="0" applyFont="1"/>
    <xf numFmtId="0" fontId="16" fillId="9" borderId="1" xfId="0" applyFont="1" applyFill="1" applyBorder="1" applyAlignment="1">
      <alignment horizontal="left" vertical="top" wrapText="1"/>
    </xf>
    <xf numFmtId="0" fontId="16" fillId="9" borderId="6" xfId="0" applyFont="1" applyFill="1" applyBorder="1" applyAlignment="1">
      <alignment horizontal="left" vertical="top" wrapText="1"/>
    </xf>
    <xf numFmtId="0" fontId="4" fillId="12" borderId="1" xfId="0" applyFont="1" applyFill="1" applyBorder="1" applyAlignment="1">
      <alignment horizontal="center" vertical="top" wrapText="1"/>
    </xf>
    <xf numFmtId="0" fontId="20" fillId="0" borderId="8" xfId="0" applyFont="1" applyBorder="1" applyAlignment="1">
      <alignment horizontal="left" vertical="top" wrapText="1"/>
    </xf>
    <xf numFmtId="0" fontId="0" fillId="20" borderId="0" xfId="0" applyFill="1" applyAlignment="1">
      <alignment horizontal="left"/>
    </xf>
    <xf numFmtId="0" fontId="5" fillId="0" borderId="17" xfId="0" applyFont="1" applyBorder="1" applyAlignment="1">
      <alignment horizontal="center" vertical="top" wrapText="1"/>
    </xf>
    <xf numFmtId="0" fontId="5" fillId="0" borderId="17" xfId="0" applyFont="1" applyBorder="1" applyAlignment="1">
      <alignment horizontal="left" vertical="top"/>
    </xf>
    <xf numFmtId="0" fontId="0" fillId="20" borderId="0" xfId="0" applyFill="1" applyAlignment="1">
      <alignment vertical="center" wrapText="1"/>
    </xf>
    <xf numFmtId="0" fontId="3" fillId="20" borderId="0" xfId="0" applyFont="1" applyFill="1" applyAlignment="1">
      <alignment vertical="center" wrapText="1"/>
    </xf>
    <xf numFmtId="0" fontId="77" fillId="0" borderId="0" xfId="0" applyFont="1" applyAlignment="1">
      <alignment horizontal="center"/>
    </xf>
    <xf numFmtId="0" fontId="6" fillId="0" borderId="0" xfId="0" applyFont="1" applyAlignment="1">
      <alignment horizontal="center"/>
    </xf>
    <xf numFmtId="0" fontId="0" fillId="10" borderId="0" xfId="0" applyFill="1"/>
    <xf numFmtId="0" fontId="21" fillId="4" borderId="0" xfId="0" applyFont="1" applyFill="1" applyAlignment="1">
      <alignment horizontal="center" vertical="top"/>
    </xf>
    <xf numFmtId="0" fontId="32" fillId="0" borderId="1" xfId="0" applyFont="1" applyBorder="1" applyAlignment="1">
      <alignment horizontal="left" vertical="top" wrapText="1"/>
    </xf>
    <xf numFmtId="15" fontId="0" fillId="9" borderId="1" xfId="0" applyNumberFormat="1" applyFill="1" applyBorder="1" applyAlignment="1">
      <alignment horizontal="left" vertical="center" wrapText="1"/>
    </xf>
    <xf numFmtId="15" fontId="31" fillId="9" borderId="1" xfId="0" applyNumberFormat="1" applyFont="1" applyFill="1" applyBorder="1" applyAlignment="1">
      <alignment horizontal="left" vertical="center" wrapText="1"/>
    </xf>
    <xf numFmtId="15" fontId="53" fillId="20" borderId="1" xfId="0" applyNumberFormat="1" applyFont="1" applyFill="1" applyBorder="1" applyAlignment="1">
      <alignment horizontal="center" vertical="center" wrapText="1"/>
    </xf>
    <xf numFmtId="0" fontId="58" fillId="0" borderId="0" xfId="0" applyFont="1"/>
    <xf numFmtId="0" fontId="11" fillId="0" borderId="0" xfId="0" applyFont="1" applyAlignment="1">
      <alignment vertical="center"/>
    </xf>
    <xf numFmtId="0" fontId="11" fillId="0" borderId="0" xfId="0" quotePrefix="1" applyFont="1" applyAlignment="1">
      <alignment vertical="center"/>
    </xf>
    <xf numFmtId="165" fontId="0" fillId="0" borderId="1" xfId="0" applyNumberFormat="1" applyBorder="1" applyAlignment="1">
      <alignment vertical="center"/>
    </xf>
    <xf numFmtId="0" fontId="0" fillId="0" borderId="3" xfId="0" applyBorder="1" applyAlignment="1">
      <alignment vertical="center"/>
    </xf>
    <xf numFmtId="0" fontId="0" fillId="0" borderId="3" xfId="0" applyBorder="1" applyAlignment="1">
      <alignment vertical="center" wrapText="1"/>
    </xf>
    <xf numFmtId="165" fontId="0" fillId="22" borderId="1" xfId="0" applyNumberFormat="1" applyFill="1" applyBorder="1" applyAlignment="1">
      <alignment vertical="center"/>
    </xf>
    <xf numFmtId="165" fontId="0" fillId="35" borderId="1" xfId="0" applyNumberFormat="1" applyFill="1" applyBorder="1" applyAlignment="1">
      <alignment vertical="center"/>
    </xf>
    <xf numFmtId="165" fontId="0" fillId="4" borderId="1" xfId="0" applyNumberFormat="1" applyFill="1" applyBorder="1" applyAlignment="1">
      <alignment vertical="center"/>
    </xf>
    <xf numFmtId="165" fontId="0" fillId="42" borderId="1" xfId="0" applyNumberFormat="1" applyFill="1" applyBorder="1" applyAlignment="1">
      <alignment vertical="center"/>
    </xf>
    <xf numFmtId="0" fontId="11" fillId="0" borderId="0" xfId="0" applyFont="1" applyAlignment="1">
      <alignment vertical="center" wrapText="1"/>
    </xf>
    <xf numFmtId="0" fontId="0" fillId="0" borderId="0" xfId="0" quotePrefix="1"/>
    <xf numFmtId="0" fontId="4" fillId="39" borderId="1" xfId="6" applyFont="1" applyFill="1" applyBorder="1" applyAlignment="1">
      <alignment horizontal="center" vertical="top" wrapText="1"/>
    </xf>
    <xf numFmtId="0" fontId="45" fillId="0" borderId="0" xfId="0" applyFont="1" applyAlignment="1">
      <alignment vertical="top"/>
    </xf>
    <xf numFmtId="0" fontId="3" fillId="9" borderId="0" xfId="0" applyFont="1" applyFill="1" applyAlignment="1">
      <alignment vertical="top"/>
    </xf>
    <xf numFmtId="0" fontId="0" fillId="9" borderId="0" xfId="0" applyFill="1" applyAlignment="1">
      <alignment vertical="top"/>
    </xf>
    <xf numFmtId="15" fontId="11" fillId="10" borderId="1" xfId="0" applyNumberFormat="1" applyFont="1" applyFill="1" applyBorder="1" applyAlignment="1">
      <alignment horizontal="center" vertical="center" wrapText="1"/>
    </xf>
    <xf numFmtId="0" fontId="78" fillId="2" borderId="5" xfId="0" applyFont="1" applyFill="1" applyBorder="1" applyAlignment="1">
      <alignment horizontal="center" vertical="top"/>
    </xf>
    <xf numFmtId="0" fontId="30" fillId="20" borderId="8" xfId="0" applyFont="1" applyFill="1" applyBorder="1" applyAlignment="1">
      <alignment horizontal="center" vertical="top"/>
    </xf>
    <xf numFmtId="0" fontId="78" fillId="2" borderId="8" xfId="0" applyFont="1" applyFill="1" applyBorder="1" applyAlignment="1">
      <alignment horizontal="center" vertical="top"/>
    </xf>
    <xf numFmtId="0" fontId="0" fillId="9" borderId="11" xfId="0" applyFill="1" applyBorder="1" applyAlignment="1">
      <alignment vertical="top"/>
    </xf>
    <xf numFmtId="0" fontId="29" fillId="34" borderId="1" xfId="0" applyFont="1" applyFill="1" applyBorder="1" applyAlignment="1">
      <alignment vertical="top"/>
    </xf>
    <xf numFmtId="0" fontId="45" fillId="0" borderId="1" xfId="0" applyFont="1" applyBorder="1" applyAlignment="1">
      <alignment horizontal="center" vertical="top"/>
    </xf>
    <xf numFmtId="0" fontId="20" fillId="27" borderId="1" xfId="6" applyFont="1" applyFill="1" applyBorder="1" applyAlignment="1">
      <alignment horizontal="left" vertical="top"/>
    </xf>
    <xf numFmtId="0" fontId="53" fillId="0" borderId="0" xfId="0" quotePrefix="1" applyFont="1"/>
    <xf numFmtId="0" fontId="53" fillId="0" borderId="0" xfId="0" applyFont="1"/>
    <xf numFmtId="0" fontId="2" fillId="43" borderId="1" xfId="0" applyFont="1" applyFill="1" applyBorder="1" applyAlignment="1">
      <alignment horizontal="center" vertical="top" wrapText="1"/>
    </xf>
    <xf numFmtId="0" fontId="4" fillId="12" borderId="5" xfId="0" applyFont="1" applyFill="1" applyBorder="1" applyAlignment="1">
      <alignment horizontal="center" vertical="top" wrapText="1"/>
    </xf>
    <xf numFmtId="0" fontId="4" fillId="12" borderId="3" xfId="0" applyFont="1" applyFill="1" applyBorder="1" applyAlignment="1">
      <alignment horizontal="center" vertical="top" wrapText="1"/>
    </xf>
    <xf numFmtId="0" fontId="20" fillId="0" borderId="0" xfId="0" applyFont="1" applyAlignment="1">
      <alignment horizontal="center" vertical="top" wrapText="1"/>
    </xf>
    <xf numFmtId="0" fontId="79" fillId="0" borderId="0" xfId="0" applyFont="1" applyAlignment="1">
      <alignment horizontal="center" vertical="top"/>
    </xf>
    <xf numFmtId="0" fontId="45" fillId="0" borderId="0" xfId="0" applyFont="1"/>
    <xf numFmtId="0" fontId="0" fillId="0" borderId="3" xfId="0" applyBorder="1" applyAlignment="1">
      <alignment horizontal="center" vertical="top"/>
    </xf>
    <xf numFmtId="0" fontId="20" fillId="0" borderId="5" xfId="0" applyFont="1" applyBorder="1" applyAlignment="1">
      <alignment horizontal="center" vertical="top" wrapText="1"/>
    </xf>
    <xf numFmtId="0" fontId="20" fillId="9" borderId="1" xfId="6" applyFont="1" applyFill="1" applyBorder="1" applyAlignment="1">
      <alignment horizontal="center" vertical="top" wrapText="1"/>
    </xf>
    <xf numFmtId="0" fontId="20" fillId="9" borderId="1" xfId="6" applyFont="1" applyFill="1" applyBorder="1" applyAlignment="1">
      <alignment horizontal="left" vertical="top" wrapText="1"/>
    </xf>
    <xf numFmtId="0" fontId="32" fillId="9" borderId="1" xfId="6" applyFont="1" applyFill="1" applyBorder="1" applyAlignment="1">
      <alignment horizontal="left" vertical="top"/>
    </xf>
    <xf numFmtId="0" fontId="36" fillId="9" borderId="1" xfId="6" applyFont="1" applyFill="1" applyBorder="1" applyAlignment="1">
      <alignment horizontal="center" vertical="top" wrapText="1"/>
    </xf>
    <xf numFmtId="0" fontId="20" fillId="9" borderId="0" xfId="6" applyFont="1" applyFill="1" applyAlignment="1">
      <alignment horizontal="left" vertical="top" wrapText="1"/>
    </xf>
    <xf numFmtId="0" fontId="20" fillId="9" borderId="0" xfId="6" applyFont="1" applyFill="1" applyAlignment="1">
      <alignment vertical="top"/>
    </xf>
    <xf numFmtId="0" fontId="16" fillId="9" borderId="1" xfId="6" applyFont="1" applyFill="1" applyBorder="1" applyAlignment="1">
      <alignment horizontal="left" vertical="top"/>
    </xf>
    <xf numFmtId="0" fontId="0" fillId="9" borderId="11" xfId="0" applyFill="1" applyBorder="1" applyAlignment="1">
      <alignment horizontal="center" vertical="top"/>
    </xf>
    <xf numFmtId="0" fontId="0" fillId="0" borderId="5" xfId="0" applyBorder="1" applyAlignment="1">
      <alignment horizontal="center" vertical="top"/>
    </xf>
    <xf numFmtId="0" fontId="78" fillId="12" borderId="1" xfId="0" applyFont="1" applyFill="1" applyBorder="1" applyAlignment="1">
      <alignment horizontal="center" vertical="top"/>
    </xf>
    <xf numFmtId="0" fontId="78" fillId="2" borderId="12" xfId="0" applyFont="1" applyFill="1" applyBorder="1" applyAlignment="1">
      <alignment horizontal="center" vertical="top"/>
    </xf>
    <xf numFmtId="0" fontId="0" fillId="9" borderId="10" xfId="0" applyFill="1" applyBorder="1" applyAlignment="1">
      <alignment horizontal="center" vertical="top"/>
    </xf>
    <xf numFmtId="0" fontId="0" fillId="9" borderId="10" xfId="0" applyFill="1" applyBorder="1" applyAlignment="1">
      <alignment vertical="top"/>
    </xf>
    <xf numFmtId="0" fontId="55" fillId="0" borderId="1" xfId="0" applyFont="1" applyBorder="1" applyAlignment="1">
      <alignment wrapText="1"/>
    </xf>
    <xf numFmtId="0" fontId="2" fillId="12" borderId="2" xfId="0" applyFont="1" applyFill="1" applyBorder="1" applyAlignment="1">
      <alignment horizontal="center" vertical="top"/>
    </xf>
    <xf numFmtId="0" fontId="3" fillId="35" borderId="2" xfId="0" applyFont="1" applyFill="1" applyBorder="1" applyAlignment="1">
      <alignment horizontal="center"/>
    </xf>
    <xf numFmtId="0" fontId="0" fillId="0" borderId="2" xfId="0" applyBorder="1" applyAlignment="1">
      <alignment vertical="top"/>
    </xf>
    <xf numFmtId="0" fontId="0" fillId="0" borderId="2" xfId="0" applyBorder="1"/>
    <xf numFmtId="0" fontId="29" fillId="34" borderId="1" xfId="0" applyFont="1" applyFill="1" applyBorder="1" applyAlignment="1">
      <alignment horizontal="center" vertical="top"/>
    </xf>
    <xf numFmtId="0" fontId="20" fillId="20" borderId="1" xfId="6" applyFont="1" applyFill="1" applyBorder="1" applyAlignment="1">
      <alignment vertical="top"/>
    </xf>
    <xf numFmtId="0" fontId="24" fillId="22" borderId="0" xfId="0" applyFont="1" applyFill="1" applyAlignment="1">
      <alignment horizontal="center"/>
    </xf>
    <xf numFmtId="0" fontId="0" fillId="9" borderId="0" xfId="0" applyFill="1" applyAlignment="1">
      <alignment horizontal="center" vertical="top"/>
    </xf>
    <xf numFmtId="0" fontId="2" fillId="28" borderId="2" xfId="0" applyFont="1" applyFill="1" applyBorder="1" applyAlignment="1">
      <alignment horizontal="center" vertical="top"/>
    </xf>
    <xf numFmtId="0" fontId="2" fillId="2" borderId="2" xfId="0" applyFont="1" applyFill="1" applyBorder="1" applyAlignment="1">
      <alignment horizontal="center" vertical="top"/>
    </xf>
    <xf numFmtId="0" fontId="0" fillId="0" borderId="2" xfId="0" applyBorder="1" applyAlignment="1">
      <alignment horizontal="center" vertical="top"/>
    </xf>
    <xf numFmtId="16" fontId="0" fillId="0" borderId="2" xfId="0" applyNumberFormat="1" applyBorder="1" applyAlignment="1">
      <alignment horizontal="center" vertical="top"/>
    </xf>
    <xf numFmtId="0" fontId="1" fillId="0" borderId="2" xfId="0" applyFont="1" applyBorder="1" applyAlignment="1">
      <alignment vertical="top" wrapText="1"/>
    </xf>
    <xf numFmtId="0" fontId="0" fillId="0" borderId="2" xfId="0" applyBorder="1" applyAlignment="1">
      <alignment vertical="top" wrapText="1"/>
    </xf>
    <xf numFmtId="0" fontId="52" fillId="0" borderId="2" xfId="0" applyFont="1" applyBorder="1" applyAlignment="1">
      <alignment vertical="top" wrapText="1"/>
    </xf>
    <xf numFmtId="0" fontId="0" fillId="44" borderId="2" xfId="0" applyFill="1" applyBorder="1" applyAlignment="1">
      <alignment horizontal="center" vertical="top"/>
    </xf>
    <xf numFmtId="0" fontId="0" fillId="44" borderId="2" xfId="0" applyFill="1" applyBorder="1" applyAlignment="1">
      <alignment vertical="top"/>
    </xf>
    <xf numFmtId="16" fontId="0" fillId="44" borderId="2" xfId="0" applyNumberFormat="1" applyFill="1" applyBorder="1" applyAlignment="1">
      <alignment horizontal="center" vertical="top"/>
    </xf>
    <xf numFmtId="0" fontId="0" fillId="0" borderId="2" xfId="0" applyBorder="1" applyAlignment="1">
      <alignment horizontal="left" vertical="top"/>
    </xf>
    <xf numFmtId="0" fontId="0" fillId="0" borderId="2" xfId="0" quotePrefix="1" applyBorder="1" applyAlignment="1">
      <alignment horizontal="left" vertical="top" wrapText="1"/>
    </xf>
    <xf numFmtId="15" fontId="0" fillId="0" borderId="2" xfId="0" applyNumberFormat="1" applyBorder="1" applyAlignment="1">
      <alignment horizontal="center" vertical="top"/>
    </xf>
    <xf numFmtId="0" fontId="0" fillId="0" borderId="2" xfId="0" quotePrefix="1" applyBorder="1" applyAlignment="1">
      <alignment vertical="top" wrapText="1"/>
    </xf>
    <xf numFmtId="0" fontId="1" fillId="0" borderId="2" xfId="0" applyFont="1" applyBorder="1" applyAlignment="1">
      <alignment vertical="top"/>
    </xf>
    <xf numFmtId="0" fontId="11" fillId="45" borderId="2" xfId="8" applyFont="1" applyFill="1" applyBorder="1" applyAlignment="1">
      <alignment vertical="top" wrapText="1"/>
    </xf>
    <xf numFmtId="0" fontId="11" fillId="45" borderId="0" xfId="8" applyFont="1" applyFill="1" applyAlignment="1">
      <alignment vertical="top" wrapText="1"/>
    </xf>
    <xf numFmtId="0" fontId="0" fillId="9" borderId="2" xfId="0" applyFill="1" applyBorder="1" applyAlignment="1">
      <alignment vertical="top"/>
    </xf>
    <xf numFmtId="0" fontId="8" fillId="0" borderId="2" xfId="0" applyFont="1" applyBorder="1" applyAlignment="1">
      <alignment vertical="top"/>
    </xf>
    <xf numFmtId="0" fontId="80" fillId="0" borderId="2" xfId="0" applyFont="1" applyBorder="1" applyAlignment="1">
      <alignment vertical="top" wrapText="1"/>
    </xf>
    <xf numFmtId="0" fontId="0" fillId="0" borderId="2" xfId="0" quotePrefix="1" applyBorder="1" applyAlignment="1">
      <alignment horizontal="left" vertical="top"/>
    </xf>
    <xf numFmtId="0" fontId="1" fillId="10" borderId="2" xfId="0" applyFont="1" applyFill="1" applyBorder="1" applyAlignment="1">
      <alignment vertical="top" wrapText="1"/>
    </xf>
    <xf numFmtId="0" fontId="8" fillId="0" borderId="2" xfId="0" applyFont="1" applyBorder="1" applyAlignment="1">
      <alignment vertical="top" wrapText="1"/>
    </xf>
    <xf numFmtId="0" fontId="6" fillId="10" borderId="2" xfId="0" applyFont="1" applyFill="1" applyBorder="1" applyAlignment="1">
      <alignment vertical="top"/>
    </xf>
    <xf numFmtId="0" fontId="52" fillId="0" borderId="2" xfId="0" applyFont="1" applyBorder="1" applyAlignment="1">
      <alignment horizontal="left" vertical="top" wrapText="1"/>
    </xf>
    <xf numFmtId="0" fontId="52" fillId="0" borderId="2" xfId="0" applyFont="1" applyBorder="1" applyAlignment="1">
      <alignment vertical="top"/>
    </xf>
    <xf numFmtId="0" fontId="1" fillId="0" borderId="2" xfId="0" quotePrefix="1" applyFont="1" applyBorder="1" applyAlignment="1">
      <alignment horizontal="left" vertical="top" wrapText="1"/>
    </xf>
    <xf numFmtId="0" fontId="52" fillId="44" borderId="2" xfId="0" applyFont="1" applyFill="1" applyBorder="1" applyAlignment="1">
      <alignment vertical="top" wrapText="1"/>
    </xf>
    <xf numFmtId="0" fontId="0" fillId="44" borderId="2" xfId="0" applyFill="1" applyBorder="1" applyAlignment="1">
      <alignment horizontal="left" vertical="top"/>
    </xf>
    <xf numFmtId="0" fontId="82" fillId="0" borderId="2" xfId="0" applyFont="1" applyBorder="1" applyAlignment="1">
      <alignment vertical="top" wrapText="1"/>
    </xf>
    <xf numFmtId="0" fontId="83" fillId="0" borderId="2" xfId="0" applyFont="1" applyBorder="1" applyAlignment="1">
      <alignment vertical="top" wrapText="1"/>
    </xf>
    <xf numFmtId="0" fontId="0" fillId="9" borderId="10" xfId="0" applyFill="1" applyBorder="1" applyAlignment="1">
      <alignment horizontal="left" vertical="top"/>
    </xf>
    <xf numFmtId="0" fontId="45" fillId="0" borderId="0" xfId="0" applyFont="1" applyAlignment="1">
      <alignment horizontal="left" vertical="top"/>
    </xf>
    <xf numFmtId="0" fontId="0" fillId="34" borderId="1" xfId="0" applyFill="1" applyBorder="1" applyAlignment="1">
      <alignment vertical="top"/>
    </xf>
    <xf numFmtId="0" fontId="0" fillId="0" borderId="8" xfId="0" applyBorder="1" applyAlignment="1">
      <alignment horizontal="center" vertical="top"/>
    </xf>
    <xf numFmtId="0" fontId="0" fillId="0" borderId="3" xfId="0" applyBorder="1" applyAlignment="1">
      <alignment horizontal="left" vertical="top"/>
    </xf>
    <xf numFmtId="0" fontId="0" fillId="0" borderId="11" xfId="0" applyBorder="1" applyAlignment="1">
      <alignment horizontal="center" vertical="top"/>
    </xf>
    <xf numFmtId="0" fontId="0" fillId="4" borderId="1" xfId="0" applyFill="1" applyBorder="1" applyAlignment="1">
      <alignment horizontal="left"/>
    </xf>
    <xf numFmtId="0" fontId="0" fillId="9" borderId="1" xfId="0" applyFill="1" applyBorder="1" applyAlignment="1">
      <alignment horizontal="left"/>
    </xf>
    <xf numFmtId="0" fontId="3" fillId="46" borderId="1" xfId="0" applyFont="1" applyFill="1" applyBorder="1"/>
    <xf numFmtId="0" fontId="3" fillId="46" borderId="1" xfId="0" applyFont="1" applyFill="1" applyBorder="1" applyAlignment="1">
      <alignment horizontal="left"/>
    </xf>
    <xf numFmtId="0" fontId="3" fillId="46" borderId="1" xfId="0" applyFont="1" applyFill="1" applyBorder="1" applyAlignment="1">
      <alignment horizontal="center"/>
    </xf>
    <xf numFmtId="0" fontId="0" fillId="20" borderId="1" xfId="0" applyFill="1" applyBorder="1" applyAlignment="1">
      <alignment horizontal="center"/>
    </xf>
    <xf numFmtId="0" fontId="0" fillId="0" borderId="0" xfId="0" applyAlignment="1">
      <alignment horizontal="center" vertical="center" wrapText="1"/>
    </xf>
    <xf numFmtId="0" fontId="0" fillId="47" borderId="1" xfId="0" applyFill="1" applyBorder="1" applyAlignment="1">
      <alignment horizontal="left"/>
    </xf>
    <xf numFmtId="0" fontId="0" fillId="47" borderId="1" xfId="0" applyFill="1" applyBorder="1" applyAlignment="1">
      <alignment horizontal="center"/>
    </xf>
    <xf numFmtId="0" fontId="25" fillId="4" borderId="1" xfId="6" applyFont="1" applyFill="1" applyBorder="1" applyAlignment="1">
      <alignment horizontal="center" vertical="top" wrapText="1"/>
    </xf>
    <xf numFmtId="0" fontId="25" fillId="4" borderId="1" xfId="6" applyFont="1" applyFill="1" applyBorder="1" applyAlignment="1">
      <alignment horizontal="left" vertical="top" wrapText="1"/>
    </xf>
    <xf numFmtId="0" fontId="84" fillId="0" borderId="0" xfId="0" applyFont="1"/>
    <xf numFmtId="0" fontId="84" fillId="0" borderId="0" xfId="0" applyFont="1" applyAlignment="1">
      <alignment horizontal="right" vertical="center"/>
    </xf>
    <xf numFmtId="16" fontId="0" fillId="0" borderId="1" xfId="0" applyNumberFormat="1" applyBorder="1" applyAlignment="1">
      <alignment horizontal="center"/>
    </xf>
    <xf numFmtId="0" fontId="0" fillId="9" borderId="1" xfId="0" applyFill="1" applyBorder="1"/>
    <xf numFmtId="49" fontId="0" fillId="0" borderId="1" xfId="0" applyNumberFormat="1" applyBorder="1" applyAlignment="1">
      <alignment horizontal="center"/>
    </xf>
    <xf numFmtId="0" fontId="0" fillId="47" borderId="1" xfId="0" applyFill="1" applyBorder="1"/>
    <xf numFmtId="16" fontId="0" fillId="47" borderId="1" xfId="0" applyNumberFormat="1" applyFill="1" applyBorder="1" applyAlignment="1">
      <alignment horizontal="center"/>
    </xf>
    <xf numFmtId="0" fontId="3" fillId="4" borderId="1" xfId="0" applyFont="1" applyFill="1" applyBorder="1" applyAlignment="1">
      <alignment horizontal="left"/>
    </xf>
    <xf numFmtId="0" fontId="5" fillId="0" borderId="11" xfId="0" applyFont="1" applyBorder="1" applyAlignment="1">
      <alignment horizontal="left" vertical="top" wrapText="1"/>
    </xf>
    <xf numFmtId="0" fontId="16" fillId="0" borderId="1" xfId="0" quotePrefix="1" applyFont="1" applyBorder="1" applyAlignment="1">
      <alignment horizontal="left" vertical="top" wrapText="1"/>
    </xf>
    <xf numFmtId="0" fontId="20" fillId="0" borderId="3" xfId="0" applyFont="1" applyBorder="1" applyAlignment="1">
      <alignment horizontal="center" vertical="top" wrapText="1"/>
    </xf>
    <xf numFmtId="0" fontId="20" fillId="0" borderId="4" xfId="0" applyFont="1" applyBorder="1" applyAlignment="1">
      <alignment horizontal="center" vertical="top" wrapText="1"/>
    </xf>
    <xf numFmtId="0" fontId="16" fillId="0" borderId="1" xfId="0" applyFont="1" applyBorder="1" applyAlignment="1">
      <alignment horizontal="center" vertical="top" wrapText="1"/>
    </xf>
    <xf numFmtId="0" fontId="5" fillId="0" borderId="1" xfId="0" quotePrefix="1" applyFont="1" applyBorder="1" applyAlignment="1">
      <alignment horizontal="left" vertical="top" wrapText="1"/>
    </xf>
    <xf numFmtId="0" fontId="20" fillId="0" borderId="12" xfId="0" applyFont="1" applyBorder="1" applyAlignment="1">
      <alignment horizontal="left" vertical="top" wrapText="1"/>
    </xf>
    <xf numFmtId="0" fontId="20" fillId="0" borderId="1" xfId="0" quotePrefix="1" applyFont="1" applyBorder="1" applyAlignment="1">
      <alignment horizontal="left" vertical="top" wrapText="1"/>
    </xf>
    <xf numFmtId="166" fontId="5" fillId="0" borderId="1" xfId="0" applyNumberFormat="1" applyFont="1" applyBorder="1" applyAlignment="1">
      <alignment horizontal="left" vertical="top"/>
    </xf>
    <xf numFmtId="14" fontId="5" fillId="0" borderId="1" xfId="0" quotePrefix="1" applyNumberFormat="1" applyFont="1" applyBorder="1" applyAlignment="1">
      <alignment vertical="top"/>
    </xf>
    <xf numFmtId="0" fontId="5" fillId="0" borderId="1" xfId="0" quotePrefix="1" applyFont="1" applyBorder="1" applyAlignment="1">
      <alignment vertical="top" wrapText="1"/>
    </xf>
    <xf numFmtId="0" fontId="15" fillId="0" borderId="1" xfId="0" applyFont="1" applyBorder="1" applyAlignment="1">
      <alignment vertical="top" wrapText="1"/>
    </xf>
    <xf numFmtId="0" fontId="20" fillId="0" borderId="11" xfId="0" applyFont="1" applyBorder="1" applyAlignment="1">
      <alignment horizontal="center" vertical="top" wrapText="1"/>
    </xf>
    <xf numFmtId="0" fontId="20" fillId="0" borderId="9" xfId="0" applyFont="1" applyBorder="1" applyAlignment="1">
      <alignment horizontal="center" vertical="top" wrapText="1"/>
    </xf>
    <xf numFmtId="0" fontId="32" fillId="0" borderId="1" xfId="0" applyFont="1" applyBorder="1" applyAlignment="1">
      <alignment horizontal="left" vertical="top"/>
    </xf>
    <xf numFmtId="0" fontId="16" fillId="0" borderId="1" xfId="0" applyFont="1" applyBorder="1" applyAlignment="1">
      <alignment horizontal="left" vertical="top" wrapText="1"/>
    </xf>
    <xf numFmtId="0" fontId="16" fillId="0" borderId="1" xfId="0" quotePrefix="1" applyFont="1" applyBorder="1"/>
    <xf numFmtId="0" fontId="20" fillId="0" borderId="6" xfId="0" applyFont="1" applyBorder="1" applyAlignment="1">
      <alignment horizontal="left" vertical="top" wrapText="1"/>
    </xf>
    <xf numFmtId="0" fontId="20" fillId="0" borderId="4" xfId="0" applyFont="1" applyBorder="1" applyAlignment="1">
      <alignment horizontal="left" vertical="top" wrapText="1"/>
    </xf>
    <xf numFmtId="0" fontId="16" fillId="0" borderId="1" xfId="0" applyFont="1" applyBorder="1"/>
    <xf numFmtId="0" fontId="32" fillId="0" borderId="1" xfId="0" applyFont="1" applyBorder="1" applyAlignment="1">
      <alignment vertical="top"/>
    </xf>
    <xf numFmtId="0" fontId="16" fillId="0" borderId="1" xfId="0" applyFont="1" applyBorder="1" applyAlignment="1">
      <alignment wrapText="1"/>
    </xf>
    <xf numFmtId="0" fontId="3" fillId="23" borderId="2" xfId="0" applyFont="1" applyFill="1" applyBorder="1" applyAlignment="1">
      <alignment horizontal="center"/>
    </xf>
    <xf numFmtId="0" fontId="3" fillId="48" borderId="2" xfId="0" applyFont="1" applyFill="1" applyBorder="1" applyAlignment="1">
      <alignment horizontal="center"/>
    </xf>
    <xf numFmtId="0" fontId="0" fillId="35" borderId="2" xfId="0" applyFill="1" applyBorder="1" applyAlignment="1">
      <alignment vertical="top"/>
    </xf>
    <xf numFmtId="0" fontId="0" fillId="0" borderId="2" xfId="0" applyBorder="1" applyAlignment="1">
      <alignment wrapText="1"/>
    </xf>
    <xf numFmtId="0" fontId="6" fillId="0" borderId="2" xfId="0" applyFont="1" applyBorder="1" applyAlignment="1">
      <alignment vertical="top"/>
    </xf>
    <xf numFmtId="0" fontId="24" fillId="0" borderId="0" xfId="0" quotePrefix="1" applyFont="1"/>
    <xf numFmtId="0" fontId="20" fillId="20" borderId="1" xfId="6" applyFont="1" applyFill="1" applyBorder="1" applyAlignment="1">
      <alignment vertical="top" wrapText="1"/>
    </xf>
    <xf numFmtId="0" fontId="20" fillId="20" borderId="1" xfId="6" applyFont="1" applyFill="1" applyBorder="1" applyAlignment="1">
      <alignment horizontal="left" vertical="top"/>
    </xf>
    <xf numFmtId="0" fontId="11" fillId="0" borderId="5" xfId="0" applyFont="1" applyBorder="1" applyAlignment="1">
      <alignment horizontal="left" vertical="top" wrapText="1"/>
    </xf>
    <xf numFmtId="0" fontId="11" fillId="0" borderId="8" xfId="0" applyFont="1" applyBorder="1" applyAlignment="1">
      <alignment horizontal="left" vertical="top" wrapText="1"/>
    </xf>
    <xf numFmtId="0" fontId="8" fillId="0" borderId="6" xfId="0" applyFont="1" applyBorder="1" applyAlignment="1">
      <alignment horizontal="left" vertical="top" wrapText="1"/>
    </xf>
    <xf numFmtId="0" fontId="11" fillId="0" borderId="3" xfId="0" applyFont="1" applyBorder="1" applyAlignment="1">
      <alignment horizontal="left" vertical="top" wrapText="1"/>
    </xf>
    <xf numFmtId="0" fontId="11" fillId="0" borderId="29" xfId="0" applyFont="1" applyBorder="1" applyAlignment="1">
      <alignment horizontal="left" vertical="top" wrapText="1"/>
    </xf>
    <xf numFmtId="0" fontId="11" fillId="0" borderId="3" xfId="0" applyFont="1" applyBorder="1" applyAlignment="1">
      <alignment vertical="top"/>
    </xf>
    <xf numFmtId="0" fontId="20" fillId="27" borderId="1" xfId="0" applyFont="1" applyFill="1" applyBorder="1" applyAlignment="1">
      <alignment horizontal="left" vertical="top" wrapText="1"/>
    </xf>
    <xf numFmtId="0" fontId="0" fillId="20" borderId="1" xfId="0" applyFill="1" applyBorder="1" applyAlignment="1">
      <alignment horizontal="center" vertical="top" wrapText="1"/>
    </xf>
    <xf numFmtId="0" fontId="5" fillId="20" borderId="6" xfId="0" applyFont="1" applyFill="1" applyBorder="1" applyAlignment="1">
      <alignment horizontal="left" vertical="top" wrapText="1"/>
    </xf>
    <xf numFmtId="0" fontId="20" fillId="0" borderId="6" xfId="0" applyFont="1" applyBorder="1" applyAlignment="1">
      <alignment vertical="top"/>
    </xf>
    <xf numFmtId="0" fontId="11" fillId="22" borderId="2" xfId="22" applyFont="1" applyFill="1" applyBorder="1" applyAlignment="1">
      <alignment horizontal="left" vertical="top"/>
    </xf>
    <xf numFmtId="0" fontId="11" fillId="22" borderId="1" xfId="22" applyFont="1" applyFill="1" applyBorder="1" applyAlignment="1">
      <alignment horizontal="left" vertical="top"/>
    </xf>
    <xf numFmtId="0" fontId="11" fillId="22" borderId="1" xfId="22" applyFont="1" applyFill="1" applyBorder="1" applyAlignment="1">
      <alignment horizontal="left" vertical="top" wrapText="1"/>
    </xf>
    <xf numFmtId="0" fontId="11" fillId="22" borderId="3" xfId="22" applyFont="1" applyFill="1" applyBorder="1" applyAlignment="1">
      <alignment horizontal="left" vertical="top" wrapText="1"/>
    </xf>
    <xf numFmtId="0" fontId="8" fillId="22" borderId="2" xfId="22" applyFont="1" applyFill="1" applyBorder="1" applyAlignment="1">
      <alignment horizontal="left" vertical="top" wrapText="1"/>
    </xf>
    <xf numFmtId="0" fontId="2" fillId="2" borderId="1" xfId="22" applyFont="1" applyFill="1" applyBorder="1" applyAlignment="1">
      <alignment horizontal="center" vertical="top" wrapText="1"/>
    </xf>
    <xf numFmtId="0" fontId="11" fillId="0" borderId="1" xfId="22" applyFont="1" applyBorder="1" applyAlignment="1">
      <alignment horizontal="left" vertical="top"/>
    </xf>
    <xf numFmtId="0" fontId="11" fillId="0" borderId="1" xfId="22" applyFont="1" applyBorder="1" applyAlignment="1">
      <alignment horizontal="left" vertical="top" wrapText="1"/>
    </xf>
    <xf numFmtId="0" fontId="11" fillId="0" borderId="1" xfId="22" applyFont="1" applyBorder="1" applyAlignment="1">
      <alignment vertical="top"/>
    </xf>
    <xf numFmtId="0" fontId="11" fillId="0" borderId="1" xfId="8" applyFont="1" applyBorder="1" applyAlignment="1">
      <alignment vertical="top"/>
    </xf>
    <xf numFmtId="0" fontId="11" fillId="0" borderId="3" xfId="22" applyFont="1" applyBorder="1" applyAlignment="1">
      <alignment horizontal="left" vertical="top" wrapText="1"/>
    </xf>
    <xf numFmtId="0" fontId="11" fillId="0" borderId="5" xfId="22" applyFont="1" applyBorder="1" applyAlignment="1">
      <alignment horizontal="left" vertical="top" wrapText="1"/>
    </xf>
    <xf numFmtId="0" fontId="11" fillId="0" borderId="2" xfId="22" applyFont="1" applyBorder="1" applyAlignment="1">
      <alignment horizontal="left" vertical="top" wrapText="1"/>
    </xf>
    <xf numFmtId="0" fontId="11" fillId="0" borderId="2" xfId="22" applyFont="1" applyBorder="1" applyAlignment="1">
      <alignment horizontal="left" vertical="top"/>
    </xf>
    <xf numFmtId="0" fontId="8" fillId="0" borderId="2" xfId="22" applyFont="1" applyBorder="1" applyAlignment="1">
      <alignment horizontal="left" vertical="top" wrapText="1"/>
    </xf>
    <xf numFmtId="0" fontId="11" fillId="0" borderId="2" xfId="22" applyFont="1" applyBorder="1" applyAlignment="1">
      <alignment vertical="top"/>
    </xf>
    <xf numFmtId="0" fontId="6" fillId="0" borderId="2" xfId="8" applyFont="1" applyBorder="1" applyAlignment="1">
      <alignment vertical="top"/>
    </xf>
    <xf numFmtId="0" fontId="6" fillId="0" borderId="2" xfId="22" applyFont="1" applyBorder="1" applyAlignment="1">
      <alignment horizontal="left" vertical="top"/>
    </xf>
    <xf numFmtId="0" fontId="6" fillId="0" borderId="2" xfId="22" applyFont="1" applyBorder="1" applyAlignment="1">
      <alignment vertical="top"/>
    </xf>
    <xf numFmtId="0" fontId="11" fillId="0" borderId="5" xfId="22" applyFont="1" applyBorder="1" applyAlignment="1">
      <alignment horizontal="left" vertical="top"/>
    </xf>
    <xf numFmtId="0" fontId="11" fillId="22" borderId="2" xfId="22" applyFont="1" applyFill="1" applyBorder="1" applyAlignment="1">
      <alignment horizontal="left" vertical="top" wrapText="1"/>
    </xf>
    <xf numFmtId="0" fontId="8" fillId="24" borderId="2" xfId="22" applyFont="1" applyFill="1" applyBorder="1" applyAlignment="1">
      <alignment horizontal="left" vertical="top" wrapText="1"/>
    </xf>
    <xf numFmtId="0" fontId="6" fillId="0" borderId="1" xfId="0" applyFont="1" applyBorder="1" applyAlignment="1">
      <alignment horizontal="center" vertical="top"/>
    </xf>
    <xf numFmtId="0" fontId="11" fillId="0" borderId="1" xfId="0" applyFont="1" applyBorder="1" applyAlignment="1">
      <alignment horizontal="center" vertical="top"/>
    </xf>
    <xf numFmtId="49" fontId="5" fillId="0" borderId="0" xfId="0" applyNumberFormat="1" applyFont="1" applyAlignment="1">
      <alignment vertical="top"/>
    </xf>
    <xf numFmtId="49" fontId="4" fillId="12" borderId="1" xfId="0" applyNumberFormat="1" applyFont="1" applyFill="1" applyBorder="1" applyAlignment="1">
      <alignment horizontal="center" vertical="top" wrapText="1"/>
    </xf>
    <xf numFmtId="49" fontId="0" fillId="0" borderId="1" xfId="0" applyNumberFormat="1" applyBorder="1" applyAlignment="1">
      <alignment horizontal="left" vertical="top" wrapText="1"/>
    </xf>
    <xf numFmtId="49" fontId="0" fillId="0" borderId="0" xfId="0" applyNumberFormat="1" applyAlignment="1">
      <alignment horizontal="left" vertical="top" wrapText="1"/>
    </xf>
    <xf numFmtId="0" fontId="11" fillId="0" borderId="1" xfId="0" applyFont="1" applyBorder="1" applyAlignment="1">
      <alignment horizontal="center" vertical="top" wrapText="1"/>
    </xf>
    <xf numFmtId="0" fontId="4" fillId="2" borderId="1" xfId="6" applyFont="1" applyFill="1" applyBorder="1" applyAlignment="1">
      <alignment horizontal="left" vertical="top" wrapText="1"/>
    </xf>
    <xf numFmtId="0" fontId="21" fillId="0" borderId="1" xfId="0" applyFont="1" applyBorder="1" applyAlignment="1">
      <alignment horizontal="left" vertical="top" wrapText="1"/>
    </xf>
    <xf numFmtId="0" fontId="5" fillId="20" borderId="3" xfId="0" applyFont="1" applyFill="1" applyBorder="1" applyAlignment="1">
      <alignment horizontal="left" vertical="top" wrapText="1"/>
    </xf>
    <xf numFmtId="0" fontId="20" fillId="0" borderId="6" xfId="0" applyFont="1" applyBorder="1" applyAlignment="1">
      <alignment horizontal="left" vertical="top"/>
    </xf>
    <xf numFmtId="0" fontId="0" fillId="0" borderId="5" xfId="0" applyBorder="1" applyAlignment="1">
      <alignment horizontal="left" vertical="top" wrapText="1"/>
    </xf>
    <xf numFmtId="49" fontId="5" fillId="0" borderId="1" xfId="0" applyNumberFormat="1" applyFont="1" applyBorder="1" applyAlignment="1">
      <alignment horizontal="left" vertical="top" wrapText="1"/>
    </xf>
    <xf numFmtId="0" fontId="25" fillId="0" borderId="1" xfId="0" applyFont="1" applyBorder="1" applyAlignment="1">
      <alignment horizontal="left" vertical="top" wrapText="1"/>
    </xf>
    <xf numFmtId="49" fontId="20" fillId="0" borderId="1" xfId="0" applyNumberFormat="1" applyFont="1" applyBorder="1" applyAlignment="1">
      <alignment horizontal="center" vertical="top" wrapText="1"/>
    </xf>
    <xf numFmtId="0" fontId="45" fillId="0" borderId="1" xfId="0" applyFont="1" applyBorder="1" applyAlignment="1">
      <alignment vertical="center"/>
    </xf>
    <xf numFmtId="0" fontId="0" fillId="0" borderId="1" xfId="0" pivotButton="1" applyBorder="1" applyAlignment="1">
      <alignment vertical="top"/>
    </xf>
    <xf numFmtId="0" fontId="0" fillId="9" borderId="1" xfId="0" applyFill="1" applyBorder="1" applyAlignment="1">
      <alignment horizontal="center" vertical="top"/>
    </xf>
    <xf numFmtId="0" fontId="0" fillId="34" borderId="1" xfId="0" applyFill="1" applyBorder="1" applyAlignment="1">
      <alignment horizontal="left" vertical="top"/>
    </xf>
    <xf numFmtId="0" fontId="0" fillId="34" borderId="1" xfId="0" applyFill="1" applyBorder="1" applyAlignment="1">
      <alignment horizontal="center" vertical="top"/>
    </xf>
    <xf numFmtId="0" fontId="6" fillId="34" borderId="1" xfId="0" applyFont="1" applyFill="1" applyBorder="1" applyAlignment="1">
      <alignment horizontal="center" vertical="top"/>
    </xf>
    <xf numFmtId="0" fontId="20" fillId="34" borderId="1" xfId="0" applyFont="1" applyFill="1" applyBorder="1" applyAlignment="1">
      <alignment horizontal="center" vertical="top" wrapText="1"/>
    </xf>
    <xf numFmtId="0" fontId="0" fillId="34" borderId="0" xfId="0" applyFill="1" applyAlignment="1">
      <alignment vertical="top"/>
    </xf>
    <xf numFmtId="0" fontId="24" fillId="34" borderId="0" xfId="0" applyFont="1" applyFill="1"/>
    <xf numFmtId="15" fontId="0" fillId="0" borderId="0" xfId="0" applyNumberFormat="1" applyAlignment="1">
      <alignment vertical="center" wrapText="1"/>
    </xf>
    <xf numFmtId="15" fontId="0" fillId="0" borderId="0" xfId="0" applyNumberFormat="1" applyAlignment="1">
      <alignment horizontal="center" vertical="center"/>
    </xf>
    <xf numFmtId="15" fontId="11" fillId="0" borderId="0" xfId="0" applyNumberFormat="1" applyFont="1" applyAlignment="1">
      <alignment horizontal="left" vertical="center" wrapText="1"/>
    </xf>
    <xf numFmtId="0" fontId="21" fillId="4" borderId="0" xfId="0" applyFont="1" applyFill="1" applyAlignment="1">
      <alignment horizontal="center" vertical="top"/>
    </xf>
    <xf numFmtId="49" fontId="21" fillId="32" borderId="0" xfId="0" applyNumberFormat="1" applyFont="1" applyFill="1" applyAlignment="1">
      <alignment horizontal="center" vertical="top"/>
    </xf>
    <xf numFmtId="0" fontId="21" fillId="32" borderId="0" xfId="0" applyFont="1" applyFill="1" applyAlignment="1">
      <alignment horizontal="center" vertical="top"/>
    </xf>
    <xf numFmtId="0" fontId="21" fillId="32" borderId="0" xfId="0" applyFont="1" applyFill="1" applyAlignment="1">
      <alignment horizontal="left" vertical="top"/>
    </xf>
    <xf numFmtId="0" fontId="0" fillId="0" borderId="0" xfId="0" applyAlignment="1">
      <alignment horizontal="left" vertical="center"/>
    </xf>
    <xf numFmtId="0" fontId="2" fillId="12" borderId="0" xfId="0" applyFont="1" applyFill="1" applyAlignment="1">
      <alignment horizontal="center"/>
    </xf>
    <xf numFmtId="0" fontId="2" fillId="19" borderId="0" xfId="0" applyFont="1" applyFill="1" applyAlignment="1">
      <alignment horizontal="center"/>
    </xf>
    <xf numFmtId="0" fontId="33" fillId="11" borderId="0" xfId="0" applyFont="1" applyFill="1" applyAlignment="1"/>
  </cellXfs>
  <cellStyles count="30">
    <cellStyle name="Bad" xfId="4" builtinId="27"/>
    <cellStyle name="Comma 2" xfId="14" xr:uid="{3F1C2BA1-84EE-463F-A199-AB6A26C41316}"/>
    <cellStyle name="Explanatory Text 2" xfId="7" xr:uid="{0048D0AF-1E91-4000-8A4A-D71E13255AA4}"/>
    <cellStyle name="Explanatory Text 2 2" xfId="24" xr:uid="{D3A45AC5-FD24-4C51-90FA-63CB3952A958}"/>
    <cellStyle name="Good" xfId="3" builtinId="26"/>
    <cellStyle name="Hyperlink" xfId="1" builtinId="8"/>
    <cellStyle name="Hyperlink 2" xfId="13" xr:uid="{99C37159-7A54-434E-A0CB-E0F2744F9231}"/>
    <cellStyle name="Hyperlink 2 2" xfId="25" xr:uid="{7D10B0B7-25D5-4F2D-ACE9-79B415EF72AA}"/>
    <cellStyle name="Neutral" xfId="5" builtinId="28"/>
    <cellStyle name="Normal" xfId="0" builtinId="0"/>
    <cellStyle name="Normal 10 2" xfId="28" xr:uid="{AAA51199-5AA9-492B-9D79-29DC8EBD1B54}"/>
    <cellStyle name="Normal 2" xfId="6" xr:uid="{5811380C-887F-497E-8EDB-5E1B94108F76}"/>
    <cellStyle name="Normal 2 2" xfId="8" xr:uid="{DA059D81-16A2-42E3-A0D8-6AB5D47D3FF9}"/>
    <cellStyle name="Normal 2 2 2" xfId="22" xr:uid="{20DBFEA0-6475-4820-A5CD-D2BE2C5BBF5C}"/>
    <cellStyle name="Normal 2 3" xfId="23" xr:uid="{974036A2-B4D3-4807-825F-B288CFAB01B1}"/>
    <cellStyle name="Normal 2 4 3 2" xfId="2" xr:uid="{550C3BFF-90E5-4A4C-8D7C-89088B14B47B}"/>
    <cellStyle name="Normal 2 5" xfId="27" xr:uid="{22D33598-927B-4A3D-9E5E-AE794BB9729F}"/>
    <cellStyle name="Normal 29" xfId="26" xr:uid="{E4996AE3-F919-4CB2-B701-792F4EFFB99F}"/>
    <cellStyle name="Normal 3" xfId="11" xr:uid="{78FC14FE-CAEA-4F0B-B1BB-EC8BE9DC51A1}"/>
    <cellStyle name="Normal 3 2" xfId="18" xr:uid="{270D3683-6404-4AD3-A5A5-A7A3148CFF7D}"/>
    <cellStyle name="Normal 3 3" xfId="10" xr:uid="{AFB5835E-6D70-4583-BE3F-0536A9CD70C1}"/>
    <cellStyle name="Normal 3 4" xfId="15" xr:uid="{0CA8060B-2644-4E51-BAFF-385623196375}"/>
    <cellStyle name="Normal 30" xfId="29" xr:uid="{49738551-7D7E-4EF9-B542-4FB5219E2981}"/>
    <cellStyle name="Normal 4" xfId="16" xr:uid="{5C39BBFC-CFD0-4FAE-9103-2F51FC3DFEA3}"/>
    <cellStyle name="Normal 5" xfId="17" xr:uid="{81DFD694-11FD-4765-AACB-296BE224D1F4}"/>
    <cellStyle name="Normal 6" xfId="19" xr:uid="{DE716508-1734-4FB9-8E30-9A8989F58DFE}"/>
    <cellStyle name="Normal 8" xfId="21" xr:uid="{9CAFA1F8-FA59-4231-8095-746D1F8F3FDC}"/>
    <cellStyle name="Normal_Interface Files - SAFE Loan - M1" xfId="9" xr:uid="{B221F73F-77AB-4B47-807A-B6A9BA17D1DC}"/>
    <cellStyle name="Note 2" xfId="20" xr:uid="{9E7DD332-DE76-439F-B968-EC74EF918528}"/>
    <cellStyle name="Percent 2" xfId="12" xr:uid="{D06C643D-EC30-4F02-B1EF-F9ECE337B4BC}"/>
  </cellStyles>
  <dxfs count="21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6" tint="0.59996337778862885"/>
        </patternFill>
      </fill>
    </dxf>
    <dxf>
      <fill>
        <patternFill>
          <bgColor theme="7"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ill>
        <patternFill>
          <bgColor theme="7"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ill>
        <patternFill>
          <bgColor theme="7"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ill>
        <patternFill>
          <bgColor theme="7"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7030A0"/>
      </font>
      <fill>
        <patternFill patternType="solid">
          <bgColor rgb="FFECC2F2"/>
        </patternFill>
      </fill>
    </dxf>
    <dxf>
      <font>
        <color rgb="FF002060"/>
      </font>
      <fill>
        <patternFill patternType="solid">
          <bgColor theme="8" tint="0.39997558519241921"/>
        </patternFill>
      </fill>
    </dxf>
    <dxf>
      <font>
        <color rgb="FF9C5700"/>
      </font>
      <fill>
        <patternFill>
          <bgColor rgb="FFFFEB9C"/>
        </patternFill>
      </fill>
    </dxf>
    <dxf>
      <font>
        <color rgb="FF7030A0"/>
      </font>
      <fill>
        <patternFill patternType="solid">
          <bgColor rgb="FFECC2F2"/>
        </patternFill>
      </fill>
    </dxf>
    <dxf>
      <font>
        <color rgb="FF002060"/>
      </font>
      <fill>
        <patternFill patternType="solid">
          <bgColor theme="8" tint="0.39997558519241921"/>
        </patternFill>
      </fill>
    </dxf>
    <dxf>
      <fill>
        <patternFill>
          <bgColor theme="6" tint="0.59996337778862885"/>
        </patternFill>
      </fill>
    </dxf>
    <dxf>
      <fill>
        <patternFill>
          <bgColor theme="6" tint="0.59996337778862885"/>
        </patternFill>
      </fill>
    </dxf>
    <dxf>
      <font>
        <color rgb="FF9C0006"/>
      </font>
      <fill>
        <patternFill>
          <bgColor rgb="FFFFC7CE"/>
        </patternFill>
      </fill>
    </dxf>
    <dxf>
      <font>
        <color rgb="FF006100"/>
      </font>
      <fill>
        <patternFill>
          <bgColor rgb="FFC6EFCE"/>
        </patternFill>
      </fill>
    </dxf>
    <dxf>
      <fill>
        <patternFill>
          <bgColor theme="6" tint="0.59996337778862885"/>
        </patternFill>
      </fill>
    </dxf>
    <dxf>
      <font>
        <color rgb="FF9C5700"/>
      </font>
      <fill>
        <patternFill>
          <bgColor rgb="FFFFEB9C"/>
        </patternFill>
      </fill>
    </dxf>
    <dxf>
      <font>
        <color rgb="FF7030A0"/>
      </font>
      <fill>
        <patternFill patternType="solid">
          <bgColor rgb="FFECC2F2"/>
        </patternFill>
      </fill>
    </dxf>
    <dxf>
      <font>
        <color rgb="FF002060"/>
      </font>
      <fill>
        <patternFill patternType="solid">
          <bgColor theme="8" tint="0.39997558519241921"/>
        </patternFill>
      </fill>
    </dxf>
    <dxf>
      <font>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ill>
        <patternFill patternType="solid">
          <fgColor rgb="FFC6E0B4"/>
          <bgColor rgb="FF000000"/>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9C5700"/>
      </font>
      <fill>
        <patternFill>
          <bgColor rgb="FFFFEB9C"/>
        </patternFill>
      </fill>
    </dxf>
    <dxf>
      <font>
        <color theme="1"/>
      </font>
      <fill>
        <patternFill patternType="solid">
          <bgColor theme="9" tint="0.79998168889431442"/>
        </patternFill>
      </fill>
    </dxf>
    <dxf>
      <fill>
        <patternFill>
          <bgColor theme="0" tint="-0.14996795556505021"/>
        </patternFill>
      </fill>
    </dxf>
    <dxf>
      <fill>
        <patternFill>
          <bgColor theme="0" tint="-0.14996795556505021"/>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rgb="FF9C5700"/>
      </font>
      <fill>
        <patternFill>
          <bgColor rgb="FFFFEB9C"/>
        </patternFill>
      </fill>
    </dxf>
    <dxf>
      <font>
        <color theme="1"/>
      </font>
      <fill>
        <patternFill patternType="solid">
          <bgColor theme="9" tint="0.79998168889431442"/>
        </patternFill>
      </fill>
    </dxf>
    <dxf>
      <fill>
        <patternFill>
          <bgColor theme="0" tint="-0.14996795556505021"/>
        </patternFill>
      </fill>
    </dxf>
    <dxf>
      <fill>
        <patternFill>
          <bgColor theme="0" tint="-0.14996795556505021"/>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9C5700"/>
      </font>
      <fill>
        <patternFill>
          <bgColor rgb="FFFFEB9C"/>
        </patternFill>
      </fill>
    </dxf>
    <dxf>
      <font>
        <color theme="8" tint="-0.499984740745262"/>
      </font>
      <fill>
        <patternFill>
          <bgColor theme="8" tint="0.59996337778862885"/>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auto="1"/>
      </font>
      <fill>
        <patternFill>
          <bgColor theme="0" tint="-0.14996795556505021"/>
        </patternFill>
      </fill>
    </dxf>
    <dxf>
      <font>
        <color theme="8" tint="-0.499984740745262"/>
      </font>
      <fill>
        <patternFill>
          <bgColor theme="8" tint="0.59996337778862885"/>
        </patternFill>
      </fill>
    </dxf>
    <dxf>
      <font>
        <color auto="1"/>
      </font>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alignment horizontal="right"/>
    </dxf>
    <dxf>
      <border>
        <left style="thin">
          <color indexed="64"/>
        </left>
        <right style="thin">
          <color indexed="64"/>
        </right>
        <top style="thin">
          <color indexed="64"/>
        </top>
        <bottom style="thin">
          <color indexed="64"/>
        </bottom>
      </border>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alignment horizontal="right"/>
    </dxf>
    <dxf>
      <alignment horizontal="right"/>
    </dxf>
    <dxf>
      <alignment horizontal="righ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002060"/>
        </patternFill>
      </fill>
    </dxf>
    <dxf>
      <fill>
        <patternFill patternType="solid">
          <bgColor rgb="FF002060"/>
        </patternFill>
      </fill>
    </dxf>
    <dxf>
      <font>
        <color theme="0"/>
      </font>
    </dxf>
    <dxf>
      <font>
        <color theme="0"/>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border>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alignment horizontal="right"/>
    </dxf>
    <dxf>
      <alignment horizontal="right"/>
    </dxf>
    <dxf>
      <alignment horizontal="left"/>
    </dxf>
    <dxf>
      <alignment horizontal="left"/>
    </dxf>
    <dxf>
      <alignment horizontal="righ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002060"/>
        </patternFill>
      </fill>
    </dxf>
    <dxf>
      <fill>
        <patternFill patternType="solid">
          <bgColor rgb="FF002060"/>
        </patternFill>
      </fill>
    </dxf>
    <dxf>
      <font>
        <color theme="0"/>
      </font>
    </dxf>
    <dxf>
      <font>
        <color theme="0"/>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color theme="0"/>
      </font>
      <fill>
        <patternFill patternType="solid">
          <fgColor indexed="64"/>
          <bgColor rgb="FF002060"/>
        </patternFill>
      </fill>
      <alignment horizontal="right"/>
    </dxf>
    <dxf>
      <font>
        <color theme="0"/>
      </font>
      <fill>
        <patternFill patternType="solid">
          <fgColor indexed="64"/>
          <bgColor rgb="FF002060"/>
        </patternFill>
      </fill>
      <alignment horizontal="right"/>
    </dxf>
    <dxf>
      <alignment horizontal="left"/>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ill>
        <patternFill patternType="solid">
          <bgColor theme="9" tint="0.79998168889431442"/>
        </patternFill>
      </fill>
    </dxf>
    <dxf>
      <fill>
        <patternFill patternType="none">
          <bgColor auto="1"/>
        </patternFill>
      </fill>
    </dxf>
    <dxf>
      <fill>
        <patternFill patternType="none">
          <bgColor auto="1"/>
        </patternFill>
      </fill>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alignment vertical="top" indent="0"/>
    </dxf>
    <dxf>
      <alignment vertical="top" indent="0"/>
    </dxf>
    <dxf>
      <alignment vertical="top" indent="0"/>
    </dxf>
    <dxf>
      <alignment vertical="top" indent="0"/>
    </dxf>
    <dxf>
      <alignment vertical="top" indent="0"/>
    </dxf>
    <dxf>
      <alignment vertical="top" indent="0"/>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1"/>
        </patternFill>
      </fill>
    </dxf>
    <dxf>
      <fill>
        <patternFill patternType="solid">
          <bgColor theme="1"/>
        </patternFill>
      </fill>
    </dxf>
    <dxf>
      <font>
        <color theme="0"/>
      </font>
    </dxf>
    <dxf>
      <font>
        <color theme="0"/>
      </font>
    </dxf>
    <dxf>
      <alignment horizontal="center"/>
    </dxf>
    <dxf>
      <alignment horizontal="center"/>
    </dxf>
    <dxf>
      <alignment horizontal="center"/>
    </dxf>
    <dxf>
      <fill>
        <patternFill patternType="solid">
          <fgColor indexed="64"/>
          <bgColor theme="1"/>
        </patternFill>
      </fill>
    </dxf>
    <dxf>
      <fill>
        <patternFill patternType="solid">
          <fgColor indexed="64"/>
          <bgColor theme="1"/>
        </patternFill>
      </fill>
    </dxf>
    <dxf>
      <font>
        <sz val="16"/>
      </fon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ill>
        <patternFill patternType="solid">
          <bgColor theme="9" tint="0.79998168889431442"/>
        </patternFill>
      </fill>
    </dxf>
    <dxf>
      <fill>
        <patternFill patternType="none">
          <bgColor auto="1"/>
        </patternFill>
      </fill>
    </dxf>
    <dxf>
      <fill>
        <patternFill patternType="none">
          <bgColor auto="1"/>
        </patternFill>
      </fill>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sz val="14"/>
      </font>
    </dxf>
    <dxf>
      <font>
        <color auto="1"/>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sz val="12"/>
      </font>
    </dxf>
    <dxf>
      <alignment vertical="center"/>
    </dxf>
    <dxf>
      <alignment vertical="center"/>
    </dxf>
    <dxf>
      <alignment vertical="center"/>
    </dxf>
    <dxf>
      <alignment horizontal="right"/>
    </dxf>
    <dxf>
      <alignment horizontal="right"/>
    </dxf>
    <dxf>
      <alignment horizontal="right"/>
    </dxf>
    <dxf>
      <font>
        <sz val="16"/>
      </font>
    </dxf>
    <dxf>
      <font>
        <color theme="0"/>
        <name val="Calibri"/>
        <scheme val="minor"/>
      </font>
      <fill>
        <patternFill patternType="solid">
          <fgColor indexed="64"/>
          <bgColor rgb="FF00B050"/>
        </patternFill>
      </fill>
    </dxf>
    <dxf>
      <font>
        <sz val="11"/>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alignment horizontal="righ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1"/>
      </font>
    </dxf>
    <dxf>
      <font>
        <sz val="11"/>
      </font>
    </dxf>
    <dxf>
      <font>
        <sz val="11"/>
      </font>
    </dxf>
    <dxf>
      <font>
        <sz val="11"/>
      </font>
    </dxf>
    <dxf>
      <font>
        <sz val="11"/>
      </font>
    </dxf>
    <dxf>
      <font>
        <sz val="11"/>
      </font>
    </dxf>
    <dxf>
      <font>
        <sz val="11"/>
      </font>
    </dxf>
    <dxf>
      <font>
        <sz val="11"/>
      </font>
    </dxf>
    <dxf>
      <font>
        <sz val="11"/>
      </font>
    </dxf>
    <dxf>
      <fill>
        <patternFill patternType="solid">
          <bgColor theme="9" tint="0.79998168889431442"/>
        </patternFill>
      </fill>
    </dxf>
    <dxf>
      <fill>
        <patternFill patternType="solid">
          <bgColor theme="9" tint="0.79998168889431442"/>
        </patternFill>
      </fill>
    </dxf>
    <dxf>
      <fill>
        <patternFill>
          <bgColor rgb="FFFF0000"/>
        </patternFill>
      </fill>
    </dxf>
    <dxf>
      <fill>
        <patternFill>
          <bgColor rgb="FFFF0000"/>
        </patternFill>
      </fill>
    </dxf>
    <dxf>
      <font>
        <color theme="0"/>
      </font>
    </dxf>
    <dxf>
      <font>
        <color theme="0"/>
      </font>
    </dxf>
    <dxf>
      <fill>
        <patternFill patternType="none">
          <bgColor auto="1"/>
        </patternFill>
      </fill>
    </dxf>
    <dxf>
      <fill>
        <patternFill patternType="none">
          <bgColor auto="1"/>
        </patternFill>
      </fill>
    </dxf>
    <dxf>
      <font>
        <color auto="1"/>
      </font>
    </dxf>
    <dxf>
      <font>
        <color rgb="FFFF0000"/>
      </font>
    </dxf>
    <dxf>
      <font>
        <color rgb="FFFF0000"/>
      </font>
    </dxf>
    <dxf>
      <fill>
        <patternFill patternType="solid">
          <bgColor rgb="FF00B050"/>
        </patternFill>
      </fill>
    </dxf>
    <dxf>
      <font>
        <color theme="0"/>
      </font>
    </dxf>
    <dxf>
      <fill>
        <patternFill>
          <bgColor rgb="FF00B050"/>
        </patternFill>
      </fill>
    </dxf>
    <dxf>
      <font>
        <color theme="0"/>
      </font>
    </dxf>
    <dxf>
      <alignment horizontal="right"/>
    </dxf>
    <dxf>
      <fill>
        <patternFill>
          <bgColor theme="9" tint="0.79998168889431442"/>
        </patternFill>
      </fill>
    </dxf>
    <dxf>
      <font>
        <color auto="1"/>
      </font>
    </dxf>
    <dxf>
      <alignment horizontal="right"/>
    </dxf>
    <dxf>
      <alignment horizontal="righ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alignment horizontal="left"/>
    </dxf>
    <dxf>
      <fill>
        <patternFill>
          <bgColor rgb="FF00B050"/>
        </patternFill>
      </fill>
    </dxf>
    <dxf>
      <fill>
        <patternFill>
          <bgColor rgb="FF00B050"/>
        </patternFill>
      </fill>
    </dxf>
    <dxf>
      <font>
        <color theme="0"/>
      </font>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bottom style="thin">
          <color indexed="64"/>
        </bottom>
      </border>
    </dxf>
    <dxf>
      <border>
        <bottom style="thin">
          <color indexed="64"/>
        </bottom>
      </border>
    </dxf>
    <dxf>
      <font>
        <color theme="0"/>
      </font>
      <fill>
        <patternFill patternType="solid">
          <fgColor indexed="64"/>
          <bgColor rgb="FF00B05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alignment horizontal="right"/>
    </dxf>
    <dxf>
      <border>
        <left style="thin">
          <color indexed="64"/>
        </left>
        <top style="thin">
          <color indexed="64"/>
        </top>
      </border>
    </dxf>
    <dxf>
      <border>
        <left style="thin">
          <color indexed="64"/>
        </left>
        <top style="thin">
          <color indexed="64"/>
        </top>
      </border>
    </dxf>
    <dxf>
      <border>
        <top style="thin">
          <color indexed="64"/>
        </top>
      </border>
    </dxf>
    <dxf>
      <border>
        <top style="thin">
          <color indexed="64"/>
        </top>
      </border>
    </dxf>
    <dxf>
      <border>
        <top style="thin">
          <color indexed="64"/>
        </top>
      </border>
    </dxf>
    <dxf>
      <border>
        <right style="thin">
          <color indexed="64"/>
        </right>
      </border>
    </dxf>
    <dxf>
      <border>
        <right style="thin">
          <color indexed="64"/>
        </right>
      </border>
    </dxf>
    <dxf>
      <border>
        <right style="thin">
          <color indexed="64"/>
        </right>
      </border>
    </dxf>
    <dxf>
      <border>
        <right style="thin">
          <color indexed="64"/>
        </right>
      </border>
    </dxf>
    <dxf>
      <alignment horizontal="center"/>
    </dxf>
    <dxf>
      <alignment horizontal="cent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right style="thin">
          <color indexed="64"/>
        </right>
      </border>
    </dxf>
    <dxf>
      <border>
        <left style="thin">
          <color indexed="64"/>
        </left>
        <right style="thin">
          <color indexed="64"/>
        </right>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ont>
        <color theme="0"/>
      </font>
      <fill>
        <patternFill patternType="solid">
          <fgColor indexed="64"/>
          <bgColor rgb="FF00B050"/>
        </patternFill>
      </fill>
      <alignment horizontal="center"/>
    </dxf>
    <dxf>
      <fill>
        <patternFill patternType="solid">
          <bgColor rgb="FF00B050"/>
        </patternFill>
      </fill>
    </dxf>
    <dxf>
      <font>
        <color theme="0"/>
      </font>
    </dxf>
    <dxf>
      <fill>
        <patternFill>
          <bgColor rgb="FF00B050"/>
        </patternFill>
      </fill>
    </dxf>
    <dxf>
      <font>
        <color theme="0"/>
      </font>
    </dxf>
    <dxf>
      <alignment horizontal="right"/>
    </dxf>
    <dxf>
      <fill>
        <patternFill>
          <bgColor theme="9" tint="0.79998168889431442"/>
        </patternFill>
      </fill>
    </dxf>
    <dxf>
      <font>
        <color auto="1"/>
      </font>
    </dxf>
    <dxf>
      <fill>
        <patternFill>
          <bgColor rgb="FF00B050"/>
        </patternFill>
      </fill>
    </dxf>
    <dxf>
      <fill>
        <patternFill>
          <bgColor rgb="FF00B050"/>
        </patternFill>
      </fill>
    </dxf>
    <dxf>
      <font>
        <color theme="0"/>
      </font>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bottom style="thin">
          <color indexed="64"/>
        </bottom>
      </border>
    </dxf>
    <dxf>
      <border>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top style="thin">
          <color indexed="64"/>
        </top>
      </border>
    </dxf>
    <dxf>
      <border>
        <top style="thin">
          <color indexed="64"/>
        </top>
      </border>
    </dxf>
    <dxf>
      <border>
        <right style="thin">
          <color indexed="64"/>
        </right>
      </border>
    </dxf>
    <dxf>
      <border>
        <right style="thin">
          <color indexed="64"/>
        </right>
      </border>
    </dxf>
    <dxf>
      <border>
        <left style="thin">
          <color indexed="64"/>
        </left>
        <right style="thin">
          <color indexed="64"/>
        </right>
      </border>
    </dxf>
    <dxf>
      <border>
        <left style="thin">
          <color indexed="64"/>
        </left>
        <right style="thin">
          <color indexed="64"/>
        </right>
      </border>
    </dxf>
    <dxf>
      <font>
        <color theme="0"/>
      </font>
      <fill>
        <patternFill patternType="solid">
          <fgColor indexed="64"/>
          <bgColor rgb="FF00B050"/>
        </patternFill>
      </fill>
      <alignment horizontal="center"/>
    </dxf>
    <dxf>
      <font>
        <color theme="0"/>
      </font>
      <fill>
        <patternFill patternType="solid">
          <fgColor indexed="64"/>
          <bgColor rgb="FF00B050"/>
        </patternFill>
      </fill>
      <alignment horizontal="center"/>
    </dxf>
    <dxf>
      <border>
        <top style="thin">
          <color indexed="64"/>
        </top>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vertical style="thin">
          <color indexed="64"/>
        </vertical>
        <horizontal style="thin">
          <color indexed="64"/>
        </horizontal>
      </border>
    </dxf>
    <dxf>
      <font>
        <color theme="0"/>
      </font>
      <fill>
        <patternFill patternType="solid">
          <fgColor indexed="64"/>
          <bgColor rgb="FF00B050"/>
        </patternFill>
      </fill>
      <alignment horizontal="center"/>
    </dxf>
    <dxf>
      <alignment horizontal="left"/>
    </dxf>
    <dxf>
      <alignment horizontal="left"/>
    </dxf>
    <dxf>
      <border>
        <left style="thin">
          <color indexed="64"/>
        </left>
        <top style="thin">
          <color indexed="64"/>
        </top>
        <vertical style="thin">
          <color indexed="64"/>
        </vertical>
      </border>
    </dxf>
    <dxf>
      <border>
        <left style="thin">
          <color indexed="64"/>
        </left>
        <top style="thin">
          <color indexed="64"/>
        </top>
        <vertical style="thin">
          <color indexed="64"/>
        </vertical>
      </border>
    </dxf>
    <dxf>
      <border>
        <left style="thin">
          <color indexed="64"/>
        </left>
        <top style="thin">
          <color indexed="64"/>
        </top>
        <vertical style="thin">
          <color indexed="64"/>
        </vertical>
      </border>
    </dxf>
    <dxf>
      <border>
        <left style="thin">
          <color indexed="64"/>
        </left>
        <top style="thin">
          <color indexed="64"/>
        </top>
        <vertical style="thin">
          <color indexed="64"/>
        </vertical>
      </border>
    </dxf>
    <dxf>
      <border>
        <left style="thin">
          <color indexed="64"/>
        </left>
        <top style="thin">
          <color indexed="64"/>
        </top>
        <vertical style="thin">
          <color indexed="64"/>
        </vertical>
      </border>
    </dxf>
    <dxf>
      <border>
        <left style="thin">
          <color indexed="64"/>
        </left>
        <top style="thin">
          <color indexed="64"/>
        </top>
        <vertical style="thin">
          <color indexed="64"/>
        </vertical>
      </border>
    </dxf>
    <dxf>
      <font>
        <color theme="0"/>
      </font>
      <fill>
        <patternFill patternType="solid">
          <fgColor indexed="64"/>
          <bgColor rgb="FF00B050"/>
        </patternFill>
      </fill>
      <alignment horizontal="center"/>
    </dxf>
    <dxf>
      <fill>
        <patternFill patternType="solid">
          <bgColor rgb="FF00B050"/>
        </patternFill>
      </fill>
    </dxf>
    <dxf>
      <font>
        <color theme="0"/>
      </font>
    </dxf>
    <dxf>
      <fill>
        <patternFill>
          <bgColor rgb="FF00B050"/>
        </patternFill>
      </fill>
    </dxf>
    <dxf>
      <font>
        <color theme="0"/>
      </font>
    </dxf>
    <dxf>
      <alignment horizontal="right"/>
    </dxf>
    <dxf>
      <fill>
        <patternFill>
          <bgColor theme="9" tint="0.79998168889431442"/>
        </patternFill>
      </fill>
    </dxf>
    <dxf>
      <font>
        <color auto="1"/>
      </font>
    </dxf>
    <dxf>
      <fill>
        <patternFill>
          <bgColor rgb="FF00B050"/>
        </patternFill>
      </fill>
    </dxf>
    <dxf>
      <fill>
        <patternFill>
          <bgColor rgb="FF00B050"/>
        </patternFill>
      </fill>
    </dxf>
    <dxf>
      <font>
        <color theme="0"/>
      </font>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top style="thin">
          <color indexed="64"/>
        </top>
      </border>
    </dxf>
    <dxf>
      <border>
        <right style="thin">
          <color indexed="64"/>
        </right>
      </border>
    </dxf>
    <dxf>
      <border>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ont>
        <color theme="0"/>
      </font>
      <fill>
        <patternFill patternType="solid">
          <fgColor indexed="64"/>
          <bgColor rgb="FF00B050"/>
        </patternFill>
      </fill>
      <alignment horizontal="general" vertical="bottom" textRotation="0" wrapText="0" indent="0" justifyLastLine="0" shrinkToFit="0" readingOrder="0"/>
    </dxf>
    <dxf>
      <border>
        <top style="thin">
          <color indexed="64"/>
        </top>
      </border>
    </dxf>
    <dxf>
      <alignment horizontal="right"/>
    </dxf>
    <dxf>
      <border>
        <left style="thin">
          <color indexed="64"/>
        </left>
        <right style="thin">
          <color indexed="64"/>
        </right>
      </border>
    </dxf>
    <dxf>
      <border>
        <left style="thin">
          <color indexed="64"/>
        </left>
        <right style="thin">
          <color indexed="64"/>
        </right>
      </border>
    </dxf>
    <dxf>
      <font>
        <color theme="0"/>
      </font>
      <fill>
        <patternFill patternType="solid">
          <fgColor indexed="64"/>
          <bgColor rgb="FF00B050"/>
        </patternFill>
      </fill>
    </dxf>
    <dxf>
      <font>
        <color theme="0"/>
      </font>
      <fill>
        <patternFill patternType="solid">
          <fgColor indexed="64"/>
          <bgColor rgb="FF00B050"/>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alignment horizontal="center"/>
    </dxf>
    <dxf>
      <alignment horizontal="center"/>
    </dxf>
    <dxf>
      <font>
        <color theme="0"/>
        <name val="Calibri"/>
        <scheme val="minor"/>
      </font>
      <fill>
        <patternFill patternType="solid">
          <fgColor indexed="64"/>
          <bgColor rgb="FF00B050"/>
        </patternFill>
      </fill>
    </dxf>
    <dxf>
      <font>
        <sz val="11"/>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alignment horizontal="righ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1"/>
      </font>
    </dxf>
    <dxf>
      <font>
        <sz val="11"/>
      </font>
    </dxf>
    <dxf>
      <font>
        <sz val="11"/>
      </font>
    </dxf>
    <dxf>
      <font>
        <sz val="11"/>
      </font>
    </dxf>
    <dxf>
      <font>
        <sz val="11"/>
      </font>
    </dxf>
    <dxf>
      <font>
        <sz val="11"/>
      </font>
    </dxf>
    <dxf>
      <font>
        <sz val="11"/>
      </font>
    </dxf>
    <dxf>
      <font>
        <sz val="11"/>
      </font>
    </dxf>
    <dxf>
      <font>
        <sz val="11"/>
      </font>
    </dxf>
    <dxf>
      <fill>
        <patternFill patternType="solid">
          <bgColor theme="9" tint="0.79998168889431442"/>
        </patternFill>
      </fill>
    </dxf>
    <dxf>
      <fill>
        <patternFill patternType="solid">
          <bgColor theme="9" tint="0.79998168889431442"/>
        </patternFill>
      </fill>
    </dxf>
    <dxf>
      <fill>
        <patternFill>
          <bgColor rgb="FFFF0000"/>
        </patternFill>
      </fill>
    </dxf>
    <dxf>
      <fill>
        <patternFill>
          <bgColor rgb="FFFF0000"/>
        </patternFill>
      </fill>
    </dxf>
    <dxf>
      <font>
        <color theme="0"/>
      </font>
    </dxf>
    <dxf>
      <font>
        <color theme="0"/>
      </font>
    </dxf>
    <dxf>
      <fill>
        <patternFill patternType="none">
          <bgColor auto="1"/>
        </patternFill>
      </fill>
    </dxf>
    <dxf>
      <fill>
        <patternFill patternType="none">
          <bgColor auto="1"/>
        </patternFill>
      </fill>
    </dxf>
    <dxf>
      <font>
        <color auto="1"/>
      </font>
    </dxf>
    <dxf>
      <font>
        <color rgb="FFFF0000"/>
      </font>
    </dxf>
    <dxf>
      <font>
        <color rgb="FFFF0000"/>
      </font>
    </dxf>
    <dxf>
      <fill>
        <patternFill patternType="solid">
          <bgColor rgb="FF00B050"/>
        </patternFill>
      </fill>
    </dxf>
    <dxf>
      <font>
        <color theme="0"/>
      </font>
    </dxf>
    <dxf>
      <fill>
        <patternFill>
          <bgColor rgb="FF00B050"/>
        </patternFill>
      </fill>
    </dxf>
    <dxf>
      <font>
        <color theme="0"/>
      </font>
    </dxf>
    <dxf>
      <alignment horizontal="right"/>
    </dxf>
    <dxf>
      <alignment horizontal="right"/>
    </dxf>
    <dxf>
      <fill>
        <patternFill>
          <bgColor theme="9" tint="0.79998168889431442"/>
        </patternFill>
      </fill>
    </dxf>
    <dxf>
      <fill>
        <patternFill>
          <bgColor theme="9" tint="0.79998168889431442"/>
        </patternFill>
      </fill>
    </dxf>
    <dxf>
      <fill>
        <patternFill>
          <bgColor theme="9" tint="0.79998168889431442"/>
        </patternFill>
      </fill>
    </dxf>
    <dxf>
      <font>
        <color auto="1"/>
      </font>
    </dxf>
    <dxf>
      <font>
        <color auto="1"/>
      </font>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00B050"/>
        </patternFill>
      </fill>
    </dxf>
    <dxf>
      <fill>
        <patternFill>
          <bgColor rgb="FF00B050"/>
        </patternFill>
      </fill>
    </dxf>
    <dxf>
      <fill>
        <patternFill>
          <bgColor rgb="FF00B050"/>
        </patternFill>
      </fill>
    </dxf>
    <dxf>
      <font>
        <color theme="0"/>
      </font>
    </dxf>
    <dxf>
      <font>
        <color theme="0"/>
      </font>
    </dxf>
    <dxf>
      <font>
        <color theme="0"/>
      </font>
    </dxf>
    <dxf>
      <alignment horizontal="center"/>
    </dxf>
    <dxf>
      <alignment horizontal="center"/>
    </dxf>
    <dxf>
      <alignment horizontal="center"/>
    </dxf>
    <dxf>
      <fill>
        <patternFill patternType="solid">
          <bgColor theme="5"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5" tint="0.79998168889431442"/>
        </patternFill>
      </fill>
    </dxf>
    <dxf>
      <font>
        <color rgb="FFFF0000"/>
      </font>
    </dxf>
    <dxf>
      <fill>
        <patternFill patternType="none">
          <bgColor auto="1"/>
        </patternFill>
      </fill>
    </dxf>
    <dxf>
      <font>
        <color auto="1"/>
      </font>
    </dxf>
    <dxf>
      <alignment wrapText="1"/>
    </dxf>
    <dxf>
      <alignment vertical="bottom" indent="0"/>
    </dxf>
    <dxf>
      <alignment vertical="bottom" indent="0"/>
    </dxf>
    <dxf>
      <alignment vertical="bottom" indent="0"/>
    </dxf>
    <dxf>
      <alignment vertical="bottom" indent="0"/>
    </dxf>
    <dxf>
      <alignment vertical="bottom" indent="0"/>
    </dxf>
    <dxf>
      <alignment vertical="bottom" indent="0"/>
    </dxf>
    <dxf>
      <alignment vertical="top"/>
    </dxf>
    <dxf>
      <alignment vertical="top"/>
    </dxf>
    <dxf>
      <alignment vertical="top"/>
    </dxf>
    <dxf>
      <alignment vertical="top"/>
    </dxf>
    <dxf>
      <alignment vertical="top"/>
    </dxf>
    <dxf>
      <alignment vertical="top"/>
    </dxf>
    <dxf>
      <fill>
        <patternFill patternType="solid">
          <bgColor rgb="FF00B050"/>
        </patternFill>
      </fill>
    </dxf>
    <dxf>
      <font>
        <color theme="0"/>
      </font>
    </dxf>
    <dxf>
      <fill>
        <patternFill>
          <bgColor rgb="FF00B050"/>
        </patternFill>
      </fill>
    </dxf>
    <dxf>
      <font>
        <color theme="0"/>
      </font>
    </dxf>
    <dxf>
      <alignment horizontal="right"/>
    </dxf>
    <dxf>
      <fill>
        <patternFill>
          <bgColor theme="9" tint="0.79998168889431442"/>
        </patternFill>
      </fill>
    </dxf>
    <dxf>
      <font>
        <color auto="1"/>
      </font>
    </dxf>
    <dxf>
      <fill>
        <patternFill>
          <bgColor rgb="FF00B050"/>
        </patternFill>
      </fill>
    </dxf>
    <dxf>
      <fill>
        <patternFill>
          <bgColor rgb="FF00B050"/>
        </patternFill>
      </fill>
    </dxf>
    <dxf>
      <font>
        <color theme="0"/>
      </font>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bottom style="thin">
          <color indexed="64"/>
        </bottom>
      </border>
    </dxf>
    <dxf>
      <border>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top style="thin">
          <color indexed="64"/>
        </top>
      </border>
    </dxf>
    <dxf>
      <border>
        <right style="thin">
          <color indexed="64"/>
        </right>
      </border>
    </dxf>
    <dxf>
      <border>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ont>
        <color theme="0"/>
      </font>
      <fill>
        <patternFill patternType="solid">
          <fgColor indexed="64"/>
          <bgColor rgb="FF00B050"/>
        </patternFill>
      </fill>
      <alignment horizontal="general" vertical="bottom" textRotation="0" wrapText="0" indent="0" justifyLastLine="0" shrinkToFit="0" readingOrder="0"/>
    </dxf>
    <dxf>
      <border>
        <top style="thin">
          <color indexed="64"/>
        </top>
      </border>
    </dxf>
    <dxf>
      <alignment horizontal="right"/>
    </dxf>
    <dxf>
      <font>
        <color theme="0"/>
      </font>
      <fill>
        <patternFill patternType="solid">
          <fgColor indexed="64"/>
          <bgColor rgb="FF00B050"/>
        </patternFill>
      </fill>
    </dxf>
    <dxf>
      <font>
        <color theme="0"/>
      </font>
      <fill>
        <patternFill patternType="solid">
          <fgColor indexed="64"/>
          <bgColor rgb="FF00B050"/>
        </patternFill>
      </fill>
    </dxf>
    <dxf>
      <border>
        <left style="thin">
          <color indexed="64"/>
        </left>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bottom style="thin">
          <color indexed="64"/>
        </bottom>
      </border>
    </dxf>
    <dxf>
      <border>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alignment horizontal="center"/>
    </dxf>
    <dxf>
      <alignment horizontal="center"/>
    </dxf>
    <dxf>
      <alignment horizontal="center"/>
    </dxf>
    <dxf>
      <border>
        <horizontal style="thin">
          <color indexed="64"/>
        </horizontal>
      </border>
    </dxf>
    <dxf>
      <border>
        <horizontal style="thin">
          <color indexed="64"/>
        </horizontal>
      </border>
    </dxf>
    <dxf>
      <border>
        <horizontal style="thin">
          <color indexed="64"/>
        </horizontal>
      </border>
    </dxf>
    <dxf>
      <numFmt numFmtId="167" formatCode="dd/mmm"/>
    </dxf>
    <dxf>
      <numFmt numFmtId="167" formatCode="dd/mmm"/>
    </dxf>
    <dxf>
      <numFmt numFmtId="167" formatCode="dd/mmm"/>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dd/mmm"/>
    </dxf>
    <dxf>
      <numFmt numFmtId="167" formatCode="dd/mmm"/>
    </dxf>
    <dxf>
      <fill>
        <patternFill patternType="solid">
          <bgColor theme="9" tint="0.79998168889431442"/>
        </patternFill>
      </fill>
    </dxf>
    <dxf>
      <fill>
        <patternFill patternType="solid">
          <bgColor theme="9" tint="0.79998168889431442"/>
        </patternFill>
      </fill>
    </dxf>
    <dxf>
      <fill>
        <patternFill>
          <bgColor theme="9" tint="0.79998168889431442"/>
        </patternFill>
      </fill>
    </dxf>
    <dxf>
      <fill>
        <patternFill>
          <bgColor theme="9" tint="0.79998168889431442"/>
        </patternFill>
      </fill>
    </dxf>
    <dxf>
      <numFmt numFmtId="167" formatCode="dd/mmm"/>
    </dxf>
    <dxf>
      <numFmt numFmtId="167" formatCode="dd/mmm"/>
    </dxf>
    <dxf>
      <numFmt numFmtId="167" formatCode="dd/mmm"/>
    </dxf>
    <dxf>
      <numFmt numFmtId="167" formatCode="dd/mmm"/>
    </dxf>
    <dxf>
      <numFmt numFmtId="167" formatCode="dd/mmm"/>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numFmt numFmtId="168" formatCode="[$-409]d\-mmm;@"/>
    </dxf>
    <dxf>
      <fill>
        <patternFill patternType="solid">
          <bgColor rgb="FF00B050"/>
        </patternFill>
      </fill>
    </dxf>
    <dxf>
      <font>
        <color theme="0"/>
      </font>
    </dxf>
    <dxf>
      <fill>
        <patternFill>
          <bgColor rgb="FF00B050"/>
        </patternFill>
      </fill>
    </dxf>
    <dxf>
      <font>
        <color theme="0"/>
      </font>
    </dxf>
    <dxf>
      <alignment horizontal="right"/>
    </dxf>
    <dxf>
      <fill>
        <patternFill>
          <bgColor theme="9" tint="0.79998168889431442"/>
        </patternFill>
      </fill>
    </dxf>
    <dxf>
      <font>
        <color auto="1"/>
      </font>
    </dxf>
    <dxf>
      <alignment horizontal="right"/>
    </dxf>
    <dxf>
      <alignment horizontal="righ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alignment horizontal="left"/>
    </dxf>
    <dxf>
      <fill>
        <patternFill>
          <bgColor rgb="FF00B050"/>
        </patternFill>
      </fill>
    </dxf>
    <dxf>
      <fill>
        <patternFill>
          <bgColor rgb="FF00B050"/>
        </patternFill>
      </fill>
    </dxf>
    <dxf>
      <font>
        <color theme="0"/>
      </font>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bottom style="thin">
          <color indexed="64"/>
        </bottom>
      </border>
    </dxf>
    <dxf>
      <border>
        <bottom style="thin">
          <color indexed="64"/>
        </bottom>
      </border>
    </dxf>
    <dxf>
      <font>
        <color theme="0"/>
      </font>
      <fill>
        <patternFill patternType="solid">
          <fgColor indexed="64"/>
          <bgColor rgb="FF00B05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alignment horizontal="right"/>
    </dxf>
    <dxf>
      <border>
        <left style="thin">
          <color indexed="64"/>
        </left>
        <top style="thin">
          <color indexed="64"/>
        </top>
      </border>
    </dxf>
    <dxf>
      <border>
        <left style="thin">
          <color indexed="64"/>
        </left>
        <top style="thin">
          <color indexed="64"/>
        </top>
      </border>
    </dxf>
    <dxf>
      <border>
        <top style="thin">
          <color indexed="64"/>
        </top>
      </border>
    </dxf>
    <dxf>
      <border>
        <top style="thin">
          <color indexed="64"/>
        </top>
      </border>
    </dxf>
    <dxf>
      <border>
        <top style="thin">
          <color indexed="64"/>
        </top>
      </border>
    </dxf>
    <dxf>
      <border>
        <right style="thin">
          <color indexed="64"/>
        </right>
      </border>
    </dxf>
    <dxf>
      <border>
        <right style="thin">
          <color indexed="64"/>
        </right>
      </border>
    </dxf>
    <dxf>
      <border>
        <right style="thin">
          <color indexed="64"/>
        </right>
      </border>
    </dxf>
    <dxf>
      <border>
        <right style="thin">
          <color indexed="64"/>
        </right>
      </border>
    </dxf>
    <dxf>
      <alignment horizontal="center"/>
    </dxf>
    <dxf>
      <alignment horizontal="center"/>
    </dxf>
    <dxf>
      <border>
        <left style="thin">
          <color indexed="64"/>
        </left>
      </border>
    </dxf>
    <dxf>
      <border>
        <left style="thin">
          <color indexed="64"/>
        </left>
      </border>
    </dxf>
    <dxf>
      <border>
        <left style="thin">
          <color indexed="64"/>
        </left>
        <right style="thin">
          <color indexed="64"/>
        </right>
      </border>
    </dxf>
    <dxf>
      <border>
        <left style="thin">
          <color indexed="64"/>
        </left>
        <right style="thin">
          <color indexed="64"/>
        </right>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59999389629810485"/>
        </patternFill>
      </fill>
    </dxf>
    <dxf>
      <fill>
        <patternFill>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59999389629810485"/>
        </patternFill>
      </fill>
    </dxf>
    <dxf>
      <fill>
        <patternFill patternType="solid">
          <bgColor theme="5" tint="0.79998168889431442"/>
        </patternFill>
      </fill>
    </dxf>
    <dxf>
      <fill>
        <patternFill patternType="solid">
          <bgColor theme="5" tint="0.79998168889431442"/>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alignment horizontal="right"/>
    </dxf>
    <dxf>
      <alignment horizontal="right"/>
    </dxf>
    <dxf>
      <alignment horizontal="right"/>
    </dxf>
    <dxf>
      <alignment horizontal="left"/>
    </dxf>
    <dxf>
      <alignment horizontal="left"/>
    </dxf>
    <dxf>
      <alignment horizontal="left"/>
    </dxf>
    <dxf>
      <fill>
        <patternFill patternType="solid">
          <bgColor theme="9" tint="0.79998168889431442"/>
        </patternFill>
      </fill>
    </dxf>
    <dxf>
      <fill>
        <patternFill patternType="solid">
          <bgColor theme="9" tint="0.79998168889431442"/>
        </patternFill>
      </fill>
    </dxf>
    <dxf>
      <font>
        <color auto="1"/>
      </font>
    </dxf>
    <dxf>
      <font>
        <color auto="1"/>
      </font>
    </dxf>
    <dxf>
      <fill>
        <patternFill patternType="solid">
          <bgColor theme="7" tint="0.79998168889431442"/>
        </patternFill>
      </fill>
    </dxf>
    <dxf>
      <fill>
        <patternFill patternType="solid">
          <bgColor theme="7" tint="0.79998168889431442"/>
        </patternFill>
      </fill>
    </dxf>
    <dxf>
      <fill>
        <patternFill patternType="none">
          <bgColor auto="1"/>
        </patternFill>
      </fill>
    </dxf>
    <dxf>
      <fill>
        <patternFill patternType="none">
          <bgColor auto="1"/>
        </patternFill>
      </fill>
    </dxf>
    <dxf>
      <fill>
        <patternFill patternType="solid">
          <bgColor theme="9" tint="0.79998168889431442"/>
        </patternFill>
      </fill>
    </dxf>
    <dxf>
      <fill>
        <patternFill patternType="none">
          <bgColor auto="1"/>
        </patternFill>
      </fill>
    </dxf>
    <dxf>
      <alignment horizontal="right"/>
    </dxf>
    <dxf>
      <alignment horizontal="right"/>
    </dxf>
    <dxf>
      <alignment horizontal="right"/>
    </dxf>
    <dxf>
      <alignment horizontal="right"/>
    </dxf>
    <dxf>
      <alignment horizontal="left"/>
    </dxf>
    <dxf>
      <alignment horizontal="left"/>
    </dxf>
    <dxf>
      <alignment horizontal="left"/>
    </dxf>
    <dxf>
      <fill>
        <patternFill patternType="solid">
          <bgColor theme="9" tint="0.79998168889431442"/>
        </patternFill>
      </fill>
    </dxf>
    <dxf>
      <fill>
        <patternFill patternType="solid">
          <bgColor theme="9" tint="0.79998168889431442"/>
        </patternFill>
      </fill>
    </dxf>
    <dxf>
      <font>
        <color auto="1"/>
      </font>
    </dxf>
    <dxf>
      <font>
        <color auto="1"/>
      </font>
    </dxf>
    <dxf>
      <fill>
        <patternFill patternType="solid">
          <bgColor theme="7" tint="0.79998168889431442"/>
        </patternFill>
      </fill>
    </dxf>
    <dxf>
      <fill>
        <patternFill patternType="solid">
          <bgColor theme="7" tint="0.79998168889431442"/>
        </patternFill>
      </fill>
    </dxf>
  </dxfs>
  <tableStyles count="0" defaultTableStyle="TableStyleMedium2" defaultPivotStyle="PivotStyleLight16"/>
  <colors>
    <mruColors>
      <color rgb="FF0000FF"/>
      <color rgb="FFF2CFFD"/>
      <color rgb="FFCCCCFF"/>
      <color rgb="FFFF6699"/>
      <color rgb="FFFACEEE"/>
      <color rgb="FFF6AC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1.xml"/><Relationship Id="rId63" Type="http://schemas.openxmlformats.org/officeDocument/2006/relationships/pivotCacheDefinition" Target="pivotCache/pivotCacheDefinition4.xml"/><Relationship Id="rId68" Type="http://schemas.openxmlformats.org/officeDocument/2006/relationships/pivotCacheDefinition" Target="pivotCache/pivotCacheDefinition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7.xml"/><Relationship Id="rId58" Type="http://schemas.openxmlformats.org/officeDocument/2006/relationships/externalLink" Target="externalLinks/externalLink12.xml"/><Relationship Id="rId74" Type="http://schemas.openxmlformats.org/officeDocument/2006/relationships/theme" Target="theme/theme1.xml"/><Relationship Id="rId79"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pivotCacheDefinition" Target="pivotCache/pivotCacheDefinition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56" Type="http://schemas.openxmlformats.org/officeDocument/2006/relationships/externalLink" Target="externalLinks/externalLink10.xml"/><Relationship Id="rId64" Type="http://schemas.openxmlformats.org/officeDocument/2006/relationships/pivotCacheDefinition" Target="pivotCache/pivotCacheDefinition5.xml"/><Relationship Id="rId69" Type="http://schemas.openxmlformats.org/officeDocument/2006/relationships/pivotCacheDefinition" Target="pivotCache/pivotCacheDefinition10.xml"/><Relationship Id="rId77"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externalLink" Target="externalLinks/externalLink5.xml"/><Relationship Id="rId72" Type="http://schemas.openxmlformats.org/officeDocument/2006/relationships/pivotCacheDefinition" Target="pivotCache/pivotCacheDefinition13.xml"/><Relationship Id="rId80"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3.xml"/><Relationship Id="rId67" Type="http://schemas.openxmlformats.org/officeDocument/2006/relationships/pivotCacheDefinition" Target="pivotCache/pivotCacheDefinition8.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8.xml"/><Relationship Id="rId62" Type="http://schemas.openxmlformats.org/officeDocument/2006/relationships/pivotCacheDefinition" Target="pivotCache/pivotCacheDefinition3.xml"/><Relationship Id="rId70" Type="http://schemas.openxmlformats.org/officeDocument/2006/relationships/pivotCacheDefinition" Target="pivotCache/pivotCacheDefinition1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57" Type="http://schemas.openxmlformats.org/officeDocument/2006/relationships/externalLink" Target="externalLinks/externalLink1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6.xml"/><Relationship Id="rId60" Type="http://schemas.openxmlformats.org/officeDocument/2006/relationships/pivotCacheDefinition" Target="pivotCache/pivotCacheDefinition1.xml"/><Relationship Id="rId65" Type="http://schemas.openxmlformats.org/officeDocument/2006/relationships/pivotCacheDefinition" Target="pivotCache/pivotCacheDefinition6.xml"/><Relationship Id="rId73" Type="http://schemas.openxmlformats.org/officeDocument/2006/relationships/pivotCacheDefinition" Target="pivotCache/pivotCacheDefinition14.xml"/><Relationship Id="rId78" Type="http://schemas.openxmlformats.org/officeDocument/2006/relationships/calcChain" Target="calcChain.xml"/><Relationship Id="rId8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4.xml"/><Relationship Id="rId55" Type="http://schemas.openxmlformats.org/officeDocument/2006/relationships/externalLink" Target="externalLinks/externalLink9.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pivotCacheDefinition" Target="pivotCache/pivotCacheDefinition1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pivotCacheDefinition" Target="pivotCache/pivotCacheDefinition7.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490537</xdr:colOff>
      <xdr:row>5</xdr:row>
      <xdr:rowOff>28576</xdr:rowOff>
    </xdr:from>
    <xdr:to>
      <xdr:col>31</xdr:col>
      <xdr:colOff>341369</xdr:colOff>
      <xdr:row>5</xdr:row>
      <xdr:rowOff>723901</xdr:rowOff>
    </xdr:to>
    <xdr:pic>
      <xdr:nvPicPr>
        <xdr:cNvPr id="10" name="Picture 2">
          <a:extLst>
            <a:ext uri="{FF2B5EF4-FFF2-40B4-BE49-F238E27FC236}">
              <a16:creationId xmlns:a16="http://schemas.microsoft.com/office/drawing/2014/main" id="{26058ECA-08C0-54B8-1D71-85868EBC84B1}"/>
            </a:ext>
          </a:extLst>
        </xdr:cNvPr>
        <xdr:cNvPicPr>
          <a:picLocks noChangeAspect="1"/>
        </xdr:cNvPicPr>
      </xdr:nvPicPr>
      <xdr:blipFill>
        <a:blip xmlns:r="http://schemas.openxmlformats.org/officeDocument/2006/relationships" r:embed="rId1"/>
        <a:stretch>
          <a:fillRect/>
        </a:stretch>
      </xdr:blipFill>
      <xdr:spPr>
        <a:xfrm>
          <a:off x="12555537" y="3735389"/>
          <a:ext cx="13265207" cy="698500"/>
        </a:xfrm>
        <a:prstGeom prst="rect">
          <a:avLst/>
        </a:prstGeom>
      </xdr:spPr>
    </xdr:pic>
    <xdr:clientData/>
  </xdr:twoCellAnchor>
  <xdr:twoCellAnchor editAs="oneCell">
    <xdr:from>
      <xdr:col>9</xdr:col>
      <xdr:colOff>498473</xdr:colOff>
      <xdr:row>6</xdr:row>
      <xdr:rowOff>77788</xdr:rowOff>
    </xdr:from>
    <xdr:to>
      <xdr:col>21</xdr:col>
      <xdr:colOff>525276</xdr:colOff>
      <xdr:row>22</xdr:row>
      <xdr:rowOff>162385</xdr:rowOff>
    </xdr:to>
    <xdr:pic>
      <xdr:nvPicPr>
        <xdr:cNvPr id="11" name="Picture 3">
          <a:extLst>
            <a:ext uri="{FF2B5EF4-FFF2-40B4-BE49-F238E27FC236}">
              <a16:creationId xmlns:a16="http://schemas.microsoft.com/office/drawing/2014/main" id="{F8E9F59F-2315-1FCA-D1F2-26DC9F6D399B}"/>
            </a:ext>
          </a:extLst>
        </xdr:cNvPr>
        <xdr:cNvPicPr>
          <a:picLocks noChangeAspect="1"/>
        </xdr:cNvPicPr>
      </xdr:nvPicPr>
      <xdr:blipFill>
        <a:blip xmlns:r="http://schemas.openxmlformats.org/officeDocument/2006/relationships" r:embed="rId2"/>
        <a:stretch>
          <a:fillRect/>
        </a:stretch>
      </xdr:blipFill>
      <xdr:spPr>
        <a:xfrm>
          <a:off x="12563473" y="4784726"/>
          <a:ext cx="7342003" cy="38977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616855</xdr:colOff>
      <xdr:row>1</xdr:row>
      <xdr:rowOff>145143</xdr:rowOff>
    </xdr:from>
    <xdr:to>
      <xdr:col>19</xdr:col>
      <xdr:colOff>524328</xdr:colOff>
      <xdr:row>41</xdr:row>
      <xdr:rowOff>140268</xdr:rowOff>
    </xdr:to>
    <xdr:pic>
      <xdr:nvPicPr>
        <xdr:cNvPr id="31" name="Picture 9">
          <a:extLst>
            <a:ext uri="{FF2B5EF4-FFF2-40B4-BE49-F238E27FC236}">
              <a16:creationId xmlns:a16="http://schemas.microsoft.com/office/drawing/2014/main" id="{730B2637-6FEC-86D2-1B95-2A2AB5F012D1}"/>
            </a:ext>
          </a:extLst>
        </xdr:cNvPr>
        <xdr:cNvPicPr>
          <a:picLocks noChangeAspect="1"/>
        </xdr:cNvPicPr>
      </xdr:nvPicPr>
      <xdr:blipFill>
        <a:blip xmlns:r="http://schemas.openxmlformats.org/officeDocument/2006/relationships" r:embed="rId1"/>
        <a:stretch>
          <a:fillRect/>
        </a:stretch>
      </xdr:blipFill>
      <xdr:spPr>
        <a:xfrm>
          <a:off x="616855" y="326572"/>
          <a:ext cx="14804573" cy="7361125"/>
        </a:xfrm>
        <a:prstGeom prst="rect">
          <a:avLst/>
        </a:prstGeom>
      </xdr:spPr>
    </xdr:pic>
    <xdr:clientData/>
  </xdr:twoCellAnchor>
  <xdr:twoCellAnchor editAs="oneCell">
    <xdr:from>
      <xdr:col>0</xdr:col>
      <xdr:colOff>607131</xdr:colOff>
      <xdr:row>40</xdr:row>
      <xdr:rowOff>31838</xdr:rowOff>
    </xdr:from>
    <xdr:to>
      <xdr:col>19</xdr:col>
      <xdr:colOff>212853</xdr:colOff>
      <xdr:row>78</xdr:row>
      <xdr:rowOff>74065</xdr:rowOff>
    </xdr:to>
    <xdr:pic>
      <xdr:nvPicPr>
        <xdr:cNvPr id="29" name="Picture 10">
          <a:extLst>
            <a:ext uri="{FF2B5EF4-FFF2-40B4-BE49-F238E27FC236}">
              <a16:creationId xmlns:a16="http://schemas.microsoft.com/office/drawing/2014/main" id="{D53BAD06-F027-A68B-65AC-A2BA3EB36E7A}"/>
            </a:ext>
          </a:extLst>
        </xdr:cNvPr>
        <xdr:cNvPicPr>
          <a:picLocks noChangeAspect="1"/>
        </xdr:cNvPicPr>
      </xdr:nvPicPr>
      <xdr:blipFill>
        <a:blip xmlns:r="http://schemas.openxmlformats.org/officeDocument/2006/relationships" r:embed="rId2"/>
        <a:stretch>
          <a:fillRect/>
        </a:stretch>
      </xdr:blipFill>
      <xdr:spPr>
        <a:xfrm>
          <a:off x="607131" y="7502426"/>
          <a:ext cx="14457251" cy="71841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72.26.54.110/c$/FYFCARDS/YR2000/C00FYF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cbcorp.co.th/shareserver/Reporting/Budget/Y2011/Funding/Temp/ICEC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office.accenture.com/personal/c_leelayuttakarn_accenture_com/Documents/Desktop/DataX/BRS/SCB_DataX_AutoX%20Requirement%20v1.0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wichaya.chao\AppData\Local\Microsoft\Windows\INetCache\Content.Outlook\C5I6KUC7\Integrated%20Lending%20-%20E2E%20Interface%20Inventory%20v0.2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78706/Documents/9.AutoX/Report/Template_Financ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ocuments%20and%20Settings\Administrator\Desktop\Corrected_kbmf\KBMF%20between%20VDO%20and%20E%20channel_050811\K.%20Bank\Feedback\W4_Common_KBMF_Transfer_RQ_REVIEW_AM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Expense%20Analysis\Product%20Profitability%20Framework\Template%20Channel-Branch%20v1%20Adjust%20BCM%20tim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Budget2010\Expense\Total%20Bank%20Y20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38D46BEB\CBR_DATATANK_VIEW.V_LMT_LND_AR_v0.1_2019123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Documents%20and%20Settings\s45689.SCBCORP\Local%20Settings\Temporary%20Internet%20Files\OLK146\MainBudget\Year_52_1\NewData\2_ApproveBudget200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gtoege\Documents\Copy%20of%20bpmToolbox%206.0-Multi-Stack%20Waterfall%20Chart%20Exampl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ites/KBank-MDF/Shared%20Documents/General/03%20W2%20Functional%20and%20Use%20Case/Worksheet%20in%202250%20Cash%20Flow%20Statement"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ts.accenture.com/sites/KBank-MDF/Shared%20Documents/General/03%20W2%20Functional%20and%20Use%20Case/01%20Data%20Ingestion/60%20Ingestion%20Foundation/01%20Analysis/ABBR_WORK.xlsx" TargetMode="External"/><Relationship Id="rId1" Type="http://schemas.openxmlformats.org/officeDocument/2006/relationships/externalLinkPath" Target="ABBR_WOR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F"/>
      <sheetName val="CPP"/>
      <sheetName val="Treasury"/>
      <sheetName val="Collections"/>
      <sheetName val="REV"/>
      <sheetName val="EXP"/>
      <sheetName val="Programming Lay Off"/>
      <sheetName val="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ank-Form"/>
      <sheetName val="VolumeY2020"/>
      <sheetName val="PointY2020"/>
      <sheetName val="Guide Line"/>
      <sheetName val="data (BMเสนอ)"/>
      <sheetName val="Rank (BM+Area ครั้ง 1)"/>
      <sheetName val="Rank_ ครั้ง 1"/>
      <sheetName val="Summary Point"/>
      <sheetName val="Rank Point"/>
      <sheetName val="Point _แยกตำแหน่ง"/>
      <sheetName val="Rank ตาม เกรด  (2)"/>
      <sheetName val="Sheet2 (2)"/>
      <sheetName val="Ranking _10Dec"/>
      <sheetName val="Rank ตาม เกรด  (3)"/>
      <sheetName val="Summary_Area ครั้ง 1 "/>
      <sheetName val="Sheet4"/>
      <sheetName val="Rank ตาม เกรด  (4)"/>
      <sheetName val="เงินเดือน 19"/>
      <sheetName val="เงินเดือน 19 (2)"/>
      <sheetName val="Sheet1 (2)"/>
      <sheetName val="Nw&amp;Area"/>
      <sheetName val="MHMC"/>
      <sheetName val="MCMC"/>
      <sheetName val="Speedy Loan"/>
      <sheetName val="SSME Secure"/>
      <sheetName val="SSME Unsecure"/>
      <sheetName val="Life Insurance"/>
      <sheetName val="High Value Inflow"/>
      <sheetName val="EASY"/>
      <sheetName val="manee"/>
      <sheetName val="ForcaseMH"/>
      <sheetName val="For Life"/>
      <sheetName val="Sheet1"/>
      <sheetName val="Area Forecast"/>
      <sheetName val="Br. 2 TeamV.1(Bufferท้ายตาราง)"/>
      <sheetName val="Br. 2 TeamV.2(Bufferท้ายตาราง)"/>
      <sheetName val="Branch 5359-0846"/>
      <sheetName val="BR.611,607,504"/>
      <sheetName val="สิทธิวันลาพนักงานตั้งครรภ์"/>
      <sheetName val="Txn _A32"/>
      <sheetName val="Guide_Line"/>
      <sheetName val="data_(BMเสนอ)"/>
      <sheetName val="Rank_(BM+Area_ครั้ง_1)"/>
      <sheetName val="Rank__ครั้ง_1"/>
      <sheetName val="Summary_Point"/>
      <sheetName val="Rank_Point"/>
      <sheetName val="Point__แยกตำแหน่ง"/>
      <sheetName val="Rank_ตาม_เกรด__(2)"/>
      <sheetName val="Sheet2_(2)"/>
      <sheetName val="Ranking__10Dec"/>
      <sheetName val="Rank_ตาม_เกรด__(3)"/>
      <sheetName val="Summary_Area_ครั้ง_1_"/>
      <sheetName val="Rank_ตาม_เกรด__(4)"/>
      <sheetName val="เงินเดือน_19"/>
      <sheetName val="เงินเดือน_19_(2)"/>
      <sheetName val="Sheet1_(2)"/>
      <sheetName val="Speedy_Loan"/>
      <sheetName val="SSME_Secure"/>
      <sheetName val="SSME_Unsecure"/>
      <sheetName val="Life_Insurance"/>
      <sheetName val="High_Value_Inflow"/>
      <sheetName val="For_Life"/>
      <sheetName val="Area_Forecast"/>
      <sheetName val="Speedy_Loan1"/>
      <sheetName val="SSME_Secure1"/>
      <sheetName val="SSME_Unsecure1"/>
      <sheetName val="Life_Insurance1"/>
      <sheetName val="High_Value_Inflow1"/>
      <sheetName val="For_Life1"/>
      <sheetName val="Guide_Line1"/>
      <sheetName val="data_(BMเสนอ)1"/>
      <sheetName val="Rank_(BM+Area_ครั้ง_1)1"/>
      <sheetName val="Rank__ครั้ง_11"/>
      <sheetName val="Summary_Point1"/>
      <sheetName val="Rank_Point1"/>
      <sheetName val="Point__แยกตำแหน่ง1"/>
      <sheetName val="Rank_ตาม_เกรด__(2)1"/>
      <sheetName val="Sheet2_(2)1"/>
      <sheetName val="Ranking__10Dec1"/>
      <sheetName val="Rank_ตาม_เกรด__(3)1"/>
      <sheetName val="Summary_Area_ครั้ง_1_1"/>
      <sheetName val="Rank_ตาม_เกรด__(4)1"/>
      <sheetName val="เงินเดือน_191"/>
      <sheetName val="เงินเดือน_19_(2)1"/>
      <sheetName val="Sheet1_(2)1"/>
      <sheetName val="Area_Forecast1"/>
      <sheetName val="Br__2_TeamV_1(Bufferท้ายตาราง)"/>
      <sheetName val="Br__2_TeamV_2(Bufferท้ายตาราง)"/>
      <sheetName val="Branch_5359-0846"/>
      <sheetName val="BR_611,607,504"/>
      <sheetName val="Txn__A32"/>
      <sheetName val="Portfolio"/>
      <sheetName val="OutstoreY2020"/>
      <sheetName val="Annul MKTY2020"/>
      <sheetName val="PerformanceY2020"/>
      <sheetName val="Y2019"/>
      <sheetName val="Summary24022020"/>
      <sheetName val="MKT_CC"/>
      <sheetName val="FYF_Summary"/>
      <sheetName val="Yield"/>
      <sheetName val="Volume"/>
      <sheetName val="RateType"/>
      <sheetName val="App-in to Book"/>
      <sheetName val="App-in to Book (+CA)"/>
      <sheetName val="P'X"/>
      <sheetName val="2020Q2 (MRR changed)"/>
      <sheetName val="Segment - All Channel"/>
      <sheetName val="2020FYF03(Prelim)_Realistic"/>
      <sheetName val="Volume_2020B"/>
      <sheetName val="%Yield_2020B"/>
      <sheetName val="Leakage"/>
      <sheetName val="Total"/>
      <sheetName val="remote_debit_total"/>
      <sheetName val="ตรวจไม่เกิน 3 ปี (2)"/>
      <sheetName val="Sheet6"/>
      <sheetName val="Audit Plan 2020"/>
      <sheetName val="ข้อมูลเลือกสาขา"/>
      <sheetName val="สรุปข้อมูลสาขา"/>
      <sheetName val="เกิน 3 ปี 40 สาขา (ไม่ได้เลือก)"/>
      <sheetName val="Sheet3"/>
      <sheetName val="Guide_Line2"/>
      <sheetName val="data_(BMเสนอ)2"/>
      <sheetName val="Rank_(BM+Area_ครั้ง_1)2"/>
      <sheetName val="Rank__ครั้ง_12"/>
      <sheetName val="Summary_Point2"/>
      <sheetName val="Rank_Point2"/>
      <sheetName val="Point__แยกตำแหน่ง2"/>
      <sheetName val="Rank_ตาม_เกรด__(2)2"/>
      <sheetName val="Sheet2_(2)2"/>
      <sheetName val="Ranking__10Dec2"/>
      <sheetName val="Rank_ตาม_เกรด__(3)2"/>
      <sheetName val="Summary_Area_ครั้ง_1_2"/>
      <sheetName val="Rank_ตาม_เกรด__(4)2"/>
      <sheetName val="เงินเดือน_192"/>
      <sheetName val="เงินเดือน_19_(2)2"/>
      <sheetName val="Sheet1_(2)2"/>
      <sheetName val="Speedy_Loan2"/>
      <sheetName val="SSME_Secure2"/>
      <sheetName val="SSME_Unsecure2"/>
      <sheetName val="Life_Insurance2"/>
      <sheetName val="High_Value_Inflow2"/>
      <sheetName val="For_Life2"/>
      <sheetName val="Area_Forecast2"/>
      <sheetName val="Br__2_TeamV_1(Bufferท้ายตาราง)1"/>
      <sheetName val="Br__2_TeamV_2(Bufferท้ายตาราง)1"/>
      <sheetName val="Branch_5359-08461"/>
      <sheetName val="BR_611,607,5041"/>
      <sheetName val="Txn__A321"/>
      <sheetName val="App-in_to_Book"/>
      <sheetName val="App-in_to_Book_(+CA)"/>
      <sheetName val="2020Q2_(MRR_changed)"/>
      <sheetName val="Segment_-_All_Channel"/>
      <sheetName val="Annul_MKTY2020"/>
      <sheetName val="ตรวจไม่เกิน_3_ปี_(2)"/>
      <sheetName val="Audit_Plan_2020"/>
      <sheetName val="เกิน_3_ปี_40_สาขา_(ไม่ได้เลือก)"/>
      <sheetName val="PL_New"/>
      <sheetName val="PL_Used"/>
      <sheetName val="PL_MCMC"/>
      <sheetName val="PL_TopUp"/>
      <sheetName val="Guide_Line3"/>
      <sheetName val="data_(BMเสนอ)3"/>
      <sheetName val="Rank_(BM+Area_ครั้ง_1)3"/>
      <sheetName val="Rank__ครั้ง_13"/>
      <sheetName val="Summary_Point3"/>
      <sheetName val="Rank_Point3"/>
      <sheetName val="Point__แยกตำแหน่ง3"/>
      <sheetName val="Rank_ตาม_เกรด__(2)3"/>
      <sheetName val="Sheet2_(2)3"/>
      <sheetName val="Ranking__10Dec3"/>
      <sheetName val="Rank_ตาม_เกรด__(3)3"/>
      <sheetName val="Summary_Area_ครั้ง_1_3"/>
      <sheetName val="Rank_ตาม_เกรด__(4)3"/>
      <sheetName val="เงินเดือน_193"/>
      <sheetName val="เงินเดือน_19_(2)3"/>
      <sheetName val="Sheet1_(2)3"/>
      <sheetName val="Speedy_Loan3"/>
      <sheetName val="SSME_Secure3"/>
      <sheetName val="SSME_Unsecure3"/>
      <sheetName val="Life_Insurance3"/>
      <sheetName val="High_Value_Inflow3"/>
      <sheetName val="For_Life3"/>
      <sheetName val="Area_Forecast3"/>
      <sheetName val="Br__2_TeamV_1(Bufferท้ายตาราง)2"/>
      <sheetName val="Br__2_TeamV_2(Bufferท้ายตาราง)2"/>
      <sheetName val="Branch_5359-08462"/>
      <sheetName val="BR_611,607,5042"/>
      <sheetName val="Txn__A322"/>
      <sheetName val="App-in_to_Book1"/>
      <sheetName val="App-in_to_Book_(+CA)1"/>
      <sheetName val="2020Q2_(MRR_changed)1"/>
      <sheetName val="Segment_-_All_Channel1"/>
      <sheetName val="Annul_MKTY20201"/>
      <sheetName val="ตรวจไม่เกิน_3_ปี_(2)1"/>
      <sheetName val="Audit_Plan_20201"/>
      <sheetName val="เกิน_3_ปี_40_สาขา_(ไม่ได้เลือก1"/>
      <sheetName val="Speedy_Loan6"/>
      <sheetName val="SSME_Secure6"/>
      <sheetName val="SSME_Unsecure6"/>
      <sheetName val="Life_Insurance6"/>
      <sheetName val="High_Value_Inflow6"/>
      <sheetName val="For_Life6"/>
      <sheetName val="Guide_Line6"/>
      <sheetName val="data_(BMเสนอ)6"/>
      <sheetName val="Rank_(BM+Area_ครั้ง_1)6"/>
      <sheetName val="Rank__ครั้ง_16"/>
      <sheetName val="Summary_Point6"/>
      <sheetName val="Rank_Point6"/>
      <sheetName val="Point__แยกตำแหน่ง6"/>
      <sheetName val="Rank_ตาม_เกรด__(2)6"/>
      <sheetName val="Sheet2_(2)6"/>
      <sheetName val="Ranking__10Dec6"/>
      <sheetName val="Rank_ตาม_เกรด__(3)6"/>
      <sheetName val="Summary_Area_ครั้ง_1_6"/>
      <sheetName val="Rank_ตาม_เกรด__(4)6"/>
      <sheetName val="เงินเดือน_196"/>
      <sheetName val="เงินเดือน_19_(2)6"/>
      <sheetName val="Sheet1_(2)6"/>
      <sheetName val="Area_Forecast6"/>
      <sheetName val="Br__2_TeamV_1(Bufferท้ายตาราง)5"/>
      <sheetName val="Br__2_TeamV_2(Bufferท้ายตาราง)5"/>
      <sheetName val="Branch_5359-08465"/>
      <sheetName val="BR_611,607,5045"/>
      <sheetName val="Txn__A325"/>
      <sheetName val="App-in_to_Book4"/>
      <sheetName val="App-in_to_Book_(+CA)4"/>
      <sheetName val="2020Q2_(MRR_changed)4"/>
      <sheetName val="Segment_-_All_Channel4"/>
      <sheetName val="Annul_MKTY20204"/>
      <sheetName val="ตรวจไม่เกิน_3_ปี_(2)4"/>
      <sheetName val="Audit_Plan_20204"/>
      <sheetName val="เกิน_3_ปี_40_สาขา_(ไม่ได้เลือก4"/>
      <sheetName val="Speedy_Loan4"/>
      <sheetName val="SSME_Secure4"/>
      <sheetName val="SSME_Unsecure4"/>
      <sheetName val="Life_Insurance4"/>
      <sheetName val="High_Value_Inflow4"/>
      <sheetName val="For_Life4"/>
      <sheetName val="Guide_Line4"/>
      <sheetName val="data_(BMเสนอ)4"/>
      <sheetName val="Rank_(BM+Area_ครั้ง_1)4"/>
      <sheetName val="Rank__ครั้ง_14"/>
      <sheetName val="Summary_Point4"/>
      <sheetName val="Rank_Point4"/>
      <sheetName val="Point__แยกตำแหน่ง4"/>
      <sheetName val="Rank_ตาม_เกรด__(2)4"/>
      <sheetName val="Sheet2_(2)4"/>
      <sheetName val="Ranking__10Dec4"/>
      <sheetName val="Rank_ตาม_เกรด__(3)4"/>
      <sheetName val="Summary_Area_ครั้ง_1_4"/>
      <sheetName val="Rank_ตาม_เกรด__(4)4"/>
      <sheetName val="เงินเดือน_194"/>
      <sheetName val="เงินเดือน_19_(2)4"/>
      <sheetName val="Sheet1_(2)4"/>
      <sheetName val="Area_Forecast4"/>
      <sheetName val="Br__2_TeamV_1(Bufferท้ายตาราง)3"/>
      <sheetName val="Br__2_TeamV_2(Bufferท้ายตาราง)3"/>
      <sheetName val="Branch_5359-08463"/>
      <sheetName val="BR_611,607,5043"/>
      <sheetName val="Txn__A323"/>
      <sheetName val="App-in_to_Book2"/>
      <sheetName val="App-in_to_Book_(+CA)2"/>
      <sheetName val="2020Q2_(MRR_changed)2"/>
      <sheetName val="Segment_-_All_Channel2"/>
      <sheetName val="Annul_MKTY20202"/>
      <sheetName val="ตรวจไม่เกิน_3_ปี_(2)2"/>
      <sheetName val="Audit_Plan_20202"/>
      <sheetName val="เกิน_3_ปี_40_สาขา_(ไม่ได้เลือก2"/>
      <sheetName val="Speedy_Loan5"/>
      <sheetName val="SSME_Secure5"/>
      <sheetName val="SSME_Unsecure5"/>
      <sheetName val="Life_Insurance5"/>
      <sheetName val="High_Value_Inflow5"/>
      <sheetName val="For_Life5"/>
      <sheetName val="Guide_Line5"/>
      <sheetName val="data_(BMเสนอ)5"/>
      <sheetName val="Rank_(BM+Area_ครั้ง_1)5"/>
      <sheetName val="Rank__ครั้ง_15"/>
      <sheetName val="Summary_Point5"/>
      <sheetName val="Rank_Point5"/>
      <sheetName val="Point__แยกตำแหน่ง5"/>
      <sheetName val="Rank_ตาม_เกรด__(2)5"/>
      <sheetName val="Sheet2_(2)5"/>
      <sheetName val="Ranking__10Dec5"/>
      <sheetName val="Rank_ตาม_เกรด__(3)5"/>
      <sheetName val="Summary_Area_ครั้ง_1_5"/>
      <sheetName val="Rank_ตาม_เกรด__(4)5"/>
      <sheetName val="เงินเดือน_195"/>
      <sheetName val="เงินเดือน_19_(2)5"/>
      <sheetName val="Sheet1_(2)5"/>
      <sheetName val="Area_Forecast5"/>
      <sheetName val="Br__2_TeamV_1(Bufferท้ายตาราง)4"/>
      <sheetName val="Br__2_TeamV_2(Bufferท้ายตาราง)4"/>
      <sheetName val="Branch_5359-08464"/>
      <sheetName val="BR_611,607,5044"/>
      <sheetName val="Txn__A324"/>
      <sheetName val="App-in_to_Book3"/>
      <sheetName val="App-in_to_Book_(+CA)3"/>
      <sheetName val="2020Q2_(MRR_changed)3"/>
      <sheetName val="Segment_-_All_Channel3"/>
      <sheetName val="Annul_MKTY20203"/>
      <sheetName val="ตรวจไม่เกิน_3_ปี_(2)3"/>
      <sheetName val="Audit_Plan_20203"/>
      <sheetName val="เกิน_3_ปี_40_สาขา_(ไม่ได้เลือก3"/>
      <sheetName val="Guide_Line7"/>
      <sheetName val="data_(BMเสนอ)7"/>
      <sheetName val="Rank_(BM+Area_ครั้ง_1)7"/>
      <sheetName val="Rank__ครั้ง_17"/>
      <sheetName val="Summary_Point7"/>
      <sheetName val="Rank_Point7"/>
      <sheetName val="Point__แยกตำแหน่ง7"/>
      <sheetName val="Rank_ตาม_เกรด__(2)7"/>
      <sheetName val="Sheet2_(2)7"/>
      <sheetName val="Ranking__10Dec7"/>
      <sheetName val="Rank_ตาม_เกรด__(3)7"/>
      <sheetName val="Summary_Area_ครั้ง_1_7"/>
      <sheetName val="Rank_ตาม_เกรด__(4)7"/>
      <sheetName val="เงินเดือน_197"/>
      <sheetName val="เงินเดือน_19_(2)7"/>
      <sheetName val="Sheet1_(2)7"/>
      <sheetName val="Speedy_Loan7"/>
      <sheetName val="SSME_Secure7"/>
      <sheetName val="SSME_Unsecure7"/>
      <sheetName val="Life_Insurance7"/>
      <sheetName val="High_Value_Inflow7"/>
      <sheetName val="For_Life7"/>
      <sheetName val="Area_Forecast7"/>
      <sheetName val="Br__2_TeamV_1(Bufferท้ายตาราง)6"/>
      <sheetName val="Br__2_TeamV_2(Bufferท้ายตาราง)6"/>
      <sheetName val="Branch_5359-08466"/>
      <sheetName val="BR_611,607,5046"/>
      <sheetName val="Txn__A326"/>
      <sheetName val="App-in_to_Book5"/>
      <sheetName val="App-in_to_Book_(+CA)5"/>
      <sheetName val="2020Q2_(MRR_changed)5"/>
      <sheetName val="Segment_-_All_Channel5"/>
      <sheetName val="Annul_MKTY20205"/>
      <sheetName val="ตรวจไม่เกิน_3_ปี_(2)5"/>
      <sheetName val="Audit_Plan_20205"/>
      <sheetName val="เกิน_3_ปี_40_สาขา_(ไม่ได้เลือก5"/>
      <sheetName val="Guide_Line8"/>
      <sheetName val="data_(BMเสนอ)8"/>
      <sheetName val="Rank_(BM+Area_ครั้ง_1)8"/>
      <sheetName val="Rank__ครั้ง_18"/>
      <sheetName val="Summary_Point8"/>
      <sheetName val="Rank_Point8"/>
      <sheetName val="Point__แยกตำแหน่ง8"/>
      <sheetName val="Rank_ตาม_เกรด__(2)8"/>
      <sheetName val="Sheet2_(2)8"/>
      <sheetName val="Ranking__10Dec8"/>
      <sheetName val="Rank_ตาม_เกรด__(3)8"/>
      <sheetName val="Summary_Area_ครั้ง_1_8"/>
      <sheetName val="Rank_ตาม_เกรด__(4)8"/>
      <sheetName val="เงินเดือน_198"/>
      <sheetName val="เงินเดือน_19_(2)8"/>
      <sheetName val="Sheet1_(2)8"/>
      <sheetName val="Speedy_Loan8"/>
      <sheetName val="SSME_Secure8"/>
      <sheetName val="SSME_Unsecure8"/>
      <sheetName val="Life_Insurance8"/>
      <sheetName val="High_Value_Inflow8"/>
      <sheetName val="For_Life8"/>
      <sheetName val="Area_Forecast8"/>
      <sheetName val="Br__2_TeamV_1(Bufferท้ายตาราง)7"/>
      <sheetName val="Br__2_TeamV_2(Bufferท้ายตาราง)7"/>
      <sheetName val="Branch_5359-08467"/>
      <sheetName val="BR_611,607,5047"/>
      <sheetName val="Txn__A327"/>
      <sheetName val="App-in_to_Book6"/>
      <sheetName val="App-in_to_Book_(+CA)6"/>
      <sheetName val="2020Q2_(MRR_changed)6"/>
      <sheetName val="Segment_-_All_Channel6"/>
      <sheetName val="Annul_MKTY20206"/>
      <sheetName val="ตรวจไม่เกิน_3_ปี_(2)6"/>
      <sheetName val="Audit_Plan_20206"/>
      <sheetName val="เกิน_3_ปี_40_สาขา_(ไม่ได้เลือก6"/>
      <sheetName val="Speedy_Loan9"/>
      <sheetName val="SSME_Secure9"/>
      <sheetName val="SSME_Unsecure9"/>
      <sheetName val="Life_Insurance9"/>
      <sheetName val="High_Value_Inflow9"/>
      <sheetName val="For_Life9"/>
      <sheetName val="Guide_Line9"/>
      <sheetName val="data_(BMเสนอ)9"/>
      <sheetName val="Rank_(BM+Area_ครั้ง_1)9"/>
      <sheetName val="Rank__ครั้ง_19"/>
      <sheetName val="Summary_Point9"/>
      <sheetName val="Rank_Point9"/>
      <sheetName val="Point__แยกตำแหน่ง9"/>
      <sheetName val="Rank_ตาม_เกรด__(2)9"/>
      <sheetName val="Sheet2_(2)9"/>
      <sheetName val="Ranking__10Dec9"/>
      <sheetName val="Rank_ตาม_เกรด__(3)9"/>
      <sheetName val="Summary_Area_ครั้ง_1_9"/>
      <sheetName val="Rank_ตาม_เกรด__(4)9"/>
      <sheetName val="เงินเดือน_199"/>
      <sheetName val="เงินเดือน_19_(2)9"/>
      <sheetName val="Sheet1_(2)9"/>
      <sheetName val="Area_Forecast9"/>
      <sheetName val="Br__2_TeamV_1(Bufferท้ายตาราง)8"/>
      <sheetName val="Br__2_TeamV_2(Bufferท้ายตาราง)8"/>
      <sheetName val="Branch_5359-08468"/>
      <sheetName val="BR_611,607,5048"/>
      <sheetName val="Txn__A328"/>
      <sheetName val="App-in_to_Book7"/>
      <sheetName val="App-in_to_Book_(+CA)7"/>
      <sheetName val="2020Q2_(MRR_changed)7"/>
      <sheetName val="Segment_-_All_Channel7"/>
      <sheetName val="Annul_MKTY20207"/>
      <sheetName val="ตรวจไม่เกิน_3_ปี_(2)7"/>
      <sheetName val="Audit_Plan_20207"/>
      <sheetName val="เกิน_3_ปี_40_สาขา_(ไม่ได้เลือก7"/>
      <sheetName val="Branch (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T_GAP"/>
      <sheetName val="Cover Sheet"/>
      <sheetName val="Entity List"/>
      <sheetName val="Pivot Total FIT_GAP "/>
      <sheetName val="ACCOUNT"/>
      <sheetName val="Pivot FIT_GAP"/>
      <sheetName val="CUSTOMER - ACCOUNT"/>
      <sheetName val="CUSTOMER"/>
      <sheetName val="WATCHLIST"/>
      <sheetName val="KYC"/>
      <sheetName val="INTEREST SCHEDULE"/>
      <sheetName val="INSTALLMENT SCHEDULE"/>
      <sheetName val="PAYMENT"/>
      <sheetName val="ADDRESS"/>
      <sheetName val="PHONE"/>
      <sheetName val="ECONTACT"/>
      <sheetName val="APPLICATION"/>
      <sheetName val="COLLATERAL"/>
      <sheetName val="REDBOOK"/>
      <sheetName val="ORGANIZATION"/>
      <sheetName val="USER"/>
      <sheetName val="WORKFLOW TRANSACTION"/>
      <sheetName val="SMS"/>
      <sheetName val="LINE"/>
      <sheetName val="EMAIL"/>
      <sheetName val="MOBILE APP"/>
      <sheetName val="LETTER"/>
      <sheetName val="EFS ASSIGNMENT"/>
      <sheetName val="EFS ACTION"/>
      <sheetName val="INSURANCE"/>
      <sheetName val="PDS"/>
      <sheetName val="ACCOUNTING"/>
      <sheetName val="TELLER CASH RECONCILIATION"/>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Reference Values"/>
      <sheetName val="Revision History"/>
      <sheetName val="1.Read me first"/>
      <sheetName val="2.Column Description"/>
      <sheetName val="3.Interface Inventory"/>
      <sheetName val="4.EAI Services"/>
      <sheetName val="Impacted Profile"/>
      <sheetName val="AMSReferenceValue"/>
      <sheetName val="In-Out Condition"/>
      <sheetName val="BTC Out-Condition"/>
      <sheetName val="List of value"/>
      <sheetName val="Inventory Referenc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_Finance"/>
      <sheetName val="1.Petty Cash Log"/>
      <sheetName val="2.Cash Flow Forecast"/>
      <sheetName val="Sheet1"/>
      <sheetName val="2.1Cash Flow Chart"/>
      <sheetName val="Petty Cash"/>
    </sheetNames>
    <sheetDataSet>
      <sheetData sheetId="0" refreshError="1"/>
      <sheetData sheetId="1"/>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Var"/>
      <sheetName val="Information"/>
      <sheetName val="Issue_List"/>
      <sheetName val="Instructions"/>
      <sheetName val="LOV"/>
      <sheetName val="picklistvalue"/>
      <sheetName val="Parameters"/>
      <sheetName val="Master"/>
      <sheetName val="Menu"/>
      <sheetName val="FI_group"/>
      <sheetName val="W4_Common_KBMF_Transfer_RQ_REVI"/>
      <sheetName val="MapIP"/>
      <sheetName val="Sheet3"/>
      <sheetName val="Parameter"/>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anch Staff"/>
      <sheetName val="Branch Allocate"/>
      <sheetName val="Summary"/>
      <sheetName val="Staff"/>
      <sheetName val="Premise"/>
      <sheetName val="Equipment"/>
      <sheetName val="Computer"/>
      <sheetName val="Marketing"/>
      <sheetName val="OOE"/>
      <sheetName val="Branch Model"/>
      <sheetName val="ATM Trans"/>
      <sheetName val="HC"/>
      <sheetName val="FYA2009"/>
      <sheetName val="Time "/>
      <sheetName val="Sheet1"/>
      <sheetName val="detail"/>
      <sheetName val="Time WK (from RB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ment"/>
      <sheetName val="Total"/>
      <sheetName val="CBG 1"/>
      <sheetName val="CBG 2"/>
      <sheetName val="GMTS"/>
      <sheetName val="BBG"/>
      <sheetName val="SAG"/>
      <sheetName val="OPG"/>
      <sheetName val="ITG"/>
      <sheetName val="HR"/>
      <sheetName val="CCD"/>
      <sheetName val="CSR"/>
      <sheetName val="Risk"/>
      <sheetName val="Finance"/>
      <sheetName val="Change"/>
      <sheetName val="Mgt"/>
      <sheetName val="EIC"/>
      <sheetName val="CAD"/>
      <sheetName val="GCG"/>
      <sheetName val="SSG"/>
      <sheetName val="Audit&amp;Compliance"/>
      <sheetName val="Alco"/>
      <sheetName val="Add budget"/>
      <sheetName val="East&amp;West"/>
      <sheetName val="Bonus Reversel"/>
      <sheetName val="Summary"/>
      <sheetName val="Admin. of GMTS"/>
      <sheetName val="Try"/>
      <sheetName val="Corporate Finance"/>
      <sheetName val="GTS"/>
      <sheetName val="RBG"/>
      <sheetName val="Mgt_GCG"/>
      <sheetName val="Board"/>
      <sheetName val="Legal"/>
      <sheetName val="Blank"/>
      <sheetName val="Audit_Compliance"/>
      <sheetName val="East_West"/>
      <sheetName val="CBG_1"/>
      <sheetName val="CBG_2"/>
      <sheetName val="Add_budget"/>
      <sheetName val="Bonus_Reversel"/>
      <sheetName val="Admin__of_GMTS"/>
      <sheetName val="Corporate_Fin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Var"/>
      <sheetName val="LOV"/>
      <sheetName val="Revision History"/>
      <sheetName val="2. Field Description"/>
      <sheetName val="3. Naming Guidelines"/>
      <sheetName val="Request Field"/>
      <sheetName val="Instruction"/>
      <sheetName val="Account 10 Digit"/>
      <sheetName val="OD ENC ITD Limit"/>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ch2009_1_AllDetail "/>
      <sheetName val="Operating_กวาง  "/>
      <sheetName val="Ad&amp;Mkt_1_กวาง  "/>
      <sheetName val="Ad&amp;Mkt_Detail"/>
      <sheetName val="$"/>
      <sheetName val="Match2009_2_พี่นก "/>
      <sheetName val="SumBanking&amp;Merchant_ออม "/>
      <sheetName val="Baking&amp;Merchant_ออม "/>
      <sheetName val="DetailDummy"/>
      <sheetName val="Proj"/>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s_BO"/>
      <sheetName val="Cover"/>
      <sheetName val="Contents"/>
      <sheetName val="Assumptions_SC"/>
      <sheetName val="TS_BA"/>
      <sheetName val="Costs_TA"/>
      <sheetName val="Outputs_SC"/>
      <sheetName val="Costs_TO"/>
      <sheetName val="Multi_Stack_Waterfall_Chart_MS"/>
      <sheetName val="Appendices_SC"/>
      <sheetName val="Lookup_Tables_SSC"/>
      <sheetName val="TS_LU"/>
      <sheetName val="Multi_Stack_Waterfall_LU"/>
      <sheetName val="Checks_SS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urities movement"/>
      <sheetName val="Cash flow"/>
      <sheetName val="Cash flow WP"/>
      <sheetName val="Fix asset"/>
      <sheetName val="Investment"/>
      <sheetName val="Detail"/>
      <sheetName val="Sheet1"/>
      <sheetName val="Tickmarks"/>
      <sheetName val="Increase testing(6-7l12)"/>
      <sheetName val="Decrease  testing(8-9l12)"/>
      <sheetName val="Cash Flow - CY Workings"/>
      <sheetName val="Disclosure"/>
      <sheetName val="Statement of Cash flow"/>
      <sheetName val="Data"/>
      <sheetName val="U-5"/>
      <sheetName val="Worksheet in 2250 Cash Flow Sta"/>
      <sheetName val="a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BR"/>
      <sheetName val="BK_Batch2lot1"/>
      <sheetName val="Batch2lot2_BK_BF_TYPO"/>
      <sheetName val="cast"/>
      <sheetName val="Chck_btch1"/>
      <sheetName val="Persist Inventory"/>
      <sheetName val="STS_ABBR"/>
      <sheetName val="Req_btch1"/>
      <sheetName val="SpecB2)BK"/>
      <sheetName val="Batch1"/>
      <sheetName val="Sheet2"/>
      <sheetName val="Batch2lot1"/>
      <sheetName val="initial ABBR(NoRevDes)"/>
      <sheetName val="Initial  Desc Rev."/>
      <sheetName val="BK Total"/>
      <sheetName val="BK Request"/>
      <sheetName val="BK GuideWord1"/>
      <sheetName val="Initial  Desc(1)"/>
      <sheetName val="Batch2lot2"/>
      <sheetName val="req_btch2lot2"/>
      <sheetName val="Sheet1"/>
      <sheetName val="SpecB2"/>
      <sheetName val="ccc"/>
      <sheetName val="abbr_btch1"/>
      <sheetName val="abbr_btch2lot1"/>
      <sheetName val="abbr_btch2lot2"/>
      <sheetName val="GuideWord1"/>
      <sheetName val="GuideWord2"/>
      <sheetName val="Total"/>
      <sheetName val="Column"/>
      <sheetName val="Change"/>
      <sheetName val="Col_nm_tar"/>
      <sheetName val="Col_Nm"/>
      <sheetName val="Def"/>
      <sheetName val="Correct"/>
      <sheetName val="BK_Request_27_Btch1"/>
      <sheetName val="Req_btch2lot1"/>
      <sheetName val="View_Spec"/>
      <sheetName val="Abbr af add"/>
      <sheetName val="BKreq23"/>
      <sheetName val="Requ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1">
          <cell r="A1" t="str">
            <v>desc</v>
          </cell>
          <cell r="B1" t="str">
            <v>Key</v>
          </cell>
          <cell r="P1" t="str">
            <v>KEY\</v>
          </cell>
          <cell r="Q1" t="str">
            <v>desc</v>
          </cell>
          <cell r="R1" t="str">
            <v>abbr</v>
          </cell>
        </row>
        <row r="2">
          <cell r="A2" t="str">
            <v>Account Number</v>
          </cell>
          <cell r="B2">
            <v>1</v>
          </cell>
          <cell r="P2">
            <v>1</v>
          </cell>
          <cell r="Q2" t="str">
            <v>Account Number</v>
          </cell>
          <cell r="R2" t="str">
            <v>acct_num</v>
          </cell>
        </row>
        <row r="3">
          <cell r="A3" t="str">
            <v>Migrated Account Number</v>
          </cell>
          <cell r="B3">
            <v>2</v>
          </cell>
          <cell r="P3">
            <v>4</v>
          </cell>
          <cell r="Q3" t="str">
            <v>Facility Code</v>
          </cell>
          <cell r="R3" t="str">
            <v>fclty_cd</v>
          </cell>
        </row>
        <row r="4">
          <cell r="A4" t="str">
            <v>CIS Number</v>
          </cell>
          <cell r="B4">
            <v>3</v>
          </cell>
          <cell r="P4">
            <v>5</v>
          </cell>
          <cell r="Q4" t="str">
            <v>Limit Code</v>
          </cell>
          <cell r="R4" t="str">
            <v>lmt_cd</v>
          </cell>
        </row>
        <row r="5">
          <cell r="A5" t="str">
            <v>Facility Code</v>
          </cell>
          <cell r="B5">
            <v>4</v>
          </cell>
          <cell r="P5">
            <v>6</v>
          </cell>
          <cell r="Q5" t="str">
            <v>Facility Level</v>
          </cell>
          <cell r="R5" t="str">
            <v>fclty_lvl</v>
          </cell>
        </row>
        <row r="6">
          <cell r="A6" t="str">
            <v>Limit Code</v>
          </cell>
          <cell r="B6">
            <v>5</v>
          </cell>
          <cell r="P6">
            <v>7</v>
          </cell>
          <cell r="Q6" t="str">
            <v>Level 6 Limit Code</v>
          </cell>
          <cell r="R6" t="str">
            <v>lvl_6_lmt_cd</v>
          </cell>
        </row>
        <row r="7">
          <cell r="A7" t="str">
            <v>Facility Level</v>
          </cell>
          <cell r="B7">
            <v>6</v>
          </cell>
          <cell r="P7">
            <v>8</v>
          </cell>
          <cell r="Q7" t="str">
            <v>Issue Date</v>
          </cell>
          <cell r="R7" t="str">
            <v>issu_dt</v>
          </cell>
        </row>
        <row r="8">
          <cell r="A8" t="str">
            <v>Level 6 Limit Code</v>
          </cell>
          <cell r="B8">
            <v>7</v>
          </cell>
          <cell r="P8">
            <v>9</v>
          </cell>
          <cell r="Q8" t="str">
            <v>Effective Date</v>
          </cell>
          <cell r="R8" t="str">
            <v>eff_dt</v>
          </cell>
        </row>
        <row r="9">
          <cell r="A9" t="str">
            <v>Issue Date</v>
          </cell>
          <cell r="B9">
            <v>8</v>
          </cell>
          <cell r="P9">
            <v>10</v>
          </cell>
          <cell r="Q9" t="str">
            <v>Maturity Date</v>
          </cell>
          <cell r="R9" t="str">
            <v>mat_dt</v>
          </cell>
        </row>
        <row r="10">
          <cell r="A10" t="str">
            <v>Effective Date</v>
          </cell>
          <cell r="B10">
            <v>9</v>
          </cell>
          <cell r="P10">
            <v>11</v>
          </cell>
          <cell r="Q10" t="str">
            <v>Due Date</v>
          </cell>
          <cell r="R10" t="str">
            <v>due_dt</v>
          </cell>
        </row>
        <row r="11">
          <cell r="A11" t="str">
            <v>Maturity Date</v>
          </cell>
          <cell r="B11">
            <v>10</v>
          </cell>
          <cell r="P11">
            <v>12</v>
          </cell>
          <cell r="Q11" t="str">
            <v>Close Date</v>
          </cell>
          <cell r="R11" t="str">
            <v>cls_dt</v>
          </cell>
        </row>
        <row r="12">
          <cell r="A12" t="str">
            <v>Due Date</v>
          </cell>
          <cell r="B12">
            <v>11</v>
          </cell>
          <cell r="P12">
            <v>13</v>
          </cell>
          <cell r="Q12" t="str">
            <v>Account Status</v>
          </cell>
          <cell r="R12" t="str">
            <v>acct_st</v>
          </cell>
        </row>
        <row r="13">
          <cell r="A13" t="str">
            <v>Close Date</v>
          </cell>
          <cell r="B13">
            <v>12</v>
          </cell>
          <cell r="P13">
            <v>14</v>
          </cell>
          <cell r="Q13" t="str">
            <v>Tenor</v>
          </cell>
          <cell r="R13" t="str">
            <v>tenor</v>
          </cell>
        </row>
        <row r="14">
          <cell r="A14" t="str">
            <v>Account Status</v>
          </cell>
          <cell r="B14">
            <v>13</v>
          </cell>
          <cell r="P14">
            <v>15</v>
          </cell>
          <cell r="Q14" t="str">
            <v>Tenor Unit</v>
          </cell>
          <cell r="R14" t="str">
            <v>tenor_unit</v>
          </cell>
        </row>
        <row r="15">
          <cell r="A15" t="str">
            <v>Tenor</v>
          </cell>
          <cell r="B15">
            <v>14</v>
          </cell>
          <cell r="P15">
            <v>16</v>
          </cell>
          <cell r="Q15" t="str">
            <v>Currency Code</v>
          </cell>
          <cell r="R15" t="str">
            <v>ccy_cd</v>
          </cell>
        </row>
        <row r="16">
          <cell r="A16" t="str">
            <v>Tenor Unit</v>
          </cell>
          <cell r="B16">
            <v>15</v>
          </cell>
          <cell r="P16">
            <v>17</v>
          </cell>
          <cell r="Q16" t="str">
            <v>Original Principal Amount in Original Currency</v>
          </cell>
          <cell r="R16" t="str">
            <v>orig_pnp_amt_in_orig_ccy</v>
          </cell>
        </row>
        <row r="17">
          <cell r="A17" t="str">
            <v>Currency Code</v>
          </cell>
          <cell r="B17">
            <v>16</v>
          </cell>
          <cell r="P17">
            <v>18</v>
          </cell>
          <cell r="Q17" t="str">
            <v>Original Principal Amount in Thai Baht</v>
          </cell>
          <cell r="R17" t="str">
            <v>orig_pnp_amt_in_thb</v>
          </cell>
        </row>
        <row r="18">
          <cell r="A18" t="str">
            <v>Original Principal Amount in Original Currency</v>
          </cell>
          <cell r="B18">
            <v>17</v>
          </cell>
          <cell r="P18">
            <v>19</v>
          </cell>
          <cell r="Q18" t="str">
            <v>Current Original Principal Amount in Original Currency</v>
          </cell>
          <cell r="R18" t="str">
            <v>crrnt_orig_pnp_amt_in_orig_ccy</v>
          </cell>
        </row>
        <row r="19">
          <cell r="A19" t="str">
            <v>Original Principal Amount in Thai Baht</v>
          </cell>
          <cell r="B19">
            <v>18</v>
          </cell>
          <cell r="P19">
            <v>20</v>
          </cell>
          <cell r="Q19" t="str">
            <v>Current Original Principal Amount in Thai Baht</v>
          </cell>
          <cell r="R19" t="str">
            <v>crrnt_orig_pnp_amt_in_thb</v>
          </cell>
        </row>
        <row r="20">
          <cell r="A20" t="str">
            <v>Current Original Principal Amount in Original Currency</v>
          </cell>
          <cell r="B20">
            <v>19</v>
          </cell>
          <cell r="P20">
            <v>21</v>
          </cell>
          <cell r="Q20" t="str">
            <v>Daily Accrued Interest amount in Original Currency</v>
          </cell>
          <cell r="R20" t="str">
            <v>dly_acru_int_amt_in_orig_ccy</v>
          </cell>
        </row>
        <row r="21">
          <cell r="A21" t="str">
            <v>Current Original Principal Amount in Thai Baht</v>
          </cell>
          <cell r="B21">
            <v>20</v>
          </cell>
          <cell r="P21">
            <v>22</v>
          </cell>
          <cell r="Q21" t="str">
            <v>Daily Accrued Interest amount in Thai Baht</v>
          </cell>
          <cell r="R21" t="str">
            <v>dly_acru_int_amt_in_thb</v>
          </cell>
        </row>
        <row r="22">
          <cell r="A22" t="str">
            <v>Daily Accrued Interest amount in Original Currency</v>
          </cell>
          <cell r="B22">
            <v>21</v>
          </cell>
          <cell r="P22">
            <v>23</v>
          </cell>
          <cell r="Q22" t="str">
            <v>Remain Accrued Interest in Original Currency</v>
          </cell>
          <cell r="R22" t="str">
            <v>rmain_acru_int_in_orig_ccy</v>
          </cell>
        </row>
        <row r="23">
          <cell r="A23" t="str">
            <v>Daily Accrued Interest amount in Thai Baht</v>
          </cell>
          <cell r="B23">
            <v>22</v>
          </cell>
          <cell r="P23">
            <v>24</v>
          </cell>
          <cell r="Q23" t="str">
            <v>Remain Accrued Interest in Thai Baht</v>
          </cell>
          <cell r="R23" t="str">
            <v>rmain_acru_int_in_thb</v>
          </cell>
        </row>
        <row r="24">
          <cell r="A24" t="str">
            <v>Remain Accrued Interest in Original Currency</v>
          </cell>
          <cell r="B24">
            <v>23</v>
          </cell>
          <cell r="P24">
            <v>25</v>
          </cell>
          <cell r="Q24" t="str">
            <v>Discount Amount in Original Currency</v>
          </cell>
          <cell r="R24" t="str">
            <v>discnt_amt_in_orig_ccy</v>
          </cell>
        </row>
        <row r="25">
          <cell r="A25" t="str">
            <v>Remain Accrued Interest in Thai Baht</v>
          </cell>
          <cell r="B25">
            <v>24</v>
          </cell>
          <cell r="P25">
            <v>26</v>
          </cell>
          <cell r="Q25" t="str">
            <v>Discount Amount in Thai Baht</v>
          </cell>
          <cell r="R25" t="str">
            <v>discnt_amt_in_thb</v>
          </cell>
        </row>
        <row r="26">
          <cell r="A26" t="str">
            <v>Discount Amount in Original Currency</v>
          </cell>
          <cell r="B26">
            <v>25</v>
          </cell>
          <cell r="P26">
            <v>27</v>
          </cell>
          <cell r="Q26" t="str">
            <v>Amortized amount in Original Currency</v>
          </cell>
          <cell r="R26" t="str">
            <v>amtz_amt_in_orig_ccy</v>
          </cell>
        </row>
        <row r="27">
          <cell r="A27" t="str">
            <v>Discount Amount in Thai Baht</v>
          </cell>
          <cell r="B27">
            <v>26</v>
          </cell>
          <cell r="P27">
            <v>28</v>
          </cell>
          <cell r="Q27" t="str">
            <v>Amortized amount in Thai Baht</v>
          </cell>
          <cell r="R27" t="str">
            <v>amtz_amt_in_thb</v>
          </cell>
        </row>
        <row r="28">
          <cell r="A28" t="str">
            <v>Amortized amount in Original Currency</v>
          </cell>
          <cell r="B28">
            <v>27</v>
          </cell>
          <cell r="P28">
            <v>29</v>
          </cell>
          <cell r="Q28" t="str">
            <v xml:space="preserve">Interest Received in Original Currency </v>
          </cell>
          <cell r="R28" t="str">
            <v>int_rcv_in_orig_ccy</v>
          </cell>
        </row>
        <row r="29">
          <cell r="A29" t="str">
            <v>Amortized amount in Thai Baht</v>
          </cell>
          <cell r="B29">
            <v>28</v>
          </cell>
          <cell r="P29">
            <v>30</v>
          </cell>
          <cell r="Q29" t="str">
            <v>Interest Received in Thai Baht</v>
          </cell>
          <cell r="R29" t="str">
            <v>int_rcv_in_thb</v>
          </cell>
        </row>
        <row r="30">
          <cell r="A30" t="str">
            <v xml:space="preserve">Interest Received in Original Currency </v>
          </cell>
          <cell r="B30">
            <v>29</v>
          </cell>
          <cell r="P30">
            <v>31</v>
          </cell>
          <cell r="Q30" t="str">
            <v>Daily Interest Late Charge amount in Original Currency</v>
          </cell>
          <cell r="R30" t="str">
            <v>dly_int_late_chrg_amt_in_orig_ccy</v>
          </cell>
        </row>
        <row r="31">
          <cell r="A31" t="str">
            <v>Interest Received in Thai Baht</v>
          </cell>
          <cell r="B31">
            <v>30</v>
          </cell>
          <cell r="P31">
            <v>32</v>
          </cell>
          <cell r="Q31" t="str">
            <v>Daily Interest Late Charge amount in Thai Baht</v>
          </cell>
          <cell r="R31" t="str">
            <v>dly_int_late_chrg_amt_in_thb</v>
          </cell>
        </row>
        <row r="32">
          <cell r="A32" t="str">
            <v>Daily Interest Late Charge amount in Original Currency</v>
          </cell>
          <cell r="B32">
            <v>31</v>
          </cell>
          <cell r="P32">
            <v>33</v>
          </cell>
          <cell r="Q32" t="str">
            <v>Remain Interest Late Charge amount in Original Currency</v>
          </cell>
          <cell r="R32" t="str">
            <v>rmain_int_late_chrg_amt_in_orig_ccy</v>
          </cell>
        </row>
        <row r="33">
          <cell r="A33" t="str">
            <v>Daily Interest Late Charge amount in Thai Baht</v>
          </cell>
          <cell r="B33">
            <v>32</v>
          </cell>
          <cell r="P33">
            <v>34</v>
          </cell>
          <cell r="Q33" t="str">
            <v>Remain Interest Late Charge amount in Thai Baht</v>
          </cell>
          <cell r="R33" t="str">
            <v>rmain_int_late_chrg_amt_in_thb</v>
          </cell>
        </row>
        <row r="34">
          <cell r="A34" t="str">
            <v>Remain Interest Late Charge amount in Original Currency</v>
          </cell>
          <cell r="B34">
            <v>33</v>
          </cell>
          <cell r="P34">
            <v>35</v>
          </cell>
          <cell r="Q34" t="str">
            <v>Reverse Accrued Interest Amount in Original Currency</v>
          </cell>
          <cell r="R34" t="str">
            <v>rvrs_acru_int_amt_in_orig_ccy</v>
          </cell>
        </row>
        <row r="35">
          <cell r="A35" t="str">
            <v>Remain Interest Late Charge amount in Thai Baht</v>
          </cell>
          <cell r="B35">
            <v>34</v>
          </cell>
          <cell r="P35">
            <v>36</v>
          </cell>
          <cell r="Q35" t="str">
            <v>Reverse Accrued Interest Amount in Thai Baht</v>
          </cell>
          <cell r="R35" t="str">
            <v>rvrs_acru_int_amt_in_thb</v>
          </cell>
        </row>
        <row r="36">
          <cell r="A36" t="str">
            <v xml:space="preserve">Reverse Accrued Interest Amount in Original Currency
</v>
          </cell>
          <cell r="B36">
            <v>35</v>
          </cell>
          <cell r="P36">
            <v>37</v>
          </cell>
          <cell r="Q36" t="str">
            <v>Memo Accrual Interest Amount in Original Currency</v>
          </cell>
          <cell r="R36" t="str">
            <v>memo_acru_int_amt_in_orig_ccy</v>
          </cell>
        </row>
        <row r="37">
          <cell r="A37" t="str">
            <v>Reverse Accrued Interest Amount in Thai Baht</v>
          </cell>
          <cell r="B37">
            <v>36</v>
          </cell>
          <cell r="P37">
            <v>38</v>
          </cell>
          <cell r="Q37" t="str">
            <v>Memo Accrual Interest Amount in Thai Baht</v>
          </cell>
          <cell r="R37" t="str">
            <v>memo_acru_int_amt_in_thb</v>
          </cell>
        </row>
        <row r="38">
          <cell r="A38" t="str">
            <v>Memo Accrual Interest Amount in Original Currency</v>
          </cell>
          <cell r="B38">
            <v>37</v>
          </cell>
          <cell r="P38">
            <v>39</v>
          </cell>
          <cell r="Q38" t="str">
            <v>Total Unpaid Fee amount in Thai Baht</v>
          </cell>
          <cell r="R38" t="str">
            <v>tot_unpaid_fee_amt_in_thb</v>
          </cell>
        </row>
        <row r="39">
          <cell r="A39" t="str">
            <v>Memo Accrual Interest Amount in Thai Baht</v>
          </cell>
          <cell r="B39">
            <v>38</v>
          </cell>
          <cell r="P39">
            <v>40</v>
          </cell>
          <cell r="Q39" t="str">
            <v>Last Payment Date</v>
          </cell>
          <cell r="R39" t="str">
            <v>last_paymt_dt</v>
          </cell>
        </row>
        <row r="40">
          <cell r="A40" t="str">
            <v>Total Unpaid Fee amount in Thai Baht</v>
          </cell>
          <cell r="B40">
            <v>39</v>
          </cell>
          <cell r="P40">
            <v>41</v>
          </cell>
          <cell r="Q40" t="str">
            <v>Last Payment Amount in Original Currency</v>
          </cell>
          <cell r="R40" t="str">
            <v>last_paymt_amt_in_orig_ccy</v>
          </cell>
        </row>
        <row r="41">
          <cell r="A41" t="str">
            <v>Last Payment Date</v>
          </cell>
          <cell r="B41">
            <v>40</v>
          </cell>
          <cell r="P41">
            <v>42</v>
          </cell>
          <cell r="Q41" t="str">
            <v>Last Payment Amount in Thai Baht</v>
          </cell>
          <cell r="R41" t="str">
            <v>last_paymt_amt_in_thb</v>
          </cell>
        </row>
        <row r="42">
          <cell r="A42" t="str">
            <v>Last Payment Amount in Original Currency</v>
          </cell>
          <cell r="B42">
            <v>41</v>
          </cell>
          <cell r="P42">
            <v>43</v>
          </cell>
          <cell r="Q42" t="str">
            <v xml:space="preserve">Accumulate Payment Amount in Original Currency </v>
          </cell>
          <cell r="R42" t="str">
            <v>accum_paymt_amt_in_orig_ccy</v>
          </cell>
        </row>
        <row r="43">
          <cell r="A43" t="str">
            <v>Last Payment Amount in Thai Baht</v>
          </cell>
          <cell r="B43">
            <v>42</v>
          </cell>
          <cell r="P43">
            <v>44</v>
          </cell>
          <cell r="Q43" t="str">
            <v>Accumulate Payment Amount in Thai Baht</v>
          </cell>
          <cell r="R43" t="str">
            <v>accum_paymt_amt_in_thb</v>
          </cell>
        </row>
        <row r="44">
          <cell r="A44" t="str">
            <v xml:space="preserve">Accumulate Payment Amount in Original Currency </v>
          </cell>
          <cell r="B44">
            <v>43</v>
          </cell>
          <cell r="P44">
            <v>46</v>
          </cell>
          <cell r="Q44" t="str">
            <v>Current Interest Rate</v>
          </cell>
          <cell r="R44" t="str">
            <v>crrnt_int_rate</v>
          </cell>
        </row>
        <row r="45">
          <cell r="A45" t="str">
            <v>Accumulate Payment Amount in Thai Baht</v>
          </cell>
          <cell r="B45">
            <v>44</v>
          </cell>
          <cell r="P45">
            <v>47</v>
          </cell>
          <cell r="Q45" t="str">
            <v>Rate Type Code</v>
          </cell>
          <cell r="R45" t="str">
            <v>rate_tp_cd</v>
          </cell>
        </row>
        <row r="46">
          <cell r="A46" t="str">
            <v>Mid Rate</v>
          </cell>
          <cell r="B46">
            <v>45</v>
          </cell>
          <cell r="P46">
            <v>48</v>
          </cell>
          <cell r="Q46" t="str">
            <v>Sign</v>
          </cell>
          <cell r="R46" t="str">
            <v>sign</v>
          </cell>
        </row>
        <row r="47">
          <cell r="A47" t="str">
            <v>Current Interest Rate</v>
          </cell>
          <cell r="B47">
            <v>46</v>
          </cell>
          <cell r="P47">
            <v>49</v>
          </cell>
          <cell r="Q47" t="str">
            <v>Spread Rate</v>
          </cell>
          <cell r="R47" t="str">
            <v>sprd_rate</v>
          </cell>
        </row>
        <row r="48">
          <cell r="A48" t="str">
            <v>Rate Type Code</v>
          </cell>
          <cell r="B48">
            <v>47</v>
          </cell>
          <cell r="P48">
            <v>50</v>
          </cell>
          <cell r="Q48" t="str">
            <v>Interest Late Charge Rate</v>
          </cell>
          <cell r="R48" t="str">
            <v>int_late_chrg_rate</v>
          </cell>
        </row>
        <row r="49">
          <cell r="A49" t="str">
            <v>Sign</v>
          </cell>
          <cell r="B49">
            <v>48</v>
          </cell>
          <cell r="P49">
            <v>51</v>
          </cell>
          <cell r="Q49" t="str">
            <v>Max Rate</v>
          </cell>
          <cell r="R49" t="str">
            <v>max_rate</v>
          </cell>
        </row>
        <row r="50">
          <cell r="A50" t="str">
            <v>Spread Rate</v>
          </cell>
          <cell r="B50">
            <v>49</v>
          </cell>
          <cell r="P50">
            <v>52</v>
          </cell>
          <cell r="Q50" t="str">
            <v>Interest Payment Frequency</v>
          </cell>
          <cell r="R50" t="str">
            <v>int_paymt_frq</v>
          </cell>
        </row>
        <row r="51">
          <cell r="A51" t="str">
            <v>Interest Late Charge Rate</v>
          </cell>
          <cell r="B51">
            <v>50</v>
          </cell>
          <cell r="P51">
            <v>53</v>
          </cell>
          <cell r="Q51" t="str">
            <v>Kbank Product Code</v>
          </cell>
          <cell r="R51" t="str">
            <v>kbnk_pd_cd</v>
          </cell>
        </row>
        <row r="52">
          <cell r="A52" t="str">
            <v>Max Rate</v>
          </cell>
          <cell r="B52">
            <v>51</v>
          </cell>
          <cell r="P52">
            <v>54</v>
          </cell>
          <cell r="Q52" t="str">
            <v>Loan Type Code</v>
          </cell>
          <cell r="R52" t="str">
            <v>ln_tp_cd</v>
          </cell>
        </row>
        <row r="53">
          <cell r="A53" t="str">
            <v>Interest Payment Frequency</v>
          </cell>
          <cell r="B53">
            <v>52</v>
          </cell>
          <cell r="P53">
            <v>55</v>
          </cell>
          <cell r="Q53" t="str">
            <v>Reverse Flag</v>
          </cell>
          <cell r="R53" t="str">
            <v>rvrs_f</v>
          </cell>
        </row>
        <row r="54">
          <cell r="A54" t="str">
            <v>Kbank Product Code</v>
          </cell>
          <cell r="B54">
            <v>53</v>
          </cell>
          <cell r="P54">
            <v>56</v>
          </cell>
          <cell r="Q54" t="str">
            <v>Reverse Date</v>
          </cell>
          <cell r="R54" t="str">
            <v>rvrs_dt</v>
          </cell>
        </row>
        <row r="55">
          <cell r="A55" t="str">
            <v>Loan Type Code</v>
          </cell>
          <cell r="B55">
            <v>54</v>
          </cell>
          <cell r="P55">
            <v>58</v>
          </cell>
          <cell r="Q55" t="str">
            <v>Days Pass Due Interest</v>
          </cell>
          <cell r="R55" t="str">
            <v>day_pass_due_int</v>
          </cell>
        </row>
        <row r="56">
          <cell r="A56" t="str">
            <v>Reverse Flag</v>
          </cell>
          <cell r="B56">
            <v>55</v>
          </cell>
          <cell r="P56">
            <v>59</v>
          </cell>
          <cell r="Q56" t="str">
            <v>Days Pass Due BOT</v>
          </cell>
          <cell r="R56" t="str">
            <v>day_pass_due_bot</v>
          </cell>
        </row>
        <row r="57">
          <cell r="A57" t="str">
            <v>Reverse Date</v>
          </cell>
          <cell r="B57">
            <v>56</v>
          </cell>
          <cell r="P57">
            <v>60</v>
          </cell>
          <cell r="Q57" t="str">
            <v>Days Pass Due Start Date</v>
          </cell>
          <cell r="R57" t="str">
            <v>day_pass_due_strt_dt</v>
          </cell>
        </row>
        <row r="58">
          <cell r="A58" t="str">
            <v>Days Pass Due Principle</v>
          </cell>
          <cell r="B58">
            <v>57</v>
          </cell>
          <cell r="P58">
            <v>61</v>
          </cell>
          <cell r="Q58" t="str">
            <v>Overdue amount in Original Currency</v>
          </cell>
          <cell r="R58" t="str">
            <v>ovdue_amt_in_orig_ccy</v>
          </cell>
        </row>
        <row r="59">
          <cell r="A59" t="str">
            <v>Days Pass Due Interest</v>
          </cell>
          <cell r="B59">
            <v>58</v>
          </cell>
          <cell r="P59">
            <v>62</v>
          </cell>
          <cell r="Q59" t="str">
            <v>Overdue amount in Thai Baht</v>
          </cell>
          <cell r="R59" t="str">
            <v>ovdue_amt_in_thb</v>
          </cell>
        </row>
        <row r="60">
          <cell r="A60" t="str">
            <v>Days Pass Due BOT</v>
          </cell>
          <cell r="B60">
            <v>59</v>
          </cell>
          <cell r="P60">
            <v>64</v>
          </cell>
          <cell r="Q60" t="str">
            <v>Borrower Type Code</v>
          </cell>
          <cell r="R60" t="str">
            <v>brwr_tp_cd</v>
          </cell>
        </row>
        <row r="61">
          <cell r="A61" t="str">
            <v>Days Pass Due Start Date</v>
          </cell>
          <cell r="B61">
            <v>60</v>
          </cell>
          <cell r="P61">
            <v>65</v>
          </cell>
          <cell r="Q61" t="str">
            <v>Grace Period Flag</v>
          </cell>
          <cell r="R61" t="str">
            <v>grc_priod_f</v>
          </cell>
        </row>
        <row r="62">
          <cell r="A62" t="str">
            <v>Overdue amount in Original Currency</v>
          </cell>
          <cell r="B62">
            <v>61</v>
          </cell>
          <cell r="P62">
            <v>66</v>
          </cell>
          <cell r="Q62" t="str">
            <v>Grace period Start Date</v>
          </cell>
          <cell r="R62" t="str">
            <v>grc_priod_strt_dt</v>
          </cell>
        </row>
        <row r="63">
          <cell r="A63" t="str">
            <v>Overdue amount in Thai Baht</v>
          </cell>
          <cell r="B63">
            <v>62</v>
          </cell>
          <cell r="P63">
            <v>67</v>
          </cell>
          <cell r="Q63" t="str">
            <v>Grace period End Date</v>
          </cell>
          <cell r="R63" t="str">
            <v>grc_priod_end_dt</v>
          </cell>
        </row>
        <row r="64">
          <cell r="A64" t="str">
            <v>DDC Account Number</v>
          </cell>
          <cell r="B64">
            <v>63</v>
          </cell>
          <cell r="P64">
            <v>68</v>
          </cell>
          <cell r="Q64" t="str">
            <v>RC Code</v>
          </cell>
          <cell r="R64" t="str">
            <v>rc_cd</v>
          </cell>
        </row>
        <row r="65">
          <cell r="A65" t="str">
            <v>Borrower Type Code</v>
          </cell>
          <cell r="B65">
            <v>64</v>
          </cell>
          <cell r="P65">
            <v>81</v>
          </cell>
          <cell r="Q65" t="str">
            <v>COA Legal Entity Code for Accrued Interest</v>
          </cell>
          <cell r="R65" t="str">
            <v>coa_lgl_entity_cd_for_acru_int</v>
          </cell>
        </row>
        <row r="66">
          <cell r="A66" t="str">
            <v>Grace Period Flag</v>
          </cell>
          <cell r="B66">
            <v>65</v>
          </cell>
          <cell r="P66">
            <v>82</v>
          </cell>
          <cell r="Q66" t="str">
            <v>COA Responsibility Centre for Accrued Interest</v>
          </cell>
          <cell r="R66" t="str">
            <v>coa_rc_for_acru_int</v>
          </cell>
        </row>
        <row r="67">
          <cell r="A67" t="str">
            <v>Grace period Start Date</v>
          </cell>
          <cell r="B67">
            <v>66</v>
          </cell>
          <cell r="P67">
            <v>84</v>
          </cell>
          <cell r="Q67" t="str">
            <v>COA Function Code for Accrued Interest</v>
          </cell>
          <cell r="R67" t="str">
            <v>coa_func_cd_for_acru_int</v>
          </cell>
        </row>
        <row r="68">
          <cell r="A68" t="str">
            <v>Grace period End Date</v>
          </cell>
          <cell r="B68">
            <v>67</v>
          </cell>
          <cell r="P68">
            <v>85</v>
          </cell>
          <cell r="Q68" t="str">
            <v>COA Line of Business for Accrued Interest</v>
          </cell>
          <cell r="R68" t="str">
            <v>coa_line_of_bsn_for_acru_int</v>
          </cell>
        </row>
        <row r="69">
          <cell r="A69" t="str">
            <v>RC Code</v>
          </cell>
          <cell r="B69">
            <v>68</v>
          </cell>
          <cell r="P69">
            <v>86</v>
          </cell>
          <cell r="Q69" t="str">
            <v>COA Product Code for Accrued Interest</v>
          </cell>
          <cell r="R69" t="str">
            <v>coa_pd_cd_for_acru_int</v>
          </cell>
        </row>
        <row r="70">
          <cell r="A70" t="str">
            <v>COA Legal Entity Code for Principle</v>
          </cell>
          <cell r="B70">
            <v>69</v>
          </cell>
          <cell r="P70">
            <v>89</v>
          </cell>
          <cell r="Q70" t="str">
            <v>COA Project Code for Accrued Interest</v>
          </cell>
          <cell r="R70" t="str">
            <v>coa_prj_cd_for_acru_int</v>
          </cell>
        </row>
        <row r="71">
          <cell r="A71" t="str">
            <v>COA Responsibility Centre for Principle</v>
          </cell>
          <cell r="B71">
            <v>70</v>
          </cell>
          <cell r="P71">
            <v>90</v>
          </cell>
          <cell r="Q71" t="str">
            <v>COA Future Use 1 Code for Accrued Interest</v>
          </cell>
          <cell r="R71" t="str">
            <v>coa_futr_use_1_cd_for_acru_int</v>
          </cell>
        </row>
        <row r="72">
          <cell r="A72" t="str">
            <v>COA OGL Account Number for Principle</v>
          </cell>
          <cell r="B72">
            <v>71</v>
          </cell>
          <cell r="P72">
            <v>91</v>
          </cell>
          <cell r="Q72" t="str">
            <v>COA Future Use 2 Code for Accrued Interest</v>
          </cell>
          <cell r="R72" t="str">
            <v>coa_futr_use_2_cd_for_acru_int</v>
          </cell>
        </row>
        <row r="73">
          <cell r="A73" t="str">
            <v>COA Function Code for Principle</v>
          </cell>
          <cell r="B73">
            <v>72</v>
          </cell>
          <cell r="P73">
            <v>92</v>
          </cell>
          <cell r="Q73" t="str">
            <v>COA Product Feature Code for Accrued Interest</v>
          </cell>
          <cell r="R73" t="str">
            <v>coa_pd_ftr_cd_for_acru_int</v>
          </cell>
        </row>
        <row r="74">
          <cell r="A74" t="str">
            <v>COA Line of Business for Principle</v>
          </cell>
          <cell r="B74">
            <v>73</v>
          </cell>
          <cell r="P74">
            <v>93</v>
          </cell>
          <cell r="Q74" t="str">
            <v>COA Legal Entity Code for Reverse Accrued Interest</v>
          </cell>
          <cell r="R74" t="str">
            <v>coa_lgl_entity_cd_for_rvrs_acru_int</v>
          </cell>
        </row>
        <row r="75">
          <cell r="A75" t="str">
            <v>COA Product Code for Principle</v>
          </cell>
          <cell r="B75">
            <v>74</v>
          </cell>
          <cell r="P75">
            <v>94</v>
          </cell>
          <cell r="Q75" t="str">
            <v>COA Responsibility Centre for Reverse Accrued Interest</v>
          </cell>
          <cell r="R75" t="str">
            <v>coa_rc_for_rvrs_acru_int</v>
          </cell>
        </row>
        <row r="76">
          <cell r="A76" t="str">
            <v>COA Inter Company Code for Principle</v>
          </cell>
          <cell r="B76">
            <v>75</v>
          </cell>
          <cell r="P76">
            <v>96</v>
          </cell>
          <cell r="Q76" t="str">
            <v>COA Function Code for Reverse Accrued Interest</v>
          </cell>
          <cell r="R76" t="str">
            <v>coa_func_cd_for_rvrs_acru_int</v>
          </cell>
        </row>
        <row r="77">
          <cell r="A77" t="str">
            <v>COA Intra Company Code for Principle</v>
          </cell>
          <cell r="B77">
            <v>76</v>
          </cell>
          <cell r="P77">
            <v>97</v>
          </cell>
          <cell r="Q77" t="str">
            <v>COA Line of Business for Reverse Accrued Interest</v>
          </cell>
          <cell r="R77" t="str">
            <v>coa_line_of_bsn_for_rvrs_acru_int</v>
          </cell>
        </row>
        <row r="78">
          <cell r="A78" t="str">
            <v>COA Project Code for Principle</v>
          </cell>
          <cell r="B78">
            <v>77</v>
          </cell>
          <cell r="P78">
            <v>98</v>
          </cell>
          <cell r="Q78" t="str">
            <v>COA Product Code for Reverse Accrued Interest</v>
          </cell>
          <cell r="R78" t="str">
            <v>coa_pd_cd_for_rvrs_acru_int</v>
          </cell>
        </row>
        <row r="79">
          <cell r="A79" t="str">
            <v>COA Future Use 1 Code for Principle</v>
          </cell>
          <cell r="B79">
            <v>78</v>
          </cell>
          <cell r="P79">
            <v>101</v>
          </cell>
          <cell r="Q79" t="str">
            <v>COA Project Code for Reverse Accrued Interest</v>
          </cell>
          <cell r="R79" t="str">
            <v>coa_prj_cd_for_rvrs_acru_int</v>
          </cell>
        </row>
        <row r="80">
          <cell r="A80" t="str">
            <v>COA Future Use 2 Code for Principle</v>
          </cell>
          <cell r="B80">
            <v>79</v>
          </cell>
          <cell r="P80">
            <v>102</v>
          </cell>
          <cell r="Q80" t="str">
            <v>COA Future Use 1 Code for Reverse Accrued Interest</v>
          </cell>
          <cell r="R80" t="str">
            <v>coa_futr_use_1_cd_for_rvrs_acru_int</v>
          </cell>
        </row>
        <row r="81">
          <cell r="A81" t="str">
            <v>COA Product Feature Code for Principle</v>
          </cell>
          <cell r="B81">
            <v>80</v>
          </cell>
          <cell r="P81">
            <v>103</v>
          </cell>
          <cell r="Q81" t="str">
            <v>COA Future Use 2 Code for Reverse Accrued Interest</v>
          </cell>
          <cell r="R81" t="str">
            <v>coa_futr_use_2_cd_for_rvrs_acru_int</v>
          </cell>
        </row>
        <row r="82">
          <cell r="A82" t="str">
            <v>COA Legal Entity Code for Accrued Interest</v>
          </cell>
          <cell r="B82">
            <v>81</v>
          </cell>
          <cell r="P82">
            <v>104</v>
          </cell>
          <cell r="Q82" t="str">
            <v>COA Product Feature Code for Reverse Accrued Interest</v>
          </cell>
          <cell r="R82" t="str">
            <v>coa_pd_ftr_cd_for_rvrs_acru_int</v>
          </cell>
        </row>
        <row r="83">
          <cell r="A83" t="str">
            <v>COA Responsibility Centre for Accrued Interest</v>
          </cell>
          <cell r="B83">
            <v>82</v>
          </cell>
          <cell r="P83">
            <v>105</v>
          </cell>
          <cell r="Q83" t="str">
            <v>COA Legal Entity Code for Memo Accrued Interest</v>
          </cell>
          <cell r="R83" t="str">
            <v>coa_lgl_entity_cd_for_memo_acru_int</v>
          </cell>
        </row>
        <row r="84">
          <cell r="A84" t="str">
            <v>COA OGL Account Number for Accrued Interest</v>
          </cell>
          <cell r="B84">
            <v>83</v>
          </cell>
          <cell r="P84">
            <v>106</v>
          </cell>
          <cell r="Q84" t="str">
            <v>COA Responsibility Centre for Memo Accrued Interest</v>
          </cell>
          <cell r="R84" t="str">
            <v>coa_rc_for_memo_acru_int</v>
          </cell>
        </row>
        <row r="85">
          <cell r="A85" t="str">
            <v>COA Function Code for Accrued Interest</v>
          </cell>
          <cell r="B85">
            <v>84</v>
          </cell>
          <cell r="P85">
            <v>108</v>
          </cell>
          <cell r="Q85" t="str">
            <v>COA Function Code for Memo Accrued Interest</v>
          </cell>
          <cell r="R85" t="str">
            <v>coa_func_cd_for_memo_acru_int</v>
          </cell>
        </row>
        <row r="86">
          <cell r="A86" t="str">
            <v>COA Line of Business for Accrued Interest</v>
          </cell>
          <cell r="B86">
            <v>85</v>
          </cell>
          <cell r="P86">
            <v>109</v>
          </cell>
          <cell r="Q86" t="str">
            <v>COA Line of Business for Memo Accrued Interest</v>
          </cell>
          <cell r="R86" t="str">
            <v>coa_line_of_bsn_for_memo_acru_int</v>
          </cell>
        </row>
        <row r="87">
          <cell r="A87" t="str">
            <v>COA Product Code for Accrued Interest</v>
          </cell>
          <cell r="B87">
            <v>86</v>
          </cell>
          <cell r="P87">
            <v>110</v>
          </cell>
          <cell r="Q87" t="str">
            <v>COA Product Code for Memo Accrued Interest</v>
          </cell>
          <cell r="R87" t="str">
            <v>coa_pd_cd_for_memo_acru_int</v>
          </cell>
        </row>
        <row r="88">
          <cell r="A88" t="str">
            <v>COA Inter Company Code for Accrued Interest</v>
          </cell>
          <cell r="B88">
            <v>87</v>
          </cell>
          <cell r="P88">
            <v>113</v>
          </cell>
          <cell r="Q88" t="str">
            <v>COA Project Code for Memo Accrued Interest</v>
          </cell>
          <cell r="R88" t="str">
            <v>coa_prj_cd_for_memo_acru_int</v>
          </cell>
        </row>
        <row r="89">
          <cell r="A89" t="str">
            <v>COA Intra Company Code for Accrued Interest</v>
          </cell>
          <cell r="B89">
            <v>88</v>
          </cell>
          <cell r="P89">
            <v>114</v>
          </cell>
          <cell r="Q89" t="str">
            <v>COA Future Use 1 Code for Memo Accrued Interest</v>
          </cell>
          <cell r="R89" t="str">
            <v>coa_futr_use_1_cd_for_memo_acru_int</v>
          </cell>
        </row>
        <row r="90">
          <cell r="A90" t="str">
            <v>COA Project Code for Accrued Interest</v>
          </cell>
          <cell r="B90">
            <v>89</v>
          </cell>
          <cell r="P90">
            <v>115</v>
          </cell>
          <cell r="Q90" t="str">
            <v>COA Future Use 2 Code for Memo Accrued Interest</v>
          </cell>
          <cell r="R90" t="str">
            <v>coa_futr_use_2_cd_for_memo_acru_int</v>
          </cell>
        </row>
        <row r="91">
          <cell r="A91" t="str">
            <v>COA Future Use 1 Code for Accrued Interest</v>
          </cell>
          <cell r="B91">
            <v>90</v>
          </cell>
          <cell r="P91">
            <v>116</v>
          </cell>
          <cell r="Q91" t="str">
            <v>COA Product Feature Code for Memo Accrued Interest</v>
          </cell>
          <cell r="R91" t="str">
            <v>coa_pd_ftr_cd_for_memo_acru_int</v>
          </cell>
        </row>
        <row r="92">
          <cell r="A92" t="str">
            <v>COA Future Use 2 Code for Accrued Interest</v>
          </cell>
          <cell r="B92">
            <v>91</v>
          </cell>
          <cell r="P92">
            <v>117</v>
          </cell>
          <cell r="Q92" t="str">
            <v>COA Legal Entity Code for Interest Late Charge</v>
          </cell>
          <cell r="R92" t="str">
            <v>coa_lgl_entity_cd_for_int_late_chrg</v>
          </cell>
        </row>
        <row r="93">
          <cell r="A93" t="str">
            <v>COA Product Feature Code for Accrued Interest</v>
          </cell>
          <cell r="B93">
            <v>92</v>
          </cell>
          <cell r="P93">
            <v>118</v>
          </cell>
          <cell r="Q93" t="str">
            <v>COA Responsibility Centre for Interest Late Charge</v>
          </cell>
          <cell r="R93" t="str">
            <v>coa_rc_for_int_late_chrg</v>
          </cell>
        </row>
        <row r="94">
          <cell r="A94" t="str">
            <v>COA Legal Entity Code for Reverse Accrued Interest</v>
          </cell>
          <cell r="B94">
            <v>93</v>
          </cell>
          <cell r="P94">
            <v>120</v>
          </cell>
          <cell r="Q94" t="str">
            <v>COA Function Code for Interest Late Charge</v>
          </cell>
          <cell r="R94" t="str">
            <v>coa_func_cd_for_int_late_chrg</v>
          </cell>
        </row>
        <row r="95">
          <cell r="A95" t="str">
            <v>COA Responsibility Centre for Reverse Accrued Interest</v>
          </cell>
          <cell r="B95">
            <v>94</v>
          </cell>
          <cell r="P95">
            <v>121</v>
          </cell>
          <cell r="Q95" t="str">
            <v>COA Line of Business for Interest Late Charge</v>
          </cell>
          <cell r="R95" t="str">
            <v>coa_line_of_bsn_for_int_late_chrg</v>
          </cell>
        </row>
        <row r="96">
          <cell r="A96" t="str">
            <v>COA OGL Account Number for Reverse Accrued Interest</v>
          </cell>
          <cell r="B96">
            <v>95</v>
          </cell>
          <cell r="P96">
            <v>122</v>
          </cell>
          <cell r="Q96" t="str">
            <v>COA Product Code for Interest Late Charge</v>
          </cell>
          <cell r="R96" t="str">
            <v>coa_pd_cd_for_int_late_chrg</v>
          </cell>
        </row>
        <row r="97">
          <cell r="A97" t="str">
            <v>COA Function Code for Reverse Accrued Interest</v>
          </cell>
          <cell r="B97">
            <v>96</v>
          </cell>
          <cell r="P97">
            <v>125</v>
          </cell>
          <cell r="Q97" t="str">
            <v>COA Project Code for Interest Late Charge</v>
          </cell>
          <cell r="R97" t="str">
            <v>coa_prj_cd_for_int_late_chrg</v>
          </cell>
        </row>
        <row r="98">
          <cell r="A98" t="str">
            <v>COA Line of Business for Reverse Accrued Interest</v>
          </cell>
          <cell r="B98">
            <v>97</v>
          </cell>
          <cell r="P98">
            <v>126</v>
          </cell>
          <cell r="Q98" t="str">
            <v>COA Future Use 1 Code for Interest Late Charge</v>
          </cell>
          <cell r="R98" t="str">
            <v>coa_futr_use_1_cd_for_int_late_chrg</v>
          </cell>
        </row>
        <row r="99">
          <cell r="A99" t="str">
            <v>COA Product Code for Reverse Accrued Interest</v>
          </cell>
          <cell r="B99">
            <v>98</v>
          </cell>
          <cell r="P99">
            <v>127</v>
          </cell>
          <cell r="Q99" t="str">
            <v>COA Future Use 2 Code for Interest Late Charge</v>
          </cell>
          <cell r="R99" t="str">
            <v>coa_futr_use_2_cd_for_int_late_chrg</v>
          </cell>
        </row>
        <row r="100">
          <cell r="A100" t="str">
            <v>COA Inter Company Code for Reverse Accrued Interest</v>
          </cell>
          <cell r="B100">
            <v>99</v>
          </cell>
          <cell r="P100">
            <v>128</v>
          </cell>
          <cell r="Q100" t="str">
            <v>COA Product Feature Code for Interest Late Charge</v>
          </cell>
          <cell r="R100" t="str">
            <v>coa_pd_ftr_cd_for_int_late_chrg</v>
          </cell>
        </row>
        <row r="101">
          <cell r="A101" t="str">
            <v>COA Intra Company Code for Reverse Accrued Interest</v>
          </cell>
          <cell r="B101">
            <v>100</v>
          </cell>
          <cell r="P101">
            <v>129</v>
          </cell>
          <cell r="Q101" t="str">
            <v>Accrual Basis Code</v>
          </cell>
          <cell r="R101" t="str">
            <v>acru_basis_cd</v>
          </cell>
        </row>
        <row r="102">
          <cell r="A102" t="str">
            <v>COA Project Code for Reverse Accrued Interest</v>
          </cell>
          <cell r="B102">
            <v>101</v>
          </cell>
          <cell r="P102">
            <v>130</v>
          </cell>
          <cell r="Q102" t="str">
            <v>Amortization Type Code</v>
          </cell>
          <cell r="R102" t="str">
            <v>amtz_tp_cd</v>
          </cell>
        </row>
        <row r="103">
          <cell r="A103" t="str">
            <v>COA Future Use 1 Code for Reverse Accrued Interest</v>
          </cell>
          <cell r="B103">
            <v>102</v>
          </cell>
          <cell r="P103">
            <v>131</v>
          </cell>
          <cell r="Q103" t="str">
            <v>Original Book Balance in Original Currency</v>
          </cell>
          <cell r="R103" t="str">
            <v>orig_book_bal_in_orig_ccy</v>
          </cell>
        </row>
        <row r="104">
          <cell r="A104" t="str">
            <v>COA Future Use 2 Code for Reverse Accrued Interest</v>
          </cell>
          <cell r="B104">
            <v>103</v>
          </cell>
          <cell r="P104">
            <v>132</v>
          </cell>
          <cell r="Q104" t="str">
            <v>Original Book Balance in Thai Baht</v>
          </cell>
          <cell r="R104" t="str">
            <v>orig_book_bal_in_thb</v>
          </cell>
        </row>
        <row r="105">
          <cell r="A105" t="str">
            <v>COA Product Feature Code for Reverse Accrued Interest</v>
          </cell>
          <cell r="B105">
            <v>104</v>
          </cell>
          <cell r="P105">
            <v>133</v>
          </cell>
          <cell r="Q105" t="str">
            <v>Original Premium Discount in Original Currency</v>
          </cell>
          <cell r="R105" t="str">
            <v>orig_premm_discnt_in_orig_ccy</v>
          </cell>
        </row>
        <row r="106">
          <cell r="A106" t="str">
            <v>COA Legal Entity Code for Memo Accrued Interest</v>
          </cell>
          <cell r="B106">
            <v>105</v>
          </cell>
          <cell r="P106">
            <v>134</v>
          </cell>
          <cell r="Q106" t="str">
            <v>Original Premium Discount in Thai Baht</v>
          </cell>
          <cell r="R106" t="str">
            <v>orig_premm_discnt_in_thb</v>
          </cell>
        </row>
        <row r="107">
          <cell r="A107" t="str">
            <v>COA Responsibility Centre for Memo Accrued Interest</v>
          </cell>
          <cell r="B107">
            <v>106</v>
          </cell>
          <cell r="P107">
            <v>135</v>
          </cell>
          <cell r="Q107" t="str">
            <v>Current Book Balance in Original Currency</v>
          </cell>
          <cell r="R107" t="str">
            <v>crrnt_book_bal_in_orig_ccy</v>
          </cell>
        </row>
        <row r="108">
          <cell r="A108" t="str">
            <v>COA OGL Account Number for Memo Accrued Interest</v>
          </cell>
          <cell r="B108">
            <v>107</v>
          </cell>
          <cell r="P108">
            <v>136</v>
          </cell>
          <cell r="Q108" t="str">
            <v>Current Book Balance in Thai Baht</v>
          </cell>
          <cell r="R108" t="str">
            <v>crrnt_book_bal_in_thb</v>
          </cell>
        </row>
        <row r="109">
          <cell r="A109" t="str">
            <v>COA Function Code for Memo Accrued Interest</v>
          </cell>
          <cell r="B109">
            <v>108</v>
          </cell>
          <cell r="P109">
            <v>137</v>
          </cell>
          <cell r="Q109" t="str">
            <v>Current Premium Discount in Original Currency</v>
          </cell>
          <cell r="R109" t="str">
            <v>crrnt_premm_discnt_in_orig_ccy</v>
          </cell>
        </row>
        <row r="110">
          <cell r="A110" t="str">
            <v>COA Line of Business for Memo Accrued Interest</v>
          </cell>
          <cell r="B110">
            <v>109</v>
          </cell>
          <cell r="P110">
            <v>138</v>
          </cell>
          <cell r="Q110" t="str">
            <v>Current Premium Discount in Thai Baht</v>
          </cell>
          <cell r="R110" t="str">
            <v>crrnt_premm_discnt_in_thb</v>
          </cell>
        </row>
        <row r="111">
          <cell r="A111" t="str">
            <v>COA Product Code for Memo Accrued Interest</v>
          </cell>
          <cell r="B111">
            <v>110</v>
          </cell>
          <cell r="P111">
            <v>139</v>
          </cell>
          <cell r="Q111" t="str">
            <v>Average Book Balance in Original Currency</v>
          </cell>
          <cell r="R111" t="str">
            <v>avg_book_bal_in_orig_ccy</v>
          </cell>
        </row>
        <row r="112">
          <cell r="A112" t="str">
            <v>COA Inter Company Code for Memo Accrued Interest</v>
          </cell>
          <cell r="B112">
            <v>111</v>
          </cell>
          <cell r="P112">
            <v>140</v>
          </cell>
          <cell r="Q112" t="str">
            <v>Average Book Balance in Thai Baht</v>
          </cell>
          <cell r="R112" t="str">
            <v>avg_book_bal_in_thb</v>
          </cell>
        </row>
        <row r="113">
          <cell r="A113" t="str">
            <v>COA Intra Company Code for Memo Accrued Interest</v>
          </cell>
          <cell r="B113">
            <v>112</v>
          </cell>
          <cell r="P113">
            <v>141</v>
          </cell>
          <cell r="Q113" t="str">
            <v>Average Par Balance in Original Currency</v>
          </cell>
          <cell r="R113" t="str">
            <v>avg_par_bal_in_orig_ccy</v>
          </cell>
        </row>
        <row r="114">
          <cell r="A114" t="str">
            <v>COA Project Code for Memo Accrued Interest</v>
          </cell>
          <cell r="B114">
            <v>113</v>
          </cell>
          <cell r="P114">
            <v>142</v>
          </cell>
          <cell r="Q114" t="str">
            <v>Average Par Balance in Thai Baht</v>
          </cell>
          <cell r="R114" t="str">
            <v>avg_par_bal_in_thb</v>
          </cell>
        </row>
        <row r="115">
          <cell r="A115" t="str">
            <v>COA Future Use 1 Code for Memo Accrued Interest</v>
          </cell>
          <cell r="B115">
            <v>114</v>
          </cell>
          <cell r="P115">
            <v>143</v>
          </cell>
          <cell r="Q115" t="str">
            <v>Current Index Rate Percentage</v>
          </cell>
          <cell r="R115" t="str">
            <v>crrnt_indx_rate_pct</v>
          </cell>
        </row>
        <row r="116">
          <cell r="A116" t="str">
            <v>COA Future Use 2 Code for Memo Accrued Interest</v>
          </cell>
          <cell r="B116">
            <v>115</v>
          </cell>
          <cell r="P116">
            <v>144</v>
          </cell>
          <cell r="Q116" t="str">
            <v>Original Interest Rate Percentage</v>
          </cell>
          <cell r="R116" t="str">
            <v>orig_int_rate_pct</v>
          </cell>
        </row>
        <row r="117">
          <cell r="A117" t="str">
            <v>COA Product Feature Code for Memo Accrued Interest</v>
          </cell>
          <cell r="B117">
            <v>116</v>
          </cell>
          <cell r="P117">
            <v>145</v>
          </cell>
          <cell r="Q117" t="str">
            <v>Interest Change Flag</v>
          </cell>
          <cell r="R117" t="str">
            <v>int_chng_f</v>
          </cell>
        </row>
        <row r="118">
          <cell r="A118" t="str">
            <v>COA Legal Entity Code for Interest Late Charge</v>
          </cell>
          <cell r="B118">
            <v>117</v>
          </cell>
          <cell r="P118">
            <v>146</v>
          </cell>
          <cell r="Q118" t="str">
            <v>Last Interest Payment Date</v>
          </cell>
          <cell r="R118" t="str">
            <v>last_int_paymt_dt</v>
          </cell>
        </row>
        <row r="119">
          <cell r="A119" t="str">
            <v>COA Responsibility Centre for Interest Late Charge</v>
          </cell>
          <cell r="B119">
            <v>118</v>
          </cell>
          <cell r="P119">
            <v>147</v>
          </cell>
          <cell r="Q119" t="str">
            <v>Last Principal Payment Date</v>
          </cell>
          <cell r="R119" t="str">
            <v>last_pnp_paymt_dt</v>
          </cell>
        </row>
        <row r="120">
          <cell r="A120" t="str">
            <v>COA OGL Account Number for Interest Late Charge</v>
          </cell>
          <cell r="B120">
            <v>119</v>
          </cell>
          <cell r="P120">
            <v>148</v>
          </cell>
          <cell r="Q120" t="str">
            <v>Last Reprice Date</v>
          </cell>
          <cell r="R120" t="str">
            <v>last_rprc_dt</v>
          </cell>
        </row>
        <row r="121">
          <cell r="A121" t="str">
            <v>COA Function Code for Interest Late Charge</v>
          </cell>
          <cell r="B121">
            <v>120</v>
          </cell>
          <cell r="P121">
            <v>149</v>
          </cell>
          <cell r="Q121" t="str">
            <v>Next Interest Payment Date</v>
          </cell>
          <cell r="R121" t="str">
            <v>nxt_int_paymt_dt</v>
          </cell>
        </row>
        <row r="122">
          <cell r="A122" t="str">
            <v>COA Line of Business for Interest Late Charge</v>
          </cell>
          <cell r="B122">
            <v>121</v>
          </cell>
          <cell r="P122">
            <v>150</v>
          </cell>
          <cell r="Q122" t="str">
            <v>Overdue Flag</v>
          </cell>
          <cell r="R122" t="str">
            <v>ovdue_f</v>
          </cell>
        </row>
        <row r="123">
          <cell r="A123" t="str">
            <v>COA Product Code for Interest Late Charge</v>
          </cell>
          <cell r="B123">
            <v>122</v>
          </cell>
          <cell r="P123">
            <v>151</v>
          </cell>
          <cell r="Q123" t="str">
            <v>Value Date</v>
          </cell>
          <cell r="R123" t="str">
            <v>val_dt</v>
          </cell>
        </row>
        <row r="124">
          <cell r="A124" t="str">
            <v>COA Inter Company Code for Interest Late Charge</v>
          </cell>
          <cell r="B124">
            <v>123</v>
          </cell>
          <cell r="P124">
            <v>156</v>
          </cell>
          <cell r="Q124" t="str">
            <v>Weighted Average Index Rate Percentage</v>
          </cell>
          <cell r="R124" t="str">
            <v>wav_indx_rate_pct</v>
          </cell>
        </row>
        <row r="125">
          <cell r="A125" t="str">
            <v>COA Intra Company Code for Interest Late Charge</v>
          </cell>
          <cell r="B125">
            <v>124</v>
          </cell>
          <cell r="P125">
            <v>157</v>
          </cell>
          <cell r="Q125" t="str">
            <v>Original Admin Rate</v>
          </cell>
          <cell r="R125" t="str">
            <v>orig_admn_rate</v>
          </cell>
        </row>
        <row r="126">
          <cell r="A126" t="str">
            <v>COA Project Code for Interest Late Charge</v>
          </cell>
          <cell r="B126">
            <v>125</v>
          </cell>
          <cell r="P126">
            <v>158</v>
          </cell>
          <cell r="Q126" t="str">
            <v>Original Source System</v>
          </cell>
          <cell r="R126" t="str">
            <v>orig_src_sys</v>
          </cell>
        </row>
        <row r="127">
          <cell r="A127" t="str">
            <v>COA Future Use 1 Code for Interest Late Charge</v>
          </cell>
          <cell r="B127">
            <v>126</v>
          </cell>
          <cell r="P127">
            <v>159</v>
          </cell>
          <cell r="Q127" t="str">
            <v>Latest Amend Maturity Date</v>
          </cell>
          <cell r="R127" t="str">
            <v>ltst_amend_mat_dt</v>
          </cell>
        </row>
        <row r="128">
          <cell r="A128" t="str">
            <v>COA Future Use 2 Code for Interest Late Charge</v>
          </cell>
          <cell r="B128">
            <v>127</v>
          </cell>
          <cell r="P128">
            <v>160</v>
          </cell>
          <cell r="Q128" t="str">
            <v>Latest Amend Currency Date</v>
          </cell>
          <cell r="R128" t="str">
            <v>ltst_amend_ccy_dt</v>
          </cell>
        </row>
        <row r="129">
          <cell r="A129" t="str">
            <v>COA Product Feature Code for Interest Late Charge</v>
          </cell>
          <cell r="B129">
            <v>128</v>
          </cell>
          <cell r="P129">
            <v>161</v>
          </cell>
          <cell r="Q129" t="str">
            <v>Latest Amend Interest Date</v>
          </cell>
          <cell r="R129" t="str">
            <v>ltst_amend_int_dt</v>
          </cell>
        </row>
        <row r="130">
          <cell r="A130" t="str">
            <v>Accrual Basis Code</v>
          </cell>
          <cell r="B130">
            <v>129</v>
          </cell>
          <cell r="P130">
            <v>162</v>
          </cell>
          <cell r="Q130" t="str">
            <v>Overdue Date</v>
          </cell>
          <cell r="R130" t="str">
            <v>ovdue_dt</v>
          </cell>
        </row>
        <row r="131">
          <cell r="A131" t="str">
            <v>Amortization Type Code</v>
          </cell>
          <cell r="B131">
            <v>130</v>
          </cell>
          <cell r="P131">
            <v>163</v>
          </cell>
          <cell r="Q131" t="str">
            <v>Miscellaneous Information</v>
          </cell>
          <cell r="R131" t="str">
            <v>misc_info</v>
          </cell>
        </row>
        <row r="132">
          <cell r="A132" t="str">
            <v>Original Book Balance in Original Currency</v>
          </cell>
          <cell r="B132">
            <v>131</v>
          </cell>
          <cell r="P132">
            <v>165</v>
          </cell>
          <cell r="Q132" t="str">
            <v>Base Currency Code</v>
          </cell>
          <cell r="R132" t="str">
            <v>base_ccy_cd</v>
          </cell>
        </row>
        <row r="133">
          <cell r="A133" t="str">
            <v>Original Book Balance in Thai Baht</v>
          </cell>
          <cell r="B133">
            <v>132</v>
          </cell>
          <cell r="P133">
            <v>166</v>
          </cell>
          <cell r="Q133" t="str">
            <v>Filler 1</v>
          </cell>
          <cell r="R133" t="str">
            <v>fillr_1</v>
          </cell>
        </row>
        <row r="134">
          <cell r="A134" t="str">
            <v>Original Premium Discount in Original Currency</v>
          </cell>
          <cell r="B134">
            <v>133</v>
          </cell>
          <cell r="P134">
            <v>167</v>
          </cell>
          <cell r="Q134" t="str">
            <v>Filler 2</v>
          </cell>
          <cell r="R134" t="str">
            <v>fillr_2</v>
          </cell>
        </row>
        <row r="135">
          <cell r="A135" t="str">
            <v>Original Premium Discount in Thai Baht</v>
          </cell>
          <cell r="B135">
            <v>134</v>
          </cell>
          <cell r="P135">
            <v>168</v>
          </cell>
          <cell r="Q135" t="str">
            <v>LPM Number</v>
          </cell>
          <cell r="R135" t="str">
            <v>lpm_num</v>
          </cell>
        </row>
        <row r="136">
          <cell r="A136" t="str">
            <v>Current Book Balance in Original Currency</v>
          </cell>
          <cell r="B136">
            <v>135</v>
          </cell>
          <cell r="P136">
            <v>169</v>
          </cell>
          <cell r="Q136" t="str">
            <v>Valid From Date</v>
          </cell>
          <cell r="R136" t="str">
            <v>vld_from_dt</v>
          </cell>
        </row>
        <row r="137">
          <cell r="A137" t="str">
            <v>Current Book Balance in Thai Baht</v>
          </cell>
          <cell r="B137">
            <v>136</v>
          </cell>
          <cell r="P137">
            <v>170</v>
          </cell>
          <cell r="Q137" t="str">
            <v>Customer Number</v>
          </cell>
          <cell r="R137" t="str">
            <v>cst_num</v>
          </cell>
        </row>
        <row r="138">
          <cell r="A138" t="str">
            <v>Current Premium Discount in Original Currency</v>
          </cell>
          <cell r="B138">
            <v>137</v>
          </cell>
          <cell r="P138">
            <v>171</v>
          </cell>
          <cell r="Q138" t="str">
            <v>Ownership Account Type Code</v>
          </cell>
          <cell r="R138" t="str">
            <v>ownr_acct_tp_cd</v>
          </cell>
        </row>
        <row r="139">
          <cell r="A139" t="str">
            <v>Current Premium Discount in Thai Baht</v>
          </cell>
          <cell r="B139">
            <v>138</v>
          </cell>
          <cell r="P139">
            <v>172</v>
          </cell>
          <cell r="Q139" t="str">
            <v>Create By</v>
          </cell>
          <cell r="R139" t="str">
            <v>crt_by</v>
          </cell>
        </row>
        <row r="140">
          <cell r="A140" t="str">
            <v>Average Book Balance in Original Currency</v>
          </cell>
          <cell r="B140">
            <v>139</v>
          </cell>
          <cell r="P140">
            <v>173</v>
          </cell>
          <cell r="Q140" t="str">
            <v>Create Date</v>
          </cell>
          <cell r="R140" t="str">
            <v>crt_dt</v>
          </cell>
        </row>
        <row r="141">
          <cell r="A141" t="str">
            <v>Average Book Balance in Thai Baht</v>
          </cell>
          <cell r="B141">
            <v>140</v>
          </cell>
          <cell r="P141">
            <v>174</v>
          </cell>
          <cell r="Q141" t="str">
            <v>Update By</v>
          </cell>
          <cell r="R141" t="str">
            <v>upd_by</v>
          </cell>
        </row>
        <row r="142">
          <cell r="A142" t="str">
            <v>Average Par Balance in Original Currency</v>
          </cell>
          <cell r="B142">
            <v>141</v>
          </cell>
          <cell r="P142">
            <v>175</v>
          </cell>
          <cell r="Q142" t="str">
            <v>Update Date</v>
          </cell>
          <cell r="R142" t="str">
            <v>upd_dt</v>
          </cell>
        </row>
        <row r="143">
          <cell r="A143" t="str">
            <v>Average Par Balance in Thai Baht</v>
          </cell>
          <cell r="B143">
            <v>142</v>
          </cell>
          <cell r="P143">
            <v>176</v>
          </cell>
          <cell r="Q143" t="str">
            <v>Customer Performance Status Code</v>
          </cell>
          <cell r="R143" t="str">
            <v>cst_perf_st_cd</v>
          </cell>
        </row>
        <row r="144">
          <cell r="A144" t="str">
            <v>Current Index Rate Percentage</v>
          </cell>
          <cell r="B144">
            <v>143</v>
          </cell>
          <cell r="P144">
            <v>177</v>
          </cell>
          <cell r="Q144" t="str">
            <v>Priority Customer Number</v>
          </cell>
          <cell r="R144" t="str">
            <v>prior_cst_num</v>
          </cell>
        </row>
        <row r="145">
          <cell r="A145" t="str">
            <v>Original Interest Rate Percentage</v>
          </cell>
          <cell r="B145">
            <v>144</v>
          </cell>
          <cell r="P145">
            <v>178</v>
          </cell>
          <cell r="Q145" t="str">
            <v>Latest Version Flag</v>
          </cell>
          <cell r="R145" t="str">
            <v>ltst_vrsn_f</v>
          </cell>
        </row>
        <row r="146">
          <cell r="A146" t="str">
            <v>Interest Change Flag</v>
          </cell>
          <cell r="B146">
            <v>145</v>
          </cell>
          <cell r="P146">
            <v>179</v>
          </cell>
          <cell r="Q146" t="str">
            <v>Valid To Date</v>
          </cell>
          <cell r="R146" t="str">
            <v>vld_to_dt</v>
          </cell>
        </row>
        <row r="147">
          <cell r="A147" t="str">
            <v>Last Interest Payment Date</v>
          </cell>
          <cell r="B147">
            <v>146</v>
          </cell>
          <cell r="P147">
            <v>180</v>
          </cell>
          <cell r="Q147" t="str">
            <v>Business Date</v>
          </cell>
          <cell r="R147" t="str">
            <v>bsn_dt</v>
          </cell>
        </row>
        <row r="148">
          <cell r="A148" t="str">
            <v>Last Principal Payment Date</v>
          </cell>
          <cell r="B148">
            <v>147</v>
          </cell>
          <cell r="P148">
            <v>181</v>
          </cell>
          <cell r="Q148" t="str">
            <v>Organization Code</v>
          </cell>
          <cell r="R148" t="str">
            <v>org_cd</v>
          </cell>
        </row>
        <row r="149">
          <cell r="A149" t="str">
            <v>Last Reprice Date</v>
          </cell>
          <cell r="B149">
            <v>148</v>
          </cell>
          <cell r="P149">
            <v>182</v>
          </cell>
          <cell r="Q149" t="str">
            <v>Merchant Number</v>
          </cell>
          <cell r="R149" t="str">
            <v>mrch_num</v>
          </cell>
        </row>
        <row r="150">
          <cell r="A150" t="str">
            <v>Next Interest Payment Date</v>
          </cell>
          <cell r="B150">
            <v>149</v>
          </cell>
          <cell r="P150">
            <v>183</v>
          </cell>
          <cell r="Q150" t="str">
            <v>Record Type Number</v>
          </cell>
          <cell r="R150" t="str">
            <v>rec_tp_num</v>
          </cell>
        </row>
        <row r="151">
          <cell r="A151" t="str">
            <v>Overdue Flag</v>
          </cell>
          <cell r="B151">
            <v>150</v>
          </cell>
          <cell r="P151">
            <v>184</v>
          </cell>
          <cell r="Q151" t="str">
            <v>Merchant Type</v>
          </cell>
          <cell r="R151" t="str">
            <v>mrch_tp</v>
          </cell>
        </row>
        <row r="152">
          <cell r="A152" t="str">
            <v>Value Date</v>
          </cell>
          <cell r="B152">
            <v>151</v>
          </cell>
          <cell r="P152">
            <v>185</v>
          </cell>
          <cell r="Q152" t="str">
            <v>Merchant Name</v>
          </cell>
          <cell r="R152" t="str">
            <v>mrch_nm</v>
          </cell>
        </row>
        <row r="153">
          <cell r="A153" t="str">
            <v>Prepayment Balance Amount in Original Currency</v>
          </cell>
          <cell r="B153">
            <v>152</v>
          </cell>
          <cell r="P153">
            <v>1052</v>
          </cell>
          <cell r="Q153" t="str">
            <v>Merchant City</v>
          </cell>
          <cell r="R153" t="str">
            <v>mrch_city</v>
          </cell>
        </row>
        <row r="154">
          <cell r="A154" t="str">
            <v>Prepayment Balance Amount in Thai Baht</v>
          </cell>
          <cell r="B154">
            <v>153</v>
          </cell>
          <cell r="P154">
            <v>187</v>
          </cell>
          <cell r="Q154" t="str">
            <v>State Name in Thai</v>
          </cell>
          <cell r="R154" t="str">
            <v>ste_nm_in_thai</v>
          </cell>
        </row>
        <row r="155">
          <cell r="A155" t="str">
            <v>Prepayment Date</v>
          </cell>
          <cell r="B155">
            <v>154</v>
          </cell>
          <cell r="P155">
            <v>188</v>
          </cell>
          <cell r="Q155" t="str">
            <v>Merchant Name in Thai 1</v>
          </cell>
          <cell r="R155" t="str">
            <v>mrch_nm_in_thai_1</v>
          </cell>
        </row>
        <row r="156">
          <cell r="A156" t="str">
            <v>Prepayment Flag</v>
          </cell>
          <cell r="B156">
            <v>155</v>
          </cell>
          <cell r="P156">
            <v>189</v>
          </cell>
          <cell r="Q156" t="str">
            <v>Merchant Name in Thai 2</v>
          </cell>
          <cell r="R156" t="str">
            <v>mrch_nm_in_thai_2</v>
          </cell>
        </row>
        <row r="157">
          <cell r="A157" t="str">
            <v>Weighted Average Index Rate Percentage</v>
          </cell>
          <cell r="B157">
            <v>156</v>
          </cell>
          <cell r="P157">
            <v>190</v>
          </cell>
          <cell r="Q157" t="str">
            <v>Registered Address 1</v>
          </cell>
          <cell r="R157" t="str">
            <v>regis_addr_1</v>
          </cell>
        </row>
        <row r="158">
          <cell r="A158" t="str">
            <v>Original Admin Rate</v>
          </cell>
          <cell r="B158">
            <v>157</v>
          </cell>
          <cell r="P158">
            <v>191</v>
          </cell>
          <cell r="Q158" t="str">
            <v>Registered Address 2</v>
          </cell>
          <cell r="R158" t="str">
            <v>regis_addr_2</v>
          </cell>
        </row>
        <row r="159">
          <cell r="A159" t="str">
            <v>Original Source System</v>
          </cell>
          <cell r="B159">
            <v>158</v>
          </cell>
          <cell r="P159">
            <v>192</v>
          </cell>
          <cell r="Q159" t="str">
            <v>Merchant Zip Code</v>
          </cell>
          <cell r="R159" t="str">
            <v>mrch_zip_cd</v>
          </cell>
        </row>
        <row r="160">
          <cell r="A160" t="str">
            <v>Latest Amend Maturity Date</v>
          </cell>
          <cell r="B160">
            <v>159</v>
          </cell>
          <cell r="P160">
            <v>193</v>
          </cell>
          <cell r="Q160" t="str">
            <v xml:space="preserve">Merchant Telephone Number </v>
          </cell>
          <cell r="R160" t="str">
            <v>mrch_tel_num</v>
          </cell>
        </row>
        <row r="161">
          <cell r="A161" t="str">
            <v>Latest Amend Currency Date</v>
          </cell>
          <cell r="B161">
            <v>160</v>
          </cell>
          <cell r="P161">
            <v>194</v>
          </cell>
          <cell r="Q161" t="str">
            <v>Bank Sort Code</v>
          </cell>
          <cell r="R161" t="str">
            <v>bank_sort_cd</v>
          </cell>
        </row>
        <row r="162">
          <cell r="A162" t="str">
            <v>Latest Amend Interest Date</v>
          </cell>
          <cell r="B162">
            <v>161</v>
          </cell>
          <cell r="P162">
            <v>195</v>
          </cell>
          <cell r="Q162" t="str">
            <v>Merchant Contact Name</v>
          </cell>
          <cell r="R162" t="str">
            <v>mrch_ctc_nm</v>
          </cell>
        </row>
        <row r="163">
          <cell r="A163" t="str">
            <v>Overdue Date</v>
          </cell>
          <cell r="B163">
            <v>162</v>
          </cell>
          <cell r="P163">
            <v>196</v>
          </cell>
          <cell r="Q163" t="str">
            <v>Bank Officer Number</v>
          </cell>
          <cell r="R163" t="str">
            <v>bank_offcr_num</v>
          </cell>
        </row>
        <row r="164">
          <cell r="A164" t="str">
            <v>Miscellaneous Information</v>
          </cell>
          <cell r="B164">
            <v>163</v>
          </cell>
          <cell r="P164">
            <v>197</v>
          </cell>
          <cell r="Q164" t="str">
            <v>Merchant Branch Code</v>
          </cell>
          <cell r="R164" t="str">
            <v>mrch_br_cd</v>
          </cell>
        </row>
        <row r="165">
          <cell r="A165" t="str">
            <v>Underlying Currency Code</v>
          </cell>
          <cell r="B165">
            <v>164</v>
          </cell>
          <cell r="P165">
            <v>198</v>
          </cell>
          <cell r="Q165" t="str">
            <v>Bank Agent Number</v>
          </cell>
          <cell r="R165" t="str">
            <v>bank_agnt_num</v>
          </cell>
        </row>
        <row r="166">
          <cell r="A166" t="str">
            <v>Base Currency Code</v>
          </cell>
          <cell r="B166">
            <v>165</v>
          </cell>
          <cell r="P166">
            <v>199</v>
          </cell>
          <cell r="Q166" t="str">
            <v xml:space="preserve">Chain Store Merchant Number </v>
          </cell>
          <cell r="R166" t="str">
            <v>chain_store_mrch_num</v>
          </cell>
        </row>
        <row r="167">
          <cell r="A167" t="str">
            <v>Filler 1</v>
          </cell>
          <cell r="B167">
            <v>166</v>
          </cell>
          <cell r="P167">
            <v>200</v>
          </cell>
          <cell r="Q167" t="str">
            <v>Card Type Status 1</v>
          </cell>
          <cell r="R167" t="str">
            <v>card_tp_st_1</v>
          </cell>
        </row>
        <row r="168">
          <cell r="A168" t="str">
            <v>Filler 2</v>
          </cell>
          <cell r="B168">
            <v>167</v>
          </cell>
          <cell r="P168">
            <v>201</v>
          </cell>
          <cell r="Q168" t="str">
            <v>Card Type 1</v>
          </cell>
          <cell r="R168" t="str">
            <v>card_tp_1</v>
          </cell>
        </row>
        <row r="169">
          <cell r="A169" t="str">
            <v>LPM Number</v>
          </cell>
          <cell r="B169">
            <v>168</v>
          </cell>
          <cell r="P169">
            <v>202</v>
          </cell>
          <cell r="Q169" t="str">
            <v>Card Type Status 2</v>
          </cell>
          <cell r="R169" t="str">
            <v>card_tp_st_2</v>
          </cell>
        </row>
        <row r="170">
          <cell r="A170" t="str">
            <v>Valid From Date</v>
          </cell>
          <cell r="B170">
            <v>169</v>
          </cell>
          <cell r="P170">
            <v>203</v>
          </cell>
          <cell r="Q170" t="str">
            <v>Card Type 2</v>
          </cell>
          <cell r="R170" t="str">
            <v>card_tp_2</v>
          </cell>
        </row>
        <row r="171">
          <cell r="A171" t="str">
            <v>Customer Number</v>
          </cell>
          <cell r="B171">
            <v>170</v>
          </cell>
          <cell r="P171">
            <v>204</v>
          </cell>
          <cell r="Q171" t="str">
            <v>Card Type Status 3</v>
          </cell>
          <cell r="R171" t="str">
            <v>card_tp_st_3</v>
          </cell>
        </row>
        <row r="172">
          <cell r="A172" t="str">
            <v>Ownership Account Type Code</v>
          </cell>
          <cell r="B172">
            <v>171</v>
          </cell>
          <cell r="P172">
            <v>205</v>
          </cell>
          <cell r="Q172" t="str">
            <v>Card Type 3</v>
          </cell>
          <cell r="R172" t="str">
            <v>card_tp_3</v>
          </cell>
        </row>
        <row r="173">
          <cell r="A173" t="str">
            <v>Create By</v>
          </cell>
          <cell r="B173">
            <v>172</v>
          </cell>
          <cell r="P173">
            <v>206</v>
          </cell>
          <cell r="Q173" t="str">
            <v>Card Type Status 4</v>
          </cell>
          <cell r="R173" t="str">
            <v>card_tp_st_4</v>
          </cell>
        </row>
        <row r="174">
          <cell r="A174" t="str">
            <v>Create Date</v>
          </cell>
          <cell r="B174">
            <v>173</v>
          </cell>
          <cell r="P174">
            <v>207</v>
          </cell>
          <cell r="Q174" t="str">
            <v>Card Type 4</v>
          </cell>
          <cell r="R174" t="str">
            <v>card_tp_4</v>
          </cell>
        </row>
        <row r="175">
          <cell r="A175" t="str">
            <v>Update By</v>
          </cell>
          <cell r="B175">
            <v>174</v>
          </cell>
          <cell r="P175">
            <v>208</v>
          </cell>
          <cell r="Q175" t="str">
            <v>Card Type Status 5</v>
          </cell>
          <cell r="R175" t="str">
            <v>card_tp_st_5</v>
          </cell>
        </row>
        <row r="176">
          <cell r="A176" t="str">
            <v>Update Date</v>
          </cell>
          <cell r="B176">
            <v>175</v>
          </cell>
          <cell r="P176">
            <v>209</v>
          </cell>
          <cell r="Q176" t="str">
            <v>Card Type 5</v>
          </cell>
          <cell r="R176" t="str">
            <v>card_tp_5</v>
          </cell>
        </row>
        <row r="177">
          <cell r="A177" t="str">
            <v>Customer Performance Status Code</v>
          </cell>
          <cell r="B177">
            <v>176</v>
          </cell>
          <cell r="P177">
            <v>210</v>
          </cell>
          <cell r="Q177" t="str">
            <v>Card Type Status 6</v>
          </cell>
          <cell r="R177" t="str">
            <v>card_tp_st_6</v>
          </cell>
        </row>
        <row r="178">
          <cell r="A178" t="str">
            <v>Priority Customer Number</v>
          </cell>
          <cell r="B178">
            <v>177</v>
          </cell>
          <cell r="P178">
            <v>211</v>
          </cell>
          <cell r="Q178" t="str">
            <v>Card Type 6</v>
          </cell>
          <cell r="R178" t="str">
            <v>card_tp_6</v>
          </cell>
        </row>
        <row r="179">
          <cell r="A179" t="str">
            <v>Latest Version Flag</v>
          </cell>
          <cell r="B179">
            <v>178</v>
          </cell>
          <cell r="P179">
            <v>212</v>
          </cell>
          <cell r="Q179" t="str">
            <v>Card Type Status 7</v>
          </cell>
          <cell r="R179" t="str">
            <v>card_tp_st_7</v>
          </cell>
        </row>
        <row r="180">
          <cell r="A180" t="str">
            <v>Valid To Date</v>
          </cell>
          <cell r="B180">
            <v>179</v>
          </cell>
          <cell r="P180">
            <v>213</v>
          </cell>
          <cell r="Q180" t="str">
            <v>Card Type 7</v>
          </cell>
          <cell r="R180" t="str">
            <v>card_tp_7</v>
          </cell>
        </row>
        <row r="181">
          <cell r="A181" t="str">
            <v>Business Date</v>
          </cell>
          <cell r="B181">
            <v>180</v>
          </cell>
          <cell r="P181">
            <v>214</v>
          </cell>
          <cell r="Q181" t="str">
            <v>Card Type Status 8</v>
          </cell>
          <cell r="R181" t="str">
            <v>card_tp_st_8</v>
          </cell>
        </row>
        <row r="182">
          <cell r="A182" t="str">
            <v>Organization Code</v>
          </cell>
          <cell r="B182">
            <v>181</v>
          </cell>
          <cell r="P182">
            <v>215</v>
          </cell>
          <cell r="Q182" t="str">
            <v>Card Type 8</v>
          </cell>
          <cell r="R182" t="str">
            <v>card_tp_8</v>
          </cell>
        </row>
        <row r="183">
          <cell r="A183" t="str">
            <v>Merchant Number</v>
          </cell>
          <cell r="B183">
            <v>182</v>
          </cell>
          <cell r="P183">
            <v>216</v>
          </cell>
          <cell r="Q183" t="str">
            <v>Card Type Status 9</v>
          </cell>
          <cell r="R183" t="str">
            <v>card_tp_st_9</v>
          </cell>
        </row>
        <row r="184">
          <cell r="A184" t="str">
            <v>Record Type Number</v>
          </cell>
          <cell r="B184">
            <v>183</v>
          </cell>
          <cell r="P184">
            <v>217</v>
          </cell>
          <cell r="Q184" t="str">
            <v>Card Type 9</v>
          </cell>
          <cell r="R184" t="str">
            <v>card_tp_9</v>
          </cell>
        </row>
        <row r="185">
          <cell r="A185" t="str">
            <v>Merchant Type</v>
          </cell>
          <cell r="B185">
            <v>184</v>
          </cell>
          <cell r="P185">
            <v>218</v>
          </cell>
          <cell r="Q185" t="str">
            <v>Card Type Status 10</v>
          </cell>
          <cell r="R185" t="str">
            <v>card_tp_st_10</v>
          </cell>
        </row>
        <row r="186">
          <cell r="A186" t="str">
            <v>Merchant Name</v>
          </cell>
          <cell r="B186">
            <v>185</v>
          </cell>
          <cell r="P186">
            <v>219</v>
          </cell>
          <cell r="Q186" t="str">
            <v>Card Type 10</v>
          </cell>
          <cell r="R186" t="str">
            <v>card_tp_10</v>
          </cell>
        </row>
        <row r="187">
          <cell r="A187" t="str">
            <v xml:space="preserve">Merchant City
</v>
          </cell>
          <cell r="B187">
            <v>186</v>
          </cell>
          <cell r="P187">
            <v>220</v>
          </cell>
          <cell r="Q187" t="str">
            <v>Card Type Status 11</v>
          </cell>
          <cell r="R187" t="str">
            <v>card_tp_st_11</v>
          </cell>
        </row>
        <row r="188">
          <cell r="A188" t="str">
            <v>State Name in Thai</v>
          </cell>
          <cell r="B188">
            <v>187</v>
          </cell>
          <cell r="P188">
            <v>221</v>
          </cell>
          <cell r="Q188" t="str">
            <v>Card Type 11</v>
          </cell>
          <cell r="R188" t="str">
            <v>card_tp_11</v>
          </cell>
        </row>
        <row r="189">
          <cell r="A189" t="str">
            <v>Merchant Name in Thai 1</v>
          </cell>
          <cell r="B189">
            <v>188</v>
          </cell>
          <cell r="P189">
            <v>222</v>
          </cell>
          <cell r="Q189" t="str">
            <v>Card Type Status 12</v>
          </cell>
          <cell r="R189" t="str">
            <v>card_tp_st_12</v>
          </cell>
        </row>
        <row r="190">
          <cell r="A190" t="str">
            <v>Merchant Name in Thai 2</v>
          </cell>
          <cell r="B190">
            <v>189</v>
          </cell>
          <cell r="P190">
            <v>223</v>
          </cell>
          <cell r="Q190" t="str">
            <v>Card Type 12</v>
          </cell>
          <cell r="R190" t="str">
            <v>card_tp_12</v>
          </cell>
        </row>
        <row r="191">
          <cell r="A191" t="str">
            <v>Registered Address 1</v>
          </cell>
          <cell r="B191">
            <v>190</v>
          </cell>
          <cell r="P191">
            <v>224</v>
          </cell>
          <cell r="Q191" t="str">
            <v>Card Type Status 13</v>
          </cell>
          <cell r="R191" t="str">
            <v>card_tp_st_13</v>
          </cell>
        </row>
        <row r="192">
          <cell r="A192" t="str">
            <v>Registered Address 2</v>
          </cell>
          <cell r="B192">
            <v>191</v>
          </cell>
          <cell r="P192">
            <v>225</v>
          </cell>
          <cell r="Q192" t="str">
            <v>Card Type 13</v>
          </cell>
          <cell r="R192" t="str">
            <v>card_tp_13</v>
          </cell>
        </row>
        <row r="193">
          <cell r="A193" t="str">
            <v>Merchant Zip Code</v>
          </cell>
          <cell r="B193">
            <v>192</v>
          </cell>
          <cell r="P193">
            <v>226</v>
          </cell>
          <cell r="Q193" t="str">
            <v>Card Type Status 14</v>
          </cell>
          <cell r="R193" t="str">
            <v>card_tp_st_14</v>
          </cell>
        </row>
        <row r="194">
          <cell r="A194" t="str">
            <v xml:space="preserve">Merchant Telephone Number </v>
          </cell>
          <cell r="B194">
            <v>193</v>
          </cell>
          <cell r="P194">
            <v>227</v>
          </cell>
          <cell r="Q194" t="str">
            <v>Card Type 14</v>
          </cell>
          <cell r="R194" t="str">
            <v>card_tp_14</v>
          </cell>
        </row>
        <row r="195">
          <cell r="A195" t="str">
            <v>Bank Sort Code</v>
          </cell>
          <cell r="B195">
            <v>194</v>
          </cell>
          <cell r="P195">
            <v>228</v>
          </cell>
          <cell r="Q195" t="str">
            <v>Card Type Status 15</v>
          </cell>
          <cell r="R195" t="str">
            <v>card_tp_st_15</v>
          </cell>
        </row>
        <row r="196">
          <cell r="A196" t="str">
            <v>Merchant Contact Name</v>
          </cell>
          <cell r="B196">
            <v>195</v>
          </cell>
          <cell r="P196">
            <v>229</v>
          </cell>
          <cell r="Q196" t="str">
            <v>Card Type 15</v>
          </cell>
          <cell r="R196" t="str">
            <v>card_tp_15</v>
          </cell>
        </row>
        <row r="197">
          <cell r="A197" t="str">
            <v>Bank Officer Number</v>
          </cell>
          <cell r="B197">
            <v>196</v>
          </cell>
          <cell r="P197">
            <v>230</v>
          </cell>
          <cell r="Q197" t="str">
            <v>Discount Percentage</v>
          </cell>
          <cell r="R197" t="str">
            <v>discnt_pct</v>
          </cell>
        </row>
        <row r="198">
          <cell r="A198" t="str">
            <v>Merchant Branch Code</v>
          </cell>
          <cell r="B198">
            <v>197</v>
          </cell>
          <cell r="P198">
            <v>231</v>
          </cell>
          <cell r="Q198" t="str">
            <v>Merchant Hold Statement Flag</v>
          </cell>
          <cell r="R198" t="str">
            <v>mrch_hold_stmt_f</v>
          </cell>
        </row>
        <row r="199">
          <cell r="A199" t="str">
            <v>Bank Agent Number</v>
          </cell>
          <cell r="B199">
            <v>198</v>
          </cell>
          <cell r="P199">
            <v>232</v>
          </cell>
          <cell r="Q199" t="str">
            <v>Merchant Statement Message Print Flag</v>
          </cell>
          <cell r="R199" t="str">
            <v>mrch_stmt_msg_prnt_f</v>
          </cell>
        </row>
        <row r="200">
          <cell r="A200" t="str">
            <v xml:space="preserve">Chain Store Merchant Number </v>
          </cell>
          <cell r="B200">
            <v>199</v>
          </cell>
          <cell r="P200">
            <v>233</v>
          </cell>
          <cell r="Q200" t="str">
            <v>Merchant Adjusted Flag</v>
          </cell>
          <cell r="R200" t="str">
            <v>mrch_adj_f</v>
          </cell>
        </row>
        <row r="201">
          <cell r="A201" t="str">
            <v>Card Type Status 1</v>
          </cell>
          <cell r="B201">
            <v>200</v>
          </cell>
          <cell r="P201">
            <v>234</v>
          </cell>
          <cell r="Q201" t="str">
            <v>Merchant Discount Method</v>
          </cell>
          <cell r="R201" t="str">
            <v>mrch_discnt_mthd</v>
          </cell>
        </row>
        <row r="202">
          <cell r="A202" t="str">
            <v>Card Type 1</v>
          </cell>
          <cell r="B202">
            <v>201</v>
          </cell>
          <cell r="P202">
            <v>236</v>
          </cell>
          <cell r="Q202" t="str">
            <v>Profit Margin Percentage</v>
          </cell>
          <cell r="R202" t="str">
            <v>proft_mrgn_pct</v>
          </cell>
        </row>
        <row r="203">
          <cell r="A203" t="str">
            <v>Card Type Status 2</v>
          </cell>
          <cell r="B203">
            <v>202</v>
          </cell>
          <cell r="P203">
            <v>237</v>
          </cell>
          <cell r="Q203" t="str">
            <v>Discount Charged Code</v>
          </cell>
          <cell r="R203" t="str">
            <v>discnt_chrg_cd</v>
          </cell>
        </row>
        <row r="204">
          <cell r="A204" t="str">
            <v>Card Type 2</v>
          </cell>
          <cell r="B204">
            <v>203</v>
          </cell>
          <cell r="P204">
            <v>238</v>
          </cell>
          <cell r="Q204" t="str">
            <v>Authorization Over Limit Flag</v>
          </cell>
          <cell r="R204" t="str">
            <v>auth_olmt_f</v>
          </cell>
        </row>
        <row r="205">
          <cell r="A205" t="str">
            <v>Card Type Status 3</v>
          </cell>
          <cell r="B205">
            <v>204</v>
          </cell>
          <cell r="P205">
            <v>239</v>
          </cell>
          <cell r="Q205" t="str">
            <v>Merchant Received Type Flag</v>
          </cell>
          <cell r="R205" t="str">
            <v>mrch_rcv_tp_f</v>
          </cell>
        </row>
        <row r="206">
          <cell r="A206" t="str">
            <v>Card Type 3</v>
          </cell>
          <cell r="B206">
            <v>205</v>
          </cell>
          <cell r="P206">
            <v>243</v>
          </cell>
          <cell r="Q206" t="str">
            <v>User Code 1</v>
          </cell>
          <cell r="R206" t="str">
            <v>usr_cd_1</v>
          </cell>
        </row>
        <row r="207">
          <cell r="A207" t="str">
            <v>Card Type Status 4</v>
          </cell>
          <cell r="B207">
            <v>206</v>
          </cell>
          <cell r="P207">
            <v>244</v>
          </cell>
          <cell r="Q207" t="str">
            <v>User Code 2</v>
          </cell>
          <cell r="R207" t="str">
            <v>usr_cd_2</v>
          </cell>
        </row>
        <row r="208">
          <cell r="A208" t="str">
            <v>Card Type 4</v>
          </cell>
          <cell r="B208">
            <v>207</v>
          </cell>
          <cell r="P208">
            <v>245</v>
          </cell>
          <cell r="Q208" t="str">
            <v>User Code 3</v>
          </cell>
          <cell r="R208" t="str">
            <v>usr_cd_3</v>
          </cell>
        </row>
        <row r="209">
          <cell r="A209" t="str">
            <v>Card Type Status 5</v>
          </cell>
          <cell r="B209">
            <v>208</v>
          </cell>
          <cell r="P209">
            <v>247</v>
          </cell>
          <cell r="Q209" t="str">
            <v>Visa Merchant Member Number</v>
          </cell>
          <cell r="R209" t="str">
            <v>visa_mrch_mbr_num</v>
          </cell>
        </row>
        <row r="210">
          <cell r="A210" t="str">
            <v>Card Type 5</v>
          </cell>
          <cell r="B210">
            <v>209</v>
          </cell>
          <cell r="P210">
            <v>248</v>
          </cell>
          <cell r="Q210" t="str">
            <v>Merchant Registered Open Date</v>
          </cell>
          <cell r="R210" t="str">
            <v>mrch_regis_open_dt</v>
          </cell>
        </row>
        <row r="211">
          <cell r="A211" t="str">
            <v>Card Type Status 6</v>
          </cell>
          <cell r="B211">
            <v>210</v>
          </cell>
          <cell r="P211">
            <v>249</v>
          </cell>
          <cell r="Q211" t="str">
            <v>Last Merchant Statement Date</v>
          </cell>
          <cell r="R211" t="str">
            <v>last_mrch_stmt_dt</v>
          </cell>
        </row>
        <row r="212">
          <cell r="A212" t="str">
            <v>Card Type 6</v>
          </cell>
          <cell r="B212">
            <v>211</v>
          </cell>
          <cell r="P212">
            <v>250</v>
          </cell>
          <cell r="Q212" t="str">
            <v>Last Merchant Visit Date</v>
          </cell>
          <cell r="R212" t="str">
            <v>last_mrch_visit_dt</v>
          </cell>
        </row>
        <row r="213">
          <cell r="A213" t="str">
            <v>Card Type Status 7</v>
          </cell>
          <cell r="B213">
            <v>212</v>
          </cell>
          <cell r="P213">
            <v>251</v>
          </cell>
          <cell r="Q213" t="str">
            <v>Next Merchant Visit Date</v>
          </cell>
          <cell r="R213" t="str">
            <v>nxt_mrch_visit_dt</v>
          </cell>
        </row>
        <row r="214">
          <cell r="A214" t="str">
            <v>Card Type 7</v>
          </cell>
          <cell r="B214">
            <v>213</v>
          </cell>
          <cell r="P214">
            <v>252</v>
          </cell>
          <cell r="Q214" t="str">
            <v>Next Review Merchant Account Date</v>
          </cell>
          <cell r="R214" t="str">
            <v>nxt_rvw_mrch_acct_dt</v>
          </cell>
        </row>
        <row r="215">
          <cell r="A215" t="str">
            <v>Card Type Status 8</v>
          </cell>
          <cell r="B215">
            <v>214</v>
          </cell>
          <cell r="P215">
            <v>253</v>
          </cell>
          <cell r="Q215" t="str">
            <v>Last Merchant Discount Rate Adjustment Account Date</v>
          </cell>
          <cell r="R215" t="str">
            <v>last_mdr_adj_acct_dt</v>
          </cell>
        </row>
        <row r="216">
          <cell r="A216" t="str">
            <v>Card Type 8</v>
          </cell>
          <cell r="B216">
            <v>215</v>
          </cell>
          <cell r="P216">
            <v>255</v>
          </cell>
          <cell r="Q216" t="str">
            <v>Merchant Open Date</v>
          </cell>
          <cell r="R216" t="str">
            <v>mrch_open_dt</v>
          </cell>
        </row>
        <row r="217">
          <cell r="A217" t="str">
            <v>Card Type Status 9</v>
          </cell>
          <cell r="B217">
            <v>216</v>
          </cell>
          <cell r="P217">
            <v>256</v>
          </cell>
          <cell r="Q217" t="str">
            <v>User 2 Date</v>
          </cell>
          <cell r="R217" t="str">
            <v>usr_2_dt</v>
          </cell>
        </row>
        <row r="218">
          <cell r="A218" t="str">
            <v>Card Type 9</v>
          </cell>
          <cell r="B218">
            <v>217</v>
          </cell>
          <cell r="P218">
            <v>260</v>
          </cell>
          <cell r="Q218" t="str">
            <v>Number of Kbank EDC</v>
          </cell>
          <cell r="R218" t="str">
            <v>nbr_kbnk_edc</v>
          </cell>
        </row>
        <row r="219">
          <cell r="A219" t="str">
            <v>Card Type Status 10</v>
          </cell>
          <cell r="B219">
            <v>218</v>
          </cell>
          <cell r="P219">
            <v>261</v>
          </cell>
          <cell r="Q219" t="str">
            <v>Number of Rent Bank EDC</v>
          </cell>
          <cell r="R219" t="str">
            <v>nbr_rent_bank_edc</v>
          </cell>
        </row>
        <row r="220">
          <cell r="A220" t="str">
            <v>Card Type 10</v>
          </cell>
          <cell r="B220">
            <v>219</v>
          </cell>
          <cell r="P220">
            <v>264</v>
          </cell>
          <cell r="Q220" t="str">
            <v>Number of Merchant Level Up in Chain</v>
          </cell>
          <cell r="R220" t="str">
            <v>nbr_mrch_lvl_up_in_chain</v>
          </cell>
        </row>
        <row r="221">
          <cell r="A221" t="str">
            <v>Card Type Status 11</v>
          </cell>
          <cell r="B221">
            <v>220</v>
          </cell>
          <cell r="P221">
            <v>265</v>
          </cell>
          <cell r="Q221" t="str">
            <v>Level of Merchant in Chain</v>
          </cell>
          <cell r="R221" t="str">
            <v>lvl_of_mrch_in_chain</v>
          </cell>
        </row>
        <row r="222">
          <cell r="A222" t="str">
            <v>Card Type 11</v>
          </cell>
          <cell r="B222">
            <v>221</v>
          </cell>
          <cell r="P222">
            <v>266</v>
          </cell>
          <cell r="Q222" t="str">
            <v>Chain Merchant Statement Code</v>
          </cell>
          <cell r="R222" t="str">
            <v>chain_mrch_stmt_cd</v>
          </cell>
        </row>
        <row r="223">
          <cell r="A223" t="str">
            <v>Card Type Status 12</v>
          </cell>
          <cell r="B223">
            <v>222</v>
          </cell>
          <cell r="P223">
            <v>267</v>
          </cell>
          <cell r="Q223" t="str">
            <v>Chain Merchant Reported Code</v>
          </cell>
          <cell r="R223" t="str">
            <v>chain_mrch_rpt_cd</v>
          </cell>
        </row>
        <row r="224">
          <cell r="A224" t="str">
            <v>Card Type 12</v>
          </cell>
          <cell r="B224">
            <v>223</v>
          </cell>
          <cell r="P224">
            <v>268</v>
          </cell>
          <cell r="Q224" t="str">
            <v>Chain Merchant Settlement Code</v>
          </cell>
          <cell r="R224" t="str">
            <v>chain_mrch_settl_cd</v>
          </cell>
        </row>
        <row r="225">
          <cell r="A225" t="str">
            <v>Card Type Status 13</v>
          </cell>
          <cell r="B225">
            <v>224</v>
          </cell>
          <cell r="P225">
            <v>269</v>
          </cell>
          <cell r="Q225" t="str">
            <v>Chain Merchant Discount Code</v>
          </cell>
          <cell r="R225" t="str">
            <v>chain_mrch_discnt_cd</v>
          </cell>
        </row>
        <row r="226">
          <cell r="A226" t="str">
            <v>Card Type 13</v>
          </cell>
          <cell r="B226">
            <v>225</v>
          </cell>
          <cell r="P226">
            <v>270</v>
          </cell>
          <cell r="Q226" t="str">
            <v>Chain Merchant Fees Code</v>
          </cell>
          <cell r="R226" t="str">
            <v>chain_mrch_fee_cd</v>
          </cell>
        </row>
        <row r="227">
          <cell r="A227" t="str">
            <v>Card Type Status 14</v>
          </cell>
          <cell r="B227">
            <v>226</v>
          </cell>
          <cell r="P227">
            <v>272</v>
          </cell>
          <cell r="Q227" t="str">
            <v>Card Number From 1</v>
          </cell>
          <cell r="R227" t="str">
            <v>card_num_from_1</v>
          </cell>
        </row>
        <row r="228">
          <cell r="A228" t="str">
            <v>Card Type 14</v>
          </cell>
          <cell r="B228">
            <v>227</v>
          </cell>
          <cell r="P228">
            <v>273</v>
          </cell>
          <cell r="Q228" t="str">
            <v>Card Operator 1</v>
          </cell>
          <cell r="R228" t="str">
            <v>card_oper_1</v>
          </cell>
        </row>
        <row r="229">
          <cell r="A229" t="str">
            <v>Card Type Status 15</v>
          </cell>
          <cell r="B229">
            <v>228</v>
          </cell>
          <cell r="P229">
            <v>274</v>
          </cell>
          <cell r="Q229" t="str">
            <v xml:space="preserve">Card Number To 1 </v>
          </cell>
          <cell r="R229" t="str">
            <v>card_num_to_1</v>
          </cell>
        </row>
        <row r="230">
          <cell r="A230" t="str">
            <v>Card Type 15</v>
          </cell>
          <cell r="B230">
            <v>229</v>
          </cell>
          <cell r="P230">
            <v>275</v>
          </cell>
          <cell r="Q230" t="str">
            <v>Card Number From 2</v>
          </cell>
          <cell r="R230" t="str">
            <v>card_num_from_2</v>
          </cell>
        </row>
        <row r="231">
          <cell r="A231" t="str">
            <v>Discount Percentage</v>
          </cell>
          <cell r="B231">
            <v>230</v>
          </cell>
          <cell r="P231">
            <v>276</v>
          </cell>
          <cell r="Q231" t="str">
            <v>Card Operator 2</v>
          </cell>
          <cell r="R231" t="str">
            <v>card_oper_2</v>
          </cell>
        </row>
        <row r="232">
          <cell r="A232" t="str">
            <v>Merchant Hold Statement Flag</v>
          </cell>
          <cell r="B232">
            <v>231</v>
          </cell>
          <cell r="P232">
            <v>277</v>
          </cell>
          <cell r="Q232" t="str">
            <v>Card Number To 2</v>
          </cell>
          <cell r="R232" t="str">
            <v>card_num_to_2</v>
          </cell>
        </row>
        <row r="233">
          <cell r="A233" t="str">
            <v>Merchant Statement Message Print Flag</v>
          </cell>
          <cell r="B233">
            <v>232</v>
          </cell>
          <cell r="P233">
            <v>278</v>
          </cell>
          <cell r="Q233" t="str">
            <v>Card Number From 3</v>
          </cell>
          <cell r="R233" t="str">
            <v>card_num_from_3</v>
          </cell>
        </row>
        <row r="234">
          <cell r="A234" t="str">
            <v>Merchant Adjusted Flag</v>
          </cell>
          <cell r="B234">
            <v>233</v>
          </cell>
          <cell r="P234">
            <v>279</v>
          </cell>
          <cell r="Q234" t="str">
            <v>Card Operator 3</v>
          </cell>
          <cell r="R234" t="str">
            <v>card_oper_3</v>
          </cell>
        </row>
        <row r="235">
          <cell r="A235" t="str">
            <v>Merchant Discount Method</v>
          </cell>
          <cell r="B235">
            <v>234</v>
          </cell>
          <cell r="P235">
            <v>280</v>
          </cell>
          <cell r="Q235" t="str">
            <v>Card Number To 3</v>
          </cell>
          <cell r="R235" t="str">
            <v>card_num_to_3</v>
          </cell>
        </row>
        <row r="236">
          <cell r="A236" t="str">
            <v>Which Matrix Code</v>
          </cell>
          <cell r="B236">
            <v>235</v>
          </cell>
          <cell r="P236">
            <v>281</v>
          </cell>
          <cell r="Q236" t="str">
            <v>Card Number From 4</v>
          </cell>
          <cell r="R236" t="str">
            <v>card_num_from_4</v>
          </cell>
        </row>
        <row r="237">
          <cell r="A237" t="str">
            <v>Profit Margin Percentage</v>
          </cell>
          <cell r="B237">
            <v>236</v>
          </cell>
          <cell r="P237">
            <v>282</v>
          </cell>
          <cell r="Q237" t="str">
            <v>Card Operator 4</v>
          </cell>
          <cell r="R237" t="str">
            <v>card_oper_4</v>
          </cell>
        </row>
        <row r="238">
          <cell r="A238" t="str">
            <v>Discount Charged Code</v>
          </cell>
          <cell r="B238">
            <v>237</v>
          </cell>
          <cell r="P238">
            <v>283</v>
          </cell>
          <cell r="Q238" t="str">
            <v>Card Number To 4</v>
          </cell>
          <cell r="R238" t="str">
            <v>card_num_to_4</v>
          </cell>
        </row>
        <row r="239">
          <cell r="A239" t="str">
            <v>Authorization Over Limit Flag</v>
          </cell>
          <cell r="B239">
            <v>238</v>
          </cell>
          <cell r="P239">
            <v>284</v>
          </cell>
          <cell r="Q239" t="str">
            <v>Card Number From 5</v>
          </cell>
          <cell r="R239" t="str">
            <v>card_num_from_5</v>
          </cell>
        </row>
        <row r="240">
          <cell r="A240" t="str">
            <v>Merchant Received Type Flag</v>
          </cell>
          <cell r="B240">
            <v>239</v>
          </cell>
          <cell r="P240">
            <v>285</v>
          </cell>
          <cell r="Q240" t="str">
            <v>Card Operator 5</v>
          </cell>
          <cell r="R240" t="str">
            <v>card_oper_5</v>
          </cell>
        </row>
        <row r="241">
          <cell r="A241" t="str">
            <v>Merchant Bulletins Issued Flag</v>
          </cell>
          <cell r="B241">
            <v>240</v>
          </cell>
          <cell r="P241">
            <v>286</v>
          </cell>
          <cell r="Q241" t="str">
            <v>Card Number To 5</v>
          </cell>
          <cell r="R241" t="str">
            <v>card_num_to_5</v>
          </cell>
        </row>
        <row r="242">
          <cell r="A242" t="str">
            <v>Merchant Deposits Auto Payment Flag</v>
          </cell>
          <cell r="B242">
            <v>241</v>
          </cell>
          <cell r="P242">
            <v>287</v>
          </cell>
          <cell r="Q242" t="str">
            <v>Card Number From 6</v>
          </cell>
          <cell r="R242" t="str">
            <v>card_num_from_6</v>
          </cell>
        </row>
        <row r="243">
          <cell r="A243" t="str">
            <v>Merchant Deposits Auto Payment Chargeback Flag</v>
          </cell>
          <cell r="B243">
            <v>242</v>
          </cell>
          <cell r="P243">
            <v>288</v>
          </cell>
          <cell r="Q243" t="str">
            <v>Card Operator 6</v>
          </cell>
          <cell r="R243" t="str">
            <v>card_oper_6</v>
          </cell>
        </row>
        <row r="244">
          <cell r="A244" t="str">
            <v>User Code 1</v>
          </cell>
          <cell r="B244">
            <v>243</v>
          </cell>
          <cell r="P244">
            <v>289</v>
          </cell>
          <cell r="Q244" t="str">
            <v>Card Number To 6</v>
          </cell>
          <cell r="R244" t="str">
            <v>card_num_to_6</v>
          </cell>
        </row>
        <row r="245">
          <cell r="A245" t="str">
            <v>User Code 2</v>
          </cell>
          <cell r="B245">
            <v>244</v>
          </cell>
          <cell r="P245">
            <v>290</v>
          </cell>
          <cell r="Q245" t="str">
            <v>Card Number From 7</v>
          </cell>
          <cell r="R245" t="str">
            <v>card_num_from_7</v>
          </cell>
        </row>
        <row r="246">
          <cell r="A246" t="str">
            <v>User Code 3</v>
          </cell>
          <cell r="B246">
            <v>245</v>
          </cell>
          <cell r="P246">
            <v>291</v>
          </cell>
          <cell r="Q246" t="str">
            <v>Card Operator 7</v>
          </cell>
          <cell r="R246" t="str">
            <v>card_oper_7</v>
          </cell>
        </row>
        <row r="247">
          <cell r="A247" t="str">
            <v>Merchant Quarterly Reports Flag</v>
          </cell>
          <cell r="B247">
            <v>246</v>
          </cell>
          <cell r="P247">
            <v>292</v>
          </cell>
          <cell r="Q247" t="str">
            <v>Card Number To 7</v>
          </cell>
          <cell r="R247" t="str">
            <v>card_num_to_7</v>
          </cell>
        </row>
        <row r="248">
          <cell r="A248" t="str">
            <v>Visa Merchant Member Number</v>
          </cell>
          <cell r="B248">
            <v>247</v>
          </cell>
          <cell r="P248">
            <v>293</v>
          </cell>
          <cell r="Q248" t="str">
            <v>Card Number From 8</v>
          </cell>
          <cell r="R248" t="str">
            <v>card_num_from_8</v>
          </cell>
        </row>
        <row r="249">
          <cell r="A249" t="str">
            <v>Merchant Registered Open Date</v>
          </cell>
          <cell r="B249">
            <v>248</v>
          </cell>
          <cell r="P249">
            <v>294</v>
          </cell>
          <cell r="Q249" t="str">
            <v>Card Operator 8</v>
          </cell>
          <cell r="R249" t="str">
            <v>card_oper_8</v>
          </cell>
        </row>
        <row r="250">
          <cell r="A250" t="str">
            <v>Last Merchant Statement Date</v>
          </cell>
          <cell r="B250">
            <v>249</v>
          </cell>
          <cell r="P250">
            <v>295</v>
          </cell>
          <cell r="Q250" t="str">
            <v>Card Number To 8</v>
          </cell>
          <cell r="R250" t="str">
            <v>card_num_to_8</v>
          </cell>
        </row>
        <row r="251">
          <cell r="A251" t="str">
            <v>Last Merchant Visit Date</v>
          </cell>
          <cell r="B251">
            <v>250</v>
          </cell>
          <cell r="P251">
            <v>296</v>
          </cell>
          <cell r="Q251" t="str">
            <v>Card Number From 9</v>
          </cell>
          <cell r="R251" t="str">
            <v>card_num_from_9</v>
          </cell>
        </row>
        <row r="252">
          <cell r="A252" t="str">
            <v>Next Merchant Visit Date</v>
          </cell>
          <cell r="B252">
            <v>251</v>
          </cell>
          <cell r="P252">
            <v>297</v>
          </cell>
          <cell r="Q252" t="str">
            <v>Card Operator 9</v>
          </cell>
          <cell r="R252" t="str">
            <v>card_oper_9</v>
          </cell>
        </row>
        <row r="253">
          <cell r="A253" t="str">
            <v>Next Review Merchant Account Date</v>
          </cell>
          <cell r="B253">
            <v>252</v>
          </cell>
          <cell r="P253">
            <v>298</v>
          </cell>
          <cell r="Q253" t="str">
            <v>Card Number To 9</v>
          </cell>
          <cell r="R253" t="str">
            <v>card_num_to_9</v>
          </cell>
        </row>
        <row r="254">
          <cell r="A254" t="str">
            <v>Last Merchant Discount Rate Adjustment Account Date</v>
          </cell>
          <cell r="B254">
            <v>253</v>
          </cell>
          <cell r="P254">
            <v>299</v>
          </cell>
          <cell r="Q254" t="str">
            <v>Card Number From 10</v>
          </cell>
          <cell r="R254" t="str">
            <v>card_num_from_10</v>
          </cell>
        </row>
        <row r="255">
          <cell r="A255" t="str">
            <v>Last Merchant Statement Produce Date</v>
          </cell>
          <cell r="B255">
            <v>254</v>
          </cell>
          <cell r="P255">
            <v>300</v>
          </cell>
          <cell r="Q255" t="str">
            <v>Card Operator 10</v>
          </cell>
          <cell r="R255" t="str">
            <v>card_oper_10</v>
          </cell>
        </row>
        <row r="256">
          <cell r="A256" t="str">
            <v>Merchant Open Date</v>
          </cell>
          <cell r="B256">
            <v>255</v>
          </cell>
          <cell r="P256">
            <v>301</v>
          </cell>
          <cell r="Q256" t="str">
            <v>Card Number To 10</v>
          </cell>
          <cell r="R256" t="str">
            <v>card_num_to_10</v>
          </cell>
        </row>
        <row r="257">
          <cell r="A257" t="str">
            <v>User 2 Date</v>
          </cell>
          <cell r="B257">
            <v>256</v>
          </cell>
          <cell r="P257">
            <v>302</v>
          </cell>
          <cell r="Q257" t="str">
            <v>Card Number From 11</v>
          </cell>
          <cell r="R257" t="str">
            <v>card_num_from_11</v>
          </cell>
        </row>
        <row r="258">
          <cell r="A258" t="str">
            <v>Number of Imprinters Issued Type 1</v>
          </cell>
          <cell r="B258">
            <v>257</v>
          </cell>
          <cell r="P258">
            <v>303</v>
          </cell>
          <cell r="Q258" t="str">
            <v>Card Operator 11</v>
          </cell>
          <cell r="R258" t="str">
            <v>card_oper_11</v>
          </cell>
        </row>
        <row r="259">
          <cell r="A259" t="str">
            <v>Number of Imprinters Issued Type 2</v>
          </cell>
          <cell r="B259">
            <v>258</v>
          </cell>
          <cell r="P259">
            <v>304</v>
          </cell>
          <cell r="Q259" t="str">
            <v>Card Number To 11</v>
          </cell>
          <cell r="R259" t="str">
            <v>card_num_to_11</v>
          </cell>
        </row>
        <row r="260">
          <cell r="A260" t="str">
            <v>Number of Imprinters Issued Type 3</v>
          </cell>
          <cell r="B260">
            <v>259</v>
          </cell>
          <cell r="P260">
            <v>305</v>
          </cell>
          <cell r="Q260" t="str">
            <v>Card Number From 12</v>
          </cell>
          <cell r="R260" t="str">
            <v>card_num_from_12</v>
          </cell>
        </row>
        <row r="261">
          <cell r="A261" t="str">
            <v>Number of Kbank EDC</v>
          </cell>
          <cell r="B261">
            <v>260</v>
          </cell>
          <cell r="P261">
            <v>306</v>
          </cell>
          <cell r="Q261" t="str">
            <v>Card Operator 12</v>
          </cell>
          <cell r="R261" t="str">
            <v>card_oper_12</v>
          </cell>
        </row>
        <row r="262">
          <cell r="A262" t="str">
            <v>Number of Rent Bank EDC</v>
          </cell>
          <cell r="B262">
            <v>261</v>
          </cell>
          <cell r="P262">
            <v>307</v>
          </cell>
          <cell r="Q262" t="str">
            <v>Card Number To 12</v>
          </cell>
          <cell r="R262" t="str">
            <v>card_num_to_12</v>
          </cell>
        </row>
        <row r="263">
          <cell r="A263" t="str">
            <v>Number of POS Issues</v>
          </cell>
          <cell r="B263">
            <v>262</v>
          </cell>
          <cell r="P263">
            <v>308</v>
          </cell>
          <cell r="Q263" t="str">
            <v>Card Number From 13</v>
          </cell>
          <cell r="R263" t="str">
            <v>card_num_from_13</v>
          </cell>
        </row>
        <row r="264">
          <cell r="A264" t="str">
            <v>Automated Debits Generated for Discount And Fees Code</v>
          </cell>
          <cell r="B264">
            <v>263</v>
          </cell>
          <cell r="P264">
            <v>309</v>
          </cell>
          <cell r="Q264" t="str">
            <v>Card Operator 13</v>
          </cell>
          <cell r="R264" t="str">
            <v>card_oper_13</v>
          </cell>
        </row>
        <row r="265">
          <cell r="A265" t="str">
            <v>Number of Merchant Level Up in Chain</v>
          </cell>
          <cell r="B265">
            <v>264</v>
          </cell>
          <cell r="P265">
            <v>310</v>
          </cell>
          <cell r="Q265" t="str">
            <v>Card Number To 13</v>
          </cell>
          <cell r="R265" t="str">
            <v>card_num_to_13</v>
          </cell>
        </row>
        <row r="266">
          <cell r="A266" t="str">
            <v>Level of Merchant in Chain</v>
          </cell>
          <cell r="B266">
            <v>265</v>
          </cell>
          <cell r="P266">
            <v>311</v>
          </cell>
          <cell r="Q266" t="str">
            <v>Card Number From 14</v>
          </cell>
          <cell r="R266" t="str">
            <v>card_num_from_14</v>
          </cell>
        </row>
        <row r="267">
          <cell r="A267" t="str">
            <v>Chain Merchant Statement Code</v>
          </cell>
          <cell r="B267">
            <v>266</v>
          </cell>
          <cell r="P267">
            <v>312</v>
          </cell>
          <cell r="Q267" t="str">
            <v>Card Operator 14</v>
          </cell>
          <cell r="R267" t="str">
            <v>card_oper_14</v>
          </cell>
        </row>
        <row r="268">
          <cell r="A268" t="str">
            <v>Chain Merchant Reported Code</v>
          </cell>
          <cell r="B268">
            <v>267</v>
          </cell>
          <cell r="P268">
            <v>313</v>
          </cell>
          <cell r="Q268" t="str">
            <v>Card Number To 14</v>
          </cell>
          <cell r="R268" t="str">
            <v>card_num_to_14</v>
          </cell>
        </row>
        <row r="269">
          <cell r="A269" t="str">
            <v>Chain Merchant Settlement Code</v>
          </cell>
          <cell r="B269">
            <v>268</v>
          </cell>
          <cell r="P269">
            <v>314</v>
          </cell>
          <cell r="Q269" t="str">
            <v>Card Number From 15</v>
          </cell>
          <cell r="R269" t="str">
            <v>card_num_from_15</v>
          </cell>
        </row>
        <row r="270">
          <cell r="A270" t="str">
            <v>Chain Merchant Discount Code</v>
          </cell>
          <cell r="B270">
            <v>269</v>
          </cell>
          <cell r="P270">
            <v>315</v>
          </cell>
          <cell r="Q270" t="str">
            <v>Card Operator 15</v>
          </cell>
          <cell r="R270" t="str">
            <v>card_oper_15</v>
          </cell>
        </row>
        <row r="271">
          <cell r="A271" t="str">
            <v>Chain Merchant Fees Code</v>
          </cell>
          <cell r="B271">
            <v>270</v>
          </cell>
          <cell r="P271">
            <v>316</v>
          </cell>
          <cell r="Q271" t="str">
            <v>Card Number To 15</v>
          </cell>
          <cell r="R271" t="str">
            <v>card_num_to_15</v>
          </cell>
        </row>
        <row r="272">
          <cell r="A272" t="str">
            <v>Chain Merchant Debits Discount Code</v>
          </cell>
          <cell r="B272">
            <v>271</v>
          </cell>
          <cell r="P272">
            <v>317</v>
          </cell>
          <cell r="Q272" t="str">
            <v>Per Item Transaction Fee 1</v>
          </cell>
          <cell r="R272" t="str">
            <v>per_itm_txn_fee_1</v>
          </cell>
        </row>
        <row r="273">
          <cell r="A273" t="str">
            <v>Card Number From 1</v>
          </cell>
          <cell r="B273">
            <v>272</v>
          </cell>
          <cell r="P273">
            <v>319</v>
          </cell>
          <cell r="Q273" t="str">
            <v>Discount Rate 1</v>
          </cell>
          <cell r="R273" t="str">
            <v>discnt_rate_1</v>
          </cell>
        </row>
        <row r="274">
          <cell r="A274" t="str">
            <v>Card Operator 1</v>
          </cell>
          <cell r="B274">
            <v>273</v>
          </cell>
          <cell r="P274">
            <v>320</v>
          </cell>
          <cell r="Q274" t="str">
            <v>Floor Limit 1</v>
          </cell>
          <cell r="R274" t="str">
            <v>flr_lmt_1</v>
          </cell>
        </row>
        <row r="275">
          <cell r="A275" t="str">
            <v xml:space="preserve">Card Number To 1 </v>
          </cell>
          <cell r="B275">
            <v>274</v>
          </cell>
          <cell r="P275">
            <v>321</v>
          </cell>
          <cell r="Q275" t="str">
            <v>Fee Based Sales Code 1</v>
          </cell>
          <cell r="R275" t="str">
            <v>fee_base_sale_cd_1</v>
          </cell>
        </row>
        <row r="276">
          <cell r="A276" t="str">
            <v>Card Number From 2</v>
          </cell>
          <cell r="B276">
            <v>275</v>
          </cell>
          <cell r="P276">
            <v>322</v>
          </cell>
          <cell r="Q276" t="str">
            <v>Interchange Fees Code 1</v>
          </cell>
          <cell r="R276" t="str">
            <v>intrchng_fee_cd_1</v>
          </cell>
        </row>
        <row r="277">
          <cell r="A277" t="str">
            <v>Card Operator 2</v>
          </cell>
          <cell r="B277">
            <v>276</v>
          </cell>
          <cell r="P277">
            <v>323</v>
          </cell>
          <cell r="Q277" t="str">
            <v>Per Item Transaction Fee 2</v>
          </cell>
          <cell r="R277" t="str">
            <v>per_itm_txn_fee_2</v>
          </cell>
        </row>
        <row r="278">
          <cell r="A278" t="str">
            <v>Card Number To 2</v>
          </cell>
          <cell r="B278">
            <v>277</v>
          </cell>
          <cell r="P278">
            <v>325</v>
          </cell>
          <cell r="Q278" t="str">
            <v>Discount Rate 2</v>
          </cell>
          <cell r="R278" t="str">
            <v>discnt_rate_2</v>
          </cell>
        </row>
        <row r="279">
          <cell r="A279" t="str">
            <v>Card Number From 3</v>
          </cell>
          <cell r="B279">
            <v>278</v>
          </cell>
          <cell r="P279">
            <v>326</v>
          </cell>
          <cell r="Q279" t="str">
            <v>Floor Limit 2</v>
          </cell>
          <cell r="R279" t="str">
            <v>flr_lmt_2</v>
          </cell>
        </row>
        <row r="280">
          <cell r="A280" t="str">
            <v>Card Operator 3</v>
          </cell>
          <cell r="B280">
            <v>279</v>
          </cell>
          <cell r="P280">
            <v>327</v>
          </cell>
          <cell r="Q280" t="str">
            <v>Fee Based Sales Code 2</v>
          </cell>
          <cell r="R280" t="str">
            <v>fee_base_sale_cd_2</v>
          </cell>
        </row>
        <row r="281">
          <cell r="A281" t="str">
            <v>Card Number To 3</v>
          </cell>
          <cell r="B281">
            <v>280</v>
          </cell>
          <cell r="P281">
            <v>328</v>
          </cell>
          <cell r="Q281" t="str">
            <v>Interchange Fees Code 2</v>
          </cell>
          <cell r="R281" t="str">
            <v>intrchng_fee_cd_2</v>
          </cell>
        </row>
        <row r="282">
          <cell r="A282" t="str">
            <v>Card Number From 4</v>
          </cell>
          <cell r="B282">
            <v>281</v>
          </cell>
          <cell r="P282">
            <v>329</v>
          </cell>
          <cell r="Q282" t="str">
            <v>Per Item Transaction Fee 3</v>
          </cell>
          <cell r="R282" t="str">
            <v>per_itm_txn_fee_3</v>
          </cell>
        </row>
        <row r="283">
          <cell r="A283" t="str">
            <v>Card Operator 4</v>
          </cell>
          <cell r="B283">
            <v>282</v>
          </cell>
          <cell r="P283">
            <v>331</v>
          </cell>
          <cell r="Q283" t="str">
            <v>Discount Rate 3</v>
          </cell>
          <cell r="R283" t="str">
            <v>discnt_rate_3</v>
          </cell>
        </row>
        <row r="284">
          <cell r="A284" t="str">
            <v>Card Number To 4</v>
          </cell>
          <cell r="B284">
            <v>283</v>
          </cell>
          <cell r="P284">
            <v>332</v>
          </cell>
          <cell r="Q284" t="str">
            <v>Floor Limit 3</v>
          </cell>
          <cell r="R284" t="str">
            <v>flr_lmt_3</v>
          </cell>
        </row>
        <row r="285">
          <cell r="A285" t="str">
            <v>Card Number From 5</v>
          </cell>
          <cell r="B285">
            <v>284</v>
          </cell>
          <cell r="P285">
            <v>333</v>
          </cell>
          <cell r="Q285" t="str">
            <v>Fee Based Sales Code 3</v>
          </cell>
          <cell r="R285" t="str">
            <v>fee_base_sale_cd_3</v>
          </cell>
        </row>
        <row r="286">
          <cell r="A286" t="str">
            <v>Card Operator 5</v>
          </cell>
          <cell r="B286">
            <v>285</v>
          </cell>
          <cell r="P286">
            <v>334</v>
          </cell>
          <cell r="Q286" t="str">
            <v>Interchange Fees Code 3</v>
          </cell>
          <cell r="R286" t="str">
            <v>intrchng_fee_cd_3</v>
          </cell>
        </row>
        <row r="287">
          <cell r="A287" t="str">
            <v>Card Number To 5</v>
          </cell>
          <cell r="B287">
            <v>286</v>
          </cell>
          <cell r="P287">
            <v>335</v>
          </cell>
          <cell r="Q287" t="str">
            <v>Per Item Transaction Fee 4</v>
          </cell>
          <cell r="R287" t="str">
            <v>per_itm_txn_fee_4</v>
          </cell>
        </row>
        <row r="288">
          <cell r="A288" t="str">
            <v>Card Number From 6</v>
          </cell>
          <cell r="B288">
            <v>287</v>
          </cell>
          <cell r="P288">
            <v>337</v>
          </cell>
          <cell r="Q288" t="str">
            <v>Discount Rate 4</v>
          </cell>
          <cell r="R288" t="str">
            <v>discnt_rate_4</v>
          </cell>
        </row>
        <row r="289">
          <cell r="A289" t="str">
            <v>Card Operator 6</v>
          </cell>
          <cell r="B289">
            <v>288</v>
          </cell>
          <cell r="P289">
            <v>338</v>
          </cell>
          <cell r="Q289" t="str">
            <v>Floor Limit 4</v>
          </cell>
          <cell r="R289" t="str">
            <v>flr_lmt_4</v>
          </cell>
        </row>
        <row r="290">
          <cell r="A290" t="str">
            <v>Card Number To 6</v>
          </cell>
          <cell r="B290">
            <v>289</v>
          </cell>
          <cell r="P290">
            <v>339</v>
          </cell>
          <cell r="Q290" t="str">
            <v>Fee Based Sales Code 4</v>
          </cell>
          <cell r="R290" t="str">
            <v>fee_base_sale_cd_4</v>
          </cell>
        </row>
        <row r="291">
          <cell r="A291" t="str">
            <v>Card Number From 7</v>
          </cell>
          <cell r="B291">
            <v>290</v>
          </cell>
          <cell r="P291">
            <v>340</v>
          </cell>
          <cell r="Q291" t="str">
            <v>Interchange Fees Code 4</v>
          </cell>
          <cell r="R291" t="str">
            <v>intrchng_fee_cd_4</v>
          </cell>
        </row>
        <row r="292">
          <cell r="A292" t="str">
            <v>Card Operator 7</v>
          </cell>
          <cell r="B292">
            <v>291</v>
          </cell>
          <cell r="P292">
            <v>341</v>
          </cell>
          <cell r="Q292" t="str">
            <v>User Code 4</v>
          </cell>
          <cell r="R292" t="str">
            <v>usr_cd_4</v>
          </cell>
        </row>
        <row r="293">
          <cell r="A293" t="str">
            <v>Card Number To 7</v>
          </cell>
          <cell r="B293">
            <v>292</v>
          </cell>
          <cell r="P293">
            <v>342</v>
          </cell>
          <cell r="Q293" t="str">
            <v>Per Item Transaction Fee 5</v>
          </cell>
          <cell r="R293" t="str">
            <v>per_itm_txn_fee_5</v>
          </cell>
        </row>
        <row r="294">
          <cell r="A294" t="str">
            <v>Card Number From 8</v>
          </cell>
          <cell r="B294">
            <v>293</v>
          </cell>
          <cell r="P294">
            <v>344</v>
          </cell>
          <cell r="Q294" t="str">
            <v>Discount Rate 5</v>
          </cell>
          <cell r="R294" t="str">
            <v>discnt_rate_5</v>
          </cell>
        </row>
        <row r="295">
          <cell r="A295" t="str">
            <v>Card Operator 8</v>
          </cell>
          <cell r="B295">
            <v>294</v>
          </cell>
          <cell r="P295">
            <v>345</v>
          </cell>
          <cell r="Q295" t="str">
            <v>Floor Limit 5</v>
          </cell>
          <cell r="R295" t="str">
            <v>flr_lmt_5</v>
          </cell>
        </row>
        <row r="296">
          <cell r="A296" t="str">
            <v>Card Number To 8</v>
          </cell>
          <cell r="B296">
            <v>295</v>
          </cell>
          <cell r="P296">
            <v>346</v>
          </cell>
          <cell r="Q296" t="str">
            <v>Fee Based Sales Code 5</v>
          </cell>
          <cell r="R296" t="str">
            <v>fee_base_sale_cd_5</v>
          </cell>
        </row>
        <row r="297">
          <cell r="A297" t="str">
            <v>Card Number From 9</v>
          </cell>
          <cell r="B297">
            <v>296</v>
          </cell>
          <cell r="P297">
            <v>347</v>
          </cell>
          <cell r="Q297" t="str">
            <v>Interchange Fees Code 5</v>
          </cell>
          <cell r="R297" t="str">
            <v>intrchng_fee_cd_5</v>
          </cell>
        </row>
        <row r="298">
          <cell r="A298" t="str">
            <v>Card Operator 9</v>
          </cell>
          <cell r="B298">
            <v>297</v>
          </cell>
          <cell r="P298">
            <v>348</v>
          </cell>
          <cell r="Q298" t="str">
            <v>User Code 5</v>
          </cell>
          <cell r="R298" t="str">
            <v>usr_cd_5</v>
          </cell>
        </row>
        <row r="299">
          <cell r="A299" t="str">
            <v>Card Number To 9</v>
          </cell>
          <cell r="B299">
            <v>298</v>
          </cell>
          <cell r="P299">
            <v>349</v>
          </cell>
          <cell r="Q299" t="str">
            <v>Per Item Transaction Fee 6</v>
          </cell>
          <cell r="R299" t="str">
            <v>per_itm_txn_fee_6</v>
          </cell>
        </row>
        <row r="300">
          <cell r="A300" t="str">
            <v>Card Number From 10</v>
          </cell>
          <cell r="B300">
            <v>299</v>
          </cell>
          <cell r="P300">
            <v>351</v>
          </cell>
          <cell r="Q300" t="str">
            <v>Discount Rate 6</v>
          </cell>
          <cell r="R300" t="str">
            <v>discnt_rate_6</v>
          </cell>
        </row>
        <row r="301">
          <cell r="A301" t="str">
            <v>Card Operator 10</v>
          </cell>
          <cell r="B301">
            <v>300</v>
          </cell>
          <cell r="P301">
            <v>352</v>
          </cell>
          <cell r="Q301" t="str">
            <v>Floor Limit 6</v>
          </cell>
          <cell r="R301" t="str">
            <v>flr_lmt_6</v>
          </cell>
        </row>
        <row r="302">
          <cell r="A302" t="str">
            <v>Card Number To 10</v>
          </cell>
          <cell r="B302">
            <v>301</v>
          </cell>
          <cell r="P302">
            <v>353</v>
          </cell>
          <cell r="Q302" t="str">
            <v>Fee Based Sales Code 6</v>
          </cell>
          <cell r="R302" t="str">
            <v>fee_base_sale_cd_6</v>
          </cell>
        </row>
        <row r="303">
          <cell r="A303" t="str">
            <v>Card Number From 11</v>
          </cell>
          <cell r="B303">
            <v>302</v>
          </cell>
          <cell r="P303">
            <v>354</v>
          </cell>
          <cell r="Q303" t="str">
            <v>Interchange Fees Code 6</v>
          </cell>
          <cell r="R303" t="str">
            <v>intrchng_fee_cd_6</v>
          </cell>
        </row>
        <row r="304">
          <cell r="A304" t="str">
            <v>Card Operator 11</v>
          </cell>
          <cell r="B304">
            <v>303</v>
          </cell>
          <cell r="P304">
            <v>355</v>
          </cell>
          <cell r="Q304" t="str">
            <v>User Code 6</v>
          </cell>
          <cell r="R304" t="str">
            <v>usr_cd_6</v>
          </cell>
        </row>
        <row r="305">
          <cell r="A305" t="str">
            <v>Card Number To 11</v>
          </cell>
          <cell r="B305">
            <v>304</v>
          </cell>
          <cell r="P305">
            <v>356</v>
          </cell>
          <cell r="Q305" t="str">
            <v>Per Item Transaction Fee 7</v>
          </cell>
          <cell r="R305" t="str">
            <v>per_itm_txn_fee_7</v>
          </cell>
        </row>
        <row r="306">
          <cell r="A306" t="str">
            <v>Card Number From 12</v>
          </cell>
          <cell r="B306">
            <v>305</v>
          </cell>
          <cell r="P306">
            <v>358</v>
          </cell>
          <cell r="Q306" t="str">
            <v>Discount Rate 7</v>
          </cell>
          <cell r="R306" t="str">
            <v>discnt_rate_7</v>
          </cell>
        </row>
        <row r="307">
          <cell r="A307" t="str">
            <v>Card Operator 12</v>
          </cell>
          <cell r="B307">
            <v>306</v>
          </cell>
          <cell r="P307">
            <v>359</v>
          </cell>
          <cell r="Q307" t="str">
            <v>Floor Limit 7</v>
          </cell>
          <cell r="R307" t="str">
            <v>flr_lmt_7</v>
          </cell>
        </row>
        <row r="308">
          <cell r="A308" t="str">
            <v>Card Number To 12</v>
          </cell>
          <cell r="B308">
            <v>307</v>
          </cell>
          <cell r="P308">
            <v>360</v>
          </cell>
          <cell r="Q308" t="str">
            <v>Fee Based Sales Code 7</v>
          </cell>
          <cell r="R308" t="str">
            <v>fee_base_sale_cd_7</v>
          </cell>
        </row>
        <row r="309">
          <cell r="A309" t="str">
            <v>Card Number From 13</v>
          </cell>
          <cell r="B309">
            <v>308</v>
          </cell>
          <cell r="P309">
            <v>361</v>
          </cell>
          <cell r="Q309" t="str">
            <v>Interchange Fees Code 7</v>
          </cell>
          <cell r="R309" t="str">
            <v>intrchng_fee_cd_7</v>
          </cell>
        </row>
        <row r="310">
          <cell r="A310" t="str">
            <v>Card Operator 13</v>
          </cell>
          <cell r="B310">
            <v>309</v>
          </cell>
          <cell r="P310">
            <v>362</v>
          </cell>
          <cell r="Q310" t="str">
            <v>User Code 7</v>
          </cell>
          <cell r="R310" t="str">
            <v>usr_cd_7</v>
          </cell>
        </row>
        <row r="311">
          <cell r="A311" t="str">
            <v>Card Number To 13</v>
          </cell>
          <cell r="B311">
            <v>310</v>
          </cell>
          <cell r="P311">
            <v>363</v>
          </cell>
          <cell r="Q311" t="str">
            <v>Per Item Transaction Fee 8</v>
          </cell>
          <cell r="R311" t="str">
            <v>per_itm_txn_fee_8</v>
          </cell>
        </row>
        <row r="312">
          <cell r="A312" t="str">
            <v>Card Number From 14</v>
          </cell>
          <cell r="B312">
            <v>311</v>
          </cell>
          <cell r="P312">
            <v>365</v>
          </cell>
          <cell r="Q312" t="str">
            <v>Discount Rate 8</v>
          </cell>
          <cell r="R312" t="str">
            <v>discnt_rate_8</v>
          </cell>
        </row>
        <row r="313">
          <cell r="A313" t="str">
            <v>Card Operator 14</v>
          </cell>
          <cell r="B313">
            <v>312</v>
          </cell>
          <cell r="P313">
            <v>366</v>
          </cell>
          <cell r="Q313" t="str">
            <v>Floor Limit 8</v>
          </cell>
          <cell r="R313" t="str">
            <v>flr_lmt_8</v>
          </cell>
        </row>
        <row r="314">
          <cell r="A314" t="str">
            <v>Card Number To 14</v>
          </cell>
          <cell r="B314">
            <v>313</v>
          </cell>
          <cell r="P314">
            <v>367</v>
          </cell>
          <cell r="Q314" t="str">
            <v>Fee Based Sales Code 8</v>
          </cell>
          <cell r="R314" t="str">
            <v>fee_base_sale_cd_8</v>
          </cell>
        </row>
        <row r="315">
          <cell r="A315" t="str">
            <v>Card Number From 15</v>
          </cell>
          <cell r="B315">
            <v>314</v>
          </cell>
          <cell r="P315">
            <v>368</v>
          </cell>
          <cell r="Q315" t="str">
            <v>Interchange Fees Code 8</v>
          </cell>
          <cell r="R315" t="str">
            <v>intrchng_fee_cd_8</v>
          </cell>
        </row>
        <row r="316">
          <cell r="A316" t="str">
            <v>Card Operator 15</v>
          </cell>
          <cell r="B316">
            <v>315</v>
          </cell>
          <cell r="P316">
            <v>369</v>
          </cell>
          <cell r="Q316" t="str">
            <v>User Code 8</v>
          </cell>
          <cell r="R316" t="str">
            <v>usr_cd_8</v>
          </cell>
        </row>
        <row r="317">
          <cell r="A317" t="str">
            <v>Card Number To 15</v>
          </cell>
          <cell r="B317">
            <v>316</v>
          </cell>
          <cell r="P317">
            <v>370</v>
          </cell>
          <cell r="Q317" t="str">
            <v>Per Item Transaction Fee 9</v>
          </cell>
          <cell r="R317" t="str">
            <v>per_itm_txn_fee_9</v>
          </cell>
        </row>
        <row r="318">
          <cell r="A318" t="str">
            <v>Per Item Transaction Fee 1</v>
          </cell>
          <cell r="B318">
            <v>317</v>
          </cell>
          <cell r="P318">
            <v>372</v>
          </cell>
          <cell r="Q318" t="str">
            <v>Discount Rate 9</v>
          </cell>
          <cell r="R318" t="str">
            <v>discnt_rate_9</v>
          </cell>
        </row>
        <row r="319">
          <cell r="A319" t="str">
            <v>Number of Warning Bulletins 1</v>
          </cell>
          <cell r="B319">
            <v>318</v>
          </cell>
          <cell r="P319">
            <v>373</v>
          </cell>
          <cell r="Q319" t="str">
            <v>Floor Limit 9</v>
          </cell>
          <cell r="R319" t="str">
            <v>flr_lmt_9</v>
          </cell>
        </row>
        <row r="320">
          <cell r="A320" t="str">
            <v>Discount Rate 1</v>
          </cell>
          <cell r="B320">
            <v>319</v>
          </cell>
          <cell r="P320">
            <v>374</v>
          </cell>
          <cell r="Q320" t="str">
            <v>Fee Based Sales Code 9</v>
          </cell>
          <cell r="R320" t="str">
            <v>fee_base_sale_cd_9</v>
          </cell>
        </row>
        <row r="321">
          <cell r="A321" t="str">
            <v>Floor Limit 1</v>
          </cell>
          <cell r="B321">
            <v>320</v>
          </cell>
          <cell r="P321">
            <v>375</v>
          </cell>
          <cell r="Q321" t="str">
            <v>Interchange Fees Code 9</v>
          </cell>
          <cell r="R321" t="str">
            <v>intrchng_fee_cd_9</v>
          </cell>
        </row>
        <row r="322">
          <cell r="A322" t="str">
            <v>Fee Based Sales Code 1</v>
          </cell>
          <cell r="B322">
            <v>321</v>
          </cell>
          <cell r="P322">
            <v>376</v>
          </cell>
          <cell r="Q322" t="str">
            <v>User Code 9</v>
          </cell>
          <cell r="R322" t="str">
            <v>usr_cd_9</v>
          </cell>
        </row>
        <row r="323">
          <cell r="A323" t="str">
            <v>Interchange Fees Code 1</v>
          </cell>
          <cell r="B323">
            <v>322</v>
          </cell>
          <cell r="P323">
            <v>377</v>
          </cell>
          <cell r="Q323" t="str">
            <v>Per Item Transaction Fee 10</v>
          </cell>
          <cell r="R323" t="str">
            <v>per_itm_txn_fee_10</v>
          </cell>
        </row>
        <row r="324">
          <cell r="A324" t="str">
            <v>Per Item Transaction Fee 2</v>
          </cell>
          <cell r="B324">
            <v>323</v>
          </cell>
          <cell r="P324">
            <v>379</v>
          </cell>
          <cell r="Q324" t="str">
            <v>Discount Rate 10</v>
          </cell>
          <cell r="R324" t="str">
            <v>discnt_rate_10</v>
          </cell>
        </row>
        <row r="325">
          <cell r="A325" t="str">
            <v>Number of Warning Bulletins 2</v>
          </cell>
          <cell r="B325">
            <v>324</v>
          </cell>
          <cell r="P325">
            <v>380</v>
          </cell>
          <cell r="Q325" t="str">
            <v>Floor Limit 10</v>
          </cell>
          <cell r="R325" t="str">
            <v>flr_lmt_10</v>
          </cell>
        </row>
        <row r="326">
          <cell r="A326" t="str">
            <v>Discount Rate 2</v>
          </cell>
          <cell r="B326">
            <v>325</v>
          </cell>
          <cell r="P326">
            <v>381</v>
          </cell>
          <cell r="Q326" t="str">
            <v>Fee Based Sales Code 10</v>
          </cell>
          <cell r="R326" t="str">
            <v>fee_base_sale_cd_10</v>
          </cell>
        </row>
        <row r="327">
          <cell r="A327" t="str">
            <v>Floor Limit 2</v>
          </cell>
          <cell r="B327">
            <v>326</v>
          </cell>
          <cell r="P327">
            <v>382</v>
          </cell>
          <cell r="Q327" t="str">
            <v>Interchange Fees Code 10</v>
          </cell>
          <cell r="R327" t="str">
            <v>intrchng_fee_cd_10</v>
          </cell>
        </row>
        <row r="328">
          <cell r="A328" t="str">
            <v>Fee Based Sales Code 2</v>
          </cell>
          <cell r="B328">
            <v>327</v>
          </cell>
          <cell r="P328">
            <v>383</v>
          </cell>
          <cell r="Q328" t="str">
            <v>User Code 10</v>
          </cell>
          <cell r="R328" t="str">
            <v>usr_cd_10</v>
          </cell>
        </row>
        <row r="329">
          <cell r="A329" t="str">
            <v>Interchange Fees Code 2</v>
          </cell>
          <cell r="B329">
            <v>328</v>
          </cell>
          <cell r="P329">
            <v>384</v>
          </cell>
          <cell r="Q329" t="str">
            <v>Per Item Transaction Fee 11</v>
          </cell>
          <cell r="R329" t="str">
            <v>per_itm_txn_fee_11</v>
          </cell>
        </row>
        <row r="330">
          <cell r="A330" t="str">
            <v>Per Item Transaction Fee 3</v>
          </cell>
          <cell r="B330">
            <v>329</v>
          </cell>
          <cell r="P330">
            <v>386</v>
          </cell>
          <cell r="Q330" t="str">
            <v>Discount Rate 11</v>
          </cell>
          <cell r="R330" t="str">
            <v>discnt_rate_11</v>
          </cell>
        </row>
        <row r="331">
          <cell r="A331" t="str">
            <v>Number of Warning Bulletins 3</v>
          </cell>
          <cell r="B331">
            <v>330</v>
          </cell>
          <cell r="P331">
            <v>387</v>
          </cell>
          <cell r="Q331" t="str">
            <v>Floor Limit 11</v>
          </cell>
          <cell r="R331" t="str">
            <v>flr_lmt_11</v>
          </cell>
        </row>
        <row r="332">
          <cell r="A332" t="str">
            <v>Discount Rate 3</v>
          </cell>
          <cell r="B332">
            <v>331</v>
          </cell>
          <cell r="P332">
            <v>388</v>
          </cell>
          <cell r="Q332" t="str">
            <v>Fee Based Sales Code 11</v>
          </cell>
          <cell r="R332" t="str">
            <v>fee_base_sale_cd_11</v>
          </cell>
        </row>
        <row r="333">
          <cell r="A333" t="str">
            <v>Floor Limit 3</v>
          </cell>
          <cell r="B333">
            <v>332</v>
          </cell>
          <cell r="P333">
            <v>389</v>
          </cell>
          <cell r="Q333" t="str">
            <v>Interchange Fees Code 11</v>
          </cell>
          <cell r="R333" t="str">
            <v>intrchng_fee_cd_11</v>
          </cell>
        </row>
        <row r="334">
          <cell r="A334" t="str">
            <v>Fee Based Sales Code 3</v>
          </cell>
          <cell r="B334">
            <v>333</v>
          </cell>
          <cell r="P334">
            <v>390</v>
          </cell>
          <cell r="Q334" t="str">
            <v>User Code 11</v>
          </cell>
          <cell r="R334" t="str">
            <v>usr_cd_11</v>
          </cell>
        </row>
        <row r="335">
          <cell r="A335" t="str">
            <v>Interchange Fees Code 3</v>
          </cell>
          <cell r="B335">
            <v>334</v>
          </cell>
          <cell r="P335">
            <v>391</v>
          </cell>
          <cell r="Q335" t="str">
            <v>Per Item Transaction Fee 12</v>
          </cell>
          <cell r="R335" t="str">
            <v>per_itm_txn_fee_12</v>
          </cell>
        </row>
        <row r="336">
          <cell r="A336" t="str">
            <v>Per Item Transaction Fee 4</v>
          </cell>
          <cell r="B336">
            <v>335</v>
          </cell>
          <cell r="P336">
            <v>393</v>
          </cell>
          <cell r="Q336" t="str">
            <v>Discount Rate 12</v>
          </cell>
          <cell r="R336" t="str">
            <v>discnt_rate_12</v>
          </cell>
        </row>
        <row r="337">
          <cell r="A337" t="str">
            <v>Number of Warning Bulletins 4</v>
          </cell>
          <cell r="B337">
            <v>336</v>
          </cell>
          <cell r="P337">
            <v>394</v>
          </cell>
          <cell r="Q337" t="str">
            <v>Floor Limit 12</v>
          </cell>
          <cell r="R337" t="str">
            <v>flr_lmt_12</v>
          </cell>
        </row>
        <row r="338">
          <cell r="A338" t="str">
            <v>Discount Rate 4</v>
          </cell>
          <cell r="B338">
            <v>337</v>
          </cell>
          <cell r="P338">
            <v>395</v>
          </cell>
          <cell r="Q338" t="str">
            <v>Fee Based Sales Code 12</v>
          </cell>
          <cell r="R338" t="str">
            <v>fee_base_sale_cd_12</v>
          </cell>
        </row>
        <row r="339">
          <cell r="A339" t="str">
            <v>Floor Limit 4</v>
          </cell>
          <cell r="B339">
            <v>338</v>
          </cell>
          <cell r="P339">
            <v>396</v>
          </cell>
          <cell r="Q339" t="str">
            <v>Interchange Fees Code 12</v>
          </cell>
          <cell r="R339" t="str">
            <v>intrchng_fee_cd_12</v>
          </cell>
        </row>
        <row r="340">
          <cell r="A340" t="str">
            <v>Fee Based Sales Code 4</v>
          </cell>
          <cell r="B340">
            <v>339</v>
          </cell>
          <cell r="P340">
            <v>397</v>
          </cell>
          <cell r="Q340" t="str">
            <v>User Code 12</v>
          </cell>
          <cell r="R340" t="str">
            <v>usr_cd_12</v>
          </cell>
        </row>
        <row r="341">
          <cell r="A341" t="str">
            <v>Interchange Fees Code 4</v>
          </cell>
          <cell r="B341">
            <v>340</v>
          </cell>
          <cell r="P341">
            <v>398</v>
          </cell>
          <cell r="Q341" t="str">
            <v>Per Item Transaction Fee 13</v>
          </cell>
          <cell r="R341" t="str">
            <v>per_itm_txn_fee_13</v>
          </cell>
        </row>
        <row r="342">
          <cell r="A342" t="str">
            <v>User Code 4</v>
          </cell>
          <cell r="B342">
            <v>341</v>
          </cell>
          <cell r="P342">
            <v>400</v>
          </cell>
          <cell r="Q342" t="str">
            <v>Discount Rate 13</v>
          </cell>
          <cell r="R342" t="str">
            <v>discnt_rate_13</v>
          </cell>
        </row>
        <row r="343">
          <cell r="A343" t="str">
            <v>Per Item Transaction Fee 5</v>
          </cell>
          <cell r="B343">
            <v>342</v>
          </cell>
          <cell r="P343">
            <v>401</v>
          </cell>
          <cell r="Q343" t="str">
            <v>Floor Limit 13</v>
          </cell>
          <cell r="R343" t="str">
            <v>flr_lmt_13</v>
          </cell>
        </row>
        <row r="344">
          <cell r="A344" t="str">
            <v>Number of Warning Bulletins 5</v>
          </cell>
          <cell r="B344">
            <v>343</v>
          </cell>
          <cell r="P344">
            <v>402</v>
          </cell>
          <cell r="Q344" t="str">
            <v>Fee Based Sales Code 13</v>
          </cell>
          <cell r="R344" t="str">
            <v>fee_base_sale_cd_13</v>
          </cell>
        </row>
        <row r="345">
          <cell r="A345" t="str">
            <v>Discount Rate 5</v>
          </cell>
          <cell r="B345">
            <v>344</v>
          </cell>
          <cell r="P345">
            <v>403</v>
          </cell>
          <cell r="Q345" t="str">
            <v>Interchange Fees Code 13</v>
          </cell>
          <cell r="R345" t="str">
            <v>intrchng_fee_cd_13</v>
          </cell>
        </row>
        <row r="346">
          <cell r="A346" t="str">
            <v>Floor Limit 5</v>
          </cell>
          <cell r="B346">
            <v>345</v>
          </cell>
          <cell r="P346">
            <v>404</v>
          </cell>
          <cell r="Q346" t="str">
            <v>User Code 13</v>
          </cell>
          <cell r="R346" t="str">
            <v>usr_cd_13</v>
          </cell>
        </row>
        <row r="347">
          <cell r="A347" t="str">
            <v>Fee Based Sales Code 5</v>
          </cell>
          <cell r="B347">
            <v>346</v>
          </cell>
          <cell r="P347">
            <v>405</v>
          </cell>
          <cell r="Q347" t="str">
            <v>Per Item Transaction Fee 14</v>
          </cell>
          <cell r="R347" t="str">
            <v>per_itm_txn_fee_14</v>
          </cell>
        </row>
        <row r="348">
          <cell r="A348" t="str">
            <v>Interchange Fees Code 5</v>
          </cell>
          <cell r="B348">
            <v>347</v>
          </cell>
          <cell r="P348">
            <v>407</v>
          </cell>
          <cell r="Q348" t="str">
            <v>Discount Rate 14</v>
          </cell>
          <cell r="R348" t="str">
            <v>discnt_rate_14</v>
          </cell>
        </row>
        <row r="349">
          <cell r="A349" t="str">
            <v>User Code 5</v>
          </cell>
          <cell r="B349">
            <v>348</v>
          </cell>
          <cell r="P349">
            <v>408</v>
          </cell>
          <cell r="Q349" t="str">
            <v>Floor Limit 14</v>
          </cell>
          <cell r="R349" t="str">
            <v>flr_lmt_14</v>
          </cell>
        </row>
        <row r="350">
          <cell r="A350" t="str">
            <v>Per Item Transaction Fee 6</v>
          </cell>
          <cell r="B350">
            <v>349</v>
          </cell>
          <cell r="P350">
            <v>409</v>
          </cell>
          <cell r="Q350" t="str">
            <v>Fee Based Sales Code 14</v>
          </cell>
          <cell r="R350" t="str">
            <v>fee_base_sale_cd_14</v>
          </cell>
        </row>
        <row r="351">
          <cell r="A351" t="str">
            <v>Number of Warning Bulletins 6</v>
          </cell>
          <cell r="B351">
            <v>350</v>
          </cell>
          <cell r="P351">
            <v>410</v>
          </cell>
          <cell r="Q351" t="str">
            <v>Interchange Fees Code 14</v>
          </cell>
          <cell r="R351" t="str">
            <v>intrchng_fee_cd_14</v>
          </cell>
        </row>
        <row r="352">
          <cell r="A352" t="str">
            <v>Discount Rate 6</v>
          </cell>
          <cell r="B352">
            <v>351</v>
          </cell>
          <cell r="P352">
            <v>411</v>
          </cell>
          <cell r="Q352" t="str">
            <v>User Code 14</v>
          </cell>
          <cell r="R352" t="str">
            <v>usr_cd_14</v>
          </cell>
        </row>
        <row r="353">
          <cell r="A353" t="str">
            <v>Floor Limit 6</v>
          </cell>
          <cell r="B353">
            <v>352</v>
          </cell>
          <cell r="P353">
            <v>412</v>
          </cell>
          <cell r="Q353" t="str">
            <v>Per Item Transaction Fee 15</v>
          </cell>
          <cell r="R353" t="str">
            <v>per_itm_txn_fee_15</v>
          </cell>
        </row>
        <row r="354">
          <cell r="A354" t="str">
            <v>Fee Based Sales Code 6</v>
          </cell>
          <cell r="B354">
            <v>353</v>
          </cell>
          <cell r="P354">
            <v>414</v>
          </cell>
          <cell r="Q354" t="str">
            <v>Discount Rate 15</v>
          </cell>
          <cell r="R354" t="str">
            <v>discnt_rate_15</v>
          </cell>
        </row>
        <row r="355">
          <cell r="A355" t="str">
            <v>Interchange Fees Code 6</v>
          </cell>
          <cell r="B355">
            <v>354</v>
          </cell>
          <cell r="P355">
            <v>415</v>
          </cell>
          <cell r="Q355" t="str">
            <v>Floor Limit 15</v>
          </cell>
          <cell r="R355" t="str">
            <v>flr_lmt_15</v>
          </cell>
        </row>
        <row r="356">
          <cell r="A356" t="str">
            <v>User Code 6</v>
          </cell>
          <cell r="B356">
            <v>355</v>
          </cell>
          <cell r="P356">
            <v>416</v>
          </cell>
          <cell r="Q356" t="str">
            <v>Fee Based Sales Code 15</v>
          </cell>
          <cell r="R356" t="str">
            <v>fee_base_sale_cd_15</v>
          </cell>
        </row>
        <row r="357">
          <cell r="A357" t="str">
            <v>Per Item Transaction Fee 7</v>
          </cell>
          <cell r="B357">
            <v>356</v>
          </cell>
          <cell r="P357">
            <v>417</v>
          </cell>
          <cell r="Q357" t="str">
            <v>Interchange Fees Code 15</v>
          </cell>
          <cell r="R357" t="str">
            <v>intrchng_fee_cd_15</v>
          </cell>
        </row>
        <row r="358">
          <cell r="A358" t="str">
            <v>Number of Warning Bulletins 7</v>
          </cell>
          <cell r="B358">
            <v>357</v>
          </cell>
          <cell r="P358">
            <v>418</v>
          </cell>
          <cell r="Q358" t="str">
            <v>User Code 15</v>
          </cell>
          <cell r="R358" t="str">
            <v>usr_cd_15</v>
          </cell>
        </row>
        <row r="359">
          <cell r="A359" t="str">
            <v>Discount Rate 7</v>
          </cell>
          <cell r="B359">
            <v>358</v>
          </cell>
          <cell r="P359">
            <v>419</v>
          </cell>
          <cell r="Q359" t="str">
            <v>Visa Merchant Category Code</v>
          </cell>
          <cell r="R359" t="str">
            <v>visa_mcc</v>
          </cell>
        </row>
        <row r="360">
          <cell r="A360" t="str">
            <v>Floor Limit 7</v>
          </cell>
          <cell r="B360">
            <v>359</v>
          </cell>
          <cell r="P360">
            <v>421</v>
          </cell>
          <cell r="Q360" t="str">
            <v>Standard Industry Classification Code</v>
          </cell>
          <cell r="R360" t="str">
            <v>std_indst_cl_cd</v>
          </cell>
        </row>
        <row r="361">
          <cell r="A361" t="str">
            <v>Fee Based Sales Code 7</v>
          </cell>
          <cell r="B361">
            <v>360</v>
          </cell>
          <cell r="P361">
            <v>422</v>
          </cell>
          <cell r="Q361" t="str">
            <v>JCB Merchant Category Code</v>
          </cell>
          <cell r="R361" t="str">
            <v>jcb_mcc</v>
          </cell>
        </row>
        <row r="362">
          <cell r="A362" t="str">
            <v>Interchange Fees Code 7</v>
          </cell>
          <cell r="B362">
            <v>361</v>
          </cell>
          <cell r="P362">
            <v>423</v>
          </cell>
          <cell r="Q362" t="str">
            <v>Current Week to Date Visa Gross Sales Amount</v>
          </cell>
          <cell r="R362" t="str">
            <v>cwtd_visa_gross_sale_amt</v>
          </cell>
        </row>
        <row r="363">
          <cell r="A363" t="str">
            <v>User Code 7</v>
          </cell>
          <cell r="B363">
            <v>362</v>
          </cell>
          <cell r="P363">
            <v>424</v>
          </cell>
          <cell r="Q363" t="str">
            <v>Current Week to Date Visa Average Transaction Amount</v>
          </cell>
          <cell r="R363" t="str">
            <v>cwtd_visa_avg_txn_amt</v>
          </cell>
        </row>
        <row r="364">
          <cell r="A364" t="str">
            <v>Per Item Transaction Fee 8</v>
          </cell>
          <cell r="B364">
            <v>363</v>
          </cell>
          <cell r="P364">
            <v>425</v>
          </cell>
          <cell r="Q364" t="str">
            <v>Current Week to Date Visa Number of Sales Transaction</v>
          </cell>
          <cell r="R364" t="str">
            <v>cwtd_visa_nbr_sale_txn</v>
          </cell>
        </row>
        <row r="365">
          <cell r="A365" t="str">
            <v>Number of Warning Bulletins 8</v>
          </cell>
          <cell r="B365">
            <v>364</v>
          </cell>
          <cell r="P365">
            <v>426</v>
          </cell>
          <cell r="Q365" t="str">
            <v>Current Week to Date Visa Number of Chargeback Transaction</v>
          </cell>
          <cell r="R365" t="str">
            <v>cwtd_visa_nbr_chrgbk_txn</v>
          </cell>
        </row>
        <row r="366">
          <cell r="A366" t="str">
            <v>Discount Rate 8</v>
          </cell>
          <cell r="B366">
            <v>365</v>
          </cell>
          <cell r="P366">
            <v>434</v>
          </cell>
          <cell r="Q366" t="str">
            <v>First Post Date</v>
          </cell>
          <cell r="R366" t="str">
            <v>frst_post_dt</v>
          </cell>
        </row>
        <row r="367">
          <cell r="A367" t="str">
            <v>Floor Limit 8</v>
          </cell>
          <cell r="B367">
            <v>366</v>
          </cell>
          <cell r="P367">
            <v>435</v>
          </cell>
          <cell r="Q367" t="str">
            <v>Monitoring Code</v>
          </cell>
          <cell r="R367" t="str">
            <v>monitr_cd</v>
          </cell>
        </row>
        <row r="368">
          <cell r="A368" t="str">
            <v>Fee Based Sales Code 8</v>
          </cell>
          <cell r="B368">
            <v>367</v>
          </cell>
          <cell r="P368">
            <v>436</v>
          </cell>
          <cell r="Q368" t="str">
            <v xml:space="preserve">Visa Interchange Flag </v>
          </cell>
          <cell r="R368" t="str">
            <v>visa_intrchng_f</v>
          </cell>
        </row>
        <row r="369">
          <cell r="A369" t="str">
            <v>Interchange Fees Code 8</v>
          </cell>
          <cell r="B369">
            <v>368</v>
          </cell>
          <cell r="P369">
            <v>438</v>
          </cell>
          <cell r="Q369" t="str">
            <v>Visa Special Condition 1</v>
          </cell>
          <cell r="R369" t="str">
            <v>visa_spcl_condt_1</v>
          </cell>
        </row>
        <row r="370">
          <cell r="A370" t="str">
            <v>User Code 8</v>
          </cell>
          <cell r="B370">
            <v>369</v>
          </cell>
          <cell r="P370">
            <v>441</v>
          </cell>
          <cell r="Q370" t="str">
            <v>Post Capacity</v>
          </cell>
          <cell r="R370" t="str">
            <v>post_cpcty</v>
          </cell>
        </row>
        <row r="371">
          <cell r="A371" t="str">
            <v>Per Item Transaction Fee 9</v>
          </cell>
          <cell r="B371">
            <v>370</v>
          </cell>
          <cell r="P371">
            <v>442</v>
          </cell>
          <cell r="Q371" t="str">
            <v>Post Entry Mode</v>
          </cell>
          <cell r="R371" t="str">
            <v>post_entry_mode</v>
          </cell>
        </row>
        <row r="372">
          <cell r="A372" t="str">
            <v>Number of Warning Bulletins 9</v>
          </cell>
          <cell r="B372">
            <v>371</v>
          </cell>
          <cell r="P372">
            <v>443</v>
          </cell>
          <cell r="Q372" t="str">
            <v>Authorization Source</v>
          </cell>
          <cell r="R372" t="str">
            <v>auth_src</v>
          </cell>
        </row>
        <row r="373">
          <cell r="A373" t="str">
            <v>Discount Rate 9</v>
          </cell>
          <cell r="B373">
            <v>372</v>
          </cell>
          <cell r="P373">
            <v>445</v>
          </cell>
          <cell r="Q373" t="str">
            <v>Master Interchange Flag</v>
          </cell>
          <cell r="R373" t="str">
            <v>mstr_intrchng_f</v>
          </cell>
        </row>
        <row r="374">
          <cell r="A374" t="str">
            <v>Floor Limit 9</v>
          </cell>
          <cell r="B374">
            <v>373</v>
          </cell>
          <cell r="P374">
            <v>447</v>
          </cell>
          <cell r="Q374" t="str">
            <v>Master Express Interchange Flag</v>
          </cell>
          <cell r="R374" t="str">
            <v>mstr_exprss_intrchng_f</v>
          </cell>
        </row>
        <row r="375">
          <cell r="A375" t="str">
            <v>Fee Based Sales Code 9</v>
          </cell>
          <cell r="B375">
            <v>374</v>
          </cell>
          <cell r="P375">
            <v>448</v>
          </cell>
          <cell r="Q375" t="str">
            <v>Card Description 1</v>
          </cell>
          <cell r="R375" t="str">
            <v>card_desc_1</v>
          </cell>
        </row>
        <row r="376">
          <cell r="A376" t="str">
            <v>Interchange Fees Code 9</v>
          </cell>
          <cell r="B376">
            <v>375</v>
          </cell>
          <cell r="P376">
            <v>449</v>
          </cell>
          <cell r="Q376" t="str">
            <v>Short Card Description  1</v>
          </cell>
          <cell r="R376" t="str">
            <v>shrt_card_desc_1</v>
          </cell>
        </row>
        <row r="377">
          <cell r="A377" t="str">
            <v>User Code 9</v>
          </cell>
          <cell r="B377">
            <v>376</v>
          </cell>
          <cell r="P377">
            <v>450</v>
          </cell>
          <cell r="Q377" t="str">
            <v>Calculate Assessment Fee Percentage 1</v>
          </cell>
          <cell r="R377" t="str">
            <v>cal_ases_fee_pct_1</v>
          </cell>
        </row>
        <row r="378">
          <cell r="A378" t="str">
            <v>Per Item Transaction Fee 10</v>
          </cell>
          <cell r="B378">
            <v>377</v>
          </cell>
          <cell r="P378">
            <v>452</v>
          </cell>
          <cell r="Q378" t="str">
            <v>Card on Us Rate 1</v>
          </cell>
          <cell r="R378" t="str">
            <v>card_on_us_rate_1</v>
          </cell>
        </row>
        <row r="379">
          <cell r="A379" t="str">
            <v>Number of Warning Bulletins 10</v>
          </cell>
          <cell r="B379">
            <v>378</v>
          </cell>
          <cell r="P379">
            <v>453</v>
          </cell>
          <cell r="Q379" t="str">
            <v>Card on Us Per Item 1</v>
          </cell>
          <cell r="R379" t="str">
            <v>card_on_us_per_itm_1</v>
          </cell>
        </row>
        <row r="380">
          <cell r="A380" t="str">
            <v>Discount Rate 10</v>
          </cell>
          <cell r="B380">
            <v>379</v>
          </cell>
          <cell r="P380">
            <v>454</v>
          </cell>
          <cell r="Q380" t="str">
            <v>Card Description 2</v>
          </cell>
          <cell r="R380" t="str">
            <v>card_desc_2</v>
          </cell>
        </row>
        <row r="381">
          <cell r="A381" t="str">
            <v>Floor Limit 10</v>
          </cell>
          <cell r="B381">
            <v>380</v>
          </cell>
          <cell r="P381">
            <v>455</v>
          </cell>
          <cell r="Q381" t="str">
            <v>Short Card Description  2</v>
          </cell>
          <cell r="R381" t="str">
            <v>shrt_card_desc_2</v>
          </cell>
        </row>
        <row r="382">
          <cell r="A382" t="str">
            <v>Fee Based Sales Code 10</v>
          </cell>
          <cell r="B382">
            <v>381</v>
          </cell>
          <cell r="P382">
            <v>456</v>
          </cell>
          <cell r="Q382" t="str">
            <v>Calculate Assessment Fee Percentage 2</v>
          </cell>
          <cell r="R382" t="str">
            <v>cal_ases_fee_pct_2</v>
          </cell>
        </row>
        <row r="383">
          <cell r="A383" t="str">
            <v>Interchange Fees Code 10</v>
          </cell>
          <cell r="B383">
            <v>382</v>
          </cell>
          <cell r="P383">
            <v>458</v>
          </cell>
          <cell r="Q383" t="str">
            <v>Card on Us Rate 2</v>
          </cell>
          <cell r="R383" t="str">
            <v>card_on_us_rate_2</v>
          </cell>
        </row>
        <row r="384">
          <cell r="A384" t="str">
            <v>User Code 10</v>
          </cell>
          <cell r="B384">
            <v>383</v>
          </cell>
          <cell r="P384">
            <v>459</v>
          </cell>
          <cell r="Q384" t="str">
            <v>Card on Us Per Item 2</v>
          </cell>
          <cell r="R384" t="str">
            <v>card_on_us_per_itm_2</v>
          </cell>
        </row>
        <row r="385">
          <cell r="A385" t="str">
            <v>Per Item Transaction Fee 11</v>
          </cell>
          <cell r="B385">
            <v>384</v>
          </cell>
          <cell r="P385">
            <v>460</v>
          </cell>
          <cell r="Q385" t="str">
            <v>Card Description 3</v>
          </cell>
          <cell r="R385" t="str">
            <v>card_desc_3</v>
          </cell>
        </row>
        <row r="386">
          <cell r="A386" t="str">
            <v>Number of Warning Bulletins 11</v>
          </cell>
          <cell r="B386">
            <v>385</v>
          </cell>
          <cell r="P386">
            <v>461</v>
          </cell>
          <cell r="Q386" t="str">
            <v>Short Card Description  3</v>
          </cell>
          <cell r="R386" t="str">
            <v>shrt_card_desc_3</v>
          </cell>
        </row>
        <row r="387">
          <cell r="A387" t="str">
            <v>Discount Rate 11</v>
          </cell>
          <cell r="B387">
            <v>386</v>
          </cell>
          <cell r="P387">
            <v>462</v>
          </cell>
          <cell r="Q387" t="str">
            <v>Calculate Assessment Fee Percentage 3</v>
          </cell>
          <cell r="R387" t="str">
            <v>cal_ases_fee_pct_3</v>
          </cell>
        </row>
        <row r="388">
          <cell r="A388" t="str">
            <v>Floor Limit 11</v>
          </cell>
          <cell r="B388">
            <v>387</v>
          </cell>
          <cell r="P388">
            <v>464</v>
          </cell>
          <cell r="Q388" t="str">
            <v>Card on Us Rate 3</v>
          </cell>
          <cell r="R388" t="str">
            <v>card_on_us_rate_3</v>
          </cell>
        </row>
        <row r="389">
          <cell r="A389" t="str">
            <v>Fee Based Sales Code 11</v>
          </cell>
          <cell r="B389">
            <v>388</v>
          </cell>
          <cell r="P389">
            <v>465</v>
          </cell>
          <cell r="Q389" t="str">
            <v>Card on Us Per Item 3</v>
          </cell>
          <cell r="R389" t="str">
            <v>card_on_us_per_itm_3</v>
          </cell>
        </row>
        <row r="390">
          <cell r="A390" t="str">
            <v>Interchange Fees Code 11</v>
          </cell>
          <cell r="B390">
            <v>389</v>
          </cell>
          <cell r="P390">
            <v>466</v>
          </cell>
          <cell r="Q390" t="str">
            <v>Card Description 4</v>
          </cell>
          <cell r="R390" t="str">
            <v>card_desc_4</v>
          </cell>
        </row>
        <row r="391">
          <cell r="A391" t="str">
            <v>User Code 11</v>
          </cell>
          <cell r="B391">
            <v>390</v>
          </cell>
          <cell r="P391">
            <v>467</v>
          </cell>
          <cell r="Q391" t="str">
            <v>Short Card Description  4</v>
          </cell>
          <cell r="R391" t="str">
            <v>shrt_card_desc_4</v>
          </cell>
        </row>
        <row r="392">
          <cell r="A392" t="str">
            <v>Per Item Transaction Fee 12</v>
          </cell>
          <cell r="B392">
            <v>391</v>
          </cell>
          <cell r="P392">
            <v>468</v>
          </cell>
          <cell r="Q392" t="str">
            <v>Calculate Assessment Fee Percentage 4</v>
          </cell>
          <cell r="R392" t="str">
            <v>cal_ases_fee_pct_4</v>
          </cell>
        </row>
        <row r="393">
          <cell r="A393" t="str">
            <v>Number of Warning Bulletins 12</v>
          </cell>
          <cell r="B393">
            <v>392</v>
          </cell>
          <cell r="P393">
            <v>470</v>
          </cell>
          <cell r="Q393" t="str">
            <v>Card on Us Rate 4</v>
          </cell>
          <cell r="R393" t="str">
            <v>card_on_us_rate_4</v>
          </cell>
        </row>
        <row r="394">
          <cell r="A394" t="str">
            <v>Discount Rate 12</v>
          </cell>
          <cell r="B394">
            <v>393</v>
          </cell>
          <cell r="P394">
            <v>471</v>
          </cell>
          <cell r="Q394" t="str">
            <v>Card on Us Per Item 4</v>
          </cell>
          <cell r="R394" t="str">
            <v>card_on_us_per_itm_4</v>
          </cell>
        </row>
        <row r="395">
          <cell r="A395" t="str">
            <v>Floor Limit 12</v>
          </cell>
          <cell r="B395">
            <v>394</v>
          </cell>
          <cell r="P395">
            <v>472</v>
          </cell>
          <cell r="Q395" t="str">
            <v>Card Description 5</v>
          </cell>
          <cell r="R395" t="str">
            <v>card_desc_5</v>
          </cell>
        </row>
        <row r="396">
          <cell r="A396" t="str">
            <v>Fee Based Sales Code 12</v>
          </cell>
          <cell r="B396">
            <v>395</v>
          </cell>
          <cell r="P396">
            <v>473</v>
          </cell>
          <cell r="Q396" t="str">
            <v>Short Card Description  5</v>
          </cell>
          <cell r="R396" t="str">
            <v>shrt_card_desc_5</v>
          </cell>
        </row>
        <row r="397">
          <cell r="A397" t="str">
            <v>Interchange Fees Code 12</v>
          </cell>
          <cell r="B397">
            <v>396</v>
          </cell>
          <cell r="P397">
            <v>474</v>
          </cell>
          <cell r="Q397" t="str">
            <v>Calculate Assessment Fee Percentage 5</v>
          </cell>
          <cell r="R397" t="str">
            <v>cal_ases_fee_pct_5</v>
          </cell>
        </row>
        <row r="398">
          <cell r="A398" t="str">
            <v>User Code 12</v>
          </cell>
          <cell r="B398">
            <v>397</v>
          </cell>
          <cell r="P398">
            <v>476</v>
          </cell>
          <cell r="Q398" t="str">
            <v>Card on Us Rate 5</v>
          </cell>
          <cell r="R398" t="str">
            <v>card_on_us_rate_5</v>
          </cell>
        </row>
        <row r="399">
          <cell r="A399" t="str">
            <v>Per Item Transaction Fee 13</v>
          </cell>
          <cell r="B399">
            <v>398</v>
          </cell>
          <cell r="P399">
            <v>477</v>
          </cell>
          <cell r="Q399" t="str">
            <v>Card on Us Per Item 5</v>
          </cell>
          <cell r="R399" t="str">
            <v>card_on_us_per_itm_5</v>
          </cell>
        </row>
        <row r="400">
          <cell r="A400" t="str">
            <v>Number of Warning Bulletins 13</v>
          </cell>
          <cell r="B400">
            <v>399</v>
          </cell>
          <cell r="P400">
            <v>478</v>
          </cell>
          <cell r="Q400" t="str">
            <v>Card Description 6</v>
          </cell>
          <cell r="R400" t="str">
            <v>card_desc_6</v>
          </cell>
        </row>
        <row r="401">
          <cell r="A401" t="str">
            <v>Discount Rate 13</v>
          </cell>
          <cell r="B401">
            <v>400</v>
          </cell>
          <cell r="P401">
            <v>479</v>
          </cell>
          <cell r="Q401" t="str">
            <v>Short Card Description  6</v>
          </cell>
          <cell r="R401" t="str">
            <v>shrt_card_desc_6</v>
          </cell>
        </row>
        <row r="402">
          <cell r="A402" t="str">
            <v>Floor Limit 13</v>
          </cell>
          <cell r="B402">
            <v>401</v>
          </cell>
          <cell r="P402">
            <v>480</v>
          </cell>
          <cell r="Q402" t="str">
            <v>Calculate Assessment Fee Percentage 6</v>
          </cell>
          <cell r="R402" t="str">
            <v>cal_ases_fee_pct_6</v>
          </cell>
        </row>
        <row r="403">
          <cell r="A403" t="str">
            <v>Fee Based Sales Code 13</v>
          </cell>
          <cell r="B403">
            <v>402</v>
          </cell>
          <cell r="P403">
            <v>482</v>
          </cell>
          <cell r="Q403" t="str">
            <v>Card on Us Rate 6</v>
          </cell>
          <cell r="R403" t="str">
            <v>card_on_us_rate_6</v>
          </cell>
        </row>
        <row r="404">
          <cell r="A404" t="str">
            <v>Interchange Fees Code 13</v>
          </cell>
          <cell r="B404">
            <v>403</v>
          </cell>
          <cell r="P404">
            <v>483</v>
          </cell>
          <cell r="Q404" t="str">
            <v>Card on Us Per Item 6</v>
          </cell>
          <cell r="R404" t="str">
            <v>card_on_us_per_itm_6</v>
          </cell>
        </row>
        <row r="405">
          <cell r="A405" t="str">
            <v>User Code 13</v>
          </cell>
          <cell r="B405">
            <v>404</v>
          </cell>
          <cell r="P405">
            <v>484</v>
          </cell>
          <cell r="Q405" t="str">
            <v xml:space="preserve">JCB State Code </v>
          </cell>
          <cell r="R405" t="str">
            <v>jcb_ste_cd</v>
          </cell>
        </row>
        <row r="406">
          <cell r="A406" t="str">
            <v>Per Item Transaction Fee 14</v>
          </cell>
          <cell r="B406">
            <v>405</v>
          </cell>
          <cell r="P406">
            <v>485</v>
          </cell>
          <cell r="Q406" t="str">
            <v xml:space="preserve">JCB Area Code </v>
          </cell>
          <cell r="R406" t="str">
            <v>jcb_area_cd</v>
          </cell>
        </row>
        <row r="407">
          <cell r="A407" t="str">
            <v>Number of Warning Bulletins 14</v>
          </cell>
          <cell r="B407">
            <v>406</v>
          </cell>
          <cell r="P407">
            <v>486</v>
          </cell>
          <cell r="Q407" t="str">
            <v>Charge Admin</v>
          </cell>
          <cell r="R407" t="str">
            <v>chrg_admn</v>
          </cell>
        </row>
        <row r="408">
          <cell r="A408" t="str">
            <v>Discount Rate 14</v>
          </cell>
          <cell r="B408">
            <v>407</v>
          </cell>
          <cell r="P408">
            <v>487</v>
          </cell>
          <cell r="Q408" t="str">
            <v>Minimum Discount Charge</v>
          </cell>
          <cell r="R408" t="str">
            <v>min_discnt_chrg</v>
          </cell>
        </row>
        <row r="409">
          <cell r="A409" t="str">
            <v>Floor Limit 14</v>
          </cell>
          <cell r="B409">
            <v>408</v>
          </cell>
          <cell r="P409">
            <v>490</v>
          </cell>
          <cell r="Q409" t="str">
            <v>Per Item Charge</v>
          </cell>
          <cell r="R409" t="str">
            <v>per_itm_chrg</v>
          </cell>
        </row>
        <row r="410">
          <cell r="A410" t="str">
            <v>Fee Based Sales Code 14</v>
          </cell>
          <cell r="B410">
            <v>409</v>
          </cell>
          <cell r="P410">
            <v>491</v>
          </cell>
          <cell r="Q410" t="str">
            <v>Statement Fee Charge</v>
          </cell>
          <cell r="R410" t="str">
            <v>stmt_fee_chrg</v>
          </cell>
        </row>
        <row r="411">
          <cell r="A411" t="str">
            <v>Interchange Fees Code 14</v>
          </cell>
          <cell r="B411">
            <v>410</v>
          </cell>
          <cell r="P411">
            <v>493</v>
          </cell>
          <cell r="Q411" t="str">
            <v>Check Approval Fee</v>
          </cell>
          <cell r="R411" t="str">
            <v>chk_apprv_fee</v>
          </cell>
        </row>
        <row r="412">
          <cell r="A412" t="str">
            <v>User Code 14</v>
          </cell>
          <cell r="B412">
            <v>411</v>
          </cell>
          <cell r="P412">
            <v>494</v>
          </cell>
          <cell r="Q412" t="str">
            <v>Admin Fee</v>
          </cell>
          <cell r="R412" t="str">
            <v>admn_fee</v>
          </cell>
        </row>
        <row r="413">
          <cell r="A413" t="str">
            <v>Per Item Transaction Fee 15</v>
          </cell>
          <cell r="B413">
            <v>412</v>
          </cell>
          <cell r="P413">
            <v>495</v>
          </cell>
          <cell r="Q413" t="str">
            <v>Chargeback Fee</v>
          </cell>
          <cell r="R413" t="str">
            <v>chrgbk_fee</v>
          </cell>
        </row>
        <row r="414">
          <cell r="A414" t="str">
            <v>Number of Warning Bulletins 15</v>
          </cell>
          <cell r="B414">
            <v>413</v>
          </cell>
          <cell r="P414">
            <v>497</v>
          </cell>
          <cell r="Q414" t="str">
            <v>Minimum Discount Amount</v>
          </cell>
          <cell r="R414" t="str">
            <v>min_discnt_amt</v>
          </cell>
        </row>
        <row r="415">
          <cell r="A415" t="str">
            <v>Discount Rate 15</v>
          </cell>
          <cell r="B415">
            <v>414</v>
          </cell>
          <cell r="P415">
            <v>499</v>
          </cell>
          <cell r="Q415" t="str">
            <v>Statement Fee</v>
          </cell>
          <cell r="R415" t="str">
            <v>stmt_fee</v>
          </cell>
        </row>
        <row r="416">
          <cell r="A416" t="str">
            <v>Floor Limit 15</v>
          </cell>
          <cell r="B416">
            <v>415</v>
          </cell>
          <cell r="P416">
            <v>500</v>
          </cell>
          <cell r="Q416" t="str">
            <v>Member Fee</v>
          </cell>
          <cell r="R416" t="str">
            <v>mbr_fee</v>
          </cell>
        </row>
        <row r="417">
          <cell r="A417" t="str">
            <v>Fee Based Sales Code 15</v>
          </cell>
          <cell r="B417">
            <v>416</v>
          </cell>
          <cell r="P417">
            <v>501</v>
          </cell>
          <cell r="Q417" t="str">
            <v>Statement Type</v>
          </cell>
          <cell r="R417" t="str">
            <v>stmt_tp</v>
          </cell>
        </row>
        <row r="418">
          <cell r="A418" t="str">
            <v>Interchange Fees Code 15</v>
          </cell>
          <cell r="B418">
            <v>417</v>
          </cell>
          <cell r="P418">
            <v>506</v>
          </cell>
          <cell r="Q418" t="str">
            <v>Cycle to Date Number of Chargeback</v>
          </cell>
          <cell r="R418" t="str">
            <v>ctd_nbr_chrgbk</v>
          </cell>
        </row>
        <row r="419">
          <cell r="A419" t="str">
            <v>User Code 15</v>
          </cell>
          <cell r="B419">
            <v>418</v>
          </cell>
          <cell r="P419">
            <v>507</v>
          </cell>
          <cell r="Q419" t="str">
            <v>Cycle to Date Chargeback Amount</v>
          </cell>
          <cell r="R419" t="str">
            <v>ctd_chrgbk_amt</v>
          </cell>
        </row>
        <row r="420">
          <cell r="A420" t="str">
            <v>Visa Merchant Category Code</v>
          </cell>
          <cell r="B420">
            <v>419</v>
          </cell>
          <cell r="P420">
            <v>508</v>
          </cell>
          <cell r="Q420" t="str">
            <v>Cycle to Date Number of Check Approval</v>
          </cell>
          <cell r="R420" t="str">
            <v>ctd_nbr_chk_apprv</v>
          </cell>
        </row>
        <row r="421">
          <cell r="A421" t="str">
            <v>Mastercard Merchant Category Code</v>
          </cell>
          <cell r="B421">
            <v>420</v>
          </cell>
          <cell r="P421">
            <v>509</v>
          </cell>
          <cell r="Q421" t="str">
            <v>Cycle to Date Check Approval Amount</v>
          </cell>
          <cell r="R421" t="str">
            <v>ctd_chk_apprv_amt</v>
          </cell>
        </row>
        <row r="422">
          <cell r="A422" t="str">
            <v>Standard Industry Classification Code</v>
          </cell>
          <cell r="B422">
            <v>421</v>
          </cell>
          <cell r="P422">
            <v>511</v>
          </cell>
          <cell r="Q422" t="str">
            <v>Project Volume Method</v>
          </cell>
          <cell r="R422" t="str">
            <v>prj_vol_mthd</v>
          </cell>
        </row>
        <row r="423">
          <cell r="A423" t="str">
            <v>JCB Merchant Category Code</v>
          </cell>
          <cell r="B423">
            <v>422</v>
          </cell>
          <cell r="P423">
            <v>527</v>
          </cell>
          <cell r="Q423" t="str">
            <v>Visa Number Total Sales 1</v>
          </cell>
          <cell r="R423" t="str">
            <v>visa_num_tot_sale_1</v>
          </cell>
        </row>
        <row r="424">
          <cell r="A424" t="str">
            <v>Current Week to Date Visa Gross Sales Amount</v>
          </cell>
          <cell r="B424">
            <v>423</v>
          </cell>
          <cell r="P424">
            <v>528</v>
          </cell>
          <cell r="Q424" t="str">
            <v>Visa Amount Total Sales 1</v>
          </cell>
          <cell r="R424" t="str">
            <v>visa_amt_tot_sale_1</v>
          </cell>
        </row>
        <row r="425">
          <cell r="A425" t="str">
            <v xml:space="preserve">Current Week to Date Visa Average Transaction Amount
</v>
          </cell>
          <cell r="B425">
            <v>424</v>
          </cell>
          <cell r="P425">
            <v>529</v>
          </cell>
          <cell r="Q425" t="str">
            <v>Visa Number Total Return 1</v>
          </cell>
          <cell r="R425" t="str">
            <v>visa_num_tot_retrn_1</v>
          </cell>
        </row>
        <row r="426">
          <cell r="A426" t="str">
            <v xml:space="preserve">Current Week to Date Visa Number of Sales Transaction
</v>
          </cell>
          <cell r="B426">
            <v>425</v>
          </cell>
          <cell r="P426">
            <v>530</v>
          </cell>
          <cell r="Q426" t="str">
            <v>Visa Amount Total Return 1</v>
          </cell>
          <cell r="R426" t="str">
            <v>visa_amt_tot_retrn_1</v>
          </cell>
        </row>
        <row r="427">
          <cell r="A427" t="str">
            <v xml:space="preserve">Current Week to Date Visa Number of Chargeback Transaction
</v>
          </cell>
          <cell r="B427">
            <v>426</v>
          </cell>
          <cell r="P427">
            <v>531</v>
          </cell>
          <cell r="Q427" t="str">
            <v>Visa Amount Total Per Transaction 1</v>
          </cell>
          <cell r="R427" t="str">
            <v>visa_amt_tot_per_txn_1</v>
          </cell>
        </row>
        <row r="428">
          <cell r="A428" t="str">
            <v xml:space="preserve">Current Week To Date ELP Total Days
</v>
          </cell>
          <cell r="B428">
            <v>427</v>
          </cell>
          <cell r="P428">
            <v>532</v>
          </cell>
          <cell r="Q428" t="str">
            <v>Visa Amount Discount 1</v>
          </cell>
          <cell r="R428" t="str">
            <v>visa_amt_discnt_1</v>
          </cell>
        </row>
        <row r="429">
          <cell r="A429" t="str">
            <v xml:space="preserve">LMF Gross Sales Amount
</v>
          </cell>
          <cell r="B429">
            <v>428</v>
          </cell>
          <cell r="P429">
            <v>533</v>
          </cell>
          <cell r="Q429" t="str">
            <v>Visa Current Rate 1</v>
          </cell>
          <cell r="R429" t="str">
            <v>visa_crrnt_rate_1</v>
          </cell>
        </row>
        <row r="430">
          <cell r="A430" t="str">
            <v xml:space="preserve">LMF Average Transaction Amount
</v>
          </cell>
          <cell r="B430">
            <v>429</v>
          </cell>
          <cell r="P430">
            <v>542</v>
          </cell>
          <cell r="Q430" t="str">
            <v>Master Card Number Total Sales 1</v>
          </cell>
          <cell r="R430" t="str">
            <v>mc_num_tot_sale_1</v>
          </cell>
        </row>
        <row r="431">
          <cell r="A431" t="str">
            <v xml:space="preserve">Number of LMF Drafts
</v>
          </cell>
          <cell r="B431">
            <v>430</v>
          </cell>
          <cell r="P431">
            <v>543</v>
          </cell>
          <cell r="Q431" t="str">
            <v>Master Card Amount Total Sales 1</v>
          </cell>
          <cell r="R431" t="str">
            <v>mc_amt_tot_sale_1</v>
          </cell>
        </row>
        <row r="432">
          <cell r="A432" t="str">
            <v xml:space="preserve">Number of LMF Chargeback
</v>
          </cell>
          <cell r="B432">
            <v>431</v>
          </cell>
          <cell r="P432">
            <v>544</v>
          </cell>
          <cell r="Q432" t="str">
            <v>Master Card Number Total Return 1</v>
          </cell>
          <cell r="R432" t="str">
            <v>mc_num_tot_retrn_1</v>
          </cell>
        </row>
        <row r="433">
          <cell r="A433" t="str">
            <v xml:space="preserve">Month to Date Number of LMF Chargeback
</v>
          </cell>
          <cell r="B433">
            <v>432</v>
          </cell>
          <cell r="P433">
            <v>545</v>
          </cell>
          <cell r="Q433" t="str">
            <v>Master Card Amount Total Return 1</v>
          </cell>
          <cell r="R433" t="str">
            <v>mc_amt_tot_retrn_1</v>
          </cell>
        </row>
        <row r="434">
          <cell r="A434" t="str">
            <v>Last Interrogated Date</v>
          </cell>
          <cell r="B434">
            <v>433</v>
          </cell>
          <cell r="P434">
            <v>546</v>
          </cell>
          <cell r="Q434" t="str">
            <v>Master Card Amount Total Per Transaction 1</v>
          </cell>
          <cell r="R434" t="str">
            <v>mc_amt_tot_per_txn_1</v>
          </cell>
        </row>
        <row r="435">
          <cell r="A435" t="str">
            <v>First Post Date</v>
          </cell>
          <cell r="B435">
            <v>434</v>
          </cell>
          <cell r="P435">
            <v>547</v>
          </cell>
          <cell r="Q435" t="str">
            <v>Master Card Amount Discount 1</v>
          </cell>
          <cell r="R435" t="str">
            <v>mc_amt_discnt_1</v>
          </cell>
        </row>
        <row r="436">
          <cell r="A436" t="str">
            <v>Monitoring Code</v>
          </cell>
          <cell r="B436">
            <v>435</v>
          </cell>
          <cell r="P436">
            <v>548</v>
          </cell>
          <cell r="Q436" t="str">
            <v>Master Card Current Rate 1</v>
          </cell>
          <cell r="R436" t="str">
            <v>mc_crrnt_rate_1</v>
          </cell>
        </row>
        <row r="437">
          <cell r="A437" t="str">
            <v xml:space="preserve">Visa Interchange Flag </v>
          </cell>
          <cell r="B437">
            <v>436</v>
          </cell>
          <cell r="P437">
            <v>557</v>
          </cell>
          <cell r="Q437" t="str">
            <v>Private Card Number Total Sales 1</v>
          </cell>
          <cell r="R437" t="str">
            <v>privt_card_num_tot_sale_1</v>
          </cell>
        </row>
        <row r="438">
          <cell r="A438" t="str">
            <v>Visa Authorize Inquiry TC</v>
          </cell>
          <cell r="B438">
            <v>437</v>
          </cell>
          <cell r="P438">
            <v>558</v>
          </cell>
          <cell r="Q438" t="str">
            <v>Private Card Amount Total Sales 1</v>
          </cell>
          <cell r="R438" t="str">
            <v>privt_card_amt_tot_sale_1</v>
          </cell>
        </row>
        <row r="439">
          <cell r="A439" t="str">
            <v xml:space="preserve">Visa Special Condition 1
</v>
          </cell>
          <cell r="B439">
            <v>438</v>
          </cell>
          <cell r="P439">
            <v>559</v>
          </cell>
          <cell r="Q439" t="str">
            <v>Private Card Number Total Return 1</v>
          </cell>
          <cell r="R439" t="str">
            <v>privt_card_num_tot_retrn_1</v>
          </cell>
        </row>
        <row r="440">
          <cell r="A440" t="str">
            <v xml:space="preserve">E-Mail Phone Code
</v>
          </cell>
          <cell r="B440">
            <v>439</v>
          </cell>
          <cell r="P440">
            <v>560</v>
          </cell>
          <cell r="Q440" t="str">
            <v>Private Card Amount Total Return 1</v>
          </cell>
          <cell r="R440" t="str">
            <v>privt_card_amt_tot_retrn_1</v>
          </cell>
        </row>
        <row r="441">
          <cell r="A441" t="str">
            <v xml:space="preserve">Month to Date Fields
</v>
          </cell>
          <cell r="B441">
            <v>440</v>
          </cell>
          <cell r="P441">
            <v>561</v>
          </cell>
          <cell r="Q441" t="str">
            <v>Private Card Amount Total Per Transaction 1</v>
          </cell>
          <cell r="R441" t="str">
            <v>privt_card_amt_tot_per_txn_1</v>
          </cell>
        </row>
        <row r="442">
          <cell r="A442" t="str">
            <v xml:space="preserve">Post Capacity
</v>
          </cell>
          <cell r="B442">
            <v>441</v>
          </cell>
          <cell r="P442">
            <v>562</v>
          </cell>
          <cell r="Q442" t="str">
            <v>Private Card Amount Discount 1</v>
          </cell>
          <cell r="R442" t="str">
            <v>privt_card_amt_discnt_1</v>
          </cell>
        </row>
        <row r="443">
          <cell r="A443" t="str">
            <v xml:space="preserve">Post Entry Mode
</v>
          </cell>
          <cell r="B443">
            <v>442</v>
          </cell>
          <cell r="P443">
            <v>563</v>
          </cell>
          <cell r="Q443" t="str">
            <v>Private Card Current Rate 1</v>
          </cell>
          <cell r="R443" t="str">
            <v>privt_card_crrnt_rate_1</v>
          </cell>
        </row>
        <row r="444">
          <cell r="A444" t="str">
            <v xml:space="preserve">Authorization Source
</v>
          </cell>
          <cell r="B444">
            <v>443</v>
          </cell>
          <cell r="P444">
            <v>572</v>
          </cell>
          <cell r="Q444" t="str">
            <v>JCB Number Total Sales 1</v>
          </cell>
          <cell r="R444" t="str">
            <v>jcb_num_tot_sale_1</v>
          </cell>
        </row>
        <row r="445">
          <cell r="A445" t="str">
            <v>CH Number</v>
          </cell>
          <cell r="B445">
            <v>444</v>
          </cell>
          <cell r="P445">
            <v>573</v>
          </cell>
          <cell r="Q445" t="str">
            <v>JCB Amount Total Sales 1</v>
          </cell>
          <cell r="R445" t="str">
            <v>jcb_amt_tot_sale_1</v>
          </cell>
        </row>
        <row r="446">
          <cell r="A446" t="str">
            <v>Master Interchange Flag</v>
          </cell>
          <cell r="B446">
            <v>445</v>
          </cell>
          <cell r="P446">
            <v>574</v>
          </cell>
          <cell r="Q446" t="str">
            <v>JCB Number Total Return 1</v>
          </cell>
          <cell r="R446" t="str">
            <v>jcb_num_tot_retrn_1</v>
          </cell>
        </row>
        <row r="447">
          <cell r="A447" t="str">
            <v>Master Authorize Inquiry TC</v>
          </cell>
          <cell r="B447">
            <v>446</v>
          </cell>
          <cell r="P447">
            <v>575</v>
          </cell>
          <cell r="Q447" t="str">
            <v>JCB Amount Total Return 1</v>
          </cell>
          <cell r="R447" t="str">
            <v>jcb_amt_tot_retrn_1</v>
          </cell>
        </row>
        <row r="448">
          <cell r="A448" t="str">
            <v>Master Express Interchange Flag</v>
          </cell>
          <cell r="B448">
            <v>447</v>
          </cell>
          <cell r="P448">
            <v>576</v>
          </cell>
          <cell r="Q448" t="str">
            <v>JCB Amount Total Per Transaction 1</v>
          </cell>
          <cell r="R448" t="str">
            <v>jcb_amt_tot_per_txn_1</v>
          </cell>
        </row>
        <row r="449">
          <cell r="A449" t="str">
            <v>Card Description 1</v>
          </cell>
          <cell r="B449">
            <v>448</v>
          </cell>
          <cell r="P449">
            <v>577</v>
          </cell>
          <cell r="Q449" t="str">
            <v>JCB Amount Discount 1</v>
          </cell>
          <cell r="R449" t="str">
            <v>jcb_amt_discnt_1</v>
          </cell>
        </row>
        <row r="450">
          <cell r="A450" t="str">
            <v>Short Card Description  1</v>
          </cell>
          <cell r="B450">
            <v>449</v>
          </cell>
          <cell r="P450">
            <v>578</v>
          </cell>
          <cell r="Q450" t="str">
            <v>JCB Current Rate 1</v>
          </cell>
          <cell r="R450" t="str">
            <v>jcb_crrnt_rate_1</v>
          </cell>
        </row>
        <row r="451">
          <cell r="A451" t="str">
            <v>Calculate Assessment Fee Percentage 1</v>
          </cell>
          <cell r="B451">
            <v>450</v>
          </cell>
          <cell r="P451">
            <v>579</v>
          </cell>
          <cell r="Q451" t="str">
            <v>Amount Fee 1</v>
          </cell>
          <cell r="R451" t="str">
            <v>amt_fee_1</v>
          </cell>
        </row>
        <row r="452">
          <cell r="A452" t="str">
            <v>Card Bulletins Cost 1</v>
          </cell>
          <cell r="B452">
            <v>451</v>
          </cell>
          <cell r="P452">
            <v>580</v>
          </cell>
          <cell r="Q452" t="str">
            <v>Amount Discount 1</v>
          </cell>
          <cell r="R452" t="str">
            <v>amt_discnt_1</v>
          </cell>
        </row>
        <row r="453">
          <cell r="A453" t="str">
            <v>Card on Us Rate 1</v>
          </cell>
          <cell r="B453">
            <v>452</v>
          </cell>
          <cell r="P453">
            <v>582</v>
          </cell>
          <cell r="Q453" t="str">
            <v>JCB Rate 1</v>
          </cell>
          <cell r="R453" t="str">
            <v>jcb_rate_1</v>
          </cell>
        </row>
        <row r="454">
          <cell r="A454" t="str">
            <v>Card on Us Per Item 1</v>
          </cell>
          <cell r="B454">
            <v>453</v>
          </cell>
          <cell r="P454">
            <v>598</v>
          </cell>
          <cell r="Q454" t="str">
            <v>Number Chargeback 1</v>
          </cell>
          <cell r="R454" t="str">
            <v>num_chrgbk_1</v>
          </cell>
        </row>
        <row r="455">
          <cell r="A455" t="str">
            <v>Card Description 2</v>
          </cell>
          <cell r="B455">
            <v>454</v>
          </cell>
          <cell r="P455">
            <v>599</v>
          </cell>
          <cell r="Q455" t="str">
            <v>Chargeback Amount 1</v>
          </cell>
          <cell r="R455" t="str">
            <v>chrgbk_amt_1</v>
          </cell>
        </row>
        <row r="456">
          <cell r="A456" t="str">
            <v>Short Card Description  2</v>
          </cell>
          <cell r="B456">
            <v>455</v>
          </cell>
          <cell r="P456">
            <v>600</v>
          </cell>
          <cell r="Q456" t="str">
            <v>Number Check Approval 1</v>
          </cell>
          <cell r="R456" t="str">
            <v>num_chk_apprv_1</v>
          </cell>
        </row>
        <row r="457">
          <cell r="A457" t="str">
            <v>Calculate Assessment Fee Percentage 2</v>
          </cell>
          <cell r="B457">
            <v>456</v>
          </cell>
          <cell r="P457">
            <v>601</v>
          </cell>
          <cell r="Q457" t="str">
            <v>Check Approval Amount 1</v>
          </cell>
          <cell r="R457" t="str">
            <v>chk_apprv_amt_1</v>
          </cell>
        </row>
        <row r="458">
          <cell r="A458" t="str">
            <v>Card Bulletins Cost 2</v>
          </cell>
          <cell r="B458">
            <v>457</v>
          </cell>
          <cell r="P458">
            <v>602</v>
          </cell>
          <cell r="Q458" t="str">
            <v>Member Fee Amount 1</v>
          </cell>
          <cell r="R458" t="str">
            <v>mbr_fee_amt_1</v>
          </cell>
        </row>
        <row r="459">
          <cell r="A459" t="str">
            <v>Card on Us Rate 2</v>
          </cell>
          <cell r="B459">
            <v>458</v>
          </cell>
          <cell r="P459">
            <v>609</v>
          </cell>
          <cell r="Q459" t="str">
            <v>Number Discount Adjust 1</v>
          </cell>
          <cell r="R459" t="str">
            <v>num_discnt_adj_1</v>
          </cell>
        </row>
        <row r="460">
          <cell r="A460" t="str">
            <v>Card on Us Per Item 2</v>
          </cell>
          <cell r="B460">
            <v>459</v>
          </cell>
          <cell r="P460">
            <v>610</v>
          </cell>
          <cell r="Q460" t="str">
            <v>Amount Discount Adjust 1</v>
          </cell>
          <cell r="R460" t="str">
            <v>amt_discnt_adj_1</v>
          </cell>
        </row>
        <row r="461">
          <cell r="A461" t="str">
            <v>Card Description 3</v>
          </cell>
          <cell r="B461">
            <v>460</v>
          </cell>
          <cell r="P461">
            <v>611</v>
          </cell>
          <cell r="Q461" t="str">
            <v>Number Fee Adjust 1</v>
          </cell>
          <cell r="R461" t="str">
            <v>num_fee_adj_1</v>
          </cell>
        </row>
        <row r="462">
          <cell r="A462" t="str">
            <v>Short Card Description  3</v>
          </cell>
          <cell r="B462">
            <v>461</v>
          </cell>
          <cell r="P462">
            <v>612</v>
          </cell>
          <cell r="Q462" t="str">
            <v>Amount Fee Adjust 1</v>
          </cell>
          <cell r="R462" t="str">
            <v>amt_fee_adj_1</v>
          </cell>
        </row>
        <row r="463">
          <cell r="A463" t="str">
            <v>Calculate Assessment Fee Percentage 3</v>
          </cell>
          <cell r="B463">
            <v>462</v>
          </cell>
          <cell r="P463">
            <v>613</v>
          </cell>
          <cell r="Q463" t="str">
            <v>Amount Per Transaction 1</v>
          </cell>
          <cell r="R463" t="str">
            <v>amt_per_txn_1</v>
          </cell>
        </row>
        <row r="464">
          <cell r="A464" t="str">
            <v>Card Bulletins Cost 3</v>
          </cell>
          <cell r="B464">
            <v>463</v>
          </cell>
          <cell r="P464">
            <v>632</v>
          </cell>
          <cell r="Q464" t="str">
            <v>Visa Number Total Sales 2</v>
          </cell>
          <cell r="R464" t="str">
            <v>visa_num_tot_sale_2</v>
          </cell>
        </row>
        <row r="465">
          <cell r="A465" t="str">
            <v>Card on Us Rate 3</v>
          </cell>
          <cell r="B465">
            <v>464</v>
          </cell>
          <cell r="P465">
            <v>633</v>
          </cell>
          <cell r="Q465" t="str">
            <v>Visa Amount Total Sales 2</v>
          </cell>
          <cell r="R465" t="str">
            <v>visa_amt_tot_sale_2</v>
          </cell>
        </row>
        <row r="466">
          <cell r="A466" t="str">
            <v>Card on Us Per Item 3</v>
          </cell>
          <cell r="B466">
            <v>465</v>
          </cell>
          <cell r="P466">
            <v>634</v>
          </cell>
          <cell r="Q466" t="str">
            <v>Visa Number Total Return 2</v>
          </cell>
          <cell r="R466" t="str">
            <v>visa_num_tot_retrn_2</v>
          </cell>
        </row>
        <row r="467">
          <cell r="A467" t="str">
            <v>Card Description 4</v>
          </cell>
          <cell r="B467">
            <v>466</v>
          </cell>
          <cell r="P467">
            <v>635</v>
          </cell>
          <cell r="Q467" t="str">
            <v>Visa Amount Total Return 2</v>
          </cell>
          <cell r="R467" t="str">
            <v>visa_amt_tot_retrn_2</v>
          </cell>
        </row>
        <row r="468">
          <cell r="A468" t="str">
            <v>Short Card Description  4</v>
          </cell>
          <cell r="B468">
            <v>467</v>
          </cell>
          <cell r="P468">
            <v>636</v>
          </cell>
          <cell r="Q468" t="str">
            <v>Visa Amount Total Per Transaction 2</v>
          </cell>
          <cell r="R468" t="str">
            <v>visa_amt_tot_per_txn_2</v>
          </cell>
        </row>
        <row r="469">
          <cell r="A469" t="str">
            <v>Calculate Assessment Fee Percentage 4</v>
          </cell>
          <cell r="B469">
            <v>468</v>
          </cell>
          <cell r="P469">
            <v>637</v>
          </cell>
          <cell r="Q469" t="str">
            <v>Visa Amount Discount 2</v>
          </cell>
          <cell r="R469" t="str">
            <v>visa_amt_discnt_2</v>
          </cell>
        </row>
        <row r="470">
          <cell r="A470" t="str">
            <v>Card Bulletins Cost 4</v>
          </cell>
          <cell r="B470">
            <v>469</v>
          </cell>
          <cell r="P470">
            <v>638</v>
          </cell>
          <cell r="Q470" t="str">
            <v>Visa Current Rate 2</v>
          </cell>
          <cell r="R470" t="str">
            <v>visa_crrnt_rate_2</v>
          </cell>
        </row>
        <row r="471">
          <cell r="A471" t="str">
            <v>Card on Us Rate 4</v>
          </cell>
          <cell r="B471">
            <v>470</v>
          </cell>
          <cell r="P471">
            <v>647</v>
          </cell>
          <cell r="Q471" t="str">
            <v>Master Card Number Total Sales 2</v>
          </cell>
          <cell r="R471" t="str">
            <v>mc_num_tot_sale_2</v>
          </cell>
        </row>
        <row r="472">
          <cell r="A472" t="str">
            <v>Card on Us Per Item 4</v>
          </cell>
          <cell r="B472">
            <v>471</v>
          </cell>
          <cell r="P472">
            <v>648</v>
          </cell>
          <cell r="Q472" t="str">
            <v>Master Card Amount Total Sales 2</v>
          </cell>
          <cell r="R472" t="str">
            <v>mc_amt_tot_sale_2</v>
          </cell>
        </row>
        <row r="473">
          <cell r="A473" t="str">
            <v>Card Description 5</v>
          </cell>
          <cell r="B473">
            <v>472</v>
          </cell>
          <cell r="P473">
            <v>649</v>
          </cell>
          <cell r="Q473" t="str">
            <v>Master Card Number Total Return 2</v>
          </cell>
          <cell r="R473" t="str">
            <v>mc_num_tot_retrn_2</v>
          </cell>
        </row>
        <row r="474">
          <cell r="A474" t="str">
            <v>Short Card Description  5</v>
          </cell>
          <cell r="B474">
            <v>473</v>
          </cell>
          <cell r="P474">
            <v>650</v>
          </cell>
          <cell r="Q474" t="str">
            <v>Master Card Amount Total Return 2</v>
          </cell>
          <cell r="R474" t="str">
            <v>mc_amt_tot_retrn_2</v>
          </cell>
        </row>
        <row r="475">
          <cell r="A475" t="str">
            <v>Calculate Assessment Fee Percentage 5</v>
          </cell>
          <cell r="B475">
            <v>474</v>
          </cell>
          <cell r="P475">
            <v>651</v>
          </cell>
          <cell r="Q475" t="str">
            <v>Master Card Amount Total Per Transaction 2</v>
          </cell>
          <cell r="R475" t="str">
            <v>mc_amt_tot_per_txn_2</v>
          </cell>
        </row>
        <row r="476">
          <cell r="A476" t="str">
            <v>Card Bulletins Cost 5</v>
          </cell>
          <cell r="B476">
            <v>475</v>
          </cell>
          <cell r="P476">
            <v>652</v>
          </cell>
          <cell r="Q476" t="str">
            <v>Master Card Amount Discount 2</v>
          </cell>
          <cell r="R476" t="str">
            <v>mc_amt_discnt_2</v>
          </cell>
        </row>
        <row r="477">
          <cell r="A477" t="str">
            <v>Card on Us Rate 5</v>
          </cell>
          <cell r="B477">
            <v>476</v>
          </cell>
          <cell r="P477">
            <v>653</v>
          </cell>
          <cell r="Q477" t="str">
            <v>Master Card Current Rate 2</v>
          </cell>
          <cell r="R477" t="str">
            <v>mc_crrnt_rate_2</v>
          </cell>
        </row>
        <row r="478">
          <cell r="A478" t="str">
            <v>Card on Us Per Item 5</v>
          </cell>
          <cell r="B478">
            <v>477</v>
          </cell>
          <cell r="P478">
            <v>662</v>
          </cell>
          <cell r="Q478" t="str">
            <v>Private Card Number Total Sales 2</v>
          </cell>
          <cell r="R478" t="str">
            <v>privt_card_num_tot_sale_2</v>
          </cell>
        </row>
        <row r="479">
          <cell r="A479" t="str">
            <v>Card Description 6</v>
          </cell>
          <cell r="B479">
            <v>478</v>
          </cell>
          <cell r="P479">
            <v>663</v>
          </cell>
          <cell r="Q479" t="str">
            <v>Private Card Amount Total Sales 2</v>
          </cell>
          <cell r="R479" t="str">
            <v>privt_card_amt_tot_sale_2</v>
          </cell>
        </row>
        <row r="480">
          <cell r="A480" t="str">
            <v>Short Card Description  6</v>
          </cell>
          <cell r="B480">
            <v>479</v>
          </cell>
          <cell r="P480">
            <v>664</v>
          </cell>
          <cell r="Q480" t="str">
            <v>Private Card Number Total Return 2</v>
          </cell>
          <cell r="R480" t="str">
            <v>privt_card_num_tot_retrn_2</v>
          </cell>
        </row>
        <row r="481">
          <cell r="A481" t="str">
            <v>Calculate Assessment Fee Percentage 6</v>
          </cell>
          <cell r="B481">
            <v>480</v>
          </cell>
          <cell r="P481">
            <v>665</v>
          </cell>
          <cell r="Q481" t="str">
            <v>Private Card Amount Total Return 2</v>
          </cell>
          <cell r="R481" t="str">
            <v>privt_card_amt_tot_retrn_2</v>
          </cell>
        </row>
        <row r="482">
          <cell r="A482" t="str">
            <v>Card Bulletins Cost 6</v>
          </cell>
          <cell r="B482">
            <v>481</v>
          </cell>
          <cell r="P482">
            <v>666</v>
          </cell>
          <cell r="Q482" t="str">
            <v>Private Card Amount Total Per Transaction 2</v>
          </cell>
          <cell r="R482" t="str">
            <v>privt_card_amt_tot_per_txn_2</v>
          </cell>
        </row>
        <row r="483">
          <cell r="A483" t="str">
            <v>Card on Us Rate 6</v>
          </cell>
          <cell r="B483">
            <v>482</v>
          </cell>
          <cell r="P483">
            <v>667</v>
          </cell>
          <cell r="Q483" t="str">
            <v>Private Card Amount Discount 2</v>
          </cell>
          <cell r="R483" t="str">
            <v>privt_card_amt_discnt_2</v>
          </cell>
        </row>
        <row r="484">
          <cell r="A484" t="str">
            <v>Card on Us Per Item 6</v>
          </cell>
          <cell r="B484">
            <v>483</v>
          </cell>
          <cell r="P484">
            <v>668</v>
          </cell>
          <cell r="Q484" t="str">
            <v>Private Card Current Rate 2</v>
          </cell>
          <cell r="R484" t="str">
            <v>privt_card_crrnt_rate_2</v>
          </cell>
        </row>
        <row r="485">
          <cell r="A485" t="str">
            <v xml:space="preserve">JCB State Code </v>
          </cell>
          <cell r="B485">
            <v>484</v>
          </cell>
          <cell r="P485">
            <v>677</v>
          </cell>
          <cell r="Q485" t="str">
            <v>JCB Number Total Sales 2</v>
          </cell>
          <cell r="R485" t="str">
            <v>jcb_num_tot_sale_2</v>
          </cell>
        </row>
        <row r="486">
          <cell r="A486" t="str">
            <v xml:space="preserve">JCB Area Code </v>
          </cell>
          <cell r="B486">
            <v>485</v>
          </cell>
          <cell r="P486">
            <v>678</v>
          </cell>
          <cell r="Q486" t="str">
            <v>JCB Amount Total Sales 2</v>
          </cell>
          <cell r="R486" t="str">
            <v>jcb_amt_tot_sale_2</v>
          </cell>
        </row>
        <row r="487">
          <cell r="A487" t="str">
            <v>Charge Admin</v>
          </cell>
          <cell r="B487">
            <v>486</v>
          </cell>
          <cell r="P487">
            <v>679</v>
          </cell>
          <cell r="Q487" t="str">
            <v>JCB Number Total Return 2</v>
          </cell>
          <cell r="R487" t="str">
            <v>jcb_num_tot_retrn_2</v>
          </cell>
        </row>
        <row r="488">
          <cell r="A488" t="str">
            <v>Minimum Discount Charge</v>
          </cell>
          <cell r="B488">
            <v>487</v>
          </cell>
          <cell r="P488">
            <v>680</v>
          </cell>
          <cell r="Q488" t="str">
            <v>JCB Amount Total Return 2</v>
          </cell>
          <cell r="R488" t="str">
            <v>jcb_amt_tot_retrn_2</v>
          </cell>
        </row>
        <row r="489">
          <cell r="A489" t="str">
            <v>Pee On Chargeback</v>
          </cell>
          <cell r="B489">
            <v>488</v>
          </cell>
          <cell r="P489">
            <v>681</v>
          </cell>
          <cell r="Q489" t="str">
            <v>JCB Amount Total Per Transaction 2</v>
          </cell>
          <cell r="R489" t="str">
            <v>jcb_amt_tot_per_txn_2</v>
          </cell>
        </row>
        <row r="490">
          <cell r="A490" t="str">
            <v>Misc3 Fee Charge</v>
          </cell>
          <cell r="B490">
            <v>489</v>
          </cell>
          <cell r="P490">
            <v>682</v>
          </cell>
          <cell r="Q490" t="str">
            <v>JCB Amount Discount 2</v>
          </cell>
          <cell r="R490" t="str">
            <v>jcb_amt_discnt_2</v>
          </cell>
        </row>
        <row r="491">
          <cell r="A491" t="str">
            <v>Per Item Charge</v>
          </cell>
          <cell r="B491">
            <v>490</v>
          </cell>
          <cell r="P491">
            <v>683</v>
          </cell>
          <cell r="Q491" t="str">
            <v>JCB Current Rate 2</v>
          </cell>
          <cell r="R491" t="str">
            <v>jcb_crrnt_rate_2</v>
          </cell>
        </row>
        <row r="492">
          <cell r="A492" t="str">
            <v>Statement Fee Charge</v>
          </cell>
          <cell r="B492">
            <v>491</v>
          </cell>
          <cell r="P492">
            <v>684</v>
          </cell>
          <cell r="Q492" t="str">
            <v>Amount Fee 2</v>
          </cell>
          <cell r="R492" t="str">
            <v>amt_fee_2</v>
          </cell>
        </row>
        <row r="493">
          <cell r="A493" t="str">
            <v>Pee On Chargeback Qualification Rejection</v>
          </cell>
          <cell r="B493">
            <v>492</v>
          </cell>
          <cell r="P493">
            <v>685</v>
          </cell>
          <cell r="Q493" t="str">
            <v>Amount Discount 2</v>
          </cell>
          <cell r="R493" t="str">
            <v>amt_discnt_2</v>
          </cell>
        </row>
        <row r="494">
          <cell r="A494" t="str">
            <v>Check Approval Fee</v>
          </cell>
          <cell r="B494">
            <v>493</v>
          </cell>
          <cell r="P494">
            <v>687</v>
          </cell>
          <cell r="Q494" t="str">
            <v>Current Rate 2</v>
          </cell>
          <cell r="R494" t="str">
            <v>crrnt_rate_2</v>
          </cell>
        </row>
        <row r="495">
          <cell r="A495" t="str">
            <v>Admin Fee</v>
          </cell>
          <cell r="B495">
            <v>494</v>
          </cell>
          <cell r="P495">
            <v>703</v>
          </cell>
          <cell r="Q495" t="str">
            <v>Number Chargeback 2</v>
          </cell>
          <cell r="R495" t="str">
            <v>num_chrgbk_2</v>
          </cell>
        </row>
        <row r="496">
          <cell r="A496" t="str">
            <v>Chargeback Fee</v>
          </cell>
          <cell r="B496">
            <v>495</v>
          </cell>
          <cell r="P496">
            <v>704</v>
          </cell>
          <cell r="Q496" t="str">
            <v>Chargeback Amount 2</v>
          </cell>
          <cell r="R496" t="str">
            <v>chrgbk_amt_2</v>
          </cell>
        </row>
        <row r="497">
          <cell r="A497" t="str">
            <v>Qualification Rejection Fee</v>
          </cell>
          <cell r="B497">
            <v>496</v>
          </cell>
          <cell r="P497">
            <v>705</v>
          </cell>
          <cell r="Q497" t="str">
            <v>Number Check Approval 2</v>
          </cell>
          <cell r="R497" t="str">
            <v>num_chk_apprv_2</v>
          </cell>
        </row>
        <row r="498">
          <cell r="A498" t="str">
            <v>Minimum Discount Amount</v>
          </cell>
          <cell r="B498">
            <v>497</v>
          </cell>
          <cell r="P498">
            <v>706</v>
          </cell>
          <cell r="Q498" t="str">
            <v>Check Approval Amount 2</v>
          </cell>
          <cell r="R498" t="str">
            <v>chk_apprv_amt_2</v>
          </cell>
        </row>
        <row r="499">
          <cell r="A499" t="str">
            <v>MISC3 Fee</v>
          </cell>
          <cell r="B499">
            <v>498</v>
          </cell>
          <cell r="P499">
            <v>707</v>
          </cell>
          <cell r="Q499" t="str">
            <v>Member Fee Amount 2</v>
          </cell>
          <cell r="R499" t="str">
            <v>mbr_fee_amt_2</v>
          </cell>
        </row>
        <row r="500">
          <cell r="A500" t="str">
            <v>Statement Fee</v>
          </cell>
          <cell r="B500">
            <v>499</v>
          </cell>
          <cell r="P500">
            <v>714</v>
          </cell>
          <cell r="Q500" t="str">
            <v>Number Discount Adjust 2</v>
          </cell>
          <cell r="R500" t="str">
            <v>num_discnt_adj_2</v>
          </cell>
        </row>
        <row r="501">
          <cell r="A501" t="str">
            <v>Member Fee</v>
          </cell>
          <cell r="B501">
            <v>500</v>
          </cell>
          <cell r="P501">
            <v>715</v>
          </cell>
          <cell r="Q501" t="str">
            <v>Amount Discount Adjust 2</v>
          </cell>
          <cell r="R501" t="str">
            <v>amt_discnt_adj_2</v>
          </cell>
        </row>
        <row r="502">
          <cell r="A502" t="str">
            <v>Statement Type</v>
          </cell>
          <cell r="B502">
            <v>501</v>
          </cell>
          <cell r="P502">
            <v>716</v>
          </cell>
          <cell r="Q502" t="str">
            <v>Number Fee Adjust 2</v>
          </cell>
          <cell r="R502" t="str">
            <v>num_fee_adj_2</v>
          </cell>
        </row>
        <row r="503">
          <cell r="A503" t="str">
            <v>EXC Chargeback Method Organization Merchant</v>
          </cell>
          <cell r="B503">
            <v>502</v>
          </cell>
          <cell r="P503">
            <v>717</v>
          </cell>
          <cell r="Q503" t="str">
            <v>Amount Fee Adjust 2</v>
          </cell>
          <cell r="R503" t="str">
            <v>amt_fee_adj_2</v>
          </cell>
        </row>
        <row r="504">
          <cell r="A504" t="str">
            <v>EXC Qualification Rejection Method Organization Merchant</v>
          </cell>
          <cell r="B504">
            <v>503</v>
          </cell>
          <cell r="P504">
            <v>718</v>
          </cell>
          <cell r="Q504" t="str">
            <v>Amount Per Transaction 2</v>
          </cell>
          <cell r="R504" t="str">
            <v>amt_per_txn_2</v>
          </cell>
        </row>
        <row r="505">
          <cell r="A505" t="str">
            <v>EXC Chargeback Method</v>
          </cell>
          <cell r="B505">
            <v>504</v>
          </cell>
          <cell r="P505">
            <v>737</v>
          </cell>
          <cell r="Q505" t="str">
            <v>Visa Number Total Sales 3</v>
          </cell>
          <cell r="R505" t="str">
            <v>visa_num_tot_sale_3</v>
          </cell>
        </row>
        <row r="506">
          <cell r="A506" t="str">
            <v>EXC Qualification Rejection Method</v>
          </cell>
          <cell r="B506">
            <v>505</v>
          </cell>
          <cell r="P506">
            <v>738</v>
          </cell>
          <cell r="Q506" t="str">
            <v>Visa Amount Total Sales 3</v>
          </cell>
          <cell r="R506" t="str">
            <v>visa_amt_tot_sale_3</v>
          </cell>
        </row>
        <row r="507">
          <cell r="A507" t="str">
            <v>Cycle to Date Number of Chargeback</v>
          </cell>
          <cell r="B507">
            <v>506</v>
          </cell>
          <cell r="P507">
            <v>739</v>
          </cell>
          <cell r="Q507" t="str">
            <v>Visa Number Total Return 3</v>
          </cell>
          <cell r="R507" t="str">
            <v>visa_num_tot_retrn_3</v>
          </cell>
        </row>
        <row r="508">
          <cell r="A508" t="str">
            <v>Cycle to Date Chargeback Amount</v>
          </cell>
          <cell r="B508">
            <v>507</v>
          </cell>
          <cell r="P508">
            <v>740</v>
          </cell>
          <cell r="Q508" t="str">
            <v>Visa Amount Total Return 3</v>
          </cell>
          <cell r="R508" t="str">
            <v>visa_amt_tot_retrn_3</v>
          </cell>
        </row>
        <row r="509">
          <cell r="A509" t="str">
            <v>Cycle to Date Number of Check Approval</v>
          </cell>
          <cell r="B509">
            <v>508</v>
          </cell>
          <cell r="P509">
            <v>741</v>
          </cell>
          <cell r="Q509" t="str">
            <v>Visa Amount Total Per Transaction 3</v>
          </cell>
          <cell r="R509" t="str">
            <v>visa_amt_tot_per_txn_3</v>
          </cell>
        </row>
        <row r="510">
          <cell r="A510" t="str">
            <v>Cycle to Date Check Approval Amount</v>
          </cell>
          <cell r="B510">
            <v>509</v>
          </cell>
          <cell r="P510">
            <v>742</v>
          </cell>
          <cell r="Q510" t="str">
            <v>Visa Amount Discount 3</v>
          </cell>
          <cell r="R510" t="str">
            <v>visa_amt_discnt_3</v>
          </cell>
        </row>
        <row r="511">
          <cell r="A511" t="str">
            <v>Project Average TKT</v>
          </cell>
          <cell r="B511">
            <v>510</v>
          </cell>
          <cell r="P511">
            <v>743</v>
          </cell>
          <cell r="Q511" t="str">
            <v>Visa Current Rate 3</v>
          </cell>
          <cell r="R511" t="str">
            <v>visa_crrnt_rate_3</v>
          </cell>
        </row>
        <row r="512">
          <cell r="A512" t="str">
            <v>Project Volume Method</v>
          </cell>
          <cell r="B512">
            <v>511</v>
          </cell>
          <cell r="P512">
            <v>752</v>
          </cell>
          <cell r="Q512" t="str">
            <v>Master Card Number Total Sales 3</v>
          </cell>
          <cell r="R512" t="str">
            <v>mc_num_tot_sale_3</v>
          </cell>
        </row>
        <row r="513">
          <cell r="A513" t="str">
            <v xml:space="preserve">Private Lable Total On-Us Item 1
</v>
          </cell>
          <cell r="B513">
            <v>512</v>
          </cell>
          <cell r="P513">
            <v>753</v>
          </cell>
          <cell r="Q513" t="str">
            <v>Master Card Amount Total Sales 3</v>
          </cell>
          <cell r="R513" t="str">
            <v>mc_amt_tot_sale_3</v>
          </cell>
        </row>
        <row r="514">
          <cell r="A514" t="str">
            <v xml:space="preserve">Private Lable Total On-Us Rate 2
</v>
          </cell>
          <cell r="B514">
            <v>513</v>
          </cell>
          <cell r="P514">
            <v>754</v>
          </cell>
          <cell r="Q514" t="str">
            <v>Master Card Number Total Return 3</v>
          </cell>
          <cell r="R514" t="str">
            <v>mc_num_tot_retrn_3</v>
          </cell>
        </row>
        <row r="515">
          <cell r="A515" t="str">
            <v xml:space="preserve">Private Lable Total On-Us Item 2
</v>
          </cell>
          <cell r="B515">
            <v>514</v>
          </cell>
          <cell r="P515">
            <v>755</v>
          </cell>
          <cell r="Q515" t="str">
            <v>Master Card Amount Total Return 3</v>
          </cell>
          <cell r="R515" t="str">
            <v>mc_amt_tot_retrn_3</v>
          </cell>
        </row>
        <row r="516">
          <cell r="A516" t="str">
            <v xml:space="preserve">Private Lable Total On-Us Rate 3
</v>
          </cell>
          <cell r="B516">
            <v>515</v>
          </cell>
          <cell r="P516">
            <v>756</v>
          </cell>
          <cell r="Q516" t="str">
            <v>Master Card Amount Total Per Transaction 3</v>
          </cell>
          <cell r="R516" t="str">
            <v>mc_amt_tot_per_txn_3</v>
          </cell>
        </row>
        <row r="517">
          <cell r="A517" t="str">
            <v xml:space="preserve">Private Lable Total On-Us Item 3
</v>
          </cell>
          <cell r="B517">
            <v>516</v>
          </cell>
          <cell r="P517">
            <v>757</v>
          </cell>
          <cell r="Q517" t="str">
            <v>Master Card Amount Discount 3</v>
          </cell>
          <cell r="R517" t="str">
            <v>mc_amt_discnt_3</v>
          </cell>
        </row>
        <row r="518">
          <cell r="A518" t="str">
            <v xml:space="preserve">Private Lable Total On-Us Rate 4
</v>
          </cell>
          <cell r="B518">
            <v>517</v>
          </cell>
          <cell r="P518">
            <v>758</v>
          </cell>
          <cell r="Q518" t="str">
            <v>Master Card Current Rate 3</v>
          </cell>
          <cell r="R518" t="str">
            <v>mc_crrnt_rate_3</v>
          </cell>
        </row>
        <row r="519">
          <cell r="A519" t="str">
            <v xml:space="preserve">Private Lable Total On-Us Item 4
</v>
          </cell>
          <cell r="B519">
            <v>518</v>
          </cell>
          <cell r="P519">
            <v>767</v>
          </cell>
          <cell r="Q519" t="str">
            <v>Private Card Number Total Sales 3</v>
          </cell>
          <cell r="R519" t="str">
            <v>privt_card_num_tot_sale_3</v>
          </cell>
        </row>
        <row r="520">
          <cell r="A520" t="str">
            <v xml:space="preserve">Visa Number Outgo Sale 1
</v>
          </cell>
          <cell r="B520">
            <v>519</v>
          </cell>
          <cell r="P520">
            <v>768</v>
          </cell>
          <cell r="Q520" t="str">
            <v>Private Card Amount Total Sales 3</v>
          </cell>
          <cell r="R520" t="str">
            <v>privt_card_amt_tot_sale_3</v>
          </cell>
        </row>
        <row r="521">
          <cell r="A521" t="str">
            <v xml:space="preserve">Visa Amount Outgo Sale 1
</v>
          </cell>
          <cell r="B521">
            <v>520</v>
          </cell>
          <cell r="P521">
            <v>769</v>
          </cell>
          <cell r="Q521" t="str">
            <v>Private Card Number Total Return 3</v>
          </cell>
          <cell r="R521" t="str">
            <v>privt_card_num_tot_retrn_3</v>
          </cell>
        </row>
        <row r="522">
          <cell r="A522" t="str">
            <v xml:space="preserve">Visa Number Outgo Returns 1
</v>
          </cell>
          <cell r="B522">
            <v>521</v>
          </cell>
          <cell r="P522">
            <v>770</v>
          </cell>
          <cell r="Q522" t="str">
            <v>Private Card Amount Total Return 3</v>
          </cell>
          <cell r="R522" t="str">
            <v>privt_card_amt_tot_retrn_3</v>
          </cell>
        </row>
        <row r="523">
          <cell r="A523" t="str">
            <v xml:space="preserve">Visa Amount Outgo Returns 1
</v>
          </cell>
          <cell r="B523">
            <v>522</v>
          </cell>
          <cell r="P523">
            <v>771</v>
          </cell>
          <cell r="Q523" t="str">
            <v>Private Card Amount Total Per Transaction 3</v>
          </cell>
          <cell r="R523" t="str">
            <v>privt_card_amt_tot_per_txn_3</v>
          </cell>
        </row>
        <row r="524">
          <cell r="A524" t="str">
            <v>Visa Number of Nonqual Sale 1</v>
          </cell>
          <cell r="B524">
            <v>523</v>
          </cell>
          <cell r="P524">
            <v>772</v>
          </cell>
          <cell r="Q524" t="str">
            <v>Private Card Amount Discount 3</v>
          </cell>
          <cell r="R524" t="str">
            <v>privt_card_amt_discnt_3</v>
          </cell>
        </row>
        <row r="525">
          <cell r="A525" t="str">
            <v>Visa Nonqual Sale Amount 1</v>
          </cell>
          <cell r="B525">
            <v>524</v>
          </cell>
          <cell r="P525">
            <v>773</v>
          </cell>
          <cell r="Q525" t="str">
            <v>Private Card Current Rate 3</v>
          </cell>
          <cell r="R525" t="str">
            <v>privt_card_crrnt_rate_3</v>
          </cell>
        </row>
        <row r="526">
          <cell r="A526" t="str">
            <v>Visa Number of Nonqual Return 1</v>
          </cell>
          <cell r="B526">
            <v>525</v>
          </cell>
          <cell r="P526">
            <v>782</v>
          </cell>
          <cell r="Q526" t="str">
            <v>JCB Number Total Sales 3</v>
          </cell>
          <cell r="R526" t="str">
            <v>jcb_num_tot_sale_3</v>
          </cell>
        </row>
        <row r="527">
          <cell r="A527" t="str">
            <v>Visa Nonqual Return Amount 1</v>
          </cell>
          <cell r="B527">
            <v>526</v>
          </cell>
          <cell r="P527">
            <v>783</v>
          </cell>
          <cell r="Q527" t="str">
            <v>JCB Amount Total Sales 3</v>
          </cell>
          <cell r="R527" t="str">
            <v>jcb_amt_tot_sale_3</v>
          </cell>
        </row>
        <row r="528">
          <cell r="A528" t="str">
            <v xml:space="preserve">Visa Number Total Sales 1
</v>
          </cell>
          <cell r="B528">
            <v>527</v>
          </cell>
          <cell r="P528">
            <v>784</v>
          </cell>
          <cell r="Q528" t="str">
            <v>JCB Number Total Return 3</v>
          </cell>
          <cell r="R528" t="str">
            <v>jcb_num_tot_retrn_3</v>
          </cell>
        </row>
        <row r="529">
          <cell r="A529" t="str">
            <v xml:space="preserve">Visa Amount Total Sales 1
</v>
          </cell>
          <cell r="B529">
            <v>528</v>
          </cell>
          <cell r="P529">
            <v>785</v>
          </cell>
          <cell r="Q529" t="str">
            <v>JCB Amount Total Return 3</v>
          </cell>
          <cell r="R529" t="str">
            <v>jcb_amt_tot_retrn_3</v>
          </cell>
        </row>
        <row r="530">
          <cell r="A530" t="str">
            <v xml:space="preserve">Visa Number Total Return 1
</v>
          </cell>
          <cell r="B530">
            <v>529</v>
          </cell>
          <cell r="P530">
            <v>786</v>
          </cell>
          <cell r="Q530" t="str">
            <v>JCB Amount Total Per Transaction 3</v>
          </cell>
          <cell r="R530" t="str">
            <v>jcb_amt_tot_per_txn_3</v>
          </cell>
        </row>
        <row r="531">
          <cell r="A531" t="str">
            <v xml:space="preserve">Visa Amount Total Return 1
</v>
          </cell>
          <cell r="B531">
            <v>530</v>
          </cell>
          <cell r="P531">
            <v>787</v>
          </cell>
          <cell r="Q531" t="str">
            <v>JCB Amount Discount 3</v>
          </cell>
          <cell r="R531" t="str">
            <v>jcb_amt_discnt_3</v>
          </cell>
        </row>
        <row r="532">
          <cell r="A532" t="str">
            <v xml:space="preserve">Visa Amount Total Per Transaction 1
</v>
          </cell>
          <cell r="B532">
            <v>531</v>
          </cell>
          <cell r="P532">
            <v>788</v>
          </cell>
          <cell r="Q532" t="str">
            <v>JCB Current Rate 3</v>
          </cell>
          <cell r="R532" t="str">
            <v>jcb_crrnt_rate_3</v>
          </cell>
        </row>
        <row r="533">
          <cell r="A533" t="str">
            <v xml:space="preserve">Visa Amount Discount 1
</v>
          </cell>
          <cell r="B533">
            <v>532</v>
          </cell>
          <cell r="P533">
            <v>789</v>
          </cell>
          <cell r="Q533" t="str">
            <v>Amount Fee 3</v>
          </cell>
          <cell r="R533" t="str">
            <v>amt_fee_3</v>
          </cell>
        </row>
        <row r="534">
          <cell r="A534" t="str">
            <v xml:space="preserve">Visa Current Rate 1
</v>
          </cell>
          <cell r="B534">
            <v>533</v>
          </cell>
          <cell r="P534">
            <v>790</v>
          </cell>
          <cell r="Q534" t="str">
            <v>Amount Discount 3</v>
          </cell>
          <cell r="R534" t="str">
            <v>amt_discnt_3</v>
          </cell>
        </row>
        <row r="535">
          <cell r="A535" t="str">
            <v xml:space="preserve">Master Card Number Outgo Sale 1
</v>
          </cell>
          <cell r="B535">
            <v>534</v>
          </cell>
          <cell r="P535">
            <v>792</v>
          </cell>
          <cell r="Q535" t="str">
            <v>Current Rate 3</v>
          </cell>
          <cell r="R535" t="str">
            <v>crrnt_rate_3</v>
          </cell>
        </row>
        <row r="536">
          <cell r="A536" t="str">
            <v xml:space="preserve">Master Card Amount Outgo Sale 1
</v>
          </cell>
          <cell r="B536">
            <v>535</v>
          </cell>
          <cell r="P536">
            <v>808</v>
          </cell>
          <cell r="Q536" t="str">
            <v>Number Chargeback 3</v>
          </cell>
          <cell r="R536" t="str">
            <v>num_chrgbk_3</v>
          </cell>
        </row>
        <row r="537">
          <cell r="A537" t="str">
            <v xml:space="preserve">Master Card Number Outgo Returns 1
</v>
          </cell>
          <cell r="B537">
            <v>536</v>
          </cell>
          <cell r="P537">
            <v>809</v>
          </cell>
          <cell r="Q537" t="str">
            <v>Chargeback Amount 3</v>
          </cell>
          <cell r="R537" t="str">
            <v>chrgbk_amt_3</v>
          </cell>
        </row>
        <row r="538">
          <cell r="A538" t="str">
            <v xml:space="preserve">Master Card Amount Outgo Returns 1
</v>
          </cell>
          <cell r="B538">
            <v>537</v>
          </cell>
          <cell r="P538">
            <v>810</v>
          </cell>
          <cell r="Q538" t="str">
            <v>Number Check Approval 3</v>
          </cell>
          <cell r="R538" t="str">
            <v>num_chk_apprv_3</v>
          </cell>
        </row>
        <row r="539">
          <cell r="A539" t="str">
            <v>Master Card Number of Nonqual Sale 1</v>
          </cell>
          <cell r="B539">
            <v>538</v>
          </cell>
          <cell r="P539">
            <v>811</v>
          </cell>
          <cell r="Q539" t="str">
            <v>Check Approval Amount 3</v>
          </cell>
          <cell r="R539" t="str">
            <v>chk_apprv_amt_3</v>
          </cell>
        </row>
        <row r="540">
          <cell r="A540" t="str">
            <v>Master Card Nonqual Sale Amount 1</v>
          </cell>
          <cell r="B540">
            <v>539</v>
          </cell>
          <cell r="P540">
            <v>812</v>
          </cell>
          <cell r="Q540" t="str">
            <v>Member Fee Amount 3</v>
          </cell>
          <cell r="R540" t="str">
            <v>mbr_fee_amt_3</v>
          </cell>
        </row>
        <row r="541">
          <cell r="A541" t="str">
            <v>Master Card Number of Nonqual Return 1</v>
          </cell>
          <cell r="B541">
            <v>540</v>
          </cell>
          <cell r="P541">
            <v>819</v>
          </cell>
          <cell r="Q541" t="str">
            <v>Number Discount Adjust 3</v>
          </cell>
          <cell r="R541" t="str">
            <v>num_discnt_adj_3</v>
          </cell>
        </row>
        <row r="542">
          <cell r="A542" t="str">
            <v>Master Card Nonqual Return Amount 1</v>
          </cell>
          <cell r="B542">
            <v>541</v>
          </cell>
          <cell r="P542">
            <v>820</v>
          </cell>
          <cell r="Q542" t="str">
            <v>Amount Discount Adjust 3</v>
          </cell>
          <cell r="R542" t="str">
            <v>amt_discnt_adj_3</v>
          </cell>
        </row>
        <row r="543">
          <cell r="A543" t="str">
            <v xml:space="preserve">Master Card Number Total Sales 1
</v>
          </cell>
          <cell r="B543">
            <v>542</v>
          </cell>
          <cell r="P543">
            <v>821</v>
          </cell>
          <cell r="Q543" t="str">
            <v>Number Fee Adjust 3</v>
          </cell>
          <cell r="R543" t="str">
            <v>num_fee_adj_3</v>
          </cell>
        </row>
        <row r="544">
          <cell r="A544" t="str">
            <v xml:space="preserve">Master Card Amount Total Sales 1
</v>
          </cell>
          <cell r="B544">
            <v>543</v>
          </cell>
          <cell r="P544">
            <v>822</v>
          </cell>
          <cell r="Q544" t="str">
            <v>Amount Fee Adjust 3</v>
          </cell>
          <cell r="R544" t="str">
            <v>amt_fee_adj_3</v>
          </cell>
        </row>
        <row r="545">
          <cell r="A545" t="str">
            <v xml:space="preserve">Master Card Number Total Return 1
</v>
          </cell>
          <cell r="B545">
            <v>544</v>
          </cell>
          <cell r="P545">
            <v>823</v>
          </cell>
          <cell r="Q545" t="str">
            <v>Amount Per Transaction 3</v>
          </cell>
          <cell r="R545" t="str">
            <v>amt_per_txn_3</v>
          </cell>
        </row>
        <row r="546">
          <cell r="A546" t="str">
            <v xml:space="preserve">Master Card Amount Total Return 1
</v>
          </cell>
          <cell r="B546">
            <v>545</v>
          </cell>
          <cell r="P546">
            <v>842</v>
          </cell>
          <cell r="Q546" t="str">
            <v>Visa Number Total Sales 4</v>
          </cell>
          <cell r="R546" t="str">
            <v>visa_num_tot_sale_4</v>
          </cell>
        </row>
        <row r="547">
          <cell r="A547" t="str">
            <v xml:space="preserve">Master Card Amount Total Per Transaction 1
</v>
          </cell>
          <cell r="B547">
            <v>546</v>
          </cell>
          <cell r="P547">
            <v>843</v>
          </cell>
          <cell r="Q547" t="str">
            <v>Visa Amount Total Sales 4</v>
          </cell>
          <cell r="R547" t="str">
            <v>visa_amt_tot_sale_4</v>
          </cell>
        </row>
        <row r="548">
          <cell r="A548" t="str">
            <v xml:space="preserve">Master Card Amount Discount 1
</v>
          </cell>
          <cell r="B548">
            <v>547</v>
          </cell>
          <cell r="P548">
            <v>844</v>
          </cell>
          <cell r="Q548" t="str">
            <v>Visa Number Total Return 4</v>
          </cell>
          <cell r="R548" t="str">
            <v>visa_num_tot_retrn_4</v>
          </cell>
        </row>
        <row r="549">
          <cell r="A549" t="str">
            <v xml:space="preserve">Master Card Current Rate 1
</v>
          </cell>
          <cell r="B549">
            <v>548</v>
          </cell>
          <cell r="P549">
            <v>845</v>
          </cell>
          <cell r="Q549" t="str">
            <v>Visa Amount Total Return 4</v>
          </cell>
          <cell r="R549" t="str">
            <v>visa_amt_tot_retrn_4</v>
          </cell>
        </row>
        <row r="550">
          <cell r="A550" t="str">
            <v xml:space="preserve">Private Card Number Outgo Sale 1
</v>
          </cell>
          <cell r="B550">
            <v>549</v>
          </cell>
          <cell r="P550">
            <v>846</v>
          </cell>
          <cell r="Q550" t="str">
            <v>Visa Amount Total Per Transaction 4</v>
          </cell>
          <cell r="R550" t="str">
            <v>visa_amt_tot_per_txn_4</v>
          </cell>
        </row>
        <row r="551">
          <cell r="A551" t="str">
            <v xml:space="preserve">Private Card Amount Outgo Sale 1
</v>
          </cell>
          <cell r="B551">
            <v>550</v>
          </cell>
          <cell r="P551">
            <v>847</v>
          </cell>
          <cell r="Q551" t="str">
            <v>Visa Amount Discount 4</v>
          </cell>
          <cell r="R551" t="str">
            <v>visa_amt_discnt_4</v>
          </cell>
        </row>
        <row r="552">
          <cell r="A552" t="str">
            <v xml:space="preserve">Private Card Number Outgo Returns 1
</v>
          </cell>
          <cell r="B552">
            <v>551</v>
          </cell>
          <cell r="P552">
            <v>848</v>
          </cell>
          <cell r="Q552" t="str">
            <v>Visa Current Rate 4</v>
          </cell>
          <cell r="R552" t="str">
            <v>visa_crrnt_rate_4</v>
          </cell>
        </row>
        <row r="553">
          <cell r="A553" t="str">
            <v xml:space="preserve">Private Card Amount Outgo Returns 1
</v>
          </cell>
          <cell r="B553">
            <v>552</v>
          </cell>
          <cell r="P553">
            <v>857</v>
          </cell>
          <cell r="Q553" t="str">
            <v>Master Card Number Total Sales 4</v>
          </cell>
          <cell r="R553" t="str">
            <v>mc_num_tot_sale_4</v>
          </cell>
        </row>
        <row r="554">
          <cell r="A554" t="str">
            <v>Private Card Number of Nonqual Sale 1</v>
          </cell>
          <cell r="B554">
            <v>553</v>
          </cell>
          <cell r="P554">
            <v>858</v>
          </cell>
          <cell r="Q554" t="str">
            <v>Master Card Amount Total Sales 4</v>
          </cell>
          <cell r="R554" t="str">
            <v>mc_amt_tot_sale_4</v>
          </cell>
        </row>
        <row r="555">
          <cell r="A555" t="str">
            <v>Private Card Nonqual Sale Amount 1</v>
          </cell>
          <cell r="B555">
            <v>554</v>
          </cell>
          <cell r="P555">
            <v>859</v>
          </cell>
          <cell r="Q555" t="str">
            <v>Master Card Number Total Return 4</v>
          </cell>
          <cell r="R555" t="str">
            <v>mc_num_tot_retrn_4</v>
          </cell>
        </row>
        <row r="556">
          <cell r="A556" t="str">
            <v>Private Card Number of Nonqual Return 1</v>
          </cell>
          <cell r="B556">
            <v>555</v>
          </cell>
          <cell r="P556">
            <v>860</v>
          </cell>
          <cell r="Q556" t="str">
            <v>Master Card Amount Total Return 4</v>
          </cell>
          <cell r="R556" t="str">
            <v>mc_amt_tot_retrn_4</v>
          </cell>
        </row>
        <row r="557">
          <cell r="A557" t="str">
            <v>Private Card Nonqual Return Amount 1</v>
          </cell>
          <cell r="B557">
            <v>556</v>
          </cell>
          <cell r="P557">
            <v>861</v>
          </cell>
          <cell r="Q557" t="str">
            <v>Master Card Amount Total Per Transaction 4</v>
          </cell>
          <cell r="R557" t="str">
            <v>mc_amt_tot_per_txn_4</v>
          </cell>
        </row>
        <row r="558">
          <cell r="A558" t="str">
            <v xml:space="preserve">Private Card Number Total Sales 1
</v>
          </cell>
          <cell r="B558">
            <v>557</v>
          </cell>
          <cell r="P558">
            <v>862</v>
          </cell>
          <cell r="Q558" t="str">
            <v>Master Card Amount Discount 4</v>
          </cell>
          <cell r="R558" t="str">
            <v>mc_amt_discnt_4</v>
          </cell>
        </row>
        <row r="559">
          <cell r="A559" t="str">
            <v xml:space="preserve">Private Card Amount Total Sales 1
</v>
          </cell>
          <cell r="B559">
            <v>558</v>
          </cell>
          <cell r="P559">
            <v>863</v>
          </cell>
          <cell r="Q559" t="str">
            <v>Master Card Current Rate 4</v>
          </cell>
          <cell r="R559" t="str">
            <v>mc_crrnt_rate_4</v>
          </cell>
        </row>
        <row r="560">
          <cell r="A560" t="str">
            <v xml:space="preserve">Private Card Number Total Return 1
</v>
          </cell>
          <cell r="B560">
            <v>559</v>
          </cell>
          <cell r="P560">
            <v>872</v>
          </cell>
          <cell r="Q560" t="str">
            <v>Private Card Number Total Sales 4</v>
          </cell>
          <cell r="R560" t="str">
            <v>privt_card_num_tot_sale_4</v>
          </cell>
        </row>
        <row r="561">
          <cell r="A561" t="str">
            <v xml:space="preserve">Private Card Amount Total Return 1
</v>
          </cell>
          <cell r="B561">
            <v>560</v>
          </cell>
          <cell r="P561">
            <v>873</v>
          </cell>
          <cell r="Q561" t="str">
            <v>Private Card Amount Total Sales 4</v>
          </cell>
          <cell r="R561" t="str">
            <v>privt_card_amt_tot_sale_4</v>
          </cell>
        </row>
        <row r="562">
          <cell r="A562" t="str">
            <v xml:space="preserve">Private Card Amount Total Per Transaction 1
</v>
          </cell>
          <cell r="B562">
            <v>561</v>
          </cell>
          <cell r="P562">
            <v>874</v>
          </cell>
          <cell r="Q562" t="str">
            <v>Private Card Number Total Return 4</v>
          </cell>
          <cell r="R562" t="str">
            <v>privt_card_num_tot_retrn_4</v>
          </cell>
        </row>
        <row r="563">
          <cell r="A563" t="str">
            <v xml:space="preserve">Private Card Amount Discount 1
</v>
          </cell>
          <cell r="B563">
            <v>562</v>
          </cell>
          <cell r="P563">
            <v>875</v>
          </cell>
          <cell r="Q563" t="str">
            <v>Private Card Amount Total Return 4</v>
          </cell>
          <cell r="R563" t="str">
            <v>privt_card_amt_tot_retrn_4</v>
          </cell>
        </row>
        <row r="564">
          <cell r="A564" t="str">
            <v xml:space="preserve">Private Card Current Rate 1
</v>
          </cell>
          <cell r="B564">
            <v>563</v>
          </cell>
          <cell r="P564">
            <v>876</v>
          </cell>
          <cell r="Q564" t="str">
            <v>Private Card Amount Total Per Transaction 4</v>
          </cell>
          <cell r="R564" t="str">
            <v>privt_card_amt_tot_per_txn_4</v>
          </cell>
        </row>
        <row r="565">
          <cell r="A565" t="str">
            <v xml:space="preserve">JCB Number Outgo Sale 1
</v>
          </cell>
          <cell r="B565">
            <v>564</v>
          </cell>
          <cell r="P565">
            <v>877</v>
          </cell>
          <cell r="Q565" t="str">
            <v>Private Card Amount Discount 4</v>
          </cell>
          <cell r="R565" t="str">
            <v>privt_card_amt_discnt_4</v>
          </cell>
        </row>
        <row r="566">
          <cell r="A566" t="str">
            <v xml:space="preserve">JCB Amount Outgo Sale 1
</v>
          </cell>
          <cell r="B566">
            <v>565</v>
          </cell>
          <cell r="P566">
            <v>878</v>
          </cell>
          <cell r="Q566" t="str">
            <v>Private Card Current Rate 4</v>
          </cell>
          <cell r="R566" t="str">
            <v>privt_card_crrnt_rate_4</v>
          </cell>
        </row>
        <row r="567">
          <cell r="A567" t="str">
            <v xml:space="preserve">JCB Number Outgo Returns 1
</v>
          </cell>
          <cell r="B567">
            <v>566</v>
          </cell>
          <cell r="P567">
            <v>887</v>
          </cell>
          <cell r="Q567" t="str">
            <v>JCB Number Total Sales 4</v>
          </cell>
          <cell r="R567" t="str">
            <v>jcb_num_tot_sale_4</v>
          </cell>
        </row>
        <row r="568">
          <cell r="A568" t="str">
            <v xml:space="preserve">JCB Amount Outgo Returns 1
</v>
          </cell>
          <cell r="B568">
            <v>567</v>
          </cell>
          <cell r="P568">
            <v>888</v>
          </cell>
          <cell r="Q568" t="str">
            <v>JCB Amount Total Sales 4</v>
          </cell>
          <cell r="R568" t="str">
            <v>jcb_amt_tot_sale_4</v>
          </cell>
        </row>
        <row r="569">
          <cell r="A569" t="str">
            <v>JCB Number of Nonqual Sale 1</v>
          </cell>
          <cell r="B569">
            <v>568</v>
          </cell>
          <cell r="P569">
            <v>889</v>
          </cell>
          <cell r="Q569" t="str">
            <v>JCB Number Total Return 4</v>
          </cell>
          <cell r="R569" t="str">
            <v>jcb_num_tot_retrn_4</v>
          </cell>
        </row>
        <row r="570">
          <cell r="A570" t="str">
            <v>JCB Nonqual Sale Amount 1</v>
          </cell>
          <cell r="B570">
            <v>569</v>
          </cell>
          <cell r="P570">
            <v>890</v>
          </cell>
          <cell r="Q570" t="str">
            <v>JCB Amount Total Return 4</v>
          </cell>
          <cell r="R570" t="str">
            <v>jcb_amt_tot_retrn_4</v>
          </cell>
        </row>
        <row r="571">
          <cell r="A571" t="str">
            <v>JCB Number of Nonqual Return 1</v>
          </cell>
          <cell r="B571">
            <v>570</v>
          </cell>
          <cell r="P571">
            <v>891</v>
          </cell>
          <cell r="Q571" t="str">
            <v>JCB Amount Total Per Transaction 4</v>
          </cell>
          <cell r="R571" t="str">
            <v>jcb_amt_tot_per_txn_4</v>
          </cell>
        </row>
        <row r="572">
          <cell r="A572" t="str">
            <v>JCB Nonqual Return Amount 1</v>
          </cell>
          <cell r="B572">
            <v>571</v>
          </cell>
          <cell r="P572">
            <v>892</v>
          </cell>
          <cell r="Q572" t="str">
            <v>JCB Amount Discount 4</v>
          </cell>
          <cell r="R572" t="str">
            <v>jcb_amt_discnt_4</v>
          </cell>
        </row>
        <row r="573">
          <cell r="A573" t="str">
            <v xml:space="preserve">JCB Number Total Sales 1
</v>
          </cell>
          <cell r="B573">
            <v>572</v>
          </cell>
          <cell r="P573">
            <v>893</v>
          </cell>
          <cell r="Q573" t="str">
            <v>JCB Current Rate 4</v>
          </cell>
          <cell r="R573" t="str">
            <v>jcb_crrnt_rate_4</v>
          </cell>
        </row>
        <row r="574">
          <cell r="A574" t="str">
            <v xml:space="preserve">JCB Amount Total Sales 1
</v>
          </cell>
          <cell r="B574">
            <v>573</v>
          </cell>
          <cell r="P574">
            <v>894</v>
          </cell>
          <cell r="Q574" t="str">
            <v>Amount Fee 4</v>
          </cell>
          <cell r="R574" t="str">
            <v>amt_fee_4</v>
          </cell>
        </row>
        <row r="575">
          <cell r="A575" t="str">
            <v xml:space="preserve">JCB Number Total Return 1
</v>
          </cell>
          <cell r="B575">
            <v>574</v>
          </cell>
          <cell r="P575">
            <v>895</v>
          </cell>
          <cell r="Q575" t="str">
            <v>Amount Discount 4</v>
          </cell>
          <cell r="R575" t="str">
            <v>amt_discnt_4</v>
          </cell>
        </row>
        <row r="576">
          <cell r="A576" t="str">
            <v xml:space="preserve">JCB Amount Total Return 1
</v>
          </cell>
          <cell r="B576">
            <v>575</v>
          </cell>
          <cell r="P576">
            <v>897</v>
          </cell>
          <cell r="Q576" t="str">
            <v>Current Rate 4</v>
          </cell>
          <cell r="R576" t="str">
            <v>crrnt_rate_4</v>
          </cell>
        </row>
        <row r="577">
          <cell r="A577" t="str">
            <v xml:space="preserve">JCB Amount Total Per Transaction 1
</v>
          </cell>
          <cell r="B577">
            <v>576</v>
          </cell>
          <cell r="P577">
            <v>913</v>
          </cell>
          <cell r="Q577" t="str">
            <v>Number Chargeback 4</v>
          </cell>
          <cell r="R577" t="str">
            <v>num_chrgbk_4</v>
          </cell>
        </row>
        <row r="578">
          <cell r="A578" t="str">
            <v xml:space="preserve">JCB Amount Discount 1
</v>
          </cell>
          <cell r="B578">
            <v>577</v>
          </cell>
          <cell r="P578">
            <v>914</v>
          </cell>
          <cell r="Q578" t="str">
            <v>Chargeback Amount 4</v>
          </cell>
          <cell r="R578" t="str">
            <v>chrgbk_amt_4</v>
          </cell>
        </row>
        <row r="579">
          <cell r="A579" t="str">
            <v xml:space="preserve">JCB Current Rate 1
</v>
          </cell>
          <cell r="B579">
            <v>578</v>
          </cell>
          <cell r="P579">
            <v>915</v>
          </cell>
          <cell r="Q579" t="str">
            <v>Number Check Approval 4</v>
          </cell>
          <cell r="R579" t="str">
            <v>num_chk_apprv_4</v>
          </cell>
        </row>
        <row r="580">
          <cell r="A580" t="str">
            <v xml:space="preserve">Amount Fee 1
</v>
          </cell>
          <cell r="B580">
            <v>579</v>
          </cell>
          <cell r="P580">
            <v>916</v>
          </cell>
          <cell r="Q580" t="str">
            <v>Check Approval Amount 4</v>
          </cell>
          <cell r="R580" t="str">
            <v>chk_apprv_amt_4</v>
          </cell>
        </row>
        <row r="581">
          <cell r="A581" t="str">
            <v xml:space="preserve">Amount Discount 1
</v>
          </cell>
          <cell r="B581">
            <v>580</v>
          </cell>
          <cell r="P581">
            <v>917</v>
          </cell>
          <cell r="Q581" t="str">
            <v>Member Fee Amount 4</v>
          </cell>
          <cell r="R581" t="str">
            <v>mbr_fee_amt_4</v>
          </cell>
        </row>
        <row r="582">
          <cell r="A582" t="str">
            <v xml:space="preserve">Amount ORG Expense 1
</v>
          </cell>
          <cell r="B582">
            <v>581</v>
          </cell>
          <cell r="P582">
            <v>924</v>
          </cell>
          <cell r="Q582" t="str">
            <v>Number Discount Adjust 4</v>
          </cell>
          <cell r="R582" t="str">
            <v>num_discnt_adj_4</v>
          </cell>
        </row>
        <row r="583">
          <cell r="A583" t="str">
            <v xml:space="preserve">JCB Rate 1
</v>
          </cell>
          <cell r="B583">
            <v>582</v>
          </cell>
          <cell r="P583">
            <v>925</v>
          </cell>
          <cell r="Q583" t="str">
            <v>Amount Discount Adjust 4</v>
          </cell>
          <cell r="R583" t="str">
            <v>amt_discnt_adj_4</v>
          </cell>
        </row>
        <row r="584">
          <cell r="A584" t="str">
            <v>Number of Dep Days 1</v>
          </cell>
          <cell r="B584">
            <v>583</v>
          </cell>
          <cell r="P584">
            <v>926</v>
          </cell>
          <cell r="Q584" t="str">
            <v>Number Fee Adjust 4</v>
          </cell>
          <cell r="R584" t="str">
            <v>num_fee_adj_4</v>
          </cell>
        </row>
        <row r="585">
          <cell r="A585" t="str">
            <v xml:space="preserve">Number POS1 Authorize 1
</v>
          </cell>
          <cell r="B585">
            <v>584</v>
          </cell>
          <cell r="P585">
            <v>927</v>
          </cell>
          <cell r="Q585" t="str">
            <v>Amount Fee Adjust 4</v>
          </cell>
          <cell r="R585" t="str">
            <v>amt_fee_adj_4</v>
          </cell>
        </row>
        <row r="586">
          <cell r="A586" t="str">
            <v xml:space="preserve">Number POS2 Authorize 1
</v>
          </cell>
          <cell r="B586">
            <v>585</v>
          </cell>
          <cell r="P586">
            <v>928</v>
          </cell>
          <cell r="Q586" t="str">
            <v>Amount Per Transaction 4</v>
          </cell>
          <cell r="R586" t="str">
            <v>amt_per_txn_4</v>
          </cell>
        </row>
        <row r="587">
          <cell r="A587" t="str">
            <v xml:space="preserve">Number PO32 Authorize 1
</v>
          </cell>
          <cell r="B587">
            <v>586</v>
          </cell>
          <cell r="P587">
            <v>971</v>
          </cell>
          <cell r="Q587" t="str">
            <v>User Data</v>
          </cell>
          <cell r="R587" t="str">
            <v>usr_data</v>
          </cell>
        </row>
        <row r="588">
          <cell r="A588" t="str">
            <v xml:space="preserve">Number Voice Authorize 1
</v>
          </cell>
          <cell r="B588">
            <v>587</v>
          </cell>
          <cell r="P588">
            <v>972</v>
          </cell>
          <cell r="Q588" t="str">
            <v>User Account</v>
          </cell>
          <cell r="R588" t="str">
            <v>usr_acct</v>
          </cell>
        </row>
        <row r="589">
          <cell r="A589" t="str">
            <v xml:space="preserve">Total Number Dep 1
</v>
          </cell>
          <cell r="B589">
            <v>588</v>
          </cell>
          <cell r="P589">
            <v>973</v>
          </cell>
          <cell r="Q589" t="str">
            <v>User</v>
          </cell>
          <cell r="R589" t="str">
            <v>usr</v>
          </cell>
        </row>
        <row r="590">
          <cell r="A590" t="str">
            <v xml:space="preserve">Total Number Drafts 1
</v>
          </cell>
          <cell r="B590">
            <v>589</v>
          </cell>
          <cell r="P590">
            <v>974</v>
          </cell>
          <cell r="Q590" t="str">
            <v>Multi Code</v>
          </cell>
          <cell r="R590" t="str">
            <v>multi_cd</v>
          </cell>
        </row>
        <row r="591">
          <cell r="A591" t="str">
            <v xml:space="preserve">Number POS1 Drafts 1
</v>
          </cell>
          <cell r="B591">
            <v>590</v>
          </cell>
          <cell r="P591">
            <v>975</v>
          </cell>
          <cell r="Q591" t="str">
            <v>Payment Daily</v>
          </cell>
          <cell r="R591" t="str">
            <v>paymt_dly</v>
          </cell>
        </row>
        <row r="592">
          <cell r="A592" t="str">
            <v xml:space="preserve">Number POS2 Drafts 1
</v>
          </cell>
          <cell r="B592">
            <v>591</v>
          </cell>
          <cell r="P592">
            <v>987</v>
          </cell>
          <cell r="Q592" t="str">
            <v>Auto Post Flag</v>
          </cell>
          <cell r="R592" t="str">
            <v>auto_post_f</v>
          </cell>
        </row>
        <row r="593">
          <cell r="A593" t="str">
            <v xml:space="preserve">Number POS3 Drafts 1
</v>
          </cell>
          <cell r="B593">
            <v>592</v>
          </cell>
          <cell r="P593">
            <v>991</v>
          </cell>
          <cell r="Q593" t="str">
            <v>Master Card Assigned Number</v>
          </cell>
          <cell r="R593" t="str">
            <v>mc_asgn_num</v>
          </cell>
        </row>
        <row r="594">
          <cell r="A594" t="str">
            <v xml:space="preserve">Number Tape Drafts 1
</v>
          </cell>
          <cell r="B594">
            <v>593</v>
          </cell>
          <cell r="P594">
            <v>992</v>
          </cell>
          <cell r="Q594" t="str">
            <v>Verification</v>
          </cell>
          <cell r="R594" t="str">
            <v>verf</v>
          </cell>
        </row>
        <row r="595">
          <cell r="A595" t="str">
            <v xml:space="preserve">Number Keyed Dep 1
</v>
          </cell>
          <cell r="B595">
            <v>594</v>
          </cell>
          <cell r="P595">
            <v>993</v>
          </cell>
          <cell r="Q595" t="str">
            <v>Installment Plan 4</v>
          </cell>
          <cell r="R595" t="str">
            <v>instl_plan_4</v>
          </cell>
        </row>
        <row r="596">
          <cell r="A596" t="str">
            <v xml:space="preserve">Number Keyed Drafts 1
</v>
          </cell>
          <cell r="B596">
            <v>595</v>
          </cell>
          <cell r="P596">
            <v>994</v>
          </cell>
          <cell r="Q596" t="str">
            <v>Installment Plan 5</v>
          </cell>
          <cell r="R596" t="str">
            <v>instl_plan_5</v>
          </cell>
        </row>
        <row r="597">
          <cell r="A597" t="str">
            <v xml:space="preserve">Number Qualification Rejection 1
</v>
          </cell>
          <cell r="B597">
            <v>596</v>
          </cell>
          <cell r="P597">
            <v>995</v>
          </cell>
          <cell r="Q597" t="str">
            <v>Installment Plan 6</v>
          </cell>
          <cell r="R597" t="str">
            <v>instl_plan_6</v>
          </cell>
        </row>
        <row r="598">
          <cell r="A598" t="str">
            <v xml:space="preserve">Qualification Rejection Amount 1
</v>
          </cell>
          <cell r="B598">
            <v>597</v>
          </cell>
          <cell r="P598">
            <v>996</v>
          </cell>
          <cell r="Q598" t="str">
            <v>Installment Plan 7</v>
          </cell>
          <cell r="R598" t="str">
            <v>instl_plan_7</v>
          </cell>
        </row>
        <row r="599">
          <cell r="A599" t="str">
            <v xml:space="preserve">Number Chargeback 1
</v>
          </cell>
          <cell r="B599">
            <v>598</v>
          </cell>
          <cell r="P599">
            <v>997</v>
          </cell>
          <cell r="Q599" t="str">
            <v>Installment Plan 8</v>
          </cell>
          <cell r="R599" t="str">
            <v>instl_plan_8</v>
          </cell>
        </row>
        <row r="600">
          <cell r="A600" t="str">
            <v xml:space="preserve">Chargeback Amount 1
</v>
          </cell>
          <cell r="B600">
            <v>599</v>
          </cell>
          <cell r="P600">
            <v>998</v>
          </cell>
          <cell r="Q600" t="str">
            <v>Installment Plan 9</v>
          </cell>
          <cell r="R600" t="str">
            <v>instl_plan_9</v>
          </cell>
        </row>
        <row r="601">
          <cell r="A601" t="str">
            <v>Number Check Approval 1</v>
          </cell>
          <cell r="B601">
            <v>600</v>
          </cell>
          <cell r="P601">
            <v>999</v>
          </cell>
          <cell r="Q601" t="str">
            <v>Installment Plan 10</v>
          </cell>
          <cell r="R601" t="str">
            <v>instl_plan_10</v>
          </cell>
        </row>
        <row r="602">
          <cell r="A602" t="str">
            <v>Check Approval Amount 1</v>
          </cell>
          <cell r="B602">
            <v>601</v>
          </cell>
          <cell r="P602">
            <v>1002</v>
          </cell>
          <cell r="Q602" t="str">
            <v>Installment Plan 1</v>
          </cell>
          <cell r="R602" t="str">
            <v>instl_plan_1</v>
          </cell>
        </row>
        <row r="603">
          <cell r="A603" t="str">
            <v>Member Fee Amount 1</v>
          </cell>
          <cell r="B603">
            <v>602</v>
          </cell>
          <cell r="P603">
            <v>1003</v>
          </cell>
          <cell r="Q603" t="str">
            <v>Installment Plan 2</v>
          </cell>
          <cell r="R603" t="str">
            <v>instl_plan_2</v>
          </cell>
        </row>
        <row r="604">
          <cell r="A604" t="str">
            <v>IMP1 Fee Amount 1</v>
          </cell>
          <cell r="B604">
            <v>603</v>
          </cell>
          <cell r="P604">
            <v>1004</v>
          </cell>
          <cell r="Q604" t="str">
            <v>Installment Plan 3</v>
          </cell>
          <cell r="R604" t="str">
            <v>instl_plan_3</v>
          </cell>
        </row>
        <row r="605">
          <cell r="A605" t="str">
            <v>IMP2 Fee Amount 1</v>
          </cell>
          <cell r="B605">
            <v>604</v>
          </cell>
          <cell r="P605">
            <v>1005</v>
          </cell>
          <cell r="Q605" t="str">
            <v>Merchant Memo</v>
          </cell>
          <cell r="R605" t="str">
            <v>mrch_memo</v>
          </cell>
        </row>
        <row r="606">
          <cell r="A606" t="str">
            <v>IMP3 Fee Amount 1</v>
          </cell>
          <cell r="B606">
            <v>605</v>
          </cell>
          <cell r="P606">
            <v>1006</v>
          </cell>
          <cell r="Q606" t="str">
            <v>First of Cycle Flag</v>
          </cell>
          <cell r="R606" t="str">
            <v>frst_of_cyc_f</v>
          </cell>
        </row>
        <row r="607">
          <cell r="A607" t="str">
            <v>POS1 Fee Amount 1</v>
          </cell>
          <cell r="B607">
            <v>606</v>
          </cell>
          <cell r="P607">
            <v>1007</v>
          </cell>
          <cell r="Q607" t="str">
            <v>Maintenance Status</v>
          </cell>
          <cell r="R607" t="str">
            <v>maintn_st</v>
          </cell>
        </row>
        <row r="608">
          <cell r="A608" t="str">
            <v>POS2 Fee Amount 1</v>
          </cell>
          <cell r="B608">
            <v>607</v>
          </cell>
          <cell r="P608">
            <v>1008</v>
          </cell>
          <cell r="Q608" t="str">
            <v>Status Flag</v>
          </cell>
          <cell r="R608" t="str">
            <v>st_f</v>
          </cell>
        </row>
        <row r="609">
          <cell r="A609" t="str">
            <v>POS3 Fee Amount 1</v>
          </cell>
          <cell r="B609">
            <v>608</v>
          </cell>
          <cell r="P609">
            <v>1009</v>
          </cell>
          <cell r="Q609" t="str">
            <v>QR Master card assigned Number</v>
          </cell>
          <cell r="R609" t="str">
            <v>qr_mc_asgn_num</v>
          </cell>
        </row>
        <row r="610">
          <cell r="A610" t="str">
            <v xml:space="preserve">Number Discount Adjust 1
</v>
          </cell>
          <cell r="B610">
            <v>609</v>
          </cell>
          <cell r="P610">
            <v>1010</v>
          </cell>
          <cell r="Q610" t="str">
            <v>Record</v>
          </cell>
          <cell r="R610" t="str">
            <v>rec</v>
          </cell>
        </row>
        <row r="611">
          <cell r="A611" t="str">
            <v xml:space="preserve">Amount Discount Adjust 1
</v>
          </cell>
          <cell r="B611">
            <v>610</v>
          </cell>
          <cell r="P611">
            <v>1011</v>
          </cell>
          <cell r="Q611" t="str">
            <v>Batch Number</v>
          </cell>
          <cell r="R611" t="str">
            <v>btch_num</v>
          </cell>
        </row>
        <row r="612">
          <cell r="A612" t="str">
            <v xml:space="preserve">Number Fee Adjust 1
</v>
          </cell>
          <cell r="B612">
            <v>611</v>
          </cell>
          <cell r="P612">
            <v>1012</v>
          </cell>
          <cell r="Q612" t="str">
            <v>Sequence Number</v>
          </cell>
          <cell r="R612" t="str">
            <v>seq_num</v>
          </cell>
        </row>
        <row r="613">
          <cell r="A613" t="str">
            <v xml:space="preserve">Amount Fee Adjust 1
</v>
          </cell>
          <cell r="B613">
            <v>612</v>
          </cell>
          <cell r="P613">
            <v>1016</v>
          </cell>
          <cell r="Q613" t="str">
            <v>Transaction Code</v>
          </cell>
          <cell r="R613" t="str">
            <v>txn_cd</v>
          </cell>
        </row>
        <row r="614">
          <cell r="A614" t="str">
            <v xml:space="preserve">Amount Per Transaction 1
</v>
          </cell>
          <cell r="B614">
            <v>613</v>
          </cell>
          <cell r="P614">
            <v>1017</v>
          </cell>
          <cell r="Q614" t="str">
            <v>Description</v>
          </cell>
          <cell r="R614" t="str">
            <v>desc</v>
          </cell>
        </row>
        <row r="615">
          <cell r="A615" t="str">
            <v>SLSA Number 1 1</v>
          </cell>
          <cell r="B615">
            <v>614</v>
          </cell>
          <cell r="P615">
            <v>1018</v>
          </cell>
          <cell r="Q615" t="str">
            <v>Installment Indicator</v>
          </cell>
          <cell r="R615" t="str">
            <v>instl_ind</v>
          </cell>
        </row>
        <row r="616">
          <cell r="A616" t="str">
            <v>SLSA Amount 1 1</v>
          </cell>
          <cell r="B616">
            <v>615</v>
          </cell>
          <cell r="P616">
            <v>1019</v>
          </cell>
          <cell r="Q616" t="str">
            <v>Product Code</v>
          </cell>
          <cell r="R616" t="str">
            <v>pd_cd</v>
          </cell>
        </row>
        <row r="617">
          <cell r="A617" t="str">
            <v>SLSA Number 1 2</v>
          </cell>
          <cell r="B617">
            <v>616</v>
          </cell>
          <cell r="P617">
            <v>1020</v>
          </cell>
          <cell r="Q617" t="str">
            <v>Transaction Time</v>
          </cell>
          <cell r="R617" t="str">
            <v>txn_tm</v>
          </cell>
        </row>
        <row r="618">
          <cell r="A618" t="str">
            <v>SLSA Amount 1 2</v>
          </cell>
          <cell r="B618">
            <v>617</v>
          </cell>
          <cell r="P618">
            <v>1021</v>
          </cell>
          <cell r="Q618" t="str">
            <v>Transaction Date</v>
          </cell>
          <cell r="R618" t="str">
            <v>txn_dt</v>
          </cell>
        </row>
        <row r="619">
          <cell r="A619" t="str">
            <v>SLSA Number 1 3</v>
          </cell>
          <cell r="B619">
            <v>618</v>
          </cell>
          <cell r="P619">
            <v>1022</v>
          </cell>
          <cell r="Q619" t="str">
            <v>Post Date</v>
          </cell>
          <cell r="R619" t="str">
            <v>post_dt</v>
          </cell>
        </row>
        <row r="620">
          <cell r="A620" t="str">
            <v>SLSA Amount 1 3</v>
          </cell>
          <cell r="B620">
            <v>619</v>
          </cell>
          <cell r="P620">
            <v>1023</v>
          </cell>
          <cell r="Q620" t="str">
            <v>Point</v>
          </cell>
          <cell r="R620" t="str">
            <v>pnt</v>
          </cell>
        </row>
        <row r="621">
          <cell r="A621" t="str">
            <v>SLSA Number 1 4</v>
          </cell>
          <cell r="B621">
            <v>620</v>
          </cell>
          <cell r="P621">
            <v>1024</v>
          </cell>
          <cell r="Q621" t="str">
            <v>Amount</v>
          </cell>
          <cell r="R621" t="str">
            <v>amt</v>
          </cell>
        </row>
        <row r="622">
          <cell r="A622" t="str">
            <v>SLSA Amount 1 4</v>
          </cell>
          <cell r="B622">
            <v>621</v>
          </cell>
          <cell r="P622">
            <v>1025</v>
          </cell>
          <cell r="Q622" t="str">
            <v>MCC CODE</v>
          </cell>
          <cell r="R622" t="str">
            <v>mcc_cd</v>
          </cell>
        </row>
        <row r="623">
          <cell r="A623" t="str">
            <v>SLSA Number 1 5</v>
          </cell>
          <cell r="B623">
            <v>622</v>
          </cell>
          <cell r="P623">
            <v>1026</v>
          </cell>
          <cell r="Q623" t="str">
            <v xml:space="preserve">Reference </v>
          </cell>
          <cell r="R623" t="str">
            <v>ref</v>
          </cell>
        </row>
        <row r="624">
          <cell r="A624" t="str">
            <v>SLSA Amount 1 5</v>
          </cell>
          <cell r="B624">
            <v>623</v>
          </cell>
          <cell r="P624">
            <v>1027</v>
          </cell>
          <cell r="Q624" t="str">
            <v>Source Code</v>
          </cell>
          <cell r="R624" t="str">
            <v>src_cd</v>
          </cell>
        </row>
        <row r="625">
          <cell r="A625" t="str">
            <v xml:space="preserve">Visa Number Outgo Sale 2
</v>
          </cell>
          <cell r="B625">
            <v>624</v>
          </cell>
          <cell r="P625">
            <v>1028</v>
          </cell>
          <cell r="Q625" t="str">
            <v>Operator Code</v>
          </cell>
          <cell r="R625" t="str">
            <v>oper_cd</v>
          </cell>
        </row>
        <row r="626">
          <cell r="A626" t="str">
            <v xml:space="preserve">Visa Amount Outgo Sale 2
</v>
          </cell>
          <cell r="B626">
            <v>625</v>
          </cell>
          <cell r="P626">
            <v>1029</v>
          </cell>
          <cell r="Q626" t="str">
            <v>Partner Number</v>
          </cell>
          <cell r="R626" t="str">
            <v>prtnr_num</v>
          </cell>
        </row>
        <row r="627">
          <cell r="A627" t="str">
            <v xml:space="preserve">Visa Number Outgo Returns 2
</v>
          </cell>
          <cell r="B627">
            <v>626</v>
          </cell>
          <cell r="P627">
            <v>1030</v>
          </cell>
          <cell r="Q627" t="str">
            <v>Program Point Number</v>
          </cell>
          <cell r="R627" t="str">
            <v>prgm_pnt_num</v>
          </cell>
        </row>
        <row r="628">
          <cell r="A628" t="str">
            <v xml:space="preserve">Visa Amount Outgo Returns 2
</v>
          </cell>
          <cell r="B628">
            <v>627</v>
          </cell>
          <cell r="P628">
            <v>1031</v>
          </cell>
          <cell r="Q628" t="str">
            <v>Merchant Organization Number</v>
          </cell>
          <cell r="R628" t="str">
            <v>mrch_org_num</v>
          </cell>
        </row>
        <row r="629">
          <cell r="A629" t="str">
            <v xml:space="preserve">Visa Number Nonqual Sale 2
</v>
          </cell>
          <cell r="B629">
            <v>628</v>
          </cell>
          <cell r="P629">
            <v>1032</v>
          </cell>
          <cell r="Q629" t="str">
            <v>Country Code</v>
          </cell>
          <cell r="R629" t="str">
            <v>cntry_cd</v>
          </cell>
        </row>
        <row r="630">
          <cell r="A630" t="str">
            <v xml:space="preserve">Visa Amount Nonqual Sale 2
</v>
          </cell>
          <cell r="B630">
            <v>629</v>
          </cell>
          <cell r="P630">
            <v>1033</v>
          </cell>
          <cell r="Q630" t="str">
            <v>Redeem Amount</v>
          </cell>
          <cell r="R630" t="str">
            <v>rdeem_amt</v>
          </cell>
        </row>
        <row r="631">
          <cell r="A631" t="str">
            <v xml:space="preserve">Visa Number Nonqual Returns 2
</v>
          </cell>
          <cell r="B631">
            <v>630</v>
          </cell>
          <cell r="P631">
            <v>1034</v>
          </cell>
          <cell r="Q631" t="str">
            <v>Product Name Extend</v>
          </cell>
          <cell r="R631" t="str">
            <v>pd_nm_extnd</v>
          </cell>
        </row>
        <row r="632">
          <cell r="A632" t="str">
            <v xml:space="preserve">Visa Amount Nonqual Returns 2
</v>
          </cell>
          <cell r="B632">
            <v>631</v>
          </cell>
          <cell r="P632">
            <v>1036</v>
          </cell>
          <cell r="Q632" t="str">
            <v>Item Code</v>
          </cell>
          <cell r="R632" t="str">
            <v>itm_cd</v>
          </cell>
        </row>
        <row r="633">
          <cell r="A633" t="str">
            <v xml:space="preserve">Visa Number Total Sales 2
</v>
          </cell>
          <cell r="B633">
            <v>632</v>
          </cell>
          <cell r="P633">
            <v>1038</v>
          </cell>
          <cell r="Q633" t="str">
            <v>Transaction Number</v>
          </cell>
          <cell r="R633" t="str">
            <v>txn_num</v>
          </cell>
        </row>
        <row r="634">
          <cell r="A634" t="str">
            <v xml:space="preserve">Visa Amount Total Sales 2
</v>
          </cell>
          <cell r="B634">
            <v>633</v>
          </cell>
          <cell r="P634">
            <v>1039</v>
          </cell>
          <cell r="Q634" t="str">
            <v>Position Date</v>
          </cell>
          <cell r="R634" t="str">
            <v>pos_dt</v>
          </cell>
        </row>
        <row r="635">
          <cell r="A635" t="str">
            <v xml:space="preserve">Visa Number Total Return 2
</v>
          </cell>
          <cell r="B635">
            <v>634</v>
          </cell>
          <cell r="P635">
            <v>1040</v>
          </cell>
          <cell r="Q635" t="str">
            <v>Detail Record</v>
          </cell>
          <cell r="R635" t="str">
            <v>dtl_rec</v>
          </cell>
        </row>
        <row r="636">
          <cell r="A636" t="str">
            <v xml:space="preserve">Visa Amount Total Return 2
</v>
          </cell>
          <cell r="B636">
            <v>635</v>
          </cell>
          <cell r="P636">
            <v>1041</v>
          </cell>
          <cell r="Q636" t="str">
            <v>Processing Date</v>
          </cell>
          <cell r="R636" t="str">
            <v>procss_dt</v>
          </cell>
        </row>
        <row r="637">
          <cell r="A637" t="str">
            <v xml:space="preserve">Visa Amount Total Per Transaction 2
</v>
          </cell>
          <cell r="B637">
            <v>636</v>
          </cell>
          <cell r="P637">
            <v>1042</v>
          </cell>
          <cell r="Q637" t="str">
            <v>Source Code 1</v>
          </cell>
          <cell r="R637" t="str">
            <v>src_cd_1</v>
          </cell>
        </row>
        <row r="638">
          <cell r="A638" t="str">
            <v xml:space="preserve">Visa Amount Discount 2
</v>
          </cell>
          <cell r="B638">
            <v>637</v>
          </cell>
          <cell r="P638">
            <v>1043</v>
          </cell>
          <cell r="Q638" t="str">
            <v>Source Code 2</v>
          </cell>
          <cell r="R638" t="str">
            <v>src_cd_2</v>
          </cell>
        </row>
        <row r="639">
          <cell r="A639" t="str">
            <v xml:space="preserve">Visa Current Rate 2
</v>
          </cell>
          <cell r="B639">
            <v>638</v>
          </cell>
          <cell r="P639">
            <v>1044</v>
          </cell>
          <cell r="Q639" t="str">
            <v>Card Number</v>
          </cell>
          <cell r="R639" t="str">
            <v>card_num</v>
          </cell>
        </row>
        <row r="640">
          <cell r="A640" t="str">
            <v xml:space="preserve">Master Card Number Outgo Sale 2
</v>
          </cell>
          <cell r="B640">
            <v>639</v>
          </cell>
          <cell r="P640">
            <v>1045</v>
          </cell>
          <cell r="Q640" t="str">
            <v>Authorization Number</v>
          </cell>
          <cell r="R640" t="str">
            <v>auth_num</v>
          </cell>
        </row>
        <row r="641">
          <cell r="A641" t="str">
            <v xml:space="preserve">Master Card Amount Outgo Sale 2
</v>
          </cell>
          <cell r="B641">
            <v>640</v>
          </cell>
          <cell r="P641">
            <v>1046</v>
          </cell>
          <cell r="Q641" t="str">
            <v>Original Transaction Amount</v>
          </cell>
          <cell r="R641" t="str">
            <v>orig_txn_amt</v>
          </cell>
        </row>
        <row r="642">
          <cell r="A642" t="str">
            <v xml:space="preserve">Master Card Number Outgo Returns 2
</v>
          </cell>
          <cell r="B642">
            <v>641</v>
          </cell>
          <cell r="P642">
            <v>1047</v>
          </cell>
          <cell r="Q642" t="str">
            <v>Transaction Currency Code</v>
          </cell>
          <cell r="R642" t="str">
            <v>txn_ccy_cd</v>
          </cell>
        </row>
        <row r="643">
          <cell r="A643" t="str">
            <v xml:space="preserve">Master Card Amount Outgo Returns 2
</v>
          </cell>
          <cell r="B643">
            <v>642</v>
          </cell>
          <cell r="P643">
            <v>1048</v>
          </cell>
          <cell r="Q643" t="str">
            <v>Transaction Amount</v>
          </cell>
          <cell r="R643" t="str">
            <v>txn_amt</v>
          </cell>
        </row>
        <row r="644">
          <cell r="A644" t="str">
            <v xml:space="preserve">Master Card Number Nonqual Sale 2
</v>
          </cell>
          <cell r="B644">
            <v>643</v>
          </cell>
          <cell r="P644">
            <v>1049</v>
          </cell>
          <cell r="Q644" t="str">
            <v>Reference Number</v>
          </cell>
          <cell r="R644" t="str">
            <v>ref_num</v>
          </cell>
        </row>
        <row r="645">
          <cell r="A645" t="str">
            <v xml:space="preserve">Master Card Amount Nonqual Sale 2
</v>
          </cell>
          <cell r="B645">
            <v>644</v>
          </cell>
          <cell r="P645">
            <v>1050</v>
          </cell>
          <cell r="Q645" t="str">
            <v>Destination Currency Code</v>
          </cell>
          <cell r="R645" t="str">
            <v>dest_ccy_cd</v>
          </cell>
        </row>
        <row r="646">
          <cell r="A646" t="str">
            <v xml:space="preserve">Master Card Number Nonqual Returns 2
</v>
          </cell>
          <cell r="B646">
            <v>645</v>
          </cell>
          <cell r="P646">
            <v>1051</v>
          </cell>
          <cell r="Q646" t="str">
            <v>Acquire Reference Number</v>
          </cell>
          <cell r="R646" t="str">
            <v>acq_ref_num</v>
          </cell>
        </row>
        <row r="647">
          <cell r="A647" t="str">
            <v xml:space="preserve">Master Card Amount Nonqual Returns 2
</v>
          </cell>
          <cell r="B647">
            <v>646</v>
          </cell>
          <cell r="P647">
            <v>1053</v>
          </cell>
          <cell r="Q647" t="str">
            <v>Merchant Country</v>
          </cell>
          <cell r="R647" t="str">
            <v>mrch_cntry</v>
          </cell>
        </row>
        <row r="648">
          <cell r="A648" t="str">
            <v xml:space="preserve">Master Card Number Total Sales 2
</v>
          </cell>
          <cell r="B648">
            <v>647</v>
          </cell>
          <cell r="P648">
            <v>1054</v>
          </cell>
          <cell r="Q648" t="str">
            <v>Purchase Amount in THB</v>
          </cell>
          <cell r="R648" t="str">
            <v>prch_amt_in_thb</v>
          </cell>
        </row>
        <row r="649">
          <cell r="A649" t="str">
            <v xml:space="preserve">Master Card Amount Total Sales 2
</v>
          </cell>
          <cell r="B649">
            <v>648</v>
          </cell>
          <cell r="P649">
            <v>1055</v>
          </cell>
          <cell r="Q649" t="str">
            <v>Purchase Code in THB</v>
          </cell>
          <cell r="R649" t="str">
            <v>prch_cd_in_thb</v>
          </cell>
        </row>
        <row r="650">
          <cell r="A650" t="str">
            <v xml:space="preserve">Master Card Number Total Return 2
</v>
          </cell>
          <cell r="B650">
            <v>649</v>
          </cell>
          <cell r="P650">
            <v>1056</v>
          </cell>
          <cell r="Q650" t="str">
            <v>Purchase Amount Other in THB</v>
          </cell>
          <cell r="R650" t="str">
            <v>prch_amt_othr_in_thb</v>
          </cell>
        </row>
        <row r="651">
          <cell r="A651" t="str">
            <v xml:space="preserve">Master Card Amount Total Return 2
</v>
          </cell>
          <cell r="B651">
            <v>650</v>
          </cell>
          <cell r="P651">
            <v>1057</v>
          </cell>
          <cell r="Q651" t="str">
            <v>Purchase Code Other in THB</v>
          </cell>
          <cell r="R651" t="str">
            <v>prch_cd_othr_in_thb</v>
          </cell>
        </row>
        <row r="652">
          <cell r="A652" t="str">
            <v xml:space="preserve">Master Card Amount Total Per Transaction 2
</v>
          </cell>
          <cell r="B652">
            <v>651</v>
          </cell>
          <cell r="P652">
            <v>1058</v>
          </cell>
          <cell r="Q652" t="str">
            <v>Purchase Date</v>
          </cell>
          <cell r="R652" t="str">
            <v>prch_dt</v>
          </cell>
        </row>
        <row r="653">
          <cell r="A653" t="str">
            <v xml:space="preserve">Master Card Amount Discount 2
</v>
          </cell>
          <cell r="B653">
            <v>652</v>
          </cell>
          <cell r="P653">
            <v>1059</v>
          </cell>
          <cell r="Q653" t="str">
            <v>Transaction Channel</v>
          </cell>
          <cell r="R653" t="str">
            <v>txn_chnl</v>
          </cell>
        </row>
        <row r="654">
          <cell r="A654" t="str">
            <v xml:space="preserve">Master Card Current Rate 2
</v>
          </cell>
          <cell r="B654">
            <v>653</v>
          </cell>
          <cell r="P654">
            <v>1060</v>
          </cell>
          <cell r="Q654" t="str">
            <v>Card Type Code</v>
          </cell>
          <cell r="R654" t="str">
            <v>card_tp_cd</v>
          </cell>
        </row>
        <row r="655">
          <cell r="A655" t="str">
            <v xml:space="preserve">Private Card Number Outgo Sale 2
</v>
          </cell>
          <cell r="B655">
            <v>654</v>
          </cell>
          <cell r="P655">
            <v>1061</v>
          </cell>
          <cell r="Q655" t="str">
            <v>Merchant Category</v>
          </cell>
          <cell r="R655" t="str">
            <v>mrch_catg</v>
          </cell>
        </row>
        <row r="656">
          <cell r="A656" t="str">
            <v xml:space="preserve">Private Card Amount Outgo Sale 2
</v>
          </cell>
          <cell r="B656">
            <v>655</v>
          </cell>
          <cell r="P656">
            <v>1062</v>
          </cell>
          <cell r="Q656" t="str">
            <v>Random Number</v>
          </cell>
          <cell r="R656" t="str">
            <v>rndm_num</v>
          </cell>
        </row>
        <row r="657">
          <cell r="A657" t="str">
            <v xml:space="preserve">Private Card Number Outgo Returns 2
</v>
          </cell>
          <cell r="B657">
            <v>656</v>
          </cell>
          <cell r="P657">
            <v>1063</v>
          </cell>
          <cell r="Q657" t="str">
            <v>System Position Date</v>
          </cell>
          <cell r="R657" t="str">
            <v>sys_pos_dt</v>
          </cell>
        </row>
        <row r="658">
          <cell r="A658" t="str">
            <v xml:space="preserve">Private Card Amount Outgo Returns 2
</v>
          </cell>
          <cell r="B658">
            <v>657</v>
          </cell>
          <cell r="P658">
            <v>1064</v>
          </cell>
          <cell r="Q658" t="str">
            <v>Terminal Number</v>
          </cell>
          <cell r="R658" t="str">
            <v>tmnl_num</v>
          </cell>
        </row>
        <row r="659">
          <cell r="A659" t="str">
            <v xml:space="preserve">Private Card Number Nonqual Sale 2
</v>
          </cell>
          <cell r="B659">
            <v>658</v>
          </cell>
          <cell r="P659">
            <v>1065</v>
          </cell>
          <cell r="Q659" t="str">
            <v>EDC Flag</v>
          </cell>
          <cell r="R659" t="str">
            <v>edc_f</v>
          </cell>
        </row>
        <row r="660">
          <cell r="A660" t="str">
            <v xml:space="preserve">Private Card Amount Nonqual Sale 2
</v>
          </cell>
          <cell r="B660">
            <v>659</v>
          </cell>
          <cell r="P660">
            <v>1066</v>
          </cell>
          <cell r="Q660" t="str">
            <v>Terminal Flag</v>
          </cell>
          <cell r="R660" t="str">
            <v>tmnl_f</v>
          </cell>
        </row>
        <row r="661">
          <cell r="A661" t="str">
            <v xml:space="preserve">Private Card Number Nonqual Returns 2
</v>
          </cell>
          <cell r="B661">
            <v>660</v>
          </cell>
          <cell r="P661">
            <v>1067</v>
          </cell>
          <cell r="Q661" t="str">
            <v>Action Code</v>
          </cell>
          <cell r="R661" t="str">
            <v>actn_cd</v>
          </cell>
        </row>
        <row r="662">
          <cell r="A662" t="str">
            <v xml:space="preserve">Private Card Amount Nonqual Returns 2
</v>
          </cell>
          <cell r="B662">
            <v>661</v>
          </cell>
          <cell r="P662">
            <v>1068</v>
          </cell>
          <cell r="Q662" t="str">
            <v>Current Batch Number</v>
          </cell>
          <cell r="R662" t="str">
            <v>crrnt_btch_num</v>
          </cell>
        </row>
        <row r="663">
          <cell r="A663" t="str">
            <v xml:space="preserve">Private Card Number Total Sales 2
</v>
          </cell>
          <cell r="B663">
            <v>662</v>
          </cell>
          <cell r="P663">
            <v>1070</v>
          </cell>
          <cell r="Q663" t="str">
            <v>Latest Transaction Date</v>
          </cell>
          <cell r="R663" t="str">
            <v>ltst_txn_dt</v>
          </cell>
        </row>
        <row r="664">
          <cell r="A664" t="str">
            <v xml:space="preserve">Private Card Amount Total Sales 2
</v>
          </cell>
          <cell r="B664">
            <v>663</v>
          </cell>
          <cell r="P664">
            <v>1071</v>
          </cell>
          <cell r="Q664" t="str">
            <v>Latest Settlement Date</v>
          </cell>
          <cell r="R664" t="str">
            <v>ltst_settl_dt</v>
          </cell>
        </row>
        <row r="665">
          <cell r="A665" t="str">
            <v xml:space="preserve">Private Card Number Total Return 2
</v>
          </cell>
          <cell r="B665">
            <v>664</v>
          </cell>
          <cell r="P665">
            <v>1072</v>
          </cell>
          <cell r="Q665" t="str">
            <v>Total Number of Debit 1</v>
          </cell>
          <cell r="R665" t="str">
            <v>tot_nbr_dr_1</v>
          </cell>
        </row>
        <row r="666">
          <cell r="A666" t="str">
            <v xml:space="preserve">Private Card Amount Total Return 2
</v>
          </cell>
          <cell r="B666">
            <v>665</v>
          </cell>
          <cell r="P666">
            <v>1073</v>
          </cell>
          <cell r="Q666" t="str">
            <v>Total Debit Amount 1</v>
          </cell>
          <cell r="R666" t="str">
            <v>tot_dr_amt_1</v>
          </cell>
        </row>
        <row r="667">
          <cell r="A667" t="str">
            <v xml:space="preserve">Private Card Amount Total Per Transaction 2
</v>
          </cell>
          <cell r="B667">
            <v>666</v>
          </cell>
          <cell r="P667">
            <v>1074</v>
          </cell>
          <cell r="Q667" t="str">
            <v>Total Number of Credit 1</v>
          </cell>
          <cell r="R667" t="str">
            <v>tot_nbr_cr_1</v>
          </cell>
        </row>
        <row r="668">
          <cell r="A668" t="str">
            <v xml:space="preserve">Private Card Amount Discount 2
</v>
          </cell>
          <cell r="B668">
            <v>667</v>
          </cell>
          <cell r="P668">
            <v>1075</v>
          </cell>
          <cell r="Q668" t="str">
            <v>Total Credit Amount 1</v>
          </cell>
          <cell r="R668" t="str">
            <v>tot_cr_amt_1</v>
          </cell>
        </row>
        <row r="669">
          <cell r="A669" t="str">
            <v xml:space="preserve">Private Card Current Rate 2
</v>
          </cell>
          <cell r="B669">
            <v>668</v>
          </cell>
          <cell r="P669">
            <v>1076</v>
          </cell>
          <cell r="Q669" t="str">
            <v>Total Number of Debit 2</v>
          </cell>
          <cell r="R669" t="str">
            <v>tot_nbr_dr_2</v>
          </cell>
        </row>
        <row r="670">
          <cell r="A670" t="str">
            <v xml:space="preserve">JCB Number Outgo Sale 2
</v>
          </cell>
          <cell r="B670">
            <v>669</v>
          </cell>
          <cell r="P670">
            <v>1077</v>
          </cell>
          <cell r="Q670" t="str">
            <v>Total Debit Amount 2</v>
          </cell>
          <cell r="R670" t="str">
            <v>tot_dr_amt_2</v>
          </cell>
        </row>
        <row r="671">
          <cell r="A671" t="str">
            <v xml:space="preserve">JCB Amount Outgo Sale 2
</v>
          </cell>
          <cell r="B671">
            <v>670</v>
          </cell>
          <cell r="P671">
            <v>1078</v>
          </cell>
          <cell r="Q671" t="str">
            <v>Total Number of Credit 2</v>
          </cell>
          <cell r="R671" t="str">
            <v>tot_nbr_cr_2</v>
          </cell>
        </row>
        <row r="672">
          <cell r="A672" t="str">
            <v xml:space="preserve">JCB Number Outgo Returns 2
</v>
          </cell>
          <cell r="B672">
            <v>671</v>
          </cell>
          <cell r="P672">
            <v>1079</v>
          </cell>
          <cell r="Q672" t="str">
            <v>Total Credit Amount 2</v>
          </cell>
          <cell r="R672" t="str">
            <v>tot_cr_amt_2</v>
          </cell>
        </row>
        <row r="673">
          <cell r="A673" t="str">
            <v xml:space="preserve">JCB Amount Outgo Returns 2
</v>
          </cell>
          <cell r="B673">
            <v>672</v>
          </cell>
          <cell r="P673">
            <v>1080</v>
          </cell>
          <cell r="Q673" t="str">
            <v>Total Number of Current Debit</v>
          </cell>
          <cell r="R673" t="str">
            <v>tot_nbr_crrnt_dr</v>
          </cell>
        </row>
        <row r="674">
          <cell r="A674" t="str">
            <v xml:space="preserve">JCB Number Nonqual Sale 2
</v>
          </cell>
          <cell r="B674">
            <v>673</v>
          </cell>
          <cell r="P674">
            <v>1081</v>
          </cell>
          <cell r="Q674" t="str">
            <v>Total Current Debit Amount</v>
          </cell>
          <cell r="R674" t="str">
            <v>tot_crrnt_dr_amt</v>
          </cell>
        </row>
        <row r="675">
          <cell r="A675" t="str">
            <v xml:space="preserve">JCB Amount Nonqual Sale 2
</v>
          </cell>
          <cell r="B675">
            <v>674</v>
          </cell>
          <cell r="P675">
            <v>1082</v>
          </cell>
          <cell r="Q675" t="str">
            <v>Total Number of Current Credit</v>
          </cell>
          <cell r="R675" t="str">
            <v>tot_nbr_crrnt_cr</v>
          </cell>
        </row>
        <row r="676">
          <cell r="A676" t="str">
            <v xml:space="preserve">JCB Number Nonqual Returns 2
</v>
          </cell>
          <cell r="B676">
            <v>675</v>
          </cell>
          <cell r="P676">
            <v>1083</v>
          </cell>
          <cell r="Q676" t="str">
            <v>Total Current Credit Amount</v>
          </cell>
          <cell r="R676" t="str">
            <v>tot_crrnt_cr_amt</v>
          </cell>
        </row>
        <row r="677">
          <cell r="A677" t="str">
            <v xml:space="preserve">JCB Amount Nonqual Returns 2
</v>
          </cell>
          <cell r="B677">
            <v>676</v>
          </cell>
          <cell r="P677">
            <v>1084</v>
          </cell>
          <cell r="Q677" t="str">
            <v>Total Number of VISA transaction</v>
          </cell>
          <cell r="R677" t="str">
            <v>tot_nbr_visa_txn</v>
          </cell>
        </row>
        <row r="678">
          <cell r="A678" t="str">
            <v xml:space="preserve">JCB Number Total Sales 2
</v>
          </cell>
          <cell r="B678">
            <v>677</v>
          </cell>
          <cell r="P678">
            <v>1085</v>
          </cell>
          <cell r="Q678" t="str">
            <v>Total VISA Amount</v>
          </cell>
          <cell r="R678" t="str">
            <v>tot_visa_amt</v>
          </cell>
        </row>
        <row r="679">
          <cell r="A679" t="str">
            <v xml:space="preserve">JCB Amount Total Sales 2
</v>
          </cell>
          <cell r="B679">
            <v>678</v>
          </cell>
          <cell r="P679">
            <v>1088</v>
          </cell>
          <cell r="Q679" t="str">
            <v>Total Number of Private Transaction</v>
          </cell>
          <cell r="R679" t="str">
            <v>tot_nbr_privt_txn</v>
          </cell>
        </row>
        <row r="680">
          <cell r="A680" t="str">
            <v xml:space="preserve">JCB Number Total Return 2
</v>
          </cell>
          <cell r="B680">
            <v>679</v>
          </cell>
          <cell r="P680">
            <v>1089</v>
          </cell>
          <cell r="Q680" t="str">
            <v>Total Private Amount</v>
          </cell>
          <cell r="R680" t="str">
            <v>tot_privt_amt</v>
          </cell>
        </row>
        <row r="681">
          <cell r="A681" t="str">
            <v xml:space="preserve">JCB Amount Total Return 2
</v>
          </cell>
          <cell r="B681">
            <v>680</v>
          </cell>
          <cell r="P681">
            <v>1090</v>
          </cell>
          <cell r="Q681" t="str">
            <v>Previous Batch Number</v>
          </cell>
          <cell r="R681" t="str">
            <v>prev_btch_num</v>
          </cell>
        </row>
        <row r="682">
          <cell r="A682" t="str">
            <v xml:space="preserve">JCB Amount Total Per Transaction 2
</v>
          </cell>
          <cell r="B682">
            <v>681</v>
          </cell>
          <cell r="P682">
            <v>1093</v>
          </cell>
          <cell r="Q682" t="str">
            <v>Number of Gift Redemption</v>
          </cell>
          <cell r="R682" t="str">
            <v>nbr_gift_rdeem</v>
          </cell>
        </row>
        <row r="683">
          <cell r="A683" t="str">
            <v xml:space="preserve">JCB Amount Discount 2
</v>
          </cell>
          <cell r="B683">
            <v>682</v>
          </cell>
          <cell r="P683">
            <v>1095</v>
          </cell>
          <cell r="Q683" t="str">
            <v>Number of Voucher Redemption</v>
          </cell>
          <cell r="R683" t="str">
            <v>nbr_vochr_rdeem</v>
          </cell>
        </row>
        <row r="684">
          <cell r="A684" t="str">
            <v xml:space="preserve">JCB Current Rate 2
</v>
          </cell>
          <cell r="B684">
            <v>683</v>
          </cell>
          <cell r="P684">
            <v>1097</v>
          </cell>
          <cell r="Q684" t="str">
            <v>Number of Discount Redemption</v>
          </cell>
          <cell r="R684" t="str">
            <v>nbr_discnt_rdeem</v>
          </cell>
        </row>
        <row r="685">
          <cell r="A685" t="str">
            <v xml:space="preserve">Amount Fee 2
</v>
          </cell>
          <cell r="B685">
            <v>684</v>
          </cell>
          <cell r="P685">
            <v>1099</v>
          </cell>
          <cell r="Q685" t="str">
            <v>Terminal Type Code</v>
          </cell>
          <cell r="R685" t="str">
            <v>tmnl_tp_cd</v>
          </cell>
        </row>
        <row r="686">
          <cell r="A686" t="str">
            <v xml:space="preserve">Amount Discount 2
</v>
          </cell>
          <cell r="B686">
            <v>685</v>
          </cell>
          <cell r="P686">
            <v>1101</v>
          </cell>
          <cell r="Q686" t="str">
            <v>Recurring Flag</v>
          </cell>
          <cell r="R686" t="str">
            <v>recur_f</v>
          </cell>
        </row>
        <row r="687">
          <cell r="A687" t="str">
            <v xml:space="preserve">Amount ORG Expense 2
</v>
          </cell>
          <cell r="B687">
            <v>686</v>
          </cell>
          <cell r="P687">
            <v>1102</v>
          </cell>
          <cell r="Q687" t="str">
            <v>Multiple Currency Flag</v>
          </cell>
          <cell r="R687" t="str">
            <v>multi_ccy_f</v>
          </cell>
        </row>
        <row r="688">
          <cell r="A688" t="str">
            <v xml:space="preserve">Current Rate 2
</v>
          </cell>
          <cell r="B688">
            <v>687</v>
          </cell>
          <cell r="P688">
            <v>1103</v>
          </cell>
          <cell r="Q688" t="str">
            <v>Terminal Authentication Flag</v>
          </cell>
          <cell r="R688" t="str">
            <v>tmnl_auth_f</v>
          </cell>
        </row>
        <row r="689">
          <cell r="A689" t="str">
            <v>Number of Dep Days 2</v>
          </cell>
          <cell r="B689">
            <v>688</v>
          </cell>
          <cell r="P689">
            <v>1104</v>
          </cell>
          <cell r="Q689" t="str">
            <v>Terminal Open Date</v>
          </cell>
          <cell r="R689" t="str">
            <v>tmnl_open_dt</v>
          </cell>
        </row>
        <row r="690">
          <cell r="A690" t="str">
            <v xml:space="preserve">Number POS1 Authorize 2
</v>
          </cell>
          <cell r="B690">
            <v>689</v>
          </cell>
          <cell r="P690">
            <v>1105</v>
          </cell>
          <cell r="Q690" t="str">
            <v>Terminal Owner Number</v>
          </cell>
          <cell r="R690" t="str">
            <v>tmnl_ownr_num</v>
          </cell>
        </row>
        <row r="691">
          <cell r="A691" t="str">
            <v xml:space="preserve">Number POS2 Authorize 2
</v>
          </cell>
          <cell r="B691">
            <v>690</v>
          </cell>
          <cell r="P691">
            <v>1106</v>
          </cell>
          <cell r="Q691" t="str">
            <v>Terminal Count Number</v>
          </cell>
          <cell r="R691" t="str">
            <v>tmnl_cnt_num</v>
          </cell>
        </row>
        <row r="692">
          <cell r="A692" t="str">
            <v xml:space="preserve">Number POS3 Authorize 2
</v>
          </cell>
          <cell r="B692">
            <v>691</v>
          </cell>
          <cell r="P692">
            <v>1108</v>
          </cell>
          <cell r="Q692" t="str">
            <v>Terminal Serial Number</v>
          </cell>
          <cell r="R692" t="str">
            <v>tmnl_serial_num</v>
          </cell>
        </row>
        <row r="693">
          <cell r="A693" t="str">
            <v xml:space="preserve">Number Voice Authorize 2
</v>
          </cell>
          <cell r="B693">
            <v>692</v>
          </cell>
          <cell r="P693">
            <v>1109</v>
          </cell>
          <cell r="Q693" t="str">
            <v>Terminal Other Indicator</v>
          </cell>
          <cell r="R693" t="str">
            <v>tmnl_othr_ind</v>
          </cell>
        </row>
        <row r="694">
          <cell r="A694" t="str">
            <v xml:space="preserve">Total Number Dep 2
</v>
          </cell>
          <cell r="B694">
            <v>693</v>
          </cell>
          <cell r="P694">
            <v>1110</v>
          </cell>
          <cell r="Q694" t="str">
            <v>Terminal Approved Number</v>
          </cell>
          <cell r="R694" t="str">
            <v>tmnl_apprv_num</v>
          </cell>
        </row>
        <row r="695">
          <cell r="A695" t="str">
            <v xml:space="preserve">Total Number Drafts 2
</v>
          </cell>
          <cell r="B695">
            <v>694</v>
          </cell>
          <cell r="P695">
            <v>1112</v>
          </cell>
          <cell r="Q695" t="str">
            <v>Service Code</v>
          </cell>
          <cell r="R695" t="str">
            <v>svc_cd</v>
          </cell>
        </row>
        <row r="696">
          <cell r="A696" t="str">
            <v xml:space="preserve">Number POS1 Drafts 2
</v>
          </cell>
          <cell r="B696">
            <v>695</v>
          </cell>
          <cell r="P696">
            <v>1113</v>
          </cell>
          <cell r="Q696" t="str">
            <v>CHIP Flag</v>
          </cell>
          <cell r="R696" t="str">
            <v>chip_f</v>
          </cell>
        </row>
        <row r="697">
          <cell r="A697" t="str">
            <v xml:space="preserve">Number POS2 Drafts 2
</v>
          </cell>
          <cell r="B697">
            <v>696</v>
          </cell>
          <cell r="P697">
            <v>1116</v>
          </cell>
          <cell r="Q697" t="str">
            <v>PIN Block Code</v>
          </cell>
          <cell r="R697" t="str">
            <v>pin_block_cd</v>
          </cell>
        </row>
        <row r="698">
          <cell r="A698" t="str">
            <v xml:space="preserve">Number POS3 Drafts 2
</v>
          </cell>
          <cell r="B698">
            <v>697</v>
          </cell>
          <cell r="P698">
            <v>1119</v>
          </cell>
          <cell r="Q698" t="str">
            <v>Next Profile Identification Number</v>
          </cell>
          <cell r="R698" t="str">
            <v>nxt_prfl_id_num</v>
          </cell>
        </row>
        <row r="699">
          <cell r="A699" t="str">
            <v>Number Tape Drafts 2</v>
          </cell>
          <cell r="B699">
            <v>698</v>
          </cell>
          <cell r="P699">
            <v>1120</v>
          </cell>
          <cell r="Q699" t="str">
            <v>Next Profile Date</v>
          </cell>
          <cell r="R699" t="str">
            <v>nxt_prfl_dt</v>
          </cell>
        </row>
        <row r="700">
          <cell r="A700" t="str">
            <v>Number Keyed Dep 2</v>
          </cell>
          <cell r="B700">
            <v>699</v>
          </cell>
          <cell r="P700">
            <v>1121</v>
          </cell>
          <cell r="Q700" t="str">
            <v>Current Profile Identification Number</v>
          </cell>
          <cell r="R700" t="str">
            <v>crrnt_prfl_id_num</v>
          </cell>
        </row>
        <row r="701">
          <cell r="A701" t="str">
            <v>Number Keyed Drafts 2</v>
          </cell>
          <cell r="B701">
            <v>700</v>
          </cell>
          <cell r="P701">
            <v>1122</v>
          </cell>
          <cell r="Q701" t="str">
            <v>Current Profile Date</v>
          </cell>
          <cell r="R701" t="str">
            <v>crrnt_prfl_dt</v>
          </cell>
        </row>
        <row r="702">
          <cell r="A702" t="str">
            <v xml:space="preserve">Number Qualification Rejection 2
</v>
          </cell>
          <cell r="B702">
            <v>701</v>
          </cell>
          <cell r="P702">
            <v>1123</v>
          </cell>
          <cell r="Q702" t="str">
            <v>Next Terminal Master Key Scheme Flag</v>
          </cell>
          <cell r="R702" t="str">
            <v>nxt_tmnl_mstr_key_schm_f</v>
          </cell>
        </row>
        <row r="703">
          <cell r="A703" t="str">
            <v xml:space="preserve">Qualification Rejection Amount 2
</v>
          </cell>
          <cell r="B703">
            <v>702</v>
          </cell>
          <cell r="P703">
            <v>1124</v>
          </cell>
          <cell r="Q703" t="str">
            <v>Next Terminal Master Key Part 1</v>
          </cell>
          <cell r="R703" t="str">
            <v>nxt_tmnl_mstr_key_part_1</v>
          </cell>
        </row>
        <row r="704">
          <cell r="A704" t="str">
            <v xml:space="preserve">Number Chargeback 2
</v>
          </cell>
          <cell r="B704">
            <v>703</v>
          </cell>
          <cell r="P704">
            <v>1125</v>
          </cell>
          <cell r="Q704" t="str">
            <v>Next Terminal Master Key Part 2</v>
          </cell>
          <cell r="R704" t="str">
            <v>nxt_tmnl_mstr_key_part_2</v>
          </cell>
        </row>
        <row r="705">
          <cell r="A705" t="str">
            <v xml:space="preserve">Chargeback Amount 2
</v>
          </cell>
          <cell r="B705">
            <v>704</v>
          </cell>
          <cell r="P705">
            <v>1126</v>
          </cell>
          <cell r="Q705" t="str">
            <v>Next Terminal Master Key Part 3</v>
          </cell>
          <cell r="R705" t="str">
            <v>nxt_tmnl_mstr_key_part_3</v>
          </cell>
        </row>
        <row r="706">
          <cell r="A706" t="str">
            <v>Number Check Approval 2</v>
          </cell>
          <cell r="B706">
            <v>705</v>
          </cell>
          <cell r="P706">
            <v>1130</v>
          </cell>
          <cell r="Q706" t="str">
            <v>Next Terminal Master Key Effective Date</v>
          </cell>
          <cell r="R706" t="str">
            <v>nxt_tmnl_mstr_key_eff_dt</v>
          </cell>
        </row>
        <row r="707">
          <cell r="A707" t="str">
            <v>Check Approval Amount 2</v>
          </cell>
          <cell r="B707">
            <v>706</v>
          </cell>
          <cell r="P707">
            <v>1131</v>
          </cell>
          <cell r="Q707" t="str">
            <v>Next Terminal PIN Key Scheme Flag</v>
          </cell>
          <cell r="R707" t="str">
            <v>nxt_tmnl_pin_key_schm_f</v>
          </cell>
        </row>
        <row r="708">
          <cell r="A708" t="str">
            <v>Member Fee Amount 2</v>
          </cell>
          <cell r="B708">
            <v>707</v>
          </cell>
          <cell r="P708">
            <v>1132</v>
          </cell>
          <cell r="Q708" t="str">
            <v>Next Terminal PIN Key Part 1</v>
          </cell>
          <cell r="R708" t="str">
            <v>nxt_tmnl_pin_key_part_1</v>
          </cell>
        </row>
        <row r="709">
          <cell r="A709" t="str">
            <v>IMP1 Fee Amount 2</v>
          </cell>
          <cell r="B709">
            <v>708</v>
          </cell>
          <cell r="P709">
            <v>1133</v>
          </cell>
          <cell r="Q709" t="str">
            <v>Next Terminal PIN Key Part 2</v>
          </cell>
          <cell r="R709" t="str">
            <v>nxt_tmnl_pin_key_part_2</v>
          </cell>
        </row>
        <row r="710">
          <cell r="A710" t="str">
            <v>IMP2 Fee Amount 2</v>
          </cell>
          <cell r="B710">
            <v>709</v>
          </cell>
          <cell r="P710">
            <v>1134</v>
          </cell>
          <cell r="Q710" t="str">
            <v>Next Terminal PIN Key Part 3</v>
          </cell>
          <cell r="R710" t="str">
            <v>nxt_tmnl_pin_key_part_3</v>
          </cell>
        </row>
        <row r="711">
          <cell r="A711" t="str">
            <v>IMP3 Fee Amount 2</v>
          </cell>
          <cell r="B711">
            <v>710</v>
          </cell>
          <cell r="P711">
            <v>1138</v>
          </cell>
          <cell r="Q711" t="str">
            <v>Next Terminal Authentication Key Scheme Flag</v>
          </cell>
          <cell r="R711" t="str">
            <v>nxt_tmnl_auth_key_schm_f</v>
          </cell>
        </row>
        <row r="712">
          <cell r="A712" t="str">
            <v>POS1 Fee Amount 2</v>
          </cell>
          <cell r="B712">
            <v>711</v>
          </cell>
          <cell r="P712">
            <v>1139</v>
          </cell>
          <cell r="Q712" t="str">
            <v>Next Terminal Authentication Key Part 1</v>
          </cell>
          <cell r="R712" t="str">
            <v>nxt_tmnl_auth_key_part_1</v>
          </cell>
        </row>
        <row r="713">
          <cell r="A713" t="str">
            <v>POS2 Fee Amount 2</v>
          </cell>
          <cell r="B713">
            <v>712</v>
          </cell>
          <cell r="P713">
            <v>1140</v>
          </cell>
          <cell r="Q713" t="str">
            <v>Next Terminal Authentication Key Part 2</v>
          </cell>
          <cell r="R713" t="str">
            <v>nxt_tmnl_auth_key_part_2</v>
          </cell>
        </row>
        <row r="714">
          <cell r="A714" t="str">
            <v>POS3 Fee Amount 2</v>
          </cell>
          <cell r="B714">
            <v>713</v>
          </cell>
          <cell r="P714">
            <v>1141</v>
          </cell>
          <cell r="Q714" t="str">
            <v>Next Terminal Authentication Key Part 3</v>
          </cell>
          <cell r="R714" t="str">
            <v>nxt_tmnl_auth_key_part_3</v>
          </cell>
        </row>
        <row r="715">
          <cell r="A715" t="str">
            <v xml:space="preserve">Number Discount Adjust 2
</v>
          </cell>
          <cell r="B715">
            <v>714</v>
          </cell>
          <cell r="P715">
            <v>1145</v>
          </cell>
          <cell r="Q715" t="str">
            <v>Current Terminal Master Key Scheme Flag</v>
          </cell>
          <cell r="R715" t="str">
            <v>crrnt_tmnl_mstr_key_schm_f</v>
          </cell>
        </row>
        <row r="716">
          <cell r="A716" t="str">
            <v xml:space="preserve">Amount Discount Adjust 2
</v>
          </cell>
          <cell r="B716">
            <v>715</v>
          </cell>
          <cell r="P716">
            <v>1146</v>
          </cell>
          <cell r="Q716" t="str">
            <v>Current Terminal Master Key Part 1</v>
          </cell>
          <cell r="R716" t="str">
            <v>crrnt_tmnl_mstr_key_part_1</v>
          </cell>
        </row>
        <row r="717">
          <cell r="A717" t="str">
            <v xml:space="preserve">Number Fee Adjust 2
</v>
          </cell>
          <cell r="B717">
            <v>716</v>
          </cell>
          <cell r="P717">
            <v>1147</v>
          </cell>
          <cell r="Q717" t="str">
            <v>Current Terminal Master Key Part 2</v>
          </cell>
          <cell r="R717" t="str">
            <v>crrnt_tmnl_mstr_key_part_2</v>
          </cell>
        </row>
        <row r="718">
          <cell r="A718" t="str">
            <v xml:space="preserve">Amount Fee Adjust 2
</v>
          </cell>
          <cell r="B718">
            <v>717</v>
          </cell>
          <cell r="P718">
            <v>1148</v>
          </cell>
          <cell r="Q718" t="str">
            <v>Current Terminal Master Key Part 3</v>
          </cell>
          <cell r="R718" t="str">
            <v>crrnt_tmnl_mstr_key_part_3</v>
          </cell>
        </row>
        <row r="719">
          <cell r="A719" t="str">
            <v xml:space="preserve">Amount Per Transaction 2
</v>
          </cell>
          <cell r="B719">
            <v>718</v>
          </cell>
          <cell r="P719">
            <v>1151</v>
          </cell>
          <cell r="Q719" t="str">
            <v>Current Terminal Master Key Effective Date</v>
          </cell>
          <cell r="R719" t="str">
            <v>crrnt_tmnl_mstr_key_eff_dt</v>
          </cell>
        </row>
        <row r="720">
          <cell r="A720" t="str">
            <v>SLSA Number 2 1</v>
          </cell>
          <cell r="B720">
            <v>719</v>
          </cell>
          <cell r="P720">
            <v>1152</v>
          </cell>
          <cell r="Q720" t="str">
            <v>Current Terminal PIN Key Scheme Flag</v>
          </cell>
          <cell r="R720" t="str">
            <v>crrnt_tmnl_pin_key_schm_f</v>
          </cell>
        </row>
        <row r="721">
          <cell r="A721" t="str">
            <v>SLSA Amount 2 1</v>
          </cell>
          <cell r="B721">
            <v>720</v>
          </cell>
          <cell r="P721">
            <v>1153</v>
          </cell>
          <cell r="Q721" t="str">
            <v>Current Terminal PIN Key Part 1</v>
          </cell>
          <cell r="R721" t="str">
            <v>crrnt_tmnl_pin_key_part_1</v>
          </cell>
        </row>
        <row r="722">
          <cell r="A722" t="str">
            <v>SLSA Number 2 2</v>
          </cell>
          <cell r="B722">
            <v>721</v>
          </cell>
          <cell r="P722">
            <v>1154</v>
          </cell>
          <cell r="Q722" t="str">
            <v>Current Terminal PIN Key Part 2</v>
          </cell>
          <cell r="R722" t="str">
            <v>crrnt_tmnl_pin_key_part_2</v>
          </cell>
        </row>
        <row r="723">
          <cell r="A723" t="str">
            <v>SLSA Amount 2 2</v>
          </cell>
          <cell r="B723">
            <v>722</v>
          </cell>
          <cell r="P723">
            <v>1155</v>
          </cell>
          <cell r="Q723" t="str">
            <v>Current Terminal PIN Key Part 3</v>
          </cell>
          <cell r="R723" t="str">
            <v>crrnt_tmnl_pin_key_part_3</v>
          </cell>
        </row>
        <row r="724">
          <cell r="A724" t="str">
            <v>SLSA Number 2 3</v>
          </cell>
          <cell r="B724">
            <v>723</v>
          </cell>
          <cell r="P724">
            <v>1158</v>
          </cell>
          <cell r="Q724" t="str">
            <v>Current Terminal PIN Key Effective Date</v>
          </cell>
          <cell r="R724" t="str">
            <v>crrnt_tmnl_pin_key_eff_dt</v>
          </cell>
        </row>
        <row r="725">
          <cell r="A725" t="str">
            <v>SLSA Amount 2 3</v>
          </cell>
          <cell r="B725">
            <v>724</v>
          </cell>
          <cell r="P725">
            <v>1159</v>
          </cell>
          <cell r="Q725" t="str">
            <v>Current Terminal Authentication Key Scheme Flag</v>
          </cell>
          <cell r="R725" t="str">
            <v>crrnt_tmnl_auth_key_schm_f</v>
          </cell>
        </row>
        <row r="726">
          <cell r="A726" t="str">
            <v>SLSA Number 2 4</v>
          </cell>
          <cell r="B726">
            <v>725</v>
          </cell>
          <cell r="P726">
            <v>1160</v>
          </cell>
          <cell r="Q726" t="str">
            <v>Current Terminal Authentication Key Part 1</v>
          </cell>
          <cell r="R726" t="str">
            <v>crrnt_tmnl_auth_key_part_1</v>
          </cell>
        </row>
        <row r="727">
          <cell r="A727" t="str">
            <v>SLSA Amount 2 4</v>
          </cell>
          <cell r="B727">
            <v>726</v>
          </cell>
          <cell r="P727">
            <v>1161</v>
          </cell>
          <cell r="Q727" t="str">
            <v>Current Terminal Authentication Key Part 2</v>
          </cell>
          <cell r="R727" t="str">
            <v>crrnt_tmnl_auth_key_part_2</v>
          </cell>
        </row>
        <row r="728">
          <cell r="A728" t="str">
            <v>SLSA Number 2 5</v>
          </cell>
          <cell r="B728">
            <v>727</v>
          </cell>
          <cell r="P728">
            <v>1162</v>
          </cell>
          <cell r="Q728" t="str">
            <v>Current Terminal Authentication Key Part 3</v>
          </cell>
          <cell r="R728" t="str">
            <v>crrnt_tmnl_auth_key_part_3</v>
          </cell>
        </row>
        <row r="729">
          <cell r="A729" t="str">
            <v>SLSA Amount 2 5</v>
          </cell>
          <cell r="B729">
            <v>728</v>
          </cell>
          <cell r="P729">
            <v>1165</v>
          </cell>
          <cell r="Q729" t="str">
            <v>Current Terminal Authentication Key Effective Date</v>
          </cell>
          <cell r="R729" t="str">
            <v>crrnt_tmnl_auth_key_eff_dt</v>
          </cell>
        </row>
        <row r="730">
          <cell r="A730" t="str">
            <v xml:space="preserve">Visa Number Outgo Sale 3
</v>
          </cell>
          <cell r="B730">
            <v>729</v>
          </cell>
          <cell r="P730">
            <v>1166</v>
          </cell>
          <cell r="Q730" t="str">
            <v>Last Terminal Master Key Scheme Flag</v>
          </cell>
          <cell r="R730" t="str">
            <v>last_tmnl_mstr_key_schm_f</v>
          </cell>
        </row>
        <row r="731">
          <cell r="A731" t="str">
            <v xml:space="preserve">Visa Amount Outgo Sale 3
</v>
          </cell>
          <cell r="B731">
            <v>730</v>
          </cell>
          <cell r="P731">
            <v>1167</v>
          </cell>
          <cell r="Q731" t="str">
            <v>Last Terminal Master Key Part 1</v>
          </cell>
          <cell r="R731" t="str">
            <v>last_tmnl_mstr_key_part_1</v>
          </cell>
        </row>
        <row r="732">
          <cell r="A732" t="str">
            <v xml:space="preserve">Visa Number Outgo Returns 3
</v>
          </cell>
          <cell r="B732">
            <v>731</v>
          </cell>
          <cell r="P732">
            <v>1168</v>
          </cell>
          <cell r="Q732" t="str">
            <v>Last Terminal Master Key Part 2</v>
          </cell>
          <cell r="R732" t="str">
            <v>last_tmnl_mstr_key_part_2</v>
          </cell>
        </row>
        <row r="733">
          <cell r="A733" t="str">
            <v xml:space="preserve">Visa Amount Outgo Returns 3
</v>
          </cell>
          <cell r="B733">
            <v>732</v>
          </cell>
          <cell r="P733">
            <v>1169</v>
          </cell>
          <cell r="Q733" t="str">
            <v>Last Terminal Master Key Part 3</v>
          </cell>
          <cell r="R733" t="str">
            <v>last_tmnl_mstr_key_part_3</v>
          </cell>
        </row>
        <row r="734">
          <cell r="A734" t="str">
            <v xml:space="preserve">Visa Number Nonqual Sale 3
</v>
          </cell>
          <cell r="B734">
            <v>733</v>
          </cell>
          <cell r="P734">
            <v>1172</v>
          </cell>
          <cell r="Q734" t="str">
            <v>Last Terminal Master Key Effective Date</v>
          </cell>
          <cell r="R734" t="str">
            <v>last_tmnl_mstr_key_eff_dt</v>
          </cell>
        </row>
        <row r="735">
          <cell r="A735" t="str">
            <v xml:space="preserve">Visa Amount Nonqual Sale 3
</v>
          </cell>
          <cell r="B735">
            <v>734</v>
          </cell>
          <cell r="P735">
            <v>1173</v>
          </cell>
          <cell r="Q735" t="str">
            <v>Last Terminal PIN Key Scheme Flag</v>
          </cell>
          <cell r="R735" t="str">
            <v>last_tmnl_pin_key_schm_f</v>
          </cell>
        </row>
        <row r="736">
          <cell r="A736" t="str">
            <v xml:space="preserve">Visa Number Nonqual Returns 3
</v>
          </cell>
          <cell r="B736">
            <v>735</v>
          </cell>
          <cell r="P736">
            <v>1174</v>
          </cell>
          <cell r="Q736" t="str">
            <v>Last Terminal PIN Key Part 1</v>
          </cell>
          <cell r="R736" t="str">
            <v>last_tmnl_pin_key_part_1</v>
          </cell>
        </row>
        <row r="737">
          <cell r="A737" t="str">
            <v xml:space="preserve">Visa Amount Nonqual Returns 3
</v>
          </cell>
          <cell r="B737">
            <v>736</v>
          </cell>
          <cell r="P737">
            <v>1175</v>
          </cell>
          <cell r="Q737" t="str">
            <v>Last Terminal PIN Key Part 2</v>
          </cell>
          <cell r="R737" t="str">
            <v>last_tmnl_pin_key_part_2</v>
          </cell>
        </row>
        <row r="738">
          <cell r="A738" t="str">
            <v xml:space="preserve">Visa Number Total Sales 3
</v>
          </cell>
          <cell r="B738">
            <v>737</v>
          </cell>
          <cell r="P738">
            <v>1176</v>
          </cell>
          <cell r="Q738" t="str">
            <v>Last Terminal PIN Key Part 3</v>
          </cell>
          <cell r="R738" t="str">
            <v>last_tmnl_pin_key_part_3</v>
          </cell>
        </row>
        <row r="739">
          <cell r="A739" t="str">
            <v xml:space="preserve">Visa Amount Total Sales 3
</v>
          </cell>
          <cell r="B739">
            <v>738</v>
          </cell>
          <cell r="P739">
            <v>1179</v>
          </cell>
          <cell r="Q739" t="str">
            <v>Last Terminal PIN Key Effective Date</v>
          </cell>
          <cell r="R739" t="str">
            <v>last_tmnl_pin_key_eff_dt</v>
          </cell>
        </row>
        <row r="740">
          <cell r="A740" t="str">
            <v xml:space="preserve">Visa Number Total Return 3
</v>
          </cell>
          <cell r="B740">
            <v>739</v>
          </cell>
          <cell r="P740">
            <v>1180</v>
          </cell>
          <cell r="Q740" t="str">
            <v>Last Terminal Authentication Key Scheme Flag</v>
          </cell>
          <cell r="R740" t="str">
            <v>last_tmnl_auth_key_schm_f</v>
          </cell>
        </row>
        <row r="741">
          <cell r="A741" t="str">
            <v xml:space="preserve">Visa Amount Total Return 3
</v>
          </cell>
          <cell r="B741">
            <v>740</v>
          </cell>
          <cell r="P741">
            <v>1186</v>
          </cell>
          <cell r="Q741" t="str">
            <v>Last Terminal Authentication Key Effective Date</v>
          </cell>
          <cell r="R741" t="str">
            <v>last_tmnl_auth_key_eff_dt</v>
          </cell>
        </row>
        <row r="742">
          <cell r="A742" t="str">
            <v xml:space="preserve">Visa Amount Total Per Transaction 3
</v>
          </cell>
          <cell r="B742">
            <v>741</v>
          </cell>
          <cell r="P742">
            <v>1187</v>
          </cell>
          <cell r="Q742" t="str">
            <v>Key Last Maintenance User Number</v>
          </cell>
          <cell r="R742" t="str">
            <v>key_last_maintn_usr_num</v>
          </cell>
        </row>
        <row r="743">
          <cell r="A743" t="str">
            <v xml:space="preserve">Visa Amount Discount 3
</v>
          </cell>
          <cell r="B743">
            <v>742</v>
          </cell>
          <cell r="P743">
            <v>1188</v>
          </cell>
          <cell r="Q743" t="str">
            <v>Key Last Maintenance Date</v>
          </cell>
          <cell r="R743" t="str">
            <v>key_last_maintn_dt</v>
          </cell>
        </row>
        <row r="744">
          <cell r="A744" t="str">
            <v xml:space="preserve">Visa Current Rate 3
</v>
          </cell>
          <cell r="B744">
            <v>743</v>
          </cell>
          <cell r="P744">
            <v>1189</v>
          </cell>
          <cell r="Q744" t="str">
            <v>Key Last Maintenance Time</v>
          </cell>
          <cell r="R744" t="str">
            <v>key_last_maintn_tm</v>
          </cell>
        </row>
        <row r="745">
          <cell r="A745" t="str">
            <v xml:space="preserve">Master Card Number Outgo Sale 3
</v>
          </cell>
          <cell r="B745">
            <v>744</v>
          </cell>
          <cell r="P745">
            <v>1190</v>
          </cell>
          <cell r="Q745" t="str">
            <v>Record Type</v>
          </cell>
          <cell r="R745" t="str">
            <v>rec_tp</v>
          </cell>
        </row>
        <row r="746">
          <cell r="A746" t="str">
            <v xml:space="preserve">Master Card Amount Outgo Sale 3
</v>
          </cell>
          <cell r="B746">
            <v>745</v>
          </cell>
          <cell r="P746">
            <v>1191</v>
          </cell>
          <cell r="Q746" t="str">
            <v>Organization Number</v>
          </cell>
          <cell r="R746" t="str">
            <v>org_num</v>
          </cell>
        </row>
        <row r="747">
          <cell r="A747" t="str">
            <v xml:space="preserve">Master Card Number Outgo Returns 3
</v>
          </cell>
          <cell r="B747">
            <v>746</v>
          </cell>
          <cell r="P747">
            <v>1192</v>
          </cell>
          <cell r="Q747" t="str">
            <v>Type Number</v>
          </cell>
          <cell r="R747" t="str">
            <v>tp_num</v>
          </cell>
        </row>
        <row r="748">
          <cell r="A748" t="str">
            <v xml:space="preserve">Master Card Amount Outgo Returns 3
</v>
          </cell>
          <cell r="B748">
            <v>747</v>
          </cell>
          <cell r="P748">
            <v>1193</v>
          </cell>
          <cell r="Q748" t="str">
            <v>Posting Date</v>
          </cell>
          <cell r="R748" t="str">
            <v>post_dt</v>
          </cell>
        </row>
        <row r="749">
          <cell r="A749" t="str">
            <v xml:space="preserve">Master Card Number Nonqual Sale 3
</v>
          </cell>
          <cell r="B749">
            <v>748</v>
          </cell>
          <cell r="P749">
            <v>1194</v>
          </cell>
          <cell r="Q749" t="str">
            <v>Authorization Code</v>
          </cell>
          <cell r="R749" t="str">
            <v>auth_cd</v>
          </cell>
        </row>
        <row r="750">
          <cell r="A750" t="str">
            <v xml:space="preserve">Master Card Amount Nonqual Sale 3
</v>
          </cell>
          <cell r="B750">
            <v>749</v>
          </cell>
          <cell r="P750">
            <v>1195</v>
          </cell>
          <cell r="Q750" t="str">
            <v>Date Last 3 Digit</v>
          </cell>
          <cell r="R750" t="str">
            <v>dt_last_3_dgt</v>
          </cell>
        </row>
        <row r="751">
          <cell r="A751" t="str">
            <v xml:space="preserve">Master Card Number Nonqual Returns 3
</v>
          </cell>
          <cell r="B751">
            <v>750</v>
          </cell>
          <cell r="P751">
            <v>1196</v>
          </cell>
          <cell r="Q751" t="str">
            <v>Post Batch Date</v>
          </cell>
          <cell r="R751" t="str">
            <v>post_btch_dt</v>
          </cell>
        </row>
        <row r="752">
          <cell r="A752" t="str">
            <v xml:space="preserve">Master Card Amount Nonqual Returns 3
</v>
          </cell>
          <cell r="B752">
            <v>751</v>
          </cell>
          <cell r="P752">
            <v>1197</v>
          </cell>
          <cell r="Q752" t="str">
            <v>Post Sequence Number</v>
          </cell>
          <cell r="R752" t="str">
            <v>post_seq_num</v>
          </cell>
        </row>
        <row r="753">
          <cell r="A753" t="str">
            <v xml:space="preserve">Master Card Number Total Sales 3
</v>
          </cell>
          <cell r="B753">
            <v>752</v>
          </cell>
          <cell r="P753">
            <v>1198</v>
          </cell>
          <cell r="Q753" t="str">
            <v>Merchant Account Number</v>
          </cell>
          <cell r="R753" t="str">
            <v>mrch_acct_num</v>
          </cell>
        </row>
        <row r="754">
          <cell r="A754" t="str">
            <v xml:space="preserve">Master Card Amount Total Sales 3
</v>
          </cell>
          <cell r="B754">
            <v>753</v>
          </cell>
          <cell r="P754">
            <v>1199</v>
          </cell>
          <cell r="Q754" t="str">
            <v>Merchant Name in English</v>
          </cell>
          <cell r="R754" t="str">
            <v>mrch_nm_in_eng</v>
          </cell>
        </row>
        <row r="755">
          <cell r="A755" t="str">
            <v xml:space="preserve">Master Card Number Total Return 3
</v>
          </cell>
          <cell r="B755">
            <v>754</v>
          </cell>
          <cell r="P755">
            <v>1200</v>
          </cell>
          <cell r="Q755" t="str">
            <v>Merchant State</v>
          </cell>
          <cell r="R755" t="str">
            <v>mrch_ste</v>
          </cell>
        </row>
        <row r="756">
          <cell r="A756" t="str">
            <v xml:space="preserve">Master Card Amount Total Return 3
</v>
          </cell>
          <cell r="B756">
            <v>755</v>
          </cell>
          <cell r="P756">
            <v>1201</v>
          </cell>
          <cell r="Q756" t="str">
            <v>Authorization Flag</v>
          </cell>
          <cell r="R756" t="str">
            <v>auth_f</v>
          </cell>
        </row>
        <row r="757">
          <cell r="A757" t="str">
            <v xml:space="preserve">Master Card Amount Total Per Transaction 3
</v>
          </cell>
          <cell r="B757">
            <v>756</v>
          </cell>
          <cell r="P757">
            <v>1203</v>
          </cell>
          <cell r="Q757" t="str">
            <v>Warehouse Flag</v>
          </cell>
          <cell r="R757" t="str">
            <v>wh_f</v>
          </cell>
        </row>
        <row r="758">
          <cell r="A758" t="str">
            <v xml:space="preserve">Master Card Amount Discount 3
</v>
          </cell>
          <cell r="B758">
            <v>757</v>
          </cell>
          <cell r="P758">
            <v>1204</v>
          </cell>
          <cell r="Q758" t="str">
            <v>Posting Flag</v>
          </cell>
          <cell r="R758" t="str">
            <v>post_f</v>
          </cell>
        </row>
        <row r="759">
          <cell r="A759" t="str">
            <v xml:space="preserve">Master Card Current Rate 3
</v>
          </cell>
          <cell r="B759">
            <v>758</v>
          </cell>
          <cell r="P759">
            <v>1205</v>
          </cell>
          <cell r="Q759" t="str">
            <v>Reverse Transaction Number</v>
          </cell>
          <cell r="R759" t="str">
            <v>rvrs_txn_num</v>
          </cell>
        </row>
        <row r="760">
          <cell r="A760" t="str">
            <v xml:space="preserve">Private Card Number Outgo Sale 3
</v>
          </cell>
          <cell r="B760">
            <v>759</v>
          </cell>
          <cell r="P760">
            <v>1206</v>
          </cell>
          <cell r="Q760" t="str">
            <v>KBank Convert Amount</v>
          </cell>
          <cell r="R760" t="str">
            <v>kbnk_cnvrt_amt</v>
          </cell>
        </row>
        <row r="761">
          <cell r="A761" t="str">
            <v xml:space="preserve">Private Card Amount Outgo Sale 3
</v>
          </cell>
          <cell r="B761">
            <v>760</v>
          </cell>
          <cell r="P761">
            <v>1207</v>
          </cell>
          <cell r="Q761" t="str">
            <v>KBank Multi Currency Code</v>
          </cell>
          <cell r="R761" t="str">
            <v>kbnk_multi_ccy_cd</v>
          </cell>
        </row>
        <row r="762">
          <cell r="A762" t="str">
            <v xml:space="preserve">Private Card Number Outgo Returns 3
</v>
          </cell>
          <cell r="B762">
            <v>761</v>
          </cell>
          <cell r="P762">
            <v>1208</v>
          </cell>
          <cell r="Q762" t="str">
            <v>Payment Type Code</v>
          </cell>
          <cell r="R762" t="str">
            <v>paymt_tp_cd</v>
          </cell>
        </row>
        <row r="763">
          <cell r="A763" t="str">
            <v xml:space="preserve">Private Card Amount Outgo Returns 3
</v>
          </cell>
          <cell r="B763">
            <v>762</v>
          </cell>
          <cell r="P763">
            <v>1209</v>
          </cell>
          <cell r="Q763" t="str">
            <v>Request Payment Service</v>
          </cell>
          <cell r="R763" t="str">
            <v>rqst_paymt_svc</v>
          </cell>
        </row>
        <row r="764">
          <cell r="A764" t="str">
            <v xml:space="preserve">Private Card Number Nonqual Sale 3
</v>
          </cell>
          <cell r="B764">
            <v>763</v>
          </cell>
          <cell r="P764">
            <v>1210</v>
          </cell>
          <cell r="Q764" t="str">
            <v xml:space="preserve">Chargeback </v>
          </cell>
          <cell r="R764" t="str">
            <v>chrgbk</v>
          </cell>
        </row>
        <row r="765">
          <cell r="A765" t="str">
            <v xml:space="preserve">Private Card Amount Nonqual Sale 3
</v>
          </cell>
          <cell r="B765">
            <v>764</v>
          </cell>
          <cell r="P765">
            <v>1211</v>
          </cell>
          <cell r="Q765" t="str">
            <v>Original Currency Code</v>
          </cell>
          <cell r="R765" t="str">
            <v>orig_ccy_cd</v>
          </cell>
        </row>
        <row r="766">
          <cell r="A766" t="str">
            <v xml:space="preserve">Private Card Number Nonqual Returns 3
</v>
          </cell>
          <cell r="B766">
            <v>765</v>
          </cell>
          <cell r="P766">
            <v>1212</v>
          </cell>
          <cell r="Q766" t="str">
            <v>Original Currency Amount</v>
          </cell>
          <cell r="R766" t="str">
            <v>orig_ccy_amt</v>
          </cell>
        </row>
        <row r="767">
          <cell r="A767" t="str">
            <v xml:space="preserve">Private Card Amount Nonqual Returns 3
</v>
          </cell>
          <cell r="B767">
            <v>766</v>
          </cell>
          <cell r="P767">
            <v>1214</v>
          </cell>
          <cell r="Q767" t="str">
            <v>Original Currency Convert</v>
          </cell>
          <cell r="R767" t="str">
            <v>orig_ccy_cnvrt</v>
          </cell>
        </row>
        <row r="768">
          <cell r="A768" t="str">
            <v xml:space="preserve">Private Card Number Total Sales 3
</v>
          </cell>
          <cell r="B768">
            <v>767</v>
          </cell>
          <cell r="P768">
            <v>1218</v>
          </cell>
          <cell r="Q768" t="str">
            <v>Settlement Code</v>
          </cell>
          <cell r="R768" t="str">
            <v>settl_cd</v>
          </cell>
        </row>
        <row r="769">
          <cell r="A769" t="str">
            <v xml:space="preserve">Private Card Amount Total Sales 3
</v>
          </cell>
          <cell r="B769">
            <v>768</v>
          </cell>
          <cell r="P769">
            <v>1219</v>
          </cell>
          <cell r="Q769" t="str">
            <v>Transaction Type Code</v>
          </cell>
          <cell r="R769" t="str">
            <v>txn_tp_cd</v>
          </cell>
        </row>
        <row r="770">
          <cell r="A770" t="str">
            <v xml:space="preserve">Private Card Number Total Return 3
</v>
          </cell>
          <cell r="B770">
            <v>769</v>
          </cell>
          <cell r="P770">
            <v>1220</v>
          </cell>
          <cell r="Q770" t="str">
            <v>International Acquirer</v>
          </cell>
          <cell r="R770" t="str">
            <v>inter_acq</v>
          </cell>
        </row>
        <row r="771">
          <cell r="A771" t="str">
            <v xml:space="preserve">Private Card Amount Total Return 3
</v>
          </cell>
          <cell r="B771">
            <v>770</v>
          </cell>
          <cell r="P771">
            <v>1221</v>
          </cell>
          <cell r="Q771" t="str">
            <v>International Issuer</v>
          </cell>
          <cell r="R771" t="str">
            <v>inter_issur</v>
          </cell>
        </row>
        <row r="772">
          <cell r="A772" t="str">
            <v xml:space="preserve">Private Card Amount Total Per Transaction 3
</v>
          </cell>
          <cell r="B772">
            <v>771</v>
          </cell>
          <cell r="P772">
            <v>1222</v>
          </cell>
          <cell r="Q772" t="str">
            <v>International Merchant</v>
          </cell>
          <cell r="R772" t="str">
            <v>inter_mrch</v>
          </cell>
        </row>
        <row r="773">
          <cell r="A773" t="str">
            <v xml:space="preserve">Private Card Amount Discount 3
</v>
          </cell>
          <cell r="B773">
            <v>772</v>
          </cell>
          <cell r="P773">
            <v>1223</v>
          </cell>
          <cell r="Q773" t="str">
            <v>Card Type</v>
          </cell>
          <cell r="R773" t="str">
            <v>card_tp</v>
          </cell>
        </row>
        <row r="774">
          <cell r="A774" t="str">
            <v xml:space="preserve">Private Card Current Rate 3
</v>
          </cell>
          <cell r="B774">
            <v>773</v>
          </cell>
          <cell r="P774">
            <v>1224</v>
          </cell>
          <cell r="Q774" t="str">
            <v>Authorization Amount</v>
          </cell>
          <cell r="R774" t="str">
            <v>auth_amt</v>
          </cell>
        </row>
        <row r="775">
          <cell r="A775" t="str">
            <v xml:space="preserve">JCB Number Outgo Sale 3
</v>
          </cell>
          <cell r="B775">
            <v>774</v>
          </cell>
          <cell r="P775">
            <v>1225</v>
          </cell>
          <cell r="Q775" t="str">
            <v>Authorization Currency Code</v>
          </cell>
          <cell r="R775" t="str">
            <v>auth_ccy_cd</v>
          </cell>
        </row>
        <row r="776">
          <cell r="A776" t="str">
            <v xml:space="preserve">JCB Amount Outgo Sale 3
</v>
          </cell>
          <cell r="B776">
            <v>775</v>
          </cell>
          <cell r="P776">
            <v>1226</v>
          </cell>
          <cell r="Q776" t="str">
            <v>Original Source Code</v>
          </cell>
          <cell r="R776" t="str">
            <v>orig_src_cd</v>
          </cell>
        </row>
        <row r="777">
          <cell r="A777" t="str">
            <v xml:space="preserve">JCB Number Outgo Returns 3
</v>
          </cell>
          <cell r="B777">
            <v>776</v>
          </cell>
          <cell r="P777">
            <v>1228</v>
          </cell>
          <cell r="Q777" t="str">
            <v>Payment Authorization</v>
          </cell>
          <cell r="R777" t="str">
            <v>paymt_auth</v>
          </cell>
        </row>
        <row r="778">
          <cell r="A778" t="str">
            <v xml:space="preserve">JCB Amount Outgo Returns 3
</v>
          </cell>
          <cell r="B778">
            <v>777</v>
          </cell>
          <cell r="P778">
            <v>1229</v>
          </cell>
          <cell r="Q778" t="str">
            <v>Installment Code</v>
          </cell>
          <cell r="R778" t="str">
            <v>instl_cd</v>
          </cell>
        </row>
        <row r="779">
          <cell r="A779" t="str">
            <v xml:space="preserve">JCB Number Nonqual Sale 3
</v>
          </cell>
          <cell r="B779">
            <v>778</v>
          </cell>
          <cell r="P779">
            <v>1230</v>
          </cell>
          <cell r="Q779" t="str">
            <v>Kbank Currency Code</v>
          </cell>
          <cell r="R779" t="str">
            <v>kbnk_ccy_cd</v>
          </cell>
        </row>
        <row r="780">
          <cell r="A780" t="str">
            <v xml:space="preserve">JCB Amount Nonqual Sale 3
</v>
          </cell>
          <cell r="B780">
            <v>779</v>
          </cell>
          <cell r="P780">
            <v>1231</v>
          </cell>
          <cell r="Q780" t="str">
            <v>Dual Currency Flag</v>
          </cell>
          <cell r="R780" t="str">
            <v>dual_ccy_f</v>
          </cell>
        </row>
        <row r="781">
          <cell r="A781" t="str">
            <v xml:space="preserve">JCB Number Nonqual Returns 3
</v>
          </cell>
          <cell r="B781">
            <v>780</v>
          </cell>
          <cell r="P781">
            <v>1232</v>
          </cell>
          <cell r="Q781" t="str">
            <v>Multi Sequence Number</v>
          </cell>
          <cell r="R781" t="str">
            <v>multi_seq_num</v>
          </cell>
        </row>
        <row r="782">
          <cell r="A782" t="str">
            <v xml:space="preserve">JCB Amount Nonqual Returns 3
</v>
          </cell>
          <cell r="B782">
            <v>781</v>
          </cell>
          <cell r="P782">
            <v>1233</v>
          </cell>
          <cell r="Q782" t="str">
            <v>Multi Sequence Total Count</v>
          </cell>
          <cell r="R782" t="str">
            <v>multi_seq_tot_cnt</v>
          </cell>
        </row>
        <row r="783">
          <cell r="A783" t="str">
            <v xml:space="preserve">JCB Number Total Sales 3
</v>
          </cell>
          <cell r="B783">
            <v>782</v>
          </cell>
          <cell r="P783">
            <v>1234</v>
          </cell>
          <cell r="Q783" t="str">
            <v>Card Type Group 4</v>
          </cell>
          <cell r="R783" t="str">
            <v>card_tp_grp_4</v>
          </cell>
        </row>
        <row r="784">
          <cell r="A784" t="str">
            <v xml:space="preserve">JCB Amount Total Sales 3
</v>
          </cell>
          <cell r="B784">
            <v>783</v>
          </cell>
          <cell r="P784">
            <v>1235</v>
          </cell>
          <cell r="Q784" t="str">
            <v>Bank Code</v>
          </cell>
          <cell r="R784" t="str">
            <v>bank_cd</v>
          </cell>
        </row>
        <row r="785">
          <cell r="A785" t="str">
            <v xml:space="preserve">JCB Number Total Return 3
</v>
          </cell>
          <cell r="B785">
            <v>784</v>
          </cell>
          <cell r="P785">
            <v>1236</v>
          </cell>
          <cell r="Q785" t="str">
            <v>Kbank Invalid Block Code</v>
          </cell>
          <cell r="R785" t="str">
            <v>kbnk_invld_block_cd</v>
          </cell>
        </row>
        <row r="786">
          <cell r="A786" t="str">
            <v xml:space="preserve">JCB Amount Total Return 3
</v>
          </cell>
          <cell r="B786">
            <v>785</v>
          </cell>
          <cell r="P786">
            <v>1237</v>
          </cell>
          <cell r="Q786" t="str">
            <v>Card Number Encrypt</v>
          </cell>
          <cell r="R786" t="str">
            <v>card_num_encpt</v>
          </cell>
        </row>
        <row r="787">
          <cell r="A787" t="str">
            <v xml:space="preserve">JCB Amount Total Per Transaction 3
</v>
          </cell>
          <cell r="B787">
            <v>786</v>
          </cell>
          <cell r="P787">
            <v>1238</v>
          </cell>
          <cell r="Q787" t="str">
            <v>Merchant Code</v>
          </cell>
          <cell r="R787" t="str">
            <v>mrch_cd</v>
          </cell>
        </row>
        <row r="788">
          <cell r="A788" t="str">
            <v xml:space="preserve">JCB Amount Discount 3
</v>
          </cell>
          <cell r="B788">
            <v>787</v>
          </cell>
          <cell r="P788">
            <v>1239</v>
          </cell>
          <cell r="Q788" t="str">
            <v>Merchant Organization Code</v>
          </cell>
          <cell r="R788" t="str">
            <v>mrch_org_cd</v>
          </cell>
        </row>
        <row r="789">
          <cell r="A789" t="str">
            <v xml:space="preserve">JCB Current Rate 3
</v>
          </cell>
          <cell r="B789">
            <v>788</v>
          </cell>
          <cell r="P789">
            <v>1240</v>
          </cell>
          <cell r="Q789" t="str">
            <v>Fee Program Interchange Code</v>
          </cell>
          <cell r="R789" t="str">
            <v>fee_prgm_intrchng_cd</v>
          </cell>
        </row>
        <row r="790">
          <cell r="A790" t="str">
            <v xml:space="preserve">Amount Fee 3
</v>
          </cell>
          <cell r="B790">
            <v>789</v>
          </cell>
          <cell r="P790">
            <v>1242</v>
          </cell>
          <cell r="Q790" t="str">
            <v>Original Credit Code</v>
          </cell>
          <cell r="R790" t="str">
            <v>orig_cr_cd</v>
          </cell>
        </row>
        <row r="791">
          <cell r="A791" t="str">
            <v xml:space="preserve">Amount Discount 3
</v>
          </cell>
          <cell r="B791">
            <v>790</v>
          </cell>
          <cell r="P791">
            <v>1243</v>
          </cell>
          <cell r="Q791" t="str">
            <v>BIN Description</v>
          </cell>
          <cell r="R791" t="str">
            <v>bin_desc</v>
          </cell>
        </row>
        <row r="792">
          <cell r="A792" t="str">
            <v xml:space="preserve">Amount ORG Expense 3
</v>
          </cell>
          <cell r="B792">
            <v>791</v>
          </cell>
          <cell r="P792">
            <v>1244</v>
          </cell>
          <cell r="Q792" t="str">
            <v>BIN Detail</v>
          </cell>
          <cell r="R792" t="str">
            <v>bin_dtl</v>
          </cell>
        </row>
        <row r="793">
          <cell r="A793" t="str">
            <v xml:space="preserve">Current Rate 3
</v>
          </cell>
          <cell r="B793">
            <v>792</v>
          </cell>
          <cell r="P793">
            <v>1245</v>
          </cell>
          <cell r="Q793" t="str">
            <v>VISA Issuer BIN</v>
          </cell>
          <cell r="R793" t="str">
            <v>visa_issur_bin</v>
          </cell>
        </row>
        <row r="794">
          <cell r="A794" t="str">
            <v>Number of Dep Days 3</v>
          </cell>
          <cell r="B794">
            <v>793</v>
          </cell>
          <cell r="P794">
            <v>1246</v>
          </cell>
          <cell r="Q794" t="str">
            <v>VISA Card Type Code</v>
          </cell>
          <cell r="R794" t="str">
            <v>visa_card_tp_cd</v>
          </cell>
        </row>
        <row r="795">
          <cell r="A795" t="str">
            <v xml:space="preserve">Number POS1 Authorize 3
</v>
          </cell>
          <cell r="B795">
            <v>794</v>
          </cell>
          <cell r="P795">
            <v>1247</v>
          </cell>
          <cell r="Q795" t="str">
            <v>VISA Process BIN</v>
          </cell>
          <cell r="R795" t="str">
            <v>visa_procss_bin</v>
          </cell>
        </row>
        <row r="796">
          <cell r="A796" t="str">
            <v xml:space="preserve">Number POS2 Authorize 3
</v>
          </cell>
          <cell r="B796">
            <v>795</v>
          </cell>
          <cell r="P796">
            <v>1248</v>
          </cell>
          <cell r="Q796" t="str">
            <v>VISA Domain Code</v>
          </cell>
          <cell r="R796" t="str">
            <v>visa_domn_cd</v>
          </cell>
        </row>
        <row r="797">
          <cell r="A797" t="str">
            <v xml:space="preserve">Number POS3 Authorize 3
</v>
          </cell>
          <cell r="B797">
            <v>796</v>
          </cell>
          <cell r="P797">
            <v>1249</v>
          </cell>
          <cell r="Q797" t="str">
            <v>VISA Region Code</v>
          </cell>
          <cell r="R797" t="str">
            <v>visa_rgion_cd</v>
          </cell>
        </row>
        <row r="798">
          <cell r="A798" t="str">
            <v>Number Voice Authorize 3</v>
          </cell>
          <cell r="B798">
            <v>797</v>
          </cell>
          <cell r="P798">
            <v>1250</v>
          </cell>
          <cell r="Q798" t="str">
            <v>VISA Country Code</v>
          </cell>
          <cell r="R798" t="str">
            <v>visa_cntry_cd</v>
          </cell>
        </row>
        <row r="799">
          <cell r="A799" t="str">
            <v>Total Number Dep 3</v>
          </cell>
          <cell r="B799">
            <v>798</v>
          </cell>
          <cell r="P799">
            <v>1258</v>
          </cell>
          <cell r="Q799" t="str">
            <v>BIN Card Group Code</v>
          </cell>
          <cell r="R799" t="str">
            <v>bin_card_grp_cd</v>
          </cell>
        </row>
        <row r="800">
          <cell r="A800" t="str">
            <v>Total Number Drafts 3</v>
          </cell>
          <cell r="B800">
            <v>799</v>
          </cell>
          <cell r="P800">
            <v>1260</v>
          </cell>
          <cell r="Q800" t="str">
            <v>Report Form Number</v>
          </cell>
          <cell r="R800" t="str">
            <v>rpt_form_num</v>
          </cell>
        </row>
        <row r="801">
          <cell r="A801" t="str">
            <v>Number POS1 Drafts 3</v>
          </cell>
          <cell r="B801">
            <v>800</v>
          </cell>
          <cell r="P801">
            <v>1261</v>
          </cell>
          <cell r="Q801" t="str">
            <v>Group Number</v>
          </cell>
          <cell r="R801" t="str">
            <v>grp_num</v>
          </cell>
        </row>
        <row r="802">
          <cell r="A802" t="str">
            <v>Number POS2 Drafts 3</v>
          </cell>
          <cell r="B802">
            <v>801</v>
          </cell>
          <cell r="P802">
            <v>1262</v>
          </cell>
          <cell r="Q802" t="str">
            <v>Report Number</v>
          </cell>
          <cell r="R802" t="str">
            <v>rpt_num</v>
          </cell>
        </row>
        <row r="803">
          <cell r="A803" t="str">
            <v>Number POS3 Drafts 3</v>
          </cell>
          <cell r="B803">
            <v>802</v>
          </cell>
          <cell r="P803">
            <v>1263</v>
          </cell>
          <cell r="Q803" t="str">
            <v>Credit Card Number</v>
          </cell>
          <cell r="R803" t="str">
            <v>cc_num</v>
          </cell>
        </row>
        <row r="804">
          <cell r="A804" t="str">
            <v>Number Tape Drafts 3</v>
          </cell>
          <cell r="B804">
            <v>803</v>
          </cell>
          <cell r="P804">
            <v>1264</v>
          </cell>
          <cell r="Q804" t="str">
            <v>Transfer Date</v>
          </cell>
          <cell r="R804" t="str">
            <v>tfr_dt</v>
          </cell>
        </row>
        <row r="805">
          <cell r="A805" t="str">
            <v>Number Keyed Dep 3</v>
          </cell>
          <cell r="B805">
            <v>804</v>
          </cell>
          <cell r="P805">
            <v>1265</v>
          </cell>
          <cell r="Q805" t="str">
            <v>Last Days Past Due</v>
          </cell>
          <cell r="R805" t="str">
            <v>last_day_past_due</v>
          </cell>
        </row>
        <row r="806">
          <cell r="A806" t="str">
            <v>Number Keyed Drafts 3</v>
          </cell>
          <cell r="B806">
            <v>805</v>
          </cell>
          <cell r="P806">
            <v>1266</v>
          </cell>
          <cell r="Q806" t="str">
            <v>Current Balance</v>
          </cell>
          <cell r="R806" t="str">
            <v>crrnt_bal</v>
          </cell>
        </row>
        <row r="807">
          <cell r="A807" t="str">
            <v>Number Qualification Rejection 3</v>
          </cell>
          <cell r="B807">
            <v>806</v>
          </cell>
          <cell r="P807">
            <v>1267</v>
          </cell>
          <cell r="Q807" t="str">
            <v>Past Due Amount</v>
          </cell>
          <cell r="R807" t="str">
            <v>past_due_amt</v>
          </cell>
        </row>
        <row r="808">
          <cell r="A808" t="str">
            <v>Qualification Rejection Amount 3</v>
          </cell>
          <cell r="B808">
            <v>807</v>
          </cell>
          <cell r="P808">
            <v>1268</v>
          </cell>
          <cell r="Q808" t="str">
            <v>Customer Name in English</v>
          </cell>
          <cell r="R808" t="str">
            <v>cst_nm_in_eng</v>
          </cell>
        </row>
        <row r="809">
          <cell r="A809" t="str">
            <v xml:space="preserve">Number Chargeback 3
</v>
          </cell>
          <cell r="B809">
            <v>808</v>
          </cell>
          <cell r="P809">
            <v>1269</v>
          </cell>
          <cell r="Q809" t="str">
            <v>Card Status Code</v>
          </cell>
          <cell r="R809" t="str">
            <v>card_st_cd</v>
          </cell>
        </row>
        <row r="810">
          <cell r="A810" t="str">
            <v>Chargeback Amount 3</v>
          </cell>
          <cell r="B810">
            <v>809</v>
          </cell>
          <cell r="P810">
            <v>1270</v>
          </cell>
          <cell r="Q810" t="str">
            <v>Block Code</v>
          </cell>
          <cell r="R810" t="str">
            <v>block_cd</v>
          </cell>
        </row>
        <row r="811">
          <cell r="A811" t="str">
            <v>Number Check Approval 3</v>
          </cell>
          <cell r="B811">
            <v>810</v>
          </cell>
          <cell r="P811">
            <v>1271</v>
          </cell>
          <cell r="Q811" t="str">
            <v>Owner Block Code</v>
          </cell>
          <cell r="R811" t="str">
            <v>ownr_block_cd</v>
          </cell>
        </row>
        <row r="812">
          <cell r="A812" t="str">
            <v>Check Approval Amount 3</v>
          </cell>
          <cell r="B812">
            <v>811</v>
          </cell>
          <cell r="P812">
            <v>1272</v>
          </cell>
          <cell r="Q812" t="str">
            <v>Card Cycle</v>
          </cell>
          <cell r="R812" t="str">
            <v>card_cyc</v>
          </cell>
        </row>
        <row r="813">
          <cell r="A813" t="str">
            <v>Member Fee Amount 3</v>
          </cell>
          <cell r="B813">
            <v>812</v>
          </cell>
          <cell r="P813">
            <v>1273</v>
          </cell>
          <cell r="Q813" t="str">
            <v>User Code</v>
          </cell>
          <cell r="R813" t="str">
            <v>usr_cd</v>
          </cell>
        </row>
        <row r="814">
          <cell r="A814" t="str">
            <v>IMP1 Fee Amount 3</v>
          </cell>
          <cell r="B814">
            <v>813</v>
          </cell>
          <cell r="P814">
            <v>1275</v>
          </cell>
          <cell r="Q814" t="str">
            <v>Deduct Account Number</v>
          </cell>
          <cell r="R814" t="str">
            <v>dedct_acct_num</v>
          </cell>
        </row>
        <row r="815">
          <cell r="A815" t="str">
            <v>IMP2 Fee Amount 3</v>
          </cell>
          <cell r="B815">
            <v>814</v>
          </cell>
          <cell r="P815">
            <v>1276</v>
          </cell>
          <cell r="Q815" t="str">
            <v>Current Collection</v>
          </cell>
          <cell r="R815" t="str">
            <v>crrnt_coll</v>
          </cell>
        </row>
        <row r="816">
          <cell r="A816" t="str">
            <v>IMP3 Fee Amount 3</v>
          </cell>
          <cell r="B816">
            <v>815</v>
          </cell>
          <cell r="P816">
            <v>1278</v>
          </cell>
          <cell r="Q816" t="str">
            <v>Installment Flag</v>
          </cell>
          <cell r="R816" t="str">
            <v>instl_f</v>
          </cell>
        </row>
        <row r="817">
          <cell r="A817" t="str">
            <v>POS1 Fee Amount 3</v>
          </cell>
          <cell r="B817">
            <v>816</v>
          </cell>
          <cell r="P817">
            <v>1279</v>
          </cell>
          <cell r="Q817" t="str">
            <v>Branch Code</v>
          </cell>
          <cell r="R817" t="str">
            <v>br_cd</v>
          </cell>
        </row>
        <row r="818">
          <cell r="A818" t="str">
            <v>POS2 Fee Amount 3</v>
          </cell>
          <cell r="B818">
            <v>817</v>
          </cell>
          <cell r="P818">
            <v>1280</v>
          </cell>
          <cell r="Q818" t="str">
            <v>Transfer Account Number</v>
          </cell>
          <cell r="R818" t="str">
            <v>tfr_acct_num</v>
          </cell>
        </row>
        <row r="819">
          <cell r="A819" t="str">
            <v>POS3 Fee Amount 3</v>
          </cell>
          <cell r="B819">
            <v>818</v>
          </cell>
          <cell r="P819">
            <v>1282</v>
          </cell>
          <cell r="Q819" t="str">
            <v>Auto Chargeback Flag</v>
          </cell>
          <cell r="R819" t="str">
            <v>auto_chrgbk_f</v>
          </cell>
        </row>
        <row r="820">
          <cell r="A820" t="str">
            <v xml:space="preserve">Number Discount Adjust 3
</v>
          </cell>
          <cell r="B820">
            <v>819</v>
          </cell>
          <cell r="P820">
            <v>1283</v>
          </cell>
          <cell r="Q820" t="str">
            <v>Charge Off Status</v>
          </cell>
          <cell r="R820" t="str">
            <v>chrg_off_st</v>
          </cell>
        </row>
        <row r="821">
          <cell r="A821" t="str">
            <v xml:space="preserve">Amount Discount Adjust 3
</v>
          </cell>
          <cell r="B821">
            <v>820</v>
          </cell>
          <cell r="P821">
            <v>1284</v>
          </cell>
          <cell r="Q821" t="str">
            <v>Stop Calculate Interest Flag</v>
          </cell>
          <cell r="R821" t="str">
            <v>stop_cal_int_f</v>
          </cell>
        </row>
        <row r="822">
          <cell r="A822" t="str">
            <v xml:space="preserve">Number Fee Adjust 3
</v>
          </cell>
          <cell r="B822">
            <v>821</v>
          </cell>
          <cell r="P822">
            <v>1285</v>
          </cell>
          <cell r="Q822" t="str">
            <v>Record Number</v>
          </cell>
          <cell r="R822" t="str">
            <v>rec_num</v>
          </cell>
        </row>
        <row r="823">
          <cell r="A823" t="str">
            <v xml:space="preserve">Amount Fee Adjust 3
</v>
          </cell>
          <cell r="B823">
            <v>822</v>
          </cell>
          <cell r="P823">
            <v>1286</v>
          </cell>
          <cell r="Q823" t="str">
            <v>Organization</v>
          </cell>
          <cell r="R823" t="str">
            <v>org</v>
          </cell>
        </row>
        <row r="824">
          <cell r="A824" t="str">
            <v xml:space="preserve">Amount Per Transaction 3
</v>
          </cell>
          <cell r="B824">
            <v>823</v>
          </cell>
          <cell r="P824">
            <v>1289</v>
          </cell>
          <cell r="Q824" t="str">
            <v>Maintenance Number</v>
          </cell>
          <cell r="R824" t="str">
            <v>maintn_num</v>
          </cell>
        </row>
        <row r="825">
          <cell r="A825" t="str">
            <v>SLSA Number 3 1</v>
          </cell>
          <cell r="B825">
            <v>824</v>
          </cell>
          <cell r="P825">
            <v>1290</v>
          </cell>
          <cell r="Q825" t="str">
            <v>Maintenance Description</v>
          </cell>
          <cell r="R825" t="str">
            <v>maintn_desc</v>
          </cell>
        </row>
        <row r="826">
          <cell r="A826" t="str">
            <v>SLSA Amount 3 1</v>
          </cell>
          <cell r="B826">
            <v>825</v>
          </cell>
          <cell r="P826">
            <v>1291</v>
          </cell>
          <cell r="Q826" t="str">
            <v>Old Maintenance Data</v>
          </cell>
          <cell r="R826" t="str">
            <v>old_maintn_data</v>
          </cell>
        </row>
        <row r="827">
          <cell r="A827" t="str">
            <v>SLSA Number 3 2</v>
          </cell>
          <cell r="B827">
            <v>826</v>
          </cell>
          <cell r="P827">
            <v>1292</v>
          </cell>
          <cell r="Q827" t="str">
            <v>New Maintenance Data</v>
          </cell>
          <cell r="R827" t="str">
            <v>new_maintn_data</v>
          </cell>
        </row>
        <row r="828">
          <cell r="A828" t="str">
            <v>SLSA Amount 3 2</v>
          </cell>
          <cell r="B828">
            <v>827</v>
          </cell>
          <cell r="P828">
            <v>1293</v>
          </cell>
          <cell r="Q828" t="str">
            <v>Maintenance User</v>
          </cell>
          <cell r="R828" t="str">
            <v>maintn_usr</v>
          </cell>
        </row>
        <row r="829">
          <cell r="A829" t="str">
            <v>SLSA Number 3 3</v>
          </cell>
          <cell r="B829">
            <v>828</v>
          </cell>
          <cell r="P829">
            <v>1294</v>
          </cell>
          <cell r="Q829" t="str">
            <v>Action</v>
          </cell>
          <cell r="R829" t="str">
            <v>actn</v>
          </cell>
        </row>
        <row r="830">
          <cell r="A830" t="str">
            <v>SLSA Amount 3 3</v>
          </cell>
          <cell r="B830">
            <v>829</v>
          </cell>
          <cell r="P830">
            <v>1295</v>
          </cell>
          <cell r="Q830" t="str">
            <v>Maintenance Date</v>
          </cell>
          <cell r="R830" t="str">
            <v>maintn_dt</v>
          </cell>
        </row>
        <row r="831">
          <cell r="A831" t="str">
            <v>SLSA Number 3 4</v>
          </cell>
          <cell r="B831">
            <v>830</v>
          </cell>
          <cell r="P831">
            <v>1296</v>
          </cell>
          <cell r="Q831" t="str">
            <v>Maintenance Time</v>
          </cell>
          <cell r="R831" t="str">
            <v>maintn_tm</v>
          </cell>
        </row>
        <row r="832">
          <cell r="A832" t="str">
            <v>SLSA Amount 3 4</v>
          </cell>
          <cell r="B832">
            <v>831</v>
          </cell>
          <cell r="P832">
            <v>1297</v>
          </cell>
          <cell r="Q832" t="str">
            <v>Customer Organization Number</v>
          </cell>
          <cell r="R832" t="str">
            <v>cst_org_num</v>
          </cell>
        </row>
        <row r="833">
          <cell r="A833" t="str">
            <v>SLSA Number 3 5</v>
          </cell>
          <cell r="B833">
            <v>832</v>
          </cell>
          <cell r="P833">
            <v>1298</v>
          </cell>
          <cell r="Q833" t="str">
            <v>Status Code</v>
          </cell>
          <cell r="R833" t="str">
            <v>st_cd</v>
          </cell>
        </row>
        <row r="834">
          <cell r="A834" t="str">
            <v>SLSA Amount 3 5</v>
          </cell>
          <cell r="B834">
            <v>833</v>
          </cell>
          <cell r="P834">
            <v>1299</v>
          </cell>
          <cell r="Q834" t="str">
            <v>Short Name</v>
          </cell>
          <cell r="R834" t="str">
            <v>shrt_nm</v>
          </cell>
        </row>
        <row r="835">
          <cell r="A835" t="str">
            <v xml:space="preserve">Visa Number Outgo Sale 4
</v>
          </cell>
          <cell r="B835">
            <v>834</v>
          </cell>
          <cell r="P835">
            <v>1300</v>
          </cell>
          <cell r="Q835" t="str">
            <v>Co Owner Name</v>
          </cell>
          <cell r="R835" t="str">
            <v>co_ownr_nm</v>
          </cell>
        </row>
        <row r="836">
          <cell r="A836" t="str">
            <v xml:space="preserve">Visa Amount Outgo Sale 4
</v>
          </cell>
          <cell r="B836">
            <v>835</v>
          </cell>
          <cell r="P836">
            <v>1301</v>
          </cell>
          <cell r="Q836" t="str">
            <v>Postcode</v>
          </cell>
          <cell r="R836" t="str">
            <v>postcd</v>
          </cell>
        </row>
        <row r="837">
          <cell r="A837" t="str">
            <v xml:space="preserve">Visa Number Outgo Returns 4
</v>
          </cell>
          <cell r="B837">
            <v>836</v>
          </cell>
          <cell r="P837">
            <v>1302</v>
          </cell>
          <cell r="Q837" t="str">
            <v>Credit Limit Amount</v>
          </cell>
          <cell r="R837" t="str">
            <v>cr_lmt_amt</v>
          </cell>
        </row>
        <row r="838">
          <cell r="A838" t="str">
            <v xml:space="preserve">Visa Amount Outgo Returns 4
</v>
          </cell>
          <cell r="B838">
            <v>837</v>
          </cell>
          <cell r="P838">
            <v>1303</v>
          </cell>
          <cell r="Q838" t="str">
            <v>SMSA</v>
          </cell>
          <cell r="R838" t="str">
            <v>smsa</v>
          </cell>
        </row>
        <row r="839">
          <cell r="A839" t="str">
            <v>Visa Number Nonqual Sale 4</v>
          </cell>
          <cell r="B839">
            <v>838</v>
          </cell>
          <cell r="P839">
            <v>1304</v>
          </cell>
          <cell r="Q839" t="str">
            <v>Income Amount</v>
          </cell>
          <cell r="R839" t="str">
            <v>incm_amt</v>
          </cell>
        </row>
        <row r="840">
          <cell r="A840" t="str">
            <v>Visa Nonqual Sale Amount 4</v>
          </cell>
          <cell r="B840">
            <v>839</v>
          </cell>
          <cell r="P840">
            <v>1305</v>
          </cell>
          <cell r="Q840" t="str">
            <v>Tax Type Code</v>
          </cell>
          <cell r="R840" t="str">
            <v>tax_tp_cd</v>
          </cell>
        </row>
        <row r="841">
          <cell r="A841" t="str">
            <v>Visa Number Nonqual Return 4</v>
          </cell>
          <cell r="B841">
            <v>840</v>
          </cell>
          <cell r="P841">
            <v>1306</v>
          </cell>
          <cell r="Q841" t="str">
            <v>Identification Number</v>
          </cell>
          <cell r="R841" t="str">
            <v>id_num</v>
          </cell>
        </row>
        <row r="842">
          <cell r="A842" t="str">
            <v>Visa Nonqual Return Amount 4</v>
          </cell>
          <cell r="B842">
            <v>841</v>
          </cell>
          <cell r="P842">
            <v>1307</v>
          </cell>
          <cell r="Q842" t="str">
            <v>Co Tax Type Code</v>
          </cell>
          <cell r="R842" t="str">
            <v>co_tax_tp_cd</v>
          </cell>
        </row>
        <row r="843">
          <cell r="A843" t="str">
            <v xml:space="preserve">Visa Number Total Sales 4
</v>
          </cell>
          <cell r="B843">
            <v>842</v>
          </cell>
          <cell r="P843">
            <v>1310</v>
          </cell>
          <cell r="Q843" t="str">
            <v>Last Maintain Date</v>
          </cell>
          <cell r="R843" t="str">
            <v>last_maintn_dt</v>
          </cell>
        </row>
        <row r="844">
          <cell r="A844" t="str">
            <v xml:space="preserve">Visa Amount Total Sales 4
</v>
          </cell>
          <cell r="B844">
            <v>843</v>
          </cell>
          <cell r="P844">
            <v>1311</v>
          </cell>
          <cell r="Q844" t="str">
            <v>Home Telephone Number</v>
          </cell>
          <cell r="R844" t="str">
            <v>home_tel_num</v>
          </cell>
        </row>
        <row r="845">
          <cell r="A845" t="str">
            <v xml:space="preserve">Visa Number Total Return 4
</v>
          </cell>
          <cell r="B845">
            <v>844</v>
          </cell>
          <cell r="P845">
            <v>1312</v>
          </cell>
          <cell r="Q845" t="str">
            <v>Co Home Telephone Number</v>
          </cell>
          <cell r="R845" t="str">
            <v>co_home_tel_num</v>
          </cell>
        </row>
        <row r="846">
          <cell r="A846" t="str">
            <v xml:space="preserve">Visa Amount Total Return 4
</v>
          </cell>
          <cell r="B846">
            <v>845</v>
          </cell>
          <cell r="P846">
            <v>1313</v>
          </cell>
          <cell r="Q846" t="str">
            <v>Title in Thai</v>
          </cell>
          <cell r="R846" t="str">
            <v>ttl_in_thai</v>
          </cell>
        </row>
        <row r="847">
          <cell r="A847" t="str">
            <v xml:space="preserve">Visa Amount Total Per Transaction 4
</v>
          </cell>
          <cell r="B847">
            <v>846</v>
          </cell>
          <cell r="P847">
            <v>1314</v>
          </cell>
          <cell r="Q847" t="str">
            <v>Office Telephone Number</v>
          </cell>
          <cell r="R847" t="str">
            <v>offc_tel_num</v>
          </cell>
        </row>
        <row r="848">
          <cell r="A848" t="str">
            <v xml:space="preserve">Visa Amount Discount 4
</v>
          </cell>
          <cell r="B848">
            <v>847</v>
          </cell>
          <cell r="P848">
            <v>1315</v>
          </cell>
          <cell r="Q848" t="str">
            <v>Co Office Telephone Number</v>
          </cell>
          <cell r="R848" t="str">
            <v>co_offc_tel_num</v>
          </cell>
        </row>
        <row r="849">
          <cell r="A849" t="str">
            <v xml:space="preserve">Visa Current Rate 4
</v>
          </cell>
          <cell r="B849">
            <v>848</v>
          </cell>
          <cell r="P849">
            <v>1316</v>
          </cell>
          <cell r="Q849" t="str">
            <v>VAT Code</v>
          </cell>
          <cell r="R849" t="str">
            <v>vat_cd</v>
          </cell>
        </row>
        <row r="850">
          <cell r="A850" t="str">
            <v xml:space="preserve">Master Card Number Outgo Sale 4
</v>
          </cell>
          <cell r="B850">
            <v>849</v>
          </cell>
          <cell r="P850">
            <v>1317</v>
          </cell>
          <cell r="Q850" t="str">
            <v>Office Telephone Number Flag</v>
          </cell>
          <cell r="R850" t="str">
            <v>offc_tel_num_f</v>
          </cell>
        </row>
        <row r="851">
          <cell r="A851" t="str">
            <v xml:space="preserve">Master Card Amount Outgo Sale 4
</v>
          </cell>
          <cell r="B851">
            <v>850</v>
          </cell>
          <cell r="P851">
            <v>1318</v>
          </cell>
          <cell r="Q851" t="str">
            <v>Co Office Telephone Number Flag</v>
          </cell>
          <cell r="R851" t="str">
            <v>co_offc_tel_num_f</v>
          </cell>
        </row>
        <row r="852">
          <cell r="A852" t="str">
            <v xml:space="preserve">Master Card Number Outgo Returns 4
</v>
          </cell>
          <cell r="B852">
            <v>851</v>
          </cell>
          <cell r="P852">
            <v>1319</v>
          </cell>
          <cell r="Q852" t="str">
            <v>Return Document Flag</v>
          </cell>
          <cell r="R852" t="str">
            <v>retrn_doc_f</v>
          </cell>
        </row>
        <row r="853">
          <cell r="A853" t="str">
            <v xml:space="preserve">Master Card Amount Outgo Returns 4
</v>
          </cell>
          <cell r="B853">
            <v>852</v>
          </cell>
          <cell r="P853">
            <v>1320</v>
          </cell>
          <cell r="Q853" t="str">
            <v>Co Employer</v>
          </cell>
          <cell r="R853" t="str">
            <v>co_empr</v>
          </cell>
        </row>
        <row r="854">
          <cell r="A854" t="str">
            <v>Master Card Number Nonqual Sale 4</v>
          </cell>
          <cell r="B854">
            <v>853</v>
          </cell>
          <cell r="P854">
            <v>1322</v>
          </cell>
          <cell r="Q854" t="str">
            <v>Mobile Number</v>
          </cell>
          <cell r="R854" t="str">
            <v>mbl_num</v>
          </cell>
        </row>
        <row r="855">
          <cell r="A855" t="str">
            <v>Master Card Nonqual Sale Amount 4</v>
          </cell>
          <cell r="B855">
            <v>854</v>
          </cell>
          <cell r="P855">
            <v>1323</v>
          </cell>
          <cell r="Q855" t="str">
            <v>Installment Credit Line Amount</v>
          </cell>
          <cell r="R855" t="str">
            <v>instl_cr_line_amt</v>
          </cell>
        </row>
        <row r="856">
          <cell r="A856" t="str">
            <v>Master Card Number Nonqual Return 4</v>
          </cell>
          <cell r="B856">
            <v>855</v>
          </cell>
          <cell r="P856">
            <v>1324</v>
          </cell>
          <cell r="Q856" t="str">
            <v>Cash Credit Line Amount</v>
          </cell>
          <cell r="R856" t="str">
            <v>cash_cr_line_amt</v>
          </cell>
        </row>
        <row r="857">
          <cell r="A857" t="str">
            <v>Master Card Nonqual Return Amount 4</v>
          </cell>
          <cell r="B857">
            <v>856</v>
          </cell>
          <cell r="P857">
            <v>1325</v>
          </cell>
          <cell r="Q857" t="str">
            <v>Available Cash Amount</v>
          </cell>
          <cell r="R857" t="str">
            <v>avl_cash_amt</v>
          </cell>
        </row>
        <row r="858">
          <cell r="A858" t="str">
            <v xml:space="preserve">Master Card Number Total Sales 4
</v>
          </cell>
          <cell r="B858">
            <v>857</v>
          </cell>
          <cell r="P858">
            <v>1326</v>
          </cell>
          <cell r="Q858" t="str">
            <v>Foreign Country Code</v>
          </cell>
          <cell r="R858" t="str">
            <v>frgn_cntry_cd</v>
          </cell>
        </row>
        <row r="859">
          <cell r="A859" t="str">
            <v xml:space="preserve">Master Card Amount Total Sales 4
</v>
          </cell>
          <cell r="B859">
            <v>858</v>
          </cell>
          <cell r="P859">
            <v>1327</v>
          </cell>
          <cell r="Q859" t="str">
            <v>Bill Cycle</v>
          </cell>
          <cell r="R859" t="str">
            <v>bill_cyc</v>
          </cell>
        </row>
        <row r="860">
          <cell r="A860" t="str">
            <v xml:space="preserve">Master Card Number Total Return 4
</v>
          </cell>
          <cell r="B860">
            <v>859</v>
          </cell>
          <cell r="P860">
            <v>1328</v>
          </cell>
          <cell r="Q860" t="str">
            <v>Available Credit Amount</v>
          </cell>
          <cell r="R860" t="str">
            <v>avl_cr_amt</v>
          </cell>
        </row>
        <row r="861">
          <cell r="A861" t="str">
            <v xml:space="preserve">Master Card Amount Total Return 4
</v>
          </cell>
          <cell r="B861">
            <v>860</v>
          </cell>
          <cell r="P861">
            <v>1330</v>
          </cell>
          <cell r="Q861" t="str">
            <v>Reference Usage 1</v>
          </cell>
          <cell r="R861" t="str">
            <v>ref_usg_1</v>
          </cell>
        </row>
        <row r="862">
          <cell r="A862" t="str">
            <v xml:space="preserve">Master Card Amount Total Per Transaction 4
</v>
          </cell>
          <cell r="B862">
            <v>861</v>
          </cell>
          <cell r="P862">
            <v>1331</v>
          </cell>
          <cell r="Q862" t="str">
            <v>Reference Usage 2</v>
          </cell>
          <cell r="R862" t="str">
            <v>ref_usg_2</v>
          </cell>
        </row>
        <row r="863">
          <cell r="A863" t="str">
            <v xml:space="preserve">Master Card Amount Discount 4
</v>
          </cell>
          <cell r="B863">
            <v>862</v>
          </cell>
          <cell r="P863">
            <v>1332</v>
          </cell>
          <cell r="Q863" t="str">
            <v>Reference Usage 3</v>
          </cell>
          <cell r="R863" t="str">
            <v>ref_usg_3</v>
          </cell>
        </row>
        <row r="864">
          <cell r="A864" t="str">
            <v xml:space="preserve">Master Card Current Rate 4
</v>
          </cell>
          <cell r="B864">
            <v>863</v>
          </cell>
          <cell r="P864">
            <v>1333</v>
          </cell>
          <cell r="Q864" t="str">
            <v>Reference Usage 4</v>
          </cell>
          <cell r="R864" t="str">
            <v>ref_usg_4</v>
          </cell>
        </row>
        <row r="865">
          <cell r="A865" t="str">
            <v xml:space="preserve">Private Card Number Outgo Sale 4
</v>
          </cell>
          <cell r="B865">
            <v>864</v>
          </cell>
          <cell r="P865">
            <v>1334</v>
          </cell>
          <cell r="Q865" t="str">
            <v>Reference Usage 5</v>
          </cell>
          <cell r="R865" t="str">
            <v>ref_usg_5</v>
          </cell>
        </row>
        <row r="866">
          <cell r="A866" t="str">
            <v xml:space="preserve">Private Card Amount Outgo Sale 4
</v>
          </cell>
          <cell r="B866">
            <v>865</v>
          </cell>
          <cell r="P866">
            <v>1335</v>
          </cell>
          <cell r="Q866" t="str">
            <v>Reference Usage 6</v>
          </cell>
          <cell r="R866" t="str">
            <v>ref_usg_6</v>
          </cell>
        </row>
        <row r="867">
          <cell r="A867" t="str">
            <v xml:space="preserve">Private Card Number Outgo Returns 4
</v>
          </cell>
          <cell r="B867">
            <v>866</v>
          </cell>
          <cell r="P867">
            <v>1336</v>
          </cell>
          <cell r="Q867" t="str">
            <v>Reference Usage 7</v>
          </cell>
          <cell r="R867" t="str">
            <v>ref_usg_7</v>
          </cell>
        </row>
        <row r="868">
          <cell r="A868" t="str">
            <v xml:space="preserve">Private Card Amount Outgo Returns 4
</v>
          </cell>
          <cell r="B868">
            <v>867</v>
          </cell>
          <cell r="P868">
            <v>1337</v>
          </cell>
          <cell r="Q868" t="str">
            <v>Reference Usage 8</v>
          </cell>
          <cell r="R868" t="str">
            <v>ref_usg_8</v>
          </cell>
        </row>
        <row r="869">
          <cell r="A869" t="str">
            <v>Private Card Number Nonqual Sale 4</v>
          </cell>
          <cell r="B869">
            <v>868</v>
          </cell>
          <cell r="P869">
            <v>1338</v>
          </cell>
          <cell r="Q869" t="str">
            <v>Reference Usage 9</v>
          </cell>
          <cell r="R869" t="str">
            <v>ref_usg_9</v>
          </cell>
        </row>
        <row r="870">
          <cell r="A870" t="str">
            <v>Private Card Nonqual Sale Amount 4</v>
          </cell>
          <cell r="B870">
            <v>869</v>
          </cell>
          <cell r="P870">
            <v>1339</v>
          </cell>
          <cell r="Q870" t="str">
            <v>Reference Usage 10</v>
          </cell>
          <cell r="R870" t="str">
            <v>ref_usg_10</v>
          </cell>
        </row>
        <row r="871">
          <cell r="A871" t="str">
            <v>Private Card Number Nonqual Return 4</v>
          </cell>
          <cell r="B871">
            <v>870</v>
          </cell>
          <cell r="P871">
            <v>1340</v>
          </cell>
          <cell r="Q871" t="str">
            <v>Reference Usage 11</v>
          </cell>
          <cell r="R871" t="str">
            <v>ref_usg_11</v>
          </cell>
        </row>
        <row r="872">
          <cell r="A872" t="str">
            <v>Private Card Nonqual Return Amount 4</v>
          </cell>
          <cell r="B872">
            <v>871</v>
          </cell>
          <cell r="P872">
            <v>1341</v>
          </cell>
          <cell r="Q872" t="str">
            <v>Reference Usage 12</v>
          </cell>
          <cell r="R872" t="str">
            <v>ref_usg_12</v>
          </cell>
        </row>
        <row r="873">
          <cell r="A873" t="str">
            <v xml:space="preserve">Private Card Number Total Sales 4
</v>
          </cell>
          <cell r="B873">
            <v>872</v>
          </cell>
          <cell r="P873">
            <v>1342</v>
          </cell>
          <cell r="Q873" t="str">
            <v>Reference Information Tag</v>
          </cell>
          <cell r="R873" t="str">
            <v>ref_info_tag</v>
          </cell>
        </row>
        <row r="874">
          <cell r="A874" t="str">
            <v xml:space="preserve">Private Card Amount Total Sales 4
</v>
          </cell>
          <cell r="B874">
            <v>873</v>
          </cell>
          <cell r="P874">
            <v>1343</v>
          </cell>
          <cell r="Q874" t="str">
            <v>Surname</v>
          </cell>
          <cell r="R874" t="str">
            <v>surnm</v>
          </cell>
        </row>
        <row r="875">
          <cell r="A875" t="str">
            <v xml:space="preserve">Private Card Number Total Return 4
</v>
          </cell>
          <cell r="B875">
            <v>874</v>
          </cell>
          <cell r="P875">
            <v>1344</v>
          </cell>
          <cell r="Q875" t="str">
            <v>Dependent Children Number</v>
          </cell>
          <cell r="R875" t="str">
            <v>dpnd_child_num</v>
          </cell>
        </row>
        <row r="876">
          <cell r="A876" t="str">
            <v xml:space="preserve">Private Card Amount Total Return 4
</v>
          </cell>
          <cell r="B876">
            <v>875</v>
          </cell>
          <cell r="P876">
            <v>1345</v>
          </cell>
          <cell r="Q876" t="str">
            <v>Title in English</v>
          </cell>
          <cell r="R876" t="str">
            <v>ttl_in_eng</v>
          </cell>
        </row>
        <row r="877">
          <cell r="A877" t="str">
            <v xml:space="preserve">Private Card Amount Total Per Transaction 4
</v>
          </cell>
          <cell r="B877">
            <v>876</v>
          </cell>
          <cell r="P877">
            <v>1346</v>
          </cell>
          <cell r="Q877" t="str">
            <v>Gender Code</v>
          </cell>
          <cell r="R877" t="str">
            <v>gndr_cd</v>
          </cell>
        </row>
        <row r="878">
          <cell r="A878" t="str">
            <v xml:space="preserve">Private Card Amount Discount 4
</v>
          </cell>
          <cell r="B878">
            <v>877</v>
          </cell>
          <cell r="P878">
            <v>1347</v>
          </cell>
          <cell r="Q878" t="str">
            <v>Behavior Score</v>
          </cell>
          <cell r="R878" t="str">
            <v>bhvr_scor</v>
          </cell>
        </row>
        <row r="879">
          <cell r="A879" t="str">
            <v xml:space="preserve">Private Card Current Rate 4
</v>
          </cell>
          <cell r="B879">
            <v>878</v>
          </cell>
          <cell r="P879">
            <v>1348</v>
          </cell>
          <cell r="Q879" t="str">
            <v>Home Owner Code</v>
          </cell>
          <cell r="R879" t="str">
            <v>home_ownr_cd</v>
          </cell>
        </row>
        <row r="880">
          <cell r="A880" t="str">
            <v xml:space="preserve">JCB Number Outgo Sale 4
</v>
          </cell>
          <cell r="B880">
            <v>879</v>
          </cell>
          <cell r="P880">
            <v>1349</v>
          </cell>
          <cell r="Q880" t="str">
            <v>Resident Type Code</v>
          </cell>
          <cell r="R880" t="str">
            <v>rsdnt_tp_cd</v>
          </cell>
        </row>
        <row r="881">
          <cell r="A881" t="str">
            <v xml:space="preserve">JCB Amount Outgo Sale 4
</v>
          </cell>
          <cell r="B881">
            <v>880</v>
          </cell>
          <cell r="P881">
            <v>1350</v>
          </cell>
          <cell r="Q881" t="str">
            <v>Resident Period</v>
          </cell>
          <cell r="R881" t="str">
            <v>rsdnt_priod</v>
          </cell>
        </row>
        <row r="882">
          <cell r="A882" t="str">
            <v xml:space="preserve">JCB Number Outgo Returns 4
</v>
          </cell>
          <cell r="B882">
            <v>881</v>
          </cell>
          <cell r="P882">
            <v>1351</v>
          </cell>
          <cell r="Q882" t="str">
            <v>Acorn Code</v>
          </cell>
          <cell r="R882" t="str">
            <v>acorn_cd</v>
          </cell>
        </row>
        <row r="883">
          <cell r="A883" t="str">
            <v xml:space="preserve">JCB Amount Outgo Returns 4
</v>
          </cell>
          <cell r="B883">
            <v>882</v>
          </cell>
          <cell r="P883">
            <v>1352</v>
          </cell>
          <cell r="Q883" t="str">
            <v>LEZ Code</v>
          </cell>
          <cell r="R883" t="str">
            <v>lez_cd</v>
          </cell>
        </row>
        <row r="884">
          <cell r="A884" t="str">
            <v>JCB Number Nonqual Sale 4</v>
          </cell>
          <cell r="B884">
            <v>883</v>
          </cell>
          <cell r="P884">
            <v>1353</v>
          </cell>
          <cell r="Q884" t="str">
            <v>Kbank Account Code</v>
          </cell>
          <cell r="R884" t="str">
            <v>kbnk_acct_cd</v>
          </cell>
        </row>
        <row r="885">
          <cell r="A885" t="str">
            <v>JCB Nonqual Sale Amount 4</v>
          </cell>
          <cell r="B885">
            <v>884</v>
          </cell>
          <cell r="P885">
            <v>1354</v>
          </cell>
          <cell r="Q885" t="str">
            <v>Marital Status Code</v>
          </cell>
          <cell r="R885" t="str">
            <v>mrtl_st_cd</v>
          </cell>
        </row>
        <row r="886">
          <cell r="A886" t="str">
            <v>JCB Number Nonqual Return 4</v>
          </cell>
          <cell r="B886">
            <v>885</v>
          </cell>
          <cell r="P886">
            <v>1355</v>
          </cell>
          <cell r="Q886" t="str">
            <v>Dependent Number</v>
          </cell>
          <cell r="R886" t="str">
            <v>dpnd_num</v>
          </cell>
        </row>
        <row r="887">
          <cell r="A887" t="str">
            <v>JCB Nonqual Return Amount 4</v>
          </cell>
          <cell r="B887">
            <v>886</v>
          </cell>
          <cell r="P887">
            <v>1356</v>
          </cell>
          <cell r="Q887" t="str">
            <v>Occupation Type Code</v>
          </cell>
          <cell r="R887" t="str">
            <v>ocp_tp_cd</v>
          </cell>
        </row>
        <row r="888">
          <cell r="A888" t="str">
            <v xml:space="preserve">JCB Number Total Sales 4
</v>
          </cell>
          <cell r="B888">
            <v>887</v>
          </cell>
          <cell r="P888">
            <v>1357</v>
          </cell>
          <cell r="Q888" t="str">
            <v>Occupation Period</v>
          </cell>
          <cell r="R888" t="str">
            <v>ocp_priod</v>
          </cell>
        </row>
        <row r="889">
          <cell r="A889" t="str">
            <v xml:space="preserve">JCB Amount Total Sales 4
</v>
          </cell>
          <cell r="B889">
            <v>888</v>
          </cell>
          <cell r="P889">
            <v>1358</v>
          </cell>
          <cell r="Q889" t="str">
            <v>Customer Classification</v>
          </cell>
          <cell r="R889" t="str">
            <v>cst_cl</v>
          </cell>
        </row>
        <row r="890">
          <cell r="A890" t="str">
            <v xml:space="preserve">JCB Number Total Return 4
</v>
          </cell>
          <cell r="B890">
            <v>889</v>
          </cell>
          <cell r="P890">
            <v>1359</v>
          </cell>
          <cell r="Q890" t="str">
            <v>Employer Code</v>
          </cell>
          <cell r="R890" t="str">
            <v>empr_cd</v>
          </cell>
        </row>
        <row r="891">
          <cell r="A891" t="str">
            <v xml:space="preserve">JCB Amount Total Return 4
</v>
          </cell>
          <cell r="B891">
            <v>890</v>
          </cell>
          <cell r="P891">
            <v>1360</v>
          </cell>
          <cell r="Q891" t="str">
            <v>Direct Mail</v>
          </cell>
          <cell r="R891" t="str">
            <v>drct_mail</v>
          </cell>
        </row>
        <row r="892">
          <cell r="A892" t="str">
            <v xml:space="preserve">JCB Amount Total Per Transaction 4
</v>
          </cell>
          <cell r="B892">
            <v>891</v>
          </cell>
          <cell r="P892">
            <v>1361</v>
          </cell>
          <cell r="Q892" t="str">
            <v>Joint Home Owner Flag</v>
          </cell>
          <cell r="R892" t="str">
            <v>join_home_ownr_f</v>
          </cell>
        </row>
        <row r="893">
          <cell r="A893" t="str">
            <v xml:space="preserve">JCB Amount Discount 4
</v>
          </cell>
          <cell r="B893">
            <v>892</v>
          </cell>
          <cell r="P893">
            <v>1362</v>
          </cell>
          <cell r="Q893" t="str">
            <v>Guarantor Code</v>
          </cell>
          <cell r="R893" t="str">
            <v>gntr_cd</v>
          </cell>
        </row>
        <row r="894">
          <cell r="A894" t="str">
            <v xml:space="preserve">JCB Current Rate 4
</v>
          </cell>
          <cell r="B894">
            <v>893</v>
          </cell>
          <cell r="P894">
            <v>1363</v>
          </cell>
          <cell r="Q894" t="str">
            <v>Permanent Credit Line Amount</v>
          </cell>
          <cell r="R894" t="str">
            <v>perm_cr_line_amt</v>
          </cell>
        </row>
        <row r="895">
          <cell r="A895" t="str">
            <v xml:space="preserve">Amount Fee 4
</v>
          </cell>
          <cell r="B895">
            <v>894</v>
          </cell>
          <cell r="P895">
            <v>1364</v>
          </cell>
          <cell r="Q895" t="str">
            <v>Temporary Credit Line Amount</v>
          </cell>
          <cell r="R895" t="str">
            <v>tmp_cr_line_amt</v>
          </cell>
        </row>
        <row r="896">
          <cell r="A896" t="str">
            <v xml:space="preserve">Amount Discount 4
</v>
          </cell>
          <cell r="B896">
            <v>895</v>
          </cell>
          <cell r="P896">
            <v>1365</v>
          </cell>
          <cell r="Q896" t="str">
            <v>Temporary Credit Line Effective Date</v>
          </cell>
          <cell r="R896" t="str">
            <v>tmp_cr_line_eff_dt</v>
          </cell>
        </row>
        <row r="897">
          <cell r="A897" t="str">
            <v xml:space="preserve">Amount ORG Expense 4
</v>
          </cell>
          <cell r="B897">
            <v>896</v>
          </cell>
          <cell r="P897">
            <v>1367</v>
          </cell>
          <cell r="Q897" t="str">
            <v>Available Installment Amount</v>
          </cell>
          <cell r="R897" t="str">
            <v>avl_instl_amt</v>
          </cell>
        </row>
        <row r="898">
          <cell r="A898" t="str">
            <v xml:space="preserve">Current Rate 4
</v>
          </cell>
          <cell r="B898">
            <v>897</v>
          </cell>
          <cell r="P898">
            <v>1368</v>
          </cell>
          <cell r="Q898" t="str">
            <v>Cycle Change Flag</v>
          </cell>
          <cell r="R898" t="str">
            <v>cyc_chng_f</v>
          </cell>
        </row>
        <row r="899">
          <cell r="A899" t="str">
            <v>Number of Dep Days 4</v>
          </cell>
          <cell r="B899">
            <v>898</v>
          </cell>
          <cell r="P899">
            <v>1369</v>
          </cell>
          <cell r="Q899" t="str">
            <v>Name 1</v>
          </cell>
          <cell r="R899" t="str">
            <v>nm_1</v>
          </cell>
        </row>
        <row r="900">
          <cell r="A900" t="str">
            <v>Number POS1 Authorize 4</v>
          </cell>
          <cell r="B900">
            <v>899</v>
          </cell>
          <cell r="P900">
            <v>1370</v>
          </cell>
          <cell r="Q900" t="str">
            <v>Name 2</v>
          </cell>
          <cell r="R900" t="str">
            <v>nm_2</v>
          </cell>
        </row>
        <row r="901">
          <cell r="A901" t="str">
            <v>Number POS2 Authorize 4</v>
          </cell>
          <cell r="B901">
            <v>900</v>
          </cell>
          <cell r="P901">
            <v>1371</v>
          </cell>
          <cell r="Q901" t="str">
            <v>Name 3</v>
          </cell>
          <cell r="R901" t="str">
            <v>nm_3</v>
          </cell>
        </row>
        <row r="902">
          <cell r="A902" t="str">
            <v>Number POS3 Authorize 4</v>
          </cell>
          <cell r="B902">
            <v>901</v>
          </cell>
          <cell r="P902">
            <v>1372</v>
          </cell>
          <cell r="Q902" t="str">
            <v>Main Address Line 1</v>
          </cell>
          <cell r="R902" t="str">
            <v>main_addr_line_1</v>
          </cell>
        </row>
        <row r="903">
          <cell r="A903" t="str">
            <v>Number Voice Authorize 4</v>
          </cell>
          <cell r="B903">
            <v>902</v>
          </cell>
          <cell r="P903">
            <v>1373</v>
          </cell>
          <cell r="Q903" t="str">
            <v>Main Address Line 2</v>
          </cell>
          <cell r="R903" t="str">
            <v>main_addr_line_2</v>
          </cell>
        </row>
        <row r="904">
          <cell r="A904" t="str">
            <v>Total Number Dep 4</v>
          </cell>
          <cell r="B904">
            <v>903</v>
          </cell>
          <cell r="P904">
            <v>1374</v>
          </cell>
          <cell r="Q904" t="str">
            <v>Reference Address Line 1</v>
          </cell>
          <cell r="R904" t="str">
            <v>ref_addr_line_1</v>
          </cell>
        </row>
        <row r="905">
          <cell r="A905" t="str">
            <v>Total Number Drafts 4</v>
          </cell>
          <cell r="B905">
            <v>904</v>
          </cell>
          <cell r="P905">
            <v>1375</v>
          </cell>
          <cell r="Q905" t="str">
            <v>Reference Address Line 2</v>
          </cell>
          <cell r="R905" t="str">
            <v>ref_addr_line_2</v>
          </cell>
        </row>
        <row r="906">
          <cell r="A906" t="str">
            <v>Number POS1 Drafts 4</v>
          </cell>
          <cell r="B906">
            <v>905</v>
          </cell>
          <cell r="P906">
            <v>1376</v>
          </cell>
          <cell r="Q906" t="str">
            <v>Reference Address Line 3</v>
          </cell>
          <cell r="R906" t="str">
            <v>ref_addr_line_3</v>
          </cell>
        </row>
        <row r="907">
          <cell r="A907" t="str">
            <v>Number POS2 Drafts 4</v>
          </cell>
          <cell r="B907">
            <v>906</v>
          </cell>
          <cell r="P907">
            <v>1377</v>
          </cell>
          <cell r="Q907" t="str">
            <v>Reference Province</v>
          </cell>
          <cell r="R907" t="str">
            <v>ref_provnc</v>
          </cell>
        </row>
        <row r="908">
          <cell r="A908" t="str">
            <v>Number POS3 Drafts 4</v>
          </cell>
          <cell r="B908">
            <v>907</v>
          </cell>
          <cell r="P908">
            <v>1379</v>
          </cell>
          <cell r="Q908" t="str">
            <v>Reference Postcode</v>
          </cell>
          <cell r="R908" t="str">
            <v>ref_postcd</v>
          </cell>
        </row>
        <row r="909">
          <cell r="A909" t="str">
            <v>Number Tape Drafts 4</v>
          </cell>
          <cell r="B909">
            <v>908</v>
          </cell>
          <cell r="P909">
            <v>1380</v>
          </cell>
          <cell r="Q909" t="str">
            <v>Statement Address Line 3 Information 1</v>
          </cell>
          <cell r="R909" t="str">
            <v>stmt_addr_line_3_info_1</v>
          </cell>
        </row>
        <row r="910">
          <cell r="A910" t="str">
            <v>Number Keyed Dep 4</v>
          </cell>
          <cell r="B910">
            <v>909</v>
          </cell>
          <cell r="P910">
            <v>1381</v>
          </cell>
          <cell r="Q910" t="str">
            <v>Statement Address Line 3 Information 2</v>
          </cell>
          <cell r="R910" t="str">
            <v>stmt_addr_line_3_info_2</v>
          </cell>
        </row>
        <row r="911">
          <cell r="A911" t="str">
            <v>Number Keyed Drafts 4</v>
          </cell>
          <cell r="B911">
            <v>910</v>
          </cell>
          <cell r="P911">
            <v>1382</v>
          </cell>
          <cell r="Q911" t="str">
            <v>Memo 1</v>
          </cell>
          <cell r="R911" t="str">
            <v>memo_1</v>
          </cell>
        </row>
        <row r="912">
          <cell r="A912" t="str">
            <v>Number Qualification Rejection 4</v>
          </cell>
          <cell r="B912">
            <v>911</v>
          </cell>
          <cell r="P912">
            <v>1383</v>
          </cell>
          <cell r="Q912" t="str">
            <v>Memo 2</v>
          </cell>
          <cell r="R912" t="str">
            <v>memo_2</v>
          </cell>
        </row>
        <row r="913">
          <cell r="A913" t="str">
            <v>Qualification Rejection Amount 4</v>
          </cell>
          <cell r="B913">
            <v>912</v>
          </cell>
          <cell r="P913">
            <v>1384</v>
          </cell>
          <cell r="Q913" t="str">
            <v>Name in English</v>
          </cell>
          <cell r="R913" t="str">
            <v>nm_in_eng</v>
          </cell>
        </row>
        <row r="914">
          <cell r="A914" t="str">
            <v xml:space="preserve">Number Chargeback 4
</v>
          </cell>
          <cell r="B914">
            <v>913</v>
          </cell>
          <cell r="P914">
            <v>1385</v>
          </cell>
          <cell r="Q914" t="str">
            <v>Name in Thai</v>
          </cell>
          <cell r="R914" t="str">
            <v>nm_in_thai</v>
          </cell>
        </row>
        <row r="915">
          <cell r="A915" t="str">
            <v>Chargeback Amount 4</v>
          </cell>
          <cell r="B915">
            <v>914</v>
          </cell>
          <cell r="P915">
            <v>1386</v>
          </cell>
          <cell r="Q915" t="str">
            <v>Statement Address Line 1</v>
          </cell>
          <cell r="R915" t="str">
            <v>stmt_addr_line_1</v>
          </cell>
        </row>
        <row r="916">
          <cell r="A916" t="str">
            <v>Number Check Approval 4</v>
          </cell>
          <cell r="B916">
            <v>915</v>
          </cell>
          <cell r="P916">
            <v>1387</v>
          </cell>
          <cell r="Q916" t="str">
            <v>Statement Address Line 2</v>
          </cell>
          <cell r="R916" t="str">
            <v>stmt_addr_line_2</v>
          </cell>
        </row>
        <row r="917">
          <cell r="A917" t="str">
            <v>Check Approval Amount 4</v>
          </cell>
          <cell r="B917">
            <v>916</v>
          </cell>
          <cell r="P917">
            <v>1388</v>
          </cell>
          <cell r="Q917" t="str">
            <v>Statement Address Line 3</v>
          </cell>
          <cell r="R917" t="str">
            <v>stmt_addr_line_3</v>
          </cell>
        </row>
        <row r="918">
          <cell r="A918" t="str">
            <v>Member Fee Amount 4</v>
          </cell>
          <cell r="B918">
            <v>917</v>
          </cell>
          <cell r="P918">
            <v>1389</v>
          </cell>
          <cell r="Q918" t="str">
            <v>Name Address 1</v>
          </cell>
          <cell r="R918" t="str">
            <v>nm_addr_1</v>
          </cell>
        </row>
        <row r="919">
          <cell r="A919" t="str">
            <v>IMP1 Fee Amount 4</v>
          </cell>
          <cell r="B919">
            <v>918</v>
          </cell>
          <cell r="P919">
            <v>1390</v>
          </cell>
          <cell r="Q919" t="str">
            <v>Name Address 2</v>
          </cell>
          <cell r="R919" t="str">
            <v>nm_addr_2</v>
          </cell>
        </row>
        <row r="920">
          <cell r="A920" t="str">
            <v>IMP2 Fee Amount 4</v>
          </cell>
          <cell r="B920">
            <v>919</v>
          </cell>
          <cell r="P920">
            <v>1391</v>
          </cell>
          <cell r="Q920" t="str">
            <v>Name Address 3</v>
          </cell>
          <cell r="R920" t="str">
            <v>nm_addr_3</v>
          </cell>
        </row>
        <row r="921">
          <cell r="A921" t="str">
            <v>IMP3 Fee Amount 4</v>
          </cell>
          <cell r="B921">
            <v>920</v>
          </cell>
          <cell r="P921">
            <v>1392</v>
          </cell>
          <cell r="Q921" t="str">
            <v>Name Address 4</v>
          </cell>
          <cell r="R921" t="str">
            <v>nm_addr_4</v>
          </cell>
        </row>
        <row r="922">
          <cell r="A922" t="str">
            <v>POS1 Fee Amount 4</v>
          </cell>
          <cell r="B922">
            <v>921</v>
          </cell>
          <cell r="P922">
            <v>1393</v>
          </cell>
          <cell r="Q922" t="str">
            <v>Name Address 5</v>
          </cell>
          <cell r="R922" t="str">
            <v>nm_addr_5</v>
          </cell>
        </row>
        <row r="923">
          <cell r="A923" t="str">
            <v>POS2 Fee Amount 4</v>
          </cell>
          <cell r="B923">
            <v>922</v>
          </cell>
          <cell r="P923">
            <v>1394</v>
          </cell>
          <cell r="Q923" t="str">
            <v>Name Address 6</v>
          </cell>
          <cell r="R923" t="str">
            <v>nm_addr_6</v>
          </cell>
        </row>
        <row r="924">
          <cell r="A924" t="str">
            <v>POS3 Fee Amount 4</v>
          </cell>
          <cell r="B924">
            <v>923</v>
          </cell>
          <cell r="P924">
            <v>1395</v>
          </cell>
          <cell r="Q924" t="str">
            <v>Name Address 7</v>
          </cell>
          <cell r="R924" t="str">
            <v>nm_addr_7</v>
          </cell>
        </row>
        <row r="925">
          <cell r="A925" t="str">
            <v xml:space="preserve">Number Discount Adjust 4
</v>
          </cell>
          <cell r="B925">
            <v>924</v>
          </cell>
          <cell r="P925">
            <v>1396</v>
          </cell>
          <cell r="Q925" t="str">
            <v>Name Address 8</v>
          </cell>
          <cell r="R925" t="str">
            <v>nm_addr_8</v>
          </cell>
        </row>
        <row r="926">
          <cell r="A926" t="str">
            <v xml:space="preserve">Amount Discount Adjust 4
</v>
          </cell>
          <cell r="B926">
            <v>925</v>
          </cell>
          <cell r="P926">
            <v>1397</v>
          </cell>
          <cell r="Q926" t="str">
            <v>Name Address 9</v>
          </cell>
          <cell r="R926" t="str">
            <v>nm_addr_9</v>
          </cell>
        </row>
        <row r="927">
          <cell r="A927" t="str">
            <v xml:space="preserve">Number Fee Adjust 4
</v>
          </cell>
          <cell r="B927">
            <v>926</v>
          </cell>
          <cell r="P927">
            <v>1398</v>
          </cell>
          <cell r="Q927" t="str">
            <v>Name Address 10</v>
          </cell>
          <cell r="R927" t="str">
            <v>nm_addr_10</v>
          </cell>
        </row>
        <row r="928">
          <cell r="A928" t="str">
            <v xml:space="preserve">Amount Fee Adjust 4
</v>
          </cell>
          <cell r="B928">
            <v>927</v>
          </cell>
          <cell r="P928">
            <v>1399</v>
          </cell>
          <cell r="Q928" t="str">
            <v>Name Address 11</v>
          </cell>
          <cell r="R928" t="str">
            <v>nm_addr_11</v>
          </cell>
        </row>
        <row r="929">
          <cell r="A929" t="str">
            <v xml:space="preserve">Amount Per Transaction 4
</v>
          </cell>
          <cell r="B929">
            <v>928</v>
          </cell>
          <cell r="P929">
            <v>1400</v>
          </cell>
          <cell r="Q929" t="str">
            <v>Memo Line 1</v>
          </cell>
          <cell r="R929" t="str">
            <v>memo_line_1</v>
          </cell>
        </row>
        <row r="930">
          <cell r="A930" t="str">
            <v>SLSA Number 4 1</v>
          </cell>
          <cell r="B930">
            <v>929</v>
          </cell>
          <cell r="P930">
            <v>1401</v>
          </cell>
          <cell r="Q930" t="str">
            <v>Memo Line 2</v>
          </cell>
          <cell r="R930" t="str">
            <v>memo_line_2</v>
          </cell>
        </row>
        <row r="931">
          <cell r="A931" t="str">
            <v>SLSA Amount 4 1</v>
          </cell>
          <cell r="B931">
            <v>930</v>
          </cell>
          <cell r="P931">
            <v>1402</v>
          </cell>
          <cell r="Q931" t="str">
            <v>Financial Information Code</v>
          </cell>
          <cell r="R931" t="str">
            <v>fin_info_cd</v>
          </cell>
        </row>
        <row r="932">
          <cell r="A932" t="str">
            <v>SLSA Number 4 2</v>
          </cell>
          <cell r="B932">
            <v>931</v>
          </cell>
          <cell r="P932">
            <v>1403</v>
          </cell>
          <cell r="Q932" t="str">
            <v>Gross Income</v>
          </cell>
          <cell r="R932" t="str">
            <v>gross_incm</v>
          </cell>
        </row>
        <row r="933">
          <cell r="A933" t="str">
            <v>SLSA Amount 4 2</v>
          </cell>
          <cell r="B933">
            <v>932</v>
          </cell>
          <cell r="P933">
            <v>1404</v>
          </cell>
          <cell r="Q933" t="str">
            <v>Email Address</v>
          </cell>
          <cell r="R933" t="str">
            <v>email_addr</v>
          </cell>
        </row>
        <row r="934">
          <cell r="A934" t="str">
            <v>SLSA Number 4 3</v>
          </cell>
          <cell r="B934">
            <v>933</v>
          </cell>
          <cell r="P934">
            <v>1405</v>
          </cell>
          <cell r="Q934" t="str">
            <v>Register Address</v>
          </cell>
          <cell r="R934" t="str">
            <v>regis_addr</v>
          </cell>
        </row>
        <row r="935">
          <cell r="A935" t="str">
            <v>SLSA Amount 4 3</v>
          </cell>
          <cell r="B935">
            <v>934</v>
          </cell>
          <cell r="P935">
            <v>1406</v>
          </cell>
          <cell r="Q935" t="str">
            <v>Financial Installment</v>
          </cell>
          <cell r="R935" t="str">
            <v>fin_instl</v>
          </cell>
        </row>
        <row r="936">
          <cell r="A936" t="str">
            <v>SLSA Number 4 4</v>
          </cell>
          <cell r="B936">
            <v>935</v>
          </cell>
          <cell r="P936">
            <v>1408</v>
          </cell>
          <cell r="Q936" t="str">
            <v>Risk Grade</v>
          </cell>
          <cell r="R936" t="str">
            <v>risk_grd</v>
          </cell>
        </row>
        <row r="937">
          <cell r="A937" t="str">
            <v>SLSA Amount 4 4</v>
          </cell>
          <cell r="B937">
            <v>936</v>
          </cell>
          <cell r="P937">
            <v>1409</v>
          </cell>
          <cell r="Q937" t="str">
            <v>Permanent Offer Credit Line Amount</v>
          </cell>
          <cell r="R937" t="str">
            <v>perm_offr_cr_line_amt</v>
          </cell>
        </row>
        <row r="938">
          <cell r="A938" t="str">
            <v>SLSA Number 4 5</v>
          </cell>
          <cell r="B938">
            <v>937</v>
          </cell>
          <cell r="P938">
            <v>1410</v>
          </cell>
          <cell r="Q938" t="str">
            <v>Shadow Limit Upper Amount</v>
          </cell>
          <cell r="R938" t="str">
            <v>shdw_lmt_upr_amt</v>
          </cell>
        </row>
        <row r="939">
          <cell r="A939" t="str">
            <v>SLSA Amount 4 5</v>
          </cell>
          <cell r="B939">
            <v>938</v>
          </cell>
          <cell r="P939">
            <v>1412</v>
          </cell>
          <cell r="Q939" t="str">
            <v>Deposit Amount</v>
          </cell>
          <cell r="R939" t="str">
            <v>dep_amt</v>
          </cell>
        </row>
        <row r="940">
          <cell r="A940" t="str">
            <v>ED Name 1</v>
          </cell>
          <cell r="B940">
            <v>939</v>
          </cell>
          <cell r="P940">
            <v>1414</v>
          </cell>
          <cell r="Q940" t="str">
            <v>BOT Flag</v>
          </cell>
          <cell r="R940" t="str">
            <v>bot_f</v>
          </cell>
        </row>
        <row r="941">
          <cell r="A941" t="str">
            <v>ED Action 1</v>
          </cell>
          <cell r="B941">
            <v>940</v>
          </cell>
          <cell r="P941">
            <v>1415</v>
          </cell>
          <cell r="Q941" t="str">
            <v>BOT Date</v>
          </cell>
          <cell r="R941" t="str">
            <v>bot_dt</v>
          </cell>
        </row>
        <row r="942">
          <cell r="A942" t="str">
            <v>ED Number Request 1</v>
          </cell>
          <cell r="B942">
            <v>941</v>
          </cell>
          <cell r="P942">
            <v>1417</v>
          </cell>
          <cell r="Q942" t="str">
            <v>Consent Flag</v>
          </cell>
          <cell r="R942" t="str">
            <v>cnsnt_f</v>
          </cell>
        </row>
        <row r="943">
          <cell r="A943" t="str">
            <v>ED Type 1</v>
          </cell>
          <cell r="B943">
            <v>942</v>
          </cell>
          <cell r="P943">
            <v>1418</v>
          </cell>
          <cell r="Q943" t="str">
            <v>Consent Date</v>
          </cell>
          <cell r="R943" t="str">
            <v>cnsnt_dt</v>
          </cell>
        </row>
        <row r="944">
          <cell r="A944" t="str">
            <v>ED Number Out 1</v>
          </cell>
          <cell r="B944">
            <v>943</v>
          </cell>
          <cell r="P944">
            <v>1419</v>
          </cell>
          <cell r="Q944" t="str">
            <v>Open Date</v>
          </cell>
          <cell r="R944" t="str">
            <v>open_dt</v>
          </cell>
        </row>
        <row r="945">
          <cell r="A945" t="str">
            <v>ED DDA 1</v>
          </cell>
          <cell r="B945">
            <v>944</v>
          </cell>
          <cell r="P945">
            <v>1420</v>
          </cell>
          <cell r="Q945" t="str">
            <v>High Code</v>
          </cell>
          <cell r="R945" t="str">
            <v>high_cd</v>
          </cell>
        </row>
        <row r="946">
          <cell r="A946" t="str">
            <v>ED User Number 1</v>
          </cell>
          <cell r="B946">
            <v>945</v>
          </cell>
          <cell r="P946">
            <v>1421</v>
          </cell>
          <cell r="Q946" t="str">
            <v>Fleet Flag</v>
          </cell>
          <cell r="R946" t="str">
            <v>fleet_f</v>
          </cell>
        </row>
        <row r="947">
          <cell r="A947" t="str">
            <v>ED User Field 1</v>
          </cell>
          <cell r="B947">
            <v>946</v>
          </cell>
          <cell r="P947">
            <v>1423</v>
          </cell>
          <cell r="Q947" t="str">
            <v>SME Income Amount</v>
          </cell>
          <cell r="R947" t="str">
            <v>sme_incm_amt</v>
          </cell>
        </row>
        <row r="948">
          <cell r="A948" t="str">
            <v>ED Name 2</v>
          </cell>
          <cell r="B948">
            <v>947</v>
          </cell>
          <cell r="P948">
            <v>1424</v>
          </cell>
          <cell r="Q948" t="str">
            <v>SME Credit Line Amount</v>
          </cell>
          <cell r="R948" t="str">
            <v>sme_cr_line_amt</v>
          </cell>
        </row>
        <row r="949">
          <cell r="A949" t="str">
            <v>ED Action 2</v>
          </cell>
          <cell r="B949">
            <v>948</v>
          </cell>
          <cell r="P949">
            <v>1428</v>
          </cell>
          <cell r="Q949" t="str">
            <v>Available Temporary Credit Line Number</v>
          </cell>
          <cell r="R949" t="str">
            <v>avl_tmp_cr_line_num</v>
          </cell>
        </row>
        <row r="950">
          <cell r="A950" t="str">
            <v>ED Number Request 2</v>
          </cell>
          <cell r="B950">
            <v>949</v>
          </cell>
          <cell r="P950">
            <v>1429</v>
          </cell>
          <cell r="Q950" t="str">
            <v>Shopee Coin Flag</v>
          </cell>
          <cell r="R950" t="str">
            <v>shopee_coin_f</v>
          </cell>
        </row>
        <row r="951">
          <cell r="A951" t="str">
            <v>ED Type 2</v>
          </cell>
          <cell r="B951">
            <v>950</v>
          </cell>
          <cell r="P951">
            <v>1431</v>
          </cell>
          <cell r="Q951" t="str">
            <v>Customer Type Code</v>
          </cell>
          <cell r="R951" t="str">
            <v>cst_tp_cd</v>
          </cell>
        </row>
        <row r="952">
          <cell r="A952" t="str">
            <v>ED Number Out 2</v>
          </cell>
          <cell r="B952">
            <v>951</v>
          </cell>
          <cell r="P952">
            <v>1432</v>
          </cell>
          <cell r="Q952" t="str">
            <v>Effective Timestamp</v>
          </cell>
          <cell r="R952" t="str">
            <v>eff_tms</v>
          </cell>
        </row>
        <row r="953">
          <cell r="A953" t="str">
            <v>ED DDA 2</v>
          </cell>
          <cell r="B953">
            <v>952</v>
          </cell>
          <cell r="P953">
            <v>1433</v>
          </cell>
          <cell r="Q953" t="str">
            <v>Action Type Code</v>
          </cell>
          <cell r="R953" t="str">
            <v>actn_tp_cd</v>
          </cell>
        </row>
        <row r="954">
          <cell r="A954" t="str">
            <v>ED User Number 2</v>
          </cell>
          <cell r="B954">
            <v>953</v>
          </cell>
          <cell r="P954">
            <v>1434</v>
          </cell>
          <cell r="Q954" t="str">
            <v>Table Number</v>
          </cell>
          <cell r="R954" t="str">
            <v>tbl_num</v>
          </cell>
        </row>
        <row r="955">
          <cell r="A955" t="str">
            <v>ED User Field 2</v>
          </cell>
          <cell r="B955">
            <v>954</v>
          </cell>
          <cell r="P955">
            <v>1435</v>
          </cell>
          <cell r="Q955" t="str">
            <v>BIN Low</v>
          </cell>
          <cell r="R955" t="str">
            <v>bin_low</v>
          </cell>
        </row>
        <row r="956">
          <cell r="A956" t="str">
            <v>ED Name 3</v>
          </cell>
          <cell r="B956">
            <v>955</v>
          </cell>
          <cell r="P956">
            <v>1436</v>
          </cell>
          <cell r="Q956" t="str">
            <v>Product Number</v>
          </cell>
          <cell r="R956" t="str">
            <v>pd_num</v>
          </cell>
        </row>
        <row r="957">
          <cell r="A957" t="str">
            <v>ED Action 3</v>
          </cell>
          <cell r="B957">
            <v>956</v>
          </cell>
          <cell r="P957">
            <v>1437</v>
          </cell>
          <cell r="Q957" t="str">
            <v>BIN High</v>
          </cell>
          <cell r="R957" t="str">
            <v>bin_high</v>
          </cell>
        </row>
        <row r="958">
          <cell r="A958" t="str">
            <v>ED Number Request 3</v>
          </cell>
          <cell r="B958">
            <v>957</v>
          </cell>
          <cell r="P958">
            <v>1438</v>
          </cell>
          <cell r="Q958" t="str">
            <v>EDC Currency Conversion Code</v>
          </cell>
          <cell r="R958" t="str">
            <v>edc_ccy_cnvrt_cd</v>
          </cell>
        </row>
        <row r="959">
          <cell r="A959" t="str">
            <v>ED Type 3</v>
          </cell>
          <cell r="B959">
            <v>958</v>
          </cell>
          <cell r="P959">
            <v>1439</v>
          </cell>
          <cell r="Q959" t="str">
            <v>Brand Primary Code</v>
          </cell>
          <cell r="R959" t="str">
            <v>brnd_prim_cd</v>
          </cell>
        </row>
        <row r="960">
          <cell r="A960" t="str">
            <v>ED Number Out 3</v>
          </cell>
          <cell r="B960">
            <v>959</v>
          </cell>
          <cell r="P960">
            <v>1440</v>
          </cell>
          <cell r="Q960" t="str">
            <v>Member Number</v>
          </cell>
          <cell r="R960" t="str">
            <v>mbr_num</v>
          </cell>
        </row>
        <row r="961">
          <cell r="A961" t="str">
            <v>ED DDA 3</v>
          </cell>
          <cell r="B961">
            <v>960</v>
          </cell>
          <cell r="P961">
            <v>1441</v>
          </cell>
          <cell r="Q961" t="str">
            <v>Product Type Code</v>
          </cell>
          <cell r="R961" t="str">
            <v>pd_tp_cd</v>
          </cell>
        </row>
        <row r="962">
          <cell r="A962" t="str">
            <v>ED User Number 3</v>
          </cell>
          <cell r="B962">
            <v>961</v>
          </cell>
          <cell r="P962">
            <v>1442</v>
          </cell>
          <cell r="Q962" t="str">
            <v>End Point</v>
          </cell>
          <cell r="R962" t="str">
            <v>end_pnt</v>
          </cell>
        </row>
        <row r="963">
          <cell r="A963" t="str">
            <v>ED User Field 3</v>
          </cell>
          <cell r="B963">
            <v>962</v>
          </cell>
          <cell r="P963">
            <v>1443</v>
          </cell>
          <cell r="Q963" t="str">
            <v>Country Name Code</v>
          </cell>
          <cell r="R963" t="str">
            <v>cntry_nm_cd</v>
          </cell>
        </row>
        <row r="964">
          <cell r="A964" t="str">
            <v>ED Name 4</v>
          </cell>
          <cell r="B964">
            <v>963</v>
          </cell>
          <cell r="P964">
            <v>1444</v>
          </cell>
          <cell r="Q964" t="str">
            <v>Country Number Code</v>
          </cell>
          <cell r="R964" t="str">
            <v>cntry_num_cd</v>
          </cell>
        </row>
        <row r="965">
          <cell r="A965" t="str">
            <v>ED Action 4</v>
          </cell>
          <cell r="B965">
            <v>964</v>
          </cell>
          <cell r="P965">
            <v>1445</v>
          </cell>
          <cell r="Q965" t="str">
            <v>Region</v>
          </cell>
          <cell r="R965" t="str">
            <v>rgion</v>
          </cell>
        </row>
        <row r="966">
          <cell r="A966" t="str">
            <v>ED Number Request 4</v>
          </cell>
          <cell r="B966">
            <v>965</v>
          </cell>
          <cell r="P966">
            <v>1446</v>
          </cell>
          <cell r="Q966" t="str">
            <v>Product Classification</v>
          </cell>
          <cell r="R966" t="str">
            <v>pd_cl</v>
          </cell>
        </row>
        <row r="967">
          <cell r="A967" t="str">
            <v>ED Type 4</v>
          </cell>
          <cell r="B967">
            <v>966</v>
          </cell>
          <cell r="P967">
            <v>1447</v>
          </cell>
          <cell r="Q967" t="str">
            <v>Transaction Routing Flag</v>
          </cell>
          <cell r="R967" t="str">
            <v>txn_route_f</v>
          </cell>
        </row>
        <row r="968">
          <cell r="A968" t="str">
            <v>ED Number Out 4</v>
          </cell>
          <cell r="B968">
            <v>967</v>
          </cell>
          <cell r="P968">
            <v>1450</v>
          </cell>
          <cell r="Q968" t="str">
            <v>Optional Flag Switch</v>
          </cell>
          <cell r="R968" t="str">
            <v>opt_f_swtch</v>
          </cell>
        </row>
        <row r="969">
          <cell r="A969" t="str">
            <v>ED DDA 4</v>
          </cell>
          <cell r="B969">
            <v>968</v>
          </cell>
          <cell r="P969">
            <v>1451</v>
          </cell>
          <cell r="Q969" t="str">
            <v>Licence Product Number</v>
          </cell>
          <cell r="R969" t="str">
            <v>lcn_pd_num</v>
          </cell>
        </row>
        <row r="970">
          <cell r="A970" t="str">
            <v>ED User Number 4</v>
          </cell>
          <cell r="B970">
            <v>969</v>
          </cell>
          <cell r="P970">
            <v>1454</v>
          </cell>
          <cell r="Q970" t="str">
            <v>Account Level Activation Date</v>
          </cell>
          <cell r="R970" t="str">
            <v>acct_lvl_actv_dt</v>
          </cell>
        </row>
        <row r="971">
          <cell r="A971" t="str">
            <v>ED User Field 4</v>
          </cell>
          <cell r="B971">
            <v>970</v>
          </cell>
          <cell r="P971">
            <v>1469</v>
          </cell>
          <cell r="Q971" t="str">
            <v>Table Type</v>
          </cell>
          <cell r="R971" t="str">
            <v>tbl_tp</v>
          </cell>
        </row>
        <row r="972">
          <cell r="A972" t="str">
            <v xml:space="preserve">User Data
</v>
          </cell>
          <cell r="B972">
            <v>971</v>
          </cell>
          <cell r="P972">
            <v>1470</v>
          </cell>
          <cell r="Q972" t="str">
            <v>Table BIN Name</v>
          </cell>
          <cell r="R972" t="str">
            <v>tbl_bin_nm</v>
          </cell>
        </row>
        <row r="973">
          <cell r="A973" t="str">
            <v xml:space="preserve">User Account
</v>
          </cell>
          <cell r="B973">
            <v>972</v>
          </cell>
          <cell r="P973">
            <v>1471</v>
          </cell>
          <cell r="Q973" t="str">
            <v>Table Key</v>
          </cell>
          <cell r="R973" t="str">
            <v>tbl_key</v>
          </cell>
        </row>
        <row r="974">
          <cell r="A974" t="str">
            <v xml:space="preserve">User
</v>
          </cell>
          <cell r="B974">
            <v>973</v>
          </cell>
          <cell r="P974">
            <v>1472</v>
          </cell>
          <cell r="Q974" t="str">
            <v>Table Effective Date</v>
          </cell>
          <cell r="R974" t="str">
            <v>tbl_eff_dt</v>
          </cell>
        </row>
        <row r="975">
          <cell r="A975" t="str">
            <v xml:space="preserve">Multi Code
</v>
          </cell>
          <cell r="B975">
            <v>974</v>
          </cell>
          <cell r="P975">
            <v>1473</v>
          </cell>
          <cell r="Q975" t="str">
            <v>Delete Flag</v>
          </cell>
          <cell r="R975" t="str">
            <v>del_f</v>
          </cell>
        </row>
        <row r="976">
          <cell r="A976" t="str">
            <v>Payment Daily</v>
          </cell>
          <cell r="B976">
            <v>975</v>
          </cell>
          <cell r="P976">
            <v>1474</v>
          </cell>
          <cell r="Q976" t="str">
            <v>Low Range Account</v>
          </cell>
          <cell r="R976" t="str">
            <v>low_rng_acct</v>
          </cell>
        </row>
        <row r="977">
          <cell r="A977" t="str">
            <v>CED Flag</v>
          </cell>
          <cell r="B977">
            <v>976</v>
          </cell>
          <cell r="P977">
            <v>1475</v>
          </cell>
          <cell r="Q977" t="str">
            <v>Issuer BIN Number</v>
          </cell>
          <cell r="R977" t="str">
            <v>issur_bin_num</v>
          </cell>
        </row>
        <row r="978">
          <cell r="A978" t="str">
            <v xml:space="preserve">Card Onus Rate 1
</v>
          </cell>
          <cell r="B978">
            <v>977</v>
          </cell>
          <cell r="P978">
            <v>1476</v>
          </cell>
          <cell r="Q978" t="str">
            <v>Check Digit</v>
          </cell>
          <cell r="R978" t="str">
            <v>chk_dgt</v>
          </cell>
        </row>
        <row r="979">
          <cell r="A979" t="str">
            <v>Card Onus Per Item 1</v>
          </cell>
          <cell r="B979">
            <v>978</v>
          </cell>
          <cell r="P979">
            <v>1477</v>
          </cell>
          <cell r="Q979" t="str">
            <v>Account Length</v>
          </cell>
          <cell r="R979" t="str">
            <v>acct_len</v>
          </cell>
        </row>
        <row r="980">
          <cell r="A980" t="str">
            <v>Card Onus Per Item 2</v>
          </cell>
          <cell r="B980">
            <v>979</v>
          </cell>
          <cell r="P980">
            <v>1478</v>
          </cell>
          <cell r="Q980" t="str">
            <v>Usage</v>
          </cell>
          <cell r="R980" t="str">
            <v>usg</v>
          </cell>
        </row>
        <row r="981">
          <cell r="A981" t="str">
            <v>Card Onus Per Item 3</v>
          </cell>
          <cell r="B981">
            <v>980</v>
          </cell>
          <cell r="P981">
            <v>1479</v>
          </cell>
          <cell r="Q981" t="str">
            <v>Process BIN</v>
          </cell>
          <cell r="R981" t="str">
            <v>procss_bin</v>
          </cell>
        </row>
        <row r="982">
          <cell r="A982" t="str">
            <v>Card Onus Per Item 4</v>
          </cell>
          <cell r="B982">
            <v>981</v>
          </cell>
          <cell r="P982">
            <v>1480</v>
          </cell>
          <cell r="Q982" t="str">
            <v>Domain</v>
          </cell>
          <cell r="R982" t="str">
            <v>domn</v>
          </cell>
        </row>
        <row r="983">
          <cell r="A983" t="str">
            <v>Card Onus Per Item 5</v>
          </cell>
          <cell r="B983">
            <v>982</v>
          </cell>
          <cell r="P983">
            <v>1481</v>
          </cell>
          <cell r="Q983" t="str">
            <v>Region Code</v>
          </cell>
          <cell r="R983" t="str">
            <v>rgion_cd</v>
          </cell>
        </row>
        <row r="984">
          <cell r="A984" t="str">
            <v>Card Onus Per Item 6</v>
          </cell>
          <cell r="B984">
            <v>983</v>
          </cell>
          <cell r="P984">
            <v>1482</v>
          </cell>
          <cell r="Q984" t="str">
            <v>Issuer Country BIN Code</v>
          </cell>
          <cell r="R984" t="str">
            <v>issur_cntry_bin_cd</v>
          </cell>
        </row>
        <row r="985">
          <cell r="A985" t="str">
            <v>Card Onus Per Item 7</v>
          </cell>
          <cell r="B985">
            <v>984</v>
          </cell>
          <cell r="P985">
            <v>1483</v>
          </cell>
          <cell r="Q985" t="str">
            <v>Commercial Card Flag</v>
          </cell>
          <cell r="R985" t="str">
            <v>cmmrc_card_f</v>
          </cell>
        </row>
        <row r="986">
          <cell r="A986" t="str">
            <v>Card Onus Per Item 8</v>
          </cell>
          <cell r="B986">
            <v>985</v>
          </cell>
          <cell r="P986">
            <v>1484</v>
          </cell>
          <cell r="Q986" t="str">
            <v>Technology Flag</v>
          </cell>
          <cell r="R986" t="str">
            <v>tech_f</v>
          </cell>
        </row>
        <row r="987">
          <cell r="A987" t="str">
            <v>Card Onus Per Item 9</v>
          </cell>
          <cell r="B987">
            <v>986</v>
          </cell>
          <cell r="P987">
            <v>1487</v>
          </cell>
          <cell r="Q987" t="str">
            <v>Commercial Card Level 2 Flag</v>
          </cell>
          <cell r="R987" t="str">
            <v>cmmrc_card_lvl_2_f</v>
          </cell>
        </row>
        <row r="988">
          <cell r="A988" t="str">
            <v>Auto Post Flag</v>
          </cell>
          <cell r="B988">
            <v>987</v>
          </cell>
          <cell r="P988">
            <v>1488</v>
          </cell>
          <cell r="Q988" t="str">
            <v>Commercial Card Level 3 Flag</v>
          </cell>
          <cell r="R988" t="str">
            <v>cmmrc_card_lvl_3_f</v>
          </cell>
        </row>
        <row r="989">
          <cell r="A989" t="str">
            <v>Facilitator or Sales Code</v>
          </cell>
          <cell r="B989">
            <v>988</v>
          </cell>
          <cell r="P989">
            <v>1490</v>
          </cell>
          <cell r="Q989" t="str">
            <v>Commercial Card VAT Evidence Flag</v>
          </cell>
          <cell r="R989" t="str">
            <v>cmmrc_card_vat_evd_f</v>
          </cell>
        </row>
        <row r="990">
          <cell r="A990" t="str">
            <v>Facilitator Number</v>
          </cell>
          <cell r="B990">
            <v>989</v>
          </cell>
          <cell r="P990">
            <v>1491</v>
          </cell>
          <cell r="Q990" t="str">
            <v>Original Credit</v>
          </cell>
          <cell r="R990" t="str">
            <v>orig_cr</v>
          </cell>
        </row>
        <row r="991">
          <cell r="A991" t="str">
            <v>Sales ORG Number</v>
          </cell>
          <cell r="B991">
            <v>990</v>
          </cell>
          <cell r="P991">
            <v>1494</v>
          </cell>
          <cell r="Q991" t="str">
            <v>Record Detail Code</v>
          </cell>
          <cell r="R991" t="str">
            <v>rec_dtl_cd</v>
          </cell>
        </row>
        <row r="992">
          <cell r="A992" t="str">
            <v>Master Card Assigned Number</v>
          </cell>
          <cell r="B992">
            <v>991</v>
          </cell>
          <cell r="P992">
            <v>1495</v>
          </cell>
          <cell r="Q992" t="str">
            <v>Acquirer Installment Code</v>
          </cell>
          <cell r="R992" t="str">
            <v>acq_instl_cd</v>
          </cell>
        </row>
        <row r="993">
          <cell r="A993" t="str">
            <v>Verification</v>
          </cell>
          <cell r="B993">
            <v>992</v>
          </cell>
          <cell r="P993">
            <v>1496</v>
          </cell>
          <cell r="Q993" t="str">
            <v>Forward Installment Number</v>
          </cell>
          <cell r="R993" t="str">
            <v>fwd_instl_num</v>
          </cell>
        </row>
        <row r="994">
          <cell r="A994" t="str">
            <v xml:space="preserve">Installment Plan 4
</v>
          </cell>
          <cell r="B994">
            <v>993</v>
          </cell>
          <cell r="P994">
            <v>1497</v>
          </cell>
          <cell r="Q994" t="str">
            <v>Trace Number</v>
          </cell>
          <cell r="R994" t="str">
            <v>trace_num</v>
          </cell>
        </row>
        <row r="995">
          <cell r="A995" t="str">
            <v xml:space="preserve">Installment Plan 5
</v>
          </cell>
          <cell r="B995">
            <v>994</v>
          </cell>
          <cell r="P995">
            <v>1500</v>
          </cell>
          <cell r="Q995" t="str">
            <v>Processing Code</v>
          </cell>
          <cell r="R995" t="str">
            <v>procss_cd</v>
          </cell>
        </row>
        <row r="996">
          <cell r="A996" t="str">
            <v xml:space="preserve">Installment Plan 6
</v>
          </cell>
          <cell r="B996">
            <v>995</v>
          </cell>
          <cell r="P996">
            <v>1501</v>
          </cell>
          <cell r="Q996" t="str">
            <v>Merchant Type Code</v>
          </cell>
          <cell r="R996" t="str">
            <v>mrch_tp_cd</v>
          </cell>
        </row>
        <row r="997">
          <cell r="A997" t="str">
            <v xml:space="preserve">Installment Plan 7
</v>
          </cell>
          <cell r="B997">
            <v>996</v>
          </cell>
          <cell r="P997">
            <v>1502</v>
          </cell>
          <cell r="Q997" t="str">
            <v>Acquirer Installment Number</v>
          </cell>
          <cell r="R997" t="str">
            <v>acq_instl_num</v>
          </cell>
        </row>
        <row r="998">
          <cell r="A998" t="str">
            <v xml:space="preserve">Installment Plan 8
</v>
          </cell>
          <cell r="B998">
            <v>997</v>
          </cell>
          <cell r="P998">
            <v>1505</v>
          </cell>
          <cell r="Q998" t="str">
            <v>Authentication Number</v>
          </cell>
          <cell r="R998" t="str">
            <v>auth_num</v>
          </cell>
        </row>
        <row r="999">
          <cell r="A999" t="str">
            <v xml:space="preserve">Installment Plan 9
</v>
          </cell>
          <cell r="B999">
            <v>998</v>
          </cell>
          <cell r="P999">
            <v>1506</v>
          </cell>
          <cell r="Q999" t="str">
            <v>Received Installment Code</v>
          </cell>
          <cell r="R999" t="str">
            <v>rcv_instl_cd</v>
          </cell>
        </row>
        <row r="1000">
          <cell r="A1000" t="str">
            <v xml:space="preserve">Installment Plan 10
</v>
          </cell>
          <cell r="B1000">
            <v>999</v>
          </cell>
          <cell r="P1000">
            <v>1507</v>
          </cell>
          <cell r="Q1000" t="str">
            <v>Original Trace Number</v>
          </cell>
          <cell r="R1000" t="str">
            <v>orig_trace_num</v>
          </cell>
        </row>
        <row r="1001">
          <cell r="A1001" t="str">
            <v>From Installment SPL</v>
          </cell>
          <cell r="B1001">
            <v>1000</v>
          </cell>
          <cell r="P1001">
            <v>1508</v>
          </cell>
          <cell r="Q1001" t="str">
            <v>Response Code</v>
          </cell>
          <cell r="R1001" t="str">
            <v>rsp_cd</v>
          </cell>
        </row>
        <row r="1002">
          <cell r="A1002" t="str">
            <v>To Installment SPL</v>
          </cell>
          <cell r="B1002">
            <v>1001</v>
          </cell>
          <cell r="P1002">
            <v>1510</v>
          </cell>
          <cell r="Q1002" t="str">
            <v>Settlement Currency Code</v>
          </cell>
          <cell r="R1002" t="str">
            <v>settl_ccy_cd</v>
          </cell>
        </row>
        <row r="1003">
          <cell r="A1003" t="str">
            <v xml:space="preserve">Installment Plan 1
</v>
          </cell>
          <cell r="B1003">
            <v>1002</v>
          </cell>
          <cell r="P1003">
            <v>1511</v>
          </cell>
          <cell r="Q1003" t="str">
            <v>Settlement Amount</v>
          </cell>
          <cell r="R1003" t="str">
            <v>settl_amt</v>
          </cell>
        </row>
        <row r="1004">
          <cell r="A1004" t="str">
            <v xml:space="preserve">Installment Plan 2
</v>
          </cell>
          <cell r="B1004">
            <v>1003</v>
          </cell>
          <cell r="P1004">
            <v>1512</v>
          </cell>
          <cell r="Q1004" t="str">
            <v>Settlement Exchange Rate</v>
          </cell>
          <cell r="R1004" t="str">
            <v>settl_exchg_rate</v>
          </cell>
        </row>
        <row r="1005">
          <cell r="A1005" t="str">
            <v xml:space="preserve">Installment Plan 3
</v>
          </cell>
          <cell r="B1005">
            <v>1004</v>
          </cell>
          <cell r="P1005">
            <v>1513</v>
          </cell>
          <cell r="Q1005" t="str">
            <v>Settlement Digit</v>
          </cell>
          <cell r="R1005" t="str">
            <v>settl_dgt</v>
          </cell>
        </row>
        <row r="1006">
          <cell r="A1006" t="str">
            <v xml:space="preserve">Merchant Memo
</v>
          </cell>
          <cell r="B1006">
            <v>1005</v>
          </cell>
          <cell r="P1006">
            <v>1514</v>
          </cell>
          <cell r="Q1006" t="str">
            <v>Settlement Exchange Rate Amount</v>
          </cell>
          <cell r="R1006" t="str">
            <v>settl_exchg_rate_amt</v>
          </cell>
        </row>
        <row r="1007">
          <cell r="A1007" t="str">
            <v>First of Cycle Flag</v>
          </cell>
          <cell r="B1007">
            <v>1006</v>
          </cell>
          <cell r="P1007">
            <v>1515</v>
          </cell>
          <cell r="Q1007" t="str">
            <v>Settlement Date</v>
          </cell>
          <cell r="R1007" t="str">
            <v>settl_dt</v>
          </cell>
        </row>
        <row r="1008">
          <cell r="A1008" t="str">
            <v xml:space="preserve">Maintenance Status
</v>
          </cell>
          <cell r="B1008">
            <v>1007</v>
          </cell>
          <cell r="P1008">
            <v>1516</v>
          </cell>
          <cell r="Q1008" t="str">
            <v>Exchange Date</v>
          </cell>
          <cell r="R1008" t="str">
            <v>exchg_dt</v>
          </cell>
        </row>
        <row r="1009">
          <cell r="A1009" t="str">
            <v xml:space="preserve">Status Flag
</v>
          </cell>
          <cell r="B1009">
            <v>1008</v>
          </cell>
          <cell r="P1009">
            <v>1517</v>
          </cell>
          <cell r="Q1009" t="str">
            <v>Received Service Fee</v>
          </cell>
          <cell r="R1009" t="str">
            <v>rcv_svc_fee</v>
          </cell>
        </row>
        <row r="1010">
          <cell r="A1010" t="str">
            <v>QR Master card assigned Number</v>
          </cell>
          <cell r="B1010">
            <v>1009</v>
          </cell>
          <cell r="P1010">
            <v>1518</v>
          </cell>
          <cell r="Q1010" t="str">
            <v>Paid Service Fee</v>
          </cell>
          <cell r="R1010" t="str">
            <v>paid_svc_fee</v>
          </cell>
        </row>
        <row r="1011">
          <cell r="A1011" t="str">
            <v>Record</v>
          </cell>
          <cell r="B1011">
            <v>1010</v>
          </cell>
          <cell r="P1011">
            <v>1519</v>
          </cell>
          <cell r="Q1011" t="str">
            <v>Switch Service Fee</v>
          </cell>
          <cell r="R1011" t="str">
            <v>swtch_svc_fee</v>
          </cell>
        </row>
        <row r="1012">
          <cell r="A1012" t="str">
            <v>Batch Number</v>
          </cell>
          <cell r="B1012">
            <v>1011</v>
          </cell>
          <cell r="P1012">
            <v>1520</v>
          </cell>
          <cell r="Q1012" t="str">
            <v>Service Fee Currency Code</v>
          </cell>
          <cell r="R1012" t="str">
            <v>svc_fee_ccy_cd</v>
          </cell>
        </row>
        <row r="1013">
          <cell r="A1013" t="str">
            <v>Sequence Number</v>
          </cell>
          <cell r="B1013">
            <v>1012</v>
          </cell>
          <cell r="P1013">
            <v>1521</v>
          </cell>
          <cell r="Q1013" t="str">
            <v>Service Fee Exchange Rate</v>
          </cell>
          <cell r="R1013" t="str">
            <v>svc_fee_exchg_rate</v>
          </cell>
        </row>
        <row r="1014">
          <cell r="A1014" t="str">
            <v>Cardholder Organization Number</v>
          </cell>
          <cell r="B1014">
            <v>1013</v>
          </cell>
          <cell r="P1014">
            <v>1522</v>
          </cell>
          <cell r="Q1014" t="str">
            <v>Transaction Fee</v>
          </cell>
          <cell r="R1014" t="str">
            <v>txn_fee</v>
          </cell>
        </row>
        <row r="1015">
          <cell r="A1015" t="str">
            <v>Cardholder Type</v>
          </cell>
          <cell r="B1015">
            <v>1014</v>
          </cell>
          <cell r="P1015">
            <v>1523</v>
          </cell>
          <cell r="Q1015" t="str">
            <v>Transaction Fee Currency Code</v>
          </cell>
          <cell r="R1015" t="str">
            <v>txn_fee_ccy_cd</v>
          </cell>
        </row>
        <row r="1016">
          <cell r="A1016" t="str">
            <v>Cardholder Number</v>
          </cell>
          <cell r="B1016">
            <v>1015</v>
          </cell>
          <cell r="P1016">
            <v>1524</v>
          </cell>
          <cell r="Q1016" t="str">
            <v>Transaction Fee Exchange Rate</v>
          </cell>
          <cell r="R1016" t="str">
            <v>txn_fee_exchg_rate</v>
          </cell>
        </row>
        <row r="1017">
          <cell r="A1017" t="str">
            <v>Transaction Code</v>
          </cell>
          <cell r="B1017">
            <v>1016</v>
          </cell>
          <cell r="P1017">
            <v>1525</v>
          </cell>
          <cell r="Q1017" t="str">
            <v>Settlement Rate</v>
          </cell>
          <cell r="R1017" t="str">
            <v>settl_rate</v>
          </cell>
        </row>
        <row r="1018">
          <cell r="A1018" t="str">
            <v>Description</v>
          </cell>
          <cell r="B1018">
            <v>1017</v>
          </cell>
          <cell r="P1018">
            <v>1528</v>
          </cell>
          <cell r="Q1018" t="str">
            <v>Transaction Swift Code</v>
          </cell>
          <cell r="R1018" t="str">
            <v>txn_swift_cd</v>
          </cell>
        </row>
        <row r="1019">
          <cell r="A1019" t="str">
            <v>Installment Indicator</v>
          </cell>
          <cell r="B1019">
            <v>1018</v>
          </cell>
          <cell r="P1019">
            <v>1530</v>
          </cell>
          <cell r="Q1019" t="str">
            <v>Settlement Swift Code</v>
          </cell>
          <cell r="R1019" t="str">
            <v>settl_swift_cd</v>
          </cell>
        </row>
        <row r="1020">
          <cell r="A1020" t="str">
            <v>Product Code</v>
          </cell>
          <cell r="B1020">
            <v>1019</v>
          </cell>
          <cell r="P1020">
            <v>1531</v>
          </cell>
          <cell r="Q1020" t="str">
            <v>Original Amount</v>
          </cell>
          <cell r="R1020" t="str">
            <v>orig_amt</v>
          </cell>
        </row>
        <row r="1021">
          <cell r="A1021" t="str">
            <v>Transaction Time</v>
          </cell>
          <cell r="B1021">
            <v>1020</v>
          </cell>
          <cell r="P1021">
            <v>1532</v>
          </cell>
          <cell r="Q1021" t="str">
            <v>CUP Flag</v>
          </cell>
          <cell r="R1021" t="str">
            <v>cup_f</v>
          </cell>
        </row>
        <row r="1022">
          <cell r="A1022" t="str">
            <v>Transaction Date</v>
          </cell>
          <cell r="B1022">
            <v>1021</v>
          </cell>
          <cell r="P1022">
            <v>1534</v>
          </cell>
          <cell r="Q1022" t="str">
            <v>Batch Process Date</v>
          </cell>
          <cell r="R1022" t="str">
            <v>btch_procss_dt</v>
          </cell>
        </row>
        <row r="1023">
          <cell r="A1023" t="str">
            <v>Post Date</v>
          </cell>
          <cell r="B1023">
            <v>1022</v>
          </cell>
          <cell r="P1023">
            <v>1535</v>
          </cell>
          <cell r="Q1023" t="str">
            <v>Tape Create Date</v>
          </cell>
          <cell r="R1023" t="str">
            <v>tape_crt_dt</v>
          </cell>
        </row>
        <row r="1024">
          <cell r="A1024" t="str">
            <v>Point</v>
          </cell>
          <cell r="B1024">
            <v>1023</v>
          </cell>
          <cell r="P1024">
            <v>1536</v>
          </cell>
          <cell r="Q1024" t="str">
            <v>Merchant File Date</v>
          </cell>
          <cell r="R1024" t="str">
            <v>mrch_file_dt</v>
          </cell>
        </row>
        <row r="1025">
          <cell r="A1025" t="str">
            <v>Amount</v>
          </cell>
          <cell r="B1025">
            <v>1024</v>
          </cell>
          <cell r="P1025">
            <v>1537</v>
          </cell>
          <cell r="Q1025" t="str">
            <v>System Code</v>
          </cell>
          <cell r="R1025" t="str">
            <v>sys_cd</v>
          </cell>
        </row>
        <row r="1026">
          <cell r="A1026" t="str">
            <v>MCC CODE</v>
          </cell>
          <cell r="B1026">
            <v>1025</v>
          </cell>
          <cell r="P1026">
            <v>1539</v>
          </cell>
          <cell r="Q1026" t="str">
            <v>EDC Batch Number</v>
          </cell>
          <cell r="R1026" t="str">
            <v>edc_btch_num</v>
          </cell>
        </row>
        <row r="1027">
          <cell r="A1027" t="str">
            <v xml:space="preserve">Reference </v>
          </cell>
          <cell r="B1027">
            <v>1026</v>
          </cell>
          <cell r="P1027">
            <v>1541</v>
          </cell>
          <cell r="Q1027" t="str">
            <v>Kbank Account Number</v>
          </cell>
          <cell r="R1027" t="str">
            <v>kbnk_acct_num</v>
          </cell>
        </row>
        <row r="1028">
          <cell r="A1028" t="str">
            <v>Source Code</v>
          </cell>
          <cell r="B1028">
            <v>1027</v>
          </cell>
          <cell r="P1028">
            <v>1543</v>
          </cell>
          <cell r="Q1028" t="str">
            <v>Merchant File User Code 3</v>
          </cell>
          <cell r="R1028" t="str">
            <v>mrch_file_usr_cd_3</v>
          </cell>
        </row>
        <row r="1029">
          <cell r="A1029" t="str">
            <v>Operator Code</v>
          </cell>
          <cell r="B1029">
            <v>1028</v>
          </cell>
          <cell r="P1029">
            <v>1544</v>
          </cell>
          <cell r="Q1029" t="str">
            <v>Merchant File User Code 1</v>
          </cell>
          <cell r="R1029" t="str">
            <v>mrch_file_usr_cd_1</v>
          </cell>
        </row>
        <row r="1030">
          <cell r="A1030" t="str">
            <v>Partner Number</v>
          </cell>
          <cell r="B1030">
            <v>1029</v>
          </cell>
          <cell r="P1030">
            <v>1545</v>
          </cell>
          <cell r="Q1030" t="str">
            <v>Account Merchant Branch Code</v>
          </cell>
          <cell r="R1030" t="str">
            <v>acct_mrch_br_cd</v>
          </cell>
        </row>
        <row r="1031">
          <cell r="A1031" t="str">
            <v>Program Point Number</v>
          </cell>
          <cell r="B1031">
            <v>1030</v>
          </cell>
          <cell r="P1031">
            <v>1546</v>
          </cell>
          <cell r="Q1031" t="str">
            <v>Print Flag</v>
          </cell>
          <cell r="R1031" t="str">
            <v>prnt_f</v>
          </cell>
        </row>
        <row r="1032">
          <cell r="A1032" t="str">
            <v>Merchant Organization Number</v>
          </cell>
          <cell r="B1032">
            <v>1031</v>
          </cell>
          <cell r="P1032">
            <v>1548</v>
          </cell>
          <cell r="Q1032" t="str">
            <v>Currency Exchange Rate</v>
          </cell>
          <cell r="R1032" t="str">
            <v>ccy_exchg_rate</v>
          </cell>
        </row>
        <row r="1033">
          <cell r="A1033" t="str">
            <v>Country Code</v>
          </cell>
          <cell r="B1033">
            <v>1032</v>
          </cell>
          <cell r="P1033">
            <v>1551</v>
          </cell>
          <cell r="Q1033" t="str">
            <v>Purchased Card Flag</v>
          </cell>
          <cell r="R1033" t="str">
            <v>prch_card_f</v>
          </cell>
        </row>
        <row r="1034">
          <cell r="A1034" t="str">
            <v>Redeem Amount</v>
          </cell>
          <cell r="B1034">
            <v>1033</v>
          </cell>
          <cell r="P1034">
            <v>1555</v>
          </cell>
          <cell r="Q1034" t="str">
            <v>Merchant Money Receive GL Flag</v>
          </cell>
          <cell r="R1034" t="str">
            <v>mrch_money_rcv_gl_f</v>
          </cell>
        </row>
        <row r="1035">
          <cell r="A1035" t="str">
            <v>Product Name Extend</v>
          </cell>
          <cell r="B1035">
            <v>1034</v>
          </cell>
          <cell r="P1035">
            <v>1556</v>
          </cell>
          <cell r="Q1035" t="str">
            <v>Payment Gateway SIM Flag</v>
          </cell>
          <cell r="R1035" t="str">
            <v>pgw_sim_f</v>
          </cell>
        </row>
        <row r="1036">
          <cell r="A1036" t="str">
            <v>Authorize Code</v>
          </cell>
          <cell r="B1036">
            <v>1035</v>
          </cell>
          <cell r="P1036">
            <v>1557</v>
          </cell>
          <cell r="Q1036" t="str">
            <v>TAX Identification Number</v>
          </cell>
          <cell r="R1036" t="str">
            <v>tax_id_num</v>
          </cell>
        </row>
        <row r="1037">
          <cell r="A1037" t="str">
            <v>Item Code</v>
          </cell>
          <cell r="B1037">
            <v>1036</v>
          </cell>
          <cell r="P1037">
            <v>1559</v>
          </cell>
          <cell r="Q1037" t="str">
            <v>VISA Local Card Total Amount</v>
          </cell>
          <cell r="R1037" t="str">
            <v>visa_local_card_tamt</v>
          </cell>
        </row>
        <row r="1038">
          <cell r="A1038" t="str">
            <v>RQU Number</v>
          </cell>
          <cell r="B1038">
            <v>1037</v>
          </cell>
          <cell r="P1038">
            <v>1564</v>
          </cell>
          <cell r="Q1038" t="str">
            <v>VISA Custom Card Total Amount</v>
          </cell>
          <cell r="R1038" t="str">
            <v>visa_custom_card_tamt</v>
          </cell>
        </row>
        <row r="1039">
          <cell r="A1039" t="str">
            <v>Transaction Number</v>
          </cell>
          <cell r="B1039">
            <v>1038</v>
          </cell>
          <cell r="P1039">
            <v>1565</v>
          </cell>
          <cell r="Q1039" t="str">
            <v>VISA Electronic Card Total Amount</v>
          </cell>
          <cell r="R1039" t="str">
            <v>visa_ecard_tamt</v>
          </cell>
        </row>
        <row r="1040">
          <cell r="A1040" t="str">
            <v>Position Date</v>
          </cell>
          <cell r="B1040">
            <v>1039</v>
          </cell>
          <cell r="P1040">
            <v>1573</v>
          </cell>
          <cell r="Q1040" t="str">
            <v>Kbank Credit Card Total Amount</v>
          </cell>
          <cell r="R1040" t="str">
            <v>kbnk_cc_tamt</v>
          </cell>
        </row>
        <row r="1041">
          <cell r="A1041" t="str">
            <v>Detail Record</v>
          </cell>
          <cell r="B1041">
            <v>1040</v>
          </cell>
          <cell r="P1041">
            <v>1574</v>
          </cell>
          <cell r="Q1041" t="str">
            <v>Kbank Electronic Card Total Amount</v>
          </cell>
          <cell r="R1041" t="str">
            <v>kbnk_ecard_tamt</v>
          </cell>
        </row>
        <row r="1042">
          <cell r="A1042" t="str">
            <v>Processing Date</v>
          </cell>
          <cell r="B1042">
            <v>1041</v>
          </cell>
          <cell r="P1042">
            <v>1575</v>
          </cell>
          <cell r="Q1042" t="str">
            <v>Kbank Purchase Card Total Amount</v>
          </cell>
          <cell r="R1042" t="str">
            <v>kbnk_prch_card_tamt</v>
          </cell>
        </row>
        <row r="1043">
          <cell r="A1043" t="str">
            <v>Source Code 1</v>
          </cell>
          <cell r="B1043">
            <v>1042</v>
          </cell>
          <cell r="P1043">
            <v>1576</v>
          </cell>
          <cell r="Q1043" t="str">
            <v>JCB Local Card Total Amount</v>
          </cell>
          <cell r="R1043" t="str">
            <v>jcb_local_card_tamt</v>
          </cell>
        </row>
        <row r="1044">
          <cell r="A1044" t="str">
            <v>Source Code 2</v>
          </cell>
          <cell r="B1044">
            <v>1043</v>
          </cell>
          <cell r="P1044">
            <v>1578</v>
          </cell>
          <cell r="Q1044" t="str">
            <v>Other Card Total Amount</v>
          </cell>
          <cell r="R1044" t="str">
            <v>othr_card_tamt</v>
          </cell>
        </row>
        <row r="1045">
          <cell r="A1045" t="str">
            <v>Card Number</v>
          </cell>
          <cell r="B1045">
            <v>1044</v>
          </cell>
          <cell r="P1045">
            <v>1581</v>
          </cell>
          <cell r="Q1045" t="str">
            <v>VISA Local Card Slip Count</v>
          </cell>
          <cell r="R1045" t="str">
            <v>visa_local_card_slip_cnt</v>
          </cell>
        </row>
        <row r="1046">
          <cell r="A1046" t="str">
            <v>Authorization Number</v>
          </cell>
          <cell r="B1046">
            <v>1045</v>
          </cell>
          <cell r="P1046">
            <v>1586</v>
          </cell>
          <cell r="Q1046" t="str">
            <v>VISA Custom Card Slip Count</v>
          </cell>
          <cell r="R1046" t="str">
            <v>visa_custom_card_slip_cnt</v>
          </cell>
        </row>
        <row r="1047">
          <cell r="A1047" t="str">
            <v>Original Transaction Amount</v>
          </cell>
          <cell r="B1047">
            <v>1046</v>
          </cell>
          <cell r="P1047">
            <v>1587</v>
          </cell>
          <cell r="Q1047" t="str">
            <v>VISA Electronic Card Slip Count</v>
          </cell>
          <cell r="R1047" t="str">
            <v>visa_ecard_slip_cnt</v>
          </cell>
        </row>
        <row r="1048">
          <cell r="A1048" t="str">
            <v>Transaction Currency Code</v>
          </cell>
          <cell r="B1048">
            <v>1047</v>
          </cell>
          <cell r="P1048">
            <v>1595</v>
          </cell>
          <cell r="Q1048" t="str">
            <v>Kbank Credit Card Slip Count</v>
          </cell>
          <cell r="R1048" t="str">
            <v>kbnk_cc_slip_cnt</v>
          </cell>
        </row>
        <row r="1049">
          <cell r="A1049" t="str">
            <v>Transaction Amount</v>
          </cell>
          <cell r="B1049">
            <v>1048</v>
          </cell>
          <cell r="P1049">
            <v>1596</v>
          </cell>
          <cell r="Q1049" t="str">
            <v>Kbank Electronic Card Slip Count</v>
          </cell>
          <cell r="R1049" t="str">
            <v>kbnk_ecard_slip_cnt</v>
          </cell>
        </row>
        <row r="1050">
          <cell r="A1050" t="str">
            <v>Reference Number</v>
          </cell>
          <cell r="B1050">
            <v>1049</v>
          </cell>
          <cell r="P1050">
            <v>1597</v>
          </cell>
          <cell r="Q1050" t="str">
            <v>Kbank Purchase Card Slip Count</v>
          </cell>
          <cell r="R1050" t="str">
            <v>kbnk_prch_card_slip_cnt</v>
          </cell>
        </row>
        <row r="1051">
          <cell r="A1051" t="str">
            <v>Destination Currency Code</v>
          </cell>
          <cell r="B1051">
            <v>1050</v>
          </cell>
          <cell r="P1051">
            <v>1598</v>
          </cell>
          <cell r="Q1051" t="str">
            <v>JCB Local Card Slip Count</v>
          </cell>
          <cell r="R1051" t="str">
            <v>jcb_local_card_slip_cnt</v>
          </cell>
        </row>
        <row r="1052">
          <cell r="A1052" t="str">
            <v>Acquire Reference Number</v>
          </cell>
          <cell r="B1052">
            <v>1051</v>
          </cell>
          <cell r="P1052">
            <v>1600</v>
          </cell>
          <cell r="Q1052" t="str">
            <v>Other Card Slip Count</v>
          </cell>
          <cell r="R1052" t="str">
            <v>othr_card_slip_cnt</v>
          </cell>
        </row>
        <row r="1053">
          <cell r="A1053" t="str">
            <v>Merchant City</v>
          </cell>
          <cell r="B1053">
            <v>1052</v>
          </cell>
          <cell r="P1053">
            <v>1602</v>
          </cell>
          <cell r="Q1053" t="str">
            <v>VISA Local Card Commission Rate</v>
          </cell>
          <cell r="R1053" t="str">
            <v>visa_local_card_cmsn_rate</v>
          </cell>
        </row>
        <row r="1054">
          <cell r="A1054" t="str">
            <v>Merchant Country</v>
          </cell>
          <cell r="B1054">
            <v>1053</v>
          </cell>
          <cell r="P1054">
            <v>1606</v>
          </cell>
          <cell r="Q1054" t="str">
            <v>VISA Electronic Card Commission Rate</v>
          </cell>
          <cell r="R1054" t="str">
            <v>visa_ecard_cmsn_rate</v>
          </cell>
        </row>
        <row r="1055">
          <cell r="A1055" t="str">
            <v>Purchase Amount in THB</v>
          </cell>
          <cell r="B1055">
            <v>1054</v>
          </cell>
          <cell r="P1055">
            <v>1612</v>
          </cell>
          <cell r="Q1055" t="str">
            <v>Kbank Credit Card Commission Rate</v>
          </cell>
          <cell r="R1055" t="str">
            <v>kbnk_cc_cmsn_rate</v>
          </cell>
        </row>
        <row r="1056">
          <cell r="A1056" t="str">
            <v>Purchase Code in THB</v>
          </cell>
          <cell r="B1056">
            <v>1055</v>
          </cell>
          <cell r="P1056">
            <v>1613</v>
          </cell>
          <cell r="Q1056" t="str">
            <v>Kbank Electronic Card Commission Rate</v>
          </cell>
          <cell r="R1056" t="str">
            <v>kbnk_ecard_cmsn_rate</v>
          </cell>
        </row>
        <row r="1057">
          <cell r="A1057" t="str">
            <v>Purchase Amount Other in THB</v>
          </cell>
          <cell r="B1057">
            <v>1056</v>
          </cell>
          <cell r="P1057">
            <v>1614</v>
          </cell>
          <cell r="Q1057" t="str">
            <v>Kbank Plastic Card Commission Rate</v>
          </cell>
          <cell r="R1057" t="str">
            <v>kbnk_plstic_card_cmsn_rate</v>
          </cell>
        </row>
        <row r="1058">
          <cell r="A1058" t="str">
            <v>Purchase Code Other in THB</v>
          </cell>
          <cell r="B1058">
            <v>1057</v>
          </cell>
          <cell r="P1058">
            <v>1615</v>
          </cell>
          <cell r="Q1058" t="str">
            <v>JCB Local Card Commission Rate</v>
          </cell>
          <cell r="R1058" t="str">
            <v>jcb_local_card_cmsn_rate</v>
          </cell>
        </row>
        <row r="1059">
          <cell r="A1059" t="str">
            <v>Purchase Date</v>
          </cell>
          <cell r="B1059">
            <v>1058</v>
          </cell>
          <cell r="P1059">
            <v>1617</v>
          </cell>
          <cell r="Q1059" t="str">
            <v>Other Card Commission Rate</v>
          </cell>
          <cell r="R1059" t="str">
            <v>othr_card_cmsn_rate</v>
          </cell>
        </row>
        <row r="1060">
          <cell r="A1060" t="str">
            <v>Transaction Channel</v>
          </cell>
          <cell r="B1060">
            <v>1059</v>
          </cell>
          <cell r="P1060">
            <v>1619</v>
          </cell>
          <cell r="Q1060" t="str">
            <v>VISA Local Card Original Total Amount</v>
          </cell>
          <cell r="R1060" t="str">
            <v>visa_local_card_orig_tamt</v>
          </cell>
        </row>
        <row r="1061">
          <cell r="A1061" t="str">
            <v>Card Type Code</v>
          </cell>
          <cell r="B1061">
            <v>1060</v>
          </cell>
          <cell r="P1061">
            <v>1624</v>
          </cell>
          <cell r="Q1061" t="str">
            <v>VISA Custom Card Original Total Amount</v>
          </cell>
          <cell r="R1061" t="str">
            <v>visa_custom_card_orig_tamt</v>
          </cell>
        </row>
        <row r="1062">
          <cell r="A1062" t="str">
            <v>Merchant Category</v>
          </cell>
          <cell r="B1062">
            <v>1061</v>
          </cell>
          <cell r="P1062">
            <v>1625</v>
          </cell>
          <cell r="Q1062" t="str">
            <v>VISA Electronic Card Original Total Amount</v>
          </cell>
          <cell r="R1062" t="str">
            <v>visa_ecard_orig_tamt</v>
          </cell>
        </row>
        <row r="1063">
          <cell r="A1063" t="str">
            <v>Random Number</v>
          </cell>
          <cell r="B1063">
            <v>1062</v>
          </cell>
          <cell r="P1063">
            <v>1633</v>
          </cell>
          <cell r="Q1063" t="str">
            <v>Kbank Credit Card Original Total Amount</v>
          </cell>
          <cell r="R1063" t="str">
            <v>kbnk_cc_orig_tamt</v>
          </cell>
        </row>
        <row r="1064">
          <cell r="A1064" t="str">
            <v>System Position Date</v>
          </cell>
          <cell r="B1064">
            <v>1063</v>
          </cell>
          <cell r="P1064">
            <v>1634</v>
          </cell>
          <cell r="Q1064" t="str">
            <v>Kbank Electronic Card Original Total Amount</v>
          </cell>
          <cell r="R1064" t="str">
            <v>kbnk_ecard_orig_tamt</v>
          </cell>
        </row>
        <row r="1065">
          <cell r="A1065" t="str">
            <v>Terminal Number</v>
          </cell>
          <cell r="B1065">
            <v>1064</v>
          </cell>
          <cell r="P1065">
            <v>1635</v>
          </cell>
          <cell r="Q1065" t="str">
            <v>Kbank Plastic Card Original Total Amount</v>
          </cell>
          <cell r="R1065" t="str">
            <v>kbnk_plstic_card_orig_tamt</v>
          </cell>
        </row>
        <row r="1066">
          <cell r="A1066" t="str">
            <v>EDC Flag</v>
          </cell>
          <cell r="B1066">
            <v>1065</v>
          </cell>
          <cell r="P1066">
            <v>1636</v>
          </cell>
          <cell r="Q1066" t="str">
            <v>JCB Local Card Original Total Amount</v>
          </cell>
          <cell r="R1066" t="str">
            <v>jcb_local_card_orig_tamt</v>
          </cell>
        </row>
        <row r="1067">
          <cell r="A1067" t="str">
            <v>Terminal Flag</v>
          </cell>
          <cell r="B1067">
            <v>1066</v>
          </cell>
          <cell r="P1067">
            <v>1638</v>
          </cell>
          <cell r="Q1067" t="str">
            <v>Other Card Original Total Amount</v>
          </cell>
          <cell r="R1067" t="str">
            <v>othr_card_orig_tamt</v>
          </cell>
        </row>
        <row r="1068">
          <cell r="A1068" t="str">
            <v>Action Code</v>
          </cell>
          <cell r="B1068">
            <v>1067</v>
          </cell>
          <cell r="P1068">
            <v>1640</v>
          </cell>
          <cell r="Q1068" t="str">
            <v>VISA Local Card Commission Amount</v>
          </cell>
          <cell r="R1068" t="str">
            <v>visa_local_card_cmsn_amt</v>
          </cell>
        </row>
        <row r="1069">
          <cell r="A1069" t="str">
            <v>Current Batch Number</v>
          </cell>
          <cell r="B1069">
            <v>1068</v>
          </cell>
          <cell r="P1069">
            <v>1644</v>
          </cell>
          <cell r="Q1069" t="str">
            <v>VISA Electronic Card Commission Amount</v>
          </cell>
          <cell r="R1069" t="str">
            <v>visa_ecard_cmsn_amt</v>
          </cell>
        </row>
        <row r="1070">
          <cell r="A1070" t="str">
            <v>EOD Cut-off Batch Number</v>
          </cell>
          <cell r="B1070">
            <v>1069</v>
          </cell>
          <cell r="P1070">
            <v>1650</v>
          </cell>
          <cell r="Q1070" t="str">
            <v>Kbank Credit Card Commission Amount</v>
          </cell>
          <cell r="R1070" t="str">
            <v>kbnk_cc_cmsn_amt</v>
          </cell>
        </row>
        <row r="1071">
          <cell r="A1071" t="str">
            <v>Latest Transaction Date</v>
          </cell>
          <cell r="B1071">
            <v>1070</v>
          </cell>
          <cell r="P1071">
            <v>1651</v>
          </cell>
          <cell r="Q1071" t="str">
            <v>Kbank Electronic Card Commission Amount</v>
          </cell>
          <cell r="R1071" t="str">
            <v>kbnk_ecard_cmsn_amt</v>
          </cell>
        </row>
        <row r="1072">
          <cell r="A1072" t="str">
            <v>Latest Settlement Date</v>
          </cell>
          <cell r="B1072">
            <v>1071</v>
          </cell>
          <cell r="P1072">
            <v>1652</v>
          </cell>
          <cell r="Q1072" t="str">
            <v>Kbank Plastic Card Commission Amount</v>
          </cell>
          <cell r="R1072" t="str">
            <v>kbnk_plstic_card_cmsn_amt</v>
          </cell>
        </row>
        <row r="1073">
          <cell r="A1073" t="str">
            <v>Total Number of Debit 1</v>
          </cell>
          <cell r="B1073">
            <v>1072</v>
          </cell>
          <cell r="P1073">
            <v>1653</v>
          </cell>
          <cell r="Q1073" t="str">
            <v>JCB Local Card Commission Amount</v>
          </cell>
          <cell r="R1073" t="str">
            <v>jcb_local_card_cmsn_amt</v>
          </cell>
        </row>
        <row r="1074">
          <cell r="A1074" t="str">
            <v>Total Debit Amount 1</v>
          </cell>
          <cell r="B1074">
            <v>1073</v>
          </cell>
          <cell r="P1074">
            <v>1655</v>
          </cell>
          <cell r="Q1074" t="str">
            <v>Other Card Commission Amount</v>
          </cell>
          <cell r="R1074" t="str">
            <v>othr_card_cmsn_amt</v>
          </cell>
        </row>
        <row r="1075">
          <cell r="A1075" t="str">
            <v>Total Number of Credit 1</v>
          </cell>
          <cell r="B1075">
            <v>1074</v>
          </cell>
          <cell r="P1075">
            <v>1657</v>
          </cell>
          <cell r="Q1075" t="str">
            <v>VISA Local Card VAT Amount</v>
          </cell>
          <cell r="R1075" t="str">
            <v>visa_local_card_vat_amt</v>
          </cell>
        </row>
        <row r="1076">
          <cell r="A1076" t="str">
            <v>Total Credit Amount 1</v>
          </cell>
          <cell r="B1076">
            <v>1075</v>
          </cell>
          <cell r="P1076">
            <v>1666</v>
          </cell>
          <cell r="Q1076" t="str">
            <v>Kbank Credit Card VAT Amount</v>
          </cell>
          <cell r="R1076" t="str">
            <v>kbnk_cc_vat_amt</v>
          </cell>
        </row>
        <row r="1077">
          <cell r="A1077" t="str">
            <v>Total Number of Debit 2</v>
          </cell>
          <cell r="B1077">
            <v>1076</v>
          </cell>
          <cell r="P1077">
            <v>1667</v>
          </cell>
          <cell r="Q1077" t="str">
            <v>Kbank Electronic Card VAT Amount</v>
          </cell>
          <cell r="R1077" t="str">
            <v>kbnk_ecard_vat_amt</v>
          </cell>
        </row>
        <row r="1078">
          <cell r="A1078" t="str">
            <v>Total Debit Amount 2</v>
          </cell>
          <cell r="B1078">
            <v>1077</v>
          </cell>
          <cell r="P1078">
            <v>1668</v>
          </cell>
          <cell r="Q1078" t="str">
            <v>Kbank Plastic Card VAT Amount</v>
          </cell>
          <cell r="R1078" t="str">
            <v>kbnk_plstic_card_vat_amt</v>
          </cell>
        </row>
        <row r="1079">
          <cell r="A1079" t="str">
            <v>Total Number of Credit 2</v>
          </cell>
          <cell r="B1079">
            <v>1078</v>
          </cell>
          <cell r="P1079">
            <v>1669</v>
          </cell>
          <cell r="Q1079" t="str">
            <v>JCB Local Card VAT Amount</v>
          </cell>
          <cell r="R1079" t="str">
            <v>jcb_local_card_vat_amt</v>
          </cell>
        </row>
        <row r="1080">
          <cell r="A1080" t="str">
            <v>Total Credit Amount 2</v>
          </cell>
          <cell r="B1080">
            <v>1079</v>
          </cell>
          <cell r="P1080">
            <v>1671</v>
          </cell>
          <cell r="Q1080" t="str">
            <v>Other Card VAT Amount</v>
          </cell>
          <cell r="R1080" t="str">
            <v>othr_card_vat_amt</v>
          </cell>
        </row>
        <row r="1081">
          <cell r="A1081" t="str">
            <v>Total Number of Current Debit</v>
          </cell>
          <cell r="B1081">
            <v>1080</v>
          </cell>
          <cell r="P1081">
            <v>1679</v>
          </cell>
          <cell r="Q1081" t="str">
            <v>Bin Number</v>
          </cell>
          <cell r="R1081" t="str">
            <v>bin_num</v>
          </cell>
        </row>
        <row r="1082">
          <cell r="A1082" t="str">
            <v>Total Current Debit Amount</v>
          </cell>
          <cell r="B1082">
            <v>1081</v>
          </cell>
          <cell r="P1082">
            <v>1680</v>
          </cell>
          <cell r="Q1082" t="str">
            <v>Card Number Mask</v>
          </cell>
          <cell r="R1082" t="str">
            <v>card_num_mask</v>
          </cell>
        </row>
        <row r="1083">
          <cell r="A1083" t="str">
            <v>Total Number of Current Credit</v>
          </cell>
          <cell r="B1083">
            <v>1082</v>
          </cell>
          <cell r="P1083">
            <v>1681</v>
          </cell>
          <cell r="Q1083" t="str">
            <v>Card Number Hash</v>
          </cell>
          <cell r="R1083" t="str">
            <v>card_num_hash</v>
          </cell>
        </row>
        <row r="1084">
          <cell r="A1084" t="str">
            <v>Total Current Credit Amount</v>
          </cell>
          <cell r="B1084">
            <v>1083</v>
          </cell>
          <cell r="P1084">
            <v>1683</v>
          </cell>
          <cell r="Q1084" t="str">
            <v>Acquirer Number</v>
          </cell>
          <cell r="R1084" t="str">
            <v>acq_num</v>
          </cell>
        </row>
        <row r="1085">
          <cell r="A1085" t="str">
            <v>Total Number of VISA transaction</v>
          </cell>
          <cell r="B1085">
            <v>1084</v>
          </cell>
          <cell r="P1085">
            <v>1685</v>
          </cell>
          <cell r="Q1085" t="str">
            <v>Original Sequence Number</v>
          </cell>
          <cell r="R1085" t="str">
            <v>orig_seq_num</v>
          </cell>
        </row>
        <row r="1086">
          <cell r="A1086" t="str">
            <v>Total VISA Amount</v>
          </cell>
          <cell r="B1086">
            <v>1085</v>
          </cell>
          <cell r="P1086">
            <v>1686</v>
          </cell>
          <cell r="Q1086" t="str">
            <v xml:space="preserve">Log Record Type </v>
          </cell>
          <cell r="R1086" t="str">
            <v>log_rec_tp</v>
          </cell>
        </row>
        <row r="1087">
          <cell r="A1087" t="str">
            <v>Total Number of MASTERCARD Transaction</v>
          </cell>
          <cell r="B1087">
            <v>1086</v>
          </cell>
          <cell r="P1087">
            <v>1687</v>
          </cell>
          <cell r="Q1087" t="str">
            <v>Transaction Source Number</v>
          </cell>
          <cell r="R1087" t="str">
            <v>txn_src_num</v>
          </cell>
        </row>
        <row r="1088">
          <cell r="A1088" t="str">
            <v>Total MASTERCARD Amount</v>
          </cell>
          <cell r="B1088">
            <v>1087</v>
          </cell>
          <cell r="P1088">
            <v>1688</v>
          </cell>
          <cell r="Q1088" t="str">
            <v>Original Transaction Source Number</v>
          </cell>
          <cell r="R1088" t="str">
            <v>orig_txn_src_num</v>
          </cell>
        </row>
        <row r="1089">
          <cell r="A1089" t="str">
            <v>Total Number of Private Transaction</v>
          </cell>
          <cell r="B1089">
            <v>1088</v>
          </cell>
          <cell r="P1089">
            <v>1689</v>
          </cell>
          <cell r="Q1089" t="str">
            <v>Transaction Source Name</v>
          </cell>
          <cell r="R1089" t="str">
            <v>txn_src_nm</v>
          </cell>
        </row>
        <row r="1090">
          <cell r="A1090" t="str">
            <v>Total Private Amount</v>
          </cell>
          <cell r="B1090">
            <v>1089</v>
          </cell>
          <cell r="P1090">
            <v>1690</v>
          </cell>
          <cell r="Q1090" t="str">
            <v>Input Source Network</v>
          </cell>
          <cell r="R1090" t="str">
            <v>input_src_ntwrk</v>
          </cell>
        </row>
        <row r="1091">
          <cell r="A1091" t="str">
            <v>Previous Batch Number</v>
          </cell>
          <cell r="B1091">
            <v>1090</v>
          </cell>
          <cell r="P1091">
            <v>1691</v>
          </cell>
          <cell r="Q1091" t="str">
            <v>Receive Transaction Number</v>
          </cell>
          <cell r="R1091" t="str">
            <v>rcv_txn_num</v>
          </cell>
        </row>
        <row r="1092">
          <cell r="A1092" t="str">
            <v>Terminal CVV2 Flag</v>
          </cell>
          <cell r="B1092">
            <v>1091</v>
          </cell>
          <cell r="P1092">
            <v>1692</v>
          </cell>
          <cell r="Q1092" t="str">
            <v>Receive Program Number</v>
          </cell>
          <cell r="R1092" t="str">
            <v>rcv_prgm_num</v>
          </cell>
        </row>
        <row r="1093">
          <cell r="A1093" t="str">
            <v>Terminal CVV2 Response</v>
          </cell>
          <cell r="B1093">
            <v>1092</v>
          </cell>
          <cell r="P1093">
            <v>1693</v>
          </cell>
          <cell r="Q1093" t="str">
            <v>Record Status</v>
          </cell>
          <cell r="R1093" t="str">
            <v>rec_st</v>
          </cell>
        </row>
        <row r="1094">
          <cell r="A1094" t="str">
            <v>Number of Gift Redemption</v>
          </cell>
          <cell r="B1094">
            <v>1093</v>
          </cell>
          <cell r="P1094">
            <v>1694</v>
          </cell>
          <cell r="Q1094" t="str">
            <v>Return Code</v>
          </cell>
          <cell r="R1094" t="str">
            <v>retrn_cd</v>
          </cell>
        </row>
        <row r="1095">
          <cell r="A1095" t="str">
            <v>Gift Redemption Points</v>
          </cell>
          <cell r="B1095">
            <v>1094</v>
          </cell>
          <cell r="P1095">
            <v>1695</v>
          </cell>
          <cell r="Q1095" t="str">
            <v>Error Message Flag</v>
          </cell>
          <cell r="R1095" t="str">
            <v>err_msg_f</v>
          </cell>
        </row>
        <row r="1096">
          <cell r="A1096" t="str">
            <v>Number of Voucher Redemption</v>
          </cell>
          <cell r="B1096">
            <v>1095</v>
          </cell>
          <cell r="P1096">
            <v>1696</v>
          </cell>
          <cell r="Q1096" t="str">
            <v>Error Message Code</v>
          </cell>
          <cell r="R1096" t="str">
            <v>err_msg_cd</v>
          </cell>
        </row>
        <row r="1097">
          <cell r="A1097" t="str">
            <v>Voucher Redemption Points</v>
          </cell>
          <cell r="B1097">
            <v>1096</v>
          </cell>
          <cell r="P1097">
            <v>1697</v>
          </cell>
          <cell r="Q1097" t="str">
            <v>Error Message Description</v>
          </cell>
          <cell r="R1097" t="str">
            <v>err_msg_desc</v>
          </cell>
        </row>
        <row r="1098">
          <cell r="A1098" t="str">
            <v>Number of Discount Redemption</v>
          </cell>
          <cell r="B1098">
            <v>1097</v>
          </cell>
          <cell r="P1098">
            <v>1698</v>
          </cell>
          <cell r="Q1098" t="str">
            <v>Destination Code</v>
          </cell>
          <cell r="R1098" t="str">
            <v>dest_cd</v>
          </cell>
        </row>
        <row r="1099">
          <cell r="A1099" t="str">
            <v>Discount Redemption Points</v>
          </cell>
          <cell r="B1099">
            <v>1098</v>
          </cell>
          <cell r="P1099">
            <v>1699</v>
          </cell>
          <cell r="Q1099" t="str">
            <v>Unique Queue Number</v>
          </cell>
          <cell r="R1099" t="str">
            <v>unq_que_num</v>
          </cell>
        </row>
        <row r="1100">
          <cell r="A1100" t="str">
            <v>Terminal Type Code</v>
          </cell>
          <cell r="B1100">
            <v>1099</v>
          </cell>
          <cell r="P1100">
            <v>1700</v>
          </cell>
          <cell r="Q1100" t="str">
            <v>Transaction Authorized code</v>
          </cell>
          <cell r="R1100" t="str">
            <v>txn_auth_cd</v>
          </cell>
        </row>
        <row r="1101">
          <cell r="A1101" t="str">
            <v>E-Commerce Flag</v>
          </cell>
          <cell r="B1101">
            <v>1100</v>
          </cell>
          <cell r="P1101">
            <v>1701</v>
          </cell>
          <cell r="Q1101" t="str">
            <v>On Us Transaction Flag</v>
          </cell>
          <cell r="R1101" t="str">
            <v>on_us_txn_f</v>
          </cell>
        </row>
        <row r="1102">
          <cell r="A1102" t="str">
            <v>Recurring Flag</v>
          </cell>
          <cell r="B1102">
            <v>1101</v>
          </cell>
          <cell r="P1102">
            <v>1702</v>
          </cell>
          <cell r="Q1102" t="str">
            <v>Card Plastic Organization</v>
          </cell>
          <cell r="R1102" t="str">
            <v>card_plstic_org</v>
          </cell>
        </row>
        <row r="1103">
          <cell r="A1103" t="str">
            <v>Multiple Currency Flag</v>
          </cell>
          <cell r="B1103">
            <v>1102</v>
          </cell>
          <cell r="P1103">
            <v>1703</v>
          </cell>
          <cell r="Q1103" t="str">
            <v>Card Plastic Type</v>
          </cell>
          <cell r="R1103" t="str">
            <v>card_plstic_tp</v>
          </cell>
        </row>
        <row r="1104">
          <cell r="A1104" t="str">
            <v>Terminal Authentication Flag</v>
          </cell>
          <cell r="B1104">
            <v>1103</v>
          </cell>
          <cell r="P1104">
            <v>1707</v>
          </cell>
          <cell r="Q1104" t="str">
            <v>Special Handling Flag</v>
          </cell>
          <cell r="R1104" t="str">
            <v>spcl_hndl_f</v>
          </cell>
        </row>
        <row r="1105">
          <cell r="A1105" t="str">
            <v>Terminal Open Date</v>
          </cell>
          <cell r="B1105">
            <v>1104</v>
          </cell>
          <cell r="P1105">
            <v>1709</v>
          </cell>
          <cell r="Q1105" t="str">
            <v>Under Merchant Limit Flag</v>
          </cell>
          <cell r="R1105" t="str">
            <v>undr_mrch_lmt_f</v>
          </cell>
        </row>
        <row r="1106">
          <cell r="A1106" t="str">
            <v>Terminal Owner Number</v>
          </cell>
          <cell r="B1106">
            <v>1105</v>
          </cell>
          <cell r="P1106">
            <v>1710</v>
          </cell>
          <cell r="Q1106" t="str">
            <v>Send Out Transaction Time</v>
          </cell>
          <cell r="R1106" t="str">
            <v>send_out_txn_tm</v>
          </cell>
        </row>
        <row r="1107">
          <cell r="A1107" t="str">
            <v>Terminal Count Number</v>
          </cell>
          <cell r="B1107">
            <v>1106</v>
          </cell>
          <cell r="P1107">
            <v>1712</v>
          </cell>
          <cell r="Q1107" t="str">
            <v>Decline Reason</v>
          </cell>
          <cell r="R1107" t="str">
            <v>dcln_rsn</v>
          </cell>
        </row>
        <row r="1108">
          <cell r="A1108" t="str">
            <v>Terminal Equip Number</v>
          </cell>
          <cell r="B1108">
            <v>1107</v>
          </cell>
          <cell r="P1108">
            <v>1713</v>
          </cell>
          <cell r="Q1108" t="str">
            <v>Merchant Group Category Code</v>
          </cell>
          <cell r="R1108" t="str">
            <v>mrch_grp_catg_cd</v>
          </cell>
        </row>
        <row r="1109">
          <cell r="A1109" t="str">
            <v>Terminal Serial Number</v>
          </cell>
          <cell r="B1109">
            <v>1108</v>
          </cell>
          <cell r="P1109">
            <v>1715</v>
          </cell>
          <cell r="Q1109" t="str">
            <v>Currency Code Exponent</v>
          </cell>
          <cell r="R1109" t="str">
            <v>ccy_cd_expnt</v>
          </cell>
        </row>
        <row r="1110">
          <cell r="A1110" t="str">
            <v>Terminal Other Indicator</v>
          </cell>
          <cell r="B1110">
            <v>1109</v>
          </cell>
          <cell r="P1110">
            <v>1717</v>
          </cell>
          <cell r="Q1110" t="str">
            <v>Merchant Organization</v>
          </cell>
          <cell r="R1110" t="str">
            <v>mrch_org</v>
          </cell>
        </row>
        <row r="1111">
          <cell r="A1111" t="str">
            <v>Terminal Approved Number</v>
          </cell>
          <cell r="B1111">
            <v>1110</v>
          </cell>
          <cell r="P1111">
            <v>1718</v>
          </cell>
          <cell r="Q1111" t="str">
            <v>Authorization Cancel Flag</v>
          </cell>
          <cell r="R1111" t="str">
            <v>auth_cncl_f</v>
          </cell>
        </row>
        <row r="1112">
          <cell r="A1112" t="str">
            <v>Terminal Join Number</v>
          </cell>
          <cell r="B1112">
            <v>1111</v>
          </cell>
          <cell r="P1112">
            <v>1719</v>
          </cell>
          <cell r="Q1112" t="str">
            <v>Network Route Flag</v>
          </cell>
          <cell r="R1112" t="str">
            <v>ntwrk_route_f</v>
          </cell>
        </row>
        <row r="1113">
          <cell r="A1113" t="str">
            <v>Service Code</v>
          </cell>
          <cell r="B1113">
            <v>1112</v>
          </cell>
          <cell r="P1113">
            <v>1720</v>
          </cell>
          <cell r="Q1113" t="str">
            <v>Token</v>
          </cell>
          <cell r="R1113" t="str">
            <v>token</v>
          </cell>
        </row>
        <row r="1114">
          <cell r="A1114" t="str">
            <v>CHIP Flag</v>
          </cell>
          <cell r="B1114">
            <v>1113</v>
          </cell>
          <cell r="P1114">
            <v>1722</v>
          </cell>
          <cell r="Q1114" t="str">
            <v>User Number</v>
          </cell>
          <cell r="R1114" t="str">
            <v>usr_num</v>
          </cell>
        </row>
        <row r="1115">
          <cell r="A1115" t="str">
            <v>CLCB Flag</v>
          </cell>
          <cell r="B1115">
            <v>1114</v>
          </cell>
          <cell r="P1115">
            <v>1723</v>
          </cell>
          <cell r="Q1115" t="str">
            <v>JCB Station Number</v>
          </cell>
          <cell r="R1115" t="str">
            <v>jcb_stn_num</v>
          </cell>
        </row>
        <row r="1116">
          <cell r="A1116" t="str">
            <v>Terminal PIN Capture Code</v>
          </cell>
          <cell r="B1116">
            <v>1115</v>
          </cell>
          <cell r="P1116">
            <v>1724</v>
          </cell>
          <cell r="Q1116" t="str">
            <v>JCB Destination Station Number</v>
          </cell>
          <cell r="R1116" t="str">
            <v>jcb_dest_stn_num</v>
          </cell>
        </row>
        <row r="1117">
          <cell r="A1117" t="str">
            <v>PIN Block Code</v>
          </cell>
          <cell r="B1117">
            <v>1116</v>
          </cell>
          <cell r="P1117">
            <v>1725</v>
          </cell>
          <cell r="Q1117" t="str">
            <v>JCB Source Station Number</v>
          </cell>
          <cell r="R1117" t="str">
            <v>jcb_src_stn_num</v>
          </cell>
        </row>
        <row r="1118">
          <cell r="A1118" t="str">
            <v>Encryption Flag</v>
          </cell>
          <cell r="B1118">
            <v>1117</v>
          </cell>
          <cell r="P1118">
            <v>1726</v>
          </cell>
          <cell r="Q1118" t="str">
            <v>Message Type Number</v>
          </cell>
          <cell r="R1118" t="str">
            <v>msg_tp_num</v>
          </cell>
        </row>
        <row r="1119">
          <cell r="A1119" t="str">
            <v>KCV Response Flag</v>
          </cell>
          <cell r="B1119">
            <v>1118</v>
          </cell>
          <cell r="P1119">
            <v>1730</v>
          </cell>
          <cell r="Q1119" t="str">
            <v>Conversion And Settlement Rate</v>
          </cell>
          <cell r="R1119" t="str">
            <v>cnvrt_and_settl_rate</v>
          </cell>
        </row>
        <row r="1120">
          <cell r="A1120" t="str">
            <v>Next Profile Identification Number</v>
          </cell>
          <cell r="B1120">
            <v>1119</v>
          </cell>
          <cell r="P1120">
            <v>1732</v>
          </cell>
          <cell r="Q1120" t="str">
            <v>Conversion Rate</v>
          </cell>
          <cell r="R1120" t="str">
            <v>cnvrt_rate</v>
          </cell>
        </row>
        <row r="1121">
          <cell r="A1121" t="str">
            <v>Next Profile Date</v>
          </cell>
          <cell r="B1121">
            <v>1120</v>
          </cell>
          <cell r="P1121">
            <v>1735</v>
          </cell>
          <cell r="Q1121" t="str">
            <v>CRC Rate</v>
          </cell>
          <cell r="R1121" t="str">
            <v>crc_rate</v>
          </cell>
        </row>
        <row r="1122">
          <cell r="A1122" t="str">
            <v>Current Profile Identification Number</v>
          </cell>
          <cell r="B1122">
            <v>1121</v>
          </cell>
          <cell r="P1122">
            <v>1736</v>
          </cell>
          <cell r="Q1122" t="str">
            <v>Transaction Processing Local Time</v>
          </cell>
          <cell r="R1122" t="str">
            <v>txn_procss_local_tm</v>
          </cell>
        </row>
        <row r="1123">
          <cell r="A1123" t="str">
            <v>Current Profile Date</v>
          </cell>
          <cell r="B1123">
            <v>1122</v>
          </cell>
          <cell r="P1123">
            <v>1738</v>
          </cell>
          <cell r="Q1123" t="str">
            <v>Transaction Settlement Date</v>
          </cell>
          <cell r="R1123" t="str">
            <v>txn_settl_dt</v>
          </cell>
        </row>
        <row r="1124">
          <cell r="A1124" t="str">
            <v>Next Terminal Master Key Scheme Flag</v>
          </cell>
          <cell r="B1124">
            <v>1123</v>
          </cell>
          <cell r="P1124">
            <v>1739</v>
          </cell>
          <cell r="Q1124" t="str">
            <v>Conversion Date</v>
          </cell>
          <cell r="R1124" t="str">
            <v>cnvrt_dt</v>
          </cell>
        </row>
        <row r="1125">
          <cell r="A1125" t="str">
            <v>Next Terminal Master Key Part1</v>
          </cell>
          <cell r="B1125">
            <v>1124</v>
          </cell>
          <cell r="P1125">
            <v>1740</v>
          </cell>
          <cell r="Q1125" t="str">
            <v>Merchant Standard Industry Code</v>
          </cell>
          <cell r="R1125" t="str">
            <v>mrch_sic</v>
          </cell>
        </row>
        <row r="1126">
          <cell r="A1126" t="str">
            <v>Next Terminal Master Key Part2</v>
          </cell>
          <cell r="B1126">
            <v>1125</v>
          </cell>
          <cell r="P1126">
            <v>1744</v>
          </cell>
          <cell r="Q1126" t="str">
            <v>PIN Entry Capability</v>
          </cell>
          <cell r="R1126" t="str">
            <v>pin_entry_cap</v>
          </cell>
        </row>
        <row r="1127">
          <cell r="A1127" t="str">
            <v>Next Terminal Master Key Part3</v>
          </cell>
          <cell r="B1127">
            <v>1126</v>
          </cell>
          <cell r="P1127">
            <v>1745</v>
          </cell>
          <cell r="Q1127" t="str">
            <v>Transaction Fee Flag</v>
          </cell>
          <cell r="R1127" t="str">
            <v>txn_fee_f</v>
          </cell>
        </row>
        <row r="1128">
          <cell r="A1128" t="str">
            <v>Next Terminal Master Key KCV Short</v>
          </cell>
          <cell r="B1128">
            <v>1127</v>
          </cell>
          <cell r="P1128">
            <v>1746</v>
          </cell>
          <cell r="Q1128" t="str">
            <v>Transaction Fee Amount</v>
          </cell>
          <cell r="R1128" t="str">
            <v>txn_fee_amt</v>
          </cell>
        </row>
        <row r="1129">
          <cell r="A1129" t="str">
            <v>Next Terminal Master Key KCV Addition</v>
          </cell>
          <cell r="B1129">
            <v>1128</v>
          </cell>
          <cell r="P1129">
            <v>1747</v>
          </cell>
          <cell r="Q1129" t="str">
            <v>Service Restriction Code</v>
          </cell>
          <cell r="R1129" t="str">
            <v>svc_rstrct_cd</v>
          </cell>
        </row>
        <row r="1130">
          <cell r="A1130" t="str">
            <v>Next Terminal Master Key Loaded Date</v>
          </cell>
          <cell r="B1130">
            <v>1129</v>
          </cell>
          <cell r="P1130">
            <v>1748</v>
          </cell>
          <cell r="Q1130" t="str">
            <v>Card Acceptor Terminal Number</v>
          </cell>
          <cell r="R1130" t="str">
            <v>card_acpt_tmnl_num</v>
          </cell>
        </row>
        <row r="1131">
          <cell r="A1131" t="str">
            <v>Next Terminal Master Key Effective Date</v>
          </cell>
          <cell r="B1131">
            <v>1130</v>
          </cell>
          <cell r="P1131">
            <v>1749</v>
          </cell>
          <cell r="Q1131" t="str">
            <v>Merchant Outlet Number</v>
          </cell>
          <cell r="R1131" t="str">
            <v>mrch_outlet_num</v>
          </cell>
        </row>
        <row r="1132">
          <cell r="A1132" t="str">
            <v>Next Terminal PIN Key Scheme Flag</v>
          </cell>
          <cell r="B1132">
            <v>1131</v>
          </cell>
          <cell r="P1132">
            <v>1750</v>
          </cell>
          <cell r="Q1132" t="str">
            <v>Specific terminal Code</v>
          </cell>
          <cell r="R1132" t="str">
            <v>spcf_tmnl_cd</v>
          </cell>
        </row>
        <row r="1133">
          <cell r="A1133" t="str">
            <v>Next Terminal PIN Key Part1</v>
          </cell>
          <cell r="B1133">
            <v>1132</v>
          </cell>
          <cell r="P1133">
            <v>1751</v>
          </cell>
          <cell r="Q1133" t="str">
            <v>Card Acceptor Number Code</v>
          </cell>
          <cell r="R1133" t="str">
            <v>card_acpt_num_cd</v>
          </cell>
        </row>
        <row r="1134">
          <cell r="A1134" t="str">
            <v>Next Terminal PIN Key Part2</v>
          </cell>
          <cell r="B1134">
            <v>1133</v>
          </cell>
          <cell r="P1134">
            <v>1752</v>
          </cell>
          <cell r="Q1134" t="str">
            <v>Card Acceptor Description</v>
          </cell>
          <cell r="R1134" t="str">
            <v>card_acpt_desc</v>
          </cell>
        </row>
        <row r="1135">
          <cell r="A1135" t="str">
            <v>Next Terminal PIN Key Part3</v>
          </cell>
          <cell r="B1135">
            <v>1134</v>
          </cell>
          <cell r="P1135">
            <v>1753</v>
          </cell>
          <cell r="Q1135" t="str">
            <v>Card Acceptor Name</v>
          </cell>
          <cell r="R1135" t="str">
            <v>card_acpt_nm</v>
          </cell>
        </row>
        <row r="1136">
          <cell r="A1136" t="str">
            <v>Next Terminal PIN Key KCV Short</v>
          </cell>
          <cell r="B1136">
            <v>1135</v>
          </cell>
          <cell r="P1136">
            <v>1754</v>
          </cell>
          <cell r="Q1136" t="str">
            <v>Card Acceptor City</v>
          </cell>
          <cell r="R1136" t="str">
            <v>card_acpt_city</v>
          </cell>
        </row>
        <row r="1137">
          <cell r="A1137" t="str">
            <v>Next Terminal PIN Key KCV Addition</v>
          </cell>
          <cell r="B1137">
            <v>1136</v>
          </cell>
          <cell r="P1137">
            <v>1755</v>
          </cell>
          <cell r="Q1137" t="str">
            <v>Card Acceptor Country</v>
          </cell>
          <cell r="R1137" t="str">
            <v>card_acpt_cntry</v>
          </cell>
        </row>
        <row r="1138">
          <cell r="A1138" t="str">
            <v>Next Terminal PIN Key Loaded Date</v>
          </cell>
          <cell r="B1138">
            <v>1137</v>
          </cell>
          <cell r="P1138">
            <v>1760</v>
          </cell>
          <cell r="Q1138" t="str">
            <v>Pin Data</v>
          </cell>
          <cell r="R1138" t="str">
            <v>pin_data</v>
          </cell>
        </row>
        <row r="1139">
          <cell r="A1139" t="str">
            <v>Next Terminal Authentication Key Scheme Flag</v>
          </cell>
          <cell r="B1139">
            <v>1138</v>
          </cell>
          <cell r="P1139">
            <v>1761</v>
          </cell>
          <cell r="Q1139" t="str">
            <v>Security Related Control Information</v>
          </cell>
          <cell r="R1139" t="str">
            <v>secur_rel_ctrl_info</v>
          </cell>
        </row>
        <row r="1140">
          <cell r="A1140" t="str">
            <v>Next Terminal Authentication Key Part1</v>
          </cell>
          <cell r="B1140">
            <v>1139</v>
          </cell>
          <cell r="P1140">
            <v>1762</v>
          </cell>
          <cell r="Q1140" t="str">
            <v>Chip Data</v>
          </cell>
          <cell r="R1140" t="str">
            <v>chip_data</v>
          </cell>
        </row>
        <row r="1141">
          <cell r="A1141" t="str">
            <v>Next Terminal Authentication Key Part2</v>
          </cell>
          <cell r="B1141">
            <v>1140</v>
          </cell>
          <cell r="P1141">
            <v>1764</v>
          </cell>
          <cell r="Q1141" t="str">
            <v>Recurring Transaction Flag</v>
          </cell>
          <cell r="R1141" t="str">
            <v>recur_txn_f</v>
          </cell>
        </row>
        <row r="1142">
          <cell r="A1142" t="str">
            <v>Next Terminal Authentication Key Part3</v>
          </cell>
          <cell r="B1142">
            <v>1141</v>
          </cell>
          <cell r="P1142">
            <v>1767</v>
          </cell>
          <cell r="Q1142" t="str">
            <v>Original Data MTI</v>
          </cell>
          <cell r="R1142" t="str">
            <v>orig_data_mti</v>
          </cell>
        </row>
        <row r="1143">
          <cell r="A1143" t="str">
            <v>Next Terminal Authentication Key KCV Short</v>
          </cell>
          <cell r="B1143">
            <v>1142</v>
          </cell>
          <cell r="P1143">
            <v>1768</v>
          </cell>
          <cell r="Q1143" t="str">
            <v>Original Data Reference Number</v>
          </cell>
          <cell r="R1143" t="str">
            <v>orig_data_ref_num</v>
          </cell>
        </row>
        <row r="1144">
          <cell r="A1144" t="str">
            <v>Next Terminal Authentication Key KCV Addition</v>
          </cell>
          <cell r="B1144">
            <v>1143</v>
          </cell>
          <cell r="P1144">
            <v>1771</v>
          </cell>
          <cell r="Q1144" t="str">
            <v>Original Data Forwarding Number</v>
          </cell>
          <cell r="R1144" t="str">
            <v>orig_data_fwd_num</v>
          </cell>
        </row>
        <row r="1145">
          <cell r="A1145" t="str">
            <v>Next Terminal Authentication Key Loaded Date</v>
          </cell>
          <cell r="B1145">
            <v>1144</v>
          </cell>
          <cell r="P1145">
            <v>1772</v>
          </cell>
          <cell r="Q1145" t="str">
            <v>Account Transaction Amount</v>
          </cell>
          <cell r="R1145" t="str">
            <v>acct_txn_amt</v>
          </cell>
        </row>
        <row r="1146">
          <cell r="A1146" t="str">
            <v>Current Terminal Master Key Scheme Flag</v>
          </cell>
          <cell r="B1146">
            <v>1145</v>
          </cell>
          <cell r="P1146">
            <v>1774</v>
          </cell>
          <cell r="Q1146" t="str">
            <v>Transaction Type</v>
          </cell>
          <cell r="R1146" t="str">
            <v>txn_tp</v>
          </cell>
        </row>
        <row r="1147">
          <cell r="A1147" t="str">
            <v>Current Terminal Master Key Part1</v>
          </cell>
          <cell r="B1147">
            <v>1146</v>
          </cell>
          <cell r="P1147">
            <v>1776</v>
          </cell>
          <cell r="Q1147" t="str">
            <v>Transaction Action Code</v>
          </cell>
          <cell r="R1147" t="str">
            <v>txn_actn_cd</v>
          </cell>
        </row>
        <row r="1148">
          <cell r="A1148" t="str">
            <v>Current Terminal Master Key Part2</v>
          </cell>
          <cell r="B1148">
            <v>1147</v>
          </cell>
          <cell r="P1148">
            <v>1778</v>
          </cell>
          <cell r="Q1148" t="str">
            <v>Region Entry</v>
          </cell>
          <cell r="R1148" t="str">
            <v>rgion_entry</v>
          </cell>
        </row>
        <row r="1149">
          <cell r="A1149" t="str">
            <v>Current Terminal Master Key Part3</v>
          </cell>
          <cell r="B1149">
            <v>1148</v>
          </cell>
          <cell r="P1149">
            <v>1779</v>
          </cell>
          <cell r="Q1149" t="str">
            <v>Write-Off Type Code</v>
          </cell>
          <cell r="R1149" t="str">
            <v>wrt_off_tp_cd</v>
          </cell>
        </row>
        <row r="1150">
          <cell r="A1150" t="str">
            <v>Current Terminal Master Key KCV Short</v>
          </cell>
          <cell r="B1150">
            <v>1149</v>
          </cell>
          <cell r="P1150">
            <v>1780</v>
          </cell>
          <cell r="Q1150" t="str">
            <v>LPM Customer Number</v>
          </cell>
          <cell r="R1150" t="str">
            <v>lpm_cst_num</v>
          </cell>
        </row>
        <row r="1151">
          <cell r="A1151" t="str">
            <v>Current Terminal Master Key KCV Addition</v>
          </cell>
          <cell r="B1151">
            <v>1150</v>
          </cell>
          <cell r="P1151">
            <v>1781</v>
          </cell>
          <cell r="Q1151" t="str">
            <v>Adjust Sequence</v>
          </cell>
          <cell r="R1151" t="str">
            <v>adj_seq</v>
          </cell>
        </row>
        <row r="1152">
          <cell r="A1152" t="str">
            <v>Current Terminal Master Key Effective Date</v>
          </cell>
          <cell r="B1152">
            <v>1151</v>
          </cell>
          <cell r="P1152">
            <v>1782</v>
          </cell>
          <cell r="Q1152" t="str">
            <v>Adjust Type Code</v>
          </cell>
          <cell r="R1152" t="str">
            <v>adj_tp_cd</v>
          </cell>
        </row>
        <row r="1153">
          <cell r="A1153" t="str">
            <v>Current Terminal PIN Key Scheme Flag</v>
          </cell>
          <cell r="B1153">
            <v>1152</v>
          </cell>
          <cell r="P1153">
            <v>1783</v>
          </cell>
          <cell r="Q1153" t="str">
            <v>Sign Date</v>
          </cell>
          <cell r="R1153" t="str">
            <v>sign_dt</v>
          </cell>
        </row>
        <row r="1154">
          <cell r="A1154" t="str">
            <v>Current Terminal PIN Key Part1</v>
          </cell>
          <cell r="B1154">
            <v>1153</v>
          </cell>
          <cell r="P1154">
            <v>1784</v>
          </cell>
          <cell r="Q1154" t="str">
            <v>Credit Type Code</v>
          </cell>
          <cell r="R1154" t="str">
            <v>cr_tp_cd</v>
          </cell>
        </row>
        <row r="1155">
          <cell r="A1155" t="str">
            <v>Current Terminal PIN Key Part2</v>
          </cell>
          <cell r="B1155">
            <v>1154</v>
          </cell>
          <cell r="P1155">
            <v>1785</v>
          </cell>
          <cell r="Q1155" t="str">
            <v>Account Owner Branch Number</v>
          </cell>
          <cell r="R1155" t="str">
            <v>acct_ownr_br_num</v>
          </cell>
        </row>
        <row r="1156">
          <cell r="A1156" t="str">
            <v>Current Terminal PIN Key Part3</v>
          </cell>
          <cell r="B1156">
            <v>1155</v>
          </cell>
          <cell r="P1156">
            <v>1786</v>
          </cell>
          <cell r="Q1156" t="str">
            <v>Convert Account Type Code</v>
          </cell>
          <cell r="R1156" t="str">
            <v>cnvrt_acct_tp_cd</v>
          </cell>
        </row>
        <row r="1157">
          <cell r="A1157" t="str">
            <v>Current Terminal PIN Key KCV Short</v>
          </cell>
          <cell r="B1157">
            <v>1156</v>
          </cell>
          <cell r="P1157">
            <v>1787</v>
          </cell>
          <cell r="Q1157" t="str">
            <v>Loss Deduction Principal Amount</v>
          </cell>
          <cell r="R1157" t="str">
            <v>loss_dedct_pnp_amt</v>
          </cell>
        </row>
        <row r="1158">
          <cell r="A1158" t="str">
            <v>Current Terminal PIN Key KCV Addition</v>
          </cell>
          <cell r="B1158">
            <v>1157</v>
          </cell>
          <cell r="P1158">
            <v>1788</v>
          </cell>
          <cell r="Q1158" t="str">
            <v>Loss Deduction Interest Amount</v>
          </cell>
          <cell r="R1158" t="str">
            <v>loss_dedct_int_amt</v>
          </cell>
        </row>
        <row r="1159">
          <cell r="A1159" t="str">
            <v>Current Terminal PIN Key Effective Date</v>
          </cell>
          <cell r="B1159">
            <v>1158</v>
          </cell>
          <cell r="P1159">
            <v>1789</v>
          </cell>
          <cell r="Q1159" t="str">
            <v>Principal Amount before Write-Off</v>
          </cell>
          <cell r="R1159" t="str">
            <v>pnp_amt_bfr_wrt_off</v>
          </cell>
        </row>
        <row r="1160">
          <cell r="A1160" t="str">
            <v>Current Terminal Authentication Key Scheme Flag</v>
          </cell>
          <cell r="B1160">
            <v>1159</v>
          </cell>
          <cell r="P1160">
            <v>1790</v>
          </cell>
          <cell r="Q1160" t="str">
            <v>Accrued Interest Amount before Write-Off</v>
          </cell>
          <cell r="R1160" t="str">
            <v>acru_int_amt_bfr_wrt_off</v>
          </cell>
        </row>
        <row r="1161">
          <cell r="A1161" t="str">
            <v>Current Terminal Authentication Key Part1</v>
          </cell>
          <cell r="B1161">
            <v>1160</v>
          </cell>
          <cell r="P1161">
            <v>1791</v>
          </cell>
          <cell r="Q1161" t="str">
            <v>Principal Payable Amount</v>
          </cell>
          <cell r="R1161" t="str">
            <v>pnp_paybl_amt</v>
          </cell>
        </row>
        <row r="1162">
          <cell r="A1162" t="str">
            <v>Current Terminal Authentication Key Part2</v>
          </cell>
          <cell r="B1162">
            <v>1161</v>
          </cell>
          <cell r="P1162">
            <v>1792</v>
          </cell>
          <cell r="Q1162" t="str">
            <v>Accrued Interest Payable Amount</v>
          </cell>
          <cell r="R1162" t="str">
            <v>acru_int_paybl_amt</v>
          </cell>
        </row>
        <row r="1163">
          <cell r="A1163" t="str">
            <v>Current Terminal Authentication Key Part3</v>
          </cell>
          <cell r="B1163">
            <v>1162</v>
          </cell>
          <cell r="P1163">
            <v>1793</v>
          </cell>
          <cell r="Q1163" t="str">
            <v>Outside Card Payable Amount</v>
          </cell>
          <cell r="R1163" t="str">
            <v>outsd_card_paybl_amt</v>
          </cell>
        </row>
        <row r="1164">
          <cell r="A1164" t="str">
            <v>Current Terminal Authentication Key KCV Short</v>
          </cell>
          <cell r="B1164">
            <v>1163</v>
          </cell>
          <cell r="P1164">
            <v>1794</v>
          </cell>
          <cell r="Q1164" t="str">
            <v>Reverse Payable Amount</v>
          </cell>
          <cell r="R1164" t="str">
            <v>rvrs_paybl_amt</v>
          </cell>
        </row>
        <row r="1165">
          <cell r="A1165" t="str">
            <v>Current Terminal Authentication Key KCV Addition</v>
          </cell>
          <cell r="B1165">
            <v>1164</v>
          </cell>
          <cell r="P1165">
            <v>1795</v>
          </cell>
          <cell r="Q1165" t="str">
            <v>Approved Write-Off Principal Amount</v>
          </cell>
          <cell r="R1165" t="str">
            <v>apprv_wrt_off_pnp_amt</v>
          </cell>
        </row>
        <row r="1166">
          <cell r="A1166" t="str">
            <v>Current Terminal Authentication Key Effective Date</v>
          </cell>
          <cell r="B1166">
            <v>1165</v>
          </cell>
          <cell r="P1166">
            <v>1796</v>
          </cell>
          <cell r="Q1166" t="str">
            <v>Approved Write-Off Accrued Interest Amount</v>
          </cell>
          <cell r="R1166" t="str">
            <v>apprv_wrt_off_acru_int_amt</v>
          </cell>
        </row>
        <row r="1167">
          <cell r="A1167" t="str">
            <v>Last Terminal Master Key Scheme Flag</v>
          </cell>
          <cell r="B1167">
            <v>1166</v>
          </cell>
          <cell r="P1167">
            <v>1797</v>
          </cell>
          <cell r="Q1167" t="str">
            <v>Account Deduction Amount</v>
          </cell>
          <cell r="R1167" t="str">
            <v>acct_dedct_amt</v>
          </cell>
        </row>
        <row r="1168">
          <cell r="A1168" t="str">
            <v>Last Terminal Master Key Part1</v>
          </cell>
          <cell r="B1168">
            <v>1167</v>
          </cell>
          <cell r="P1168">
            <v>1798</v>
          </cell>
          <cell r="Q1168" t="str">
            <v>Reverse Deduction Amount</v>
          </cell>
          <cell r="R1168" t="str">
            <v>rvrs_dedct_amt</v>
          </cell>
        </row>
        <row r="1169">
          <cell r="A1169" t="str">
            <v>Last Terminal Master Key Part2</v>
          </cell>
          <cell r="B1169">
            <v>1168</v>
          </cell>
          <cell r="P1169">
            <v>1800</v>
          </cell>
          <cell r="Q1169" t="str">
            <v>LPM Deduction Amount</v>
          </cell>
          <cell r="R1169" t="str">
            <v>lpm_dedct_amt</v>
          </cell>
        </row>
        <row r="1170">
          <cell r="A1170" t="str">
            <v>Last Terminal Master Key Part3</v>
          </cell>
          <cell r="B1170">
            <v>1169</v>
          </cell>
          <cell r="P1170">
            <v>1801</v>
          </cell>
          <cell r="Q1170" t="str">
            <v>NPV Deduction Amount</v>
          </cell>
          <cell r="R1170" t="str">
            <v>npv_dedct_amt</v>
          </cell>
        </row>
        <row r="1171">
          <cell r="A1171" t="str">
            <v>Last Terminal Master Key KCV Short</v>
          </cell>
          <cell r="B1171">
            <v>1170</v>
          </cell>
          <cell r="P1171">
            <v>1802</v>
          </cell>
          <cell r="Q1171" t="str">
            <v>Profit and Loss Amount</v>
          </cell>
          <cell r="R1171" t="str">
            <v>proft_and_loss_amt</v>
          </cell>
        </row>
        <row r="1172">
          <cell r="A1172" t="str">
            <v>Last Terminal Master Key KCV Addition</v>
          </cell>
          <cell r="B1172">
            <v>1171</v>
          </cell>
          <cell r="P1172">
            <v>1803</v>
          </cell>
          <cell r="Q1172" t="str">
            <v>Profit and Loss Negative Positive Sign</v>
          </cell>
          <cell r="R1172" t="str">
            <v>proft_and_loss_neg_postv_sign</v>
          </cell>
        </row>
        <row r="1173">
          <cell r="A1173" t="str">
            <v>Last Terminal Master Key Effective Date</v>
          </cell>
          <cell r="B1173">
            <v>1172</v>
          </cell>
          <cell r="P1173">
            <v>1804</v>
          </cell>
          <cell r="Q1173" t="str">
            <v>Limit Amount</v>
          </cell>
          <cell r="R1173" t="str">
            <v>lmt_amt</v>
          </cell>
        </row>
        <row r="1174">
          <cell r="A1174" t="str">
            <v>Last Terminal PIN Key Scheme Flag</v>
          </cell>
          <cell r="B1174">
            <v>1173</v>
          </cell>
          <cell r="P1174">
            <v>1805</v>
          </cell>
          <cell r="Q1174" t="str">
            <v>End Flag</v>
          </cell>
          <cell r="R1174" t="str">
            <v>end_f</v>
          </cell>
        </row>
        <row r="1175">
          <cell r="A1175" t="str">
            <v>Last Terminal PIN Key Part1</v>
          </cell>
          <cell r="B1175">
            <v>1174</v>
          </cell>
          <cell r="P1175">
            <v>1806</v>
          </cell>
          <cell r="Q1175" t="str">
            <v>End Flag Date</v>
          </cell>
          <cell r="R1175" t="str">
            <v>end_f_dt</v>
          </cell>
        </row>
        <row r="1176">
          <cell r="A1176" t="str">
            <v>Last Terminal PIN Key Part2</v>
          </cell>
          <cell r="B1176">
            <v>1175</v>
          </cell>
          <cell r="P1176">
            <v>1807</v>
          </cell>
          <cell r="Q1176" t="str">
            <v>Apply Tax Type Code</v>
          </cell>
          <cell r="R1176" t="str">
            <v>apply_tax_tp_cd</v>
          </cell>
        </row>
        <row r="1177">
          <cell r="A1177" t="str">
            <v>Last Terminal PIN Key Part3</v>
          </cell>
          <cell r="B1177">
            <v>1176</v>
          </cell>
          <cell r="P1177">
            <v>1808</v>
          </cell>
          <cell r="Q1177" t="str">
            <v>Apply Tax Type Date</v>
          </cell>
          <cell r="R1177" t="str">
            <v>apply_tax_tp_dt</v>
          </cell>
        </row>
        <row r="1178">
          <cell r="A1178" t="str">
            <v>Last Terminal PIN Key KCV Short</v>
          </cell>
          <cell r="B1178">
            <v>1177</v>
          </cell>
          <cell r="P1178">
            <v>1809</v>
          </cell>
          <cell r="Q1178" t="str">
            <v>Memo Accrued Interest Amount</v>
          </cell>
          <cell r="R1178" t="str">
            <v>memo_acru_int_amt</v>
          </cell>
        </row>
        <row r="1179">
          <cell r="A1179" t="str">
            <v>Last Terminal PIN Key KCV Addition</v>
          </cell>
          <cell r="B1179">
            <v>1178</v>
          </cell>
          <cell r="P1179">
            <v>1810</v>
          </cell>
          <cell r="Q1179" t="str">
            <v>BOT Report Year Month</v>
          </cell>
          <cell r="R1179" t="str">
            <v>bot_rpt_yr_mo</v>
          </cell>
        </row>
        <row r="1180">
          <cell r="A1180" t="str">
            <v>Last Terminal PIN Key Effective Date</v>
          </cell>
          <cell r="B1180">
            <v>1179</v>
          </cell>
          <cell r="P1180">
            <v>1812</v>
          </cell>
          <cell r="Q1180" t="str">
            <v>Reverse Accrued Original Amount</v>
          </cell>
          <cell r="R1180" t="str">
            <v>rvrs_acru_orig_amt</v>
          </cell>
        </row>
        <row r="1181">
          <cell r="A1181" t="str">
            <v>Last Terminal Authentication Key Scheme Flag</v>
          </cell>
          <cell r="B1181">
            <v>1180</v>
          </cell>
          <cell r="P1181">
            <v>1813</v>
          </cell>
          <cell r="Q1181" t="str">
            <v>TDR Approved Flag</v>
          </cell>
          <cell r="R1181" t="str">
            <v>tdr_apprv_f</v>
          </cell>
        </row>
        <row r="1182">
          <cell r="A1182" t="str">
            <v>Last Terminal Authentication Key Part1</v>
          </cell>
          <cell r="B1182">
            <v>1181</v>
          </cell>
          <cell r="P1182">
            <v>1814</v>
          </cell>
          <cell r="Q1182" t="str">
            <v>Auto Less Approved Flag</v>
          </cell>
          <cell r="R1182" t="str">
            <v>auto_less_apprv_f</v>
          </cell>
        </row>
        <row r="1183">
          <cell r="A1183" t="str">
            <v>Last Terminal Authentication Key Part2</v>
          </cell>
          <cell r="B1183">
            <v>1182</v>
          </cell>
          <cell r="P1183">
            <v>1815</v>
          </cell>
          <cell r="Q1183" t="str">
            <v>Follow Status Code</v>
          </cell>
          <cell r="R1183" t="str">
            <v>fllw_st_cd</v>
          </cell>
        </row>
        <row r="1184">
          <cell r="A1184" t="str">
            <v>Last Terminal Authentication Key Part3</v>
          </cell>
          <cell r="B1184">
            <v>1183</v>
          </cell>
          <cell r="P1184">
            <v>1816</v>
          </cell>
          <cell r="Q1184" t="str">
            <v>Credit Bureau Status Code</v>
          </cell>
          <cell r="R1184" t="str">
            <v>cr_bureau_st_cd</v>
          </cell>
        </row>
        <row r="1185">
          <cell r="A1185" t="str">
            <v>Last Terminal Authentication Key KCV Short</v>
          </cell>
          <cell r="B1185">
            <v>1184</v>
          </cell>
          <cell r="P1185">
            <v>1817</v>
          </cell>
          <cell r="Q1185" t="str">
            <v>Principal Outstanding Amount</v>
          </cell>
          <cell r="R1185" t="str">
            <v>pnp_otsnd_amt</v>
          </cell>
        </row>
        <row r="1186">
          <cell r="A1186" t="str">
            <v>Last Terminal Authentication Key KCV Addition</v>
          </cell>
          <cell r="B1186">
            <v>1185</v>
          </cell>
          <cell r="P1186">
            <v>1818</v>
          </cell>
          <cell r="Q1186" t="str">
            <v>Interest Outstanding Amount</v>
          </cell>
          <cell r="R1186" t="str">
            <v>int_otsnd_amt</v>
          </cell>
        </row>
        <row r="1187">
          <cell r="A1187" t="str">
            <v>Last Terminal Authentication Key Effective Date</v>
          </cell>
          <cell r="B1187">
            <v>1186</v>
          </cell>
          <cell r="P1187">
            <v>1819</v>
          </cell>
          <cell r="Q1187" t="str">
            <v>Write-Off Account Type Code</v>
          </cell>
          <cell r="R1187" t="str">
            <v>wrt_off_acct_tp_cd</v>
          </cell>
        </row>
        <row r="1188">
          <cell r="A1188" t="str">
            <v>Key Last Maintenance User Number</v>
          </cell>
          <cell r="B1188">
            <v>1187</v>
          </cell>
          <cell r="P1188">
            <v>1820</v>
          </cell>
          <cell r="Q1188" t="str">
            <v>Write-Off Aging</v>
          </cell>
          <cell r="R1188" t="str">
            <v>wrt_off_age</v>
          </cell>
        </row>
        <row r="1189">
          <cell r="A1189" t="str">
            <v>Key Last Maintenance Date</v>
          </cell>
          <cell r="B1189">
            <v>1188</v>
          </cell>
          <cell r="P1189">
            <v>1822</v>
          </cell>
          <cell r="Q1189" t="str">
            <v>Write-Off Record Date</v>
          </cell>
          <cell r="R1189" t="str">
            <v>wrt_off_rec_dt</v>
          </cell>
        </row>
        <row r="1190">
          <cell r="A1190" t="str">
            <v>Key Last Maintenance Time</v>
          </cell>
          <cell r="B1190">
            <v>1189</v>
          </cell>
          <cell r="P1190">
            <v>1824</v>
          </cell>
          <cell r="Q1190" t="str">
            <v>Dispatched Date</v>
          </cell>
          <cell r="R1190" t="str">
            <v>dsptch_dt</v>
          </cell>
        </row>
        <row r="1191">
          <cell r="A1191" t="str">
            <v>Record Type</v>
          </cell>
          <cell r="B1191">
            <v>1190</v>
          </cell>
          <cell r="P1191">
            <v>1825</v>
          </cell>
          <cell r="Q1191" t="str">
            <v>Approver Number</v>
          </cell>
          <cell r="R1191" t="str">
            <v>apprv_num</v>
          </cell>
        </row>
        <row r="1192">
          <cell r="A1192" t="str">
            <v>Organization Number</v>
          </cell>
          <cell r="B1192">
            <v>1191</v>
          </cell>
          <cell r="P1192">
            <v>1826</v>
          </cell>
          <cell r="Q1192" t="str">
            <v>Approved Date</v>
          </cell>
          <cell r="R1192" t="str">
            <v>apprv_dt</v>
          </cell>
        </row>
        <row r="1193">
          <cell r="A1193" t="str">
            <v>Type Number</v>
          </cell>
          <cell r="B1193">
            <v>1192</v>
          </cell>
          <cell r="P1193">
            <v>1827</v>
          </cell>
          <cell r="Q1193" t="str">
            <v>Approve Status Code</v>
          </cell>
          <cell r="R1193" t="str">
            <v>apprv_st_cd</v>
          </cell>
        </row>
        <row r="1194">
          <cell r="A1194" t="str">
            <v>Posting Date</v>
          </cell>
          <cell r="B1194">
            <v>1193</v>
          </cell>
          <cell r="P1194">
            <v>1828</v>
          </cell>
          <cell r="Q1194" t="str">
            <v>Verify User Number</v>
          </cell>
          <cell r="R1194" t="str">
            <v>verf_usr_num</v>
          </cell>
        </row>
        <row r="1195">
          <cell r="A1195" t="str">
            <v>Authorization Code</v>
          </cell>
          <cell r="B1195">
            <v>1194</v>
          </cell>
          <cell r="P1195">
            <v>1829</v>
          </cell>
          <cell r="Q1195" t="str">
            <v>Verify Date</v>
          </cell>
          <cell r="R1195" t="str">
            <v>verf_dt</v>
          </cell>
        </row>
        <row r="1196">
          <cell r="A1196" t="str">
            <v>Date Last 3 Digit</v>
          </cell>
          <cell r="B1196">
            <v>1195</v>
          </cell>
          <cell r="P1196">
            <v>1830</v>
          </cell>
          <cell r="Q1196" t="str">
            <v>Verify Status Code</v>
          </cell>
          <cell r="R1196" t="str">
            <v>verf_st_cd</v>
          </cell>
        </row>
        <row r="1197">
          <cell r="A1197" t="str">
            <v>Post Batch Date</v>
          </cell>
          <cell r="B1197">
            <v>1196</v>
          </cell>
          <cell r="P1197">
            <v>1832</v>
          </cell>
          <cell r="Q1197" t="str">
            <v>Reported Date</v>
          </cell>
          <cell r="R1197" t="str">
            <v>rpt_dt</v>
          </cell>
        </row>
        <row r="1198">
          <cell r="A1198" t="str">
            <v>Post Sequence Number</v>
          </cell>
          <cell r="B1198">
            <v>1197</v>
          </cell>
          <cell r="P1198">
            <v>1833</v>
          </cell>
          <cell r="Q1198" t="str">
            <v>Report Status Code</v>
          </cell>
          <cell r="R1198" t="str">
            <v>rpt_st_cd</v>
          </cell>
        </row>
        <row r="1199">
          <cell r="A1199" t="str">
            <v>Merchant Account Number</v>
          </cell>
          <cell r="B1199">
            <v>1198</v>
          </cell>
          <cell r="P1199">
            <v>1834</v>
          </cell>
          <cell r="Q1199" t="str">
            <v>Old Reference Number</v>
          </cell>
          <cell r="R1199" t="str">
            <v>old_ref_num</v>
          </cell>
        </row>
        <row r="1200">
          <cell r="A1200" t="str">
            <v>Merchant Name in English</v>
          </cell>
          <cell r="B1200">
            <v>1199</v>
          </cell>
          <cell r="P1200">
            <v>1835</v>
          </cell>
          <cell r="Q1200" t="str">
            <v xml:space="preserve"> Original Premium Discount in Original Currency</v>
          </cell>
          <cell r="R1200" t="str">
            <v>orig_premm_discnt_in_orig_ccy</v>
          </cell>
        </row>
        <row r="1201">
          <cell r="A1201" t="str">
            <v>Merchant State</v>
          </cell>
          <cell r="B1201">
            <v>1200</v>
          </cell>
          <cell r="P1201">
            <v>1836</v>
          </cell>
          <cell r="Q1201" t="str">
            <v xml:space="preserve"> Original Premium Discount in Thai Baht</v>
          </cell>
          <cell r="R1201" t="str">
            <v>orig_premm_discnt_in_thb</v>
          </cell>
        </row>
        <row r="1202">
          <cell r="A1202" t="str">
            <v>Authorization Flag</v>
          </cell>
          <cell r="B1202">
            <v>1201</v>
          </cell>
          <cell r="P1202">
            <v>1837</v>
          </cell>
          <cell r="Q1202" t="str">
            <v>Original Source System Identification</v>
          </cell>
          <cell r="R1202" t="str">
            <v>orig_src_sys_id</v>
          </cell>
        </row>
        <row r="1203">
          <cell r="A1203" t="str">
            <v>Split Char Flag</v>
          </cell>
          <cell r="B1203">
            <v>1202</v>
          </cell>
          <cell r="P1203">
            <v>1838</v>
          </cell>
          <cell r="Q1203" t="str">
            <v>Accumulate Accrue Interest in Original Currency</v>
          </cell>
          <cell r="R1203" t="str">
            <v>accum_acru_int_in_orig_ccy</v>
          </cell>
        </row>
        <row r="1204">
          <cell r="A1204" t="str">
            <v>Warehouse Flag</v>
          </cell>
          <cell r="B1204">
            <v>1203</v>
          </cell>
          <cell r="P1204">
            <v>1839</v>
          </cell>
          <cell r="Q1204" t="str">
            <v>Accumulate Accrue Interest in Thai Baht</v>
          </cell>
          <cell r="R1204" t="str">
            <v>accum_acru_int_in_thb</v>
          </cell>
        </row>
        <row r="1205">
          <cell r="A1205" t="str">
            <v>Posting Flag</v>
          </cell>
          <cell r="B1205">
            <v>1204</v>
          </cell>
          <cell r="P1205">
            <v>1840</v>
          </cell>
          <cell r="Q1205" t="str">
            <v>LPM Classification Code</v>
          </cell>
          <cell r="R1205" t="str">
            <v>lpm_cl_cd</v>
          </cell>
        </row>
        <row r="1206">
          <cell r="A1206" t="str">
            <v>Reverse Transaction Number</v>
          </cell>
          <cell r="B1206">
            <v>1205</v>
          </cell>
          <cell r="P1206">
            <v>1841</v>
          </cell>
          <cell r="Q1206" t="str">
            <v xml:space="preserve">Minimum Fee Rate </v>
          </cell>
          <cell r="R1206" t="str">
            <v>min_fee_rate</v>
          </cell>
        </row>
        <row r="1207">
          <cell r="A1207" t="str">
            <v>KBank Convert Amount</v>
          </cell>
          <cell r="B1207">
            <v>1206</v>
          </cell>
          <cell r="P1207">
            <v>1842</v>
          </cell>
          <cell r="Q1207" t="str">
            <v>Minimum Fee Rate Unit</v>
          </cell>
          <cell r="R1207" t="str">
            <v>min_fee_rate_unit</v>
          </cell>
        </row>
        <row r="1208">
          <cell r="A1208" t="str">
            <v>KBank Multi Currency Code</v>
          </cell>
          <cell r="B1208">
            <v>1207</v>
          </cell>
          <cell r="P1208">
            <v>1843</v>
          </cell>
          <cell r="Q1208" t="str">
            <v>Maximum Fee Rate</v>
          </cell>
          <cell r="R1208" t="str">
            <v>max_fee_rate</v>
          </cell>
        </row>
        <row r="1209">
          <cell r="A1209" t="str">
            <v>Payment Type Code</v>
          </cell>
          <cell r="B1209">
            <v>1208</v>
          </cell>
          <cell r="P1209">
            <v>1844</v>
          </cell>
          <cell r="Q1209" t="str">
            <v>Maximum Fee Rate Unit</v>
          </cell>
          <cell r="R1209" t="str">
            <v>max_fee_rate_unit</v>
          </cell>
        </row>
        <row r="1210">
          <cell r="A1210" t="str">
            <v>Request Payment Service</v>
          </cell>
          <cell r="B1210">
            <v>1209</v>
          </cell>
          <cell r="P1210">
            <v>1845</v>
          </cell>
          <cell r="Q1210" t="str">
            <v>Grace Principal Day</v>
          </cell>
          <cell r="R1210" t="str">
            <v>grc_pnp_day</v>
          </cell>
        </row>
        <row r="1211">
          <cell r="A1211" t="str">
            <v xml:space="preserve">Chargeback </v>
          </cell>
          <cell r="B1211">
            <v>1210</v>
          </cell>
          <cell r="P1211">
            <v>1846</v>
          </cell>
          <cell r="Q1211" t="str">
            <v>Credit Application Identification</v>
          </cell>
          <cell r="R1211" t="str">
            <v>cr_appl_id</v>
          </cell>
        </row>
        <row r="1212">
          <cell r="A1212" t="str">
            <v>Original Currency Code</v>
          </cell>
          <cell r="B1212">
            <v>1211</v>
          </cell>
          <cell r="P1212">
            <v>1847</v>
          </cell>
          <cell r="Q1212" t="str">
            <v>Outstanding Amount in Original Currency</v>
          </cell>
          <cell r="R1212" t="str">
            <v>otsnd_amt_in_orig_ccy</v>
          </cell>
        </row>
        <row r="1213">
          <cell r="A1213" t="str">
            <v>Original Currency Amount</v>
          </cell>
          <cell r="B1213">
            <v>1212</v>
          </cell>
          <cell r="P1213">
            <v>1848</v>
          </cell>
          <cell r="Q1213" t="str">
            <v>Outstanding Amount in Thai Baht</v>
          </cell>
          <cell r="R1213" t="str">
            <v>otsnd_amt_in_thb</v>
          </cell>
        </row>
        <row r="1214">
          <cell r="A1214" t="str">
            <v>Original Currency Decimal</v>
          </cell>
          <cell r="B1214">
            <v>1213</v>
          </cell>
          <cell r="P1214">
            <v>1849</v>
          </cell>
          <cell r="Q1214" t="str">
            <v>Guarantee Coverage Percentage</v>
          </cell>
          <cell r="R1214" t="str">
            <v>gnte_coverg_pct</v>
          </cell>
        </row>
        <row r="1215">
          <cell r="A1215" t="str">
            <v>Original Currency Convert</v>
          </cell>
          <cell r="B1215">
            <v>1214</v>
          </cell>
          <cell r="P1215">
            <v>1851</v>
          </cell>
          <cell r="Q1215" t="str">
            <v>Limit Number</v>
          </cell>
          <cell r="R1215" t="str">
            <v>lmt_num</v>
          </cell>
        </row>
        <row r="1216">
          <cell r="A1216" t="str">
            <v>Mastercard Sec Protocol</v>
          </cell>
          <cell r="B1216">
            <v>1215</v>
          </cell>
          <cell r="P1216">
            <v>1852</v>
          </cell>
          <cell r="Q1216" t="str">
            <v>Effective Start Date</v>
          </cell>
          <cell r="R1216" t="str">
            <v>eff_strt_dt</v>
          </cell>
        </row>
        <row r="1217">
          <cell r="A1217" t="str">
            <v>Mastercard CH Authentic</v>
          </cell>
          <cell r="B1217">
            <v>1216</v>
          </cell>
          <cell r="P1217">
            <v>1853</v>
          </cell>
          <cell r="Q1217" t="str">
            <v>Spread Interest Rate</v>
          </cell>
          <cell r="R1217" t="str">
            <v>sprd_int_rate</v>
          </cell>
        </row>
        <row r="1218">
          <cell r="A1218" t="str">
            <v>Mastercard UCAF Code</v>
          </cell>
          <cell r="B1218">
            <v>1217</v>
          </cell>
          <cell r="P1218">
            <v>1854</v>
          </cell>
          <cell r="Q1218" t="str">
            <v>Updated Date</v>
          </cell>
          <cell r="R1218" t="str">
            <v>upd_dt</v>
          </cell>
        </row>
        <row r="1219">
          <cell r="A1219" t="str">
            <v>Settlement Code</v>
          </cell>
          <cell r="B1219">
            <v>1218</v>
          </cell>
          <cell r="P1219">
            <v>1855</v>
          </cell>
          <cell r="Q1219" t="str">
            <v>Updated Time</v>
          </cell>
          <cell r="R1219" t="str">
            <v>upd_tm</v>
          </cell>
        </row>
        <row r="1220">
          <cell r="A1220" t="str">
            <v>Transaction Type Code</v>
          </cell>
          <cell r="B1220">
            <v>1219</v>
          </cell>
          <cell r="P1220">
            <v>1856</v>
          </cell>
          <cell r="Q1220" t="str">
            <v>Version</v>
          </cell>
          <cell r="R1220" t="str">
            <v>vrsn</v>
          </cell>
        </row>
        <row r="1221">
          <cell r="A1221" t="str">
            <v>International Acquirer</v>
          </cell>
          <cell r="B1221">
            <v>1220</v>
          </cell>
          <cell r="P1221">
            <v>1857</v>
          </cell>
          <cell r="Q1221" t="str">
            <v>Interest Code</v>
          </cell>
          <cell r="R1221" t="str">
            <v>int_cd</v>
          </cell>
        </row>
        <row r="1222">
          <cell r="A1222" t="str">
            <v>International Issuer</v>
          </cell>
          <cell r="B1222">
            <v>1221</v>
          </cell>
          <cell r="P1222">
            <v>1858</v>
          </cell>
          <cell r="Q1222" t="str">
            <v>Remark</v>
          </cell>
          <cell r="R1222" t="str">
            <v>rmrk</v>
          </cell>
        </row>
        <row r="1223">
          <cell r="A1223" t="str">
            <v>International Merchant</v>
          </cell>
          <cell r="B1223">
            <v>1222</v>
          </cell>
          <cell r="P1223">
            <v>1859</v>
          </cell>
          <cell r="Q1223" t="str">
            <v>Contract Interest Rate</v>
          </cell>
          <cell r="R1223" t="str">
            <v>cntrct_int_rate</v>
          </cell>
        </row>
        <row r="1224">
          <cell r="A1224" t="str">
            <v>Card Type</v>
          </cell>
          <cell r="B1224">
            <v>1223</v>
          </cell>
          <cell r="P1224">
            <v>1862</v>
          </cell>
          <cell r="Q1224" t="str">
            <v>Variable Interest Flag</v>
          </cell>
          <cell r="R1224" t="str">
            <v>var_int_f</v>
          </cell>
        </row>
        <row r="1225">
          <cell r="A1225" t="str">
            <v>Authorization Amount</v>
          </cell>
          <cell r="B1225">
            <v>1224</v>
          </cell>
          <cell r="P1225">
            <v>1863</v>
          </cell>
          <cell r="Q1225" t="str">
            <v>CBS Transaction Number</v>
          </cell>
          <cell r="R1225" t="str">
            <v>cbs_txn_num</v>
          </cell>
        </row>
        <row r="1226">
          <cell r="A1226" t="str">
            <v>Authorization Currency Code</v>
          </cell>
          <cell r="B1226">
            <v>1225</v>
          </cell>
          <cell r="P1226">
            <v>1864</v>
          </cell>
          <cell r="Q1226" t="str">
            <v>CBS Transaction Group Number</v>
          </cell>
          <cell r="R1226" t="str">
            <v>cbs_txn_grp_num</v>
          </cell>
        </row>
        <row r="1227">
          <cell r="A1227" t="str">
            <v>Original Source Code</v>
          </cell>
          <cell r="B1227">
            <v>1226</v>
          </cell>
          <cell r="P1227">
            <v>1865</v>
          </cell>
          <cell r="Q1227" t="str">
            <v>CBS Reverse Transaction Number</v>
          </cell>
          <cell r="R1227" t="str">
            <v>cbs_rvrs_txn_num</v>
          </cell>
        </row>
        <row r="1228">
          <cell r="A1228" t="str">
            <v>Pos Mode</v>
          </cell>
          <cell r="B1228">
            <v>1227</v>
          </cell>
          <cell r="P1228">
            <v>1866</v>
          </cell>
          <cell r="Q1228" t="str">
            <v>Source Post Date</v>
          </cell>
          <cell r="R1228" t="str">
            <v>src_post_dt</v>
          </cell>
        </row>
        <row r="1229">
          <cell r="A1229" t="str">
            <v>Payment Authorization</v>
          </cell>
          <cell r="B1229">
            <v>1228</v>
          </cell>
          <cell r="P1229">
            <v>1867</v>
          </cell>
          <cell r="Q1229" t="str">
            <v>Original Source System Number</v>
          </cell>
          <cell r="R1229" t="str">
            <v>orig_src_sys_num</v>
          </cell>
        </row>
        <row r="1230">
          <cell r="A1230" t="str">
            <v>Installment Code</v>
          </cell>
          <cell r="B1230">
            <v>1229</v>
          </cell>
          <cell r="P1230">
            <v>1868</v>
          </cell>
          <cell r="Q1230" t="str">
            <v>Original Unique Request Number</v>
          </cell>
          <cell r="R1230" t="str">
            <v>orig_unq_rqst_num</v>
          </cell>
        </row>
        <row r="1231">
          <cell r="A1231" t="str">
            <v>Kbank Currency Code</v>
          </cell>
          <cell r="B1231">
            <v>1230</v>
          </cell>
          <cell r="P1231">
            <v>1870</v>
          </cell>
          <cell r="Q1231" t="str">
            <v>Sub Account Sequence</v>
          </cell>
          <cell r="R1231" t="str">
            <v>sub_acct_seq</v>
          </cell>
        </row>
        <row r="1232">
          <cell r="A1232" t="str">
            <v>Dual Currency Flag</v>
          </cell>
          <cell r="B1232">
            <v>1231</v>
          </cell>
          <cell r="P1232">
            <v>1871</v>
          </cell>
          <cell r="Q1232" t="str">
            <v>Sub Account Number</v>
          </cell>
          <cell r="R1232" t="str">
            <v>sub_acct_num</v>
          </cell>
        </row>
        <row r="1233">
          <cell r="A1233" t="str">
            <v>Multi Sequence Number</v>
          </cell>
          <cell r="B1233">
            <v>1232</v>
          </cell>
          <cell r="P1233">
            <v>1872</v>
          </cell>
          <cell r="Q1233" t="str">
            <v>From To Account Number</v>
          </cell>
          <cell r="R1233" t="str">
            <v>from_to_acct_num</v>
          </cell>
        </row>
        <row r="1234">
          <cell r="A1234" t="str">
            <v>Multi Sequence Total Count</v>
          </cell>
          <cell r="B1234">
            <v>1233</v>
          </cell>
          <cell r="P1234">
            <v>1873</v>
          </cell>
          <cell r="Q1234" t="str">
            <v>From To Sub Account Number</v>
          </cell>
          <cell r="R1234" t="str">
            <v>from_to_sub_acct_num</v>
          </cell>
        </row>
        <row r="1235">
          <cell r="A1235" t="str">
            <v>Card Type Group 4</v>
          </cell>
          <cell r="B1235">
            <v>1234</v>
          </cell>
          <cell r="P1235">
            <v>1874</v>
          </cell>
          <cell r="Q1235" t="str">
            <v>From To Internal Account Number</v>
          </cell>
          <cell r="R1235" t="str">
            <v>from_to_intnl_acct_num</v>
          </cell>
        </row>
        <row r="1236">
          <cell r="A1236" t="str">
            <v>Bank Code</v>
          </cell>
          <cell r="B1236">
            <v>1235</v>
          </cell>
          <cell r="P1236">
            <v>1875</v>
          </cell>
          <cell r="Q1236" t="str">
            <v>Service Branch Number</v>
          </cell>
          <cell r="R1236" t="str">
            <v>svc_br_num</v>
          </cell>
        </row>
        <row r="1237">
          <cell r="A1237" t="str">
            <v>Kbank Invalid Block Code</v>
          </cell>
          <cell r="B1237">
            <v>1236</v>
          </cell>
          <cell r="P1237">
            <v>1876</v>
          </cell>
          <cell r="Q1237" t="str">
            <v>Transaction Effective Date</v>
          </cell>
          <cell r="R1237" t="str">
            <v>txn_eff_dt</v>
          </cell>
        </row>
        <row r="1238">
          <cell r="A1238" t="str">
            <v>Card Number Encrypt</v>
          </cell>
          <cell r="B1238">
            <v>1237</v>
          </cell>
          <cell r="P1238">
            <v>1877</v>
          </cell>
          <cell r="Q1238" t="str">
            <v>Debit Credit indicator</v>
          </cell>
          <cell r="R1238" t="str">
            <v>dr_cr_ind</v>
          </cell>
        </row>
        <row r="1239">
          <cell r="A1239" t="str">
            <v>Merchant Code</v>
          </cell>
          <cell r="B1239">
            <v>1238</v>
          </cell>
          <cell r="P1239">
            <v>1879</v>
          </cell>
          <cell r="Q1239" t="str">
            <v>CBS Internal Transaction Code</v>
          </cell>
          <cell r="R1239" t="str">
            <v>cbs_intnl_txn_cd</v>
          </cell>
        </row>
        <row r="1240">
          <cell r="A1240" t="str">
            <v>Merchant Organization Code</v>
          </cell>
          <cell r="B1240">
            <v>1239</v>
          </cell>
          <cell r="P1240">
            <v>1880</v>
          </cell>
          <cell r="Q1240" t="str">
            <v>Cheque Number</v>
          </cell>
          <cell r="R1240" t="str">
            <v>chq_num</v>
          </cell>
        </row>
        <row r="1241">
          <cell r="A1241" t="str">
            <v>Fee Program Interchange Code</v>
          </cell>
          <cell r="B1241">
            <v>1240</v>
          </cell>
          <cell r="P1241">
            <v>1881</v>
          </cell>
          <cell r="Q1241" t="str">
            <v>Source User Number</v>
          </cell>
          <cell r="R1241" t="str">
            <v>src_usr_num</v>
          </cell>
        </row>
        <row r="1242">
          <cell r="A1242" t="str">
            <v>E-Commerce Code</v>
          </cell>
          <cell r="B1242">
            <v>1241</v>
          </cell>
          <cell r="P1242">
            <v>1882</v>
          </cell>
          <cell r="Q1242" t="str">
            <v>Authorized User Number</v>
          </cell>
          <cell r="R1242" t="str">
            <v>auth_usr_num</v>
          </cell>
        </row>
        <row r="1243">
          <cell r="A1243" t="str">
            <v>Original Credit Code</v>
          </cell>
          <cell r="B1243">
            <v>1242</v>
          </cell>
          <cell r="P1243">
            <v>1883</v>
          </cell>
          <cell r="Q1243" t="str">
            <v>Reference Number 1</v>
          </cell>
          <cell r="R1243" t="str">
            <v>ref_num_1</v>
          </cell>
        </row>
        <row r="1244">
          <cell r="A1244" t="str">
            <v>BIN Description</v>
          </cell>
          <cell r="B1244">
            <v>1243</v>
          </cell>
          <cell r="P1244">
            <v>1884</v>
          </cell>
          <cell r="Q1244" t="str">
            <v>Reference Number 2</v>
          </cell>
          <cell r="R1244" t="str">
            <v>ref_num_2</v>
          </cell>
        </row>
        <row r="1245">
          <cell r="A1245" t="str">
            <v>BIN Detail</v>
          </cell>
          <cell r="B1245">
            <v>1244</v>
          </cell>
          <cell r="P1245">
            <v>1885</v>
          </cell>
          <cell r="Q1245" t="str">
            <v>Reference Number 3</v>
          </cell>
          <cell r="R1245" t="str">
            <v>ref_num_3</v>
          </cell>
        </row>
        <row r="1246">
          <cell r="A1246" t="str">
            <v>VISA Issuer BIN</v>
          </cell>
          <cell r="B1246">
            <v>1245</v>
          </cell>
          <cell r="P1246">
            <v>1886</v>
          </cell>
          <cell r="Q1246" t="str">
            <v>Transaction Surrogate Key</v>
          </cell>
          <cell r="R1246" t="str">
            <v>txn_sk</v>
          </cell>
        </row>
        <row r="1247">
          <cell r="A1247" t="str">
            <v>VISA Card Type Code</v>
          </cell>
          <cell r="B1247">
            <v>1246</v>
          </cell>
          <cell r="P1247">
            <v>1887</v>
          </cell>
          <cell r="Q1247" t="str">
            <v>Accrued Interest Amount</v>
          </cell>
          <cell r="R1247" t="str">
            <v>acru_int_amt</v>
          </cell>
        </row>
        <row r="1248">
          <cell r="A1248" t="str">
            <v>VISA Process BIN</v>
          </cell>
          <cell r="B1248">
            <v>1247</v>
          </cell>
          <cell r="P1248">
            <v>1888</v>
          </cell>
          <cell r="Q1248" t="str">
            <v>Tax Amount</v>
          </cell>
          <cell r="R1248" t="str">
            <v>tax_amt</v>
          </cell>
        </row>
        <row r="1249">
          <cell r="A1249" t="str">
            <v>VISA Domain Code</v>
          </cell>
          <cell r="B1249">
            <v>1248</v>
          </cell>
          <cell r="P1249">
            <v>1889</v>
          </cell>
          <cell r="Q1249" t="str">
            <v>Penalty Amount</v>
          </cell>
          <cell r="R1249" t="str">
            <v>pnlty_amt</v>
          </cell>
        </row>
        <row r="1250">
          <cell r="A1250" t="str">
            <v>VISA Region Code</v>
          </cell>
          <cell r="B1250">
            <v>1249</v>
          </cell>
          <cell r="P1250">
            <v>1890</v>
          </cell>
          <cell r="Q1250" t="str">
            <v>Log Number</v>
          </cell>
          <cell r="R1250" t="str">
            <v>log_num</v>
          </cell>
        </row>
        <row r="1251">
          <cell r="A1251" t="str">
            <v>VISA Country Code</v>
          </cell>
          <cell r="B1251">
            <v>1250</v>
          </cell>
          <cell r="P1251">
            <v>1891</v>
          </cell>
          <cell r="Q1251" t="str">
            <v xml:space="preserve">Transaction Date Time </v>
          </cell>
          <cell r="R1251" t="str">
            <v>txn_dt_tm</v>
          </cell>
        </row>
        <row r="1252">
          <cell r="A1252" t="str">
            <v>Mastercard Member Number</v>
          </cell>
          <cell r="B1252">
            <v>1251</v>
          </cell>
          <cell r="P1252">
            <v>1892</v>
          </cell>
          <cell r="Q1252" t="str">
            <v>Transaction Description</v>
          </cell>
          <cell r="R1252" t="str">
            <v>txn_desc</v>
          </cell>
        </row>
        <row r="1253">
          <cell r="A1253" t="str">
            <v>Mastercard Product Code</v>
          </cell>
          <cell r="B1253">
            <v>1252</v>
          </cell>
          <cell r="P1253">
            <v>1893</v>
          </cell>
          <cell r="Q1253" t="str">
            <v>Mobile Operator</v>
          </cell>
          <cell r="R1253" t="str">
            <v>mbl_oper</v>
          </cell>
        </row>
        <row r="1254">
          <cell r="A1254" t="str">
            <v>Mastercard Product Type Code</v>
          </cell>
          <cell r="B1254">
            <v>1253</v>
          </cell>
          <cell r="P1254">
            <v>1894</v>
          </cell>
          <cell r="Q1254" t="str">
            <v>Current Account Number</v>
          </cell>
          <cell r="R1254" t="str">
            <v>ca_num</v>
          </cell>
        </row>
        <row r="1255">
          <cell r="A1255" t="str">
            <v>Mastercard Country Name in English</v>
          </cell>
          <cell r="B1255">
            <v>1254</v>
          </cell>
          <cell r="P1255">
            <v>1895</v>
          </cell>
          <cell r="Q1255" t="str">
            <v>Saving Account Number</v>
          </cell>
          <cell r="R1255" t="str">
            <v>svg_acct_num</v>
          </cell>
        </row>
        <row r="1256">
          <cell r="A1256" t="str">
            <v>Mastercard Country Code</v>
          </cell>
          <cell r="B1256">
            <v>1255</v>
          </cell>
          <cell r="P1256">
            <v>1896</v>
          </cell>
          <cell r="Q1256" t="str">
            <v>Language Code</v>
          </cell>
          <cell r="R1256" t="str">
            <v>lang_cd</v>
          </cell>
        </row>
        <row r="1257">
          <cell r="A1257" t="str">
            <v>Mastercard Region Code</v>
          </cell>
          <cell r="B1257">
            <v>1256</v>
          </cell>
          <cell r="P1257">
            <v>1898</v>
          </cell>
          <cell r="Q1257" t="str">
            <v>PIN</v>
          </cell>
          <cell r="R1257" t="str">
            <v>pin</v>
          </cell>
        </row>
        <row r="1258">
          <cell r="A1258" t="str">
            <v>Mastercard Product Class Code</v>
          </cell>
          <cell r="B1258">
            <v>1257</v>
          </cell>
          <cell r="P1258">
            <v>1899</v>
          </cell>
          <cell r="Q1258" t="str">
            <v>Upgrade Flag</v>
          </cell>
          <cell r="R1258" t="str">
            <v>upgrd_f</v>
          </cell>
        </row>
        <row r="1259">
          <cell r="A1259" t="str">
            <v>BIN Card Group Code</v>
          </cell>
          <cell r="B1259">
            <v>1258</v>
          </cell>
          <cell r="P1259">
            <v>1900</v>
          </cell>
          <cell r="Q1259" t="str">
            <v>Third Fund Transfer Flag</v>
          </cell>
          <cell r="R1259" t="str">
            <v>thrd_ft_f</v>
          </cell>
        </row>
        <row r="1260">
          <cell r="A1260" t="str">
            <v>Fund Source Identifier</v>
          </cell>
          <cell r="B1260">
            <v>1259</v>
          </cell>
          <cell r="P1260">
            <v>1901</v>
          </cell>
          <cell r="Q1260" t="str">
            <v>Channel</v>
          </cell>
          <cell r="R1260" t="str">
            <v>chnl</v>
          </cell>
        </row>
        <row r="1261">
          <cell r="A1261" t="str">
            <v>Report Form Number</v>
          </cell>
          <cell r="B1261">
            <v>1260</v>
          </cell>
          <cell r="P1261">
            <v>1902</v>
          </cell>
          <cell r="Q1261" t="str">
            <v>Location Code</v>
          </cell>
          <cell r="R1261" t="str">
            <v>lo_cd</v>
          </cell>
        </row>
        <row r="1262">
          <cell r="A1262" t="str">
            <v>Group Number</v>
          </cell>
          <cell r="B1262">
            <v>1261</v>
          </cell>
          <cell r="P1262">
            <v>1904</v>
          </cell>
          <cell r="Q1262" t="str">
            <v>Update Type</v>
          </cell>
          <cell r="R1262" t="str">
            <v>upd_tp</v>
          </cell>
        </row>
        <row r="1263">
          <cell r="A1263" t="str">
            <v>Report Number</v>
          </cell>
          <cell r="B1263">
            <v>1262</v>
          </cell>
          <cell r="P1263">
            <v>1905</v>
          </cell>
          <cell r="Q1263" t="str">
            <v>Old Update Value</v>
          </cell>
          <cell r="R1263" t="str">
            <v>old_upd_val</v>
          </cell>
        </row>
        <row r="1264">
          <cell r="A1264" t="str">
            <v>Credit Card Number</v>
          </cell>
          <cell r="B1264">
            <v>1263</v>
          </cell>
          <cell r="P1264">
            <v>1906</v>
          </cell>
          <cell r="Q1264" t="str">
            <v>New Update Value</v>
          </cell>
          <cell r="R1264" t="str">
            <v>new_upd_val</v>
          </cell>
        </row>
        <row r="1265">
          <cell r="A1265" t="str">
            <v>Transfer Date</v>
          </cell>
          <cell r="B1265">
            <v>1264</v>
          </cell>
          <cell r="P1265">
            <v>1907</v>
          </cell>
          <cell r="Q1265" t="str">
            <v>IP Address</v>
          </cell>
          <cell r="R1265" t="str">
            <v>ip_addr</v>
          </cell>
        </row>
        <row r="1266">
          <cell r="A1266" t="str">
            <v>Last Days Past Due</v>
          </cell>
          <cell r="B1266">
            <v>1265</v>
          </cell>
          <cell r="P1266">
            <v>1908</v>
          </cell>
          <cell r="Q1266" t="str">
            <v>Latitude</v>
          </cell>
          <cell r="R1266" t="str">
            <v>lati</v>
          </cell>
        </row>
        <row r="1267">
          <cell r="A1267" t="str">
            <v>Current Balance</v>
          </cell>
          <cell r="B1267">
            <v>1266</v>
          </cell>
          <cell r="P1267">
            <v>1909</v>
          </cell>
          <cell r="Q1267" t="str">
            <v>Longitude</v>
          </cell>
          <cell r="R1267" t="str">
            <v>longi</v>
          </cell>
        </row>
        <row r="1268">
          <cell r="A1268" t="str">
            <v>Past Due Amount</v>
          </cell>
          <cell r="B1268">
            <v>1267</v>
          </cell>
          <cell r="P1268">
            <v>1910</v>
          </cell>
          <cell r="Q1268" t="str">
            <v>PIN Error Count</v>
          </cell>
          <cell r="R1268" t="str">
            <v>pin_err_cnt</v>
          </cell>
        </row>
        <row r="1269">
          <cell r="A1269" t="str">
            <v>Customer Name in English</v>
          </cell>
          <cell r="B1269">
            <v>1268</v>
          </cell>
          <cell r="P1269">
            <v>1911</v>
          </cell>
          <cell r="Q1269" t="str">
            <v>Status</v>
          </cell>
          <cell r="R1269" t="str">
            <v>st</v>
          </cell>
        </row>
        <row r="1270">
          <cell r="A1270" t="str">
            <v>Card Status Code</v>
          </cell>
          <cell r="B1270">
            <v>1269</v>
          </cell>
          <cell r="P1270">
            <v>1912</v>
          </cell>
          <cell r="Q1270" t="str">
            <v>Register Card Number Hash</v>
          </cell>
          <cell r="R1270" t="str">
            <v>regis_card_num_hash</v>
          </cell>
        </row>
        <row r="1271">
          <cell r="A1271" t="str">
            <v>Block Code</v>
          </cell>
          <cell r="B1271">
            <v>1270</v>
          </cell>
          <cell r="P1271">
            <v>1913</v>
          </cell>
          <cell r="Q1271" t="str">
            <v>Financial Flag</v>
          </cell>
          <cell r="R1271" t="str">
            <v>fin_f</v>
          </cell>
        </row>
        <row r="1272">
          <cell r="A1272" t="str">
            <v>Owner Block Code</v>
          </cell>
          <cell r="B1272">
            <v>1271</v>
          </cell>
          <cell r="P1272">
            <v>1914</v>
          </cell>
          <cell r="Q1272" t="str">
            <v>Third Fund Transfer Amount</v>
          </cell>
          <cell r="R1272" t="str">
            <v>thrd_ft_amt</v>
          </cell>
        </row>
        <row r="1273">
          <cell r="A1273" t="str">
            <v>Card Cycle</v>
          </cell>
          <cell r="B1273">
            <v>1272</v>
          </cell>
          <cell r="P1273">
            <v>1915</v>
          </cell>
          <cell r="Q1273" t="str">
            <v>Third Fund Transfer Limit</v>
          </cell>
          <cell r="R1273" t="str">
            <v>thrd_ft_lmt</v>
          </cell>
        </row>
        <row r="1274">
          <cell r="A1274" t="str">
            <v>User Code</v>
          </cell>
          <cell r="B1274">
            <v>1273</v>
          </cell>
          <cell r="P1274">
            <v>1916</v>
          </cell>
          <cell r="Q1274" t="str">
            <v>Fund Transfer Amount</v>
          </cell>
          <cell r="R1274" t="str">
            <v>ft_amt</v>
          </cell>
        </row>
        <row r="1275">
          <cell r="A1275" t="str">
            <v>Auto Payment RT Account Number</v>
          </cell>
          <cell r="B1275">
            <v>1274</v>
          </cell>
          <cell r="P1275">
            <v>1917</v>
          </cell>
          <cell r="Q1275" t="str">
            <v>Fund Transfer Limit</v>
          </cell>
          <cell r="R1275" t="str">
            <v>ft_lmt</v>
          </cell>
        </row>
        <row r="1276">
          <cell r="A1276" t="str">
            <v>Deduct Account Number</v>
          </cell>
          <cell r="B1276">
            <v>1275</v>
          </cell>
          <cell r="P1276">
            <v>1918</v>
          </cell>
          <cell r="Q1276" t="str">
            <v>Bill Payment Amount</v>
          </cell>
          <cell r="R1276" t="str">
            <v>bp_amt</v>
          </cell>
        </row>
        <row r="1277">
          <cell r="A1277" t="str">
            <v>Current Collection</v>
          </cell>
          <cell r="B1277">
            <v>1276</v>
          </cell>
          <cell r="P1277">
            <v>1919</v>
          </cell>
          <cell r="Q1277" t="str">
            <v>Bill Payment Limit</v>
          </cell>
          <cell r="R1277" t="str">
            <v>bp_lmt</v>
          </cell>
        </row>
        <row r="1278">
          <cell r="A1278" t="str">
            <v>Merchant or Transaction Name in English</v>
          </cell>
          <cell r="B1278">
            <v>1277</v>
          </cell>
          <cell r="P1278">
            <v>1920</v>
          </cell>
          <cell r="Q1278" t="str">
            <v>Register Date</v>
          </cell>
          <cell r="R1278" t="str">
            <v>regis_dt</v>
          </cell>
        </row>
        <row r="1279">
          <cell r="A1279" t="str">
            <v>Installment Flag</v>
          </cell>
          <cell r="B1279">
            <v>1278</v>
          </cell>
          <cell r="P1279">
            <v>1921</v>
          </cell>
          <cell r="Q1279" t="str">
            <v>ORFT Amount</v>
          </cell>
          <cell r="R1279" t="str">
            <v>orft_amt</v>
          </cell>
        </row>
        <row r="1280">
          <cell r="A1280" t="str">
            <v>Branch Code</v>
          </cell>
          <cell r="B1280">
            <v>1279</v>
          </cell>
          <cell r="P1280">
            <v>1922</v>
          </cell>
          <cell r="Q1280" t="str">
            <v>ORFT Limit</v>
          </cell>
          <cell r="R1280" t="str">
            <v>orft_lmt</v>
          </cell>
        </row>
        <row r="1281">
          <cell r="A1281" t="str">
            <v>Transfer Account Number</v>
          </cell>
          <cell r="B1281">
            <v>1280</v>
          </cell>
          <cell r="P1281">
            <v>1923</v>
          </cell>
          <cell r="Q1281" t="str">
            <v>Consolidate Flag</v>
          </cell>
          <cell r="R1281" t="str">
            <v>conso_f</v>
          </cell>
        </row>
        <row r="1282">
          <cell r="A1282" t="str">
            <v>Reimbursement ATT</v>
          </cell>
          <cell r="B1282">
            <v>1281</v>
          </cell>
          <cell r="P1282">
            <v>1924</v>
          </cell>
          <cell r="Q1282" t="str">
            <v>Allow Fund Transfer Flag</v>
          </cell>
          <cell r="R1282" t="str">
            <v>alw_ft_f</v>
          </cell>
        </row>
        <row r="1283">
          <cell r="A1283" t="str">
            <v>Auto Chargeback Flag</v>
          </cell>
          <cell r="B1283">
            <v>1282</v>
          </cell>
          <cell r="P1283">
            <v>1925</v>
          </cell>
          <cell r="Q1283" t="str">
            <v>Identification Number Hash</v>
          </cell>
          <cell r="R1283" t="str">
            <v>id_num_hash</v>
          </cell>
        </row>
        <row r="1284">
          <cell r="A1284" t="str">
            <v>Charge Off Status</v>
          </cell>
          <cell r="B1284">
            <v>1283</v>
          </cell>
          <cell r="P1284">
            <v>1926</v>
          </cell>
          <cell r="Q1284" t="str">
            <v xml:space="preserve">Customer CRR </v>
          </cell>
          <cell r="R1284" t="str">
            <v>cst_crr</v>
          </cell>
        </row>
        <row r="1285">
          <cell r="A1285" t="str">
            <v>Stop Calculate Interest Flag</v>
          </cell>
          <cell r="B1285">
            <v>1284</v>
          </cell>
          <cell r="P1285">
            <v>1927</v>
          </cell>
          <cell r="Q1285" t="str">
            <v>Last Change PIN Date</v>
          </cell>
          <cell r="R1285" t="str">
            <v>last_chng_pin_dt</v>
          </cell>
        </row>
        <row r="1286">
          <cell r="A1286" t="str">
            <v>Record Number</v>
          </cell>
          <cell r="B1286">
            <v>1285</v>
          </cell>
          <cell r="P1286">
            <v>1928</v>
          </cell>
          <cell r="Q1286" t="str">
            <v>Force Change PIN Flag</v>
          </cell>
          <cell r="R1286" t="str">
            <v>force_chng_pin_f</v>
          </cell>
        </row>
        <row r="1287">
          <cell r="A1287" t="str">
            <v>Organization</v>
          </cell>
          <cell r="B1287">
            <v>1286</v>
          </cell>
          <cell r="P1287">
            <v>1929</v>
          </cell>
          <cell r="Q1287" t="str">
            <v>Prompt Pay Amount</v>
          </cell>
          <cell r="R1287" t="str">
            <v>prmpt_pay_amt</v>
          </cell>
        </row>
        <row r="1288">
          <cell r="A1288" t="str">
            <v>Carriage Control</v>
          </cell>
          <cell r="B1288">
            <v>1287</v>
          </cell>
          <cell r="P1288">
            <v>1930</v>
          </cell>
          <cell r="Q1288" t="str">
            <v>Prompt Pay Limit</v>
          </cell>
          <cell r="R1288" t="str">
            <v>prmpt_pay_lmt</v>
          </cell>
        </row>
        <row r="1289">
          <cell r="A1289" t="str">
            <v>Customer or Cardholder Number</v>
          </cell>
          <cell r="B1289">
            <v>1288</v>
          </cell>
          <cell r="P1289">
            <v>1931</v>
          </cell>
          <cell r="Q1289" t="str">
            <v>KPlus Merchant Account</v>
          </cell>
          <cell r="R1289" t="str">
            <v>kplus_mrch_acct</v>
          </cell>
        </row>
        <row r="1290">
          <cell r="A1290" t="str">
            <v>Maintenance Number</v>
          </cell>
          <cell r="B1290">
            <v>1289</v>
          </cell>
          <cell r="P1290">
            <v>1932</v>
          </cell>
          <cell r="Q1290" t="str">
            <v>Consent RTP Flag</v>
          </cell>
          <cell r="R1290" t="str">
            <v>cnsnt_rtp_f</v>
          </cell>
        </row>
        <row r="1291">
          <cell r="A1291" t="str">
            <v>Maintenance Description</v>
          </cell>
          <cell r="B1291">
            <v>1290</v>
          </cell>
          <cell r="P1291">
            <v>1933</v>
          </cell>
          <cell r="Q1291" t="str">
            <v>Cardless Withdraw Amount</v>
          </cell>
          <cell r="R1291" t="str">
            <v>cardless_wdrw_amt</v>
          </cell>
        </row>
        <row r="1292">
          <cell r="A1292" t="str">
            <v>Old Maintenance Data</v>
          </cell>
          <cell r="B1292">
            <v>1291</v>
          </cell>
          <cell r="P1292">
            <v>1934</v>
          </cell>
          <cell r="Q1292" t="str">
            <v>Cardless Withdraw Limit</v>
          </cell>
          <cell r="R1292" t="str">
            <v>cardless_wdrw_lmt</v>
          </cell>
        </row>
        <row r="1293">
          <cell r="A1293" t="str">
            <v>New Maintenance Data</v>
          </cell>
          <cell r="B1293">
            <v>1292</v>
          </cell>
          <cell r="P1293">
            <v>1935</v>
          </cell>
          <cell r="Q1293" t="str">
            <v>Last Login Date</v>
          </cell>
          <cell r="R1293" t="str">
            <v>last_login_dt</v>
          </cell>
        </row>
        <row r="1294">
          <cell r="A1294" t="str">
            <v>Maintenance User</v>
          </cell>
          <cell r="B1294">
            <v>1293</v>
          </cell>
          <cell r="P1294">
            <v>1936</v>
          </cell>
          <cell r="Q1294" t="str">
            <v>Cross Border Payment Amount</v>
          </cell>
          <cell r="R1294" t="str">
            <v>crss_brdr_paymt_amt</v>
          </cell>
        </row>
        <row r="1295">
          <cell r="A1295" t="str">
            <v>Action</v>
          </cell>
          <cell r="B1295">
            <v>1294</v>
          </cell>
          <cell r="P1295">
            <v>1937</v>
          </cell>
          <cell r="Q1295" t="str">
            <v>Cross Border Payment Limit</v>
          </cell>
          <cell r="R1295" t="str">
            <v>crss_brdr_paymt_lmt</v>
          </cell>
        </row>
        <row r="1296">
          <cell r="A1296" t="str">
            <v>Maintenance Date</v>
          </cell>
          <cell r="B1296">
            <v>1295</v>
          </cell>
          <cell r="P1296">
            <v>1938</v>
          </cell>
          <cell r="Q1296" t="str">
            <v>PIN Lock Count</v>
          </cell>
          <cell r="R1296" t="str">
            <v>pin_lock_cnt</v>
          </cell>
        </row>
        <row r="1297">
          <cell r="A1297" t="str">
            <v>Maintenance Time</v>
          </cell>
          <cell r="B1297">
            <v>1296</v>
          </cell>
          <cell r="P1297">
            <v>1939</v>
          </cell>
          <cell r="Q1297" t="str">
            <v>PIN Lock Error Count</v>
          </cell>
          <cell r="R1297" t="str">
            <v>pin_lock_err_cnt</v>
          </cell>
        </row>
        <row r="1298">
          <cell r="A1298" t="str">
            <v>Customer Organization Number</v>
          </cell>
          <cell r="B1298">
            <v>1297</v>
          </cell>
          <cell r="P1298">
            <v>1940</v>
          </cell>
          <cell r="Q1298" t="str">
            <v>Unlock PIN Flag</v>
          </cell>
          <cell r="R1298" t="str">
            <v>unlck_pin_f</v>
          </cell>
        </row>
        <row r="1299">
          <cell r="A1299" t="str">
            <v>Status Code</v>
          </cell>
          <cell r="B1299">
            <v>1298</v>
          </cell>
          <cell r="P1299">
            <v>1941</v>
          </cell>
          <cell r="Q1299" t="str">
            <v>Unlock PIN in Process Flag</v>
          </cell>
          <cell r="R1299" t="str">
            <v>unlck_pin_in_procss_f</v>
          </cell>
        </row>
        <row r="1300">
          <cell r="A1300" t="str">
            <v>Short Name</v>
          </cell>
          <cell r="B1300">
            <v>1299</v>
          </cell>
          <cell r="P1300">
            <v>1943</v>
          </cell>
          <cell r="Q1300" t="str">
            <v>Face Scan Status</v>
          </cell>
          <cell r="R1300" t="str">
            <v>face_scan_st</v>
          </cell>
        </row>
        <row r="1301">
          <cell r="A1301" t="str">
            <v>Co Owner Name</v>
          </cell>
          <cell r="B1301">
            <v>1300</v>
          </cell>
          <cell r="P1301">
            <v>1944</v>
          </cell>
          <cell r="Q1301" t="str">
            <v>Face Scan Error Count</v>
          </cell>
          <cell r="R1301" t="str">
            <v>face_scan_err_cnt</v>
          </cell>
        </row>
        <row r="1302">
          <cell r="A1302" t="str">
            <v>Postcode</v>
          </cell>
          <cell r="B1302">
            <v>1301</v>
          </cell>
          <cell r="P1302">
            <v>1945</v>
          </cell>
          <cell r="Q1302" t="str">
            <v>Register Profile Type</v>
          </cell>
          <cell r="R1302" t="str">
            <v>regis_prfl_tp</v>
          </cell>
        </row>
        <row r="1303">
          <cell r="A1303" t="str">
            <v>Credit Limit Amount</v>
          </cell>
          <cell r="B1303">
            <v>1302</v>
          </cell>
          <cell r="P1303">
            <v>1946</v>
          </cell>
          <cell r="Q1303" t="str">
            <v>Current Profile Type</v>
          </cell>
          <cell r="R1303" t="str">
            <v>crrnt_prfl_tp</v>
          </cell>
        </row>
        <row r="1304">
          <cell r="A1304" t="str">
            <v>SMSA</v>
          </cell>
          <cell r="B1304">
            <v>1303</v>
          </cell>
          <cell r="P1304">
            <v>1947</v>
          </cell>
          <cell r="Q1304" t="str">
            <v>Profile Update Date</v>
          </cell>
          <cell r="R1304" t="str">
            <v>prfl_upd_dt</v>
          </cell>
        </row>
        <row r="1305">
          <cell r="A1305" t="str">
            <v>Income Amount</v>
          </cell>
          <cell r="B1305">
            <v>1304</v>
          </cell>
          <cell r="P1305">
            <v>1948</v>
          </cell>
          <cell r="Q1305" t="str">
            <v>Last Unlock Date by Call Center</v>
          </cell>
          <cell r="R1305" t="str">
            <v>last_unlck_dt_by_call_center</v>
          </cell>
        </row>
        <row r="1306">
          <cell r="A1306" t="str">
            <v>Tax Type Code</v>
          </cell>
          <cell r="B1306">
            <v>1305</v>
          </cell>
          <cell r="P1306">
            <v>1953</v>
          </cell>
          <cell r="Q1306" t="str">
            <v>Account Type</v>
          </cell>
          <cell r="R1306" t="str">
            <v>acct_tp</v>
          </cell>
        </row>
        <row r="1307">
          <cell r="A1307" t="str">
            <v>Identification Number</v>
          </cell>
          <cell r="B1307">
            <v>1306</v>
          </cell>
          <cell r="P1307">
            <v>1954</v>
          </cell>
          <cell r="Q1307" t="str">
            <v>Alias name</v>
          </cell>
          <cell r="R1307" t="str">
            <v>alias_nm</v>
          </cell>
        </row>
        <row r="1308">
          <cell r="A1308" t="str">
            <v>Co Tax Type Code</v>
          </cell>
          <cell r="B1308">
            <v>1307</v>
          </cell>
          <cell r="P1308">
            <v>1955</v>
          </cell>
          <cell r="Q1308" t="str">
            <v>Account Card Status</v>
          </cell>
          <cell r="R1308" t="str">
            <v>acct_card_st</v>
          </cell>
        </row>
        <row r="1309">
          <cell r="A1309" t="str">
            <v>Birth Date or Establishment Date</v>
          </cell>
          <cell r="B1309">
            <v>1308</v>
          </cell>
          <cell r="P1309">
            <v>1956</v>
          </cell>
          <cell r="Q1309" t="str">
            <v>Account State</v>
          </cell>
          <cell r="R1309" t="str">
            <v>acct_ste</v>
          </cell>
        </row>
        <row r="1310">
          <cell r="A1310" t="str">
            <v>Co Birth Date or Establishment Date</v>
          </cell>
          <cell r="B1310">
            <v>1309</v>
          </cell>
          <cell r="P1310">
            <v>1957</v>
          </cell>
          <cell r="Q1310" t="str">
            <v>Default Account</v>
          </cell>
          <cell r="R1310" t="str">
            <v>dflt_acct</v>
          </cell>
        </row>
        <row r="1311">
          <cell r="A1311" t="str">
            <v>Last Maintain Date</v>
          </cell>
          <cell r="B1311">
            <v>1310</v>
          </cell>
          <cell r="P1311">
            <v>1958</v>
          </cell>
          <cell r="Q1311" t="str">
            <v>Flag 1</v>
          </cell>
          <cell r="R1311" t="str">
            <v>f_1</v>
          </cell>
        </row>
        <row r="1312">
          <cell r="A1312" t="str">
            <v>Home Telephone Number</v>
          </cell>
          <cell r="B1312">
            <v>1311</v>
          </cell>
          <cell r="P1312">
            <v>1959</v>
          </cell>
          <cell r="Q1312" t="str">
            <v>Flag 2</v>
          </cell>
          <cell r="R1312" t="str">
            <v>f_2</v>
          </cell>
        </row>
        <row r="1313">
          <cell r="A1313" t="str">
            <v>Co Home Telephone Number</v>
          </cell>
          <cell r="B1313">
            <v>1312</v>
          </cell>
          <cell r="P1313">
            <v>1960</v>
          </cell>
          <cell r="Q1313" t="str">
            <v>Flag 3</v>
          </cell>
          <cell r="R1313" t="str">
            <v>f_3</v>
          </cell>
        </row>
        <row r="1314">
          <cell r="A1314" t="str">
            <v>Title in Thai</v>
          </cell>
          <cell r="B1314">
            <v>1313</v>
          </cell>
          <cell r="P1314">
            <v>1961</v>
          </cell>
          <cell r="Q1314" t="str">
            <v>Flag 4</v>
          </cell>
          <cell r="R1314" t="str">
            <v>f_4</v>
          </cell>
        </row>
        <row r="1315">
          <cell r="A1315" t="str">
            <v>Office Telephone Number</v>
          </cell>
          <cell r="B1315">
            <v>1314</v>
          </cell>
          <cell r="P1315">
            <v>1962</v>
          </cell>
          <cell r="Q1315" t="str">
            <v>Flag 5</v>
          </cell>
          <cell r="R1315" t="str">
            <v>f_5</v>
          </cell>
        </row>
        <row r="1316">
          <cell r="A1316" t="str">
            <v>Co Office Telephone Number</v>
          </cell>
          <cell r="B1316">
            <v>1315</v>
          </cell>
          <cell r="P1316">
            <v>1963</v>
          </cell>
          <cell r="Q1316" t="str">
            <v>Flag 6</v>
          </cell>
          <cell r="R1316" t="str">
            <v>f_6</v>
          </cell>
        </row>
        <row r="1317">
          <cell r="A1317" t="str">
            <v>VAT Code</v>
          </cell>
          <cell r="B1317">
            <v>1316</v>
          </cell>
          <cell r="P1317">
            <v>1964</v>
          </cell>
          <cell r="Q1317" t="str">
            <v>Flag 7</v>
          </cell>
          <cell r="R1317" t="str">
            <v>f_7</v>
          </cell>
        </row>
        <row r="1318">
          <cell r="A1318" t="str">
            <v>Office Telephone Number Flag</v>
          </cell>
          <cell r="B1318">
            <v>1317</v>
          </cell>
          <cell r="P1318">
            <v>1965</v>
          </cell>
          <cell r="Q1318" t="str">
            <v>Flag 8</v>
          </cell>
          <cell r="R1318" t="str">
            <v>f_8</v>
          </cell>
        </row>
        <row r="1319">
          <cell r="A1319" t="str">
            <v>Co Office Telephone Number Flag</v>
          </cell>
          <cell r="B1319">
            <v>1318</v>
          </cell>
          <cell r="P1319">
            <v>1966</v>
          </cell>
          <cell r="Q1319" t="str">
            <v>Flag 9</v>
          </cell>
          <cell r="R1319" t="str">
            <v>f_9</v>
          </cell>
        </row>
        <row r="1320">
          <cell r="A1320" t="str">
            <v>Return Document Flag</v>
          </cell>
          <cell r="B1320">
            <v>1319</v>
          </cell>
          <cell r="P1320">
            <v>1967</v>
          </cell>
          <cell r="Q1320" t="str">
            <v>Flag 10</v>
          </cell>
          <cell r="R1320" t="str">
            <v>f_10</v>
          </cell>
        </row>
        <row r="1321">
          <cell r="A1321" t="str">
            <v>Co Employer</v>
          </cell>
          <cell r="B1321">
            <v>1320</v>
          </cell>
          <cell r="P1321">
            <v>1968</v>
          </cell>
          <cell r="Q1321" t="str">
            <v>Account Sub Type</v>
          </cell>
          <cell r="R1321" t="str">
            <v>acct_sub_tp</v>
          </cell>
        </row>
        <row r="1322">
          <cell r="A1322" t="str">
            <v>Customer POS and Mobile</v>
          </cell>
          <cell r="B1322">
            <v>1321</v>
          </cell>
          <cell r="P1322">
            <v>1970</v>
          </cell>
          <cell r="Q1322" t="str">
            <v>Transaction Date Time</v>
          </cell>
          <cell r="R1322" t="str">
            <v>txn_dt_tm</v>
          </cell>
        </row>
        <row r="1323">
          <cell r="A1323" t="str">
            <v>Mobile Number</v>
          </cell>
          <cell r="B1323">
            <v>1322</v>
          </cell>
          <cell r="P1323">
            <v>1971</v>
          </cell>
          <cell r="Q1323" t="str">
            <v>Registration Channel</v>
          </cell>
          <cell r="R1323" t="str">
            <v>regis_chnl</v>
          </cell>
        </row>
        <row r="1324">
          <cell r="A1324" t="str">
            <v>Installment Credit Line Amount</v>
          </cell>
          <cell r="B1324">
            <v>1323</v>
          </cell>
          <cell r="P1324">
            <v>1972</v>
          </cell>
          <cell r="Q1324" t="str">
            <v>Alert Channel</v>
          </cell>
          <cell r="R1324" t="str">
            <v>alrt_chnl</v>
          </cell>
        </row>
        <row r="1325">
          <cell r="A1325" t="str">
            <v>Cash Credit Line Amount</v>
          </cell>
          <cell r="B1325">
            <v>1324</v>
          </cell>
          <cell r="P1325">
            <v>1973</v>
          </cell>
          <cell r="Q1325" t="str">
            <v>Change Value</v>
          </cell>
          <cell r="R1325" t="str">
            <v>chng_val</v>
          </cell>
        </row>
        <row r="1326">
          <cell r="A1326" t="str">
            <v>Available Cash Amount</v>
          </cell>
          <cell r="B1326">
            <v>1325</v>
          </cell>
          <cell r="P1326">
            <v>1974</v>
          </cell>
          <cell r="Q1326" t="str">
            <v>Default Value</v>
          </cell>
          <cell r="R1326" t="str">
            <v>dflt_val</v>
          </cell>
        </row>
        <row r="1327">
          <cell r="A1327" t="str">
            <v>Foreign Country Code</v>
          </cell>
          <cell r="B1327">
            <v>1326</v>
          </cell>
          <cell r="P1327">
            <v>1975</v>
          </cell>
          <cell r="Q1327" t="str">
            <v>Reason</v>
          </cell>
          <cell r="R1327" t="str">
            <v>rsn</v>
          </cell>
        </row>
        <row r="1328">
          <cell r="A1328" t="str">
            <v>Bill Cycle</v>
          </cell>
          <cell r="B1328">
            <v>1327</v>
          </cell>
          <cell r="P1328">
            <v>1976</v>
          </cell>
          <cell r="Q1328" t="str">
            <v>Email</v>
          </cell>
          <cell r="R1328" t="str">
            <v>email</v>
          </cell>
        </row>
        <row r="1329">
          <cell r="A1329" t="str">
            <v>Available Credit Amount</v>
          </cell>
          <cell r="B1329">
            <v>1328</v>
          </cell>
          <cell r="P1329">
            <v>1977</v>
          </cell>
          <cell r="Q1329" t="str">
            <v>First Time Flag</v>
          </cell>
          <cell r="R1329" t="str">
            <v>frst_tm_f</v>
          </cell>
        </row>
        <row r="1330">
          <cell r="A1330" t="str">
            <v>Liable Flag</v>
          </cell>
          <cell r="B1330">
            <v>1329</v>
          </cell>
          <cell r="P1330">
            <v>1978</v>
          </cell>
          <cell r="Q1330" t="str">
            <v>Package Number</v>
          </cell>
          <cell r="R1330" t="str">
            <v>pckg_num</v>
          </cell>
        </row>
        <row r="1331">
          <cell r="A1331" t="str">
            <v>Reference Usage 1</v>
          </cell>
          <cell r="B1331">
            <v>1330</v>
          </cell>
          <cell r="P1331">
            <v>1979</v>
          </cell>
          <cell r="Q1331" t="str">
            <v>Location</v>
          </cell>
          <cell r="R1331" t="str">
            <v>lo</v>
          </cell>
        </row>
        <row r="1332">
          <cell r="A1332" t="str">
            <v>Reference Usage 2</v>
          </cell>
          <cell r="B1332">
            <v>1331</v>
          </cell>
          <cell r="P1332">
            <v>1980</v>
          </cell>
          <cell r="Q1332" t="str">
            <v>Transaction Timestamp</v>
          </cell>
          <cell r="R1332" t="str">
            <v>txn_tms</v>
          </cell>
        </row>
        <row r="1333">
          <cell r="A1333" t="str">
            <v>Reference Usage 3</v>
          </cell>
          <cell r="B1333">
            <v>1332</v>
          </cell>
          <cell r="P1333">
            <v>1981</v>
          </cell>
          <cell r="Q1333" t="str">
            <v>Mobile Service Operator</v>
          </cell>
          <cell r="R1333" t="str">
            <v>mbl_svc_oper</v>
          </cell>
        </row>
        <row r="1334">
          <cell r="A1334" t="str">
            <v>Reference Usage 4</v>
          </cell>
          <cell r="B1334">
            <v>1333</v>
          </cell>
          <cell r="P1334">
            <v>1982</v>
          </cell>
          <cell r="Q1334" t="str">
            <v>From Account Number</v>
          </cell>
          <cell r="R1334" t="str">
            <v>from_acct_num</v>
          </cell>
        </row>
        <row r="1335">
          <cell r="A1335" t="str">
            <v>Reference Usage 5</v>
          </cell>
          <cell r="B1335">
            <v>1334</v>
          </cell>
          <cell r="P1335">
            <v>1983</v>
          </cell>
          <cell r="Q1335" t="str">
            <v>From Account Type Code</v>
          </cell>
          <cell r="R1335" t="str">
            <v>from_acct_tp_cd</v>
          </cell>
        </row>
        <row r="1336">
          <cell r="A1336" t="str">
            <v>Reference Usage 6</v>
          </cell>
          <cell r="B1336">
            <v>1335</v>
          </cell>
          <cell r="P1336">
            <v>1984</v>
          </cell>
          <cell r="Q1336" t="str">
            <v>To Account Number</v>
          </cell>
          <cell r="R1336" t="str">
            <v>to_acct_num</v>
          </cell>
        </row>
        <row r="1337">
          <cell r="A1337" t="str">
            <v>Reference Usage 7</v>
          </cell>
          <cell r="B1337">
            <v>1336</v>
          </cell>
          <cell r="P1337">
            <v>1985</v>
          </cell>
          <cell r="Q1337" t="str">
            <v>To Merchant Number</v>
          </cell>
          <cell r="R1337" t="str">
            <v>to_mrch_num</v>
          </cell>
        </row>
        <row r="1338">
          <cell r="A1338" t="str">
            <v>Reference Usage 8</v>
          </cell>
          <cell r="B1338">
            <v>1337</v>
          </cell>
          <cell r="P1338">
            <v>1986</v>
          </cell>
          <cell r="Q1338" t="str">
            <v>Reference 1</v>
          </cell>
          <cell r="R1338" t="str">
            <v>ref_1</v>
          </cell>
        </row>
        <row r="1339">
          <cell r="A1339" t="str">
            <v>Reference Usage 9</v>
          </cell>
          <cell r="B1339">
            <v>1338</v>
          </cell>
          <cell r="P1339">
            <v>1987</v>
          </cell>
          <cell r="Q1339" t="str">
            <v>Reference 2</v>
          </cell>
          <cell r="R1339" t="str">
            <v>ref_2</v>
          </cell>
        </row>
        <row r="1340">
          <cell r="A1340" t="str">
            <v>Reference Usage 10</v>
          </cell>
          <cell r="B1340">
            <v>1339</v>
          </cell>
          <cell r="P1340">
            <v>1988</v>
          </cell>
          <cell r="Q1340" t="str">
            <v>Reference 3</v>
          </cell>
          <cell r="R1340" t="str">
            <v>ref_3</v>
          </cell>
        </row>
        <row r="1341">
          <cell r="A1341" t="str">
            <v>Reference Usage 11</v>
          </cell>
          <cell r="B1341">
            <v>1340</v>
          </cell>
          <cell r="P1341">
            <v>1989</v>
          </cell>
          <cell r="Q1341" t="str">
            <v>Service Item</v>
          </cell>
          <cell r="R1341" t="str">
            <v>svc_itm</v>
          </cell>
        </row>
        <row r="1342">
          <cell r="A1342" t="str">
            <v>Reference Usage 12</v>
          </cell>
          <cell r="B1342">
            <v>1341</v>
          </cell>
          <cell r="P1342">
            <v>1990</v>
          </cell>
          <cell r="Q1342" t="str">
            <v>Request Number</v>
          </cell>
          <cell r="R1342" t="str">
            <v>rqst_num</v>
          </cell>
        </row>
        <row r="1343">
          <cell r="A1343" t="str">
            <v>Reference Information Tag</v>
          </cell>
          <cell r="B1343">
            <v>1342</v>
          </cell>
          <cell r="P1343">
            <v>1991</v>
          </cell>
          <cell r="Q1343" t="str">
            <v>Response Transaction Number</v>
          </cell>
          <cell r="R1343" t="str">
            <v>rsp_txn_num</v>
          </cell>
        </row>
        <row r="1344">
          <cell r="A1344" t="str">
            <v>Surname</v>
          </cell>
          <cell r="B1344">
            <v>1343</v>
          </cell>
          <cell r="P1344">
            <v>1992</v>
          </cell>
          <cell r="Q1344" t="str">
            <v>Reference Error Code</v>
          </cell>
          <cell r="R1344" t="str">
            <v>ref_err_cd</v>
          </cell>
        </row>
        <row r="1345">
          <cell r="A1345" t="str">
            <v>Dependent Children Number</v>
          </cell>
          <cell r="B1345">
            <v>1344</v>
          </cell>
          <cell r="P1345">
            <v>1993</v>
          </cell>
          <cell r="Q1345" t="str">
            <v>Reference Error Description</v>
          </cell>
          <cell r="R1345" t="str">
            <v>ref_err_desc</v>
          </cell>
        </row>
        <row r="1346">
          <cell r="A1346" t="str">
            <v>Title in English</v>
          </cell>
          <cell r="B1346">
            <v>1345</v>
          </cell>
          <cell r="P1346">
            <v>1994</v>
          </cell>
          <cell r="Q1346" t="str">
            <v>Charge Flag</v>
          </cell>
          <cell r="R1346" t="str">
            <v>chrg_f</v>
          </cell>
        </row>
        <row r="1347">
          <cell r="A1347" t="str">
            <v>Gender Code</v>
          </cell>
          <cell r="B1347">
            <v>1346</v>
          </cell>
          <cell r="P1347">
            <v>1995</v>
          </cell>
          <cell r="Q1347" t="str">
            <v>Beneficiary Bank Number</v>
          </cell>
          <cell r="R1347" t="str">
            <v>bene_bank_num</v>
          </cell>
        </row>
        <row r="1348">
          <cell r="A1348" t="str">
            <v>Behavior Score</v>
          </cell>
          <cell r="B1348">
            <v>1347</v>
          </cell>
          <cell r="P1348">
            <v>1996</v>
          </cell>
          <cell r="Q1348" t="str">
            <v>To Merchant</v>
          </cell>
          <cell r="R1348" t="str">
            <v>to_mrch</v>
          </cell>
        </row>
        <row r="1349">
          <cell r="A1349" t="str">
            <v>Home Owner Code</v>
          </cell>
          <cell r="B1349">
            <v>1348</v>
          </cell>
          <cell r="P1349">
            <v>1997</v>
          </cell>
          <cell r="Q1349" t="str">
            <v>Number of Reference</v>
          </cell>
          <cell r="R1349" t="str">
            <v>nbr_ref</v>
          </cell>
        </row>
        <row r="1350">
          <cell r="A1350" t="str">
            <v>Resident Type Code</v>
          </cell>
          <cell r="B1350">
            <v>1349</v>
          </cell>
          <cell r="P1350">
            <v>1998</v>
          </cell>
          <cell r="Q1350" t="str">
            <v>Transfer Type Code</v>
          </cell>
          <cell r="R1350" t="str">
            <v>tfr_tp_cd</v>
          </cell>
        </row>
        <row r="1351">
          <cell r="A1351" t="str">
            <v>Resident Period</v>
          </cell>
          <cell r="B1351">
            <v>1350</v>
          </cell>
          <cell r="P1351">
            <v>2000</v>
          </cell>
          <cell r="Q1351" t="str">
            <v>SMS Out</v>
          </cell>
          <cell r="R1351" t="str">
            <v>sms_out</v>
          </cell>
        </row>
        <row r="1352">
          <cell r="A1352" t="str">
            <v>Acorn Code</v>
          </cell>
          <cell r="B1352">
            <v>1351</v>
          </cell>
          <cell r="P1352">
            <v>2001</v>
          </cell>
          <cell r="Q1352" t="str">
            <v>SMS Language Code</v>
          </cell>
          <cell r="R1352" t="str">
            <v>sms_lang_cd</v>
          </cell>
        </row>
        <row r="1353">
          <cell r="A1353" t="str">
            <v>LEZ Code</v>
          </cell>
          <cell r="B1353">
            <v>1352</v>
          </cell>
          <cell r="P1353">
            <v>2002</v>
          </cell>
          <cell r="Q1353" t="str">
            <v>Reference Transaction Code</v>
          </cell>
          <cell r="R1353" t="str">
            <v>ref_txn_cd</v>
          </cell>
        </row>
        <row r="1354">
          <cell r="A1354" t="str">
            <v>Kbank Account Code</v>
          </cell>
          <cell r="B1354">
            <v>1353</v>
          </cell>
          <cell r="P1354">
            <v>2003</v>
          </cell>
          <cell r="Q1354" t="str">
            <v>Fee Amount</v>
          </cell>
          <cell r="R1354" t="str">
            <v>fee_amt</v>
          </cell>
        </row>
        <row r="1355">
          <cell r="A1355" t="str">
            <v>Marital Status Code</v>
          </cell>
          <cell r="B1355">
            <v>1354</v>
          </cell>
          <cell r="P1355">
            <v>2004</v>
          </cell>
          <cell r="Q1355" t="str">
            <v>Response Information</v>
          </cell>
          <cell r="R1355" t="str">
            <v>rsp_info</v>
          </cell>
        </row>
        <row r="1356">
          <cell r="A1356" t="str">
            <v>Dependent Number</v>
          </cell>
          <cell r="B1356">
            <v>1355</v>
          </cell>
          <cell r="P1356">
            <v>2005</v>
          </cell>
          <cell r="Q1356" t="str">
            <v>Partial Pay Flag</v>
          </cell>
          <cell r="R1356" t="str">
            <v>partl_pay_f</v>
          </cell>
        </row>
        <row r="1357">
          <cell r="A1357" t="str">
            <v>Occupation Type Code</v>
          </cell>
          <cell r="B1357">
            <v>1356</v>
          </cell>
          <cell r="P1357">
            <v>2006</v>
          </cell>
          <cell r="Q1357" t="str">
            <v>Prompt Message</v>
          </cell>
          <cell r="R1357" t="str">
            <v>prmpt_msg</v>
          </cell>
        </row>
        <row r="1358">
          <cell r="A1358" t="str">
            <v>Occupation Period</v>
          </cell>
          <cell r="B1358">
            <v>1357</v>
          </cell>
          <cell r="P1358">
            <v>2008</v>
          </cell>
          <cell r="Q1358" t="str">
            <v>To Account Name in Thai</v>
          </cell>
          <cell r="R1358" t="str">
            <v>to_acct_nm_in_thai</v>
          </cell>
        </row>
        <row r="1359">
          <cell r="A1359" t="str">
            <v>Customer Classification</v>
          </cell>
          <cell r="B1359">
            <v>1358</v>
          </cell>
          <cell r="P1359">
            <v>2009</v>
          </cell>
          <cell r="Q1359" t="str">
            <v>To Account Name in English</v>
          </cell>
          <cell r="R1359" t="str">
            <v>to_acct_nm_in_eng</v>
          </cell>
        </row>
        <row r="1360">
          <cell r="A1360" t="str">
            <v>Employer Code</v>
          </cell>
          <cell r="B1360">
            <v>1359</v>
          </cell>
          <cell r="P1360">
            <v>2012</v>
          </cell>
          <cell r="Q1360" t="str">
            <v>Available Balance</v>
          </cell>
          <cell r="R1360" t="str">
            <v>avl_bal</v>
          </cell>
        </row>
        <row r="1361">
          <cell r="A1361" t="str">
            <v>Direct Mail</v>
          </cell>
          <cell r="B1361">
            <v>1360</v>
          </cell>
          <cell r="P1361">
            <v>2013</v>
          </cell>
          <cell r="Q1361" t="str">
            <v>Payment Type</v>
          </cell>
          <cell r="R1361" t="str">
            <v>paymt_tp</v>
          </cell>
        </row>
        <row r="1362">
          <cell r="A1362" t="str">
            <v>Joint Home Owner Flag</v>
          </cell>
          <cell r="B1362">
            <v>1361</v>
          </cell>
          <cell r="P1362">
            <v>2014</v>
          </cell>
          <cell r="Q1362" t="str">
            <v>Reference 3 Real</v>
          </cell>
          <cell r="R1362" t="str">
            <v>ref_3_</v>
          </cell>
        </row>
        <row r="1363">
          <cell r="A1363" t="str">
            <v>Guarantor Code</v>
          </cell>
          <cell r="B1363">
            <v>1362</v>
          </cell>
          <cell r="P1363">
            <v>2015</v>
          </cell>
          <cell r="Q1363" t="str">
            <v>Additional Note</v>
          </cell>
          <cell r="R1363" t="str">
            <v>add_note</v>
          </cell>
        </row>
        <row r="1364">
          <cell r="A1364" t="str">
            <v>Permanent Credit Line Amount</v>
          </cell>
          <cell r="B1364">
            <v>1363</v>
          </cell>
          <cell r="P1364">
            <v>2016</v>
          </cell>
          <cell r="Q1364" t="str">
            <v>Category Code</v>
          </cell>
          <cell r="R1364" t="str">
            <v>catg_cd</v>
          </cell>
        </row>
        <row r="1365">
          <cell r="A1365" t="str">
            <v>Temporary Credit Line Amount</v>
          </cell>
          <cell r="B1365">
            <v>1364</v>
          </cell>
          <cell r="P1365">
            <v>2017</v>
          </cell>
          <cell r="Q1365" t="str">
            <v>Financial Request Unique Number</v>
          </cell>
          <cell r="R1365" t="str">
            <v>fin_rqst_unq_num</v>
          </cell>
        </row>
        <row r="1366">
          <cell r="A1366" t="str">
            <v>Temporary Credit Line Effective Date</v>
          </cell>
          <cell r="B1366">
            <v>1365</v>
          </cell>
          <cell r="P1366">
            <v>2019</v>
          </cell>
          <cell r="Q1366" t="str">
            <v>Additional Data 1</v>
          </cell>
          <cell r="R1366" t="str">
            <v>add_data_1</v>
          </cell>
        </row>
        <row r="1367">
          <cell r="A1367" t="str">
            <v>Temporary Credit Line Expiry Date</v>
          </cell>
          <cell r="B1367">
            <v>1366</v>
          </cell>
          <cell r="P1367">
            <v>2020</v>
          </cell>
          <cell r="Q1367" t="str">
            <v>Additional Data 2</v>
          </cell>
          <cell r="R1367" t="str">
            <v>add_data_2</v>
          </cell>
        </row>
        <row r="1368">
          <cell r="A1368" t="str">
            <v>Available Installment Amount</v>
          </cell>
          <cell r="B1368">
            <v>1367</v>
          </cell>
          <cell r="P1368">
            <v>2021</v>
          </cell>
          <cell r="Q1368" t="str">
            <v>Additional Data 3</v>
          </cell>
          <cell r="R1368" t="str">
            <v>add_data_3</v>
          </cell>
        </row>
        <row r="1369">
          <cell r="A1369" t="str">
            <v>Cycle Change Flag</v>
          </cell>
          <cell r="B1369">
            <v>1368</v>
          </cell>
          <cell r="P1369">
            <v>2022</v>
          </cell>
          <cell r="Q1369" t="str">
            <v>Additional Data 4</v>
          </cell>
          <cell r="R1369" t="str">
            <v>add_data_4</v>
          </cell>
        </row>
        <row r="1370">
          <cell r="A1370" t="str">
            <v>Name 1</v>
          </cell>
          <cell r="B1370">
            <v>1369</v>
          </cell>
          <cell r="P1370">
            <v>2023</v>
          </cell>
          <cell r="Q1370" t="str">
            <v>Additional Data 5</v>
          </cell>
          <cell r="R1370" t="str">
            <v>add_data_5</v>
          </cell>
        </row>
        <row r="1371">
          <cell r="A1371" t="str">
            <v>Name 2</v>
          </cell>
          <cell r="B1371">
            <v>1370</v>
          </cell>
          <cell r="P1371">
            <v>2024</v>
          </cell>
          <cell r="Q1371" t="str">
            <v>Available Point</v>
          </cell>
          <cell r="R1371" t="str">
            <v>avl_pnt</v>
          </cell>
        </row>
        <row r="1372">
          <cell r="A1372" t="str">
            <v>Name 3</v>
          </cell>
          <cell r="B1372">
            <v>1371</v>
          </cell>
          <cell r="P1372">
            <v>2026</v>
          </cell>
          <cell r="Q1372" t="str">
            <v>Record Type Code</v>
          </cell>
          <cell r="R1372" t="str">
            <v>rec_tp_cd</v>
          </cell>
        </row>
        <row r="1373">
          <cell r="A1373" t="str">
            <v>Main Address Line 1</v>
          </cell>
          <cell r="B1373">
            <v>1372</v>
          </cell>
          <cell r="P1373">
            <v>2027</v>
          </cell>
          <cell r="Q1373" t="str">
            <v>Parent Customer Number</v>
          </cell>
          <cell r="R1373" t="str">
            <v>parnt_cst_num</v>
          </cell>
        </row>
        <row r="1374">
          <cell r="A1374" t="str">
            <v>Main Address Line 2</v>
          </cell>
          <cell r="B1374">
            <v>1373</v>
          </cell>
          <cell r="P1374">
            <v>2028</v>
          </cell>
          <cell r="Q1374" t="str">
            <v>Limit Level</v>
          </cell>
          <cell r="R1374" t="str">
            <v>lmt_lvl</v>
          </cell>
        </row>
        <row r="1375">
          <cell r="A1375" t="str">
            <v>Reference Address Line 1</v>
          </cell>
          <cell r="B1375">
            <v>1374</v>
          </cell>
          <cell r="P1375">
            <v>2029</v>
          </cell>
          <cell r="Q1375" t="str">
            <v>Limit Facility Number</v>
          </cell>
          <cell r="R1375" t="str">
            <v>lmt_fclty_num</v>
          </cell>
        </row>
        <row r="1376">
          <cell r="A1376" t="str">
            <v>Reference Address Line 2</v>
          </cell>
          <cell r="B1376">
            <v>1375</v>
          </cell>
          <cell r="P1376">
            <v>2030</v>
          </cell>
          <cell r="Q1376" t="str">
            <v>Limit Facility Description</v>
          </cell>
          <cell r="R1376" t="str">
            <v>lmt_fclty_desc</v>
          </cell>
        </row>
        <row r="1377">
          <cell r="A1377" t="str">
            <v>Reference Address Line 3</v>
          </cell>
          <cell r="B1377">
            <v>1376</v>
          </cell>
          <cell r="P1377">
            <v>2031</v>
          </cell>
          <cell r="Q1377" t="str">
            <v>Upper Limit Number</v>
          </cell>
          <cell r="R1377" t="str">
            <v>upr_lmt_num</v>
          </cell>
        </row>
        <row r="1378">
          <cell r="A1378" t="str">
            <v>Reference Province</v>
          </cell>
          <cell r="B1378">
            <v>1377</v>
          </cell>
          <cell r="P1378">
            <v>2032</v>
          </cell>
          <cell r="Q1378" t="str">
            <v>Upper Limit Facility Number</v>
          </cell>
          <cell r="R1378" t="str">
            <v>upr_lmt_fclty_num</v>
          </cell>
        </row>
        <row r="1379">
          <cell r="A1379" t="str">
            <v>Reference Address Expiry Date</v>
          </cell>
          <cell r="B1379">
            <v>1378</v>
          </cell>
          <cell r="P1379">
            <v>2033</v>
          </cell>
          <cell r="Q1379" t="str">
            <v>Root Limit Number</v>
          </cell>
          <cell r="R1379" t="str">
            <v>root_lmt_num</v>
          </cell>
        </row>
        <row r="1380">
          <cell r="A1380" t="str">
            <v>Reference Postcode</v>
          </cell>
          <cell r="B1380">
            <v>1379</v>
          </cell>
          <cell r="P1380">
            <v>2034</v>
          </cell>
          <cell r="Q1380" t="str">
            <v>Root Limit Facility Number</v>
          </cell>
          <cell r="R1380" t="str">
            <v>root_lmt_fclty_num</v>
          </cell>
        </row>
        <row r="1381">
          <cell r="A1381" t="str">
            <v>Statement Address Line 3 Information 1</v>
          </cell>
          <cell r="B1381">
            <v>1380</v>
          </cell>
          <cell r="P1381">
            <v>2035</v>
          </cell>
          <cell r="Q1381" t="str">
            <v>Second Limit Facility Number</v>
          </cell>
          <cell r="R1381" t="str">
            <v>scnd_lmt_fclty_num</v>
          </cell>
        </row>
        <row r="1382">
          <cell r="A1382" t="str">
            <v>Statement Address Line 3 Information 2</v>
          </cell>
          <cell r="B1382">
            <v>1381</v>
          </cell>
          <cell r="P1382">
            <v>2036</v>
          </cell>
          <cell r="Q1382" t="str">
            <v>Kbank COA Product Future Code</v>
          </cell>
          <cell r="R1382" t="str">
            <v>kbnk_coa_pd_futr_cd</v>
          </cell>
        </row>
        <row r="1383">
          <cell r="A1383" t="str">
            <v>Memo 1</v>
          </cell>
          <cell r="B1383">
            <v>1382</v>
          </cell>
          <cell r="P1383">
            <v>2041</v>
          </cell>
          <cell r="Q1383" t="str">
            <v>Limit Currency Code</v>
          </cell>
          <cell r="R1383" t="str">
            <v>lmt_ccy_cd</v>
          </cell>
        </row>
        <row r="1384">
          <cell r="A1384" t="str">
            <v>Memo 2</v>
          </cell>
          <cell r="B1384">
            <v>1383</v>
          </cell>
          <cell r="P1384">
            <v>2042</v>
          </cell>
          <cell r="Q1384" t="str">
            <v>Block Flag</v>
          </cell>
          <cell r="R1384" t="str">
            <v>block_f</v>
          </cell>
        </row>
        <row r="1385">
          <cell r="A1385" t="str">
            <v>Name in English</v>
          </cell>
          <cell r="B1385">
            <v>1384</v>
          </cell>
          <cell r="P1385">
            <v>2043</v>
          </cell>
          <cell r="Q1385" t="str">
            <v>Limit Amount in THB</v>
          </cell>
          <cell r="R1385" t="str">
            <v>lmt_amt_in_thb</v>
          </cell>
        </row>
        <row r="1386">
          <cell r="A1386" t="str">
            <v>Name in Thai</v>
          </cell>
          <cell r="B1386">
            <v>1385</v>
          </cell>
          <cell r="P1386">
            <v>2044</v>
          </cell>
          <cell r="Q1386" t="str">
            <v>Utilization Limit Amount in THB</v>
          </cell>
          <cell r="R1386" t="str">
            <v>utlz_lmt_amt_in_thb</v>
          </cell>
        </row>
        <row r="1387">
          <cell r="A1387" t="str">
            <v>Statement Address Line 1</v>
          </cell>
          <cell r="B1387">
            <v>1386</v>
          </cell>
          <cell r="P1387">
            <v>2045</v>
          </cell>
          <cell r="Q1387" t="str">
            <v>Available Limit Amount in THB</v>
          </cell>
          <cell r="R1387" t="str">
            <v>avl_lmt_amt_in_thb</v>
          </cell>
        </row>
        <row r="1388">
          <cell r="A1388" t="str">
            <v>Statement Address Line 2</v>
          </cell>
          <cell r="B1388">
            <v>1387</v>
          </cell>
          <cell r="P1388">
            <v>2046</v>
          </cell>
          <cell r="Q1388" t="str">
            <v>Pending Limit Amount in THB</v>
          </cell>
          <cell r="R1388" t="str">
            <v>pendg_lmt_amt_in_thb</v>
          </cell>
        </row>
        <row r="1389">
          <cell r="A1389" t="str">
            <v>Statement Address Line 3</v>
          </cell>
          <cell r="B1389">
            <v>1388</v>
          </cell>
          <cell r="P1389">
            <v>2047</v>
          </cell>
          <cell r="Q1389" t="str">
            <v>Kbank Middle Rate</v>
          </cell>
          <cell r="R1389" t="str">
            <v>kbnk_mid_rate</v>
          </cell>
        </row>
        <row r="1390">
          <cell r="A1390" t="str">
            <v>Name Address 1</v>
          </cell>
          <cell r="B1390">
            <v>1389</v>
          </cell>
          <cell r="P1390">
            <v>2048</v>
          </cell>
          <cell r="Q1390" t="str">
            <v>Borrower Account Own Type Code</v>
          </cell>
          <cell r="R1390" t="str">
            <v>brwr_acct_own_tp_cd</v>
          </cell>
        </row>
        <row r="1391">
          <cell r="A1391" t="str">
            <v>Name Address 2</v>
          </cell>
          <cell r="B1391">
            <v>1390</v>
          </cell>
          <cell r="P1391">
            <v>2049</v>
          </cell>
          <cell r="Q1391" t="str">
            <v>Joint Limit Flag</v>
          </cell>
          <cell r="R1391" t="str">
            <v>jl_f</v>
          </cell>
        </row>
        <row r="1392">
          <cell r="A1392" t="str">
            <v>Name Address 3</v>
          </cell>
          <cell r="B1392">
            <v>1391</v>
          </cell>
          <cell r="P1392">
            <v>2050</v>
          </cell>
          <cell r="Q1392" t="str">
            <v>Issued Date</v>
          </cell>
          <cell r="R1392" t="str">
            <v>issu_dt</v>
          </cell>
        </row>
        <row r="1393">
          <cell r="A1393" t="str">
            <v>Name Address 4</v>
          </cell>
          <cell r="B1393">
            <v>1392</v>
          </cell>
          <cell r="P1393">
            <v>2053</v>
          </cell>
          <cell r="Q1393" t="str">
            <v>Closed Date</v>
          </cell>
          <cell r="R1393" t="str">
            <v>cls_dt</v>
          </cell>
        </row>
        <row r="1394">
          <cell r="A1394" t="str">
            <v>Name Address 5</v>
          </cell>
          <cell r="B1394">
            <v>1393</v>
          </cell>
          <cell r="P1394">
            <v>2054</v>
          </cell>
          <cell r="Q1394" t="str">
            <v>Limit Status Code</v>
          </cell>
          <cell r="R1394" t="str">
            <v>lmt_st_cd</v>
          </cell>
        </row>
        <row r="1395">
          <cell r="A1395" t="str">
            <v>Name Address 6</v>
          </cell>
          <cell r="B1395">
            <v>1394</v>
          </cell>
          <cell r="P1395">
            <v>2055</v>
          </cell>
          <cell r="Q1395" t="str">
            <v>Approved Flag</v>
          </cell>
          <cell r="R1395" t="str">
            <v>apprv_f</v>
          </cell>
        </row>
        <row r="1396">
          <cell r="A1396" t="str">
            <v>Name Address 7</v>
          </cell>
          <cell r="B1396">
            <v>1395</v>
          </cell>
          <cell r="P1396">
            <v>2056</v>
          </cell>
          <cell r="Q1396" t="str">
            <v>Uncommitted Flag</v>
          </cell>
          <cell r="R1396" t="str">
            <v>uncommit_f</v>
          </cell>
        </row>
        <row r="1397">
          <cell r="A1397" t="str">
            <v>Name Address 8</v>
          </cell>
          <cell r="B1397">
            <v>1396</v>
          </cell>
          <cell r="P1397">
            <v>2057</v>
          </cell>
          <cell r="Q1397" t="str">
            <v>Revolving Flag</v>
          </cell>
          <cell r="R1397" t="str">
            <v>rvlv_f</v>
          </cell>
        </row>
        <row r="1398">
          <cell r="A1398" t="str">
            <v>Name Address 9</v>
          </cell>
          <cell r="B1398">
            <v>1397</v>
          </cell>
          <cell r="P1398">
            <v>2058</v>
          </cell>
          <cell r="Q1398" t="str">
            <v>Maker Number</v>
          </cell>
          <cell r="R1398" t="str">
            <v>mkr_num</v>
          </cell>
        </row>
        <row r="1399">
          <cell r="A1399" t="str">
            <v>Name Address 10</v>
          </cell>
          <cell r="B1399">
            <v>1398</v>
          </cell>
          <cell r="P1399">
            <v>2059</v>
          </cell>
          <cell r="Q1399" t="str">
            <v>Exposure Amount</v>
          </cell>
          <cell r="R1399" t="str">
            <v>expos_amt</v>
          </cell>
        </row>
        <row r="1400">
          <cell r="A1400" t="str">
            <v>Name Address 11</v>
          </cell>
          <cell r="B1400">
            <v>1399</v>
          </cell>
          <cell r="P1400">
            <v>2060</v>
          </cell>
          <cell r="Q1400" t="str">
            <v>Kbank Industry Classification Code</v>
          </cell>
          <cell r="R1400" t="str">
            <v>kbnk_indst_cl_cd</v>
          </cell>
        </row>
        <row r="1401">
          <cell r="A1401" t="str">
            <v>Memo Line 1</v>
          </cell>
          <cell r="B1401">
            <v>1400</v>
          </cell>
          <cell r="P1401">
            <v>2061</v>
          </cell>
          <cell r="Q1401" t="str">
            <v>Trade Limit Number Level 4</v>
          </cell>
          <cell r="R1401" t="str">
            <v>trd_lmt_num_lvl_4</v>
          </cell>
        </row>
        <row r="1402">
          <cell r="A1402" t="str">
            <v>Memo Line 2</v>
          </cell>
          <cell r="B1402">
            <v>1401</v>
          </cell>
          <cell r="P1402">
            <v>2062</v>
          </cell>
          <cell r="Q1402" t="str">
            <v>Trade Limit Number Level 6</v>
          </cell>
          <cell r="R1402" t="str">
            <v>trd_lmt_num_lvl_6</v>
          </cell>
        </row>
        <row r="1403">
          <cell r="A1403" t="str">
            <v>Financial Information Code</v>
          </cell>
          <cell r="B1403">
            <v>1402</v>
          </cell>
          <cell r="P1403">
            <v>2063</v>
          </cell>
          <cell r="Q1403" t="str">
            <v>Trade Limit Status Level 4</v>
          </cell>
          <cell r="R1403" t="str">
            <v>trd_lmt_st_lvl_4</v>
          </cell>
        </row>
        <row r="1404">
          <cell r="A1404" t="str">
            <v>Gross Income</v>
          </cell>
          <cell r="B1404">
            <v>1403</v>
          </cell>
          <cell r="P1404">
            <v>2064</v>
          </cell>
          <cell r="Q1404" t="str">
            <v>Trade Limit Status Level 6</v>
          </cell>
          <cell r="R1404" t="str">
            <v>trd_lmt_st_lvl_6</v>
          </cell>
        </row>
        <row r="1405">
          <cell r="A1405" t="str">
            <v>Email Address</v>
          </cell>
          <cell r="B1405">
            <v>1404</v>
          </cell>
          <cell r="P1405">
            <v>2065</v>
          </cell>
          <cell r="Q1405" t="str">
            <v>Limit Status</v>
          </cell>
          <cell r="R1405" t="str">
            <v>lmt_st</v>
          </cell>
        </row>
        <row r="1406">
          <cell r="A1406" t="str">
            <v>Register Address</v>
          </cell>
          <cell r="B1406">
            <v>1405</v>
          </cell>
          <cell r="P1406">
            <v>2066</v>
          </cell>
          <cell r="Q1406" t="str">
            <v>Limit Amount in Original Currency</v>
          </cell>
          <cell r="R1406" t="str">
            <v>lmt_amt_in_orig_ccy</v>
          </cell>
        </row>
        <row r="1407">
          <cell r="A1407" t="str">
            <v>Financial Installment</v>
          </cell>
          <cell r="B1407">
            <v>1406</v>
          </cell>
          <cell r="P1407">
            <v>2067</v>
          </cell>
          <cell r="Q1407" t="str">
            <v>Utilization Limit Amount in Original Currency</v>
          </cell>
          <cell r="R1407" t="str">
            <v>utlz_lmt_amt_in_orig_ccy</v>
          </cell>
        </row>
        <row r="1408">
          <cell r="A1408" t="str">
            <v>Customer Prefer Code</v>
          </cell>
          <cell r="B1408">
            <v>1407</v>
          </cell>
          <cell r="P1408">
            <v>2068</v>
          </cell>
          <cell r="Q1408" t="str">
            <v>Available Limit Amount in Original Currency</v>
          </cell>
          <cell r="R1408" t="str">
            <v>avl_lmt_amt_in_orig_ccy</v>
          </cell>
        </row>
        <row r="1409">
          <cell r="A1409" t="str">
            <v>Risk Grade</v>
          </cell>
          <cell r="B1409">
            <v>1408</v>
          </cell>
          <cell r="P1409">
            <v>2069</v>
          </cell>
          <cell r="Q1409" t="str">
            <v>Pending Limit Amount in Original Currency</v>
          </cell>
          <cell r="R1409" t="str">
            <v>pendg_lmt_amt_in_orig_ccy</v>
          </cell>
        </row>
        <row r="1410">
          <cell r="A1410" t="str">
            <v>Permanent Offer Credit Line Amount</v>
          </cell>
          <cell r="B1410">
            <v>1409</v>
          </cell>
          <cell r="P1410">
            <v>2070</v>
          </cell>
          <cell r="Q1410" t="str">
            <v>Allocated Limit Amount in Original Currency</v>
          </cell>
          <cell r="R1410" t="str">
            <v>alloc_lmt_amt_in_orig_ccy</v>
          </cell>
        </row>
        <row r="1411">
          <cell r="A1411" t="str">
            <v>Shadow Limit Upper Amount</v>
          </cell>
          <cell r="B1411">
            <v>1410</v>
          </cell>
          <cell r="P1411">
            <v>2071</v>
          </cell>
          <cell r="Q1411" t="str">
            <v>Allocated Limit Amount in THB</v>
          </cell>
          <cell r="R1411" t="str">
            <v>alloc_lmt_amt_in_thb</v>
          </cell>
        </row>
        <row r="1412">
          <cell r="A1412" t="str">
            <v>Shadow Limit Lower Amount</v>
          </cell>
          <cell r="B1412">
            <v>1411</v>
          </cell>
          <cell r="P1412">
            <v>2072</v>
          </cell>
          <cell r="Q1412" t="str">
            <v>CA Account Number</v>
          </cell>
          <cell r="R1412" t="str">
            <v>ca_acct_num</v>
          </cell>
        </row>
        <row r="1413">
          <cell r="A1413" t="str">
            <v>Deposit Amount</v>
          </cell>
          <cell r="B1413">
            <v>1412</v>
          </cell>
          <cell r="P1413">
            <v>2073</v>
          </cell>
          <cell r="Q1413" t="str">
            <v>Domicile Branch Number</v>
          </cell>
          <cell r="R1413" t="str">
            <v>domc_br_num</v>
          </cell>
        </row>
        <row r="1414">
          <cell r="A1414" t="str">
            <v>PCA Code</v>
          </cell>
          <cell r="B1414">
            <v>1413</v>
          </cell>
          <cell r="P1414">
            <v>2074</v>
          </cell>
          <cell r="Q1414" t="str">
            <v>Current Limit Sign</v>
          </cell>
          <cell r="R1414" t="str">
            <v>crrnt_lmt_sign</v>
          </cell>
        </row>
        <row r="1415">
          <cell r="A1415" t="str">
            <v>BOT Flag</v>
          </cell>
          <cell r="B1415">
            <v>1414</v>
          </cell>
          <cell r="P1415">
            <v>2075</v>
          </cell>
          <cell r="Q1415" t="str">
            <v>Current Limit Amount</v>
          </cell>
          <cell r="R1415" t="str">
            <v>crrnt_lmt_amt</v>
          </cell>
        </row>
        <row r="1416">
          <cell r="A1416" t="str">
            <v>BOT Date</v>
          </cell>
          <cell r="B1416">
            <v>1415</v>
          </cell>
          <cell r="P1416">
            <v>2076</v>
          </cell>
          <cell r="Q1416" t="str">
            <v>ENC Usage Limit Sign</v>
          </cell>
          <cell r="R1416" t="str">
            <v>enc_usg_lmt_sign</v>
          </cell>
        </row>
        <row r="1417">
          <cell r="A1417" t="str">
            <v>KC Lifetime Fee Waiver Flag</v>
          </cell>
          <cell r="B1417">
            <v>1416</v>
          </cell>
          <cell r="P1417">
            <v>2077</v>
          </cell>
          <cell r="Q1417" t="str">
            <v>ENC Usage Limit by Deposit Cheque</v>
          </cell>
          <cell r="R1417" t="str">
            <v>enc_usg_lmt_by_dep_chq</v>
          </cell>
        </row>
        <row r="1418">
          <cell r="A1418" t="str">
            <v>Consent Flag</v>
          </cell>
          <cell r="B1418">
            <v>1417</v>
          </cell>
          <cell r="P1418">
            <v>2080</v>
          </cell>
          <cell r="Q1418" t="str">
            <v>Outstanding Balance Sign</v>
          </cell>
          <cell r="R1418" t="str">
            <v>otsnd_bal_sign</v>
          </cell>
        </row>
        <row r="1419">
          <cell r="A1419" t="str">
            <v>Consent Date</v>
          </cell>
          <cell r="B1419">
            <v>1418</v>
          </cell>
          <cell r="P1419">
            <v>2081</v>
          </cell>
          <cell r="Q1419" t="str">
            <v>Outstanding Balance Amount</v>
          </cell>
          <cell r="R1419" t="str">
            <v>otsnd_bal_amt</v>
          </cell>
        </row>
        <row r="1420">
          <cell r="A1420" t="str">
            <v>Open Date</v>
          </cell>
          <cell r="B1420">
            <v>1419</v>
          </cell>
          <cell r="P1420">
            <v>2082</v>
          </cell>
          <cell r="Q1420" t="str">
            <v>Freeze Limit Sign</v>
          </cell>
          <cell r="R1420" t="str">
            <v>frz_lmt_sign</v>
          </cell>
        </row>
        <row r="1421">
          <cell r="A1421" t="str">
            <v>High Code</v>
          </cell>
          <cell r="B1421">
            <v>1420</v>
          </cell>
          <cell r="P1421">
            <v>2083</v>
          </cell>
          <cell r="Q1421" t="str">
            <v>Freeze Limit Amount</v>
          </cell>
          <cell r="R1421" t="str">
            <v>frz_lmt_amt</v>
          </cell>
        </row>
        <row r="1422">
          <cell r="A1422" t="str">
            <v>Fleet Flag</v>
          </cell>
          <cell r="B1422">
            <v>1421</v>
          </cell>
          <cell r="P1422">
            <v>2084</v>
          </cell>
          <cell r="Q1422" t="str">
            <v>Available Limit Sign</v>
          </cell>
          <cell r="R1422" t="str">
            <v>avl_lmt_sign</v>
          </cell>
        </row>
        <row r="1423">
          <cell r="A1423" t="str">
            <v>DCN Flag</v>
          </cell>
          <cell r="B1423">
            <v>1422</v>
          </cell>
          <cell r="P1423">
            <v>2085</v>
          </cell>
          <cell r="Q1423" t="str">
            <v>Available Limit Amount</v>
          </cell>
          <cell r="R1423" t="str">
            <v>avl_lmt_amt</v>
          </cell>
        </row>
        <row r="1424">
          <cell r="A1424" t="str">
            <v>SME Income Amount</v>
          </cell>
          <cell r="B1424">
            <v>1423</v>
          </cell>
          <cell r="P1424">
            <v>2086</v>
          </cell>
          <cell r="Q1424" t="str">
            <v>Limit Type</v>
          </cell>
          <cell r="R1424" t="str">
            <v>lmt_tp</v>
          </cell>
        </row>
        <row r="1425">
          <cell r="A1425" t="str">
            <v>SME Credit Line Amount</v>
          </cell>
          <cell r="B1425">
            <v>1424</v>
          </cell>
          <cell r="P1425">
            <v>2087</v>
          </cell>
          <cell r="Q1425" t="str">
            <v>Account Status Code</v>
          </cell>
          <cell r="R1425" t="str">
            <v>acct_st_cd</v>
          </cell>
        </row>
        <row r="1426">
          <cell r="A1426" t="str">
            <v>KC Cash Permanent Limit Amount</v>
          </cell>
          <cell r="B1426">
            <v>1425</v>
          </cell>
          <cell r="P1426">
            <v>2089</v>
          </cell>
          <cell r="Q1426" t="str">
            <v>Refinance Date</v>
          </cell>
          <cell r="R1426" t="str">
            <v>refin_dt</v>
          </cell>
        </row>
        <row r="1427">
          <cell r="A1427" t="str">
            <v>Disclaimer Flag</v>
          </cell>
          <cell r="B1427">
            <v>1426</v>
          </cell>
          <cell r="P1427">
            <v>2090</v>
          </cell>
          <cell r="Q1427" t="str">
            <v>Transaction Sequence</v>
          </cell>
          <cell r="R1427" t="str">
            <v>txn_seq</v>
          </cell>
        </row>
        <row r="1428">
          <cell r="A1428" t="str">
            <v>Disclaimer Date</v>
          </cell>
          <cell r="B1428">
            <v>1427</v>
          </cell>
          <cell r="P1428">
            <v>2091</v>
          </cell>
          <cell r="Q1428" t="str">
            <v>Transaction Value Date</v>
          </cell>
          <cell r="R1428" t="str">
            <v>txn_val_dt</v>
          </cell>
        </row>
        <row r="1429">
          <cell r="A1429" t="str">
            <v>Available Temporary Credit Line Number</v>
          </cell>
          <cell r="B1429">
            <v>1428</v>
          </cell>
          <cell r="P1429">
            <v>2092</v>
          </cell>
          <cell r="Q1429" t="str">
            <v>Reverse Transaction Sequence</v>
          </cell>
          <cell r="R1429" t="str">
            <v>rvrs_txn_seq</v>
          </cell>
        </row>
        <row r="1430">
          <cell r="A1430" t="str">
            <v>Shopee Coin Flag</v>
          </cell>
          <cell r="B1430">
            <v>1429</v>
          </cell>
          <cell r="P1430">
            <v>2093</v>
          </cell>
          <cell r="Q1430" t="str">
            <v>Net Cash Flow Amount</v>
          </cell>
          <cell r="R1430" t="str">
            <v>net_cash_flow_amt</v>
          </cell>
        </row>
        <row r="1431">
          <cell r="A1431" t="str">
            <v>PTT Reference 1</v>
          </cell>
          <cell r="B1431">
            <v>1430</v>
          </cell>
          <cell r="P1431">
            <v>2094</v>
          </cell>
          <cell r="Q1431" t="str">
            <v>Outstanding Balance</v>
          </cell>
          <cell r="R1431" t="str">
            <v>otsnd_bal</v>
          </cell>
        </row>
        <row r="1432">
          <cell r="A1432" t="str">
            <v>Customer Type Code</v>
          </cell>
          <cell r="B1432">
            <v>1431</v>
          </cell>
          <cell r="P1432">
            <v>2095</v>
          </cell>
          <cell r="Q1432" t="str">
            <v>Current Interest Rate Percentage</v>
          </cell>
          <cell r="R1432" t="str">
            <v>crrnt_int_rate_pct</v>
          </cell>
        </row>
        <row r="1433">
          <cell r="A1433" t="str">
            <v>Effective Timestamp</v>
          </cell>
          <cell r="B1433">
            <v>1432</v>
          </cell>
          <cell r="P1433">
            <v>2096</v>
          </cell>
          <cell r="Q1433" t="str">
            <v>Principal Amount</v>
          </cell>
          <cell r="R1433" t="str">
            <v>pnp_amt</v>
          </cell>
        </row>
        <row r="1434">
          <cell r="A1434" t="str">
            <v>Action Type Code</v>
          </cell>
          <cell r="B1434">
            <v>1433</v>
          </cell>
          <cell r="P1434">
            <v>2097</v>
          </cell>
          <cell r="Q1434" t="str">
            <v>Actual Interest Amount</v>
          </cell>
          <cell r="R1434" t="str">
            <v>actl_int_amt</v>
          </cell>
        </row>
        <row r="1435">
          <cell r="A1435" t="str">
            <v>Table Number</v>
          </cell>
          <cell r="B1435">
            <v>1434</v>
          </cell>
          <cell r="P1435">
            <v>2098</v>
          </cell>
          <cell r="Q1435" t="str">
            <v>Interest Late Charge Amount</v>
          </cell>
          <cell r="R1435" t="str">
            <v>int_late_chrg_amt</v>
          </cell>
        </row>
        <row r="1436">
          <cell r="A1436" t="str">
            <v>BIN Low</v>
          </cell>
          <cell r="B1436">
            <v>1435</v>
          </cell>
          <cell r="P1436">
            <v>2099</v>
          </cell>
          <cell r="Q1436" t="str">
            <v>Fee Code</v>
          </cell>
          <cell r="R1436" t="str">
            <v>fee_cd</v>
          </cell>
        </row>
        <row r="1437">
          <cell r="A1437" t="str">
            <v>Product Number</v>
          </cell>
          <cell r="B1437">
            <v>1436</v>
          </cell>
          <cell r="P1437">
            <v>2100</v>
          </cell>
          <cell r="Q1437" t="str">
            <v>Payment Category Code</v>
          </cell>
          <cell r="R1437" t="str">
            <v>paymt_catg_cd</v>
          </cell>
        </row>
        <row r="1438">
          <cell r="A1438" t="str">
            <v>BIN High</v>
          </cell>
          <cell r="B1438">
            <v>1437</v>
          </cell>
          <cell r="P1438">
            <v>2101</v>
          </cell>
          <cell r="Q1438" t="str">
            <v>User Identification Number</v>
          </cell>
          <cell r="R1438" t="str">
            <v>usr_id_num</v>
          </cell>
        </row>
        <row r="1439">
          <cell r="A1439" t="str">
            <v>EDC Currency Conversion Code</v>
          </cell>
          <cell r="B1439">
            <v>1438</v>
          </cell>
          <cell r="P1439">
            <v>2104</v>
          </cell>
          <cell r="Q1439" t="str">
            <v>Device Identification Number</v>
          </cell>
          <cell r="R1439" t="str">
            <v>dvc_id_num</v>
          </cell>
        </row>
        <row r="1440">
          <cell r="A1440" t="str">
            <v>Brand Primary Code</v>
          </cell>
          <cell r="B1440">
            <v>1439</v>
          </cell>
          <cell r="P1440">
            <v>2105</v>
          </cell>
          <cell r="Q1440" t="str">
            <v>Channel Code</v>
          </cell>
          <cell r="R1440" t="str">
            <v>chnl_cd</v>
          </cell>
        </row>
        <row r="1441">
          <cell r="A1441" t="str">
            <v>Member Number</v>
          </cell>
          <cell r="B1441">
            <v>1440</v>
          </cell>
          <cell r="P1441">
            <v>2106</v>
          </cell>
          <cell r="Q1441" t="str">
            <v>COA Responsibility Center Code</v>
          </cell>
          <cell r="R1441" t="str">
            <v>coa_rspb_center_cd</v>
          </cell>
        </row>
        <row r="1442">
          <cell r="A1442" t="str">
            <v>Product Type Code</v>
          </cell>
          <cell r="B1442">
            <v>1441</v>
          </cell>
          <cell r="P1442">
            <v>2108</v>
          </cell>
          <cell r="Q1442" t="str">
            <v>COA Project Code</v>
          </cell>
          <cell r="R1442" t="str">
            <v>coa_prj_cd</v>
          </cell>
        </row>
        <row r="1443">
          <cell r="A1443" t="str">
            <v>End Point</v>
          </cell>
          <cell r="B1443">
            <v>1442</v>
          </cell>
          <cell r="P1443">
            <v>2110</v>
          </cell>
          <cell r="Q1443" t="str">
            <v>Center Effective Date</v>
          </cell>
          <cell r="R1443" t="str">
            <v>center_eff_dt</v>
          </cell>
        </row>
        <row r="1444">
          <cell r="A1444" t="str">
            <v>Country Name Code</v>
          </cell>
          <cell r="B1444">
            <v>1443</v>
          </cell>
          <cell r="P1444">
            <v>2111</v>
          </cell>
          <cell r="Q1444" t="str">
            <v>RC Type Code</v>
          </cell>
          <cell r="R1444" t="str">
            <v>rc_tp_cd</v>
          </cell>
        </row>
        <row r="1445">
          <cell r="A1445" t="str">
            <v>Country Number Code</v>
          </cell>
          <cell r="B1445">
            <v>1444</v>
          </cell>
          <cell r="P1445">
            <v>2112</v>
          </cell>
          <cell r="Q1445" t="str">
            <v>RC Type Name</v>
          </cell>
          <cell r="R1445" t="str">
            <v>rc_tp_nm</v>
          </cell>
        </row>
        <row r="1446">
          <cell r="A1446" t="str">
            <v>Region</v>
          </cell>
          <cell r="B1446">
            <v>1445</v>
          </cell>
          <cell r="P1446">
            <v>2113</v>
          </cell>
          <cell r="Q1446" t="str">
            <v>KBank Branch Number</v>
          </cell>
          <cell r="R1446" t="str">
            <v>kbnk_br_num</v>
          </cell>
        </row>
        <row r="1447">
          <cell r="A1447" t="str">
            <v>Product Classification</v>
          </cell>
          <cell r="B1447">
            <v>1446</v>
          </cell>
          <cell r="P1447">
            <v>2114</v>
          </cell>
          <cell r="Q1447" t="str">
            <v>Function Code</v>
          </cell>
          <cell r="R1447" t="str">
            <v>func_cd</v>
          </cell>
        </row>
        <row r="1448">
          <cell r="A1448" t="str">
            <v>Transaction Routing Flag</v>
          </cell>
          <cell r="B1448">
            <v>1447</v>
          </cell>
          <cell r="P1448">
            <v>2115</v>
          </cell>
          <cell r="Q1448" t="str">
            <v>Function Name</v>
          </cell>
          <cell r="R1448" t="str">
            <v>func_nm</v>
          </cell>
        </row>
        <row r="1449">
          <cell r="A1449" t="str">
            <v>First Present Reassignment Switch</v>
          </cell>
          <cell r="B1449">
            <v>1448</v>
          </cell>
          <cell r="P1449">
            <v>2116</v>
          </cell>
          <cell r="Q1449" t="str">
            <v>Center Type Code</v>
          </cell>
          <cell r="R1449" t="str">
            <v>center_tp_cd</v>
          </cell>
        </row>
        <row r="1450">
          <cell r="A1450" t="str">
            <v>Product Reassignment Switch</v>
          </cell>
          <cell r="B1450">
            <v>1449</v>
          </cell>
          <cell r="P1450">
            <v>2117</v>
          </cell>
          <cell r="Q1450" t="str">
            <v>Center Type Name</v>
          </cell>
          <cell r="R1450" t="str">
            <v>center_tp_nm</v>
          </cell>
        </row>
        <row r="1451">
          <cell r="A1451" t="str">
            <v>Optional Flag Switch</v>
          </cell>
          <cell r="B1451">
            <v>1450</v>
          </cell>
          <cell r="P1451">
            <v>2118</v>
          </cell>
          <cell r="Q1451" t="str">
            <v>Center Level Code</v>
          </cell>
          <cell r="R1451" t="str">
            <v>center_lvl_cd</v>
          </cell>
        </row>
        <row r="1452">
          <cell r="A1452" t="str">
            <v>Licence Product Number</v>
          </cell>
          <cell r="B1452">
            <v>1451</v>
          </cell>
          <cell r="P1452">
            <v>2119</v>
          </cell>
          <cell r="Q1452" t="str">
            <v>Center Level Name</v>
          </cell>
          <cell r="R1452" t="str">
            <v>center_lvl_nm</v>
          </cell>
        </row>
        <row r="1453">
          <cell r="A1453" t="str">
            <v>Paypass MSI</v>
          </cell>
          <cell r="B1453">
            <v>1452</v>
          </cell>
          <cell r="P1453">
            <v>2120</v>
          </cell>
          <cell r="Q1453" t="str">
            <v>Company Type Code</v>
          </cell>
          <cell r="R1453" t="str">
            <v>co_tp_cd</v>
          </cell>
        </row>
        <row r="1454">
          <cell r="A1454" t="str">
            <v>Account Level Participation Flag</v>
          </cell>
          <cell r="B1454">
            <v>1453</v>
          </cell>
          <cell r="P1454">
            <v>2121</v>
          </cell>
          <cell r="Q1454" t="str">
            <v>Company Type Name</v>
          </cell>
          <cell r="R1454" t="str">
            <v>co_tp_nm</v>
          </cell>
        </row>
        <row r="1455">
          <cell r="A1455" t="str">
            <v>Account Level Activation Date</v>
          </cell>
          <cell r="B1455">
            <v>1454</v>
          </cell>
          <cell r="P1455">
            <v>2122</v>
          </cell>
          <cell r="Q1455" t="str">
            <v>KBank Area Type Code</v>
          </cell>
          <cell r="R1455" t="str">
            <v>kbnk_area_tp_cd</v>
          </cell>
        </row>
        <row r="1456">
          <cell r="A1456" t="str">
            <v>Cardholder Billing Currency Default</v>
          </cell>
          <cell r="B1456">
            <v>1455</v>
          </cell>
          <cell r="P1456">
            <v>2123</v>
          </cell>
          <cell r="Q1456" t="str">
            <v>KBank Area Type Name</v>
          </cell>
          <cell r="R1456" t="str">
            <v>kbnk_area_tp_nm</v>
          </cell>
        </row>
        <row r="1457">
          <cell r="A1457" t="str">
            <v>Cardholder Billing Currency Exponent Default</v>
          </cell>
          <cell r="B1457">
            <v>1456</v>
          </cell>
          <cell r="P1457">
            <v>2124</v>
          </cell>
          <cell r="Q1457" t="str">
            <v>KBank Area RC Number</v>
          </cell>
          <cell r="R1457" t="str">
            <v>kbnk_area_rc_num</v>
          </cell>
        </row>
        <row r="1458">
          <cell r="A1458" t="str">
            <v>Cardholder Billing Primary Transaction Currency Code1</v>
          </cell>
          <cell r="B1458">
            <v>1457</v>
          </cell>
          <cell r="P1458">
            <v>2125</v>
          </cell>
          <cell r="Q1458" t="str">
            <v>Zone Type Code</v>
          </cell>
          <cell r="R1458" t="str">
            <v>zone_tp_cd</v>
          </cell>
        </row>
        <row r="1459">
          <cell r="A1459" t="str">
            <v>Cardholder Billing Primary Currency1</v>
          </cell>
          <cell r="B1459">
            <v>1458</v>
          </cell>
          <cell r="P1459">
            <v>2126</v>
          </cell>
          <cell r="Q1459" t="str">
            <v>Zone Type Name</v>
          </cell>
          <cell r="R1459" t="str">
            <v>zone_tp_nm</v>
          </cell>
        </row>
        <row r="1460">
          <cell r="A1460" t="str">
            <v>Cardholder Billing Primary Currency1 Exponent Code</v>
          </cell>
          <cell r="B1460">
            <v>1459</v>
          </cell>
          <cell r="P1460">
            <v>2127</v>
          </cell>
          <cell r="Q1460" t="str">
            <v>Region Type Code</v>
          </cell>
          <cell r="R1460" t="str">
            <v>rgion_tp_cd</v>
          </cell>
        </row>
        <row r="1461">
          <cell r="A1461" t="str">
            <v>Cardholder Billing Primary Transaction Currency Code2</v>
          </cell>
          <cell r="B1461">
            <v>1460</v>
          </cell>
          <cell r="P1461">
            <v>2128</v>
          </cell>
          <cell r="Q1461" t="str">
            <v>Region Type Name</v>
          </cell>
          <cell r="R1461" t="str">
            <v>rgion_tp_nm</v>
          </cell>
        </row>
        <row r="1462">
          <cell r="A1462" t="str">
            <v>Cardholder Billing Primary Currency2</v>
          </cell>
          <cell r="B1462">
            <v>1461</v>
          </cell>
          <cell r="P1462">
            <v>2129</v>
          </cell>
          <cell r="Q1462" t="str">
            <v>Sub Urban Type Code</v>
          </cell>
          <cell r="R1462" t="str">
            <v>sub_urbn_tp_cd</v>
          </cell>
        </row>
        <row r="1463">
          <cell r="A1463" t="str">
            <v>Cardholder Billing Primary Currency2 Exponent Code</v>
          </cell>
          <cell r="B1463">
            <v>1462</v>
          </cell>
          <cell r="P1463">
            <v>2130</v>
          </cell>
          <cell r="Q1463" t="str">
            <v>Sub Urban Type name</v>
          </cell>
          <cell r="R1463" t="str">
            <v>sub_urbn_tp_nm</v>
          </cell>
        </row>
        <row r="1464">
          <cell r="A1464" t="str">
            <v>Cardholder Billing Primary Transaction Currency Code3</v>
          </cell>
          <cell r="B1464">
            <v>1463</v>
          </cell>
          <cell r="P1464">
            <v>2131</v>
          </cell>
          <cell r="Q1464" t="str">
            <v>Center Name in English</v>
          </cell>
          <cell r="R1464" t="str">
            <v>center_nm_in_eng</v>
          </cell>
        </row>
        <row r="1465">
          <cell r="A1465" t="str">
            <v>Cardholder Billing Primary Currency3</v>
          </cell>
          <cell r="B1465">
            <v>1464</v>
          </cell>
          <cell r="P1465">
            <v>2132</v>
          </cell>
          <cell r="Q1465" t="str">
            <v>Center Abbreviation Name in English</v>
          </cell>
          <cell r="R1465" t="str">
            <v>center_abbr_nm_in_eng</v>
          </cell>
        </row>
        <row r="1466">
          <cell r="A1466" t="str">
            <v>Cardholder Billing Primary Currency3 Exponent Code</v>
          </cell>
          <cell r="B1466">
            <v>1465</v>
          </cell>
          <cell r="P1466">
            <v>2133</v>
          </cell>
          <cell r="Q1466" t="str">
            <v>Center Name in Thai</v>
          </cell>
          <cell r="R1466" t="str">
            <v>center_nm_in_thai</v>
          </cell>
        </row>
        <row r="1467">
          <cell r="A1467" t="str">
            <v>Cardholder Billing Primary Transaction Currency Code4</v>
          </cell>
          <cell r="B1467">
            <v>1466</v>
          </cell>
          <cell r="P1467">
            <v>2134</v>
          </cell>
          <cell r="Q1467" t="str">
            <v>Center Abbreviation Name in Thai</v>
          </cell>
          <cell r="R1467" t="str">
            <v>center_abbr_nm_in_thai</v>
          </cell>
        </row>
        <row r="1468">
          <cell r="A1468" t="str">
            <v>Cardholder Billing Primary Currency4</v>
          </cell>
          <cell r="B1468">
            <v>1467</v>
          </cell>
          <cell r="P1468">
            <v>2135</v>
          </cell>
          <cell r="Q1468" t="str">
            <v>Center Abbreviation Report</v>
          </cell>
          <cell r="R1468" t="str">
            <v>center_abbr_rpt</v>
          </cell>
        </row>
        <row r="1469">
          <cell r="A1469" t="str">
            <v>Cardholder Billing Primary Currency4 Exponent Code</v>
          </cell>
          <cell r="B1469">
            <v>1468</v>
          </cell>
          <cell r="P1469">
            <v>2136</v>
          </cell>
          <cell r="Q1469" t="str">
            <v>House Number in English</v>
          </cell>
          <cell r="R1469" t="str">
            <v>house_num_in_eng</v>
          </cell>
        </row>
        <row r="1470">
          <cell r="A1470" t="str">
            <v>Table Type</v>
          </cell>
          <cell r="B1470">
            <v>1469</v>
          </cell>
          <cell r="P1470">
            <v>2137</v>
          </cell>
          <cell r="Q1470" t="str">
            <v>Village Number in English</v>
          </cell>
          <cell r="R1470" t="str">
            <v>vllg_num_in_eng</v>
          </cell>
        </row>
        <row r="1471">
          <cell r="A1471" t="str">
            <v>Table BIN Name</v>
          </cell>
          <cell r="B1471">
            <v>1470</v>
          </cell>
          <cell r="P1471">
            <v>2138</v>
          </cell>
          <cell r="Q1471" t="str">
            <v>Building Name in English</v>
          </cell>
          <cell r="R1471" t="str">
            <v>bldng_nm_in_eng</v>
          </cell>
        </row>
        <row r="1472">
          <cell r="A1472" t="str">
            <v>Table Key</v>
          </cell>
          <cell r="B1472">
            <v>1471</v>
          </cell>
          <cell r="P1472">
            <v>2139</v>
          </cell>
          <cell r="Q1472" t="str">
            <v>Alley Name in English</v>
          </cell>
          <cell r="R1472" t="str">
            <v>alley_nm_in_eng</v>
          </cell>
        </row>
        <row r="1473">
          <cell r="A1473" t="str">
            <v>Table Effective Date</v>
          </cell>
          <cell r="B1473">
            <v>1472</v>
          </cell>
          <cell r="P1473">
            <v>2140</v>
          </cell>
          <cell r="Q1473" t="str">
            <v>Street Name in English</v>
          </cell>
          <cell r="R1473" t="str">
            <v>street_nm_in_eng</v>
          </cell>
        </row>
        <row r="1474">
          <cell r="A1474" t="str">
            <v>Delete Flag</v>
          </cell>
          <cell r="B1474">
            <v>1473</v>
          </cell>
          <cell r="P1474">
            <v>2141</v>
          </cell>
          <cell r="Q1474" t="str">
            <v>Sub-district in English</v>
          </cell>
          <cell r="R1474" t="str">
            <v>sub_dstrct_in_eng</v>
          </cell>
        </row>
        <row r="1475">
          <cell r="A1475" t="str">
            <v>Low Range Account</v>
          </cell>
          <cell r="B1475">
            <v>1474</v>
          </cell>
          <cell r="P1475">
            <v>2142</v>
          </cell>
          <cell r="Q1475" t="str">
            <v>District in English</v>
          </cell>
          <cell r="R1475" t="str">
            <v>dstrct_in_eng</v>
          </cell>
        </row>
        <row r="1476">
          <cell r="A1476" t="str">
            <v>Issuer BIN Number</v>
          </cell>
          <cell r="B1476">
            <v>1475</v>
          </cell>
          <cell r="P1476">
            <v>2143</v>
          </cell>
          <cell r="Q1476" t="str">
            <v>Province in English</v>
          </cell>
          <cell r="R1476" t="str">
            <v>provnc_in_eng</v>
          </cell>
        </row>
        <row r="1477">
          <cell r="A1477" t="str">
            <v>Check Digit</v>
          </cell>
          <cell r="B1477">
            <v>1476</v>
          </cell>
          <cell r="P1477">
            <v>2144</v>
          </cell>
          <cell r="Q1477" t="str">
            <v>Country Code in English</v>
          </cell>
          <cell r="R1477" t="str">
            <v>cntry_cd_in_eng</v>
          </cell>
        </row>
        <row r="1478">
          <cell r="A1478" t="str">
            <v>Account Length</v>
          </cell>
          <cell r="B1478">
            <v>1477</v>
          </cell>
          <cell r="P1478">
            <v>2145</v>
          </cell>
          <cell r="Q1478" t="str">
            <v>Short Address in English</v>
          </cell>
          <cell r="R1478" t="str">
            <v>shrt_addr_in_eng</v>
          </cell>
        </row>
        <row r="1479">
          <cell r="A1479" t="str">
            <v>Usage</v>
          </cell>
          <cell r="B1479">
            <v>1478</v>
          </cell>
          <cell r="P1479">
            <v>2146</v>
          </cell>
          <cell r="Q1479" t="str">
            <v>House Number in Thai</v>
          </cell>
          <cell r="R1479" t="str">
            <v>house_num_in_thai</v>
          </cell>
        </row>
        <row r="1480">
          <cell r="A1480" t="str">
            <v>Process BIN</v>
          </cell>
          <cell r="B1480">
            <v>1479</v>
          </cell>
          <cell r="P1480">
            <v>2147</v>
          </cell>
          <cell r="Q1480" t="str">
            <v>Village Number in Thai</v>
          </cell>
          <cell r="R1480" t="str">
            <v>vllg_num_in_thai</v>
          </cell>
        </row>
        <row r="1481">
          <cell r="A1481" t="str">
            <v>Domain</v>
          </cell>
          <cell r="B1481">
            <v>1480</v>
          </cell>
          <cell r="P1481">
            <v>2148</v>
          </cell>
          <cell r="Q1481" t="str">
            <v>Building Name in Thai</v>
          </cell>
          <cell r="R1481" t="str">
            <v>bldng_nm_in_thai</v>
          </cell>
        </row>
        <row r="1482">
          <cell r="A1482" t="str">
            <v>Region Code</v>
          </cell>
          <cell r="B1482">
            <v>1481</v>
          </cell>
          <cell r="P1482">
            <v>2149</v>
          </cell>
          <cell r="Q1482" t="str">
            <v>Alley Name in Thai</v>
          </cell>
          <cell r="R1482" t="str">
            <v>alley_nm_in_thai</v>
          </cell>
        </row>
        <row r="1483">
          <cell r="A1483" t="str">
            <v>Issuer Country BIN Code</v>
          </cell>
          <cell r="B1483">
            <v>1482</v>
          </cell>
          <cell r="P1483">
            <v>2150</v>
          </cell>
          <cell r="Q1483" t="str">
            <v>Street Name in Thai</v>
          </cell>
          <cell r="R1483" t="str">
            <v>street_nm_in_thai</v>
          </cell>
        </row>
        <row r="1484">
          <cell r="A1484" t="str">
            <v>Commercial Card Flag</v>
          </cell>
          <cell r="B1484">
            <v>1483</v>
          </cell>
          <cell r="P1484">
            <v>2151</v>
          </cell>
          <cell r="Q1484" t="str">
            <v>Sub-district in Thai</v>
          </cell>
          <cell r="R1484" t="str">
            <v>sub_dstrct_in_thai</v>
          </cell>
        </row>
        <row r="1485">
          <cell r="A1485" t="str">
            <v>Technology Flag</v>
          </cell>
          <cell r="B1485">
            <v>1484</v>
          </cell>
          <cell r="P1485">
            <v>2152</v>
          </cell>
          <cell r="Q1485" t="str">
            <v>District in Thai</v>
          </cell>
          <cell r="R1485" t="str">
            <v>dstrct_in_thai</v>
          </cell>
        </row>
        <row r="1486">
          <cell r="A1486" t="str">
            <v>ARDEF Issuer Region Code</v>
          </cell>
          <cell r="B1486">
            <v>1485</v>
          </cell>
          <cell r="P1486">
            <v>2153</v>
          </cell>
          <cell r="Q1486" t="str">
            <v>Province in Thai</v>
          </cell>
          <cell r="R1486" t="str">
            <v>provnc_in_thai</v>
          </cell>
        </row>
        <row r="1487">
          <cell r="A1487" t="str">
            <v>ARDEF Issuer Country Code</v>
          </cell>
          <cell r="B1487">
            <v>1486</v>
          </cell>
          <cell r="P1487">
            <v>2154</v>
          </cell>
          <cell r="Q1487" t="str">
            <v>Postcode Area Code</v>
          </cell>
          <cell r="R1487" t="str">
            <v>postcd_area_cd</v>
          </cell>
        </row>
        <row r="1488">
          <cell r="A1488" t="str">
            <v>Commercial Card Level 2 Flag</v>
          </cell>
          <cell r="B1488">
            <v>1487</v>
          </cell>
          <cell r="P1488">
            <v>2155</v>
          </cell>
          <cell r="Q1488" t="str">
            <v>Short Address in Thai</v>
          </cell>
          <cell r="R1488" t="str">
            <v>shrt_addr_in_thai</v>
          </cell>
        </row>
        <row r="1489">
          <cell r="A1489" t="str">
            <v>Commercial Card Level 3 Flag</v>
          </cell>
          <cell r="B1489">
            <v>1488</v>
          </cell>
          <cell r="P1489">
            <v>2156</v>
          </cell>
          <cell r="Q1489" t="str">
            <v xml:space="preserve">Division Center </v>
          </cell>
          <cell r="R1489" t="str">
            <v>dvsn_center</v>
          </cell>
        </row>
        <row r="1490">
          <cell r="A1490" t="str">
            <v>Commercial Card POS Prompting Flag</v>
          </cell>
          <cell r="B1490">
            <v>1489</v>
          </cell>
          <cell r="P1490">
            <v>2157</v>
          </cell>
          <cell r="Q1490" t="str">
            <v>Division Name in English</v>
          </cell>
          <cell r="R1490" t="str">
            <v>dvsn_nm_in_eng</v>
          </cell>
        </row>
        <row r="1491">
          <cell r="A1491" t="str">
            <v>Commercial Card VAT Evidence Flag</v>
          </cell>
          <cell r="B1491">
            <v>1490</v>
          </cell>
          <cell r="P1491">
            <v>2158</v>
          </cell>
          <cell r="Q1491" t="str">
            <v>Division Abbreviation Name in English</v>
          </cell>
          <cell r="R1491" t="str">
            <v>dvsn_abbr_nm_in_eng</v>
          </cell>
        </row>
        <row r="1492">
          <cell r="A1492" t="str">
            <v>Original Credit</v>
          </cell>
          <cell r="B1492">
            <v>1491</v>
          </cell>
          <cell r="P1492">
            <v>2159</v>
          </cell>
          <cell r="Q1492" t="str">
            <v>Division Name in Thai</v>
          </cell>
          <cell r="R1492" t="str">
            <v>dvsn_nm_in_thai</v>
          </cell>
        </row>
        <row r="1493">
          <cell r="A1493" t="str">
            <v>OC Money Transfer</v>
          </cell>
          <cell r="B1493">
            <v>1492</v>
          </cell>
          <cell r="P1493">
            <v>2160</v>
          </cell>
          <cell r="Q1493" t="str">
            <v>Division Abbreviation Name in Thai</v>
          </cell>
          <cell r="R1493" t="str">
            <v>dvsn_abbr_nm_in_thai</v>
          </cell>
        </row>
        <row r="1494">
          <cell r="A1494" t="str">
            <v>OC Online Gambling</v>
          </cell>
          <cell r="B1494">
            <v>1493</v>
          </cell>
          <cell r="P1494">
            <v>2161</v>
          </cell>
          <cell r="Q1494" t="str">
            <v>Network Center Code</v>
          </cell>
          <cell r="R1494" t="str">
            <v>ntwrk_center_cd</v>
          </cell>
        </row>
        <row r="1495">
          <cell r="A1495" t="str">
            <v>Record Detail Code</v>
          </cell>
          <cell r="B1495">
            <v>1494</v>
          </cell>
          <cell r="P1495">
            <v>2162</v>
          </cell>
          <cell r="Q1495" t="str">
            <v>Network Center Name in English</v>
          </cell>
          <cell r="R1495" t="str">
            <v>ntwrk_center_nm_in_eng</v>
          </cell>
        </row>
        <row r="1496">
          <cell r="A1496" t="str">
            <v>Acquirer Installment Code</v>
          </cell>
          <cell r="B1496">
            <v>1495</v>
          </cell>
          <cell r="P1496">
            <v>2163</v>
          </cell>
          <cell r="Q1496" t="str">
            <v>Network Center Abbreviation Name in English</v>
          </cell>
          <cell r="R1496" t="str">
            <v>ntwrk_center_abbr_nm_in_eng</v>
          </cell>
        </row>
        <row r="1497">
          <cell r="A1497" t="str">
            <v>Forward Installment Number</v>
          </cell>
          <cell r="B1497">
            <v>1496</v>
          </cell>
          <cell r="P1497">
            <v>2164</v>
          </cell>
          <cell r="Q1497" t="str">
            <v>Network Center Name in Thai</v>
          </cell>
          <cell r="R1497" t="str">
            <v>ntwrk_center_nm_in_thai</v>
          </cell>
        </row>
        <row r="1498">
          <cell r="A1498" t="str">
            <v>Trace Number</v>
          </cell>
          <cell r="B1498">
            <v>1497</v>
          </cell>
          <cell r="P1498">
            <v>2165</v>
          </cell>
          <cell r="Q1498" t="str">
            <v>Network Center Abbreviation Name in Thai</v>
          </cell>
          <cell r="R1498" t="str">
            <v>ntwrk_center_abbr_nm_in_thai</v>
          </cell>
        </row>
        <row r="1499">
          <cell r="A1499" t="str">
            <v>Transaction Datetime</v>
          </cell>
          <cell r="B1499">
            <v>1498</v>
          </cell>
          <cell r="P1499">
            <v>2166</v>
          </cell>
          <cell r="Q1499" t="str">
            <v>Department Number</v>
          </cell>
          <cell r="R1499" t="str">
            <v>dept_num</v>
          </cell>
        </row>
        <row r="1500">
          <cell r="A1500" t="str">
            <v>Message Type Identifier</v>
          </cell>
          <cell r="B1500">
            <v>1499</v>
          </cell>
          <cell r="P1500">
            <v>2167</v>
          </cell>
          <cell r="Q1500" t="str">
            <v>Department Name in English</v>
          </cell>
          <cell r="R1500" t="str">
            <v>dept_nm_in_eng</v>
          </cell>
        </row>
        <row r="1501">
          <cell r="A1501" t="str">
            <v>Processing Code</v>
          </cell>
          <cell r="B1501">
            <v>1500</v>
          </cell>
          <cell r="P1501">
            <v>2168</v>
          </cell>
          <cell r="Q1501" t="str">
            <v>Department Abbreviation Name in English</v>
          </cell>
          <cell r="R1501" t="str">
            <v>dept_abbr_nm_in_eng</v>
          </cell>
        </row>
        <row r="1502">
          <cell r="A1502" t="str">
            <v>Merchant Type Code</v>
          </cell>
          <cell r="B1502">
            <v>1501</v>
          </cell>
          <cell r="P1502">
            <v>2169</v>
          </cell>
          <cell r="Q1502" t="str">
            <v>Department Name in Thai</v>
          </cell>
          <cell r="R1502" t="str">
            <v>dept_nm_in_thai</v>
          </cell>
        </row>
        <row r="1503">
          <cell r="A1503" t="str">
            <v>Acquirer Installment Number</v>
          </cell>
          <cell r="B1503">
            <v>1502</v>
          </cell>
          <cell r="P1503">
            <v>2170</v>
          </cell>
          <cell r="Q1503" t="str">
            <v>Department Abbreviation Name in Thai</v>
          </cell>
          <cell r="R1503" t="str">
            <v>dept_abbr_nm_in_thai</v>
          </cell>
        </row>
        <row r="1504">
          <cell r="A1504" t="str">
            <v>China Union Pay Merchant Code</v>
          </cell>
          <cell r="B1504">
            <v>1503</v>
          </cell>
          <cell r="P1504">
            <v>2171</v>
          </cell>
          <cell r="Q1504" t="str">
            <v xml:space="preserve">Unit Center Code </v>
          </cell>
          <cell r="R1504" t="str">
            <v>unit_center_cd</v>
          </cell>
        </row>
        <row r="1505">
          <cell r="A1505" t="str">
            <v>POS Code</v>
          </cell>
          <cell r="B1505">
            <v>1504</v>
          </cell>
          <cell r="P1505">
            <v>2172</v>
          </cell>
          <cell r="Q1505" t="str">
            <v>Unit Name in English</v>
          </cell>
          <cell r="R1505" t="str">
            <v>unit_nm_in_eng</v>
          </cell>
        </row>
        <row r="1506">
          <cell r="A1506" t="str">
            <v>Authentication Number</v>
          </cell>
          <cell r="B1506">
            <v>1505</v>
          </cell>
          <cell r="P1506">
            <v>2173</v>
          </cell>
          <cell r="Q1506" t="str">
            <v>Unit Abbreviation Name in English</v>
          </cell>
          <cell r="R1506" t="str">
            <v>unit_abbr_nm_in_eng</v>
          </cell>
        </row>
        <row r="1507">
          <cell r="A1507" t="str">
            <v>Received Installment Code</v>
          </cell>
          <cell r="B1507">
            <v>1506</v>
          </cell>
          <cell r="P1507">
            <v>2174</v>
          </cell>
          <cell r="Q1507" t="str">
            <v>Unit Name in Thai</v>
          </cell>
          <cell r="R1507" t="str">
            <v>unit_nm_in_thai</v>
          </cell>
        </row>
        <row r="1508">
          <cell r="A1508" t="str">
            <v>Original Trace Number</v>
          </cell>
          <cell r="B1508">
            <v>1507</v>
          </cell>
          <cell r="P1508">
            <v>2175</v>
          </cell>
          <cell r="Q1508" t="str">
            <v>Unit Abbreviation Name in Thai</v>
          </cell>
          <cell r="R1508" t="str">
            <v>unit_abbr_nm_in_thai</v>
          </cell>
        </row>
        <row r="1509">
          <cell r="A1509" t="str">
            <v>Response Code</v>
          </cell>
          <cell r="B1509">
            <v>1508</v>
          </cell>
          <cell r="P1509">
            <v>2176</v>
          </cell>
          <cell r="Q1509" t="str">
            <v>Sub-unit Center Code</v>
          </cell>
          <cell r="R1509" t="str">
            <v>sub_unit_center_cd</v>
          </cell>
        </row>
        <row r="1510">
          <cell r="A1510" t="str">
            <v>POS Entry Mode</v>
          </cell>
          <cell r="B1510">
            <v>1509</v>
          </cell>
          <cell r="P1510">
            <v>2177</v>
          </cell>
          <cell r="Q1510" t="str">
            <v>Sub-Unit Name in English</v>
          </cell>
          <cell r="R1510" t="str">
            <v>sub_unit_nm_in_eng</v>
          </cell>
        </row>
        <row r="1511">
          <cell r="A1511" t="str">
            <v>Settlement Currency Code</v>
          </cell>
          <cell r="B1511">
            <v>1510</v>
          </cell>
          <cell r="P1511">
            <v>2178</v>
          </cell>
          <cell r="Q1511" t="str">
            <v>Sub-Unit Abbreviation Name in English</v>
          </cell>
          <cell r="R1511" t="str">
            <v>sub_unit_abbr_nm_in_eng</v>
          </cell>
        </row>
        <row r="1512">
          <cell r="A1512" t="str">
            <v>Settlement Amount</v>
          </cell>
          <cell r="B1512">
            <v>1511</v>
          </cell>
          <cell r="P1512">
            <v>2179</v>
          </cell>
          <cell r="Q1512" t="str">
            <v>Sub-Unit Name in Thai</v>
          </cell>
          <cell r="R1512" t="str">
            <v>sub_unit_nm_in_thai</v>
          </cell>
        </row>
        <row r="1513">
          <cell r="A1513" t="str">
            <v>Settlement Exchange Rate</v>
          </cell>
          <cell r="B1513">
            <v>1512</v>
          </cell>
          <cell r="P1513">
            <v>2180</v>
          </cell>
          <cell r="Q1513" t="str">
            <v>Sub-Unit Abbreviation Name in Thai</v>
          </cell>
          <cell r="R1513" t="str">
            <v>sub_unit_abbr_nm_in_thai</v>
          </cell>
        </row>
        <row r="1514">
          <cell r="A1514" t="str">
            <v>Settlement Digit</v>
          </cell>
          <cell r="B1514">
            <v>1513</v>
          </cell>
          <cell r="P1514">
            <v>2181</v>
          </cell>
          <cell r="Q1514" t="str">
            <v>Sale Team code</v>
          </cell>
          <cell r="R1514" t="str">
            <v>sale_team_cd</v>
          </cell>
        </row>
        <row r="1515">
          <cell r="A1515" t="str">
            <v>Settlement Exchange Rate Amount</v>
          </cell>
          <cell r="B1515">
            <v>1514</v>
          </cell>
          <cell r="P1515">
            <v>2182</v>
          </cell>
          <cell r="Q1515" t="str">
            <v>Sale Team name in English</v>
          </cell>
          <cell r="R1515" t="str">
            <v>sale_team_nm_in_eng</v>
          </cell>
        </row>
        <row r="1516">
          <cell r="A1516" t="str">
            <v>Settlement Date</v>
          </cell>
          <cell r="B1516">
            <v>1515</v>
          </cell>
          <cell r="P1516">
            <v>2183</v>
          </cell>
          <cell r="Q1516" t="str">
            <v>Sale Team Abbreviation Name in English</v>
          </cell>
          <cell r="R1516" t="str">
            <v>sale_team_abbr_nm_in_eng</v>
          </cell>
        </row>
        <row r="1517">
          <cell r="A1517" t="str">
            <v>Exchange Date</v>
          </cell>
          <cell r="B1517">
            <v>1516</v>
          </cell>
          <cell r="P1517">
            <v>2184</v>
          </cell>
          <cell r="Q1517" t="str">
            <v>Sale Team name in Thai</v>
          </cell>
          <cell r="R1517" t="str">
            <v>sale_team_nm_in_thai</v>
          </cell>
        </row>
        <row r="1518">
          <cell r="A1518" t="str">
            <v>Received Service Fee</v>
          </cell>
          <cell r="B1518">
            <v>1517</v>
          </cell>
          <cell r="P1518">
            <v>2185</v>
          </cell>
          <cell r="Q1518" t="str">
            <v>Sale Team Abbreviation Name in Thai</v>
          </cell>
          <cell r="R1518" t="str">
            <v>sale_team_abbr_nm_in_thai</v>
          </cell>
        </row>
        <row r="1519">
          <cell r="A1519" t="str">
            <v>Paid Service Fee</v>
          </cell>
          <cell r="B1519">
            <v>1518</v>
          </cell>
          <cell r="P1519">
            <v>2186</v>
          </cell>
          <cell r="Q1519" t="str">
            <v>KBank Zone Number</v>
          </cell>
          <cell r="R1519" t="str">
            <v>kbnk_zone_num</v>
          </cell>
        </row>
        <row r="1520">
          <cell r="A1520" t="str">
            <v>Switch Service Fee</v>
          </cell>
          <cell r="B1520">
            <v>1519</v>
          </cell>
          <cell r="P1520">
            <v>2187</v>
          </cell>
          <cell r="Q1520" t="str">
            <v>KBank Region Number</v>
          </cell>
          <cell r="R1520" t="str">
            <v>kbnk_rgion_num</v>
          </cell>
        </row>
        <row r="1521">
          <cell r="A1521" t="str">
            <v>Service Fee Currency Code</v>
          </cell>
          <cell r="B1521">
            <v>1520</v>
          </cell>
          <cell r="P1521">
            <v>2188</v>
          </cell>
          <cell r="Q1521" t="str">
            <v>Operation Branch Number</v>
          </cell>
          <cell r="R1521" t="str">
            <v>oper_br_num</v>
          </cell>
        </row>
        <row r="1522">
          <cell r="A1522" t="str">
            <v>Service Fee Exchange Rate</v>
          </cell>
          <cell r="B1522">
            <v>1521</v>
          </cell>
          <cell r="P1522">
            <v>2189</v>
          </cell>
          <cell r="Q1522" t="str">
            <v>Kbank Hub Number</v>
          </cell>
          <cell r="R1522" t="str">
            <v>kbnk_hub_num</v>
          </cell>
        </row>
        <row r="1523">
          <cell r="A1523" t="str">
            <v>Transaction Fee</v>
          </cell>
          <cell r="B1523">
            <v>1522</v>
          </cell>
          <cell r="P1523">
            <v>2190</v>
          </cell>
          <cell r="Q1523" t="str">
            <v>Branch Registration Number</v>
          </cell>
          <cell r="R1523" t="str">
            <v>br_regis_num</v>
          </cell>
        </row>
        <row r="1524">
          <cell r="A1524" t="str">
            <v>Transaction Fee Currency Code</v>
          </cell>
          <cell r="B1524">
            <v>1523</v>
          </cell>
          <cell r="P1524">
            <v>2191</v>
          </cell>
          <cell r="Q1524" t="str">
            <v>Tax Zone</v>
          </cell>
          <cell r="R1524" t="str">
            <v>tax_zone</v>
          </cell>
        </row>
        <row r="1525">
          <cell r="A1525" t="str">
            <v>Transaction Fee Exchange Rate</v>
          </cell>
          <cell r="B1525">
            <v>1524</v>
          </cell>
          <cell r="P1525">
            <v>2193</v>
          </cell>
          <cell r="Q1525" t="str">
            <v>Record Status Code</v>
          </cell>
          <cell r="R1525" t="str">
            <v>rec_st_cd</v>
          </cell>
        </row>
        <row r="1526">
          <cell r="A1526" t="str">
            <v>Settlement Rate</v>
          </cell>
          <cell r="B1526">
            <v>1525</v>
          </cell>
          <cell r="P1526">
            <v>2194</v>
          </cell>
          <cell r="Q1526" t="str">
            <v>GL ENTRY SLIP FOR Head Office</v>
          </cell>
          <cell r="R1526" t="str">
            <v>gl_entry_slip_for_head_offc</v>
          </cell>
        </row>
        <row r="1527">
          <cell r="A1527" t="str">
            <v>Outgo Rate</v>
          </cell>
          <cell r="B1527">
            <v>1526</v>
          </cell>
          <cell r="P1527">
            <v>2195</v>
          </cell>
          <cell r="Q1527" t="str">
            <v>Old Center Code of FICS 10 Digit</v>
          </cell>
          <cell r="R1527" t="str">
            <v>old_center_cd_of_fics_10_dgt</v>
          </cell>
        </row>
        <row r="1528">
          <cell r="A1528" t="str">
            <v>ORG Merchant Transaction</v>
          </cell>
          <cell r="B1528">
            <v>1527</v>
          </cell>
          <cell r="P1528">
            <v>2196</v>
          </cell>
          <cell r="Q1528" t="str">
            <v>Channel Type Code</v>
          </cell>
          <cell r="R1528" t="str">
            <v>chnl_tp_cd</v>
          </cell>
        </row>
        <row r="1529">
          <cell r="A1529" t="str">
            <v>Transaction Swift Code</v>
          </cell>
          <cell r="B1529">
            <v>1528</v>
          </cell>
          <cell r="P1529">
            <v>2198</v>
          </cell>
          <cell r="Q1529" t="str">
            <v>Manager Number</v>
          </cell>
          <cell r="R1529" t="str">
            <v>mngr_num</v>
          </cell>
        </row>
        <row r="1530">
          <cell r="A1530" t="str">
            <v>ORG Settlement Currency</v>
          </cell>
          <cell r="B1530">
            <v>1529</v>
          </cell>
          <cell r="P1530">
            <v>2200</v>
          </cell>
          <cell r="Q1530" t="str">
            <v>Effective Status  Code</v>
          </cell>
          <cell r="R1530" t="str">
            <v>eff_st_cd</v>
          </cell>
        </row>
        <row r="1531">
          <cell r="A1531" t="str">
            <v>Settlement Swift Code</v>
          </cell>
          <cell r="B1531">
            <v>1530</v>
          </cell>
          <cell r="P1531">
            <v>2201</v>
          </cell>
          <cell r="Q1531" t="str">
            <v>Creation Date</v>
          </cell>
          <cell r="R1531" t="str">
            <v>crt_dt</v>
          </cell>
        </row>
        <row r="1532">
          <cell r="A1532" t="str">
            <v>Original Amount</v>
          </cell>
          <cell r="B1532">
            <v>1531</v>
          </cell>
          <cell r="P1532">
            <v>2202</v>
          </cell>
          <cell r="Q1532" t="str">
            <v>User Update</v>
          </cell>
          <cell r="R1532" t="str">
            <v>usr_upd</v>
          </cell>
        </row>
        <row r="1533">
          <cell r="A1533" t="str">
            <v>CUP Flag</v>
          </cell>
          <cell r="B1533">
            <v>1532</v>
          </cell>
          <cell r="P1533">
            <v>2203</v>
          </cell>
          <cell r="Q1533" t="str">
            <v>End Date</v>
          </cell>
          <cell r="R1533" t="str">
            <v>end_dt</v>
          </cell>
        </row>
        <row r="1534">
          <cell r="A1534" t="str">
            <v>Merchant China Union Pay</v>
          </cell>
          <cell r="B1534">
            <v>1533</v>
          </cell>
          <cell r="P1534">
            <v>2204</v>
          </cell>
          <cell r="Q1534" t="str">
            <v>Last Update Date</v>
          </cell>
          <cell r="R1534" t="str">
            <v>last_upd_dt</v>
          </cell>
        </row>
        <row r="1535">
          <cell r="A1535" t="str">
            <v>Batch Process Date</v>
          </cell>
          <cell r="B1535">
            <v>1534</v>
          </cell>
          <cell r="P1535">
            <v>2205</v>
          </cell>
          <cell r="Q1535" t="str">
            <v>Main Branch Number</v>
          </cell>
          <cell r="R1535" t="str">
            <v>main_br_num</v>
          </cell>
        </row>
        <row r="1536">
          <cell r="A1536" t="str">
            <v>Tape Create Date</v>
          </cell>
          <cell r="B1536">
            <v>1535</v>
          </cell>
          <cell r="P1536">
            <v>2206</v>
          </cell>
          <cell r="Q1536" t="str">
            <v>Clearing Hub Number</v>
          </cell>
          <cell r="R1536" t="str">
            <v>clr_hub_num</v>
          </cell>
        </row>
        <row r="1537">
          <cell r="A1537" t="str">
            <v>Merchant File Date</v>
          </cell>
          <cell r="B1537">
            <v>1536</v>
          </cell>
          <cell r="P1537">
            <v>2207</v>
          </cell>
          <cell r="Q1537" t="str">
            <v>Clearing Hub Name</v>
          </cell>
          <cell r="R1537" t="str">
            <v>clr_hub_nm</v>
          </cell>
        </row>
        <row r="1538">
          <cell r="A1538" t="str">
            <v>System Code</v>
          </cell>
          <cell r="B1538">
            <v>1537</v>
          </cell>
          <cell r="P1538">
            <v>2208</v>
          </cell>
          <cell r="Q1538" t="str">
            <v>Clearing Hub Start Date</v>
          </cell>
          <cell r="R1538" t="str">
            <v>clr_hub_strt_dt</v>
          </cell>
        </row>
        <row r="1539">
          <cell r="A1539" t="str">
            <v>Owner Identifier</v>
          </cell>
          <cell r="B1539">
            <v>1538</v>
          </cell>
          <cell r="P1539">
            <v>2209</v>
          </cell>
          <cell r="Q1539" t="str">
            <v>Lending Hub Number</v>
          </cell>
          <cell r="R1539" t="str">
            <v>lnd_hub_num</v>
          </cell>
        </row>
        <row r="1540">
          <cell r="A1540" t="str">
            <v>EDC Batch Number</v>
          </cell>
          <cell r="B1540">
            <v>1539</v>
          </cell>
          <cell r="P1540">
            <v>2210</v>
          </cell>
          <cell r="Q1540" t="str">
            <v>Lending Hub Name</v>
          </cell>
          <cell r="R1540" t="str">
            <v>lnd_hub_nm</v>
          </cell>
        </row>
        <row r="1541">
          <cell r="A1541" t="str">
            <v>VISA MASTERCARD Account Number</v>
          </cell>
          <cell r="B1541">
            <v>1540</v>
          </cell>
          <cell r="P1541">
            <v>2211</v>
          </cell>
          <cell r="Q1541" t="str">
            <v>Lending Hub Start Date</v>
          </cell>
          <cell r="R1541" t="str">
            <v>lnd_hub_strt_dt</v>
          </cell>
        </row>
        <row r="1542">
          <cell r="A1542" t="str">
            <v>Kbank Account Number</v>
          </cell>
          <cell r="B1542">
            <v>1541</v>
          </cell>
          <cell r="P1542">
            <v>2213</v>
          </cell>
          <cell r="Q1542" t="str">
            <v>Center Name for Statement Printing in English</v>
          </cell>
          <cell r="R1542" t="str">
            <v>center_nm_for_stmt_prnt_in_eng</v>
          </cell>
        </row>
        <row r="1543">
          <cell r="A1543" t="str">
            <v>Merchant CEPP</v>
          </cell>
          <cell r="B1543">
            <v>1542</v>
          </cell>
          <cell r="P1543">
            <v>2214</v>
          </cell>
          <cell r="Q1543" t="str">
            <v>Center Name for Statement Printing in Thai</v>
          </cell>
          <cell r="R1543" t="str">
            <v>center_nm_for_stmt_prnt_in_thai</v>
          </cell>
        </row>
        <row r="1544">
          <cell r="A1544" t="str">
            <v>Merchant File User Code 3</v>
          </cell>
          <cell r="B1544">
            <v>1543</v>
          </cell>
          <cell r="P1544">
            <v>2215</v>
          </cell>
          <cell r="Q1544" t="str">
            <v>Record Sequence Transaction</v>
          </cell>
          <cell r="R1544" t="str">
            <v>rec_seq_txn</v>
          </cell>
        </row>
        <row r="1545">
          <cell r="A1545" t="str">
            <v>Merchant File User Code 1</v>
          </cell>
          <cell r="B1545">
            <v>1544</v>
          </cell>
          <cell r="P1545">
            <v>2216</v>
          </cell>
          <cell r="Q1545" t="str">
            <v>Card Type Transaction</v>
          </cell>
          <cell r="R1545" t="str">
            <v>card_tp_txn</v>
          </cell>
        </row>
        <row r="1546">
          <cell r="A1546" t="str">
            <v>Account Merchant Branch Code</v>
          </cell>
          <cell r="B1546">
            <v>1545</v>
          </cell>
          <cell r="P1546">
            <v>2218</v>
          </cell>
          <cell r="Q1546" t="str">
            <v>Branch Number</v>
          </cell>
          <cell r="R1546" t="str">
            <v>br_num</v>
          </cell>
        </row>
        <row r="1547">
          <cell r="A1547" t="str">
            <v>Print Flag</v>
          </cell>
          <cell r="B1547">
            <v>1546</v>
          </cell>
          <cell r="P1547">
            <v>2219</v>
          </cell>
          <cell r="Q1547" t="str">
            <v xml:space="preserve">Zip Code </v>
          </cell>
          <cell r="R1547" t="str">
            <v>zip_cd</v>
          </cell>
        </row>
        <row r="1548">
          <cell r="A1548" t="str">
            <v>ORG Merchant Number</v>
          </cell>
          <cell r="B1548">
            <v>1547</v>
          </cell>
          <cell r="P1548">
            <v>2220</v>
          </cell>
          <cell r="Q1548" t="str">
            <v>Staff Flag</v>
          </cell>
          <cell r="R1548" t="str">
            <v>stff_f</v>
          </cell>
        </row>
        <row r="1549">
          <cell r="A1549" t="str">
            <v>Currency Exchange Rate</v>
          </cell>
          <cell r="B1549">
            <v>1548</v>
          </cell>
          <cell r="P1549">
            <v>2222</v>
          </cell>
          <cell r="Q1549" t="str">
            <v>Source Transaction</v>
          </cell>
          <cell r="R1549" t="str">
            <v>src_txn</v>
          </cell>
        </row>
        <row r="1550">
          <cell r="A1550" t="str">
            <v>E-Commerce Transfer Flag</v>
          </cell>
          <cell r="B1550">
            <v>1549</v>
          </cell>
          <cell r="P1550">
            <v>2226</v>
          </cell>
          <cell r="Q1550" t="str">
            <v>Reference Transaction Number</v>
          </cell>
          <cell r="R1550" t="str">
            <v>ref_txn_num</v>
          </cell>
        </row>
        <row r="1551">
          <cell r="A1551" t="str">
            <v>E-Commerce Commission Rate</v>
          </cell>
          <cell r="B1551">
            <v>1550</v>
          </cell>
          <cell r="P1551">
            <v>2227</v>
          </cell>
          <cell r="Q1551" t="str">
            <v>Statement Date</v>
          </cell>
          <cell r="R1551" t="str">
            <v>stmt_dt</v>
          </cell>
        </row>
        <row r="1552">
          <cell r="A1552" t="str">
            <v>Purchased Card Flag</v>
          </cell>
          <cell r="B1552">
            <v>1551</v>
          </cell>
          <cell r="P1552">
            <v>2228</v>
          </cell>
          <cell r="Q1552" t="str">
            <v>Sort Flag</v>
          </cell>
          <cell r="R1552" t="str">
            <v>sort_f</v>
          </cell>
        </row>
        <row r="1553">
          <cell r="A1553" t="str">
            <v>MMD Merchant Type Code</v>
          </cell>
          <cell r="B1553">
            <v>1552</v>
          </cell>
          <cell r="P1553">
            <v>2229</v>
          </cell>
          <cell r="Q1553" t="str">
            <v>Record Sequence</v>
          </cell>
          <cell r="R1553" t="str">
            <v>rec_seq</v>
          </cell>
        </row>
        <row r="1554">
          <cell r="A1554" t="str">
            <v>MMD Position Entry Mode</v>
          </cell>
          <cell r="B1554">
            <v>1553</v>
          </cell>
          <cell r="P1554">
            <v>2231</v>
          </cell>
          <cell r="Q1554" t="str">
            <v>Zip Code</v>
          </cell>
          <cell r="R1554" t="str">
            <v>zip_cd</v>
          </cell>
        </row>
        <row r="1555">
          <cell r="A1555" t="str">
            <v>MMD Mail Order Flag</v>
          </cell>
          <cell r="B1555">
            <v>1554</v>
          </cell>
          <cell r="P1555">
            <v>2232</v>
          </cell>
          <cell r="Q1555" t="str">
            <v>Type</v>
          </cell>
          <cell r="R1555" t="str">
            <v>tp</v>
          </cell>
        </row>
        <row r="1556">
          <cell r="A1556" t="str">
            <v>Merchant Money Receive GL Flag</v>
          </cell>
          <cell r="B1556">
            <v>1555</v>
          </cell>
          <cell r="P1556">
            <v>2233</v>
          </cell>
          <cell r="Q1556" t="str">
            <v>Transaction Count</v>
          </cell>
          <cell r="R1556" t="str">
            <v>txn_cnt</v>
          </cell>
        </row>
        <row r="1557">
          <cell r="A1557" t="str">
            <v>Payment Gateway SIM Flag</v>
          </cell>
          <cell r="B1557">
            <v>1556</v>
          </cell>
          <cell r="P1557">
            <v>2234</v>
          </cell>
          <cell r="Q1557" t="str">
            <v>Transaction Address</v>
          </cell>
          <cell r="R1557" t="str">
            <v>txn_addr</v>
          </cell>
        </row>
        <row r="1558">
          <cell r="A1558" t="str">
            <v>TAX Identification Number</v>
          </cell>
          <cell r="B1558">
            <v>1557</v>
          </cell>
          <cell r="P1558">
            <v>2235</v>
          </cell>
          <cell r="Q1558" t="str">
            <v>Retail Begin Balance</v>
          </cell>
          <cell r="R1558" t="str">
            <v>rtl_bgn_bal</v>
          </cell>
        </row>
        <row r="1559">
          <cell r="A1559" t="str">
            <v>VISA Onus Card Total Amount</v>
          </cell>
          <cell r="B1559">
            <v>1558</v>
          </cell>
          <cell r="P1559">
            <v>2236</v>
          </cell>
          <cell r="Q1559" t="str">
            <v>Retail Service Charge</v>
          </cell>
          <cell r="R1559" t="str">
            <v>rtl_svc_chrg</v>
          </cell>
        </row>
        <row r="1560">
          <cell r="A1560" t="str">
            <v>VISA Local Card Total Amount</v>
          </cell>
          <cell r="B1560">
            <v>1559</v>
          </cell>
          <cell r="P1560">
            <v>2237</v>
          </cell>
          <cell r="Q1560" t="str">
            <v>Retail Interest</v>
          </cell>
          <cell r="R1560" t="str">
            <v>rtl_int</v>
          </cell>
        </row>
        <row r="1561">
          <cell r="A1561" t="str">
            <v>VISA Inter Card Total Amount</v>
          </cell>
          <cell r="B1561">
            <v>1560</v>
          </cell>
          <cell r="P1561">
            <v>2238</v>
          </cell>
          <cell r="Q1561" t="str">
            <v>Retail Current Balance</v>
          </cell>
          <cell r="R1561" t="str">
            <v>rtl_crrnt_bal</v>
          </cell>
        </row>
        <row r="1562">
          <cell r="A1562" t="str">
            <v>VISA Platinum Card Total Amount</v>
          </cell>
          <cell r="B1562">
            <v>1561</v>
          </cell>
          <cell r="P1562">
            <v>2239</v>
          </cell>
          <cell r="Q1562" t="str">
            <v>Retail Miscellaneous Fee</v>
          </cell>
          <cell r="R1562" t="str">
            <v>rtl_misc_fee</v>
          </cell>
        </row>
        <row r="1563">
          <cell r="A1563" t="str">
            <v>VISA Platinum Inter Card Total Amount</v>
          </cell>
          <cell r="B1563">
            <v>1562</v>
          </cell>
          <cell r="P1563">
            <v>2240</v>
          </cell>
          <cell r="Q1563" t="str">
            <v>Cash Begin Balance</v>
          </cell>
          <cell r="R1563" t="str">
            <v>cash_bgn_bal</v>
          </cell>
        </row>
        <row r="1564">
          <cell r="A1564" t="str">
            <v>VISA ASSO Card Total Amount</v>
          </cell>
          <cell r="B1564">
            <v>1563</v>
          </cell>
          <cell r="P1564">
            <v>2241</v>
          </cell>
          <cell r="Q1564" t="str">
            <v>Cash Service Charge</v>
          </cell>
          <cell r="R1564" t="str">
            <v>cash_svc_chrg</v>
          </cell>
        </row>
        <row r="1565">
          <cell r="A1565" t="str">
            <v>VISA Custom Card Total Amount</v>
          </cell>
          <cell r="B1565">
            <v>1564</v>
          </cell>
          <cell r="P1565">
            <v>2242</v>
          </cell>
          <cell r="Q1565" t="str">
            <v>Cash Interest</v>
          </cell>
          <cell r="R1565" t="str">
            <v>cash_int</v>
          </cell>
        </row>
        <row r="1566">
          <cell r="A1566" t="str">
            <v>VISA Electronic Card Total Amount</v>
          </cell>
          <cell r="B1566">
            <v>1565</v>
          </cell>
          <cell r="P1566">
            <v>2243</v>
          </cell>
          <cell r="Q1566" t="str">
            <v>Cash Current Balance</v>
          </cell>
          <cell r="R1566" t="str">
            <v>cash_crrnt_bal</v>
          </cell>
        </row>
        <row r="1567">
          <cell r="A1567" t="str">
            <v>MASTERCARD Onus Card Total Amount</v>
          </cell>
          <cell r="B1567">
            <v>1566</v>
          </cell>
          <cell r="P1567">
            <v>2244</v>
          </cell>
          <cell r="Q1567" t="str">
            <v>Current Payment Due</v>
          </cell>
          <cell r="R1567" t="str">
            <v>crrnt_paymt_due</v>
          </cell>
        </row>
        <row r="1568">
          <cell r="A1568" t="str">
            <v>MASTERCARD Local Card Total Amount</v>
          </cell>
          <cell r="B1568">
            <v>1567</v>
          </cell>
          <cell r="P1568">
            <v>2245</v>
          </cell>
          <cell r="Q1568" t="str">
            <v>Credit Limit</v>
          </cell>
          <cell r="R1568" t="str">
            <v>cr_lmt</v>
          </cell>
        </row>
        <row r="1569">
          <cell r="A1569" t="str">
            <v>MASTERCARD Inter Card Total Amount</v>
          </cell>
          <cell r="B1569">
            <v>1568</v>
          </cell>
          <cell r="P1569">
            <v>2246</v>
          </cell>
          <cell r="Q1569" t="str">
            <v>Payment Due Date</v>
          </cell>
          <cell r="R1569" t="str">
            <v>paymt_due_dt</v>
          </cell>
        </row>
        <row r="1570">
          <cell r="A1570" t="str">
            <v>MASTERCARD Platinum Card Total Amount</v>
          </cell>
          <cell r="B1570">
            <v>1569</v>
          </cell>
          <cell r="P1570">
            <v>2247</v>
          </cell>
          <cell r="Q1570" t="str">
            <v>Year to Date Interest</v>
          </cell>
          <cell r="R1570" t="str">
            <v>ytd_int</v>
          </cell>
        </row>
        <row r="1571">
          <cell r="A1571" t="str">
            <v>MASTERCARD Platinum Inter Card Total Amount</v>
          </cell>
          <cell r="B1571">
            <v>1570</v>
          </cell>
          <cell r="P1571">
            <v>2248</v>
          </cell>
          <cell r="Q1571" t="str">
            <v>Year to Date Interest Receive</v>
          </cell>
          <cell r="R1571" t="str">
            <v>ytd_int_rcv</v>
          </cell>
        </row>
        <row r="1572">
          <cell r="A1572" t="str">
            <v>MASTERCARD ASSO Card Total Amount</v>
          </cell>
          <cell r="B1572">
            <v>1571</v>
          </cell>
          <cell r="P1572">
            <v>2251</v>
          </cell>
          <cell r="Q1572" t="str">
            <v>Available Credit</v>
          </cell>
          <cell r="R1572" t="str">
            <v>avl_cr</v>
          </cell>
        </row>
        <row r="1573">
          <cell r="A1573" t="str">
            <v>MASTERCARD Custom Card Total Amount</v>
          </cell>
          <cell r="B1573">
            <v>1572</v>
          </cell>
          <cell r="P1573">
            <v>2252</v>
          </cell>
          <cell r="Q1573" t="str">
            <v>Memo Number 1</v>
          </cell>
          <cell r="R1573" t="str">
            <v>memo_num_1</v>
          </cell>
        </row>
        <row r="1574">
          <cell r="A1574" t="str">
            <v>Kbank Credit Card Total Amount</v>
          </cell>
          <cell r="B1574">
            <v>1573</v>
          </cell>
          <cell r="P1574">
            <v>2253</v>
          </cell>
          <cell r="Q1574" t="str">
            <v>Memo Number 2</v>
          </cell>
          <cell r="R1574" t="str">
            <v>memo_num_2</v>
          </cell>
        </row>
        <row r="1575">
          <cell r="A1575" t="str">
            <v>Kbank Electronic Card Total Amount</v>
          </cell>
          <cell r="B1575">
            <v>1574</v>
          </cell>
          <cell r="P1575">
            <v>2254</v>
          </cell>
          <cell r="Q1575" t="str">
            <v>Memo Number 3</v>
          </cell>
          <cell r="R1575" t="str">
            <v>memo_num_3</v>
          </cell>
        </row>
        <row r="1576">
          <cell r="A1576" t="str">
            <v>Kbank Purchase Card Total Amount</v>
          </cell>
          <cell r="B1576">
            <v>1575</v>
          </cell>
          <cell r="P1576">
            <v>2255</v>
          </cell>
          <cell r="Q1576" t="str">
            <v>Memo Number 4</v>
          </cell>
          <cell r="R1576" t="str">
            <v>memo_num_4</v>
          </cell>
        </row>
        <row r="1577">
          <cell r="A1577" t="str">
            <v>JCB Local Card Total Amount</v>
          </cell>
          <cell r="B1577">
            <v>1576</v>
          </cell>
          <cell r="P1577">
            <v>2256</v>
          </cell>
          <cell r="Q1577" t="str">
            <v>Memo Number 5</v>
          </cell>
          <cell r="R1577" t="str">
            <v>memo_num_5</v>
          </cell>
        </row>
        <row r="1578">
          <cell r="A1578" t="str">
            <v>JCB Inter Card Total Amount</v>
          </cell>
          <cell r="B1578">
            <v>1577</v>
          </cell>
          <cell r="P1578">
            <v>2258</v>
          </cell>
          <cell r="Q1578" t="str">
            <v>Annual Fee Amount</v>
          </cell>
          <cell r="R1578" t="str">
            <v>annl_fee_amt</v>
          </cell>
        </row>
        <row r="1579">
          <cell r="A1579" t="str">
            <v>Other Card Total Amount</v>
          </cell>
          <cell r="B1579">
            <v>1578</v>
          </cell>
          <cell r="P1579">
            <v>2259</v>
          </cell>
          <cell r="Q1579" t="str">
            <v>Other Fee Amount</v>
          </cell>
          <cell r="R1579" t="str">
            <v>othr_fee_amt</v>
          </cell>
        </row>
        <row r="1580">
          <cell r="A1580" t="str">
            <v>Numeric Detection</v>
          </cell>
          <cell r="B1580">
            <v>1579</v>
          </cell>
          <cell r="P1580">
            <v>2260</v>
          </cell>
          <cell r="Q1580" t="str">
            <v>Vat Amount</v>
          </cell>
          <cell r="R1580" t="str">
            <v>vat_amt</v>
          </cell>
        </row>
        <row r="1581">
          <cell r="A1581" t="str">
            <v>VISA Onus Card Slip Count</v>
          </cell>
          <cell r="B1581">
            <v>1580</v>
          </cell>
          <cell r="P1581">
            <v>2261</v>
          </cell>
          <cell r="Q1581" t="str">
            <v>Embosser Information Name in English</v>
          </cell>
          <cell r="R1581" t="str">
            <v>embsr_info_nm_in_eng</v>
          </cell>
        </row>
        <row r="1582">
          <cell r="A1582" t="str">
            <v>VISA Local Card Slip Count</v>
          </cell>
          <cell r="B1582">
            <v>1581</v>
          </cell>
          <cell r="P1582">
            <v>2263</v>
          </cell>
          <cell r="Q1582" t="str">
            <v>Customer Name in Thai</v>
          </cell>
          <cell r="R1582" t="str">
            <v>cst_nm_in_thai</v>
          </cell>
        </row>
        <row r="1583">
          <cell r="A1583" t="str">
            <v>VISA Inter Card Slip Count</v>
          </cell>
          <cell r="B1583">
            <v>1582</v>
          </cell>
          <cell r="P1583">
            <v>2264</v>
          </cell>
          <cell r="Q1583" t="str">
            <v>Customer Address Line 1</v>
          </cell>
          <cell r="R1583" t="str">
            <v>cst_addr_line_1</v>
          </cell>
        </row>
        <row r="1584">
          <cell r="A1584" t="str">
            <v>VISA Platinum Card Slip Count</v>
          </cell>
          <cell r="B1584">
            <v>1583</v>
          </cell>
          <cell r="P1584">
            <v>2265</v>
          </cell>
          <cell r="Q1584" t="str">
            <v>Customer Address Line 2</v>
          </cell>
          <cell r="R1584" t="str">
            <v>cst_addr_line_2</v>
          </cell>
        </row>
        <row r="1585">
          <cell r="A1585" t="str">
            <v>VISA Platinum Inter Card Slip Count</v>
          </cell>
          <cell r="B1585">
            <v>1584</v>
          </cell>
          <cell r="P1585">
            <v>2266</v>
          </cell>
          <cell r="Q1585" t="str">
            <v>Customer Credit Line</v>
          </cell>
          <cell r="R1585" t="str">
            <v>cst_cr_line</v>
          </cell>
        </row>
        <row r="1586">
          <cell r="A1586" t="str">
            <v>VISA ASSO Card Slip Count</v>
          </cell>
          <cell r="B1586">
            <v>1585</v>
          </cell>
          <cell r="P1586">
            <v>2267</v>
          </cell>
          <cell r="Q1586" t="str">
            <v xml:space="preserve">Statement Number </v>
          </cell>
          <cell r="R1586" t="str">
            <v>stmt_num</v>
          </cell>
        </row>
        <row r="1587">
          <cell r="A1587" t="str">
            <v>VISA Custom Card Slip Count</v>
          </cell>
          <cell r="B1587">
            <v>1586</v>
          </cell>
          <cell r="P1587">
            <v>2272</v>
          </cell>
          <cell r="Q1587" t="str">
            <v xml:space="preserve">Billing Cycle </v>
          </cell>
          <cell r="R1587" t="str">
            <v>bill_cyc</v>
          </cell>
        </row>
        <row r="1588">
          <cell r="A1588" t="str">
            <v>VISA Electronic Card Slip Count</v>
          </cell>
          <cell r="B1588">
            <v>1587</v>
          </cell>
          <cell r="P1588">
            <v>2273</v>
          </cell>
          <cell r="Q1588" t="str">
            <v>Last Month Point</v>
          </cell>
          <cell r="R1588" t="str">
            <v>last_mo_pnt</v>
          </cell>
        </row>
        <row r="1589">
          <cell r="A1589" t="str">
            <v>MASTERCARD Onus Card Slip Count</v>
          </cell>
          <cell r="B1589">
            <v>1588</v>
          </cell>
          <cell r="P1589">
            <v>2276</v>
          </cell>
          <cell r="Q1589" t="str">
            <v>Summary Amount Payment</v>
          </cell>
          <cell r="R1589" t="str">
            <v>sum_amt_paymt</v>
          </cell>
        </row>
        <row r="1590">
          <cell r="A1590" t="str">
            <v>MASTERCARD Local Card Slip Count</v>
          </cell>
          <cell r="B1590">
            <v>1589</v>
          </cell>
          <cell r="P1590">
            <v>2277</v>
          </cell>
          <cell r="Q1590" t="str">
            <v>Summary Amount Retail And Cash</v>
          </cell>
          <cell r="R1590" t="str">
            <v>sum_amt_rtl_and_cash</v>
          </cell>
        </row>
        <row r="1591">
          <cell r="A1591" t="str">
            <v>MASTERCARD Inter Card Slip Count</v>
          </cell>
          <cell r="B1591">
            <v>1590</v>
          </cell>
          <cell r="P1591">
            <v>2278</v>
          </cell>
          <cell r="Q1591" t="str">
            <v>Interest Rate</v>
          </cell>
          <cell r="R1591" t="str">
            <v>int_rate</v>
          </cell>
        </row>
        <row r="1592">
          <cell r="A1592" t="str">
            <v>MASTERCARD Platinum Card Slip Count</v>
          </cell>
          <cell r="B1592">
            <v>1591</v>
          </cell>
          <cell r="P1592">
            <v>2280</v>
          </cell>
          <cell r="Q1592" t="str">
            <v>Sort Statement Date</v>
          </cell>
          <cell r="R1592" t="str">
            <v>sort_stmt_dt</v>
          </cell>
        </row>
        <row r="1593">
          <cell r="A1593" t="str">
            <v>MASTERCARD Platinum Inter Card Slip Count</v>
          </cell>
          <cell r="B1593">
            <v>1592</v>
          </cell>
          <cell r="P1593">
            <v>2281</v>
          </cell>
          <cell r="Q1593" t="str">
            <v xml:space="preserve">Sort Flag </v>
          </cell>
          <cell r="R1593" t="str">
            <v>sort_f</v>
          </cell>
        </row>
        <row r="1594">
          <cell r="A1594" t="str">
            <v>MASTERCARD ASSO Card Slip Count</v>
          </cell>
          <cell r="B1594">
            <v>1593</v>
          </cell>
          <cell r="P1594">
            <v>2282</v>
          </cell>
          <cell r="Q1594" t="str">
            <v>Number of Line Per Customer</v>
          </cell>
          <cell r="R1594" t="str">
            <v>nbr_line_per_cst</v>
          </cell>
        </row>
        <row r="1595">
          <cell r="A1595" t="str">
            <v>MASTERCARD Custom Card Slip Count</v>
          </cell>
          <cell r="B1595">
            <v>1594</v>
          </cell>
          <cell r="P1595">
            <v>2284</v>
          </cell>
          <cell r="Q1595" t="str">
            <v>Number of Page Per Customer</v>
          </cell>
          <cell r="R1595" t="str">
            <v>nbr_page_per_cst</v>
          </cell>
        </row>
        <row r="1596">
          <cell r="A1596" t="str">
            <v>Kbank Credit Card Slip Count</v>
          </cell>
          <cell r="B1596">
            <v>1595</v>
          </cell>
          <cell r="P1596">
            <v>2285</v>
          </cell>
          <cell r="Q1596" t="str">
            <v>File Date</v>
          </cell>
          <cell r="R1596" t="str">
            <v>file_dt</v>
          </cell>
        </row>
        <row r="1597">
          <cell r="A1597" t="str">
            <v>Kbank Electronic Card Slip Count</v>
          </cell>
          <cell r="B1597">
            <v>1596</v>
          </cell>
          <cell r="P1597">
            <v>2287</v>
          </cell>
          <cell r="Q1597" t="str">
            <v>Cycle Due</v>
          </cell>
          <cell r="R1597" t="str">
            <v>cyc_due</v>
          </cell>
        </row>
        <row r="1598">
          <cell r="A1598" t="str">
            <v>Kbank Purchase Card Slip Count</v>
          </cell>
          <cell r="B1598">
            <v>1597</v>
          </cell>
          <cell r="P1598">
            <v>2288</v>
          </cell>
          <cell r="Q1598" t="str">
            <v>Miscellaneous Late Not Paid</v>
          </cell>
          <cell r="R1598" t="str">
            <v>misc_late_not_paid</v>
          </cell>
        </row>
        <row r="1599">
          <cell r="A1599" t="str">
            <v>JCB Local Card Slip Count</v>
          </cell>
          <cell r="B1599">
            <v>1598</v>
          </cell>
          <cell r="P1599">
            <v>2289</v>
          </cell>
          <cell r="Q1599" t="str">
            <v>Miscellaneous Cheque Not Paid</v>
          </cell>
          <cell r="R1599" t="str">
            <v>misc_chq_not_paid</v>
          </cell>
        </row>
        <row r="1600">
          <cell r="A1600" t="str">
            <v>JCB Inter Card Slip Count</v>
          </cell>
          <cell r="B1600">
            <v>1599</v>
          </cell>
          <cell r="P1600">
            <v>2290</v>
          </cell>
          <cell r="Q1600" t="str">
            <v>Accumulated Interest Revenue</v>
          </cell>
          <cell r="R1600" t="str">
            <v>accum_int_rev</v>
          </cell>
        </row>
        <row r="1601">
          <cell r="A1601" t="str">
            <v>Other Card Slip Count</v>
          </cell>
          <cell r="B1601">
            <v>1600</v>
          </cell>
          <cell r="P1601">
            <v>2291</v>
          </cell>
          <cell r="Q1601" t="str">
            <v>Stop Accumulated Interest Revenue</v>
          </cell>
          <cell r="R1601" t="str">
            <v>stop_accum_int_rev</v>
          </cell>
        </row>
        <row r="1602">
          <cell r="A1602" t="str">
            <v>VISA Onus Card Commission Rate</v>
          </cell>
          <cell r="B1602">
            <v>1601</v>
          </cell>
          <cell r="P1602">
            <v>2292</v>
          </cell>
          <cell r="Q1602" t="str">
            <v>Credit Management Current Balance</v>
          </cell>
          <cell r="R1602" t="str">
            <v>cr_mngt_crrnt_bal</v>
          </cell>
        </row>
        <row r="1603">
          <cell r="A1603" t="str">
            <v>VISA Local Card Commission Rate</v>
          </cell>
          <cell r="B1603">
            <v>1602</v>
          </cell>
          <cell r="P1603">
            <v>2293</v>
          </cell>
          <cell r="Q1603" t="str">
            <v>Credit Management Cycle Due</v>
          </cell>
          <cell r="R1603" t="str">
            <v>cr_mngt_cyc_due</v>
          </cell>
        </row>
        <row r="1604">
          <cell r="A1604" t="str">
            <v>VISA Inter Card Commission Rate</v>
          </cell>
          <cell r="B1604">
            <v>1603</v>
          </cell>
          <cell r="P1604">
            <v>2294</v>
          </cell>
          <cell r="Q1604" t="str">
            <v>Credit Management Interest Amount Bill Not Paid</v>
          </cell>
          <cell r="R1604" t="str">
            <v>cr_mngt_int_amt_bnp</v>
          </cell>
        </row>
        <row r="1605">
          <cell r="A1605" t="str">
            <v>VISA Platinum Card Commission Rate</v>
          </cell>
          <cell r="B1605">
            <v>1604</v>
          </cell>
          <cell r="P1605">
            <v>2295</v>
          </cell>
          <cell r="Q1605" t="str">
            <v>Credit Management Retail Miscellaneous Fee Amount</v>
          </cell>
          <cell r="R1605" t="str">
            <v>cr_mngt_rtl_misc_fee_amt</v>
          </cell>
        </row>
        <row r="1606">
          <cell r="A1606" t="str">
            <v>VISA Platinum Inter Card Commission Rate</v>
          </cell>
          <cell r="B1606">
            <v>1605</v>
          </cell>
          <cell r="P1606">
            <v>2296</v>
          </cell>
          <cell r="Q1606" t="str">
            <v>Credit Management Days Past Due</v>
          </cell>
          <cell r="R1606" t="str">
            <v>cr_mngt_day_past_due</v>
          </cell>
        </row>
        <row r="1607">
          <cell r="A1607" t="str">
            <v>VISA Electronic Card Commission Rate</v>
          </cell>
          <cell r="B1607">
            <v>1606</v>
          </cell>
          <cell r="P1607">
            <v>2297</v>
          </cell>
          <cell r="Q1607" t="str">
            <v>Interest Amount</v>
          </cell>
          <cell r="R1607" t="str">
            <v>int_amt</v>
          </cell>
        </row>
        <row r="1608">
          <cell r="A1608" t="str">
            <v>MASTERCARD Onus Card Commission Rate</v>
          </cell>
          <cell r="B1608">
            <v>1607</v>
          </cell>
          <cell r="P1608">
            <v>2298</v>
          </cell>
          <cell r="Q1608" t="str">
            <v>Memo Interest Amount</v>
          </cell>
          <cell r="R1608" t="str">
            <v>memo_int_amt</v>
          </cell>
        </row>
        <row r="1609">
          <cell r="A1609" t="str">
            <v>MASTERCARD Local Card Commission Rate</v>
          </cell>
          <cell r="B1609">
            <v>1608</v>
          </cell>
          <cell r="P1609">
            <v>2299</v>
          </cell>
          <cell r="Q1609" t="str">
            <v>Miscellaneous Fee  Amount</v>
          </cell>
          <cell r="R1609" t="str">
            <v>misc_fee_amt</v>
          </cell>
        </row>
        <row r="1610">
          <cell r="A1610" t="str">
            <v>MASTERCARD Inter Card Commission Rate</v>
          </cell>
          <cell r="B1610">
            <v>1609</v>
          </cell>
          <cell r="P1610">
            <v>2300</v>
          </cell>
          <cell r="Q1610" t="str">
            <v>Occupation Code</v>
          </cell>
          <cell r="R1610" t="str">
            <v>ocp_cd</v>
          </cell>
        </row>
        <row r="1611">
          <cell r="A1611" t="str">
            <v>MASTERCARD Platinum Card Commission Rate</v>
          </cell>
          <cell r="B1611">
            <v>1610</v>
          </cell>
          <cell r="P1611">
            <v>2301</v>
          </cell>
          <cell r="Q1611" t="str">
            <v>Card Block Code</v>
          </cell>
          <cell r="R1611" t="str">
            <v>card_block_cd</v>
          </cell>
        </row>
        <row r="1612">
          <cell r="A1612" t="str">
            <v>MASTERCARD Platinum Inter Card Commission Rate</v>
          </cell>
          <cell r="B1612">
            <v>1611</v>
          </cell>
          <cell r="P1612">
            <v>2302</v>
          </cell>
          <cell r="Q1612" t="str">
            <v>Cash Advance Last Date</v>
          </cell>
          <cell r="R1612" t="str">
            <v>cash_adv_last_dt</v>
          </cell>
        </row>
        <row r="1613">
          <cell r="A1613" t="str">
            <v>Kbank Credit Card Commission Rate</v>
          </cell>
          <cell r="B1613">
            <v>1612</v>
          </cell>
          <cell r="P1613">
            <v>2303</v>
          </cell>
          <cell r="Q1613" t="str">
            <v>Flag</v>
          </cell>
          <cell r="R1613" t="str">
            <v>f</v>
          </cell>
        </row>
        <row r="1614">
          <cell r="A1614" t="str">
            <v>Kbank Electronic Card Commission Rate</v>
          </cell>
          <cell r="B1614">
            <v>1613</v>
          </cell>
          <cell r="P1614">
            <v>2304</v>
          </cell>
          <cell r="Q1614" t="str">
            <v>Retail Cash Interest Amount</v>
          </cell>
          <cell r="R1614" t="str">
            <v>rtl_cash_int_amt</v>
          </cell>
        </row>
        <row r="1615">
          <cell r="A1615" t="str">
            <v>Kbank Plastic Card Commission Rate</v>
          </cell>
          <cell r="B1615">
            <v>1614</v>
          </cell>
          <cell r="P1615">
            <v>2306</v>
          </cell>
          <cell r="Q1615" t="str">
            <v>Credit Card Type Code</v>
          </cell>
          <cell r="R1615" t="str">
            <v>cc_tp_cd</v>
          </cell>
        </row>
        <row r="1616">
          <cell r="A1616" t="str">
            <v>JCB Local Card Commission Rate</v>
          </cell>
          <cell r="B1616">
            <v>1615</v>
          </cell>
          <cell r="P1616">
            <v>2308</v>
          </cell>
          <cell r="Q1616" t="str">
            <v>Cycle-to-Date Table Entry</v>
          </cell>
          <cell r="R1616" t="str">
            <v>cyc_to_dt_tbl_entry</v>
          </cell>
        </row>
        <row r="1617">
          <cell r="A1617" t="str">
            <v>JCB Inter Card Commission Rate</v>
          </cell>
          <cell r="B1617">
            <v>1616</v>
          </cell>
          <cell r="P1617">
            <v>2309</v>
          </cell>
          <cell r="Q1617" t="str">
            <v>January Statement Date</v>
          </cell>
          <cell r="R1617" t="str">
            <v>jan_stmt_dt</v>
          </cell>
        </row>
        <row r="1618">
          <cell r="A1618" t="str">
            <v>Other Card Commission Rate</v>
          </cell>
          <cell r="B1618">
            <v>1617</v>
          </cell>
          <cell r="P1618">
            <v>2310</v>
          </cell>
          <cell r="Q1618" t="str">
            <v>February Statement Date</v>
          </cell>
          <cell r="R1618" t="str">
            <v>feb_stmt_dt</v>
          </cell>
        </row>
        <row r="1619">
          <cell r="A1619" t="str">
            <v>VISA Onus Card Original Total Amount</v>
          </cell>
          <cell r="B1619">
            <v>1618</v>
          </cell>
          <cell r="P1619">
            <v>2311</v>
          </cell>
          <cell r="Q1619" t="str">
            <v>March Statement Date</v>
          </cell>
          <cell r="R1619" t="str">
            <v>mar_stmt_dt</v>
          </cell>
        </row>
        <row r="1620">
          <cell r="A1620" t="str">
            <v>VISA Local Card Original Total Amount</v>
          </cell>
          <cell r="B1620">
            <v>1619</v>
          </cell>
          <cell r="P1620">
            <v>2321</v>
          </cell>
          <cell r="Q1620" t="str">
            <v>January Retail Item Count</v>
          </cell>
          <cell r="R1620" t="str">
            <v>jan_rtl_itm_cnt</v>
          </cell>
        </row>
        <row r="1621">
          <cell r="A1621" t="str">
            <v>VISA Inter Card Original Total Amount</v>
          </cell>
          <cell r="B1621">
            <v>1620</v>
          </cell>
          <cell r="P1621">
            <v>2322</v>
          </cell>
          <cell r="Q1621" t="str">
            <v>January Retail Amount</v>
          </cell>
          <cell r="R1621" t="str">
            <v>jan_rtl_amt</v>
          </cell>
        </row>
        <row r="1622">
          <cell r="A1622" t="str">
            <v>VISA Platinum Card Original Total Amount</v>
          </cell>
          <cell r="B1622">
            <v>1621</v>
          </cell>
          <cell r="P1622">
            <v>2323</v>
          </cell>
          <cell r="Q1622" t="str">
            <v>January ATM Cash Advance Item Count</v>
          </cell>
          <cell r="R1622" t="str">
            <v>jan_atm_cash_adv_itm_cnt</v>
          </cell>
        </row>
        <row r="1623">
          <cell r="A1623" t="str">
            <v>VISA Platinum Inter Card Original Total Amount</v>
          </cell>
          <cell r="B1623">
            <v>1622</v>
          </cell>
          <cell r="P1623">
            <v>2324</v>
          </cell>
          <cell r="Q1623" t="str">
            <v>January ATM Cash Advance Amount</v>
          </cell>
          <cell r="R1623" t="str">
            <v>jan_atm_cash_adv_amt</v>
          </cell>
        </row>
        <row r="1624">
          <cell r="A1624" t="str">
            <v>VISA ASSO Card Original Total Amount</v>
          </cell>
          <cell r="B1624">
            <v>1623</v>
          </cell>
          <cell r="P1624">
            <v>2325</v>
          </cell>
          <cell r="Q1624" t="str">
            <v>January Counter Cash Advance Item Count</v>
          </cell>
          <cell r="R1624" t="str">
            <v>jan_cntr_cash_adv_itm_cnt</v>
          </cell>
        </row>
        <row r="1625">
          <cell r="A1625" t="str">
            <v>VISA Custom Card Original Total Amount</v>
          </cell>
          <cell r="B1625">
            <v>1624</v>
          </cell>
          <cell r="P1625">
            <v>2326</v>
          </cell>
          <cell r="Q1625" t="str">
            <v>January Counter Cash Advance Amount</v>
          </cell>
          <cell r="R1625" t="str">
            <v>jan_cntr_cash_adv_amt</v>
          </cell>
        </row>
        <row r="1626">
          <cell r="A1626" t="str">
            <v>VISA Electronic Card Original Total Amount</v>
          </cell>
          <cell r="B1626">
            <v>1625</v>
          </cell>
          <cell r="P1626">
            <v>2327</v>
          </cell>
          <cell r="Q1626" t="str">
            <v>January Retail Interest Amount</v>
          </cell>
          <cell r="R1626" t="str">
            <v>jan_rtl_int_amt</v>
          </cell>
        </row>
        <row r="1627">
          <cell r="A1627" t="str">
            <v>MASTERCARD Onus Card Original Total Amount</v>
          </cell>
          <cell r="B1627">
            <v>1626</v>
          </cell>
          <cell r="P1627">
            <v>2328</v>
          </cell>
          <cell r="Q1627" t="str">
            <v>January Retail Current Interest Rate</v>
          </cell>
          <cell r="R1627" t="str">
            <v>jan_rtl_crrnt_int_rate</v>
          </cell>
        </row>
        <row r="1628">
          <cell r="A1628" t="str">
            <v>MASTERCARD Local Card Original Total Amount</v>
          </cell>
          <cell r="B1628">
            <v>1627</v>
          </cell>
          <cell r="P1628">
            <v>2329</v>
          </cell>
          <cell r="Q1628" t="str">
            <v>January Retail Limit 1</v>
          </cell>
          <cell r="R1628" t="str">
            <v>jan_rtl_lmt_1</v>
          </cell>
        </row>
        <row r="1629">
          <cell r="A1629" t="str">
            <v>MASTERCARD Inter Card Original Total Amount</v>
          </cell>
          <cell r="B1629">
            <v>1628</v>
          </cell>
          <cell r="P1629">
            <v>2330</v>
          </cell>
          <cell r="Q1629" t="str">
            <v>January Retail Limit 2</v>
          </cell>
          <cell r="R1629" t="str">
            <v>jan_rtl_lmt_2</v>
          </cell>
        </row>
        <row r="1630">
          <cell r="A1630" t="str">
            <v>MASTERCARD Platinum Card Original Total Amount</v>
          </cell>
          <cell r="B1630">
            <v>1629</v>
          </cell>
          <cell r="P1630">
            <v>2331</v>
          </cell>
          <cell r="Q1630" t="str">
            <v>January Retail Interest Rate 2</v>
          </cell>
          <cell r="R1630" t="str">
            <v>jan_rtl_int_rate_2</v>
          </cell>
        </row>
        <row r="1631">
          <cell r="A1631" t="str">
            <v>MASTERCARD Platinum Inter Card Original Total Amount</v>
          </cell>
          <cell r="B1631">
            <v>1630</v>
          </cell>
          <cell r="P1631">
            <v>2332</v>
          </cell>
          <cell r="Q1631" t="str">
            <v>January Retail Interest Rate 3</v>
          </cell>
          <cell r="R1631" t="str">
            <v>jan_rtl_int_rate_3</v>
          </cell>
        </row>
        <row r="1632">
          <cell r="A1632" t="str">
            <v>MASTERCARD ASSO Card Original Total Amount</v>
          </cell>
          <cell r="B1632">
            <v>1631</v>
          </cell>
          <cell r="P1632">
            <v>2333</v>
          </cell>
          <cell r="Q1632" t="str">
            <v xml:space="preserve">January Retail Limit Option </v>
          </cell>
          <cell r="R1632" t="str">
            <v>jan_rtl_lmt_opt</v>
          </cell>
        </row>
        <row r="1633">
          <cell r="A1633" t="str">
            <v>MASTERCARD Custom Card Original Total Amount</v>
          </cell>
          <cell r="B1633">
            <v>1632</v>
          </cell>
          <cell r="P1633">
            <v>2334</v>
          </cell>
          <cell r="Q1633" t="str">
            <v>January Cash Advance Interest Rate</v>
          </cell>
          <cell r="R1633" t="str">
            <v>jan_cash_adv_int_rate</v>
          </cell>
        </row>
        <row r="1634">
          <cell r="A1634" t="str">
            <v>Kbank Credit Card Original Total Amount</v>
          </cell>
          <cell r="B1634">
            <v>1633</v>
          </cell>
          <cell r="P1634">
            <v>2335</v>
          </cell>
          <cell r="Q1634" t="str">
            <v>January Cash Advance Current Interest Rate</v>
          </cell>
          <cell r="R1634" t="str">
            <v>jan_cash_adv_crrnt_int_rate</v>
          </cell>
        </row>
        <row r="1635">
          <cell r="A1635" t="str">
            <v>Kbank Electronic Card Original Total Amount</v>
          </cell>
          <cell r="B1635">
            <v>1634</v>
          </cell>
          <cell r="P1635">
            <v>2336</v>
          </cell>
          <cell r="Q1635" t="str">
            <v>January Cash Advance Limit 1</v>
          </cell>
          <cell r="R1635" t="str">
            <v>jan_cash_adv_lmt_1</v>
          </cell>
        </row>
        <row r="1636">
          <cell r="A1636" t="str">
            <v>Kbank Plastic Card Original Total Amount</v>
          </cell>
          <cell r="B1636">
            <v>1635</v>
          </cell>
          <cell r="P1636">
            <v>2337</v>
          </cell>
          <cell r="Q1636" t="str">
            <v>January Cash Advance Limit 2</v>
          </cell>
          <cell r="R1636" t="str">
            <v>jan_cash_adv_lmt_2</v>
          </cell>
        </row>
        <row r="1637">
          <cell r="A1637" t="str">
            <v>JCB Local Card Original Total Amount</v>
          </cell>
          <cell r="B1637">
            <v>1636</v>
          </cell>
          <cell r="P1637">
            <v>2338</v>
          </cell>
          <cell r="Q1637" t="str">
            <v>January Cash Advance Interest Rate 2</v>
          </cell>
          <cell r="R1637" t="str">
            <v>jan_cash_adv_int_rate_2</v>
          </cell>
        </row>
        <row r="1638">
          <cell r="A1638" t="str">
            <v>JCB Inter Card Original Total Amount</v>
          </cell>
          <cell r="B1638">
            <v>1637</v>
          </cell>
          <cell r="P1638">
            <v>2339</v>
          </cell>
          <cell r="Q1638" t="str">
            <v>January Cash Advance Interest Rate 3</v>
          </cell>
          <cell r="R1638" t="str">
            <v>jan_cash_adv_int_rate_3</v>
          </cell>
        </row>
        <row r="1639">
          <cell r="A1639" t="str">
            <v>Other Card Original Total Amount</v>
          </cell>
          <cell r="B1639">
            <v>1638</v>
          </cell>
          <cell r="P1639">
            <v>2340</v>
          </cell>
          <cell r="Q1639" t="str">
            <v>January Cash Advance Limit Option</v>
          </cell>
          <cell r="R1639" t="str">
            <v>jan_cash_adv_lmt_opt</v>
          </cell>
        </row>
        <row r="1640">
          <cell r="A1640" t="str">
            <v>VISA Onus Card Commission Amount</v>
          </cell>
          <cell r="B1640">
            <v>1639</v>
          </cell>
          <cell r="P1640">
            <v>2341</v>
          </cell>
          <cell r="Q1640" t="str">
            <v>January Annual Fee Item Count</v>
          </cell>
          <cell r="R1640" t="str">
            <v>jan_annl_fee_itm_cnt</v>
          </cell>
        </row>
        <row r="1641">
          <cell r="A1641" t="str">
            <v>VISA Local Card Commission Amount</v>
          </cell>
          <cell r="B1641">
            <v>1640</v>
          </cell>
          <cell r="P1641">
            <v>2342</v>
          </cell>
          <cell r="Q1641" t="str">
            <v>January Annual Fee Amount</v>
          </cell>
          <cell r="R1641" t="str">
            <v>jan_annl_fee_amt</v>
          </cell>
        </row>
        <row r="1642">
          <cell r="A1642" t="str">
            <v>VISA Inter Card Commission Amount</v>
          </cell>
          <cell r="B1642">
            <v>1641</v>
          </cell>
          <cell r="P1642">
            <v>2343</v>
          </cell>
          <cell r="Q1642" t="str">
            <v>January Late Charge Item Count</v>
          </cell>
          <cell r="R1642" t="str">
            <v>jan_late_chrg_itm_cnt</v>
          </cell>
        </row>
        <row r="1643">
          <cell r="A1643" t="str">
            <v>VISA Platinum Card Commission Amount</v>
          </cell>
          <cell r="B1643">
            <v>1642</v>
          </cell>
          <cell r="P1643">
            <v>2344</v>
          </cell>
          <cell r="Q1643" t="str">
            <v>January Late Charge Amount</v>
          </cell>
          <cell r="R1643" t="str">
            <v>jan_late_chrg_amt</v>
          </cell>
        </row>
        <row r="1644">
          <cell r="A1644" t="str">
            <v>VISA Platinum Inter Card Commission Amount</v>
          </cell>
          <cell r="B1644">
            <v>1643</v>
          </cell>
          <cell r="P1644">
            <v>2345</v>
          </cell>
          <cell r="Q1644" t="str">
            <v>January Over Limit Fee Item Count</v>
          </cell>
          <cell r="R1644" t="str">
            <v>jan_olmt_fee_itm_cnt</v>
          </cell>
        </row>
        <row r="1645">
          <cell r="A1645" t="str">
            <v>VISA Electronic Card Commission Amount</v>
          </cell>
          <cell r="B1645">
            <v>1644</v>
          </cell>
          <cell r="P1645">
            <v>2346</v>
          </cell>
          <cell r="Q1645" t="str">
            <v>January Over Limit Fee Amount</v>
          </cell>
          <cell r="R1645" t="str">
            <v>jan_olmt_fee_amt</v>
          </cell>
        </row>
        <row r="1646">
          <cell r="A1646" t="str">
            <v>MASTERCARD Onus Card Commission Amount</v>
          </cell>
          <cell r="B1646">
            <v>1645</v>
          </cell>
          <cell r="P1646">
            <v>2347</v>
          </cell>
          <cell r="Q1646" t="str">
            <v>January Miscellaneous Charge Fee Item Count</v>
          </cell>
          <cell r="R1646" t="str">
            <v>jan_misc_chrg_fee_itm_cnt</v>
          </cell>
        </row>
        <row r="1647">
          <cell r="A1647" t="str">
            <v>MASTERCARD Local Card Commission Amount</v>
          </cell>
          <cell r="B1647">
            <v>1646</v>
          </cell>
          <cell r="P1647">
            <v>2348</v>
          </cell>
          <cell r="Q1647" t="str">
            <v>January Miscellaneous Charge Fee Amount</v>
          </cell>
          <cell r="R1647" t="str">
            <v>jan_misc_chrg_fee_amt</v>
          </cell>
        </row>
        <row r="1648">
          <cell r="A1648" t="str">
            <v>MASTERCARD Inter Card Commission Amount</v>
          </cell>
          <cell r="B1648">
            <v>1647</v>
          </cell>
          <cell r="P1648">
            <v>2349</v>
          </cell>
          <cell r="Q1648" t="str">
            <v>January Service Charge Fee Item Count</v>
          </cell>
          <cell r="R1648" t="str">
            <v>jan_svc_chrg_fee_itm_cnt</v>
          </cell>
        </row>
        <row r="1649">
          <cell r="A1649" t="str">
            <v>MASTERCARD Platinum Card Commission Amount</v>
          </cell>
          <cell r="B1649">
            <v>1648</v>
          </cell>
          <cell r="P1649">
            <v>2350</v>
          </cell>
          <cell r="Q1649" t="str">
            <v>January Service Charge Fee Amount</v>
          </cell>
          <cell r="R1649" t="str">
            <v>jan_svc_chrg_fee_amt</v>
          </cell>
        </row>
        <row r="1650">
          <cell r="A1650" t="str">
            <v>MASTERCARD Platinum Inter Card Commission Amount</v>
          </cell>
          <cell r="B1650">
            <v>1649</v>
          </cell>
          <cell r="P1650">
            <v>2351</v>
          </cell>
          <cell r="Q1650" t="str">
            <v>January Cash Advance per Fee Item Count</v>
          </cell>
          <cell r="R1650" t="str">
            <v>jan_cash_adv_per_fee_itm_cnt</v>
          </cell>
        </row>
        <row r="1651">
          <cell r="A1651" t="str">
            <v>Kbank Credit Card Commission Amount</v>
          </cell>
          <cell r="B1651">
            <v>1650</v>
          </cell>
          <cell r="P1651">
            <v>2352</v>
          </cell>
          <cell r="Q1651" t="str">
            <v>January Cash Advance per Fee Amount</v>
          </cell>
          <cell r="R1651" t="str">
            <v>jan_cash_adv_per_fee_amt</v>
          </cell>
        </row>
        <row r="1652">
          <cell r="A1652" t="str">
            <v>Kbank Electronic Card Commission Amount</v>
          </cell>
          <cell r="B1652">
            <v>1651</v>
          </cell>
          <cell r="P1652">
            <v>2353</v>
          </cell>
          <cell r="Q1652" t="str">
            <v>January Statement Payment Amount</v>
          </cell>
          <cell r="R1652" t="str">
            <v>jan_stmt_paymt_amt</v>
          </cell>
        </row>
        <row r="1653">
          <cell r="A1653" t="str">
            <v>Kbank Plastic Card Commission Amount</v>
          </cell>
          <cell r="B1653">
            <v>1652</v>
          </cell>
          <cell r="P1653">
            <v>2354</v>
          </cell>
          <cell r="Q1653" t="str">
            <v>January Statement Current Balance</v>
          </cell>
          <cell r="R1653" t="str">
            <v>jan_stmt_crrnt_bal</v>
          </cell>
        </row>
        <row r="1654">
          <cell r="A1654" t="str">
            <v>JCB Local Card Commission Amount</v>
          </cell>
          <cell r="B1654">
            <v>1653</v>
          </cell>
          <cell r="P1654">
            <v>2355</v>
          </cell>
          <cell r="Q1654" t="str">
            <v>January Bonus Bucket Begin Balance</v>
          </cell>
          <cell r="R1654" t="str">
            <v>jan_bns_bckt_bgn_bal</v>
          </cell>
        </row>
        <row r="1655">
          <cell r="A1655" t="str">
            <v>JCB Inter Card Commission Amount</v>
          </cell>
          <cell r="B1655">
            <v>1654</v>
          </cell>
          <cell r="P1655">
            <v>2357</v>
          </cell>
          <cell r="Q1655" t="str">
            <v>January Bonus Bucket Cycle-to-Date Utilization</v>
          </cell>
          <cell r="R1655" t="str">
            <v>jan_bns_bckt_cyc_to_dt_utlz</v>
          </cell>
        </row>
        <row r="1656">
          <cell r="A1656" t="str">
            <v>Other Card Commission Amount</v>
          </cell>
          <cell r="B1656">
            <v>1655</v>
          </cell>
          <cell r="P1656">
            <v>2358</v>
          </cell>
          <cell r="Q1656" t="str">
            <v>January Statement Credit Limit</v>
          </cell>
          <cell r="R1656" t="str">
            <v>jan_stmt_cr_lmt</v>
          </cell>
        </row>
        <row r="1657">
          <cell r="A1657" t="str">
            <v>VISA Onus Card VAT Amount</v>
          </cell>
          <cell r="B1657">
            <v>1656</v>
          </cell>
          <cell r="P1657">
            <v>2359</v>
          </cell>
          <cell r="Q1657" t="str">
            <v>January Statement Available Credit Limit</v>
          </cell>
          <cell r="R1657" t="str">
            <v>jan_stmt_avl_cr_lmt</v>
          </cell>
        </row>
        <row r="1658">
          <cell r="A1658" t="str">
            <v>VISA Local Card VAT Amount</v>
          </cell>
          <cell r="B1658">
            <v>1657</v>
          </cell>
          <cell r="P1658">
            <v>2360</v>
          </cell>
          <cell r="Q1658" t="str">
            <v>January Statement Cash Limit</v>
          </cell>
          <cell r="R1658" t="str">
            <v>jan_stmt_cash_lmt</v>
          </cell>
        </row>
        <row r="1659">
          <cell r="A1659" t="str">
            <v>VISA Inter Card VAT Amount</v>
          </cell>
          <cell r="B1659">
            <v>1658</v>
          </cell>
          <cell r="P1659">
            <v>2361</v>
          </cell>
          <cell r="Q1659" t="str">
            <v>January Statement Available Cash Limit</v>
          </cell>
          <cell r="R1659" t="str">
            <v>jan_stmt_avl_cash_lmt</v>
          </cell>
        </row>
        <row r="1660">
          <cell r="A1660" t="str">
            <v>VISA Platinum Card VAT Amount</v>
          </cell>
          <cell r="B1660">
            <v>1659</v>
          </cell>
          <cell r="P1660">
            <v>2362</v>
          </cell>
          <cell r="Q1660" t="str">
            <v>January Airline Item Count</v>
          </cell>
          <cell r="R1660" t="str">
            <v>jan_airln_itm_cnt</v>
          </cell>
        </row>
        <row r="1661">
          <cell r="A1661" t="str">
            <v>VISA Platinum Inter Card VAT Amount</v>
          </cell>
          <cell r="B1661">
            <v>1660</v>
          </cell>
          <cell r="P1661">
            <v>2363</v>
          </cell>
          <cell r="Q1661" t="str">
            <v>January Airline Amount</v>
          </cell>
          <cell r="R1661" t="str">
            <v>jan_airln_amt</v>
          </cell>
        </row>
        <row r="1662">
          <cell r="A1662" t="str">
            <v>MASTERCARD Onus Card VAT Amount</v>
          </cell>
          <cell r="B1662">
            <v>1661</v>
          </cell>
          <cell r="P1662">
            <v>2366</v>
          </cell>
          <cell r="Q1662" t="str">
            <v>January Car Rental Item Count</v>
          </cell>
          <cell r="R1662" t="str">
            <v>jan_car_rent_itm_cnt</v>
          </cell>
        </row>
        <row r="1663">
          <cell r="A1663" t="str">
            <v>MASTERCARD Local Card VAT Amount</v>
          </cell>
          <cell r="B1663">
            <v>1662</v>
          </cell>
          <cell r="P1663">
            <v>2367</v>
          </cell>
          <cell r="Q1663" t="str">
            <v>January Car Rental Amount</v>
          </cell>
          <cell r="R1663" t="str">
            <v>jan_car_rent_amt</v>
          </cell>
        </row>
        <row r="1664">
          <cell r="A1664" t="str">
            <v>MASTERCARD Inter Card VAT Amount</v>
          </cell>
          <cell r="B1664">
            <v>1663</v>
          </cell>
          <cell r="P1664">
            <v>2370</v>
          </cell>
          <cell r="Q1664" t="str">
            <v>January Mail Order Item Count</v>
          </cell>
          <cell r="R1664" t="str">
            <v>jan_mail_ordr_itm_cnt</v>
          </cell>
        </row>
        <row r="1665">
          <cell r="A1665" t="str">
            <v>MASTERCARD Platinum Card VAT Amount</v>
          </cell>
          <cell r="B1665">
            <v>1664</v>
          </cell>
          <cell r="P1665">
            <v>2371</v>
          </cell>
          <cell r="Q1665" t="str">
            <v>January Mail Order Amount</v>
          </cell>
          <cell r="R1665" t="str">
            <v>jan_mail_ordr_amt</v>
          </cell>
        </row>
        <row r="1666">
          <cell r="A1666" t="str">
            <v>MASTERCARD Platinum Inter Card VAT Amount</v>
          </cell>
          <cell r="B1666">
            <v>1665</v>
          </cell>
          <cell r="P1666">
            <v>2372</v>
          </cell>
          <cell r="Q1666" t="str">
            <v>January ATM Cash Item Count</v>
          </cell>
          <cell r="R1666" t="str">
            <v>jan_atm_cash_itm_cnt</v>
          </cell>
        </row>
        <row r="1667">
          <cell r="A1667" t="str">
            <v>Kbank Credit Card VAT Amount</v>
          </cell>
          <cell r="B1667">
            <v>1666</v>
          </cell>
          <cell r="P1667">
            <v>2373</v>
          </cell>
          <cell r="Q1667" t="str">
            <v>January ATM Cash Amount</v>
          </cell>
          <cell r="R1667" t="str">
            <v>jan_atm_cash_amt</v>
          </cell>
        </row>
        <row r="1668">
          <cell r="A1668" t="str">
            <v>Kbank Electronic Card VAT Amount</v>
          </cell>
          <cell r="B1668">
            <v>1667</v>
          </cell>
          <cell r="P1668">
            <v>2374</v>
          </cell>
          <cell r="Q1668" t="str">
            <v>January Counter Cash Item Count</v>
          </cell>
          <cell r="R1668" t="str">
            <v>jan_cntr_cash_itm_cnt</v>
          </cell>
        </row>
        <row r="1669">
          <cell r="A1669" t="str">
            <v>Kbank Plastic Card VAT Amount</v>
          </cell>
          <cell r="B1669">
            <v>1668</v>
          </cell>
          <cell r="P1669">
            <v>2375</v>
          </cell>
          <cell r="Q1669" t="str">
            <v>January Counter Cash Amount</v>
          </cell>
          <cell r="R1669" t="str">
            <v>jan_cntr_cash_amt</v>
          </cell>
        </row>
        <row r="1670">
          <cell r="A1670" t="str">
            <v>JCB Local Card VAT Amount</v>
          </cell>
          <cell r="B1670">
            <v>1669</v>
          </cell>
          <cell r="P1670">
            <v>2378</v>
          </cell>
          <cell r="Q1670" t="str">
            <v>January Other Merchant Item Count</v>
          </cell>
          <cell r="R1670" t="str">
            <v>jan_othr_mrch_itm_cnt</v>
          </cell>
        </row>
        <row r="1671">
          <cell r="A1671" t="str">
            <v>JCB Inter Card VAT Amount</v>
          </cell>
          <cell r="B1671">
            <v>1670</v>
          </cell>
          <cell r="P1671">
            <v>2379</v>
          </cell>
          <cell r="Q1671" t="str">
            <v>January Other Merchant Amount</v>
          </cell>
          <cell r="R1671" t="str">
            <v>jan_othr_mrch_amt</v>
          </cell>
        </row>
        <row r="1672">
          <cell r="A1672" t="str">
            <v>Other Card VAT Amount</v>
          </cell>
          <cell r="B1672">
            <v>1671</v>
          </cell>
          <cell r="P1672">
            <v>2380</v>
          </cell>
          <cell r="Q1672" t="str">
            <v>February Retail Item Count</v>
          </cell>
          <cell r="R1672" t="str">
            <v>feb_rtl_itm_cnt</v>
          </cell>
        </row>
        <row r="1673">
          <cell r="A1673" t="str">
            <v>KT Branch Number</v>
          </cell>
          <cell r="B1673">
            <v>1672</v>
          </cell>
          <cell r="P1673">
            <v>2381</v>
          </cell>
          <cell r="Q1673" t="str">
            <v>February Retail Amount</v>
          </cell>
          <cell r="R1673" t="str">
            <v>feb_rtl_amt</v>
          </cell>
        </row>
        <row r="1674">
          <cell r="A1674" t="str">
            <v>KT VISA MASTERCARD Branch Number</v>
          </cell>
          <cell r="B1674">
            <v>1673</v>
          </cell>
          <cell r="P1674">
            <v>2382</v>
          </cell>
          <cell r="Q1674" t="str">
            <v>February ATM Cash Advance Item Count</v>
          </cell>
          <cell r="R1674" t="str">
            <v>feb_atm_cash_adv_itm_cnt</v>
          </cell>
        </row>
        <row r="1675">
          <cell r="A1675" t="str">
            <v xml:space="preserve">KT VISA MASTERCARD Account Type Code </v>
          </cell>
          <cell r="B1675">
            <v>1674</v>
          </cell>
          <cell r="P1675">
            <v>2383</v>
          </cell>
          <cell r="Q1675" t="str">
            <v>February ATM Cash Advance Amount</v>
          </cell>
          <cell r="R1675" t="str">
            <v>feb_atm_cash_adv_amt</v>
          </cell>
        </row>
        <row r="1676">
          <cell r="A1676" t="str">
            <v xml:space="preserve">KT VISA MASTERCARD Product Type Code </v>
          </cell>
          <cell r="B1676">
            <v>1675</v>
          </cell>
          <cell r="P1676">
            <v>2384</v>
          </cell>
          <cell r="Q1676" t="str">
            <v>February Counter Cash Advance Item Count</v>
          </cell>
          <cell r="R1676" t="str">
            <v>feb_cntr_cash_adv_itm_cnt</v>
          </cell>
        </row>
        <row r="1677">
          <cell r="A1677" t="str">
            <v>KT VISA MASTERCARD Branch Code</v>
          </cell>
          <cell r="B1677">
            <v>1676</v>
          </cell>
          <cell r="P1677">
            <v>2385</v>
          </cell>
          <cell r="Q1677" t="str">
            <v>February Counter Cash Advance Amount</v>
          </cell>
          <cell r="R1677" t="str">
            <v>feb_cntr_cash_adv_amt</v>
          </cell>
        </row>
        <row r="1678">
          <cell r="A1678" t="str">
            <v xml:space="preserve">KT VISA MASTERCARD Account Code </v>
          </cell>
          <cell r="B1678">
            <v>1677</v>
          </cell>
          <cell r="P1678">
            <v>2386</v>
          </cell>
          <cell r="Q1678" t="str">
            <v>February Retail Interest Amount</v>
          </cell>
          <cell r="R1678" t="str">
            <v>feb_rtl_int_amt</v>
          </cell>
        </row>
        <row r="1679">
          <cell r="A1679" t="str">
            <v xml:space="preserve">KT VISA MASTERCARD Product Code </v>
          </cell>
          <cell r="B1679">
            <v>1678</v>
          </cell>
          <cell r="P1679">
            <v>2387</v>
          </cell>
          <cell r="Q1679" t="str">
            <v>February Retail Current Interest Rate</v>
          </cell>
          <cell r="R1679" t="str">
            <v>feb_rtl_crrnt_int_rate</v>
          </cell>
        </row>
        <row r="1680">
          <cell r="A1680" t="str">
            <v>Bin Number</v>
          </cell>
          <cell r="B1680">
            <v>1679</v>
          </cell>
          <cell r="P1680">
            <v>2388</v>
          </cell>
          <cell r="Q1680" t="str">
            <v>February Retail Limit 1</v>
          </cell>
          <cell r="R1680" t="str">
            <v>feb_rtl_lmt_1</v>
          </cell>
        </row>
        <row r="1681">
          <cell r="A1681" t="str">
            <v>Card Number Mask</v>
          </cell>
          <cell r="B1681">
            <v>1680</v>
          </cell>
          <cell r="P1681">
            <v>2389</v>
          </cell>
          <cell r="Q1681" t="str">
            <v>February Retail Limit 2</v>
          </cell>
          <cell r="R1681" t="str">
            <v>feb_rtl_lmt_2</v>
          </cell>
        </row>
        <row r="1682">
          <cell r="A1682" t="str">
            <v>Card Number Hash</v>
          </cell>
          <cell r="B1682">
            <v>1681</v>
          </cell>
          <cell r="P1682">
            <v>2390</v>
          </cell>
          <cell r="Q1682" t="str">
            <v>February Retail Interest Rate 2</v>
          </cell>
          <cell r="R1682" t="str">
            <v>feb_rtl_int_rate_2</v>
          </cell>
        </row>
        <row r="1683">
          <cell r="A1683" t="str">
            <v>Transmission Time</v>
          </cell>
          <cell r="B1683">
            <v>1682</v>
          </cell>
          <cell r="P1683">
            <v>2391</v>
          </cell>
          <cell r="Q1683" t="str">
            <v>February Retail Interest Rate 3</v>
          </cell>
          <cell r="R1683" t="str">
            <v>feb_rtl_int_rate_3</v>
          </cell>
        </row>
        <row r="1684">
          <cell r="A1684" t="str">
            <v>Acquirer Number</v>
          </cell>
          <cell r="B1684">
            <v>1683</v>
          </cell>
          <cell r="P1684">
            <v>2392</v>
          </cell>
          <cell r="Q1684" t="str">
            <v xml:space="preserve">February Retail Limit Option </v>
          </cell>
          <cell r="R1684" t="str">
            <v>feb_rtl_lmt_opt</v>
          </cell>
        </row>
        <row r="1685">
          <cell r="A1685" t="str">
            <v>Retrieval Reference Number</v>
          </cell>
          <cell r="B1685">
            <v>1684</v>
          </cell>
          <cell r="P1685">
            <v>2393</v>
          </cell>
          <cell r="Q1685" t="str">
            <v>February Cash Advance Interest Rate</v>
          </cell>
          <cell r="R1685" t="str">
            <v>feb_cash_adv_int_rate</v>
          </cell>
        </row>
        <row r="1686">
          <cell r="A1686" t="str">
            <v>Original Sequence Number</v>
          </cell>
          <cell r="B1686">
            <v>1685</v>
          </cell>
          <cell r="P1686">
            <v>2394</v>
          </cell>
          <cell r="Q1686" t="str">
            <v>February Cash Advance Current Interest Rate</v>
          </cell>
          <cell r="R1686" t="str">
            <v>feb_cash_adv_crrnt_int_rate</v>
          </cell>
        </row>
        <row r="1687">
          <cell r="A1687" t="str">
            <v xml:space="preserve">Log Record Type </v>
          </cell>
          <cell r="B1687">
            <v>1686</v>
          </cell>
          <cell r="P1687">
            <v>2395</v>
          </cell>
          <cell r="Q1687" t="str">
            <v>February Cash Advance Limit 1</v>
          </cell>
          <cell r="R1687" t="str">
            <v>feb_cash_adv_lmt_1</v>
          </cell>
        </row>
        <row r="1688">
          <cell r="A1688" t="str">
            <v>Transaction Source Number</v>
          </cell>
          <cell r="B1688">
            <v>1687</v>
          </cell>
          <cell r="P1688">
            <v>2396</v>
          </cell>
          <cell r="Q1688" t="str">
            <v>February Cash Advance Limit 2</v>
          </cell>
          <cell r="R1688" t="str">
            <v>feb_cash_adv_lmt_2</v>
          </cell>
        </row>
        <row r="1689">
          <cell r="A1689" t="str">
            <v>Original Transaction Source Number</v>
          </cell>
          <cell r="B1689">
            <v>1688</v>
          </cell>
          <cell r="P1689">
            <v>2397</v>
          </cell>
          <cell r="Q1689" t="str">
            <v>February Cash Advance Interest Rate 2</v>
          </cell>
          <cell r="R1689" t="str">
            <v>feb_cash_adv_int_rate_2</v>
          </cell>
        </row>
        <row r="1690">
          <cell r="A1690" t="str">
            <v>Transaction Source Name</v>
          </cell>
          <cell r="B1690">
            <v>1689</v>
          </cell>
          <cell r="P1690">
            <v>2398</v>
          </cell>
          <cell r="Q1690" t="str">
            <v>February Cash Advance Interest Rate 3</v>
          </cell>
          <cell r="R1690" t="str">
            <v>feb_cash_adv_int_rate_3</v>
          </cell>
        </row>
        <row r="1691">
          <cell r="A1691" t="str">
            <v>Input Source Network</v>
          </cell>
          <cell r="B1691">
            <v>1690</v>
          </cell>
          <cell r="P1691">
            <v>2399</v>
          </cell>
          <cell r="Q1691" t="str">
            <v>February Cash Advance Limit Option</v>
          </cell>
          <cell r="R1691" t="str">
            <v>feb_cash_adv_lmt_opt</v>
          </cell>
        </row>
        <row r="1692">
          <cell r="A1692" t="str">
            <v>Receive Transaction Number</v>
          </cell>
          <cell r="B1692">
            <v>1691</v>
          </cell>
          <cell r="P1692">
            <v>2400</v>
          </cell>
          <cell r="Q1692" t="str">
            <v>February Annual Fee Item Count</v>
          </cell>
          <cell r="R1692" t="str">
            <v>feb_annl_fee_itm_cnt</v>
          </cell>
        </row>
        <row r="1693">
          <cell r="A1693" t="str">
            <v>Receive Program Number</v>
          </cell>
          <cell r="B1693">
            <v>1692</v>
          </cell>
          <cell r="P1693">
            <v>2401</v>
          </cell>
          <cell r="Q1693" t="str">
            <v>February Annual Fee Amount</v>
          </cell>
          <cell r="R1693" t="str">
            <v>feb_annl_fee_amt</v>
          </cell>
        </row>
        <row r="1694">
          <cell r="A1694" t="str">
            <v>Record Status</v>
          </cell>
          <cell r="B1694">
            <v>1693</v>
          </cell>
          <cell r="P1694">
            <v>2402</v>
          </cell>
          <cell r="Q1694" t="str">
            <v>February Late Charge Item Count</v>
          </cell>
          <cell r="R1694" t="str">
            <v>feb_late_chrg_itm_cnt</v>
          </cell>
        </row>
        <row r="1695">
          <cell r="A1695" t="str">
            <v>Return Code</v>
          </cell>
          <cell r="B1695">
            <v>1694</v>
          </cell>
          <cell r="P1695">
            <v>2403</v>
          </cell>
          <cell r="Q1695" t="str">
            <v>February Late Charge Amount</v>
          </cell>
          <cell r="R1695" t="str">
            <v>feb_late_chrg_amt</v>
          </cell>
        </row>
        <row r="1696">
          <cell r="A1696" t="str">
            <v>Error Message Flag</v>
          </cell>
          <cell r="B1696">
            <v>1695</v>
          </cell>
          <cell r="P1696">
            <v>2404</v>
          </cell>
          <cell r="Q1696" t="str">
            <v>February Over Limit Fee Item Count</v>
          </cell>
          <cell r="R1696" t="str">
            <v>feb_olmt_fee_itm_cnt</v>
          </cell>
        </row>
        <row r="1697">
          <cell r="A1697" t="str">
            <v>Error Message Code</v>
          </cell>
          <cell r="B1697">
            <v>1696</v>
          </cell>
          <cell r="P1697">
            <v>2405</v>
          </cell>
          <cell r="Q1697" t="str">
            <v>February Over Limit Fee Amount</v>
          </cell>
          <cell r="R1697" t="str">
            <v>feb_olmt_fee_amt</v>
          </cell>
        </row>
        <row r="1698">
          <cell r="A1698" t="str">
            <v>Error Message Description</v>
          </cell>
          <cell r="B1698">
            <v>1697</v>
          </cell>
          <cell r="P1698">
            <v>2406</v>
          </cell>
          <cell r="Q1698" t="str">
            <v>February Miscellaneous Charge Fee Item Count</v>
          </cell>
          <cell r="R1698" t="str">
            <v>feb_misc_chrg_fee_itm_cnt</v>
          </cell>
        </row>
        <row r="1699">
          <cell r="A1699" t="str">
            <v>Destination Code</v>
          </cell>
          <cell r="B1699">
            <v>1698</v>
          </cell>
          <cell r="P1699">
            <v>2407</v>
          </cell>
          <cell r="Q1699" t="str">
            <v>February Miscellaneous Charge Fee Amount</v>
          </cell>
          <cell r="R1699" t="str">
            <v>feb_misc_chrg_fee_amt</v>
          </cell>
        </row>
        <row r="1700">
          <cell r="A1700" t="str">
            <v>Unique Queue Number</v>
          </cell>
          <cell r="B1700">
            <v>1699</v>
          </cell>
          <cell r="P1700">
            <v>2408</v>
          </cell>
          <cell r="Q1700" t="str">
            <v>February Service Charge Fee Item Count</v>
          </cell>
          <cell r="R1700" t="str">
            <v>feb_svc_chrg_fee_itm_cnt</v>
          </cell>
        </row>
        <row r="1701">
          <cell r="A1701" t="str">
            <v>Transaction Authorized code</v>
          </cell>
          <cell r="B1701">
            <v>1700</v>
          </cell>
          <cell r="P1701">
            <v>2409</v>
          </cell>
          <cell r="Q1701" t="str">
            <v>February Service Charge Fee Amount</v>
          </cell>
          <cell r="R1701" t="str">
            <v>feb_svc_chrg_fee_amt</v>
          </cell>
        </row>
        <row r="1702">
          <cell r="A1702" t="str">
            <v>On Us Transaction Flag</v>
          </cell>
          <cell r="B1702">
            <v>1701</v>
          </cell>
          <cell r="P1702">
            <v>2410</v>
          </cell>
          <cell r="Q1702" t="str">
            <v>February Cash Advance per Fee Item Count</v>
          </cell>
          <cell r="R1702" t="str">
            <v>feb_cash_adv_per_fee_itm_cnt</v>
          </cell>
        </row>
        <row r="1703">
          <cell r="A1703" t="str">
            <v>Card Plastic Organization</v>
          </cell>
          <cell r="B1703">
            <v>1702</v>
          </cell>
          <cell r="P1703">
            <v>2411</v>
          </cell>
          <cell r="Q1703" t="str">
            <v>February Cash Advance per Fee Amount</v>
          </cell>
          <cell r="R1703" t="str">
            <v>feb_cash_adv_per_fee_amt</v>
          </cell>
        </row>
        <row r="1704">
          <cell r="A1704" t="str">
            <v>Card Plastic Type</v>
          </cell>
          <cell r="B1704">
            <v>1703</v>
          </cell>
          <cell r="P1704">
            <v>2412</v>
          </cell>
          <cell r="Q1704" t="str">
            <v>February Statement Payment Amount</v>
          </cell>
          <cell r="R1704" t="str">
            <v>feb_stmt_paymt_amt</v>
          </cell>
        </row>
        <row r="1705">
          <cell r="A1705" t="str">
            <v>Card Expiry Date</v>
          </cell>
          <cell r="B1705">
            <v>1704</v>
          </cell>
          <cell r="P1705">
            <v>2413</v>
          </cell>
          <cell r="Q1705" t="str">
            <v>February Statement Current Balance</v>
          </cell>
          <cell r="R1705" t="str">
            <v>feb_stmt_crrnt_bal</v>
          </cell>
        </row>
        <row r="1706">
          <cell r="A1706" t="str">
            <v>Reversed Flag</v>
          </cell>
          <cell r="B1706">
            <v>1705</v>
          </cell>
          <cell r="P1706">
            <v>2414</v>
          </cell>
          <cell r="Q1706" t="str">
            <v>February Bonus Bucket Begin Balance</v>
          </cell>
          <cell r="R1706" t="str">
            <v>feb_bns_bckt_bgn_bal</v>
          </cell>
        </row>
        <row r="1707">
          <cell r="A1707" t="str">
            <v>Forced Request Flag</v>
          </cell>
          <cell r="B1707">
            <v>1706</v>
          </cell>
          <cell r="P1707">
            <v>2416</v>
          </cell>
          <cell r="Q1707" t="str">
            <v>February Bonus Bucket Cycle-to-Date Utilization</v>
          </cell>
          <cell r="R1707" t="str">
            <v>feb_bns_bckt_cyc_to_dt_utlz</v>
          </cell>
        </row>
        <row r="1708">
          <cell r="A1708" t="str">
            <v>Special Handling Flag</v>
          </cell>
          <cell r="B1708">
            <v>1707</v>
          </cell>
          <cell r="P1708">
            <v>2417</v>
          </cell>
          <cell r="Q1708" t="str">
            <v>February Statement Credit Limit</v>
          </cell>
          <cell r="R1708" t="str">
            <v>feb_stmt_cr_lmt</v>
          </cell>
        </row>
        <row r="1709">
          <cell r="A1709" t="str">
            <v>Fraud Record Flag</v>
          </cell>
          <cell r="B1709">
            <v>1708</v>
          </cell>
          <cell r="P1709">
            <v>2418</v>
          </cell>
          <cell r="Q1709" t="str">
            <v>February Statement Available Credit Limit</v>
          </cell>
          <cell r="R1709" t="str">
            <v>feb_stmt_avl_cr_lmt</v>
          </cell>
        </row>
        <row r="1710">
          <cell r="A1710" t="str">
            <v>Under Merchant Limit Flag</v>
          </cell>
          <cell r="B1710">
            <v>1709</v>
          </cell>
          <cell r="P1710">
            <v>2419</v>
          </cell>
          <cell r="Q1710" t="str">
            <v>February Statement Cash Limit</v>
          </cell>
          <cell r="R1710" t="str">
            <v>feb_stmt_cash_lmt</v>
          </cell>
        </row>
        <row r="1711">
          <cell r="A1711" t="str">
            <v>Send Out Transaction Time</v>
          </cell>
          <cell r="B1711">
            <v>1710</v>
          </cell>
          <cell r="P1711">
            <v>2420</v>
          </cell>
          <cell r="Q1711" t="str">
            <v>February Statement Available Cash Limit</v>
          </cell>
          <cell r="R1711" t="str">
            <v>feb_stmt_avl_cash_lmt</v>
          </cell>
        </row>
        <row r="1712">
          <cell r="A1712" t="str">
            <v>Receive TransactionTime</v>
          </cell>
          <cell r="B1712">
            <v>1711</v>
          </cell>
          <cell r="P1712">
            <v>2421</v>
          </cell>
          <cell r="Q1712" t="str">
            <v>February Airline Item Count</v>
          </cell>
          <cell r="R1712" t="str">
            <v>feb_airln_itm_cnt</v>
          </cell>
        </row>
        <row r="1713">
          <cell r="A1713" t="str">
            <v>Decline Reason</v>
          </cell>
          <cell r="B1713">
            <v>1712</v>
          </cell>
          <cell r="P1713">
            <v>2422</v>
          </cell>
          <cell r="Q1713" t="str">
            <v>February Airline Amount</v>
          </cell>
          <cell r="R1713" t="str">
            <v>feb_airln_amt</v>
          </cell>
        </row>
        <row r="1714">
          <cell r="A1714" t="str">
            <v>Merchant Group Category Code</v>
          </cell>
          <cell r="B1714">
            <v>1713</v>
          </cell>
          <cell r="P1714">
            <v>2425</v>
          </cell>
          <cell r="Q1714" t="str">
            <v>February Car Rental Item Count</v>
          </cell>
          <cell r="R1714" t="str">
            <v>feb_car_rent_itm_cnt</v>
          </cell>
        </row>
        <row r="1715">
          <cell r="A1715" t="str">
            <v>Original GMT Datetime</v>
          </cell>
          <cell r="B1715">
            <v>1714</v>
          </cell>
          <cell r="P1715">
            <v>2426</v>
          </cell>
          <cell r="Q1715" t="str">
            <v>February Car Rental Amount</v>
          </cell>
          <cell r="R1715" t="str">
            <v>feb_car_rent_amt</v>
          </cell>
        </row>
        <row r="1716">
          <cell r="A1716" t="str">
            <v>Currency Code Exponent</v>
          </cell>
          <cell r="B1716">
            <v>1715</v>
          </cell>
          <cell r="P1716">
            <v>2429</v>
          </cell>
          <cell r="Q1716" t="str">
            <v>February Mail Order Item Count</v>
          </cell>
          <cell r="R1716" t="str">
            <v>feb_mail_ordr_itm_cnt</v>
          </cell>
        </row>
        <row r="1717">
          <cell r="A1717" t="str">
            <v>Cardholder Billing Currency Code Exponent</v>
          </cell>
          <cell r="B1717">
            <v>1716</v>
          </cell>
          <cell r="P1717">
            <v>2430</v>
          </cell>
          <cell r="Q1717" t="str">
            <v>February Mail Order Amount</v>
          </cell>
          <cell r="R1717" t="str">
            <v>feb_mail_ordr_amt</v>
          </cell>
        </row>
        <row r="1718">
          <cell r="A1718" t="str">
            <v>Merchant Organization</v>
          </cell>
          <cell r="B1718">
            <v>1717</v>
          </cell>
          <cell r="P1718">
            <v>2431</v>
          </cell>
          <cell r="Q1718" t="str">
            <v>February ATM Cash Item Count</v>
          </cell>
          <cell r="R1718" t="str">
            <v>feb_atm_cash_itm_cnt</v>
          </cell>
        </row>
        <row r="1719">
          <cell r="A1719" t="str">
            <v>Authorization Cancel Flag</v>
          </cell>
          <cell r="B1719">
            <v>1718</v>
          </cell>
          <cell r="P1719">
            <v>2432</v>
          </cell>
          <cell r="Q1719" t="str">
            <v>February ATM Cash Amount</v>
          </cell>
          <cell r="R1719" t="str">
            <v>feb_atm_cash_amt</v>
          </cell>
        </row>
        <row r="1720">
          <cell r="A1720" t="str">
            <v>Network Route Flag</v>
          </cell>
          <cell r="B1720">
            <v>1719</v>
          </cell>
          <cell r="P1720">
            <v>2433</v>
          </cell>
          <cell r="Q1720" t="str">
            <v>February Counter Cash Item Count</v>
          </cell>
          <cell r="R1720" t="str">
            <v>feb_cntr_cash_itm_cnt</v>
          </cell>
        </row>
        <row r="1721">
          <cell r="A1721" t="str">
            <v>Token</v>
          </cell>
          <cell r="B1721">
            <v>1720</v>
          </cell>
          <cell r="P1721">
            <v>2434</v>
          </cell>
          <cell r="Q1721" t="str">
            <v>February Counter Cash Amount</v>
          </cell>
          <cell r="R1721" t="str">
            <v>feb_cntr_cash_amt</v>
          </cell>
        </row>
        <row r="1722">
          <cell r="A1722" t="str">
            <v>Token PAN Number</v>
          </cell>
          <cell r="B1722">
            <v>1721</v>
          </cell>
          <cell r="P1722">
            <v>2437</v>
          </cell>
          <cell r="Q1722" t="str">
            <v>February Other Merchant Item Count</v>
          </cell>
          <cell r="R1722" t="str">
            <v>feb_othr_mrch_itm_cnt</v>
          </cell>
        </row>
        <row r="1723">
          <cell r="A1723" t="str">
            <v>User Number</v>
          </cell>
          <cell r="B1723">
            <v>1722</v>
          </cell>
          <cell r="P1723">
            <v>2438</v>
          </cell>
          <cell r="Q1723" t="str">
            <v>February Other Merchant Amount</v>
          </cell>
          <cell r="R1723" t="str">
            <v>feb_othr_mrch_amt</v>
          </cell>
        </row>
        <row r="1724">
          <cell r="A1724" t="str">
            <v>JCB Station Number</v>
          </cell>
          <cell r="B1724">
            <v>1723</v>
          </cell>
          <cell r="P1724">
            <v>2439</v>
          </cell>
          <cell r="Q1724" t="str">
            <v>March Retail Item Count</v>
          </cell>
          <cell r="R1724" t="str">
            <v>mar_rtl_itm_cnt</v>
          </cell>
        </row>
        <row r="1725">
          <cell r="A1725" t="str">
            <v>JCB Destination Station Number</v>
          </cell>
          <cell r="B1725">
            <v>1724</v>
          </cell>
          <cell r="P1725">
            <v>2440</v>
          </cell>
          <cell r="Q1725" t="str">
            <v>March Retail Amount</v>
          </cell>
          <cell r="R1725" t="str">
            <v>mar_rtl_amt</v>
          </cell>
        </row>
        <row r="1726">
          <cell r="A1726" t="str">
            <v>JCB Source Station Number</v>
          </cell>
          <cell r="B1726">
            <v>1725</v>
          </cell>
          <cell r="P1726">
            <v>2441</v>
          </cell>
          <cell r="Q1726" t="str">
            <v>March ATM Cash Advance Item Count</v>
          </cell>
          <cell r="R1726" t="str">
            <v>mar_atm_cash_adv_itm_cnt</v>
          </cell>
        </row>
        <row r="1727">
          <cell r="A1727" t="str">
            <v>Message Type Number</v>
          </cell>
          <cell r="B1727">
            <v>1726</v>
          </cell>
          <cell r="P1727">
            <v>2442</v>
          </cell>
          <cell r="Q1727" t="str">
            <v>March ATM Cash Advance Amount</v>
          </cell>
          <cell r="R1727" t="str">
            <v>mar_atm_cash_adv_amt</v>
          </cell>
        </row>
        <row r="1728">
          <cell r="A1728" t="str">
            <v>From Account Affected Code</v>
          </cell>
          <cell r="B1728">
            <v>1727</v>
          </cell>
          <cell r="P1728">
            <v>2443</v>
          </cell>
          <cell r="Q1728" t="str">
            <v>March Counter Cash Advance Item Count</v>
          </cell>
          <cell r="R1728" t="str">
            <v>mar_cntr_cash_adv_itm_cnt</v>
          </cell>
        </row>
        <row r="1729">
          <cell r="A1729" t="str">
            <v>To Account Affected Code</v>
          </cell>
          <cell r="B1729">
            <v>1728</v>
          </cell>
          <cell r="P1729">
            <v>2444</v>
          </cell>
          <cell r="Q1729" t="str">
            <v>March Counter Cash Advance Amount</v>
          </cell>
          <cell r="R1729" t="str">
            <v>mar_cntr_cash_adv_amt</v>
          </cell>
        </row>
        <row r="1730">
          <cell r="A1730" t="str">
            <v>Cardholder Billing Amount</v>
          </cell>
          <cell r="B1730">
            <v>1729</v>
          </cell>
          <cell r="P1730">
            <v>2445</v>
          </cell>
          <cell r="Q1730" t="str">
            <v>March Retail Interest Amount</v>
          </cell>
          <cell r="R1730" t="str">
            <v>mar_rtl_int_amt</v>
          </cell>
        </row>
        <row r="1731">
          <cell r="A1731" t="str">
            <v>Conversion And Settlement Rate</v>
          </cell>
          <cell r="B1731">
            <v>1730</v>
          </cell>
          <cell r="P1731">
            <v>2446</v>
          </cell>
          <cell r="Q1731" t="str">
            <v>March Retail Current Interest Rate</v>
          </cell>
          <cell r="R1731" t="str">
            <v>mar_rtl_crrnt_int_rate</v>
          </cell>
        </row>
        <row r="1732">
          <cell r="A1732" t="str">
            <v>Conversion Decimal Rate</v>
          </cell>
          <cell r="B1732">
            <v>1731</v>
          </cell>
          <cell r="P1732">
            <v>2447</v>
          </cell>
          <cell r="Q1732" t="str">
            <v>March Retail Limit 1</v>
          </cell>
          <cell r="R1732" t="str">
            <v>mar_rtl_lmt_1</v>
          </cell>
        </row>
        <row r="1733">
          <cell r="A1733" t="str">
            <v>Conversion Rate</v>
          </cell>
          <cell r="B1733">
            <v>1732</v>
          </cell>
          <cell r="P1733">
            <v>2448</v>
          </cell>
          <cell r="Q1733" t="str">
            <v>March Retail Limit 2</v>
          </cell>
          <cell r="R1733" t="str">
            <v>mar_rtl_lmt_2</v>
          </cell>
        </row>
        <row r="1734">
          <cell r="A1734" t="str">
            <v>Conversion Cardholder Rate</v>
          </cell>
          <cell r="B1734">
            <v>1733</v>
          </cell>
          <cell r="P1734">
            <v>2449</v>
          </cell>
          <cell r="Q1734" t="str">
            <v>March Retail Interest Rate 2</v>
          </cell>
          <cell r="R1734" t="str">
            <v>mar_rtl_int_rate_2</v>
          </cell>
        </row>
        <row r="1735">
          <cell r="A1735" t="str">
            <v>CRC Decimal  Rate</v>
          </cell>
          <cell r="B1735">
            <v>1734</v>
          </cell>
          <cell r="P1735">
            <v>2450</v>
          </cell>
          <cell r="Q1735" t="str">
            <v>March Retail Interest Rate 3</v>
          </cell>
          <cell r="R1735" t="str">
            <v>mar_rtl_int_rate_3</v>
          </cell>
        </row>
        <row r="1736">
          <cell r="A1736" t="str">
            <v>CRC Rate</v>
          </cell>
          <cell r="B1736">
            <v>1735</v>
          </cell>
          <cell r="P1736">
            <v>2451</v>
          </cell>
          <cell r="Q1736" t="str">
            <v xml:space="preserve">March Retail Limit Option </v>
          </cell>
          <cell r="R1736" t="str">
            <v>mar_rtl_lmt_opt</v>
          </cell>
        </row>
        <row r="1737">
          <cell r="A1737" t="str">
            <v>Transaction Processing Local Time</v>
          </cell>
          <cell r="B1737">
            <v>1736</v>
          </cell>
          <cell r="P1737">
            <v>2452</v>
          </cell>
          <cell r="Q1737" t="str">
            <v>March Cash Advance Interest Rate</v>
          </cell>
          <cell r="R1737" t="str">
            <v>mar_cash_adv_int_rate</v>
          </cell>
        </row>
        <row r="1738">
          <cell r="A1738" t="str">
            <v>Transaction Processing Local Datemonth</v>
          </cell>
          <cell r="B1738">
            <v>1737</v>
          </cell>
          <cell r="P1738">
            <v>2453</v>
          </cell>
          <cell r="Q1738" t="str">
            <v>March Cash Advance Current Interest Rate</v>
          </cell>
          <cell r="R1738" t="str">
            <v>mar_cash_adv_crrnt_int_rate</v>
          </cell>
        </row>
        <row r="1739">
          <cell r="A1739" t="str">
            <v>Transaction Settlement Date</v>
          </cell>
          <cell r="B1739">
            <v>1738</v>
          </cell>
          <cell r="P1739">
            <v>2454</v>
          </cell>
          <cell r="Q1739" t="str">
            <v>March Cash Advance Limit 1</v>
          </cell>
          <cell r="R1739" t="str">
            <v>mar_cash_adv_lmt_1</v>
          </cell>
        </row>
        <row r="1740">
          <cell r="A1740" t="str">
            <v>Conversion Date</v>
          </cell>
          <cell r="B1740">
            <v>1739</v>
          </cell>
          <cell r="P1740">
            <v>2455</v>
          </cell>
          <cell r="Q1740" t="str">
            <v>March Cash Advance Limit 2</v>
          </cell>
          <cell r="R1740" t="str">
            <v>mar_cash_adv_lmt_2</v>
          </cell>
        </row>
        <row r="1741">
          <cell r="A1741" t="str">
            <v>Merchant Standard Industry Code</v>
          </cell>
          <cell r="B1741">
            <v>1740</v>
          </cell>
          <cell r="P1741">
            <v>2456</v>
          </cell>
          <cell r="Q1741" t="str">
            <v>March Cash Advance Interest Rate 2</v>
          </cell>
          <cell r="R1741" t="str">
            <v>mar_cash_adv_int_rate_2</v>
          </cell>
        </row>
        <row r="1742">
          <cell r="A1742" t="str">
            <v>PAN Extend Country Code</v>
          </cell>
          <cell r="B1742">
            <v>1741</v>
          </cell>
          <cell r="P1742">
            <v>2457</v>
          </cell>
          <cell r="Q1742" t="str">
            <v>March Cash Advance Interest Rate 3</v>
          </cell>
          <cell r="R1742" t="str">
            <v>mar_cash_adv_int_rate_3</v>
          </cell>
        </row>
        <row r="1743">
          <cell r="A1743" t="str">
            <v>POS Entry Mode Code</v>
          </cell>
          <cell r="B1743">
            <v>1742</v>
          </cell>
          <cell r="P1743">
            <v>2458</v>
          </cell>
          <cell r="Q1743" t="str">
            <v>March Cash Advance Limit Option</v>
          </cell>
          <cell r="R1743" t="str">
            <v>mar_cash_adv_lmt_opt</v>
          </cell>
        </row>
        <row r="1744">
          <cell r="A1744" t="str">
            <v>PAN Entry Mode Used</v>
          </cell>
          <cell r="B1744">
            <v>1743</v>
          </cell>
          <cell r="P1744">
            <v>2459</v>
          </cell>
          <cell r="Q1744" t="str">
            <v>March Annual Fee Item Count</v>
          </cell>
          <cell r="R1744" t="str">
            <v>mar_annl_fee_itm_cnt</v>
          </cell>
        </row>
        <row r="1745">
          <cell r="A1745" t="str">
            <v>PIN Entry Capability</v>
          </cell>
          <cell r="B1745">
            <v>1744</v>
          </cell>
          <cell r="P1745">
            <v>2460</v>
          </cell>
          <cell r="Q1745" t="str">
            <v>March Annual Fee Amount</v>
          </cell>
          <cell r="R1745" t="str">
            <v>mar_annl_fee_amt</v>
          </cell>
        </row>
        <row r="1746">
          <cell r="A1746" t="str">
            <v>Transaction Fee Flag</v>
          </cell>
          <cell r="B1746">
            <v>1745</v>
          </cell>
          <cell r="P1746">
            <v>2461</v>
          </cell>
          <cell r="Q1746" t="str">
            <v>March Late Charge Item Count</v>
          </cell>
          <cell r="R1746" t="str">
            <v>mar_late_chrg_itm_cnt</v>
          </cell>
        </row>
        <row r="1747">
          <cell r="A1747" t="str">
            <v>Transaction Fee Amount</v>
          </cell>
          <cell r="B1747">
            <v>1746</v>
          </cell>
          <cell r="P1747">
            <v>2462</v>
          </cell>
          <cell r="Q1747" t="str">
            <v>March Late Charge Amount</v>
          </cell>
          <cell r="R1747" t="str">
            <v>mar_late_chrg_amt</v>
          </cell>
        </row>
        <row r="1748">
          <cell r="A1748" t="str">
            <v>Service Restriction Code</v>
          </cell>
          <cell r="B1748">
            <v>1747</v>
          </cell>
          <cell r="P1748">
            <v>2463</v>
          </cell>
          <cell r="Q1748" t="str">
            <v>March Over Limit Fee Item Count</v>
          </cell>
          <cell r="R1748" t="str">
            <v>mar_olmt_fee_itm_cnt</v>
          </cell>
        </row>
        <row r="1749">
          <cell r="A1749" t="str">
            <v>Card Acceptor Terminal Number</v>
          </cell>
          <cell r="B1749">
            <v>1748</v>
          </cell>
          <cell r="P1749">
            <v>2464</v>
          </cell>
          <cell r="Q1749" t="str">
            <v>March Over Limit Fee Amount</v>
          </cell>
          <cell r="R1749" t="str">
            <v>mar_olmt_fee_amt</v>
          </cell>
        </row>
        <row r="1750">
          <cell r="A1750" t="str">
            <v>Merchant Outlet Number</v>
          </cell>
          <cell r="B1750">
            <v>1749</v>
          </cell>
          <cell r="P1750">
            <v>2465</v>
          </cell>
          <cell r="Q1750" t="str">
            <v>March Miscellaneous Charge Fee Item Count</v>
          </cell>
          <cell r="R1750" t="str">
            <v>mar_misc_chrg_fee_itm_cnt</v>
          </cell>
        </row>
        <row r="1751">
          <cell r="A1751" t="str">
            <v>Specific terminal Code</v>
          </cell>
          <cell r="B1751">
            <v>1750</v>
          </cell>
          <cell r="P1751">
            <v>2466</v>
          </cell>
          <cell r="Q1751" t="str">
            <v>March Miscellaneous Charge Fee Amount</v>
          </cell>
          <cell r="R1751" t="str">
            <v>mar_misc_chrg_fee_amt</v>
          </cell>
        </row>
        <row r="1752">
          <cell r="A1752" t="str">
            <v>Card Acceptor Number Code</v>
          </cell>
          <cell r="B1752">
            <v>1751</v>
          </cell>
          <cell r="P1752">
            <v>2467</v>
          </cell>
          <cell r="Q1752" t="str">
            <v>March Service Charge Fee Item Count</v>
          </cell>
          <cell r="R1752" t="str">
            <v>mar_svc_chrg_fee_itm_cnt</v>
          </cell>
        </row>
        <row r="1753">
          <cell r="A1753" t="str">
            <v>Card Acceptor Description</v>
          </cell>
          <cell r="B1753">
            <v>1752</v>
          </cell>
          <cell r="P1753">
            <v>2468</v>
          </cell>
          <cell r="Q1753" t="str">
            <v>March Service Charge Fee Amount</v>
          </cell>
          <cell r="R1753" t="str">
            <v>mar_svc_chrg_fee_amt</v>
          </cell>
        </row>
        <row r="1754">
          <cell r="A1754" t="str">
            <v>Card Acceptor Name</v>
          </cell>
          <cell r="B1754">
            <v>1753</v>
          </cell>
          <cell r="P1754">
            <v>2469</v>
          </cell>
          <cell r="Q1754" t="str">
            <v>March Cash Advance per Fee Item Count</v>
          </cell>
          <cell r="R1754" t="str">
            <v>mar_cash_adv_per_fee_itm_cnt</v>
          </cell>
        </row>
        <row r="1755">
          <cell r="A1755" t="str">
            <v>Card Acceptor City</v>
          </cell>
          <cell r="B1755">
            <v>1754</v>
          </cell>
          <cell r="P1755">
            <v>2470</v>
          </cell>
          <cell r="Q1755" t="str">
            <v>March Cash Advance per Fee Amount</v>
          </cell>
          <cell r="R1755" t="str">
            <v>mar_cash_adv_per_fee_amt</v>
          </cell>
        </row>
        <row r="1756">
          <cell r="A1756" t="str">
            <v>Card Acceptor Country</v>
          </cell>
          <cell r="B1756">
            <v>1755</v>
          </cell>
          <cell r="P1756">
            <v>2471</v>
          </cell>
          <cell r="Q1756" t="str">
            <v>March Statement Payment Amount</v>
          </cell>
          <cell r="R1756" t="str">
            <v>mar_stmt_paymt_amt</v>
          </cell>
        </row>
        <row r="1757">
          <cell r="A1757" t="str">
            <v>CAV2 Result</v>
          </cell>
          <cell r="B1757">
            <v>1756</v>
          </cell>
          <cell r="P1757">
            <v>2472</v>
          </cell>
          <cell r="Q1757" t="str">
            <v>March Statement Current Balance</v>
          </cell>
          <cell r="R1757" t="str">
            <v>mar_stmt_crrnt_bal</v>
          </cell>
        </row>
        <row r="1758">
          <cell r="A1758" t="str">
            <v>AVS Result</v>
          </cell>
          <cell r="B1758">
            <v>1757</v>
          </cell>
          <cell r="P1758">
            <v>2473</v>
          </cell>
          <cell r="Q1758" t="str">
            <v>March Bonus Bucket Begin Balance</v>
          </cell>
          <cell r="R1758" t="str">
            <v>mar_bns_bckt_bgn_bal</v>
          </cell>
        </row>
        <row r="1759">
          <cell r="A1759" t="str">
            <v>Track1 Data of Magnetic Stripe</v>
          </cell>
          <cell r="B1759">
            <v>1758</v>
          </cell>
          <cell r="P1759">
            <v>2475</v>
          </cell>
          <cell r="Q1759" t="str">
            <v>March Bonus Bucket Cycle-to-Date Utilization</v>
          </cell>
          <cell r="R1759" t="str">
            <v>mar_bns_bckt_cyc_to_dt_utlz</v>
          </cell>
        </row>
        <row r="1760">
          <cell r="A1760" t="str">
            <v>Cardholder Currency code</v>
          </cell>
          <cell r="B1760">
            <v>1759</v>
          </cell>
          <cell r="P1760">
            <v>2476</v>
          </cell>
          <cell r="Q1760" t="str">
            <v>March Statement Credit Limit</v>
          </cell>
          <cell r="R1760" t="str">
            <v>mar_stmt_cr_lmt</v>
          </cell>
        </row>
        <row r="1761">
          <cell r="A1761" t="str">
            <v>Pin Data</v>
          </cell>
          <cell r="B1761">
            <v>1760</v>
          </cell>
          <cell r="P1761">
            <v>2477</v>
          </cell>
          <cell r="Q1761" t="str">
            <v>March Statement Available Credit Limit</v>
          </cell>
          <cell r="R1761" t="str">
            <v>mar_stmt_avl_cr_lmt</v>
          </cell>
        </row>
        <row r="1762">
          <cell r="A1762" t="str">
            <v>Security Related Control Information</v>
          </cell>
          <cell r="B1762">
            <v>1761</v>
          </cell>
          <cell r="P1762">
            <v>2478</v>
          </cell>
          <cell r="Q1762" t="str">
            <v>March Statement Cash Limit</v>
          </cell>
          <cell r="R1762" t="str">
            <v>mar_stmt_cash_lmt</v>
          </cell>
        </row>
        <row r="1763">
          <cell r="A1763" t="str">
            <v>Chip Data</v>
          </cell>
          <cell r="B1763">
            <v>1762</v>
          </cell>
          <cell r="P1763">
            <v>2479</v>
          </cell>
          <cell r="Q1763" t="str">
            <v>March Statement Available Cash Limit</v>
          </cell>
          <cell r="R1763" t="str">
            <v>mar_stmt_avl_cash_lmt</v>
          </cell>
        </row>
        <row r="1764">
          <cell r="A1764" t="str">
            <v>MOTO Transaction Flag</v>
          </cell>
          <cell r="B1764">
            <v>1763</v>
          </cell>
          <cell r="P1764">
            <v>2480</v>
          </cell>
          <cell r="Q1764" t="str">
            <v>March Airline Item Count</v>
          </cell>
          <cell r="R1764" t="str">
            <v>mar_airln_itm_cnt</v>
          </cell>
        </row>
        <row r="1765">
          <cell r="A1765" t="str">
            <v>Recurring Transaction Flag</v>
          </cell>
          <cell r="B1765">
            <v>1764</v>
          </cell>
          <cell r="P1765">
            <v>2481</v>
          </cell>
          <cell r="Q1765" t="str">
            <v>March Airline Amount</v>
          </cell>
          <cell r="R1765" t="str">
            <v>mar_airln_amt</v>
          </cell>
        </row>
        <row r="1766">
          <cell r="A1766" t="str">
            <v>Pre-Authorization Transaction Flag</v>
          </cell>
          <cell r="B1766">
            <v>1765</v>
          </cell>
          <cell r="P1766">
            <v>2484</v>
          </cell>
          <cell r="Q1766" t="str">
            <v>March Car Rental Item Count</v>
          </cell>
          <cell r="R1766" t="str">
            <v>mar_car_rent_itm_cnt</v>
          </cell>
        </row>
        <row r="1767">
          <cell r="A1767" t="str">
            <v>POS Condition Code</v>
          </cell>
          <cell r="B1767">
            <v>1766</v>
          </cell>
          <cell r="P1767">
            <v>2485</v>
          </cell>
          <cell r="Q1767" t="str">
            <v>March Car Rental Amount</v>
          </cell>
          <cell r="R1767" t="str">
            <v>mar_car_rent_amt</v>
          </cell>
        </row>
        <row r="1768">
          <cell r="A1768" t="str">
            <v>Original Data MTI</v>
          </cell>
          <cell r="B1768">
            <v>1767</v>
          </cell>
          <cell r="P1768">
            <v>2488</v>
          </cell>
          <cell r="Q1768" t="str">
            <v>March Mail Order Item Count</v>
          </cell>
          <cell r="R1768" t="str">
            <v>mar_mail_ordr_itm_cnt</v>
          </cell>
        </row>
        <row r="1769">
          <cell r="A1769" t="str">
            <v>Original Data Reference Number</v>
          </cell>
          <cell r="B1769">
            <v>1768</v>
          </cell>
          <cell r="P1769">
            <v>2489</v>
          </cell>
          <cell r="Q1769" t="str">
            <v>March Mail Order Amount</v>
          </cell>
          <cell r="R1769" t="str">
            <v>mar_mail_ordr_amt</v>
          </cell>
        </row>
        <row r="1770">
          <cell r="A1770" t="str">
            <v>Original Data Datetime</v>
          </cell>
          <cell r="B1770">
            <v>1769</v>
          </cell>
          <cell r="P1770">
            <v>2490</v>
          </cell>
          <cell r="Q1770" t="str">
            <v>March ATM Cash Item Count</v>
          </cell>
          <cell r="R1770" t="str">
            <v>mar_atm_cash_itm_cnt</v>
          </cell>
        </row>
        <row r="1771">
          <cell r="A1771" t="str">
            <v>Original Data Acquiring Number</v>
          </cell>
          <cell r="B1771">
            <v>1770</v>
          </cell>
          <cell r="P1771">
            <v>2491</v>
          </cell>
          <cell r="Q1771" t="str">
            <v>March ATM Cash Amount</v>
          </cell>
          <cell r="R1771" t="str">
            <v>mar_atm_cash_amt</v>
          </cell>
        </row>
        <row r="1772">
          <cell r="A1772" t="str">
            <v>Original Data Forwarding Number</v>
          </cell>
          <cell r="B1772">
            <v>1771</v>
          </cell>
          <cell r="P1772">
            <v>2492</v>
          </cell>
          <cell r="Q1772" t="str">
            <v>March Counter Cash Item Count</v>
          </cell>
          <cell r="R1772" t="str">
            <v>mar_cntr_cash_itm_cnt</v>
          </cell>
        </row>
        <row r="1773">
          <cell r="A1773" t="str">
            <v>Account Transaction Amount</v>
          </cell>
          <cell r="B1773">
            <v>1772</v>
          </cell>
          <cell r="P1773">
            <v>2493</v>
          </cell>
          <cell r="Q1773" t="str">
            <v>March Counter Cash Amount</v>
          </cell>
          <cell r="R1773" t="str">
            <v>mar_cntr_cash_amt</v>
          </cell>
        </row>
        <row r="1774">
          <cell r="A1774" t="str">
            <v>Account Cardholder Billing Amount</v>
          </cell>
          <cell r="B1774">
            <v>1773</v>
          </cell>
          <cell r="P1774">
            <v>2496</v>
          </cell>
          <cell r="Q1774" t="str">
            <v>March Other Merchant Item Count</v>
          </cell>
          <cell r="R1774" t="str">
            <v>mar_othr_mrch_itm_cnt</v>
          </cell>
        </row>
        <row r="1775">
          <cell r="A1775" t="str">
            <v>Transaction Type</v>
          </cell>
          <cell r="B1775">
            <v>1774</v>
          </cell>
          <cell r="P1775">
            <v>2497</v>
          </cell>
          <cell r="Q1775" t="str">
            <v>March Other Merchant Amount</v>
          </cell>
          <cell r="R1775" t="str">
            <v>mar_othr_mrch_amt</v>
          </cell>
        </row>
        <row r="1776">
          <cell r="A1776" t="str">
            <v>Transaction PAN Number</v>
          </cell>
          <cell r="B1776">
            <v>1775</v>
          </cell>
          <cell r="P1776">
            <v>2498</v>
          </cell>
          <cell r="Q1776" t="str">
            <v>April Retail Item Count</v>
          </cell>
          <cell r="R1776" t="str">
            <v>apr_rtl_itm_cnt</v>
          </cell>
        </row>
        <row r="1777">
          <cell r="A1777" t="str">
            <v>Transaction Action Code</v>
          </cell>
          <cell r="B1777">
            <v>1776</v>
          </cell>
          <cell r="P1777">
            <v>2499</v>
          </cell>
          <cell r="Q1777" t="str">
            <v>April Retail Amount</v>
          </cell>
          <cell r="R1777" t="str">
            <v>apr_rtl_amt</v>
          </cell>
        </row>
        <row r="1778">
          <cell r="A1778" t="str">
            <v>Transation Purge Date</v>
          </cell>
          <cell r="B1778">
            <v>1777</v>
          </cell>
          <cell r="P1778">
            <v>2500</v>
          </cell>
          <cell r="Q1778" t="str">
            <v>April ATM Cash Advance Item Count</v>
          </cell>
          <cell r="R1778" t="str">
            <v>apr_atm_cash_adv_itm_cnt</v>
          </cell>
        </row>
        <row r="1779">
          <cell r="A1779" t="str">
            <v>Region Entry</v>
          </cell>
          <cell r="B1779">
            <v>1778</v>
          </cell>
          <cell r="P1779">
            <v>2501</v>
          </cell>
          <cell r="Q1779" t="str">
            <v>April ATM Cash Advance Amount</v>
          </cell>
          <cell r="R1779" t="str">
            <v>apr_atm_cash_adv_amt</v>
          </cell>
        </row>
        <row r="1780">
          <cell r="A1780" t="str">
            <v>Write-Off Type Code</v>
          </cell>
          <cell r="B1780">
            <v>1779</v>
          </cell>
          <cell r="P1780">
            <v>2502</v>
          </cell>
          <cell r="Q1780" t="str">
            <v>April Counter Cash Advance Item Count</v>
          </cell>
          <cell r="R1780" t="str">
            <v>apr_cntr_cash_adv_itm_cnt</v>
          </cell>
        </row>
        <row r="1781">
          <cell r="A1781" t="str">
            <v>LPM Customer Number</v>
          </cell>
          <cell r="B1781">
            <v>1780</v>
          </cell>
          <cell r="P1781">
            <v>2503</v>
          </cell>
          <cell r="Q1781" t="str">
            <v>April Counter Cash Advance Amount</v>
          </cell>
          <cell r="R1781" t="str">
            <v>apr_cntr_cash_adv_amt</v>
          </cell>
        </row>
        <row r="1782">
          <cell r="A1782" t="str">
            <v>Adjust Sequence</v>
          </cell>
          <cell r="B1782">
            <v>1781</v>
          </cell>
          <cell r="P1782">
            <v>2504</v>
          </cell>
          <cell r="Q1782" t="str">
            <v>April Retail Interest Amount</v>
          </cell>
          <cell r="R1782" t="str">
            <v>apr_rtl_int_amt</v>
          </cell>
        </row>
        <row r="1783">
          <cell r="A1783" t="str">
            <v>Adjust Type Code</v>
          </cell>
          <cell r="B1783">
            <v>1782</v>
          </cell>
          <cell r="P1783">
            <v>2505</v>
          </cell>
          <cell r="Q1783" t="str">
            <v>April Retail Current Interest Rate</v>
          </cell>
          <cell r="R1783" t="str">
            <v>apr_rtl_crrnt_int_rate</v>
          </cell>
        </row>
        <row r="1784">
          <cell r="A1784" t="str">
            <v>Sign Date</v>
          </cell>
          <cell r="B1784">
            <v>1783</v>
          </cell>
          <cell r="P1784">
            <v>2506</v>
          </cell>
          <cell r="Q1784" t="str">
            <v>April Retail Limit 1</v>
          </cell>
          <cell r="R1784" t="str">
            <v>apr_rtl_lmt_1</v>
          </cell>
        </row>
        <row r="1785">
          <cell r="A1785" t="str">
            <v>Credit Type Code</v>
          </cell>
          <cell r="B1785">
            <v>1784</v>
          </cell>
          <cell r="P1785">
            <v>2507</v>
          </cell>
          <cell r="Q1785" t="str">
            <v>April Retail Limit 2</v>
          </cell>
          <cell r="R1785" t="str">
            <v>apr_rtl_lmt_2</v>
          </cell>
        </row>
        <row r="1786">
          <cell r="A1786" t="str">
            <v>Account Owner Branch Number</v>
          </cell>
          <cell r="B1786">
            <v>1785</v>
          </cell>
          <cell r="P1786">
            <v>2508</v>
          </cell>
          <cell r="Q1786" t="str">
            <v>April Retail Interest Rate 2</v>
          </cell>
          <cell r="R1786" t="str">
            <v>apr_rtl_int_rate_2</v>
          </cell>
        </row>
        <row r="1787">
          <cell r="A1787" t="str">
            <v>Convert Account Type Code</v>
          </cell>
          <cell r="B1787">
            <v>1786</v>
          </cell>
          <cell r="P1787">
            <v>2509</v>
          </cell>
          <cell r="Q1787" t="str">
            <v>April Retail Interest Rate 3</v>
          </cell>
          <cell r="R1787" t="str">
            <v>apr_rtl_int_rate_3</v>
          </cell>
        </row>
        <row r="1788">
          <cell r="A1788" t="str">
            <v>Loss Deduction Principal Amount</v>
          </cell>
          <cell r="B1788">
            <v>1787</v>
          </cell>
          <cell r="P1788">
            <v>2510</v>
          </cell>
          <cell r="Q1788" t="str">
            <v xml:space="preserve">April Retail Limit Option </v>
          </cell>
          <cell r="R1788" t="str">
            <v>apr_rtl_lmt_opt</v>
          </cell>
        </row>
        <row r="1789">
          <cell r="A1789" t="str">
            <v>Loss Deduction Interest Amount</v>
          </cell>
          <cell r="B1789">
            <v>1788</v>
          </cell>
          <cell r="P1789">
            <v>2511</v>
          </cell>
          <cell r="Q1789" t="str">
            <v>April Cash Advance Interest Rate</v>
          </cell>
          <cell r="R1789" t="str">
            <v>apr_cash_adv_int_rate</v>
          </cell>
        </row>
        <row r="1790">
          <cell r="A1790" t="str">
            <v>Principal Amount before Write-Off</v>
          </cell>
          <cell r="B1790">
            <v>1789</v>
          </cell>
          <cell r="P1790">
            <v>2512</v>
          </cell>
          <cell r="Q1790" t="str">
            <v>April Cash Advance Current Interest Rate</v>
          </cell>
          <cell r="R1790" t="str">
            <v>apr_cash_adv_crrnt_int_rate</v>
          </cell>
        </row>
        <row r="1791">
          <cell r="A1791" t="str">
            <v>Accrued Interest Amount before Write-Off</v>
          </cell>
          <cell r="B1791">
            <v>1790</v>
          </cell>
          <cell r="P1791">
            <v>2513</v>
          </cell>
          <cell r="Q1791" t="str">
            <v>April Cash Advance Limit 1</v>
          </cell>
          <cell r="R1791" t="str">
            <v>apr_cash_adv_lmt_1</v>
          </cell>
        </row>
        <row r="1792">
          <cell r="A1792" t="str">
            <v>Principal Payable Amount</v>
          </cell>
          <cell r="B1792">
            <v>1791</v>
          </cell>
          <cell r="P1792">
            <v>2514</v>
          </cell>
          <cell r="Q1792" t="str">
            <v>April Cash Advance Limit 2</v>
          </cell>
          <cell r="R1792" t="str">
            <v>apr_cash_adv_lmt_2</v>
          </cell>
        </row>
        <row r="1793">
          <cell r="A1793" t="str">
            <v>Accrued Interest Payable Amount</v>
          </cell>
          <cell r="B1793">
            <v>1792</v>
          </cell>
          <cell r="P1793">
            <v>2515</v>
          </cell>
          <cell r="Q1793" t="str">
            <v>April Cash Advance Interest Rate 2</v>
          </cell>
          <cell r="R1793" t="str">
            <v>apr_cash_adv_int_rate_2</v>
          </cell>
        </row>
        <row r="1794">
          <cell r="A1794" t="str">
            <v>Outside Card Payable Amount</v>
          </cell>
          <cell r="B1794">
            <v>1793</v>
          </cell>
          <cell r="P1794">
            <v>2516</v>
          </cell>
          <cell r="Q1794" t="str">
            <v>April Cash Advance Interest Rate 3</v>
          </cell>
          <cell r="R1794" t="str">
            <v>apr_cash_adv_int_rate_3</v>
          </cell>
        </row>
        <row r="1795">
          <cell r="A1795" t="str">
            <v>Reverse Payable Amount</v>
          </cell>
          <cell r="B1795">
            <v>1794</v>
          </cell>
          <cell r="P1795">
            <v>2517</v>
          </cell>
          <cell r="Q1795" t="str">
            <v>April Cash Advance Limit Option</v>
          </cell>
          <cell r="R1795" t="str">
            <v>apr_cash_adv_lmt_opt</v>
          </cell>
        </row>
        <row r="1796">
          <cell r="A1796" t="str">
            <v>Approved Write-Off Principal Amount</v>
          </cell>
          <cell r="B1796">
            <v>1795</v>
          </cell>
          <cell r="P1796">
            <v>2518</v>
          </cell>
          <cell r="Q1796" t="str">
            <v>April Annual Fee Item Count</v>
          </cell>
          <cell r="R1796" t="str">
            <v>apr_annl_fee_itm_cnt</v>
          </cell>
        </row>
        <row r="1797">
          <cell r="A1797" t="str">
            <v>Approved Write-Off Accrued Interest Amount</v>
          </cell>
          <cell r="B1797">
            <v>1796</v>
          </cell>
          <cell r="P1797">
            <v>2519</v>
          </cell>
          <cell r="Q1797" t="str">
            <v>April Annual Fee Amount</v>
          </cell>
          <cell r="R1797" t="str">
            <v>apr_annl_fee_amt</v>
          </cell>
        </row>
        <row r="1798">
          <cell r="A1798" t="str">
            <v>Account Deduction Amount</v>
          </cell>
          <cell r="B1798">
            <v>1797</v>
          </cell>
          <cell r="P1798">
            <v>2520</v>
          </cell>
          <cell r="Q1798" t="str">
            <v>April Late Charge Item Count</v>
          </cell>
          <cell r="R1798" t="str">
            <v>apr_late_chrg_itm_cnt</v>
          </cell>
        </row>
        <row r="1799">
          <cell r="A1799" t="str">
            <v>Reverse Deduction Amount</v>
          </cell>
          <cell r="B1799">
            <v>1798</v>
          </cell>
          <cell r="P1799">
            <v>2521</v>
          </cell>
          <cell r="Q1799" t="str">
            <v>April Late Charge Amount</v>
          </cell>
          <cell r="R1799" t="str">
            <v>apr_late_chrg_amt</v>
          </cell>
        </row>
        <row r="1800">
          <cell r="A1800" t="str">
            <v>Hair-cut Deduction Amount</v>
          </cell>
          <cell r="B1800">
            <v>1799</v>
          </cell>
          <cell r="P1800">
            <v>2522</v>
          </cell>
          <cell r="Q1800" t="str">
            <v>April Over Limit Fee Item Count</v>
          </cell>
          <cell r="R1800" t="str">
            <v>apr_olmt_fee_itm_cnt</v>
          </cell>
        </row>
        <row r="1801">
          <cell r="A1801" t="str">
            <v>LPM Deduction Amount</v>
          </cell>
          <cell r="B1801">
            <v>1800</v>
          </cell>
          <cell r="P1801">
            <v>2523</v>
          </cell>
          <cell r="Q1801" t="str">
            <v>April Over Limit Fee Amount</v>
          </cell>
          <cell r="R1801" t="str">
            <v>apr_olmt_fee_amt</v>
          </cell>
        </row>
        <row r="1802">
          <cell r="A1802" t="str">
            <v>NPV Deduction Amount</v>
          </cell>
          <cell r="B1802">
            <v>1801</v>
          </cell>
          <cell r="P1802">
            <v>2524</v>
          </cell>
          <cell r="Q1802" t="str">
            <v>April Miscellaneous Charge Fee Item Count</v>
          </cell>
          <cell r="R1802" t="str">
            <v>apr_misc_chrg_fee_itm_cnt</v>
          </cell>
        </row>
        <row r="1803">
          <cell r="A1803" t="str">
            <v>Profit and Loss Amount</v>
          </cell>
          <cell r="B1803">
            <v>1802</v>
          </cell>
          <cell r="P1803">
            <v>2525</v>
          </cell>
          <cell r="Q1803" t="str">
            <v>April Miscellaneous Charge Fee Amount</v>
          </cell>
          <cell r="R1803" t="str">
            <v>apr_misc_chrg_fee_amt</v>
          </cell>
        </row>
        <row r="1804">
          <cell r="A1804" t="str">
            <v>Profit and Loss Negative Positive Sign</v>
          </cell>
          <cell r="B1804">
            <v>1803</v>
          </cell>
          <cell r="P1804">
            <v>2526</v>
          </cell>
          <cell r="Q1804" t="str">
            <v>April Service Charge Fee Item Count</v>
          </cell>
          <cell r="R1804" t="str">
            <v>apr_svc_chrg_fee_itm_cnt</v>
          </cell>
        </row>
        <row r="1805">
          <cell r="A1805" t="str">
            <v>Limit Amount</v>
          </cell>
          <cell r="B1805">
            <v>1804</v>
          </cell>
          <cell r="P1805">
            <v>2527</v>
          </cell>
          <cell r="Q1805" t="str">
            <v>April Service Charge Fee Amount</v>
          </cell>
          <cell r="R1805" t="str">
            <v>apr_svc_chrg_fee_amt</v>
          </cell>
        </row>
        <row r="1806">
          <cell r="A1806" t="str">
            <v>End Flag</v>
          </cell>
          <cell r="B1806">
            <v>1805</v>
          </cell>
          <cell r="P1806">
            <v>2528</v>
          </cell>
          <cell r="Q1806" t="str">
            <v>April Cash Advance per Fee Item Count</v>
          </cell>
          <cell r="R1806" t="str">
            <v>apr_cash_adv_per_fee_itm_cnt</v>
          </cell>
        </row>
        <row r="1807">
          <cell r="A1807" t="str">
            <v>End Flag Date</v>
          </cell>
          <cell r="B1807">
            <v>1806</v>
          </cell>
          <cell r="P1807">
            <v>2529</v>
          </cell>
          <cell r="Q1807" t="str">
            <v>April Cash Advance per Fee Amount</v>
          </cell>
          <cell r="R1807" t="str">
            <v>apr_cash_adv_per_fee_amt</v>
          </cell>
        </row>
        <row r="1808">
          <cell r="A1808" t="str">
            <v>Apply Tax Type Code</v>
          </cell>
          <cell r="B1808">
            <v>1807</v>
          </cell>
          <cell r="P1808">
            <v>2530</v>
          </cell>
          <cell r="Q1808" t="str">
            <v>April Statement Payment Amount</v>
          </cell>
          <cell r="R1808" t="str">
            <v>apr_stmt_paymt_amt</v>
          </cell>
        </row>
        <row r="1809">
          <cell r="A1809" t="str">
            <v>Apply Tax Type Date</v>
          </cell>
          <cell r="B1809">
            <v>1808</v>
          </cell>
          <cell r="P1809">
            <v>2531</v>
          </cell>
          <cell r="Q1809" t="str">
            <v>April Statement Current Balance</v>
          </cell>
          <cell r="R1809" t="str">
            <v>apr_stmt_crrnt_bal</v>
          </cell>
        </row>
        <row r="1810">
          <cell r="A1810" t="str">
            <v>Memo Accrued Interest Amount</v>
          </cell>
          <cell r="B1810">
            <v>1809</v>
          </cell>
          <cell r="P1810">
            <v>2532</v>
          </cell>
          <cell r="Q1810" t="str">
            <v>April Bonus Bucket Begin Balance</v>
          </cell>
          <cell r="R1810" t="str">
            <v>apr_bns_bckt_bgn_bal</v>
          </cell>
        </row>
        <row r="1811">
          <cell r="A1811" t="str">
            <v>BOT Report Year Month</v>
          </cell>
          <cell r="B1811">
            <v>1810</v>
          </cell>
          <cell r="P1811">
            <v>2534</v>
          </cell>
          <cell r="Q1811" t="str">
            <v>April Bonus Bucket Cycle-to-Date Utilization</v>
          </cell>
          <cell r="R1811" t="str">
            <v>apr_bns_bckt_cyc_to_dt_utlz</v>
          </cell>
        </row>
        <row r="1812">
          <cell r="A1812" t="str">
            <v>Judgment Interet Rate Percentage</v>
          </cell>
          <cell r="B1812">
            <v>1811</v>
          </cell>
          <cell r="P1812">
            <v>2535</v>
          </cell>
          <cell r="Q1812" t="str">
            <v>April Statement Credit Limit</v>
          </cell>
          <cell r="R1812" t="str">
            <v>apr_stmt_cr_lmt</v>
          </cell>
        </row>
        <row r="1813">
          <cell r="A1813" t="str">
            <v>Reverse Accrued Original Amount</v>
          </cell>
          <cell r="B1813">
            <v>1812</v>
          </cell>
          <cell r="P1813">
            <v>2536</v>
          </cell>
          <cell r="Q1813" t="str">
            <v>April Statement Available Credit Limit</v>
          </cell>
          <cell r="R1813" t="str">
            <v>apr_stmt_avl_cr_lmt</v>
          </cell>
        </row>
        <row r="1814">
          <cell r="A1814" t="str">
            <v>TDR Approved Flag</v>
          </cell>
          <cell r="B1814">
            <v>1813</v>
          </cell>
          <cell r="P1814">
            <v>2537</v>
          </cell>
          <cell r="Q1814" t="str">
            <v>April Statement Cash Limit</v>
          </cell>
          <cell r="R1814" t="str">
            <v>apr_stmt_cash_lmt</v>
          </cell>
        </row>
        <row r="1815">
          <cell r="A1815" t="str">
            <v>Auto Less Approved Flag</v>
          </cell>
          <cell r="B1815">
            <v>1814</v>
          </cell>
          <cell r="P1815">
            <v>2538</v>
          </cell>
          <cell r="Q1815" t="str">
            <v>April Statement Available Cash Limit</v>
          </cell>
          <cell r="R1815" t="str">
            <v>apr_stmt_avl_cash_lmt</v>
          </cell>
        </row>
        <row r="1816">
          <cell r="A1816" t="str">
            <v>Follow Status Code</v>
          </cell>
          <cell r="B1816">
            <v>1815</v>
          </cell>
          <cell r="P1816">
            <v>2539</v>
          </cell>
          <cell r="Q1816" t="str">
            <v>April Airline Item Count</v>
          </cell>
          <cell r="R1816" t="str">
            <v>apr_airln_itm_cnt</v>
          </cell>
        </row>
        <row r="1817">
          <cell r="A1817" t="str">
            <v>Credit Bureau Status Code</v>
          </cell>
          <cell r="B1817">
            <v>1816</v>
          </cell>
          <cell r="P1817">
            <v>2540</v>
          </cell>
          <cell r="Q1817" t="str">
            <v>April Airline Amount</v>
          </cell>
          <cell r="R1817" t="str">
            <v>apr_airln_amt</v>
          </cell>
        </row>
        <row r="1818">
          <cell r="A1818" t="str">
            <v>Principal Outstanding Amount</v>
          </cell>
          <cell r="B1818">
            <v>1817</v>
          </cell>
          <cell r="P1818">
            <v>2543</v>
          </cell>
          <cell r="Q1818" t="str">
            <v>April Car Rental Item Count</v>
          </cell>
          <cell r="R1818" t="str">
            <v>apr_car_rent_itm_cnt</v>
          </cell>
        </row>
        <row r="1819">
          <cell r="A1819" t="str">
            <v>Interest Outstanding Amount</v>
          </cell>
          <cell r="B1819">
            <v>1818</v>
          </cell>
          <cell r="P1819">
            <v>2544</v>
          </cell>
          <cell r="Q1819" t="str">
            <v>April Car Rental Amount</v>
          </cell>
          <cell r="R1819" t="str">
            <v>apr_car_rent_amt</v>
          </cell>
        </row>
        <row r="1820">
          <cell r="A1820" t="str">
            <v>Write-Off Account Type Code</v>
          </cell>
          <cell r="B1820">
            <v>1819</v>
          </cell>
          <cell r="P1820">
            <v>2547</v>
          </cell>
          <cell r="Q1820" t="str">
            <v>April Mail Order Item Count</v>
          </cell>
          <cell r="R1820" t="str">
            <v>apr_mail_ordr_itm_cnt</v>
          </cell>
        </row>
        <row r="1821">
          <cell r="A1821" t="str">
            <v>Write-Off Aging</v>
          </cell>
          <cell r="B1821">
            <v>1820</v>
          </cell>
          <cell r="P1821">
            <v>2548</v>
          </cell>
          <cell r="Q1821" t="str">
            <v>April Mail Order Amount</v>
          </cell>
          <cell r="R1821" t="str">
            <v>apr_mail_ordr_amt</v>
          </cell>
        </row>
        <row r="1822">
          <cell r="A1822" t="str">
            <v>Write-Off Recorder Number</v>
          </cell>
          <cell r="B1822">
            <v>1821</v>
          </cell>
          <cell r="P1822">
            <v>2549</v>
          </cell>
          <cell r="Q1822" t="str">
            <v>April ATM Cash Item Count</v>
          </cell>
          <cell r="R1822" t="str">
            <v>apr_atm_cash_itm_cnt</v>
          </cell>
        </row>
        <row r="1823">
          <cell r="A1823" t="str">
            <v>Write-Off Record Date</v>
          </cell>
          <cell r="B1823">
            <v>1822</v>
          </cell>
          <cell r="P1823">
            <v>2550</v>
          </cell>
          <cell r="Q1823" t="str">
            <v>April ATM Cash Amount</v>
          </cell>
          <cell r="R1823" t="str">
            <v>apr_atm_cash_amt</v>
          </cell>
        </row>
        <row r="1824">
          <cell r="A1824" t="str">
            <v>Dispatch Number</v>
          </cell>
          <cell r="B1824">
            <v>1823</v>
          </cell>
          <cell r="P1824">
            <v>2551</v>
          </cell>
          <cell r="Q1824" t="str">
            <v>April Counter Cash Item Count</v>
          </cell>
          <cell r="R1824" t="str">
            <v>apr_cntr_cash_itm_cnt</v>
          </cell>
        </row>
        <row r="1825">
          <cell r="A1825" t="str">
            <v>Dispatched Date</v>
          </cell>
          <cell r="B1825">
            <v>1824</v>
          </cell>
          <cell r="P1825">
            <v>2552</v>
          </cell>
          <cell r="Q1825" t="str">
            <v>April Counter Cash Amount</v>
          </cell>
          <cell r="R1825" t="str">
            <v>apr_cntr_cash_amt</v>
          </cell>
        </row>
        <row r="1826">
          <cell r="A1826" t="str">
            <v>Approver Number</v>
          </cell>
          <cell r="B1826">
            <v>1825</v>
          </cell>
          <cell r="P1826">
            <v>2555</v>
          </cell>
          <cell r="Q1826" t="str">
            <v>April Other Merchant Item Count</v>
          </cell>
          <cell r="R1826" t="str">
            <v>apr_othr_mrch_itm_cnt</v>
          </cell>
        </row>
        <row r="1827">
          <cell r="A1827" t="str">
            <v>Approved Date</v>
          </cell>
          <cell r="B1827">
            <v>1826</v>
          </cell>
          <cell r="P1827">
            <v>2556</v>
          </cell>
          <cell r="Q1827" t="str">
            <v>April Other Merchant Amount</v>
          </cell>
          <cell r="R1827" t="str">
            <v>apr_othr_mrch_amt</v>
          </cell>
        </row>
        <row r="1828">
          <cell r="A1828" t="str">
            <v>Approve Status Code</v>
          </cell>
          <cell r="B1828">
            <v>1827</v>
          </cell>
          <cell r="P1828">
            <v>2557</v>
          </cell>
          <cell r="Q1828" t="str">
            <v>May Retail Item Count</v>
          </cell>
          <cell r="R1828" t="str">
            <v>may_rtl_itm_cnt</v>
          </cell>
        </row>
        <row r="1829">
          <cell r="A1829" t="str">
            <v>Verify User Number</v>
          </cell>
          <cell r="B1829">
            <v>1828</v>
          </cell>
          <cell r="P1829">
            <v>2558</v>
          </cell>
          <cell r="Q1829" t="str">
            <v>May Retail Amount</v>
          </cell>
          <cell r="R1829" t="str">
            <v>may_rtl_amt</v>
          </cell>
        </row>
        <row r="1830">
          <cell r="A1830" t="str">
            <v>Verify Date</v>
          </cell>
          <cell r="B1830">
            <v>1829</v>
          </cell>
          <cell r="P1830">
            <v>2559</v>
          </cell>
          <cell r="Q1830" t="str">
            <v>May ATM Cash Advance Item Count</v>
          </cell>
          <cell r="R1830" t="str">
            <v>may_atm_cash_adv_itm_cnt</v>
          </cell>
        </row>
        <row r="1831">
          <cell r="A1831" t="str">
            <v>Verify Status Code</v>
          </cell>
          <cell r="B1831">
            <v>1830</v>
          </cell>
          <cell r="P1831">
            <v>2560</v>
          </cell>
          <cell r="Q1831" t="str">
            <v>May ATM Cash Advance Amount</v>
          </cell>
          <cell r="R1831" t="str">
            <v>may_atm_cash_adv_amt</v>
          </cell>
        </row>
        <row r="1832">
          <cell r="A1832" t="str">
            <v>Reporter Number</v>
          </cell>
          <cell r="B1832">
            <v>1831</v>
          </cell>
          <cell r="P1832">
            <v>2561</v>
          </cell>
          <cell r="Q1832" t="str">
            <v>May Counter Cash Advance Item Count</v>
          </cell>
          <cell r="R1832" t="str">
            <v>may_cntr_cash_adv_itm_cnt</v>
          </cell>
        </row>
        <row r="1833">
          <cell r="A1833" t="str">
            <v>Reported Date</v>
          </cell>
          <cell r="B1833">
            <v>1832</v>
          </cell>
          <cell r="P1833">
            <v>2562</v>
          </cell>
          <cell r="Q1833" t="str">
            <v>May Counter Cash Advance Amount</v>
          </cell>
          <cell r="R1833" t="str">
            <v>may_cntr_cash_adv_amt</v>
          </cell>
        </row>
        <row r="1834">
          <cell r="A1834" t="str">
            <v>Report Status Code</v>
          </cell>
          <cell r="B1834">
            <v>1833</v>
          </cell>
          <cell r="P1834">
            <v>2563</v>
          </cell>
          <cell r="Q1834" t="str">
            <v>May Retail Interest Amount</v>
          </cell>
          <cell r="R1834" t="str">
            <v>may_rtl_int_amt</v>
          </cell>
        </row>
        <row r="1835">
          <cell r="A1835" t="str">
            <v>Old Reference Number</v>
          </cell>
          <cell r="B1835">
            <v>1834</v>
          </cell>
          <cell r="P1835">
            <v>2564</v>
          </cell>
          <cell r="Q1835" t="str">
            <v>May Retail Current Interest Rate</v>
          </cell>
          <cell r="R1835" t="str">
            <v>may_rtl_crrnt_int_rate</v>
          </cell>
        </row>
        <row r="1836">
          <cell r="A1836" t="str">
            <v xml:space="preserve"> Original Premium Discount in Original Currency</v>
          </cell>
          <cell r="B1836">
            <v>1835</v>
          </cell>
          <cell r="P1836">
            <v>2565</v>
          </cell>
          <cell r="Q1836" t="str">
            <v>May Retail Limit 1</v>
          </cell>
          <cell r="R1836" t="str">
            <v>may_rtl_lmt_1</v>
          </cell>
        </row>
        <row r="1837">
          <cell r="A1837" t="str">
            <v xml:space="preserve"> Original Premium Discount in Thai Baht</v>
          </cell>
          <cell r="B1837">
            <v>1836</v>
          </cell>
          <cell r="P1837">
            <v>2566</v>
          </cell>
          <cell r="Q1837" t="str">
            <v>May Retail Limit 2</v>
          </cell>
          <cell r="R1837" t="str">
            <v>may_rtl_lmt_2</v>
          </cell>
        </row>
        <row r="1838">
          <cell r="A1838" t="str">
            <v>Original Source System Identification</v>
          </cell>
          <cell r="B1838">
            <v>1837</v>
          </cell>
          <cell r="P1838">
            <v>2567</v>
          </cell>
          <cell r="Q1838" t="str">
            <v>May Retail Interest Rate 2</v>
          </cell>
          <cell r="R1838" t="str">
            <v>may_rtl_int_rate_2</v>
          </cell>
        </row>
        <row r="1839">
          <cell r="A1839" t="str">
            <v>Accumulate Accrue Interest in Original Currency</v>
          </cell>
          <cell r="B1839">
            <v>1838</v>
          </cell>
          <cell r="P1839">
            <v>2568</v>
          </cell>
          <cell r="Q1839" t="str">
            <v>May Retail Interest Rate 3</v>
          </cell>
          <cell r="R1839" t="str">
            <v>may_rtl_int_rate_3</v>
          </cell>
        </row>
        <row r="1840">
          <cell r="A1840" t="str">
            <v>Accumulate Accrue Interest in Thai Baht</v>
          </cell>
          <cell r="B1840">
            <v>1839</v>
          </cell>
          <cell r="P1840">
            <v>2569</v>
          </cell>
          <cell r="Q1840" t="str">
            <v xml:space="preserve">May Retail Limit Option </v>
          </cell>
          <cell r="R1840" t="str">
            <v>may_rtl_lmt_opt</v>
          </cell>
        </row>
        <row r="1841">
          <cell r="A1841" t="str">
            <v>LPM Classification Code</v>
          </cell>
          <cell r="B1841">
            <v>1840</v>
          </cell>
          <cell r="P1841">
            <v>2570</v>
          </cell>
          <cell r="Q1841" t="str">
            <v>May Cash Advance Interest Rate</v>
          </cell>
          <cell r="R1841" t="str">
            <v>may_cash_adv_int_rate</v>
          </cell>
        </row>
        <row r="1842">
          <cell r="A1842" t="str">
            <v xml:space="preserve">Minimum Fee Rate </v>
          </cell>
          <cell r="B1842">
            <v>1841</v>
          </cell>
          <cell r="P1842">
            <v>2571</v>
          </cell>
          <cell r="Q1842" t="str">
            <v>May Cash Advance Current Interest Rate</v>
          </cell>
          <cell r="R1842" t="str">
            <v>may_cash_adv_crrnt_int_rate</v>
          </cell>
        </row>
        <row r="1843">
          <cell r="A1843" t="str">
            <v>Minimum Fee Rate Unit</v>
          </cell>
          <cell r="B1843">
            <v>1842</v>
          </cell>
          <cell r="P1843">
            <v>2572</v>
          </cell>
          <cell r="Q1843" t="str">
            <v>May Cash Advance Limit 1</v>
          </cell>
          <cell r="R1843" t="str">
            <v>may_cash_adv_lmt_1</v>
          </cell>
        </row>
        <row r="1844">
          <cell r="A1844" t="str">
            <v>Maximum Fee Rate</v>
          </cell>
          <cell r="B1844">
            <v>1843</v>
          </cell>
          <cell r="P1844">
            <v>2573</v>
          </cell>
          <cell r="Q1844" t="str">
            <v>May Cash Advance Limit 2</v>
          </cell>
          <cell r="R1844" t="str">
            <v>may_cash_adv_lmt_2</v>
          </cell>
        </row>
        <row r="1845">
          <cell r="A1845" t="str">
            <v>Maximum Fee Rate Unit</v>
          </cell>
          <cell r="B1845">
            <v>1844</v>
          </cell>
          <cell r="P1845">
            <v>2574</v>
          </cell>
          <cell r="Q1845" t="str">
            <v>May Cash Advance Interest Rate 2</v>
          </cell>
          <cell r="R1845" t="str">
            <v>may_cash_adv_int_rate_2</v>
          </cell>
        </row>
        <row r="1846">
          <cell r="A1846" t="str">
            <v>Grace Principal Day</v>
          </cell>
          <cell r="B1846">
            <v>1845</v>
          </cell>
          <cell r="P1846">
            <v>2575</v>
          </cell>
          <cell r="Q1846" t="str">
            <v>May Cash Advance Interest Rate 3</v>
          </cell>
          <cell r="R1846" t="str">
            <v>may_cash_adv_int_rate_3</v>
          </cell>
        </row>
        <row r="1847">
          <cell r="A1847" t="str">
            <v>Credit Application Identification</v>
          </cell>
          <cell r="B1847">
            <v>1846</v>
          </cell>
          <cell r="P1847">
            <v>2576</v>
          </cell>
          <cell r="Q1847" t="str">
            <v>May Cash Advance Limit Option</v>
          </cell>
          <cell r="R1847" t="str">
            <v>may_cash_adv_lmt_opt</v>
          </cell>
        </row>
        <row r="1848">
          <cell r="A1848" t="str">
            <v>Outstanding Amount in Original Currency</v>
          </cell>
          <cell r="B1848">
            <v>1847</v>
          </cell>
          <cell r="P1848">
            <v>2577</v>
          </cell>
          <cell r="Q1848" t="str">
            <v>May Annual Fee Item Count</v>
          </cell>
          <cell r="R1848" t="str">
            <v>may_annl_fee_itm_cnt</v>
          </cell>
        </row>
        <row r="1849">
          <cell r="A1849" t="str">
            <v>Outstanding Amount in Thai Baht</v>
          </cell>
          <cell r="B1849">
            <v>1848</v>
          </cell>
          <cell r="P1849">
            <v>2578</v>
          </cell>
          <cell r="Q1849" t="str">
            <v>May Annual Fee Amount</v>
          </cell>
          <cell r="R1849" t="str">
            <v>may_annl_fee_amt</v>
          </cell>
        </row>
        <row r="1850">
          <cell r="A1850" t="str">
            <v>Guarantee Coverage Percentage</v>
          </cell>
          <cell r="B1850">
            <v>1849</v>
          </cell>
          <cell r="P1850">
            <v>2579</v>
          </cell>
          <cell r="Q1850" t="str">
            <v>May Late Charge Item Count</v>
          </cell>
          <cell r="R1850" t="str">
            <v>may_late_chrg_itm_cnt</v>
          </cell>
        </row>
        <row r="1851">
          <cell r="A1851" t="str">
            <v>Oraganization Code</v>
          </cell>
          <cell r="B1851">
            <v>1850</v>
          </cell>
          <cell r="P1851">
            <v>2580</v>
          </cell>
          <cell r="Q1851" t="str">
            <v>May Late Charge Amount</v>
          </cell>
          <cell r="R1851" t="str">
            <v>may_late_chrg_amt</v>
          </cell>
        </row>
        <row r="1852">
          <cell r="A1852" t="str">
            <v>Limit Number</v>
          </cell>
          <cell r="B1852">
            <v>1851</v>
          </cell>
          <cell r="P1852">
            <v>2581</v>
          </cell>
          <cell r="Q1852" t="str">
            <v>May Over Limit Fee Item Count</v>
          </cell>
          <cell r="R1852" t="str">
            <v>may_olmt_fee_itm_cnt</v>
          </cell>
        </row>
        <row r="1853">
          <cell r="A1853" t="str">
            <v>Effective Start Date</v>
          </cell>
          <cell r="B1853">
            <v>1852</v>
          </cell>
          <cell r="P1853">
            <v>2582</v>
          </cell>
          <cell r="Q1853" t="str">
            <v>May Over Limit Fee Amount</v>
          </cell>
          <cell r="R1853" t="str">
            <v>may_olmt_fee_amt</v>
          </cell>
        </row>
        <row r="1854">
          <cell r="A1854" t="str">
            <v>Spread Interest Rate</v>
          </cell>
          <cell r="B1854">
            <v>1853</v>
          </cell>
          <cell r="P1854">
            <v>2583</v>
          </cell>
          <cell r="Q1854" t="str">
            <v>May Miscellaneous Charge Fee Item Count</v>
          </cell>
          <cell r="R1854" t="str">
            <v>may_misc_chrg_fee_itm_cnt</v>
          </cell>
        </row>
        <row r="1855">
          <cell r="A1855" t="str">
            <v>Updated Date</v>
          </cell>
          <cell r="B1855">
            <v>1854</v>
          </cell>
          <cell r="P1855">
            <v>2584</v>
          </cell>
          <cell r="Q1855" t="str">
            <v>May Miscellaneous Charge Fee Amount</v>
          </cell>
          <cell r="R1855" t="str">
            <v>may_misc_chrg_fee_amt</v>
          </cell>
        </row>
        <row r="1856">
          <cell r="A1856" t="str">
            <v>Updated Time</v>
          </cell>
          <cell r="B1856">
            <v>1855</v>
          </cell>
          <cell r="P1856">
            <v>2585</v>
          </cell>
          <cell r="Q1856" t="str">
            <v>May Service Charge Fee Item Count</v>
          </cell>
          <cell r="R1856" t="str">
            <v>may_svc_chrg_fee_itm_cnt</v>
          </cell>
        </row>
        <row r="1857">
          <cell r="A1857" t="str">
            <v>Version</v>
          </cell>
          <cell r="B1857">
            <v>1856</v>
          </cell>
          <cell r="P1857">
            <v>2586</v>
          </cell>
          <cell r="Q1857" t="str">
            <v>May Service Charge Fee Amount</v>
          </cell>
          <cell r="R1857" t="str">
            <v>may_svc_chrg_fee_amt</v>
          </cell>
        </row>
        <row r="1858">
          <cell r="A1858" t="str">
            <v>Interest Code</v>
          </cell>
          <cell r="B1858">
            <v>1857</v>
          </cell>
          <cell r="P1858">
            <v>2587</v>
          </cell>
          <cell r="Q1858" t="str">
            <v>May Cash Advance per Fee Item Count</v>
          </cell>
          <cell r="R1858" t="str">
            <v>may_cash_adv_per_fee_itm_cnt</v>
          </cell>
        </row>
        <row r="1859">
          <cell r="A1859" t="str">
            <v>Remark</v>
          </cell>
          <cell r="B1859">
            <v>1858</v>
          </cell>
          <cell r="P1859">
            <v>2588</v>
          </cell>
          <cell r="Q1859" t="str">
            <v>May Cash Advance per Fee Amount</v>
          </cell>
          <cell r="R1859" t="str">
            <v>may_cash_adv_per_fee_amt</v>
          </cell>
        </row>
        <row r="1860">
          <cell r="A1860" t="str">
            <v>Contract Interest Rate</v>
          </cell>
          <cell r="B1860">
            <v>1859</v>
          </cell>
          <cell r="P1860">
            <v>2589</v>
          </cell>
          <cell r="Q1860" t="str">
            <v>May Statement Payment Amount</v>
          </cell>
          <cell r="R1860" t="str">
            <v>may_stmt_paymt_amt</v>
          </cell>
        </row>
        <row r="1861">
          <cell r="A1861" t="str">
            <v>Created Date</v>
          </cell>
          <cell r="B1861">
            <v>1860</v>
          </cell>
          <cell r="P1861">
            <v>2590</v>
          </cell>
          <cell r="Q1861" t="str">
            <v>May Statement Current Balance</v>
          </cell>
          <cell r="R1861" t="str">
            <v>may_stmt_crrnt_bal</v>
          </cell>
        </row>
        <row r="1862">
          <cell r="A1862" t="str">
            <v>Created Time</v>
          </cell>
          <cell r="B1862">
            <v>1861</v>
          </cell>
          <cell r="P1862">
            <v>2591</v>
          </cell>
          <cell r="Q1862" t="str">
            <v>May Bonus Bucket Begin Balance</v>
          </cell>
          <cell r="R1862" t="str">
            <v>may_bns_bckt_bgn_bal</v>
          </cell>
        </row>
        <row r="1863">
          <cell r="A1863" t="str">
            <v>Variable Interest Flag</v>
          </cell>
          <cell r="B1863">
            <v>1862</v>
          </cell>
          <cell r="P1863">
            <v>2593</v>
          </cell>
          <cell r="Q1863" t="str">
            <v>May Bonus Bucket Cycle-to-Date Utilization</v>
          </cell>
          <cell r="R1863" t="str">
            <v>may_bns_bckt_cyc_to_dt_utlz</v>
          </cell>
        </row>
        <row r="1864">
          <cell r="A1864" t="str">
            <v>CBS Transaction Number</v>
          </cell>
          <cell r="B1864">
            <v>1863</v>
          </cell>
          <cell r="P1864">
            <v>2594</v>
          </cell>
          <cell r="Q1864" t="str">
            <v>May Statement Credit Limit</v>
          </cell>
          <cell r="R1864" t="str">
            <v>may_stmt_cr_lmt</v>
          </cell>
        </row>
        <row r="1865">
          <cell r="A1865" t="str">
            <v>CBS Transaction Group Number</v>
          </cell>
          <cell r="B1865">
            <v>1864</v>
          </cell>
          <cell r="P1865">
            <v>2595</v>
          </cell>
          <cell r="Q1865" t="str">
            <v>May Statement Available Credit Limit</v>
          </cell>
          <cell r="R1865" t="str">
            <v>may_stmt_avl_cr_lmt</v>
          </cell>
        </row>
        <row r="1866">
          <cell r="A1866" t="str">
            <v>CBS Reverse Transaction Number</v>
          </cell>
          <cell r="B1866">
            <v>1865</v>
          </cell>
          <cell r="P1866">
            <v>2596</v>
          </cell>
          <cell r="Q1866" t="str">
            <v>May Statement Cash Limit</v>
          </cell>
          <cell r="R1866" t="str">
            <v>may_stmt_cash_lmt</v>
          </cell>
        </row>
        <row r="1867">
          <cell r="A1867" t="str">
            <v>Source Post Date</v>
          </cell>
          <cell r="B1867">
            <v>1866</v>
          </cell>
          <cell r="P1867">
            <v>2597</v>
          </cell>
          <cell r="Q1867" t="str">
            <v>May Statement Available Cash Limit</v>
          </cell>
          <cell r="R1867" t="str">
            <v>may_stmt_avl_cash_lmt</v>
          </cell>
        </row>
        <row r="1868">
          <cell r="A1868" t="str">
            <v>Original Source System Number</v>
          </cell>
          <cell r="B1868">
            <v>1867</v>
          </cell>
          <cell r="P1868">
            <v>2598</v>
          </cell>
          <cell r="Q1868" t="str">
            <v>May Airline Item Count</v>
          </cell>
          <cell r="R1868" t="str">
            <v>may_airln_itm_cnt</v>
          </cell>
        </row>
        <row r="1869">
          <cell r="A1869" t="str">
            <v>Original Unique Request Number</v>
          </cell>
          <cell r="B1869">
            <v>1868</v>
          </cell>
          <cell r="P1869">
            <v>2599</v>
          </cell>
          <cell r="Q1869" t="str">
            <v>May Airline Amount</v>
          </cell>
          <cell r="R1869" t="str">
            <v>may_airln_amt</v>
          </cell>
        </row>
        <row r="1870">
          <cell r="A1870" t="str">
            <v xml:space="preserve">Account Number
</v>
          </cell>
          <cell r="B1870">
            <v>1869</v>
          </cell>
          <cell r="P1870">
            <v>2602</v>
          </cell>
          <cell r="Q1870" t="str">
            <v>May Car Rental Item Count</v>
          </cell>
          <cell r="R1870" t="str">
            <v>may_car_rent_itm_cnt</v>
          </cell>
        </row>
        <row r="1871">
          <cell r="A1871" t="str">
            <v>Sub Account Sequence</v>
          </cell>
          <cell r="B1871">
            <v>1870</v>
          </cell>
          <cell r="P1871">
            <v>2603</v>
          </cell>
          <cell r="Q1871" t="str">
            <v>May Car Rental Amount</v>
          </cell>
          <cell r="R1871" t="str">
            <v>may_car_rent_amt</v>
          </cell>
        </row>
        <row r="1872">
          <cell r="A1872" t="str">
            <v>Sub Account Number</v>
          </cell>
          <cell r="B1872">
            <v>1871</v>
          </cell>
          <cell r="P1872">
            <v>2606</v>
          </cell>
          <cell r="Q1872" t="str">
            <v>May Mail Order Item Count</v>
          </cell>
          <cell r="R1872" t="str">
            <v>may_mail_ordr_itm_cnt</v>
          </cell>
        </row>
        <row r="1873">
          <cell r="A1873" t="str">
            <v>From/To Account Number</v>
          </cell>
          <cell r="B1873">
            <v>1872</v>
          </cell>
          <cell r="P1873">
            <v>2607</v>
          </cell>
          <cell r="Q1873" t="str">
            <v>May Mail Order Amount</v>
          </cell>
          <cell r="R1873" t="str">
            <v>may_mail_ordr_amt</v>
          </cell>
        </row>
        <row r="1874">
          <cell r="A1874" t="str">
            <v>From/To Sub Account Number</v>
          </cell>
          <cell r="B1874">
            <v>1873</v>
          </cell>
          <cell r="P1874">
            <v>2608</v>
          </cell>
          <cell r="Q1874" t="str">
            <v>May ATM Cash Item Count</v>
          </cell>
          <cell r="R1874" t="str">
            <v>may_atm_cash_itm_cnt</v>
          </cell>
        </row>
        <row r="1875">
          <cell r="A1875" t="str">
            <v>From/To Internal Account Number</v>
          </cell>
          <cell r="B1875">
            <v>1874</v>
          </cell>
          <cell r="P1875">
            <v>2609</v>
          </cell>
          <cell r="Q1875" t="str">
            <v>May ATM Cash Amount</v>
          </cell>
          <cell r="R1875" t="str">
            <v>may_atm_cash_amt</v>
          </cell>
        </row>
        <row r="1876">
          <cell r="A1876" t="str">
            <v>Service Branch Number</v>
          </cell>
          <cell r="B1876">
            <v>1875</v>
          </cell>
          <cell r="P1876">
            <v>2610</v>
          </cell>
          <cell r="Q1876" t="str">
            <v>May Counter Cash Item Count</v>
          </cell>
          <cell r="R1876" t="str">
            <v>may_cntr_cash_itm_cnt</v>
          </cell>
        </row>
        <row r="1877">
          <cell r="A1877" t="str">
            <v>Transaction Effective Date</v>
          </cell>
          <cell r="B1877">
            <v>1876</v>
          </cell>
          <cell r="P1877">
            <v>2611</v>
          </cell>
          <cell r="Q1877" t="str">
            <v>May Counter Cash Amount</v>
          </cell>
          <cell r="R1877" t="str">
            <v>may_cntr_cash_amt</v>
          </cell>
        </row>
        <row r="1878">
          <cell r="A1878" t="str">
            <v>Debit/Credit indicator</v>
          </cell>
          <cell r="B1878">
            <v>1877</v>
          </cell>
          <cell r="P1878">
            <v>2614</v>
          </cell>
          <cell r="Q1878" t="str">
            <v>May Other Merchant Item Count</v>
          </cell>
          <cell r="R1878" t="str">
            <v>may_othr_mrch_itm_cnt</v>
          </cell>
        </row>
        <row r="1879">
          <cell r="A1879" t="str">
            <v>Population Timestamp</v>
          </cell>
          <cell r="B1879">
            <v>1878</v>
          </cell>
          <cell r="P1879">
            <v>2615</v>
          </cell>
          <cell r="Q1879" t="str">
            <v>May Other Merchant Amount</v>
          </cell>
          <cell r="R1879" t="str">
            <v>may_othr_mrch_amt</v>
          </cell>
        </row>
        <row r="1880">
          <cell r="A1880" t="str">
            <v>CBS Internal Transaction Code</v>
          </cell>
          <cell r="B1880">
            <v>1879</v>
          </cell>
          <cell r="P1880">
            <v>2616</v>
          </cell>
          <cell r="Q1880" t="str">
            <v>June Retail Item Count</v>
          </cell>
          <cell r="R1880" t="str">
            <v>jun_rtl_itm_cnt</v>
          </cell>
        </row>
        <row r="1881">
          <cell r="A1881" t="str">
            <v>Cheque Number</v>
          </cell>
          <cell r="B1881">
            <v>1880</v>
          </cell>
          <cell r="P1881">
            <v>2617</v>
          </cell>
          <cell r="Q1881" t="str">
            <v>June Retail Amount</v>
          </cell>
          <cell r="R1881" t="str">
            <v>jun_rtl_amt</v>
          </cell>
        </row>
        <row r="1882">
          <cell r="A1882" t="str">
            <v>Source User Number</v>
          </cell>
          <cell r="B1882">
            <v>1881</v>
          </cell>
          <cell r="P1882">
            <v>2618</v>
          </cell>
          <cell r="Q1882" t="str">
            <v>June ATM Cash Advance Item Count</v>
          </cell>
          <cell r="R1882" t="str">
            <v>jun_atm_cash_adv_itm_cnt</v>
          </cell>
        </row>
        <row r="1883">
          <cell r="A1883" t="str">
            <v>Authorized User Number</v>
          </cell>
          <cell r="B1883">
            <v>1882</v>
          </cell>
          <cell r="P1883">
            <v>2619</v>
          </cell>
          <cell r="Q1883" t="str">
            <v>June ATM Cash Advance Amount</v>
          </cell>
          <cell r="R1883" t="str">
            <v>jun_atm_cash_adv_amt</v>
          </cell>
        </row>
        <row r="1884">
          <cell r="A1884" t="str">
            <v>Reference Number 1</v>
          </cell>
          <cell r="B1884">
            <v>1883</v>
          </cell>
          <cell r="P1884">
            <v>2620</v>
          </cell>
          <cell r="Q1884" t="str">
            <v>June Counter Cash Advance Item Count</v>
          </cell>
          <cell r="R1884" t="str">
            <v>jun_cntr_cash_adv_itm_cnt</v>
          </cell>
        </row>
        <row r="1885">
          <cell r="A1885" t="str">
            <v>Reference Number 2</v>
          </cell>
          <cell r="B1885">
            <v>1884</v>
          </cell>
          <cell r="P1885">
            <v>2621</v>
          </cell>
          <cell r="Q1885" t="str">
            <v>June Counter Cash Advance Amount</v>
          </cell>
          <cell r="R1885" t="str">
            <v>jun_cntr_cash_adv_amt</v>
          </cell>
        </row>
        <row r="1886">
          <cell r="A1886" t="str">
            <v>Reference Number 3</v>
          </cell>
          <cell r="B1886">
            <v>1885</v>
          </cell>
          <cell r="P1886">
            <v>2622</v>
          </cell>
          <cell r="Q1886" t="str">
            <v>June Retail Interest Amount</v>
          </cell>
          <cell r="R1886" t="str">
            <v>jun_rtl_int_amt</v>
          </cell>
        </row>
        <row r="1887">
          <cell r="A1887" t="str">
            <v>Transaction Surrogate Key</v>
          </cell>
          <cell r="B1887">
            <v>1886</v>
          </cell>
          <cell r="P1887">
            <v>2623</v>
          </cell>
          <cell r="Q1887" t="str">
            <v>June Retail Current Interest Rate</v>
          </cell>
          <cell r="R1887" t="str">
            <v>jun_rtl_crrnt_int_rate</v>
          </cell>
        </row>
        <row r="1888">
          <cell r="A1888" t="str">
            <v>Accrued Interest Amount</v>
          </cell>
          <cell r="B1888">
            <v>1887</v>
          </cell>
          <cell r="P1888">
            <v>2624</v>
          </cell>
          <cell r="Q1888" t="str">
            <v>June Retail Limit 1</v>
          </cell>
          <cell r="R1888" t="str">
            <v>jun_rtl_lmt_1</v>
          </cell>
        </row>
        <row r="1889">
          <cell r="A1889" t="str">
            <v>Tax Amount</v>
          </cell>
          <cell r="B1889">
            <v>1888</v>
          </cell>
          <cell r="P1889">
            <v>2625</v>
          </cell>
          <cell r="Q1889" t="str">
            <v>June Retail Limit 2</v>
          </cell>
          <cell r="R1889" t="str">
            <v>jun_rtl_lmt_2</v>
          </cell>
        </row>
        <row r="1890">
          <cell r="A1890" t="str">
            <v>Penalty Amount</v>
          </cell>
          <cell r="B1890">
            <v>1889</v>
          </cell>
          <cell r="P1890">
            <v>2626</v>
          </cell>
          <cell r="Q1890" t="str">
            <v>June Retail Interest Rate 2</v>
          </cell>
          <cell r="R1890" t="str">
            <v>jun_rtl_int_rate_2</v>
          </cell>
        </row>
        <row r="1891">
          <cell r="A1891" t="str">
            <v>Log Number</v>
          </cell>
          <cell r="B1891">
            <v>1890</v>
          </cell>
          <cell r="P1891">
            <v>2627</v>
          </cell>
          <cell r="Q1891" t="str">
            <v>June Retail Interest Rate 3</v>
          </cell>
          <cell r="R1891" t="str">
            <v>jun_rtl_int_rate_3</v>
          </cell>
        </row>
        <row r="1892">
          <cell r="A1892" t="str">
            <v xml:space="preserve">Transaction Date Time </v>
          </cell>
          <cell r="B1892">
            <v>1891</v>
          </cell>
          <cell r="P1892">
            <v>2628</v>
          </cell>
          <cell r="Q1892" t="str">
            <v xml:space="preserve">June Retail Limit Option </v>
          </cell>
          <cell r="R1892" t="str">
            <v>jun_rtl_lmt_opt</v>
          </cell>
        </row>
        <row r="1893">
          <cell r="A1893" t="str">
            <v>Transaction Description</v>
          </cell>
          <cell r="B1893">
            <v>1892</v>
          </cell>
          <cell r="P1893">
            <v>2629</v>
          </cell>
          <cell r="Q1893" t="str">
            <v>June Cash Advance Interest Rate</v>
          </cell>
          <cell r="R1893" t="str">
            <v>jun_cash_adv_int_rate</v>
          </cell>
        </row>
        <row r="1894">
          <cell r="A1894" t="str">
            <v>Mobile Operator</v>
          </cell>
          <cell r="B1894">
            <v>1893</v>
          </cell>
          <cell r="P1894">
            <v>2630</v>
          </cell>
          <cell r="Q1894" t="str">
            <v>June Cash Advance Current Interest Rate</v>
          </cell>
          <cell r="R1894" t="str">
            <v>jun_cash_adv_crrnt_int_rate</v>
          </cell>
        </row>
        <row r="1895">
          <cell r="A1895" t="str">
            <v>Current Account Number</v>
          </cell>
          <cell r="B1895">
            <v>1894</v>
          </cell>
          <cell r="P1895">
            <v>2631</v>
          </cell>
          <cell r="Q1895" t="str">
            <v>June Cash Advance Limit 1</v>
          </cell>
          <cell r="R1895" t="str">
            <v>jun_cash_adv_lmt_1</v>
          </cell>
        </row>
        <row r="1896">
          <cell r="A1896" t="str">
            <v>Saving Account Number</v>
          </cell>
          <cell r="B1896">
            <v>1895</v>
          </cell>
          <cell r="P1896">
            <v>2632</v>
          </cell>
          <cell r="Q1896" t="str">
            <v>June Cash Advance Limit 2</v>
          </cell>
          <cell r="R1896" t="str">
            <v>jun_cash_adv_lmt_2</v>
          </cell>
        </row>
        <row r="1897">
          <cell r="A1897" t="str">
            <v>Language Code</v>
          </cell>
          <cell r="B1897">
            <v>1896</v>
          </cell>
          <cell r="P1897">
            <v>2633</v>
          </cell>
          <cell r="Q1897" t="str">
            <v>June Cash Advance Interest Rate 2</v>
          </cell>
          <cell r="R1897" t="str">
            <v>jun_cash_adv_int_rate_2</v>
          </cell>
        </row>
        <row r="1898">
          <cell r="A1898" t="str">
            <v>OTP</v>
          </cell>
          <cell r="B1898">
            <v>1897</v>
          </cell>
          <cell r="P1898">
            <v>2634</v>
          </cell>
          <cell r="Q1898" t="str">
            <v>June Cash Advance Interest Rate 3</v>
          </cell>
          <cell r="R1898" t="str">
            <v>jun_cash_adv_int_rate_3</v>
          </cell>
        </row>
        <row r="1899">
          <cell r="A1899" t="str">
            <v>PIN</v>
          </cell>
          <cell r="B1899">
            <v>1898</v>
          </cell>
          <cell r="P1899">
            <v>2635</v>
          </cell>
          <cell r="Q1899" t="str">
            <v>June Cash Advance Limit Option</v>
          </cell>
          <cell r="R1899" t="str">
            <v>jun_cash_adv_lmt_opt</v>
          </cell>
        </row>
        <row r="1900">
          <cell r="A1900" t="str">
            <v>Upgrade Flag</v>
          </cell>
          <cell r="B1900">
            <v>1899</v>
          </cell>
          <cell r="P1900">
            <v>2636</v>
          </cell>
          <cell r="Q1900" t="str">
            <v>June Annual Fee Item Count</v>
          </cell>
          <cell r="R1900" t="str">
            <v>jun_annl_fee_itm_cnt</v>
          </cell>
        </row>
        <row r="1901">
          <cell r="A1901" t="str">
            <v>Third Fund Transfer Flag</v>
          </cell>
          <cell r="B1901">
            <v>1900</v>
          </cell>
          <cell r="P1901">
            <v>2637</v>
          </cell>
          <cell r="Q1901" t="str">
            <v>June Annual Fee Amount</v>
          </cell>
          <cell r="R1901" t="str">
            <v>jun_annl_fee_amt</v>
          </cell>
        </row>
        <row r="1902">
          <cell r="A1902" t="str">
            <v>Channel</v>
          </cell>
          <cell r="B1902">
            <v>1901</v>
          </cell>
          <cell r="P1902">
            <v>2638</v>
          </cell>
          <cell r="Q1902" t="str">
            <v>June Late Charge Item Count</v>
          </cell>
          <cell r="R1902" t="str">
            <v>jun_late_chrg_itm_cnt</v>
          </cell>
        </row>
        <row r="1903">
          <cell r="A1903" t="str">
            <v>Location Code</v>
          </cell>
          <cell r="B1903">
            <v>1902</v>
          </cell>
          <cell r="P1903">
            <v>2639</v>
          </cell>
          <cell r="Q1903" t="str">
            <v>June Late Charge Amount</v>
          </cell>
          <cell r="R1903" t="str">
            <v>jun_late_chrg_amt</v>
          </cell>
        </row>
        <row r="1904">
          <cell r="A1904" t="str">
            <v>Username</v>
          </cell>
          <cell r="B1904">
            <v>1903</v>
          </cell>
          <cell r="P1904">
            <v>2640</v>
          </cell>
          <cell r="Q1904" t="str">
            <v>June Over Limit Fee Item Count</v>
          </cell>
          <cell r="R1904" t="str">
            <v>jun_olmt_fee_itm_cnt</v>
          </cell>
        </row>
        <row r="1905">
          <cell r="A1905" t="str">
            <v>Update Type</v>
          </cell>
          <cell r="B1905">
            <v>1904</v>
          </cell>
          <cell r="P1905">
            <v>2641</v>
          </cell>
          <cell r="Q1905" t="str">
            <v>June Over Limit Fee Amount</v>
          </cell>
          <cell r="R1905" t="str">
            <v>jun_olmt_fee_amt</v>
          </cell>
        </row>
        <row r="1906">
          <cell r="A1906" t="str">
            <v>Old Update Value</v>
          </cell>
          <cell r="B1906">
            <v>1905</v>
          </cell>
          <cell r="P1906">
            <v>2642</v>
          </cell>
          <cell r="Q1906" t="str">
            <v>June Miscellaneous Charge Fee Item Count</v>
          </cell>
          <cell r="R1906" t="str">
            <v>jun_misc_chrg_fee_itm_cnt</v>
          </cell>
        </row>
        <row r="1907">
          <cell r="A1907" t="str">
            <v>New Update Value</v>
          </cell>
          <cell r="B1907">
            <v>1906</v>
          </cell>
          <cell r="P1907">
            <v>2643</v>
          </cell>
          <cell r="Q1907" t="str">
            <v>June Miscellaneous Charge Fee Amount</v>
          </cell>
          <cell r="R1907" t="str">
            <v>jun_misc_chrg_fee_amt</v>
          </cell>
        </row>
        <row r="1908">
          <cell r="A1908" t="str">
            <v>IP Address</v>
          </cell>
          <cell r="B1908">
            <v>1907</v>
          </cell>
          <cell r="P1908">
            <v>2644</v>
          </cell>
          <cell r="Q1908" t="str">
            <v>June Service Charge Fee Item Count</v>
          </cell>
          <cell r="R1908" t="str">
            <v>jun_svc_chrg_fee_itm_cnt</v>
          </cell>
        </row>
        <row r="1909">
          <cell r="A1909" t="str">
            <v>Latitude</v>
          </cell>
          <cell r="B1909">
            <v>1908</v>
          </cell>
          <cell r="P1909">
            <v>2645</v>
          </cell>
          <cell r="Q1909" t="str">
            <v>June Service Charge Fee Amount</v>
          </cell>
          <cell r="R1909" t="str">
            <v>jun_svc_chrg_fee_amt</v>
          </cell>
        </row>
        <row r="1910">
          <cell r="A1910" t="str">
            <v>Longitude</v>
          </cell>
          <cell r="B1910">
            <v>1909</v>
          </cell>
          <cell r="P1910">
            <v>2646</v>
          </cell>
          <cell r="Q1910" t="str">
            <v>June Cash Advance per Fee Item Count</v>
          </cell>
          <cell r="R1910" t="str">
            <v>jun_cash_adv_per_fee_itm_cnt</v>
          </cell>
        </row>
        <row r="1911">
          <cell r="A1911" t="str">
            <v>PIN Error Count</v>
          </cell>
          <cell r="B1911">
            <v>1910</v>
          </cell>
          <cell r="P1911">
            <v>2647</v>
          </cell>
          <cell r="Q1911" t="str">
            <v>June Cash Advance per Fee Amount</v>
          </cell>
          <cell r="R1911" t="str">
            <v>jun_cash_adv_per_fee_amt</v>
          </cell>
        </row>
        <row r="1912">
          <cell r="A1912" t="str">
            <v>Status</v>
          </cell>
          <cell r="B1912">
            <v>1911</v>
          </cell>
          <cell r="P1912">
            <v>2648</v>
          </cell>
          <cell r="Q1912" t="str">
            <v>June Statement Payment Amount</v>
          </cell>
          <cell r="R1912" t="str">
            <v>jun_stmt_paymt_amt</v>
          </cell>
        </row>
        <row r="1913">
          <cell r="A1913" t="str">
            <v>Register Card Number Hash</v>
          </cell>
          <cell r="B1913">
            <v>1912</v>
          </cell>
          <cell r="P1913">
            <v>2649</v>
          </cell>
          <cell r="Q1913" t="str">
            <v>June Statement Current Balance</v>
          </cell>
          <cell r="R1913" t="str">
            <v>jun_stmt_crrnt_bal</v>
          </cell>
        </row>
        <row r="1914">
          <cell r="A1914" t="str">
            <v>Financial Flag</v>
          </cell>
          <cell r="B1914">
            <v>1913</v>
          </cell>
          <cell r="P1914">
            <v>2650</v>
          </cell>
          <cell r="Q1914" t="str">
            <v>June Bonus Bucket Begin Balance</v>
          </cell>
          <cell r="R1914" t="str">
            <v>jun_bns_bckt_bgn_bal</v>
          </cell>
        </row>
        <row r="1915">
          <cell r="A1915" t="str">
            <v>Third Fund Transfer Amount</v>
          </cell>
          <cell r="B1915">
            <v>1914</v>
          </cell>
          <cell r="P1915">
            <v>2652</v>
          </cell>
          <cell r="Q1915" t="str">
            <v>June Bonus Bucket Cycle-to-Date Utilization</v>
          </cell>
          <cell r="R1915" t="str">
            <v>jun_bns_bckt_cyc_to_dt_utlz</v>
          </cell>
        </row>
        <row r="1916">
          <cell r="A1916" t="str">
            <v>Third Fund Transfer Limit</v>
          </cell>
          <cell r="B1916">
            <v>1915</v>
          </cell>
          <cell r="P1916">
            <v>2653</v>
          </cell>
          <cell r="Q1916" t="str">
            <v>June Statement Credit Limit</v>
          </cell>
          <cell r="R1916" t="str">
            <v>jun_stmt_cr_lmt</v>
          </cell>
        </row>
        <row r="1917">
          <cell r="A1917" t="str">
            <v>Fund Transfer Amount</v>
          </cell>
          <cell r="B1917">
            <v>1916</v>
          </cell>
          <cell r="P1917">
            <v>2654</v>
          </cell>
          <cell r="Q1917" t="str">
            <v>June Statement Available Credit Limit</v>
          </cell>
          <cell r="R1917" t="str">
            <v>jun_stmt_avl_cr_lmt</v>
          </cell>
        </row>
        <row r="1918">
          <cell r="A1918" t="str">
            <v>Fund Transfer Limit</v>
          </cell>
          <cell r="B1918">
            <v>1917</v>
          </cell>
          <cell r="P1918">
            <v>2655</v>
          </cell>
          <cell r="Q1918" t="str">
            <v>June Statement Cash Limit</v>
          </cell>
          <cell r="R1918" t="str">
            <v>jun_stmt_cash_lmt</v>
          </cell>
        </row>
        <row r="1919">
          <cell r="A1919" t="str">
            <v>Bill Payment Amount</v>
          </cell>
          <cell r="B1919">
            <v>1918</v>
          </cell>
          <cell r="P1919">
            <v>2656</v>
          </cell>
          <cell r="Q1919" t="str">
            <v>June Statement Available Cash Limit</v>
          </cell>
          <cell r="R1919" t="str">
            <v>jun_stmt_avl_cash_lmt</v>
          </cell>
        </row>
        <row r="1920">
          <cell r="A1920" t="str">
            <v>Bill Payment Limit</v>
          </cell>
          <cell r="B1920">
            <v>1919</v>
          </cell>
          <cell r="P1920">
            <v>2657</v>
          </cell>
          <cell r="Q1920" t="str">
            <v>June Airline Item Count</v>
          </cell>
          <cell r="R1920" t="str">
            <v>jun_airln_itm_cnt</v>
          </cell>
        </row>
        <row r="1921">
          <cell r="A1921" t="str">
            <v>Register Date</v>
          </cell>
          <cell r="B1921">
            <v>1920</v>
          </cell>
          <cell r="P1921">
            <v>2658</v>
          </cell>
          <cell r="Q1921" t="str">
            <v>June Airline Amount</v>
          </cell>
          <cell r="R1921" t="str">
            <v>jun_airln_amt</v>
          </cell>
        </row>
        <row r="1922">
          <cell r="A1922" t="str">
            <v>ORFT Amount</v>
          </cell>
          <cell r="B1922">
            <v>1921</v>
          </cell>
          <cell r="P1922">
            <v>2661</v>
          </cell>
          <cell r="Q1922" t="str">
            <v>June Car Rental Item Count</v>
          </cell>
          <cell r="R1922" t="str">
            <v>jun_car_rent_itm_cnt</v>
          </cell>
        </row>
        <row r="1923">
          <cell r="A1923" t="str">
            <v>ORFT Limit</v>
          </cell>
          <cell r="B1923">
            <v>1922</v>
          </cell>
          <cell r="P1923">
            <v>2662</v>
          </cell>
          <cell r="Q1923" t="str">
            <v>June Car Rental Amount</v>
          </cell>
          <cell r="R1923" t="str">
            <v>jun_car_rent_amt</v>
          </cell>
        </row>
        <row r="1924">
          <cell r="A1924" t="str">
            <v>Consolidate Flag</v>
          </cell>
          <cell r="B1924">
            <v>1923</v>
          </cell>
          <cell r="P1924">
            <v>2665</v>
          </cell>
          <cell r="Q1924" t="str">
            <v>June Mail Order Item Count</v>
          </cell>
          <cell r="R1924" t="str">
            <v>jun_mail_ordr_itm_cnt</v>
          </cell>
        </row>
        <row r="1925">
          <cell r="A1925" t="str">
            <v>Allow Fund Transfer Flag</v>
          </cell>
          <cell r="B1925">
            <v>1924</v>
          </cell>
          <cell r="P1925">
            <v>2666</v>
          </cell>
          <cell r="Q1925" t="str">
            <v>June Mail Order Amount</v>
          </cell>
          <cell r="R1925" t="str">
            <v>jun_mail_ordr_amt</v>
          </cell>
        </row>
        <row r="1926">
          <cell r="A1926" t="str">
            <v>Identification Number Hash</v>
          </cell>
          <cell r="B1926">
            <v>1925</v>
          </cell>
          <cell r="P1926">
            <v>2667</v>
          </cell>
          <cell r="Q1926" t="str">
            <v>June ATM Cash Item Count</v>
          </cell>
          <cell r="R1926" t="str">
            <v>jun_atm_cash_itm_cnt</v>
          </cell>
        </row>
        <row r="1927">
          <cell r="A1927" t="str">
            <v xml:space="preserve">Customer CRR </v>
          </cell>
          <cell r="B1927">
            <v>1926</v>
          </cell>
          <cell r="P1927">
            <v>2668</v>
          </cell>
          <cell r="Q1927" t="str">
            <v>June ATM Cash Amount</v>
          </cell>
          <cell r="R1927" t="str">
            <v>jun_atm_cash_amt</v>
          </cell>
        </row>
        <row r="1928">
          <cell r="A1928" t="str">
            <v>Last Change PIN Date</v>
          </cell>
          <cell r="B1928">
            <v>1927</v>
          </cell>
          <cell r="P1928">
            <v>2669</v>
          </cell>
          <cell r="Q1928" t="str">
            <v>June Counter Cash Item Count</v>
          </cell>
          <cell r="R1928" t="str">
            <v>jun_cntr_cash_itm_cnt</v>
          </cell>
        </row>
        <row r="1929">
          <cell r="A1929" t="str">
            <v>Force Change PIN Flag</v>
          </cell>
          <cell r="B1929">
            <v>1928</v>
          </cell>
          <cell r="P1929">
            <v>2670</v>
          </cell>
          <cell r="Q1929" t="str">
            <v>June Counter Cash Amount</v>
          </cell>
          <cell r="R1929" t="str">
            <v>jun_cntr_cash_amt</v>
          </cell>
        </row>
        <row r="1930">
          <cell r="A1930" t="str">
            <v>Prompt Pay Amount</v>
          </cell>
          <cell r="B1930">
            <v>1929</v>
          </cell>
          <cell r="P1930">
            <v>2673</v>
          </cell>
          <cell r="Q1930" t="str">
            <v>June Other Merchant Item Count</v>
          </cell>
          <cell r="R1930" t="str">
            <v>jun_othr_mrch_itm_cnt</v>
          </cell>
        </row>
        <row r="1931">
          <cell r="A1931" t="str">
            <v>Prompt Pay Limit</v>
          </cell>
          <cell r="B1931">
            <v>1930</v>
          </cell>
          <cell r="P1931">
            <v>2674</v>
          </cell>
          <cell r="Q1931" t="str">
            <v>June Other Merchant Amount</v>
          </cell>
          <cell r="R1931" t="str">
            <v>jun_othr_mrch_amt</v>
          </cell>
        </row>
        <row r="1932">
          <cell r="A1932" t="str">
            <v>KPlus Merchant Account</v>
          </cell>
          <cell r="B1932">
            <v>1931</v>
          </cell>
          <cell r="P1932">
            <v>2675</v>
          </cell>
          <cell r="Q1932" t="str">
            <v>July Retail Item Count</v>
          </cell>
          <cell r="R1932" t="str">
            <v>jul_rtl_itm_cnt</v>
          </cell>
        </row>
        <row r="1933">
          <cell r="A1933" t="str">
            <v>Consent RTP Flag</v>
          </cell>
          <cell r="B1933">
            <v>1932</v>
          </cell>
          <cell r="P1933">
            <v>2676</v>
          </cell>
          <cell r="Q1933" t="str">
            <v>July Retail Amount</v>
          </cell>
          <cell r="R1933" t="str">
            <v>jul_rtl_amt</v>
          </cell>
        </row>
        <row r="1934">
          <cell r="A1934" t="str">
            <v>Cardless Withdraw Amount</v>
          </cell>
          <cell r="B1934">
            <v>1933</v>
          </cell>
          <cell r="P1934">
            <v>2677</v>
          </cell>
          <cell r="Q1934" t="str">
            <v>July ATM Cash Advance Item Count</v>
          </cell>
          <cell r="R1934" t="str">
            <v>jul_atm_cash_adv_itm_cnt</v>
          </cell>
        </row>
        <row r="1935">
          <cell r="A1935" t="str">
            <v>Cardless Withdraw Limit</v>
          </cell>
          <cell r="B1935">
            <v>1934</v>
          </cell>
          <cell r="P1935">
            <v>2678</v>
          </cell>
          <cell r="Q1935" t="str">
            <v>July ATM Cash Advance Amount</v>
          </cell>
          <cell r="R1935" t="str">
            <v>jul_atm_cash_adv_amt</v>
          </cell>
        </row>
        <row r="1936">
          <cell r="A1936" t="str">
            <v>Last Login Date</v>
          </cell>
          <cell r="B1936">
            <v>1935</v>
          </cell>
          <cell r="P1936">
            <v>2679</v>
          </cell>
          <cell r="Q1936" t="str">
            <v>July Counter Cash Advance Item Count</v>
          </cell>
          <cell r="R1936" t="str">
            <v>jul_cntr_cash_adv_itm_cnt</v>
          </cell>
        </row>
        <row r="1937">
          <cell r="A1937" t="str">
            <v>Cross Border Payment Amount</v>
          </cell>
          <cell r="B1937">
            <v>1936</v>
          </cell>
          <cell r="P1937">
            <v>2680</v>
          </cell>
          <cell r="Q1937" t="str">
            <v>July Counter Cash Advance Amount</v>
          </cell>
          <cell r="R1937" t="str">
            <v>jul_cntr_cash_adv_amt</v>
          </cell>
        </row>
        <row r="1938">
          <cell r="A1938" t="str">
            <v>Cross Border Payment Limit</v>
          </cell>
          <cell r="B1938">
            <v>1937</v>
          </cell>
          <cell r="P1938">
            <v>2681</v>
          </cell>
          <cell r="Q1938" t="str">
            <v>July Retail Interest Amount</v>
          </cell>
          <cell r="R1938" t="str">
            <v>jul_rtl_int_amt</v>
          </cell>
        </row>
        <row r="1939">
          <cell r="A1939" t="str">
            <v>PIN Lock Count</v>
          </cell>
          <cell r="B1939">
            <v>1938</v>
          </cell>
          <cell r="P1939">
            <v>2682</v>
          </cell>
          <cell r="Q1939" t="str">
            <v>July Retail Current Interest Rate</v>
          </cell>
          <cell r="R1939" t="str">
            <v>jul_rtl_crrnt_int_rate</v>
          </cell>
        </row>
        <row r="1940">
          <cell r="A1940" t="str">
            <v>PIN Lock Error Count</v>
          </cell>
          <cell r="B1940">
            <v>1939</v>
          </cell>
          <cell r="P1940">
            <v>2683</v>
          </cell>
          <cell r="Q1940" t="str">
            <v>July Retail Limit 1</v>
          </cell>
          <cell r="R1940" t="str">
            <v>jul_rtl_lmt_1</v>
          </cell>
        </row>
        <row r="1941">
          <cell r="A1941" t="str">
            <v>Unlock PIN Flag</v>
          </cell>
          <cell r="B1941">
            <v>1940</v>
          </cell>
          <cell r="P1941">
            <v>2684</v>
          </cell>
          <cell r="Q1941" t="str">
            <v>July Retail Limit 2</v>
          </cell>
          <cell r="R1941" t="str">
            <v>jul_rtl_lmt_2</v>
          </cell>
        </row>
        <row r="1942">
          <cell r="A1942" t="str">
            <v>Unlock PIN in Process Flag</v>
          </cell>
          <cell r="B1942">
            <v>1941</v>
          </cell>
          <cell r="P1942">
            <v>2685</v>
          </cell>
          <cell r="Q1942" t="str">
            <v>July Retail Interest Rate 2</v>
          </cell>
          <cell r="R1942" t="str">
            <v>jul_rtl_int_rate_2</v>
          </cell>
        </row>
        <row r="1943">
          <cell r="A1943" t="str">
            <v>Authenticator Flag</v>
          </cell>
          <cell r="B1943">
            <v>1942</v>
          </cell>
          <cell r="P1943">
            <v>2686</v>
          </cell>
          <cell r="Q1943" t="str">
            <v>July Retail Interest Rate 3</v>
          </cell>
          <cell r="R1943" t="str">
            <v>jul_rtl_int_rate_3</v>
          </cell>
        </row>
        <row r="1944">
          <cell r="A1944" t="str">
            <v>Face Scan Status</v>
          </cell>
          <cell r="B1944">
            <v>1943</v>
          </cell>
          <cell r="P1944">
            <v>2687</v>
          </cell>
          <cell r="Q1944" t="str">
            <v xml:space="preserve">July Retail Limit Option </v>
          </cell>
          <cell r="R1944" t="str">
            <v>jul_rtl_lmt_opt</v>
          </cell>
        </row>
        <row r="1945">
          <cell r="A1945" t="str">
            <v>Face Scan Error Count</v>
          </cell>
          <cell r="B1945">
            <v>1944</v>
          </cell>
          <cell r="P1945">
            <v>2688</v>
          </cell>
          <cell r="Q1945" t="str">
            <v>July Cash Advance Interest Rate</v>
          </cell>
          <cell r="R1945" t="str">
            <v>jul_cash_adv_int_rate</v>
          </cell>
        </row>
        <row r="1946">
          <cell r="A1946" t="str">
            <v>Register Profile Type</v>
          </cell>
          <cell r="B1946">
            <v>1945</v>
          </cell>
          <cell r="P1946">
            <v>2689</v>
          </cell>
          <cell r="Q1946" t="str">
            <v>July Cash Advance Current Interest Rate</v>
          </cell>
          <cell r="R1946" t="str">
            <v>jul_cash_adv_crrnt_int_rate</v>
          </cell>
        </row>
        <row r="1947">
          <cell r="A1947" t="str">
            <v>Current Profile Type</v>
          </cell>
          <cell r="B1947">
            <v>1946</v>
          </cell>
          <cell r="P1947">
            <v>2690</v>
          </cell>
          <cell r="Q1947" t="str">
            <v>July Cash Advance Limit 1</v>
          </cell>
          <cell r="R1947" t="str">
            <v>jul_cash_adv_lmt_1</v>
          </cell>
        </row>
        <row r="1948">
          <cell r="A1948" t="str">
            <v>Profile Update Date</v>
          </cell>
          <cell r="B1948">
            <v>1947</v>
          </cell>
          <cell r="P1948">
            <v>2691</v>
          </cell>
          <cell r="Q1948" t="str">
            <v>July Cash Advance Limit 2</v>
          </cell>
          <cell r="R1948" t="str">
            <v>jul_cash_adv_lmt_2</v>
          </cell>
        </row>
        <row r="1949">
          <cell r="A1949" t="str">
            <v>Last Unlock Date by Call Center</v>
          </cell>
          <cell r="B1949">
            <v>1948</v>
          </cell>
          <cell r="P1949">
            <v>2692</v>
          </cell>
          <cell r="Q1949" t="str">
            <v>July Cash Advance Interest Rate 2</v>
          </cell>
          <cell r="R1949" t="str">
            <v>jul_cash_adv_int_rate_2</v>
          </cell>
        </row>
        <row r="1950">
          <cell r="A1950" t="str">
            <v>Temp Block Flag</v>
          </cell>
          <cell r="B1950">
            <v>1949</v>
          </cell>
          <cell r="P1950">
            <v>2693</v>
          </cell>
          <cell r="Q1950" t="str">
            <v>July Cash Advance Interest Rate 3</v>
          </cell>
          <cell r="R1950" t="str">
            <v>jul_cash_adv_int_rate_3</v>
          </cell>
        </row>
        <row r="1951">
          <cell r="A1951" t="str">
            <v>Temp Block Reason</v>
          </cell>
          <cell r="B1951">
            <v>1950</v>
          </cell>
          <cell r="P1951">
            <v>2694</v>
          </cell>
          <cell r="Q1951" t="str">
            <v>July Cash Advance Limit Option</v>
          </cell>
          <cell r="R1951" t="str">
            <v>jul_cash_adv_lmt_opt</v>
          </cell>
        </row>
        <row r="1952">
          <cell r="A1952" t="str">
            <v>Temp Block Update Date</v>
          </cell>
          <cell r="B1952">
            <v>1951</v>
          </cell>
          <cell r="P1952">
            <v>2695</v>
          </cell>
          <cell r="Q1952" t="str">
            <v>July Annual Fee Item Count</v>
          </cell>
          <cell r="R1952" t="str">
            <v>jul_annl_fee_itm_cnt</v>
          </cell>
        </row>
        <row r="1953">
          <cell r="A1953" t="str">
            <v>Relate Account Card</v>
          </cell>
          <cell r="B1953">
            <v>1952</v>
          </cell>
          <cell r="P1953">
            <v>2696</v>
          </cell>
          <cell r="Q1953" t="str">
            <v>July Annual Fee Amount</v>
          </cell>
          <cell r="R1953" t="str">
            <v>jul_annl_fee_amt</v>
          </cell>
        </row>
        <row r="1954">
          <cell r="A1954" t="str">
            <v>Account Type</v>
          </cell>
          <cell r="B1954">
            <v>1953</v>
          </cell>
          <cell r="P1954">
            <v>2697</v>
          </cell>
          <cell r="Q1954" t="str">
            <v>July Late Charge Item Count</v>
          </cell>
          <cell r="R1954" t="str">
            <v>jul_late_chrg_itm_cnt</v>
          </cell>
        </row>
        <row r="1955">
          <cell r="A1955" t="str">
            <v>Alias name</v>
          </cell>
          <cell r="B1955">
            <v>1954</v>
          </cell>
          <cell r="P1955">
            <v>2698</v>
          </cell>
          <cell r="Q1955" t="str">
            <v>July Late Charge Amount</v>
          </cell>
          <cell r="R1955" t="str">
            <v>jul_late_chrg_amt</v>
          </cell>
        </row>
        <row r="1956">
          <cell r="A1956" t="str">
            <v>Account Card Status</v>
          </cell>
          <cell r="B1956">
            <v>1955</v>
          </cell>
          <cell r="P1956">
            <v>2699</v>
          </cell>
          <cell r="Q1956" t="str">
            <v>July Over Limit Fee Item Count</v>
          </cell>
          <cell r="R1956" t="str">
            <v>jul_olmt_fee_itm_cnt</v>
          </cell>
        </row>
        <row r="1957">
          <cell r="A1957" t="str">
            <v>Account State</v>
          </cell>
          <cell r="B1957">
            <v>1956</v>
          </cell>
          <cell r="P1957">
            <v>2700</v>
          </cell>
          <cell r="Q1957" t="str">
            <v>July Over Limit Fee Amount</v>
          </cell>
          <cell r="R1957" t="str">
            <v>jul_olmt_fee_amt</v>
          </cell>
        </row>
        <row r="1958">
          <cell r="A1958" t="str">
            <v>Default Account</v>
          </cell>
          <cell r="B1958">
            <v>1957</v>
          </cell>
          <cell r="P1958">
            <v>2701</v>
          </cell>
          <cell r="Q1958" t="str">
            <v>July Miscellaneous Charge Fee Item Count</v>
          </cell>
          <cell r="R1958" t="str">
            <v>jul_misc_chrg_fee_itm_cnt</v>
          </cell>
        </row>
        <row r="1959">
          <cell r="A1959" t="str">
            <v>Flag 1</v>
          </cell>
          <cell r="B1959">
            <v>1958</v>
          </cell>
          <cell r="P1959">
            <v>2702</v>
          </cell>
          <cell r="Q1959" t="str">
            <v>July Miscellaneous Charge Fee Amount</v>
          </cell>
          <cell r="R1959" t="str">
            <v>jul_misc_chrg_fee_amt</v>
          </cell>
        </row>
        <row r="1960">
          <cell r="A1960" t="str">
            <v>Flag 2</v>
          </cell>
          <cell r="B1960">
            <v>1959</v>
          </cell>
          <cell r="P1960">
            <v>2703</v>
          </cell>
          <cell r="Q1960" t="str">
            <v>July Service Charge Fee Item Count</v>
          </cell>
          <cell r="R1960" t="str">
            <v>jul_svc_chrg_fee_itm_cnt</v>
          </cell>
        </row>
        <row r="1961">
          <cell r="A1961" t="str">
            <v>Flag 3</v>
          </cell>
          <cell r="B1961">
            <v>1960</v>
          </cell>
          <cell r="P1961">
            <v>2704</v>
          </cell>
          <cell r="Q1961" t="str">
            <v>July Service Charge Fee Amount</v>
          </cell>
          <cell r="R1961" t="str">
            <v>jul_svc_chrg_fee_amt</v>
          </cell>
        </row>
        <row r="1962">
          <cell r="A1962" t="str">
            <v>Flag 4</v>
          </cell>
          <cell r="B1962">
            <v>1961</v>
          </cell>
          <cell r="P1962">
            <v>2705</v>
          </cell>
          <cell r="Q1962" t="str">
            <v>July Cash Advance per Fee Item Count</v>
          </cell>
          <cell r="R1962" t="str">
            <v>jul_cash_adv_per_fee_itm_cnt</v>
          </cell>
        </row>
        <row r="1963">
          <cell r="A1963" t="str">
            <v>Flag 5</v>
          </cell>
          <cell r="B1963">
            <v>1962</v>
          </cell>
          <cell r="P1963">
            <v>2706</v>
          </cell>
          <cell r="Q1963" t="str">
            <v>July Cash Advance per Fee Amount</v>
          </cell>
          <cell r="R1963" t="str">
            <v>jul_cash_adv_per_fee_amt</v>
          </cell>
        </row>
        <row r="1964">
          <cell r="A1964" t="str">
            <v>Flag 6</v>
          </cell>
          <cell r="B1964">
            <v>1963</v>
          </cell>
          <cell r="P1964">
            <v>2707</v>
          </cell>
          <cell r="Q1964" t="str">
            <v>July Statement Payment Amount</v>
          </cell>
          <cell r="R1964" t="str">
            <v>jul_stmt_paymt_amt</v>
          </cell>
        </row>
        <row r="1965">
          <cell r="A1965" t="str">
            <v>Flag 7</v>
          </cell>
          <cell r="B1965">
            <v>1964</v>
          </cell>
          <cell r="P1965">
            <v>2708</v>
          </cell>
          <cell r="Q1965" t="str">
            <v>July Statement Current Balance</v>
          </cell>
          <cell r="R1965" t="str">
            <v>jul_stmt_crrnt_bal</v>
          </cell>
        </row>
        <row r="1966">
          <cell r="A1966" t="str">
            <v>Flag 8</v>
          </cell>
          <cell r="B1966">
            <v>1965</v>
          </cell>
          <cell r="P1966">
            <v>2709</v>
          </cell>
          <cell r="Q1966" t="str">
            <v>July Bonus Bucket Begin Balance</v>
          </cell>
          <cell r="R1966" t="str">
            <v>jul_bns_bckt_bgn_bal</v>
          </cell>
        </row>
        <row r="1967">
          <cell r="A1967" t="str">
            <v>Flag 9</v>
          </cell>
          <cell r="B1967">
            <v>1966</v>
          </cell>
          <cell r="P1967">
            <v>2711</v>
          </cell>
          <cell r="Q1967" t="str">
            <v>July Bonus Bucket Cycle-to-Date Utilization</v>
          </cell>
          <cell r="R1967" t="str">
            <v>jul_bns_bckt_cyc_to_dt_utlz</v>
          </cell>
        </row>
        <row r="1968">
          <cell r="A1968" t="str">
            <v>Flag 10</v>
          </cell>
          <cell r="B1968">
            <v>1967</v>
          </cell>
          <cell r="P1968">
            <v>2712</v>
          </cell>
          <cell r="Q1968" t="str">
            <v>July Statement Credit Limit</v>
          </cell>
          <cell r="R1968" t="str">
            <v>jul_stmt_cr_lmt</v>
          </cell>
        </row>
        <row r="1969">
          <cell r="A1969" t="str">
            <v>Account Sub Type</v>
          </cell>
          <cell r="B1969">
            <v>1968</v>
          </cell>
          <cell r="P1969">
            <v>2713</v>
          </cell>
          <cell r="Q1969" t="str">
            <v>July Statement Available Credit Limit</v>
          </cell>
          <cell r="R1969" t="str">
            <v>jul_stmt_avl_cr_lmt</v>
          </cell>
        </row>
        <row r="1970">
          <cell r="A1970" t="str">
            <v>Used Amount</v>
          </cell>
          <cell r="B1970">
            <v>1969</v>
          </cell>
          <cell r="P1970">
            <v>2714</v>
          </cell>
          <cell r="Q1970" t="str">
            <v>July Statement Cash Limit</v>
          </cell>
          <cell r="R1970" t="str">
            <v>jul_stmt_cash_lmt</v>
          </cell>
        </row>
        <row r="1971">
          <cell r="A1971" t="str">
            <v>Transaction Date Time</v>
          </cell>
          <cell r="B1971">
            <v>1970</v>
          </cell>
          <cell r="P1971">
            <v>2715</v>
          </cell>
          <cell r="Q1971" t="str">
            <v>July Statement Available Cash Limit</v>
          </cell>
          <cell r="R1971" t="str">
            <v>jul_stmt_avl_cash_lmt</v>
          </cell>
        </row>
        <row r="1972">
          <cell r="A1972" t="str">
            <v>Registration Channel</v>
          </cell>
          <cell r="B1972">
            <v>1971</v>
          </cell>
          <cell r="P1972">
            <v>2716</v>
          </cell>
          <cell r="Q1972" t="str">
            <v>July Airline Item Count</v>
          </cell>
          <cell r="R1972" t="str">
            <v>jul_airln_itm_cnt</v>
          </cell>
        </row>
        <row r="1973">
          <cell r="A1973" t="str">
            <v>Alert Channel</v>
          </cell>
          <cell r="B1973">
            <v>1972</v>
          </cell>
          <cell r="P1973">
            <v>2717</v>
          </cell>
          <cell r="Q1973" t="str">
            <v>July Airline Amount</v>
          </cell>
          <cell r="R1973" t="str">
            <v>jul_airln_amt</v>
          </cell>
        </row>
        <row r="1974">
          <cell r="A1974" t="str">
            <v>Change Value</v>
          </cell>
          <cell r="B1974">
            <v>1973</v>
          </cell>
          <cell r="P1974">
            <v>2720</v>
          </cell>
          <cell r="Q1974" t="str">
            <v>July Car Rental Item Count</v>
          </cell>
          <cell r="R1974" t="str">
            <v>jul_car_rent_itm_cnt</v>
          </cell>
        </row>
        <row r="1975">
          <cell r="A1975" t="str">
            <v>Default Value</v>
          </cell>
          <cell r="B1975">
            <v>1974</v>
          </cell>
          <cell r="P1975">
            <v>2721</v>
          </cell>
          <cell r="Q1975" t="str">
            <v>July Car Rental Amount</v>
          </cell>
          <cell r="R1975" t="str">
            <v>jul_car_rent_amt</v>
          </cell>
        </row>
        <row r="1976">
          <cell r="A1976" t="str">
            <v>Reason</v>
          </cell>
          <cell r="B1976">
            <v>1975</v>
          </cell>
          <cell r="P1976">
            <v>2724</v>
          </cell>
          <cell r="Q1976" t="str">
            <v>July Mail Order Item Count</v>
          </cell>
          <cell r="R1976" t="str">
            <v>jul_mail_ordr_itm_cnt</v>
          </cell>
        </row>
        <row r="1977">
          <cell r="A1977" t="str">
            <v>Email</v>
          </cell>
          <cell r="B1977">
            <v>1976</v>
          </cell>
          <cell r="P1977">
            <v>2725</v>
          </cell>
          <cell r="Q1977" t="str">
            <v>July Mail Order Amount</v>
          </cell>
          <cell r="R1977" t="str">
            <v>jul_mail_ordr_amt</v>
          </cell>
        </row>
        <row r="1978">
          <cell r="A1978" t="str">
            <v>First Time Flag</v>
          </cell>
          <cell r="B1978">
            <v>1977</v>
          </cell>
          <cell r="P1978">
            <v>2726</v>
          </cell>
          <cell r="Q1978" t="str">
            <v>July ATM Cash Item Count</v>
          </cell>
          <cell r="R1978" t="str">
            <v>jul_atm_cash_itm_cnt</v>
          </cell>
        </row>
        <row r="1979">
          <cell r="A1979" t="str">
            <v>Package Number</v>
          </cell>
          <cell r="B1979">
            <v>1978</v>
          </cell>
          <cell r="P1979">
            <v>2727</v>
          </cell>
          <cell r="Q1979" t="str">
            <v>July ATM Cash Amount</v>
          </cell>
          <cell r="R1979" t="str">
            <v>jul_atm_cash_amt</v>
          </cell>
        </row>
        <row r="1980">
          <cell r="A1980" t="str">
            <v>Location</v>
          </cell>
          <cell r="B1980">
            <v>1979</v>
          </cell>
          <cell r="P1980">
            <v>2728</v>
          </cell>
          <cell r="Q1980" t="str">
            <v>July Counter Cash Item Count</v>
          </cell>
          <cell r="R1980" t="str">
            <v>jul_cntr_cash_itm_cnt</v>
          </cell>
        </row>
        <row r="1981">
          <cell r="A1981" t="str">
            <v>Transaction Timestamp</v>
          </cell>
          <cell r="B1981">
            <v>1980</v>
          </cell>
          <cell r="P1981">
            <v>2729</v>
          </cell>
          <cell r="Q1981" t="str">
            <v>July Counter Cash Amount</v>
          </cell>
          <cell r="R1981" t="str">
            <v>jul_cntr_cash_amt</v>
          </cell>
        </row>
        <row r="1982">
          <cell r="A1982" t="str">
            <v>Mobile Service Operator</v>
          </cell>
          <cell r="B1982">
            <v>1981</v>
          </cell>
          <cell r="P1982">
            <v>2732</v>
          </cell>
          <cell r="Q1982" t="str">
            <v>July Other Merchant Item Count</v>
          </cell>
          <cell r="R1982" t="str">
            <v>jul_othr_mrch_itm_cnt</v>
          </cell>
        </row>
        <row r="1983">
          <cell r="A1983" t="str">
            <v>From Account Number</v>
          </cell>
          <cell r="B1983">
            <v>1982</v>
          </cell>
          <cell r="P1983">
            <v>2733</v>
          </cell>
          <cell r="Q1983" t="str">
            <v>July Other Merchant Amount</v>
          </cell>
          <cell r="R1983" t="str">
            <v>jul_othr_mrch_amt</v>
          </cell>
        </row>
        <row r="1984">
          <cell r="A1984" t="str">
            <v>From Account Type Code</v>
          </cell>
          <cell r="B1984">
            <v>1983</v>
          </cell>
          <cell r="P1984">
            <v>2734</v>
          </cell>
          <cell r="Q1984" t="str">
            <v>August Retail Item Count</v>
          </cell>
          <cell r="R1984" t="str">
            <v>aug_rtl_itm_cnt</v>
          </cell>
        </row>
        <row r="1985">
          <cell r="A1985" t="str">
            <v>To Account Number</v>
          </cell>
          <cell r="B1985">
            <v>1984</v>
          </cell>
          <cell r="P1985">
            <v>2735</v>
          </cell>
          <cell r="Q1985" t="str">
            <v>August Retail Amount</v>
          </cell>
          <cell r="R1985" t="str">
            <v>aug_rtl_amt</v>
          </cell>
        </row>
        <row r="1986">
          <cell r="A1986" t="str">
            <v>To Merchant Number</v>
          </cell>
          <cell r="B1986">
            <v>1985</v>
          </cell>
          <cell r="P1986">
            <v>2736</v>
          </cell>
          <cell r="Q1986" t="str">
            <v>August ATM Cash Advance Item Count</v>
          </cell>
          <cell r="R1986" t="str">
            <v>aug_atm_cash_adv_itm_cnt</v>
          </cell>
        </row>
        <row r="1987">
          <cell r="A1987" t="str">
            <v>Reference 1</v>
          </cell>
          <cell r="B1987">
            <v>1986</v>
          </cell>
          <cell r="P1987">
            <v>2737</v>
          </cell>
          <cell r="Q1987" t="str">
            <v>August ATM Cash Advance Amount</v>
          </cell>
          <cell r="R1987" t="str">
            <v>aug_atm_cash_adv_amt</v>
          </cell>
        </row>
        <row r="1988">
          <cell r="A1988" t="str">
            <v>Reference 2</v>
          </cell>
          <cell r="B1988">
            <v>1987</v>
          </cell>
          <cell r="P1988">
            <v>2738</v>
          </cell>
          <cell r="Q1988" t="str">
            <v>August Counter Cash Advance Item Count</v>
          </cell>
          <cell r="R1988" t="str">
            <v>aug_cntr_cash_adv_itm_cnt</v>
          </cell>
        </row>
        <row r="1989">
          <cell r="A1989" t="str">
            <v>Reference 3</v>
          </cell>
          <cell r="B1989">
            <v>1988</v>
          </cell>
          <cell r="P1989">
            <v>2739</v>
          </cell>
          <cell r="Q1989" t="str">
            <v>August Counter Cash Advance Amount</v>
          </cell>
          <cell r="R1989" t="str">
            <v>aug_cntr_cash_adv_amt</v>
          </cell>
        </row>
        <row r="1990">
          <cell r="A1990" t="str">
            <v>Service Item</v>
          </cell>
          <cell r="B1990">
            <v>1989</v>
          </cell>
          <cell r="P1990">
            <v>2740</v>
          </cell>
          <cell r="Q1990" t="str">
            <v>August Retail Interest Amount</v>
          </cell>
          <cell r="R1990" t="str">
            <v>aug_rtl_int_amt</v>
          </cell>
        </row>
        <row r="1991">
          <cell r="A1991" t="str">
            <v>Request Number</v>
          </cell>
          <cell r="B1991">
            <v>1990</v>
          </cell>
          <cell r="P1991">
            <v>2741</v>
          </cell>
          <cell r="Q1991" t="str">
            <v>August Retail Current Interest Rate</v>
          </cell>
          <cell r="R1991" t="str">
            <v>aug_rtl_crrnt_int_rate</v>
          </cell>
        </row>
        <row r="1992">
          <cell r="A1992" t="str">
            <v>Response Transaction Number</v>
          </cell>
          <cell r="B1992">
            <v>1991</v>
          </cell>
          <cell r="P1992">
            <v>2742</v>
          </cell>
          <cell r="Q1992" t="str">
            <v>August Retail Limit 1</v>
          </cell>
          <cell r="R1992" t="str">
            <v>aug_rtl_lmt_1</v>
          </cell>
        </row>
        <row r="1993">
          <cell r="A1993" t="str">
            <v>Reference Error Code</v>
          </cell>
          <cell r="B1993">
            <v>1992</v>
          </cell>
          <cell r="P1993">
            <v>2743</v>
          </cell>
          <cell r="Q1993" t="str">
            <v>August Retail Limit 2</v>
          </cell>
          <cell r="R1993" t="str">
            <v>aug_rtl_lmt_2</v>
          </cell>
        </row>
        <row r="1994">
          <cell r="A1994" t="str">
            <v>Reference Error Description</v>
          </cell>
          <cell r="B1994">
            <v>1993</v>
          </cell>
          <cell r="P1994">
            <v>2744</v>
          </cell>
          <cell r="Q1994" t="str">
            <v>August Retail Interest Rate 2</v>
          </cell>
          <cell r="R1994" t="str">
            <v>aug_rtl_int_rate_2</v>
          </cell>
        </row>
        <row r="1995">
          <cell r="A1995" t="str">
            <v>Charge Flag</v>
          </cell>
          <cell r="B1995">
            <v>1994</v>
          </cell>
          <cell r="P1995">
            <v>2745</v>
          </cell>
          <cell r="Q1995" t="str">
            <v>August Retail Interest Rate 3</v>
          </cell>
          <cell r="R1995" t="str">
            <v>aug_rtl_int_rate_3</v>
          </cell>
        </row>
        <row r="1996">
          <cell r="A1996" t="str">
            <v>Beneficiary Bank Number</v>
          </cell>
          <cell r="B1996">
            <v>1995</v>
          </cell>
          <cell r="P1996">
            <v>2746</v>
          </cell>
          <cell r="Q1996" t="str">
            <v xml:space="preserve">August Retail Limit Option </v>
          </cell>
          <cell r="R1996" t="str">
            <v>aug_rtl_lmt_opt</v>
          </cell>
        </row>
        <row r="1997">
          <cell r="A1997" t="str">
            <v>To Merchant</v>
          </cell>
          <cell r="B1997">
            <v>1996</v>
          </cell>
          <cell r="P1997">
            <v>2747</v>
          </cell>
          <cell r="Q1997" t="str">
            <v>August Cash Advance Interest Rate</v>
          </cell>
          <cell r="R1997" t="str">
            <v>aug_cash_adv_int_rate</v>
          </cell>
        </row>
        <row r="1998">
          <cell r="A1998" t="str">
            <v>Number of Reference</v>
          </cell>
          <cell r="B1998">
            <v>1997</v>
          </cell>
          <cell r="P1998">
            <v>2748</v>
          </cell>
          <cell r="Q1998" t="str">
            <v>August Cash Advance Current Interest Rate</v>
          </cell>
          <cell r="R1998" t="str">
            <v>aug_cash_adv_crrnt_int_rate</v>
          </cell>
        </row>
        <row r="1999">
          <cell r="A1999" t="str">
            <v>Transfer Type Code</v>
          </cell>
          <cell r="B1999">
            <v>1998</v>
          </cell>
          <cell r="P1999">
            <v>2749</v>
          </cell>
          <cell r="Q1999" t="str">
            <v>August Cash Advance Limit 1</v>
          </cell>
          <cell r="R1999" t="str">
            <v>aug_cash_adv_lmt_1</v>
          </cell>
        </row>
        <row r="2000">
          <cell r="A2000" t="str">
            <v>ORGP Code</v>
          </cell>
          <cell r="B2000">
            <v>1999</v>
          </cell>
          <cell r="P2000">
            <v>2750</v>
          </cell>
          <cell r="Q2000" t="str">
            <v>August Cash Advance Limit 2</v>
          </cell>
          <cell r="R2000" t="str">
            <v>aug_cash_adv_lmt_2</v>
          </cell>
        </row>
        <row r="2001">
          <cell r="A2001" t="str">
            <v>SMS Out</v>
          </cell>
          <cell r="B2001">
            <v>2000</v>
          </cell>
          <cell r="P2001">
            <v>2751</v>
          </cell>
          <cell r="Q2001" t="str">
            <v>August Cash Advance Interest Rate 2</v>
          </cell>
          <cell r="R2001" t="str">
            <v>aug_cash_adv_int_rate_2</v>
          </cell>
        </row>
        <row r="2002">
          <cell r="A2002" t="str">
            <v>SMS Language Code</v>
          </cell>
          <cell r="B2002">
            <v>2001</v>
          </cell>
          <cell r="P2002">
            <v>2752</v>
          </cell>
          <cell r="Q2002" t="str">
            <v>August Cash Advance Interest Rate 3</v>
          </cell>
          <cell r="R2002" t="str">
            <v>aug_cash_adv_int_rate_3</v>
          </cell>
        </row>
        <row r="2003">
          <cell r="A2003" t="str">
            <v>Reference Transaction Code</v>
          </cell>
          <cell r="B2003">
            <v>2002</v>
          </cell>
          <cell r="P2003">
            <v>2753</v>
          </cell>
          <cell r="Q2003" t="str">
            <v>August Cash Advance Limit Option</v>
          </cell>
          <cell r="R2003" t="str">
            <v>aug_cash_adv_lmt_opt</v>
          </cell>
        </row>
        <row r="2004">
          <cell r="A2004" t="str">
            <v>Fee Amount</v>
          </cell>
          <cell r="B2004">
            <v>2003</v>
          </cell>
          <cell r="P2004">
            <v>2754</v>
          </cell>
          <cell r="Q2004" t="str">
            <v>August Annual Fee Item Count</v>
          </cell>
          <cell r="R2004" t="str">
            <v>aug_annl_fee_itm_cnt</v>
          </cell>
        </row>
        <row r="2005">
          <cell r="A2005" t="str">
            <v>Response Information</v>
          </cell>
          <cell r="B2005">
            <v>2004</v>
          </cell>
          <cell r="P2005">
            <v>2755</v>
          </cell>
          <cell r="Q2005" t="str">
            <v>August Annual Fee Amount</v>
          </cell>
          <cell r="R2005" t="str">
            <v>aug_annl_fee_amt</v>
          </cell>
        </row>
        <row r="2006">
          <cell r="A2006" t="str">
            <v>Partial Pay Flag</v>
          </cell>
          <cell r="B2006">
            <v>2005</v>
          </cell>
          <cell r="P2006">
            <v>2756</v>
          </cell>
          <cell r="Q2006" t="str">
            <v>August Late Charge Item Count</v>
          </cell>
          <cell r="R2006" t="str">
            <v>aug_late_chrg_itm_cnt</v>
          </cell>
        </row>
        <row r="2007">
          <cell r="A2007" t="str">
            <v>Prompt Message</v>
          </cell>
          <cell r="B2007">
            <v>2006</v>
          </cell>
          <cell r="P2007">
            <v>2757</v>
          </cell>
          <cell r="Q2007" t="str">
            <v>August Late Charge Amount</v>
          </cell>
          <cell r="R2007" t="str">
            <v>aug_late_chrg_amt</v>
          </cell>
        </row>
        <row r="2008">
          <cell r="A2008" t="str">
            <v>Min Amount</v>
          </cell>
          <cell r="B2008">
            <v>2007</v>
          </cell>
          <cell r="P2008">
            <v>2758</v>
          </cell>
          <cell r="Q2008" t="str">
            <v>August Over Limit Fee Item Count</v>
          </cell>
          <cell r="R2008" t="str">
            <v>aug_olmt_fee_itm_cnt</v>
          </cell>
        </row>
        <row r="2009">
          <cell r="A2009" t="str">
            <v>To Account Name in Thai</v>
          </cell>
          <cell r="B2009">
            <v>2008</v>
          </cell>
          <cell r="P2009">
            <v>2759</v>
          </cell>
          <cell r="Q2009" t="str">
            <v>August Over Limit Fee Amount</v>
          </cell>
          <cell r="R2009" t="str">
            <v>aug_olmt_fee_amt</v>
          </cell>
        </row>
        <row r="2010">
          <cell r="A2010" t="str">
            <v>To Account Name in English</v>
          </cell>
          <cell r="B2010">
            <v>2009</v>
          </cell>
          <cell r="P2010">
            <v>2760</v>
          </cell>
          <cell r="Q2010" t="str">
            <v>August Miscellaneous Charge Fee Item Count</v>
          </cell>
          <cell r="R2010" t="str">
            <v>aug_misc_chrg_fee_itm_cnt</v>
          </cell>
        </row>
        <row r="2011">
          <cell r="A2011" t="str">
            <v>Account Nick Name in Thai</v>
          </cell>
          <cell r="B2011">
            <v>2010</v>
          </cell>
          <cell r="P2011">
            <v>2761</v>
          </cell>
          <cell r="Q2011" t="str">
            <v>August Miscellaneous Charge Fee Amount</v>
          </cell>
          <cell r="R2011" t="str">
            <v>aug_misc_chrg_fee_amt</v>
          </cell>
        </row>
        <row r="2012">
          <cell r="A2012" t="str">
            <v>Account Nick Name in English</v>
          </cell>
          <cell r="B2012">
            <v>2011</v>
          </cell>
          <cell r="P2012">
            <v>2762</v>
          </cell>
          <cell r="Q2012" t="str">
            <v>August Service Charge Fee Item Count</v>
          </cell>
          <cell r="R2012" t="str">
            <v>aug_svc_chrg_fee_itm_cnt</v>
          </cell>
        </row>
        <row r="2013">
          <cell r="A2013" t="str">
            <v>Available Balance</v>
          </cell>
          <cell r="B2013">
            <v>2012</v>
          </cell>
          <cell r="P2013">
            <v>2763</v>
          </cell>
          <cell r="Q2013" t="str">
            <v>August Service Charge Fee Amount</v>
          </cell>
          <cell r="R2013" t="str">
            <v>aug_svc_chrg_fee_amt</v>
          </cell>
        </row>
        <row r="2014">
          <cell r="A2014" t="str">
            <v>Payment Type</v>
          </cell>
          <cell r="B2014">
            <v>2013</v>
          </cell>
          <cell r="P2014">
            <v>2764</v>
          </cell>
          <cell r="Q2014" t="str">
            <v>August Cash Advance per Fee Item Count</v>
          </cell>
          <cell r="R2014" t="str">
            <v>aug_cash_adv_per_fee_itm_cnt</v>
          </cell>
        </row>
        <row r="2015">
          <cell r="A2015" t="str">
            <v>Reference 3 Real</v>
          </cell>
          <cell r="B2015">
            <v>2014</v>
          </cell>
          <cell r="P2015">
            <v>2765</v>
          </cell>
          <cell r="Q2015" t="str">
            <v>August Cash Advance per Fee Amount</v>
          </cell>
          <cell r="R2015" t="str">
            <v>aug_cash_adv_per_fee_amt</v>
          </cell>
        </row>
        <row r="2016">
          <cell r="A2016" t="str">
            <v>Additional Note</v>
          </cell>
          <cell r="B2016">
            <v>2015</v>
          </cell>
          <cell r="P2016">
            <v>2766</v>
          </cell>
          <cell r="Q2016" t="str">
            <v>August Statement Payment Amount</v>
          </cell>
          <cell r="R2016" t="str">
            <v>aug_stmt_paymt_amt</v>
          </cell>
        </row>
        <row r="2017">
          <cell r="A2017" t="str">
            <v>Category Code</v>
          </cell>
          <cell r="B2017">
            <v>2016</v>
          </cell>
          <cell r="P2017">
            <v>2767</v>
          </cell>
          <cell r="Q2017" t="str">
            <v>August Statement Current Balance</v>
          </cell>
          <cell r="R2017" t="str">
            <v>aug_stmt_crrnt_bal</v>
          </cell>
        </row>
        <row r="2018">
          <cell r="A2018" t="str">
            <v>Financial Request Unique Number</v>
          </cell>
          <cell r="B2018">
            <v>2017</v>
          </cell>
          <cell r="P2018">
            <v>2768</v>
          </cell>
          <cell r="Q2018" t="str">
            <v>August Bonus Bucket Begin Balance</v>
          </cell>
          <cell r="R2018" t="str">
            <v>aug_bns_bckt_bgn_bal</v>
          </cell>
        </row>
        <row r="2019">
          <cell r="A2019" t="str">
            <v>From Manu</v>
          </cell>
          <cell r="B2019">
            <v>2018</v>
          </cell>
          <cell r="P2019">
            <v>2770</v>
          </cell>
          <cell r="Q2019" t="str">
            <v>August Bonus Bucket Cycle-to-Date Utilization</v>
          </cell>
          <cell r="R2019" t="str">
            <v>aug_bns_bckt_cyc_to_dt_utlz</v>
          </cell>
        </row>
        <row r="2020">
          <cell r="A2020" t="str">
            <v>Additional Data 1</v>
          </cell>
          <cell r="B2020">
            <v>2019</v>
          </cell>
          <cell r="P2020">
            <v>2771</v>
          </cell>
          <cell r="Q2020" t="str">
            <v>August Statement Credit Limit</v>
          </cell>
          <cell r="R2020" t="str">
            <v>aug_stmt_cr_lmt</v>
          </cell>
        </row>
        <row r="2021">
          <cell r="A2021" t="str">
            <v>Additional Data 2</v>
          </cell>
          <cell r="B2021">
            <v>2020</v>
          </cell>
          <cell r="P2021">
            <v>2772</v>
          </cell>
          <cell r="Q2021" t="str">
            <v>August Statement Available Credit Limit</v>
          </cell>
          <cell r="R2021" t="str">
            <v>aug_stmt_avl_cr_lmt</v>
          </cell>
        </row>
        <row r="2022">
          <cell r="A2022" t="str">
            <v>Additional Data 3</v>
          </cell>
          <cell r="B2022">
            <v>2021</v>
          </cell>
          <cell r="P2022">
            <v>2773</v>
          </cell>
          <cell r="Q2022" t="str">
            <v>August Statement Cash Limit</v>
          </cell>
          <cell r="R2022" t="str">
            <v>aug_stmt_cash_lmt</v>
          </cell>
        </row>
        <row r="2023">
          <cell r="A2023" t="str">
            <v>Additional Data 4</v>
          </cell>
          <cell r="B2023">
            <v>2022</v>
          </cell>
          <cell r="P2023">
            <v>2774</v>
          </cell>
          <cell r="Q2023" t="str">
            <v>August Statement Available Cash Limit</v>
          </cell>
          <cell r="R2023" t="str">
            <v>aug_stmt_avl_cash_lmt</v>
          </cell>
        </row>
        <row r="2024">
          <cell r="A2024" t="str">
            <v>Additional Data 5</v>
          </cell>
          <cell r="B2024">
            <v>2023</v>
          </cell>
          <cell r="P2024">
            <v>2775</v>
          </cell>
          <cell r="Q2024" t="str">
            <v>August Airline Item Count</v>
          </cell>
          <cell r="R2024" t="str">
            <v>aug_airln_itm_cnt</v>
          </cell>
        </row>
        <row r="2025">
          <cell r="A2025" t="str">
            <v>Available Point</v>
          </cell>
          <cell r="B2025">
            <v>2024</v>
          </cell>
          <cell r="P2025">
            <v>2776</v>
          </cell>
          <cell r="Q2025" t="str">
            <v>August Airline Amount</v>
          </cell>
          <cell r="R2025" t="str">
            <v>aug_airln_amt</v>
          </cell>
        </row>
        <row r="2026">
          <cell r="A2026" t="str">
            <v>Level 2 or Level 3 Limit Code</v>
          </cell>
          <cell r="B2026">
            <v>2025</v>
          </cell>
          <cell r="P2026">
            <v>2779</v>
          </cell>
          <cell r="Q2026" t="str">
            <v>August Car Rental Item Count</v>
          </cell>
          <cell r="R2026" t="str">
            <v>aug_car_rent_itm_cnt</v>
          </cell>
        </row>
        <row r="2027">
          <cell r="A2027" t="str">
            <v>Record Type Code</v>
          </cell>
          <cell r="B2027">
            <v>2026</v>
          </cell>
          <cell r="P2027">
            <v>2780</v>
          </cell>
          <cell r="Q2027" t="str">
            <v>August Car Rental Amount</v>
          </cell>
          <cell r="R2027" t="str">
            <v>aug_car_rent_amt</v>
          </cell>
        </row>
        <row r="2028">
          <cell r="A2028" t="str">
            <v>Parent Customer Number</v>
          </cell>
          <cell r="B2028">
            <v>2027</v>
          </cell>
          <cell r="P2028">
            <v>2783</v>
          </cell>
          <cell r="Q2028" t="str">
            <v>August Mail Order Item Count</v>
          </cell>
          <cell r="R2028" t="str">
            <v>aug_mail_ordr_itm_cnt</v>
          </cell>
        </row>
        <row r="2029">
          <cell r="A2029" t="str">
            <v>Limit Level</v>
          </cell>
          <cell r="B2029">
            <v>2028</v>
          </cell>
          <cell r="P2029">
            <v>2784</v>
          </cell>
          <cell r="Q2029" t="str">
            <v>August Mail Order Amount</v>
          </cell>
          <cell r="R2029" t="str">
            <v>aug_mail_ordr_amt</v>
          </cell>
        </row>
        <row r="2030">
          <cell r="A2030" t="str">
            <v>Limit Facility Number</v>
          </cell>
          <cell r="B2030">
            <v>2029</v>
          </cell>
          <cell r="P2030">
            <v>2785</v>
          </cell>
          <cell r="Q2030" t="str">
            <v>August ATM Cash Item Count</v>
          </cell>
          <cell r="R2030" t="str">
            <v>aug_atm_cash_itm_cnt</v>
          </cell>
        </row>
        <row r="2031">
          <cell r="A2031" t="str">
            <v>Limit Facility Description</v>
          </cell>
          <cell r="B2031">
            <v>2030</v>
          </cell>
          <cell r="P2031">
            <v>2786</v>
          </cell>
          <cell r="Q2031" t="str">
            <v>August ATM Cash Amount</v>
          </cell>
          <cell r="R2031" t="str">
            <v>aug_atm_cash_amt</v>
          </cell>
        </row>
        <row r="2032">
          <cell r="A2032" t="str">
            <v>Upper Limit Number</v>
          </cell>
          <cell r="B2032">
            <v>2031</v>
          </cell>
          <cell r="P2032">
            <v>2787</v>
          </cell>
          <cell r="Q2032" t="str">
            <v>August Counter Cash Item Count</v>
          </cell>
          <cell r="R2032" t="str">
            <v>aug_cntr_cash_itm_cnt</v>
          </cell>
        </row>
        <row r="2033">
          <cell r="A2033" t="str">
            <v>Upper Limit Facility Number</v>
          </cell>
          <cell r="B2033">
            <v>2032</v>
          </cell>
          <cell r="P2033">
            <v>2788</v>
          </cell>
          <cell r="Q2033" t="str">
            <v>August Counter Cash Amount</v>
          </cell>
          <cell r="R2033" t="str">
            <v>aug_cntr_cash_amt</v>
          </cell>
        </row>
        <row r="2034">
          <cell r="A2034" t="str">
            <v>Root Limit Number</v>
          </cell>
          <cell r="B2034">
            <v>2033</v>
          </cell>
          <cell r="P2034">
            <v>2791</v>
          </cell>
          <cell r="Q2034" t="str">
            <v>August Other Merchant Item Count</v>
          </cell>
          <cell r="R2034" t="str">
            <v>aug_othr_mrch_itm_cnt</v>
          </cell>
        </row>
        <row r="2035">
          <cell r="A2035" t="str">
            <v>Root Limit Facility Number</v>
          </cell>
          <cell r="B2035">
            <v>2034</v>
          </cell>
          <cell r="P2035">
            <v>2792</v>
          </cell>
          <cell r="Q2035" t="str">
            <v>August Other Merchant Amount</v>
          </cell>
          <cell r="R2035" t="str">
            <v>aug_othr_mrch_amt</v>
          </cell>
        </row>
        <row r="2036">
          <cell r="A2036" t="str">
            <v>Second Limit Facility Number</v>
          </cell>
          <cell r="B2036">
            <v>2035</v>
          </cell>
          <cell r="P2036">
            <v>2793</v>
          </cell>
          <cell r="Q2036" t="str">
            <v>September Retail Item Count</v>
          </cell>
          <cell r="R2036" t="str">
            <v>sep_rtl_itm_cnt</v>
          </cell>
        </row>
        <row r="2037">
          <cell r="A2037" t="str">
            <v>Kbank COA Product Future Code</v>
          </cell>
          <cell r="B2037">
            <v>2036</v>
          </cell>
          <cell r="P2037">
            <v>2794</v>
          </cell>
          <cell r="Q2037" t="str">
            <v>September Retail Amount</v>
          </cell>
          <cell r="R2037" t="str">
            <v>sep_rtl_amt</v>
          </cell>
        </row>
        <row r="2038">
          <cell r="A2038" t="str">
            <v>CCY Limit Amount</v>
          </cell>
          <cell r="B2038">
            <v>2037</v>
          </cell>
          <cell r="P2038">
            <v>2795</v>
          </cell>
          <cell r="Q2038" t="str">
            <v>September ATM Cash Advance Item Count</v>
          </cell>
          <cell r="R2038" t="str">
            <v>sep_atm_cash_adv_itm_cnt</v>
          </cell>
        </row>
        <row r="2039">
          <cell r="A2039" t="str">
            <v>CCY Utilization Amount</v>
          </cell>
          <cell r="B2039">
            <v>2038</v>
          </cell>
          <cell r="P2039">
            <v>2796</v>
          </cell>
          <cell r="Q2039" t="str">
            <v>September ATM Cash Advance Amount</v>
          </cell>
          <cell r="R2039" t="str">
            <v>sep_atm_cash_adv_amt</v>
          </cell>
        </row>
        <row r="2040">
          <cell r="A2040" t="str">
            <v>CCY Available Amount</v>
          </cell>
          <cell r="B2040">
            <v>2039</v>
          </cell>
          <cell r="P2040">
            <v>2797</v>
          </cell>
          <cell r="Q2040" t="str">
            <v>September Counter Cash Advance Item Count</v>
          </cell>
          <cell r="R2040" t="str">
            <v>sep_cntr_cash_adv_itm_cnt</v>
          </cell>
        </row>
        <row r="2041">
          <cell r="A2041" t="str">
            <v>CCY Pending Amount</v>
          </cell>
          <cell r="B2041">
            <v>2040</v>
          </cell>
          <cell r="P2041">
            <v>2798</v>
          </cell>
          <cell r="Q2041" t="str">
            <v>September Counter Cash Advance Amount</v>
          </cell>
          <cell r="R2041" t="str">
            <v>sep_cntr_cash_adv_amt</v>
          </cell>
        </row>
        <row r="2042">
          <cell r="A2042" t="str">
            <v>Limit Currency Code</v>
          </cell>
          <cell r="B2042">
            <v>2041</v>
          </cell>
          <cell r="P2042">
            <v>2799</v>
          </cell>
          <cell r="Q2042" t="str">
            <v>September Retail Interest Amount</v>
          </cell>
          <cell r="R2042" t="str">
            <v>sep_rtl_int_amt</v>
          </cell>
        </row>
        <row r="2043">
          <cell r="A2043" t="str">
            <v>Block Flag</v>
          </cell>
          <cell r="B2043">
            <v>2042</v>
          </cell>
          <cell r="P2043">
            <v>2800</v>
          </cell>
          <cell r="Q2043" t="str">
            <v>September Retail Current Interest Rate</v>
          </cell>
          <cell r="R2043" t="str">
            <v>sep_rtl_crrnt_int_rate</v>
          </cell>
        </row>
        <row r="2044">
          <cell r="A2044" t="str">
            <v>Limit Amount in THB</v>
          </cell>
          <cell r="B2044">
            <v>2043</v>
          </cell>
          <cell r="P2044">
            <v>2801</v>
          </cell>
          <cell r="Q2044" t="str">
            <v>September Retail Limit 1</v>
          </cell>
          <cell r="R2044" t="str">
            <v>sep_rtl_lmt_1</v>
          </cell>
        </row>
        <row r="2045">
          <cell r="A2045" t="str">
            <v>Utilization Limit Amount in THB</v>
          </cell>
          <cell r="B2045">
            <v>2044</v>
          </cell>
          <cell r="P2045">
            <v>2802</v>
          </cell>
          <cell r="Q2045" t="str">
            <v>September Retail Limit 2</v>
          </cell>
          <cell r="R2045" t="str">
            <v>sep_rtl_lmt_2</v>
          </cell>
        </row>
        <row r="2046">
          <cell r="A2046" t="str">
            <v>Available Limit Amount in THB</v>
          </cell>
          <cell r="B2046">
            <v>2045</v>
          </cell>
          <cell r="P2046">
            <v>2803</v>
          </cell>
          <cell r="Q2046" t="str">
            <v>September Retail Interest Rate 2</v>
          </cell>
          <cell r="R2046" t="str">
            <v>sep_rtl_int_rate_2</v>
          </cell>
        </row>
        <row r="2047">
          <cell r="A2047" t="str">
            <v>Pending Limit Amount in THB</v>
          </cell>
          <cell r="B2047">
            <v>2046</v>
          </cell>
          <cell r="P2047">
            <v>2804</v>
          </cell>
          <cell r="Q2047" t="str">
            <v>September Retail Interest Rate 3</v>
          </cell>
          <cell r="R2047" t="str">
            <v>sep_rtl_int_rate_3</v>
          </cell>
        </row>
        <row r="2048">
          <cell r="A2048" t="str">
            <v>Kbank Middle Rate</v>
          </cell>
          <cell r="B2048">
            <v>2047</v>
          </cell>
          <cell r="P2048">
            <v>2805</v>
          </cell>
          <cell r="Q2048" t="str">
            <v xml:space="preserve">September Retail Limit Option </v>
          </cell>
          <cell r="R2048" t="str">
            <v>sep_rtl_lmt_opt</v>
          </cell>
        </row>
        <row r="2049">
          <cell r="A2049" t="str">
            <v>Borrower Account Own Type Code</v>
          </cell>
          <cell r="B2049">
            <v>2048</v>
          </cell>
          <cell r="P2049">
            <v>2806</v>
          </cell>
          <cell r="Q2049" t="str">
            <v>September Cash Advance Interest Rate</v>
          </cell>
          <cell r="R2049" t="str">
            <v>sep_cash_adv_int_rate</v>
          </cell>
        </row>
        <row r="2050">
          <cell r="A2050" t="str">
            <v>Joint Limit Flag</v>
          </cell>
          <cell r="B2050">
            <v>2049</v>
          </cell>
          <cell r="P2050">
            <v>2807</v>
          </cell>
          <cell r="Q2050" t="str">
            <v>September Cash Advance Current Interest Rate</v>
          </cell>
          <cell r="R2050" t="str">
            <v>sep_cash_adv_crrnt_int_rate</v>
          </cell>
        </row>
        <row r="2051">
          <cell r="A2051" t="str">
            <v>Issued Date</v>
          </cell>
          <cell r="B2051">
            <v>2050</v>
          </cell>
          <cell r="P2051">
            <v>2808</v>
          </cell>
          <cell r="Q2051" t="str">
            <v>September Cash Advance Limit 1</v>
          </cell>
          <cell r="R2051" t="str">
            <v>sep_cash_adv_lmt_1</v>
          </cell>
        </row>
        <row r="2052">
          <cell r="A2052" t="str">
            <v>Expiry Date</v>
          </cell>
          <cell r="B2052">
            <v>2051</v>
          </cell>
          <cell r="P2052">
            <v>2809</v>
          </cell>
          <cell r="Q2052" t="str">
            <v>September Cash Advance Limit 2</v>
          </cell>
          <cell r="R2052" t="str">
            <v>sep_cash_adv_lmt_2</v>
          </cell>
        </row>
        <row r="2053">
          <cell r="A2053" t="str">
            <v>Revision Date</v>
          </cell>
          <cell r="B2053">
            <v>2052</v>
          </cell>
          <cell r="P2053">
            <v>2810</v>
          </cell>
          <cell r="Q2053" t="str">
            <v>September Cash Advance Interest Rate 2</v>
          </cell>
          <cell r="R2053" t="str">
            <v>sep_cash_adv_int_rate_2</v>
          </cell>
        </row>
        <row r="2054">
          <cell r="A2054" t="str">
            <v>Closed Date</v>
          </cell>
          <cell r="B2054">
            <v>2053</v>
          </cell>
          <cell r="P2054">
            <v>2811</v>
          </cell>
          <cell r="Q2054" t="str">
            <v>September Cash Advance Interest Rate 3</v>
          </cell>
          <cell r="R2054" t="str">
            <v>sep_cash_adv_int_rate_3</v>
          </cell>
        </row>
        <row r="2055">
          <cell r="A2055" t="str">
            <v>Limit Status Code</v>
          </cell>
          <cell r="B2055">
            <v>2054</v>
          </cell>
          <cell r="P2055">
            <v>2812</v>
          </cell>
          <cell r="Q2055" t="str">
            <v>September Cash Advance Limit Option</v>
          </cell>
          <cell r="R2055" t="str">
            <v>sep_cash_adv_lmt_opt</v>
          </cell>
        </row>
        <row r="2056">
          <cell r="A2056" t="str">
            <v>Approved Flag</v>
          </cell>
          <cell r="B2056">
            <v>2055</v>
          </cell>
          <cell r="P2056">
            <v>2813</v>
          </cell>
          <cell r="Q2056" t="str">
            <v>September Annual Fee Item Count</v>
          </cell>
          <cell r="R2056" t="str">
            <v>sep_annl_fee_itm_cnt</v>
          </cell>
        </row>
        <row r="2057">
          <cell r="A2057" t="str">
            <v>Uncommitted Flag</v>
          </cell>
          <cell r="B2057">
            <v>2056</v>
          </cell>
          <cell r="P2057">
            <v>2814</v>
          </cell>
          <cell r="Q2057" t="str">
            <v>September Annual Fee Amount</v>
          </cell>
          <cell r="R2057" t="str">
            <v>sep_annl_fee_amt</v>
          </cell>
        </row>
        <row r="2058">
          <cell r="A2058" t="str">
            <v>Revolving Flag</v>
          </cell>
          <cell r="B2058">
            <v>2057</v>
          </cell>
          <cell r="P2058">
            <v>2815</v>
          </cell>
          <cell r="Q2058" t="str">
            <v>September Late Charge Item Count</v>
          </cell>
          <cell r="R2058" t="str">
            <v>sep_late_chrg_itm_cnt</v>
          </cell>
        </row>
        <row r="2059">
          <cell r="A2059" t="str">
            <v>Maker Number</v>
          </cell>
          <cell r="B2059">
            <v>2058</v>
          </cell>
          <cell r="P2059">
            <v>2816</v>
          </cell>
          <cell r="Q2059" t="str">
            <v>September Late Charge Amount</v>
          </cell>
          <cell r="R2059" t="str">
            <v>sep_late_chrg_amt</v>
          </cell>
        </row>
        <row r="2060">
          <cell r="A2060" t="str">
            <v>Exposure Amount</v>
          </cell>
          <cell r="B2060">
            <v>2059</v>
          </cell>
          <cell r="P2060">
            <v>2817</v>
          </cell>
          <cell r="Q2060" t="str">
            <v>September Over Limit Fee Item Count</v>
          </cell>
          <cell r="R2060" t="str">
            <v>sep_olmt_fee_itm_cnt</v>
          </cell>
        </row>
        <row r="2061">
          <cell r="A2061" t="str">
            <v>Kbank Industry Classification Code</v>
          </cell>
          <cell r="B2061">
            <v>2060</v>
          </cell>
          <cell r="P2061">
            <v>2818</v>
          </cell>
          <cell r="Q2061" t="str">
            <v>September Over Limit Fee Amount</v>
          </cell>
          <cell r="R2061" t="str">
            <v>sep_olmt_fee_amt</v>
          </cell>
        </row>
        <row r="2062">
          <cell r="A2062" t="str">
            <v>Trade Limit Number Level 4</v>
          </cell>
          <cell r="B2062">
            <v>2061</v>
          </cell>
          <cell r="P2062">
            <v>2819</v>
          </cell>
          <cell r="Q2062" t="str">
            <v>September Miscellaneous Charge Fee Item Count</v>
          </cell>
          <cell r="R2062" t="str">
            <v>sep_misc_chrg_fee_itm_cnt</v>
          </cell>
        </row>
        <row r="2063">
          <cell r="A2063" t="str">
            <v>Trade Limit Number Level 6</v>
          </cell>
          <cell r="B2063">
            <v>2062</v>
          </cell>
          <cell r="P2063">
            <v>2820</v>
          </cell>
          <cell r="Q2063" t="str">
            <v>September Miscellaneous Charge Fee Amount</v>
          </cell>
          <cell r="R2063" t="str">
            <v>sep_misc_chrg_fee_amt</v>
          </cell>
        </row>
        <row r="2064">
          <cell r="A2064" t="str">
            <v>Trade Limit Status Level 4</v>
          </cell>
          <cell r="B2064">
            <v>2063</v>
          </cell>
          <cell r="P2064">
            <v>2821</v>
          </cell>
          <cell r="Q2064" t="str">
            <v>September Service Charge Fee Item Count</v>
          </cell>
          <cell r="R2064" t="str">
            <v>sep_svc_chrg_fee_itm_cnt</v>
          </cell>
        </row>
        <row r="2065">
          <cell r="A2065" t="str">
            <v>Trade Limit Status Level 6</v>
          </cell>
          <cell r="B2065">
            <v>2064</v>
          </cell>
          <cell r="P2065">
            <v>2822</v>
          </cell>
          <cell r="Q2065" t="str">
            <v>September Service Charge Fee Amount</v>
          </cell>
          <cell r="R2065" t="str">
            <v>sep_svc_chrg_fee_amt</v>
          </cell>
        </row>
        <row r="2066">
          <cell r="A2066" t="str">
            <v>Limit Status</v>
          </cell>
          <cell r="B2066">
            <v>2065</v>
          </cell>
          <cell r="P2066">
            <v>2823</v>
          </cell>
          <cell r="Q2066" t="str">
            <v>September Cash Advance per Fee Item Count</v>
          </cell>
          <cell r="R2066" t="str">
            <v>sep_cash_adv_per_fee_itm_cnt</v>
          </cell>
        </row>
        <row r="2067">
          <cell r="A2067" t="str">
            <v>Limit Amount in Original Currency</v>
          </cell>
          <cell r="B2067">
            <v>2066</v>
          </cell>
          <cell r="P2067">
            <v>2824</v>
          </cell>
          <cell r="Q2067" t="str">
            <v>September Cash Advance per Fee Amount</v>
          </cell>
          <cell r="R2067" t="str">
            <v>sep_cash_adv_per_fee_amt</v>
          </cell>
        </row>
        <row r="2068">
          <cell r="A2068" t="str">
            <v>Utilization Limit Amount in Original Currency</v>
          </cell>
          <cell r="B2068">
            <v>2067</v>
          </cell>
          <cell r="P2068">
            <v>2825</v>
          </cell>
          <cell r="Q2068" t="str">
            <v>September Statement Payment Amount</v>
          </cell>
          <cell r="R2068" t="str">
            <v>sep_stmt_paymt_amt</v>
          </cell>
        </row>
        <row r="2069">
          <cell r="A2069" t="str">
            <v>Available Limit Amount in Original Currency</v>
          </cell>
          <cell r="B2069">
            <v>2068</v>
          </cell>
          <cell r="P2069">
            <v>2826</v>
          </cell>
          <cell r="Q2069" t="str">
            <v>September Statement Current Balance</v>
          </cell>
          <cell r="R2069" t="str">
            <v>sep_stmt_crrnt_bal</v>
          </cell>
        </row>
        <row r="2070">
          <cell r="A2070" t="str">
            <v>Pending Limit Amount in Original Currency</v>
          </cell>
          <cell r="B2070">
            <v>2069</v>
          </cell>
          <cell r="P2070">
            <v>2827</v>
          </cell>
          <cell r="Q2070" t="str">
            <v>September Bonus Bucket Begin Balance</v>
          </cell>
          <cell r="R2070" t="str">
            <v>sep_bns_bckt_bgn_bal</v>
          </cell>
        </row>
        <row r="2071">
          <cell r="A2071" t="str">
            <v>Allocated Limit Amount in Original Currency</v>
          </cell>
          <cell r="B2071">
            <v>2070</v>
          </cell>
          <cell r="P2071">
            <v>2829</v>
          </cell>
          <cell r="Q2071" t="str">
            <v>September Bonus Bucket Cycle-to-Date Utilization</v>
          </cell>
          <cell r="R2071" t="str">
            <v>sep_bns_bckt_cyc_to_dt_utlz</v>
          </cell>
        </row>
        <row r="2072">
          <cell r="A2072" t="str">
            <v>Allocated Limit Amount in THB</v>
          </cell>
          <cell r="B2072">
            <v>2071</v>
          </cell>
          <cell r="P2072">
            <v>2830</v>
          </cell>
          <cell r="Q2072" t="str">
            <v>September Statement Credit Limit</v>
          </cell>
          <cell r="R2072" t="str">
            <v>sep_stmt_cr_lmt</v>
          </cell>
        </row>
        <row r="2073">
          <cell r="A2073" t="str">
            <v>CA Account Number</v>
          </cell>
          <cell r="B2073">
            <v>2072</v>
          </cell>
          <cell r="P2073">
            <v>2831</v>
          </cell>
          <cell r="Q2073" t="str">
            <v>September Statement Available Credit Limit</v>
          </cell>
          <cell r="R2073" t="str">
            <v>sep_stmt_avl_cr_lmt</v>
          </cell>
        </row>
        <row r="2074">
          <cell r="A2074" t="str">
            <v>Domicile Branch Number</v>
          </cell>
          <cell r="B2074">
            <v>2073</v>
          </cell>
          <cell r="P2074">
            <v>2832</v>
          </cell>
          <cell r="Q2074" t="str">
            <v>September Statement Cash Limit</v>
          </cell>
          <cell r="R2074" t="str">
            <v>sep_stmt_cash_lmt</v>
          </cell>
        </row>
        <row r="2075">
          <cell r="A2075" t="str">
            <v>Current Limit Sign</v>
          </cell>
          <cell r="B2075">
            <v>2074</v>
          </cell>
          <cell r="P2075">
            <v>2833</v>
          </cell>
          <cell r="Q2075" t="str">
            <v>September Statement Available Cash Limit</v>
          </cell>
          <cell r="R2075" t="str">
            <v>sep_stmt_avl_cash_lmt</v>
          </cell>
        </row>
        <row r="2076">
          <cell r="A2076" t="str">
            <v>Current Limit Amount</v>
          </cell>
          <cell r="B2076">
            <v>2075</v>
          </cell>
          <cell r="P2076">
            <v>2834</v>
          </cell>
          <cell r="Q2076" t="str">
            <v>September Airline Item Count</v>
          </cell>
          <cell r="R2076" t="str">
            <v>sep_airln_itm_cnt</v>
          </cell>
        </row>
        <row r="2077">
          <cell r="A2077" t="str">
            <v>ENC Usage Limit Sign</v>
          </cell>
          <cell r="B2077">
            <v>2076</v>
          </cell>
          <cell r="P2077">
            <v>2835</v>
          </cell>
          <cell r="Q2077" t="str">
            <v>September Airline Amount</v>
          </cell>
          <cell r="R2077" t="str">
            <v>sep_airln_amt</v>
          </cell>
        </row>
        <row r="2078">
          <cell r="A2078" t="str">
            <v>ENC Usage Limit by Deposit Cheque</v>
          </cell>
          <cell r="B2078">
            <v>2077</v>
          </cell>
          <cell r="P2078">
            <v>2838</v>
          </cell>
          <cell r="Q2078" t="str">
            <v>September Car Rental Item Count</v>
          </cell>
          <cell r="R2078" t="str">
            <v>sep_car_rent_itm_cnt</v>
          </cell>
        </row>
        <row r="2079">
          <cell r="A2079" t="str">
            <v>Used Limit Sign</v>
          </cell>
          <cell r="B2079">
            <v>2078</v>
          </cell>
          <cell r="P2079">
            <v>2839</v>
          </cell>
          <cell r="Q2079" t="str">
            <v>September Car Rental Amount</v>
          </cell>
          <cell r="R2079" t="str">
            <v>sep_car_rent_amt</v>
          </cell>
        </row>
        <row r="2080">
          <cell r="A2080" t="str">
            <v>Used Limit Amount</v>
          </cell>
          <cell r="B2080">
            <v>2079</v>
          </cell>
          <cell r="P2080">
            <v>2842</v>
          </cell>
          <cell r="Q2080" t="str">
            <v>September Mail Order Item Count</v>
          </cell>
          <cell r="R2080" t="str">
            <v>sep_mail_ordr_itm_cnt</v>
          </cell>
        </row>
        <row r="2081">
          <cell r="A2081" t="str">
            <v>Outstanding Balance Sign</v>
          </cell>
          <cell r="B2081">
            <v>2080</v>
          </cell>
          <cell r="P2081">
            <v>2843</v>
          </cell>
          <cell r="Q2081" t="str">
            <v>September Mail Order Amount</v>
          </cell>
          <cell r="R2081" t="str">
            <v>sep_mail_ordr_amt</v>
          </cell>
        </row>
        <row r="2082">
          <cell r="A2082" t="str">
            <v>Outstanding Balance Amount</v>
          </cell>
          <cell r="B2082">
            <v>2081</v>
          </cell>
          <cell r="P2082">
            <v>2844</v>
          </cell>
          <cell r="Q2082" t="str">
            <v>September ATM Cash Item Count</v>
          </cell>
          <cell r="R2082" t="str">
            <v>sep_atm_cash_itm_cnt</v>
          </cell>
        </row>
        <row r="2083">
          <cell r="A2083" t="str">
            <v>Freeze Limit Sign</v>
          </cell>
          <cell r="B2083">
            <v>2082</v>
          </cell>
          <cell r="P2083">
            <v>2845</v>
          </cell>
          <cell r="Q2083" t="str">
            <v>September ATM Cash Amount</v>
          </cell>
          <cell r="R2083" t="str">
            <v>sep_atm_cash_amt</v>
          </cell>
        </row>
        <row r="2084">
          <cell r="A2084" t="str">
            <v>Freeze Limit Amount</v>
          </cell>
          <cell r="B2084">
            <v>2083</v>
          </cell>
          <cell r="P2084">
            <v>2846</v>
          </cell>
          <cell r="Q2084" t="str">
            <v>September Counter Cash Item Count</v>
          </cell>
          <cell r="R2084" t="str">
            <v>sep_cntr_cash_itm_cnt</v>
          </cell>
        </row>
        <row r="2085">
          <cell r="A2085" t="str">
            <v>Available Limit Sign</v>
          </cell>
          <cell r="B2085">
            <v>2084</v>
          </cell>
          <cell r="P2085">
            <v>2847</v>
          </cell>
          <cell r="Q2085" t="str">
            <v>September Counter Cash Amount</v>
          </cell>
          <cell r="R2085" t="str">
            <v>sep_cntr_cash_amt</v>
          </cell>
        </row>
        <row r="2086">
          <cell r="A2086" t="str">
            <v>Available Limit Amount</v>
          </cell>
          <cell r="B2086">
            <v>2085</v>
          </cell>
          <cell r="P2086">
            <v>2850</v>
          </cell>
          <cell r="Q2086" t="str">
            <v>September Other Merchant Item Count</v>
          </cell>
          <cell r="R2086" t="str">
            <v>sep_othr_mrch_itm_cnt</v>
          </cell>
        </row>
        <row r="2087">
          <cell r="A2087" t="str">
            <v>Limit Type</v>
          </cell>
          <cell r="B2087">
            <v>2086</v>
          </cell>
          <cell r="P2087">
            <v>2851</v>
          </cell>
          <cell r="Q2087" t="str">
            <v>September Other Merchant Amount</v>
          </cell>
          <cell r="R2087" t="str">
            <v>sep_othr_mrch_amt</v>
          </cell>
        </row>
        <row r="2088">
          <cell r="A2088" t="str">
            <v>Account Status Code</v>
          </cell>
          <cell r="B2088">
            <v>2087</v>
          </cell>
          <cell r="P2088">
            <v>2852</v>
          </cell>
          <cell r="Q2088" t="str">
            <v>October Retail Item Count</v>
          </cell>
          <cell r="R2088" t="str">
            <v>oct_rtl_itm_cnt</v>
          </cell>
        </row>
        <row r="2089">
          <cell r="A2089" t="str">
            <v>Finality Code</v>
          </cell>
          <cell r="B2089">
            <v>2088</v>
          </cell>
          <cell r="P2089">
            <v>2853</v>
          </cell>
          <cell r="Q2089" t="str">
            <v>October Retail Amount</v>
          </cell>
          <cell r="R2089" t="str">
            <v>oct_rtl_amt</v>
          </cell>
        </row>
        <row r="2090">
          <cell r="A2090" t="str">
            <v>Refinance Date</v>
          </cell>
          <cell r="B2090">
            <v>2089</v>
          </cell>
          <cell r="P2090">
            <v>2854</v>
          </cell>
          <cell r="Q2090" t="str">
            <v>October ATM Cash Advance Item Count</v>
          </cell>
          <cell r="R2090" t="str">
            <v>oct_atm_cash_adv_itm_cnt</v>
          </cell>
        </row>
        <row r="2091">
          <cell r="A2091" t="str">
            <v>Transaction Sequence</v>
          </cell>
          <cell r="B2091">
            <v>2090</v>
          </cell>
          <cell r="P2091">
            <v>2855</v>
          </cell>
          <cell r="Q2091" t="str">
            <v>October ATM Cash Advance Amount</v>
          </cell>
          <cell r="R2091" t="str">
            <v>oct_atm_cash_adv_amt</v>
          </cell>
        </row>
        <row r="2092">
          <cell r="A2092" t="str">
            <v>Transaction Value Date</v>
          </cell>
          <cell r="B2092">
            <v>2091</v>
          </cell>
          <cell r="P2092">
            <v>2856</v>
          </cell>
          <cell r="Q2092" t="str">
            <v>October Counter Cash Advance Item Count</v>
          </cell>
          <cell r="R2092" t="str">
            <v>oct_cntr_cash_adv_itm_cnt</v>
          </cell>
        </row>
        <row r="2093">
          <cell r="A2093" t="str">
            <v>Reverse Transaction Sequence</v>
          </cell>
          <cell r="B2093">
            <v>2092</v>
          </cell>
          <cell r="P2093">
            <v>2857</v>
          </cell>
          <cell r="Q2093" t="str">
            <v>October Counter Cash Advance Amount</v>
          </cell>
          <cell r="R2093" t="str">
            <v>oct_cntr_cash_adv_amt</v>
          </cell>
        </row>
        <row r="2094">
          <cell r="A2094" t="str">
            <v>Net Cash Flow Amount</v>
          </cell>
          <cell r="B2094">
            <v>2093</v>
          </cell>
          <cell r="P2094">
            <v>2858</v>
          </cell>
          <cell r="Q2094" t="str">
            <v>October Retail Interest Amount</v>
          </cell>
          <cell r="R2094" t="str">
            <v>oct_rtl_int_amt</v>
          </cell>
        </row>
        <row r="2095">
          <cell r="A2095" t="str">
            <v>Outstanding Balance</v>
          </cell>
          <cell r="B2095">
            <v>2094</v>
          </cell>
          <cell r="P2095">
            <v>2859</v>
          </cell>
          <cell r="Q2095" t="str">
            <v>October Retail Current Interest Rate</v>
          </cell>
          <cell r="R2095" t="str">
            <v>oct_rtl_crrnt_int_rate</v>
          </cell>
        </row>
        <row r="2096">
          <cell r="A2096" t="str">
            <v>Current Interest Rate Percentage</v>
          </cell>
          <cell r="B2096">
            <v>2095</v>
          </cell>
          <cell r="P2096">
            <v>2860</v>
          </cell>
          <cell r="Q2096" t="str">
            <v>October Retail Limit 1</v>
          </cell>
          <cell r="R2096" t="str">
            <v>oct_rtl_lmt_1</v>
          </cell>
        </row>
        <row r="2097">
          <cell r="A2097" t="str">
            <v>Principal Amount</v>
          </cell>
          <cell r="B2097">
            <v>2096</v>
          </cell>
          <cell r="P2097">
            <v>2861</v>
          </cell>
          <cell r="Q2097" t="str">
            <v>October Retail Limit 2</v>
          </cell>
          <cell r="R2097" t="str">
            <v>oct_rtl_lmt_2</v>
          </cell>
        </row>
        <row r="2098">
          <cell r="A2098" t="str">
            <v>Actual Interest Amount</v>
          </cell>
          <cell r="B2098">
            <v>2097</v>
          </cell>
          <cell r="P2098">
            <v>2862</v>
          </cell>
          <cell r="Q2098" t="str">
            <v>October Retail Interest Rate 2</v>
          </cell>
          <cell r="R2098" t="str">
            <v>oct_rtl_int_rate_2</v>
          </cell>
        </row>
        <row r="2099">
          <cell r="A2099" t="str">
            <v>Interest Late Charge Amount</v>
          </cell>
          <cell r="B2099">
            <v>2098</v>
          </cell>
          <cell r="P2099">
            <v>2863</v>
          </cell>
          <cell r="Q2099" t="str">
            <v>October Retail Interest Rate 3</v>
          </cell>
          <cell r="R2099" t="str">
            <v>oct_rtl_int_rate_3</v>
          </cell>
        </row>
        <row r="2100">
          <cell r="A2100" t="str">
            <v>Fee Code</v>
          </cell>
          <cell r="B2100">
            <v>2099</v>
          </cell>
          <cell r="P2100">
            <v>2864</v>
          </cell>
          <cell r="Q2100" t="str">
            <v xml:space="preserve">October Retail Limit Option </v>
          </cell>
          <cell r="R2100" t="str">
            <v>oct_rtl_lmt_opt</v>
          </cell>
        </row>
        <row r="2101">
          <cell r="A2101" t="str">
            <v>Payment Category Code</v>
          </cell>
          <cell r="B2101">
            <v>2100</v>
          </cell>
          <cell r="P2101">
            <v>2865</v>
          </cell>
          <cell r="Q2101" t="str">
            <v>October Cash Advance Interest Rate</v>
          </cell>
          <cell r="R2101" t="str">
            <v>oct_cash_adv_int_rate</v>
          </cell>
        </row>
        <row r="2102">
          <cell r="A2102" t="str">
            <v>User Identification Number</v>
          </cell>
          <cell r="B2102">
            <v>2101</v>
          </cell>
          <cell r="P2102">
            <v>2866</v>
          </cell>
          <cell r="Q2102" t="str">
            <v>October Cash Advance Current Interest Rate</v>
          </cell>
          <cell r="R2102" t="str">
            <v>oct_cash_adv_crrnt_int_rate</v>
          </cell>
        </row>
        <row r="2103">
          <cell r="A2103" t="str">
            <v>Authorize User Identification Number</v>
          </cell>
          <cell r="B2103">
            <v>2102</v>
          </cell>
          <cell r="P2103">
            <v>2867</v>
          </cell>
          <cell r="Q2103" t="str">
            <v>October Cash Advance Limit 1</v>
          </cell>
          <cell r="R2103" t="str">
            <v>oct_cash_adv_lmt_1</v>
          </cell>
        </row>
        <row r="2104">
          <cell r="A2104" t="str">
            <v>Authorize Level Identification Number</v>
          </cell>
          <cell r="B2104">
            <v>2103</v>
          </cell>
          <cell r="P2104">
            <v>2868</v>
          </cell>
          <cell r="Q2104" t="str">
            <v>October Cash Advance Limit 2</v>
          </cell>
          <cell r="R2104" t="str">
            <v>oct_cash_adv_lmt_2</v>
          </cell>
        </row>
        <row r="2105">
          <cell r="A2105" t="str">
            <v>Device Identification Number</v>
          </cell>
          <cell r="B2105">
            <v>2104</v>
          </cell>
          <cell r="P2105">
            <v>2869</v>
          </cell>
          <cell r="Q2105" t="str">
            <v>October Cash Advance Interest Rate 2</v>
          </cell>
          <cell r="R2105" t="str">
            <v>oct_cash_adv_int_rate_2</v>
          </cell>
        </row>
        <row r="2106">
          <cell r="A2106" t="str">
            <v>Channel Code</v>
          </cell>
          <cell r="B2106">
            <v>2105</v>
          </cell>
          <cell r="P2106">
            <v>2870</v>
          </cell>
          <cell r="Q2106" t="str">
            <v>October Cash Advance Interest Rate 3</v>
          </cell>
          <cell r="R2106" t="str">
            <v>oct_cash_adv_int_rate_3</v>
          </cell>
        </row>
        <row r="2107">
          <cell r="A2107" t="str">
            <v>COA Responsibility Center Code</v>
          </cell>
          <cell r="B2107">
            <v>2106</v>
          </cell>
          <cell r="P2107">
            <v>2871</v>
          </cell>
          <cell r="Q2107" t="str">
            <v>October Cash Advance Limit Option</v>
          </cell>
          <cell r="R2107" t="str">
            <v>oct_cash_adv_lmt_opt</v>
          </cell>
        </row>
        <row r="2108">
          <cell r="A2108" t="str">
            <v>COA OGL Function Code</v>
          </cell>
          <cell r="B2108">
            <v>2107</v>
          </cell>
          <cell r="P2108">
            <v>2872</v>
          </cell>
          <cell r="Q2108" t="str">
            <v>October Annual Fee Item Count</v>
          </cell>
          <cell r="R2108" t="str">
            <v>oct_annl_fee_itm_cnt</v>
          </cell>
        </row>
        <row r="2109">
          <cell r="A2109" t="str">
            <v>COA Project Code</v>
          </cell>
          <cell r="B2109">
            <v>2108</v>
          </cell>
          <cell r="P2109">
            <v>2873</v>
          </cell>
          <cell r="Q2109" t="str">
            <v>October Annual Fee Amount</v>
          </cell>
          <cell r="R2109" t="str">
            <v>oct_annl_fee_amt</v>
          </cell>
        </row>
        <row r="2110">
          <cell r="A2110" t="str">
            <v>COA OGL Account Number</v>
          </cell>
          <cell r="B2110">
            <v>2109</v>
          </cell>
          <cell r="P2110">
            <v>2874</v>
          </cell>
          <cell r="Q2110" t="str">
            <v>October Late Charge Item Count</v>
          </cell>
          <cell r="R2110" t="str">
            <v>oct_late_chrg_itm_cnt</v>
          </cell>
        </row>
        <row r="2111">
          <cell r="A2111" t="str">
            <v xml:space="preserve">Center Effective Date
</v>
          </cell>
          <cell r="B2111">
            <v>2110</v>
          </cell>
          <cell r="P2111">
            <v>2875</v>
          </cell>
          <cell r="Q2111" t="str">
            <v>October Late Charge Amount</v>
          </cell>
          <cell r="R2111" t="str">
            <v>oct_late_chrg_amt</v>
          </cell>
        </row>
        <row r="2112">
          <cell r="A2112" t="str">
            <v>RC Type Code</v>
          </cell>
          <cell r="B2112">
            <v>2111</v>
          </cell>
          <cell r="P2112">
            <v>2876</v>
          </cell>
          <cell r="Q2112" t="str">
            <v>October Over Limit Fee Item Count</v>
          </cell>
          <cell r="R2112" t="str">
            <v>oct_olmt_fee_itm_cnt</v>
          </cell>
        </row>
        <row r="2113">
          <cell r="A2113" t="str">
            <v>RC Type Name</v>
          </cell>
          <cell r="B2113">
            <v>2112</v>
          </cell>
          <cell r="P2113">
            <v>2877</v>
          </cell>
          <cell r="Q2113" t="str">
            <v>October Over Limit Fee Amount</v>
          </cell>
          <cell r="R2113" t="str">
            <v>oct_olmt_fee_amt</v>
          </cell>
        </row>
        <row r="2114">
          <cell r="A2114" t="str">
            <v>KBank Branch Number</v>
          </cell>
          <cell r="B2114">
            <v>2113</v>
          </cell>
          <cell r="P2114">
            <v>2878</v>
          </cell>
          <cell r="Q2114" t="str">
            <v>October Miscellaneous Charge Fee Item Count</v>
          </cell>
          <cell r="R2114" t="str">
            <v>oct_misc_chrg_fee_itm_cnt</v>
          </cell>
        </row>
        <row r="2115">
          <cell r="A2115" t="str">
            <v>Function Code</v>
          </cell>
          <cell r="B2115">
            <v>2114</v>
          </cell>
          <cell r="P2115">
            <v>2879</v>
          </cell>
          <cell r="Q2115" t="str">
            <v>October Miscellaneous Charge Fee Amount</v>
          </cell>
          <cell r="R2115" t="str">
            <v>oct_misc_chrg_fee_amt</v>
          </cell>
        </row>
        <row r="2116">
          <cell r="A2116" t="str">
            <v>Function Name</v>
          </cell>
          <cell r="B2116">
            <v>2115</v>
          </cell>
          <cell r="P2116">
            <v>2880</v>
          </cell>
          <cell r="Q2116" t="str">
            <v>October Service Charge Fee Item Count</v>
          </cell>
          <cell r="R2116" t="str">
            <v>oct_svc_chrg_fee_itm_cnt</v>
          </cell>
        </row>
        <row r="2117">
          <cell r="A2117" t="str">
            <v>Center Type Code</v>
          </cell>
          <cell r="B2117">
            <v>2116</v>
          </cell>
          <cell r="P2117">
            <v>2881</v>
          </cell>
          <cell r="Q2117" t="str">
            <v>October Service Charge Fee Amount</v>
          </cell>
          <cell r="R2117" t="str">
            <v>oct_svc_chrg_fee_amt</v>
          </cell>
        </row>
        <row r="2118">
          <cell r="A2118" t="str">
            <v>Center Type Name</v>
          </cell>
          <cell r="B2118">
            <v>2117</v>
          </cell>
          <cell r="P2118">
            <v>2882</v>
          </cell>
          <cell r="Q2118" t="str">
            <v>October Cash Advance per Fee Item Count</v>
          </cell>
          <cell r="R2118" t="str">
            <v>oct_cash_adv_per_fee_itm_cnt</v>
          </cell>
        </row>
        <row r="2119">
          <cell r="A2119" t="str">
            <v>Center Level Code</v>
          </cell>
          <cell r="B2119">
            <v>2118</v>
          </cell>
          <cell r="P2119">
            <v>2883</v>
          </cell>
          <cell r="Q2119" t="str">
            <v>October Cash Advance per Fee Amount</v>
          </cell>
          <cell r="R2119" t="str">
            <v>oct_cash_adv_per_fee_amt</v>
          </cell>
        </row>
        <row r="2120">
          <cell r="A2120" t="str">
            <v>Center Level Name</v>
          </cell>
          <cell r="B2120">
            <v>2119</v>
          </cell>
          <cell r="P2120">
            <v>2884</v>
          </cell>
          <cell r="Q2120" t="str">
            <v>October Statement Payment Amount</v>
          </cell>
          <cell r="R2120" t="str">
            <v>oct_stmt_paymt_amt</v>
          </cell>
        </row>
        <row r="2121">
          <cell r="A2121" t="str">
            <v>Company Type Code</v>
          </cell>
          <cell r="B2121">
            <v>2120</v>
          </cell>
          <cell r="P2121">
            <v>2885</v>
          </cell>
          <cell r="Q2121" t="str">
            <v>October Statement Current Balance</v>
          </cell>
          <cell r="R2121" t="str">
            <v>oct_stmt_crrnt_bal</v>
          </cell>
        </row>
        <row r="2122">
          <cell r="A2122" t="str">
            <v>Company Type Name</v>
          </cell>
          <cell r="B2122">
            <v>2121</v>
          </cell>
          <cell r="P2122">
            <v>2886</v>
          </cell>
          <cell r="Q2122" t="str">
            <v>October Bonus Bucket Begin Balance</v>
          </cell>
          <cell r="R2122" t="str">
            <v>oct_bns_bckt_bgn_bal</v>
          </cell>
        </row>
        <row r="2123">
          <cell r="A2123" t="str">
            <v>KBank Area Type Code</v>
          </cell>
          <cell r="B2123">
            <v>2122</v>
          </cell>
          <cell r="P2123">
            <v>2888</v>
          </cell>
          <cell r="Q2123" t="str">
            <v>October Bonus Bucket Cycle-to-Date Utilization</v>
          </cell>
          <cell r="R2123" t="str">
            <v>oct_bns_bckt_cyc_to_dt_utlz</v>
          </cell>
        </row>
        <row r="2124">
          <cell r="A2124" t="str">
            <v>KBank Area Type Name</v>
          </cell>
          <cell r="B2124">
            <v>2123</v>
          </cell>
          <cell r="P2124">
            <v>2889</v>
          </cell>
          <cell r="Q2124" t="str">
            <v>October Statement Credit Limit</v>
          </cell>
          <cell r="R2124" t="str">
            <v>oct_stmt_cr_lmt</v>
          </cell>
        </row>
        <row r="2125">
          <cell r="A2125" t="str">
            <v>KBank Area RC Number</v>
          </cell>
          <cell r="B2125">
            <v>2124</v>
          </cell>
          <cell r="P2125">
            <v>2890</v>
          </cell>
          <cell r="Q2125" t="str">
            <v>October Statement Available Credit Limit</v>
          </cell>
          <cell r="R2125" t="str">
            <v>oct_stmt_avl_cr_lmt</v>
          </cell>
        </row>
        <row r="2126">
          <cell r="A2126" t="str">
            <v>Zone Type Code</v>
          </cell>
          <cell r="B2126">
            <v>2125</v>
          </cell>
          <cell r="P2126">
            <v>2891</v>
          </cell>
          <cell r="Q2126" t="str">
            <v>October Statement Cash Limit</v>
          </cell>
          <cell r="R2126" t="str">
            <v>oct_stmt_cash_lmt</v>
          </cell>
        </row>
        <row r="2127">
          <cell r="A2127" t="str">
            <v>Zone Type Name</v>
          </cell>
          <cell r="B2127">
            <v>2126</v>
          </cell>
          <cell r="P2127">
            <v>2892</v>
          </cell>
          <cell r="Q2127" t="str">
            <v>October Statement Available Cash Limit</v>
          </cell>
          <cell r="R2127" t="str">
            <v>oct_stmt_avl_cash_lmt</v>
          </cell>
        </row>
        <row r="2128">
          <cell r="A2128" t="str">
            <v>Region Type Code</v>
          </cell>
          <cell r="B2128">
            <v>2127</v>
          </cell>
          <cell r="P2128">
            <v>2893</v>
          </cell>
          <cell r="Q2128" t="str">
            <v>October Airline Item Count</v>
          </cell>
          <cell r="R2128" t="str">
            <v>oct_airln_itm_cnt</v>
          </cell>
        </row>
        <row r="2129">
          <cell r="A2129" t="str">
            <v>Region Type Name</v>
          </cell>
          <cell r="B2129">
            <v>2128</v>
          </cell>
          <cell r="P2129">
            <v>2894</v>
          </cell>
          <cell r="Q2129" t="str">
            <v>October Airline Amount</v>
          </cell>
          <cell r="R2129" t="str">
            <v>oct_airln_amt</v>
          </cell>
        </row>
        <row r="2130">
          <cell r="A2130" t="str">
            <v>Sub Urban Type Code</v>
          </cell>
          <cell r="B2130">
            <v>2129</v>
          </cell>
          <cell r="P2130">
            <v>2897</v>
          </cell>
          <cell r="Q2130" t="str">
            <v>October Car Rental Item Count</v>
          </cell>
          <cell r="R2130" t="str">
            <v>oct_car_rent_itm_cnt</v>
          </cell>
        </row>
        <row r="2131">
          <cell r="A2131" t="str">
            <v>Sub Urban Type name</v>
          </cell>
          <cell r="B2131">
            <v>2130</v>
          </cell>
          <cell r="P2131">
            <v>2898</v>
          </cell>
          <cell r="Q2131" t="str">
            <v>October Car Rental Amount</v>
          </cell>
          <cell r="R2131" t="str">
            <v>oct_car_rent_amt</v>
          </cell>
        </row>
        <row r="2132">
          <cell r="A2132" t="str">
            <v>Center Name in English</v>
          </cell>
          <cell r="B2132">
            <v>2131</v>
          </cell>
          <cell r="P2132">
            <v>2901</v>
          </cell>
          <cell r="Q2132" t="str">
            <v>October Mail Order Item Count</v>
          </cell>
          <cell r="R2132" t="str">
            <v>oct_mail_ordr_itm_cnt</v>
          </cell>
        </row>
        <row r="2133">
          <cell r="A2133" t="str">
            <v>Center Abbreviation Name in English</v>
          </cell>
          <cell r="B2133">
            <v>2132</v>
          </cell>
          <cell r="P2133">
            <v>2902</v>
          </cell>
          <cell r="Q2133" t="str">
            <v>October Mail Order Amount</v>
          </cell>
          <cell r="R2133" t="str">
            <v>oct_mail_ordr_amt</v>
          </cell>
        </row>
        <row r="2134">
          <cell r="A2134" t="str">
            <v>Center Name in Thai</v>
          </cell>
          <cell r="B2134">
            <v>2133</v>
          </cell>
          <cell r="P2134">
            <v>2903</v>
          </cell>
          <cell r="Q2134" t="str">
            <v>October ATM Cash Item Count</v>
          </cell>
          <cell r="R2134" t="str">
            <v>oct_atm_cash_itm_cnt</v>
          </cell>
        </row>
        <row r="2135">
          <cell r="A2135" t="str">
            <v>Center Abbreviation Name in Thai</v>
          </cell>
          <cell r="B2135">
            <v>2134</v>
          </cell>
          <cell r="P2135">
            <v>2904</v>
          </cell>
          <cell r="Q2135" t="str">
            <v>October ATM Cash Amount</v>
          </cell>
          <cell r="R2135" t="str">
            <v>oct_atm_cash_amt</v>
          </cell>
        </row>
        <row r="2136">
          <cell r="A2136" t="str">
            <v>Center Abbreviation Report</v>
          </cell>
          <cell r="B2136">
            <v>2135</v>
          </cell>
          <cell r="P2136">
            <v>2905</v>
          </cell>
          <cell r="Q2136" t="str">
            <v>October Counter Cash Item Count</v>
          </cell>
          <cell r="R2136" t="str">
            <v>oct_cntr_cash_itm_cnt</v>
          </cell>
        </row>
        <row r="2137">
          <cell r="A2137" t="str">
            <v>House Number in English</v>
          </cell>
          <cell r="B2137">
            <v>2136</v>
          </cell>
          <cell r="P2137">
            <v>2906</v>
          </cell>
          <cell r="Q2137" t="str">
            <v>October Counter Cash Amount</v>
          </cell>
          <cell r="R2137" t="str">
            <v>oct_cntr_cash_amt</v>
          </cell>
        </row>
        <row r="2138">
          <cell r="A2138" t="str">
            <v>Village Number in English</v>
          </cell>
          <cell r="B2138">
            <v>2137</v>
          </cell>
          <cell r="P2138">
            <v>2909</v>
          </cell>
          <cell r="Q2138" t="str">
            <v>October Other Merchant Item Count</v>
          </cell>
          <cell r="R2138" t="str">
            <v>oct_othr_mrch_itm_cnt</v>
          </cell>
        </row>
        <row r="2139">
          <cell r="A2139" t="str">
            <v>Building Name in English</v>
          </cell>
          <cell r="B2139">
            <v>2138</v>
          </cell>
          <cell r="P2139">
            <v>2910</v>
          </cell>
          <cell r="Q2139" t="str">
            <v>October Other Merchant Amount</v>
          </cell>
          <cell r="R2139" t="str">
            <v>oct_othr_mrch_amt</v>
          </cell>
        </row>
        <row r="2140">
          <cell r="A2140" t="str">
            <v>Alley Name in English</v>
          </cell>
          <cell r="B2140">
            <v>2139</v>
          </cell>
          <cell r="P2140">
            <v>2911</v>
          </cell>
          <cell r="Q2140" t="str">
            <v>November Retail Item Count</v>
          </cell>
          <cell r="R2140" t="str">
            <v>nov_rtl_itm_cnt</v>
          </cell>
        </row>
        <row r="2141">
          <cell r="A2141" t="str">
            <v>Street Name in English</v>
          </cell>
          <cell r="B2141">
            <v>2140</v>
          </cell>
          <cell r="P2141">
            <v>2912</v>
          </cell>
          <cell r="Q2141" t="str">
            <v>November Retail Amount</v>
          </cell>
          <cell r="R2141" t="str">
            <v>nov_rtl_amt</v>
          </cell>
        </row>
        <row r="2142">
          <cell r="A2142" t="str">
            <v>Sub-district in English</v>
          </cell>
          <cell r="B2142">
            <v>2141</v>
          </cell>
          <cell r="P2142">
            <v>2913</v>
          </cell>
          <cell r="Q2142" t="str">
            <v>November ATM Cash Advance Item Count</v>
          </cell>
          <cell r="R2142" t="str">
            <v>nov_atm_cash_adv_itm_cnt</v>
          </cell>
        </row>
        <row r="2143">
          <cell r="A2143" t="str">
            <v>District in English</v>
          </cell>
          <cell r="B2143">
            <v>2142</v>
          </cell>
          <cell r="P2143">
            <v>2914</v>
          </cell>
          <cell r="Q2143" t="str">
            <v>November ATM Cash Advance Amount</v>
          </cell>
          <cell r="R2143" t="str">
            <v>nov_atm_cash_adv_amt</v>
          </cell>
        </row>
        <row r="2144">
          <cell r="A2144" t="str">
            <v>Province in English</v>
          </cell>
          <cell r="B2144">
            <v>2143</v>
          </cell>
          <cell r="P2144">
            <v>2915</v>
          </cell>
          <cell r="Q2144" t="str">
            <v>November Counter Cash Advance Item Count</v>
          </cell>
          <cell r="R2144" t="str">
            <v>nov_cntr_cash_adv_itm_cnt</v>
          </cell>
        </row>
        <row r="2145">
          <cell r="A2145" t="str">
            <v>Country Code in English</v>
          </cell>
          <cell r="B2145">
            <v>2144</v>
          </cell>
          <cell r="P2145">
            <v>2916</v>
          </cell>
          <cell r="Q2145" t="str">
            <v>November Counter Cash Advance Amount</v>
          </cell>
          <cell r="R2145" t="str">
            <v>nov_cntr_cash_adv_amt</v>
          </cell>
        </row>
        <row r="2146">
          <cell r="A2146" t="str">
            <v>Short Address in English</v>
          </cell>
          <cell r="B2146">
            <v>2145</v>
          </cell>
          <cell r="P2146">
            <v>2917</v>
          </cell>
          <cell r="Q2146" t="str">
            <v>November Retail Interest Amount</v>
          </cell>
          <cell r="R2146" t="str">
            <v>nov_rtl_int_amt</v>
          </cell>
        </row>
        <row r="2147">
          <cell r="A2147" t="str">
            <v>House Number in Thai</v>
          </cell>
          <cell r="B2147">
            <v>2146</v>
          </cell>
          <cell r="P2147">
            <v>2918</v>
          </cell>
          <cell r="Q2147" t="str">
            <v>November Retail Current Interest Rate</v>
          </cell>
          <cell r="R2147" t="str">
            <v>nov_rtl_crrnt_int_rate</v>
          </cell>
        </row>
        <row r="2148">
          <cell r="A2148" t="str">
            <v>Village Number in Thai</v>
          </cell>
          <cell r="B2148">
            <v>2147</v>
          </cell>
          <cell r="P2148">
            <v>2919</v>
          </cell>
          <cell r="Q2148" t="str">
            <v>November Retail Limit 1</v>
          </cell>
          <cell r="R2148" t="str">
            <v>nov_rtl_lmt_1</v>
          </cell>
        </row>
        <row r="2149">
          <cell r="A2149" t="str">
            <v>Building Name in Thai</v>
          </cell>
          <cell r="B2149">
            <v>2148</v>
          </cell>
          <cell r="P2149">
            <v>2920</v>
          </cell>
          <cell r="Q2149" t="str">
            <v>November Retail Limit 2</v>
          </cell>
          <cell r="R2149" t="str">
            <v>nov_rtl_lmt_2</v>
          </cell>
        </row>
        <row r="2150">
          <cell r="A2150" t="str">
            <v>Alley Name in Thai</v>
          </cell>
          <cell r="B2150">
            <v>2149</v>
          </cell>
          <cell r="P2150">
            <v>2921</v>
          </cell>
          <cell r="Q2150" t="str">
            <v>November Retail Interest Rate 2</v>
          </cell>
          <cell r="R2150" t="str">
            <v>nov_rtl_int_rate_2</v>
          </cell>
        </row>
        <row r="2151">
          <cell r="A2151" t="str">
            <v>Street Name in Thai</v>
          </cell>
          <cell r="B2151">
            <v>2150</v>
          </cell>
          <cell r="P2151">
            <v>2922</v>
          </cell>
          <cell r="Q2151" t="str">
            <v>November Retail Interest Rate 3</v>
          </cell>
          <cell r="R2151" t="str">
            <v>nov_rtl_int_rate_3</v>
          </cell>
        </row>
        <row r="2152">
          <cell r="A2152" t="str">
            <v>Sub-district in Thai</v>
          </cell>
          <cell r="B2152">
            <v>2151</v>
          </cell>
          <cell r="P2152">
            <v>2923</v>
          </cell>
          <cell r="Q2152" t="str">
            <v xml:space="preserve">November Retail Limit Option </v>
          </cell>
          <cell r="R2152" t="str">
            <v>nov_rtl_lmt_opt</v>
          </cell>
        </row>
        <row r="2153">
          <cell r="A2153" t="str">
            <v>District in Thai</v>
          </cell>
          <cell r="B2153">
            <v>2152</v>
          </cell>
          <cell r="P2153">
            <v>2924</v>
          </cell>
          <cell r="Q2153" t="str">
            <v>November Cash Advance Interest Rate</v>
          </cell>
          <cell r="R2153" t="str">
            <v>nov_cash_adv_int_rate</v>
          </cell>
        </row>
        <row r="2154">
          <cell r="A2154" t="str">
            <v>Province in Thai</v>
          </cell>
          <cell r="B2154">
            <v>2153</v>
          </cell>
          <cell r="P2154">
            <v>2925</v>
          </cell>
          <cell r="Q2154" t="str">
            <v>November Cash Advance Current Interest Rate</v>
          </cell>
          <cell r="R2154" t="str">
            <v>nov_cash_adv_crrnt_int_rate</v>
          </cell>
        </row>
        <row r="2155">
          <cell r="A2155" t="str">
            <v>Postcode Area Code</v>
          </cell>
          <cell r="B2155">
            <v>2154</v>
          </cell>
          <cell r="P2155">
            <v>2926</v>
          </cell>
          <cell r="Q2155" t="str">
            <v>November Cash Advance Limit 1</v>
          </cell>
          <cell r="R2155" t="str">
            <v>nov_cash_adv_lmt_1</v>
          </cell>
        </row>
        <row r="2156">
          <cell r="A2156" t="str">
            <v>Short Address in Thai</v>
          </cell>
          <cell r="B2156">
            <v>2155</v>
          </cell>
          <cell r="P2156">
            <v>2927</v>
          </cell>
          <cell r="Q2156" t="str">
            <v>November Cash Advance Limit 2</v>
          </cell>
          <cell r="R2156" t="str">
            <v>nov_cash_adv_lmt_2</v>
          </cell>
        </row>
        <row r="2157">
          <cell r="A2157" t="str">
            <v xml:space="preserve">Division Center </v>
          </cell>
          <cell r="B2157">
            <v>2156</v>
          </cell>
          <cell r="P2157">
            <v>2928</v>
          </cell>
          <cell r="Q2157" t="str">
            <v>November Cash Advance Interest Rate 2</v>
          </cell>
          <cell r="R2157" t="str">
            <v>nov_cash_adv_int_rate_2</v>
          </cell>
        </row>
        <row r="2158">
          <cell r="A2158" t="str">
            <v>Division Name in English</v>
          </cell>
          <cell r="B2158">
            <v>2157</v>
          </cell>
          <cell r="P2158">
            <v>2929</v>
          </cell>
          <cell r="Q2158" t="str">
            <v>November Cash Advance Interest Rate 3</v>
          </cell>
          <cell r="R2158" t="str">
            <v>nov_cash_adv_int_rate_3</v>
          </cell>
        </row>
        <row r="2159">
          <cell r="A2159" t="str">
            <v>Division Abbreviation Name in English</v>
          </cell>
          <cell r="B2159">
            <v>2158</v>
          </cell>
          <cell r="P2159">
            <v>2930</v>
          </cell>
          <cell r="Q2159" t="str">
            <v>November Cash Advance Limit Option</v>
          </cell>
          <cell r="R2159" t="str">
            <v>nov_cash_adv_lmt_opt</v>
          </cell>
        </row>
        <row r="2160">
          <cell r="A2160" t="str">
            <v>Division Name in Thai</v>
          </cell>
          <cell r="B2160">
            <v>2159</v>
          </cell>
          <cell r="P2160">
            <v>2931</v>
          </cell>
          <cell r="Q2160" t="str">
            <v>November Annual Fee Item Count</v>
          </cell>
          <cell r="R2160" t="str">
            <v>nov_annl_fee_itm_cnt</v>
          </cell>
        </row>
        <row r="2161">
          <cell r="A2161" t="str">
            <v>Division Abbreviation Name in Thai</v>
          </cell>
          <cell r="B2161">
            <v>2160</v>
          </cell>
          <cell r="P2161">
            <v>2932</v>
          </cell>
          <cell r="Q2161" t="str">
            <v>November Annual Fee Amount</v>
          </cell>
          <cell r="R2161" t="str">
            <v>nov_annl_fee_amt</v>
          </cell>
        </row>
        <row r="2162">
          <cell r="A2162" t="str">
            <v>Network Center Code</v>
          </cell>
          <cell r="B2162">
            <v>2161</v>
          </cell>
          <cell r="P2162">
            <v>2933</v>
          </cell>
          <cell r="Q2162" t="str">
            <v>November Late Charge Item Count</v>
          </cell>
          <cell r="R2162" t="str">
            <v>nov_late_chrg_itm_cnt</v>
          </cell>
        </row>
        <row r="2163">
          <cell r="A2163" t="str">
            <v>Network Center Name in English</v>
          </cell>
          <cell r="B2163">
            <v>2162</v>
          </cell>
          <cell r="P2163">
            <v>2934</v>
          </cell>
          <cell r="Q2163" t="str">
            <v>November Late Charge Amount</v>
          </cell>
          <cell r="R2163" t="str">
            <v>nov_late_chrg_amt</v>
          </cell>
        </row>
        <row r="2164">
          <cell r="A2164" t="str">
            <v>Network Center Abbreviation Name in English</v>
          </cell>
          <cell r="B2164">
            <v>2163</v>
          </cell>
          <cell r="P2164">
            <v>2935</v>
          </cell>
          <cell r="Q2164" t="str">
            <v>November Over Limit Fee Item Count</v>
          </cell>
          <cell r="R2164" t="str">
            <v>nov_olmt_fee_itm_cnt</v>
          </cell>
        </row>
        <row r="2165">
          <cell r="A2165" t="str">
            <v>Network Center Name in Thai</v>
          </cell>
          <cell r="B2165">
            <v>2164</v>
          </cell>
          <cell r="P2165">
            <v>2936</v>
          </cell>
          <cell r="Q2165" t="str">
            <v>November Over Limit Fee Amount</v>
          </cell>
          <cell r="R2165" t="str">
            <v>nov_olmt_fee_amt</v>
          </cell>
        </row>
        <row r="2166">
          <cell r="A2166" t="str">
            <v>Network Center Abbreviation Name in Thai</v>
          </cell>
          <cell r="B2166">
            <v>2165</v>
          </cell>
          <cell r="P2166">
            <v>2937</v>
          </cell>
          <cell r="Q2166" t="str">
            <v>November Miscellaneous Charge Fee Item Count</v>
          </cell>
          <cell r="R2166" t="str">
            <v>nov_misc_chrg_fee_itm_cnt</v>
          </cell>
        </row>
        <row r="2167">
          <cell r="A2167" t="str">
            <v>Department Number</v>
          </cell>
          <cell r="B2167">
            <v>2166</v>
          </cell>
          <cell r="P2167">
            <v>2938</v>
          </cell>
          <cell r="Q2167" t="str">
            <v>November Miscellaneous Charge Fee Amount</v>
          </cell>
          <cell r="R2167" t="str">
            <v>nov_misc_chrg_fee_amt</v>
          </cell>
        </row>
        <row r="2168">
          <cell r="A2168" t="str">
            <v>Department Name in English</v>
          </cell>
          <cell r="B2168">
            <v>2167</v>
          </cell>
          <cell r="P2168">
            <v>2939</v>
          </cell>
          <cell r="Q2168" t="str">
            <v>November Service Charge Fee Item Count</v>
          </cell>
          <cell r="R2168" t="str">
            <v>nov_svc_chrg_fee_itm_cnt</v>
          </cell>
        </row>
        <row r="2169">
          <cell r="A2169" t="str">
            <v>Department Abbreviation Name in English</v>
          </cell>
          <cell r="B2169">
            <v>2168</v>
          </cell>
          <cell r="P2169">
            <v>2940</v>
          </cell>
          <cell r="Q2169" t="str">
            <v>November Service Charge Fee Amount</v>
          </cell>
          <cell r="R2169" t="str">
            <v>nov_svc_chrg_fee_amt</v>
          </cell>
        </row>
        <row r="2170">
          <cell r="A2170" t="str">
            <v>Department Name in Thai</v>
          </cell>
          <cell r="B2170">
            <v>2169</v>
          </cell>
          <cell r="P2170">
            <v>2941</v>
          </cell>
          <cell r="Q2170" t="str">
            <v>November Cash Advance per Fee Item Count</v>
          </cell>
          <cell r="R2170" t="str">
            <v>nov_cash_adv_per_fee_itm_cnt</v>
          </cell>
        </row>
        <row r="2171">
          <cell r="A2171" t="str">
            <v>Department Abbreviation Name in Thai</v>
          </cell>
          <cell r="B2171">
            <v>2170</v>
          </cell>
          <cell r="P2171">
            <v>2942</v>
          </cell>
          <cell r="Q2171" t="str">
            <v>November Cash Advance per Fee Amount</v>
          </cell>
          <cell r="R2171" t="str">
            <v>nov_cash_adv_per_fee_amt</v>
          </cell>
        </row>
        <row r="2172">
          <cell r="A2172" t="str">
            <v xml:space="preserve">Unit Center Code </v>
          </cell>
          <cell r="B2172">
            <v>2171</v>
          </cell>
          <cell r="P2172">
            <v>2943</v>
          </cell>
          <cell r="Q2172" t="str">
            <v>November Statement Payment Amount</v>
          </cell>
          <cell r="R2172" t="str">
            <v>nov_stmt_paymt_amt</v>
          </cell>
        </row>
        <row r="2173">
          <cell r="A2173" t="str">
            <v>Unit Name in English</v>
          </cell>
          <cell r="B2173">
            <v>2172</v>
          </cell>
          <cell r="P2173">
            <v>2944</v>
          </cell>
          <cell r="Q2173" t="str">
            <v>November Statement Current Balance</v>
          </cell>
          <cell r="R2173" t="str">
            <v>nov_stmt_crrnt_bal</v>
          </cell>
        </row>
        <row r="2174">
          <cell r="A2174" t="str">
            <v>Unit Abbreviation Name in English</v>
          </cell>
          <cell r="B2174">
            <v>2173</v>
          </cell>
          <cell r="P2174">
            <v>2945</v>
          </cell>
          <cell r="Q2174" t="str">
            <v>November Bonus Bucket Begin Balance</v>
          </cell>
          <cell r="R2174" t="str">
            <v>nov_bns_bckt_bgn_bal</v>
          </cell>
        </row>
        <row r="2175">
          <cell r="A2175" t="str">
            <v>Unit Name in Thai</v>
          </cell>
          <cell r="B2175">
            <v>2174</v>
          </cell>
          <cell r="P2175">
            <v>2947</v>
          </cell>
          <cell r="Q2175" t="str">
            <v>November Bonus Bucket Cycle-to-Date Utilization</v>
          </cell>
          <cell r="R2175" t="str">
            <v>nov_bns_bckt_cyc_to_dt_utlz</v>
          </cell>
        </row>
        <row r="2176">
          <cell r="A2176" t="str">
            <v>Unit Abbreviation Name in Thai</v>
          </cell>
          <cell r="B2176">
            <v>2175</v>
          </cell>
          <cell r="P2176">
            <v>2948</v>
          </cell>
          <cell r="Q2176" t="str">
            <v>November Statement Credit Limit</v>
          </cell>
          <cell r="R2176" t="str">
            <v>nov_stmt_cr_lmt</v>
          </cell>
        </row>
        <row r="2177">
          <cell r="A2177" t="str">
            <v>Sub-unit Center Code</v>
          </cell>
          <cell r="B2177">
            <v>2176</v>
          </cell>
          <cell r="P2177">
            <v>2949</v>
          </cell>
          <cell r="Q2177" t="str">
            <v>November Statement Available Credit Limit</v>
          </cell>
          <cell r="R2177" t="str">
            <v>nov_stmt_avl_cr_lmt</v>
          </cell>
        </row>
        <row r="2178">
          <cell r="A2178" t="str">
            <v>Sub-Unit Name in English</v>
          </cell>
          <cell r="B2178">
            <v>2177</v>
          </cell>
          <cell r="P2178">
            <v>2950</v>
          </cell>
          <cell r="Q2178" t="str">
            <v>November Statement Cash Limit</v>
          </cell>
          <cell r="R2178" t="str">
            <v>nov_stmt_cash_lmt</v>
          </cell>
        </row>
        <row r="2179">
          <cell r="A2179" t="str">
            <v>Sub-Unit Abbreviation Name in English</v>
          </cell>
          <cell r="B2179">
            <v>2178</v>
          </cell>
          <cell r="P2179">
            <v>2951</v>
          </cell>
          <cell r="Q2179" t="str">
            <v>November Statement Available Cash Limit</v>
          </cell>
          <cell r="R2179" t="str">
            <v>nov_stmt_avl_cash_lmt</v>
          </cell>
        </row>
        <row r="2180">
          <cell r="A2180" t="str">
            <v>Sub-Unit Name in Thai</v>
          </cell>
          <cell r="B2180">
            <v>2179</v>
          </cell>
          <cell r="P2180">
            <v>2952</v>
          </cell>
          <cell r="Q2180" t="str">
            <v>November Airline Item Count</v>
          </cell>
          <cell r="R2180" t="str">
            <v>nov_airln_itm_cnt</v>
          </cell>
        </row>
        <row r="2181">
          <cell r="A2181" t="str">
            <v>Sub-Unit Abbreviation Name in Thai</v>
          </cell>
          <cell r="B2181">
            <v>2180</v>
          </cell>
          <cell r="P2181">
            <v>2953</v>
          </cell>
          <cell r="Q2181" t="str">
            <v>November Airline Amount</v>
          </cell>
          <cell r="R2181" t="str">
            <v>nov_airln_amt</v>
          </cell>
        </row>
        <row r="2182">
          <cell r="A2182" t="str">
            <v>Sale Team code</v>
          </cell>
          <cell r="B2182">
            <v>2181</v>
          </cell>
          <cell r="P2182">
            <v>2956</v>
          </cell>
          <cell r="Q2182" t="str">
            <v>November Car Rental Item Count</v>
          </cell>
          <cell r="R2182" t="str">
            <v>nov_car_rent_itm_cnt</v>
          </cell>
        </row>
        <row r="2183">
          <cell r="A2183" t="str">
            <v>Sale Team name in English</v>
          </cell>
          <cell r="B2183">
            <v>2182</v>
          </cell>
          <cell r="P2183">
            <v>2957</v>
          </cell>
          <cell r="Q2183" t="str">
            <v>November Car Rental Amount</v>
          </cell>
          <cell r="R2183" t="str">
            <v>nov_car_rent_amt</v>
          </cell>
        </row>
        <row r="2184">
          <cell r="A2184" t="str">
            <v>Sale Team Abbreviation Name in English</v>
          </cell>
          <cell r="B2184">
            <v>2183</v>
          </cell>
          <cell r="P2184">
            <v>2960</v>
          </cell>
          <cell r="Q2184" t="str">
            <v>November Mail Order Item Count</v>
          </cell>
          <cell r="R2184" t="str">
            <v>nov_mail_ordr_itm_cnt</v>
          </cell>
        </row>
        <row r="2185">
          <cell r="A2185" t="str">
            <v>Sale Team name in Thai</v>
          </cell>
          <cell r="B2185">
            <v>2184</v>
          </cell>
          <cell r="P2185">
            <v>2961</v>
          </cell>
          <cell r="Q2185" t="str">
            <v>November Mail Order Amount</v>
          </cell>
          <cell r="R2185" t="str">
            <v>nov_mail_ordr_amt</v>
          </cell>
        </row>
        <row r="2186">
          <cell r="A2186" t="str">
            <v>Sale Team Abbreviation Name in Thai</v>
          </cell>
          <cell r="B2186">
            <v>2185</v>
          </cell>
          <cell r="P2186">
            <v>2962</v>
          </cell>
          <cell r="Q2186" t="str">
            <v>November ATM Cash Item Count</v>
          </cell>
          <cell r="R2186" t="str">
            <v>nov_atm_cash_itm_cnt</v>
          </cell>
        </row>
        <row r="2187">
          <cell r="A2187" t="str">
            <v>KBank Zone Number</v>
          </cell>
          <cell r="B2187">
            <v>2186</v>
          </cell>
          <cell r="P2187">
            <v>2963</v>
          </cell>
          <cell r="Q2187" t="str">
            <v>November ATM Cash Amount</v>
          </cell>
          <cell r="R2187" t="str">
            <v>nov_atm_cash_amt</v>
          </cell>
        </row>
        <row r="2188">
          <cell r="A2188" t="str">
            <v>KBank Region Number</v>
          </cell>
          <cell r="B2188">
            <v>2187</v>
          </cell>
          <cell r="P2188">
            <v>2964</v>
          </cell>
          <cell r="Q2188" t="str">
            <v>November Counter Cash Item Count</v>
          </cell>
          <cell r="R2188" t="str">
            <v>nov_cntr_cash_itm_cnt</v>
          </cell>
        </row>
        <row r="2189">
          <cell r="A2189" t="str">
            <v>Operation Branch Number</v>
          </cell>
          <cell r="B2189">
            <v>2188</v>
          </cell>
          <cell r="P2189">
            <v>2965</v>
          </cell>
          <cell r="Q2189" t="str">
            <v>November Counter Cash Amount</v>
          </cell>
          <cell r="R2189" t="str">
            <v>nov_cntr_cash_amt</v>
          </cell>
        </row>
        <row r="2190">
          <cell r="A2190" t="str">
            <v>Kbank Hub Number</v>
          </cell>
          <cell r="B2190">
            <v>2189</v>
          </cell>
          <cell r="P2190">
            <v>2968</v>
          </cell>
          <cell r="Q2190" t="str">
            <v>November Other Merchant Item Count</v>
          </cell>
          <cell r="R2190" t="str">
            <v>nov_othr_mrch_itm_cnt</v>
          </cell>
        </row>
        <row r="2191">
          <cell r="A2191" t="str">
            <v>Branch Registration Number</v>
          </cell>
          <cell r="B2191">
            <v>2190</v>
          </cell>
          <cell r="P2191">
            <v>2969</v>
          </cell>
          <cell r="Q2191" t="str">
            <v>November Other Merchant Amount</v>
          </cell>
          <cell r="R2191" t="str">
            <v>nov_othr_mrch_amt</v>
          </cell>
        </row>
        <row r="2192">
          <cell r="A2192" t="str">
            <v>Tax Zone</v>
          </cell>
          <cell r="B2192">
            <v>2191</v>
          </cell>
          <cell r="P2192">
            <v>2970</v>
          </cell>
          <cell r="Q2192" t="str">
            <v>December Retail Item Count</v>
          </cell>
          <cell r="R2192" t="str">
            <v>dec_rtl_itm_cnt</v>
          </cell>
        </row>
        <row r="2193">
          <cell r="A2193" t="str">
            <v>Intra Company Number</v>
          </cell>
          <cell r="B2193">
            <v>2192</v>
          </cell>
          <cell r="P2193">
            <v>2971</v>
          </cell>
          <cell r="Q2193" t="str">
            <v>December Retail Amount</v>
          </cell>
          <cell r="R2193" t="str">
            <v>dec_rtl_amt</v>
          </cell>
        </row>
        <row r="2194">
          <cell r="A2194" t="str">
            <v>Record Status Code</v>
          </cell>
          <cell r="B2194">
            <v>2193</v>
          </cell>
          <cell r="P2194">
            <v>2972</v>
          </cell>
          <cell r="Q2194" t="str">
            <v>December ATM Cash Advance Item Count</v>
          </cell>
          <cell r="R2194" t="str">
            <v>dec_atm_cash_adv_itm_cnt</v>
          </cell>
        </row>
        <row r="2195">
          <cell r="A2195" t="str">
            <v>GL ENTRY SLIP FOR Head Office</v>
          </cell>
          <cell r="B2195">
            <v>2194</v>
          </cell>
          <cell r="P2195">
            <v>2973</v>
          </cell>
          <cell r="Q2195" t="str">
            <v>December ATM Cash Advance Amount</v>
          </cell>
          <cell r="R2195" t="str">
            <v>dec_atm_cash_adv_amt</v>
          </cell>
        </row>
        <row r="2196">
          <cell r="A2196" t="str">
            <v>Old Center Code of FICS 10 Digit</v>
          </cell>
          <cell r="B2196">
            <v>2195</v>
          </cell>
          <cell r="P2196">
            <v>2974</v>
          </cell>
          <cell r="Q2196" t="str">
            <v>December Counter Cash Advance Item Count</v>
          </cell>
          <cell r="R2196" t="str">
            <v>dec_cntr_cash_adv_itm_cnt</v>
          </cell>
        </row>
        <row r="2197">
          <cell r="A2197" t="str">
            <v>Channel Type Code</v>
          </cell>
          <cell r="B2197">
            <v>2196</v>
          </cell>
          <cell r="P2197">
            <v>2975</v>
          </cell>
          <cell r="Q2197" t="str">
            <v>December Counter Cash Advance Amount</v>
          </cell>
          <cell r="R2197" t="str">
            <v>dec_cntr_cash_adv_amt</v>
          </cell>
        </row>
        <row r="2198">
          <cell r="A2198" t="str">
            <v>RJE Flag</v>
          </cell>
          <cell r="B2198">
            <v>2197</v>
          </cell>
          <cell r="P2198">
            <v>2976</v>
          </cell>
          <cell r="Q2198" t="str">
            <v>December Retail Interest Amount</v>
          </cell>
          <cell r="R2198" t="str">
            <v>dec_rtl_int_amt</v>
          </cell>
        </row>
        <row r="2199">
          <cell r="A2199" t="str">
            <v>Manager Number</v>
          </cell>
          <cell r="B2199">
            <v>2198</v>
          </cell>
          <cell r="P2199">
            <v>2977</v>
          </cell>
          <cell r="Q2199" t="str">
            <v>December Retail Current Interest Rate</v>
          </cell>
          <cell r="R2199" t="str">
            <v>dec_rtl_crrnt_int_rate</v>
          </cell>
        </row>
        <row r="2200">
          <cell r="A2200" t="str">
            <v>Municipal Tax Rate</v>
          </cell>
          <cell r="B2200">
            <v>2199</v>
          </cell>
          <cell r="P2200">
            <v>2978</v>
          </cell>
          <cell r="Q2200" t="str">
            <v>December Retail Limit 1</v>
          </cell>
          <cell r="R2200" t="str">
            <v>dec_rtl_lmt_1</v>
          </cell>
        </row>
        <row r="2201">
          <cell r="A2201" t="str">
            <v>Effective Status  Code</v>
          </cell>
          <cell r="B2201">
            <v>2200</v>
          </cell>
          <cell r="P2201">
            <v>2979</v>
          </cell>
          <cell r="Q2201" t="str">
            <v>December Retail Limit 2</v>
          </cell>
          <cell r="R2201" t="str">
            <v>dec_rtl_lmt_2</v>
          </cell>
        </row>
        <row r="2202">
          <cell r="A2202" t="str">
            <v>Creation Date</v>
          </cell>
          <cell r="B2202">
            <v>2201</v>
          </cell>
          <cell r="P2202">
            <v>2980</v>
          </cell>
          <cell r="Q2202" t="str">
            <v>December Retail Interest Rate 2</v>
          </cell>
          <cell r="R2202" t="str">
            <v>dec_rtl_int_rate_2</v>
          </cell>
        </row>
        <row r="2203">
          <cell r="A2203" t="str">
            <v>User Update</v>
          </cell>
          <cell r="B2203">
            <v>2202</v>
          </cell>
          <cell r="P2203">
            <v>2981</v>
          </cell>
          <cell r="Q2203" t="str">
            <v>December Retail Interest Rate 3</v>
          </cell>
          <cell r="R2203" t="str">
            <v>dec_rtl_int_rate_3</v>
          </cell>
        </row>
        <row r="2204">
          <cell r="A2204" t="str">
            <v>End Date</v>
          </cell>
          <cell r="B2204">
            <v>2203</v>
          </cell>
          <cell r="P2204">
            <v>2982</v>
          </cell>
          <cell r="Q2204" t="str">
            <v xml:space="preserve">December Retail Limit Option </v>
          </cell>
          <cell r="R2204" t="str">
            <v>dec_rtl_lmt_opt</v>
          </cell>
        </row>
        <row r="2205">
          <cell r="A2205" t="str">
            <v>Last Update Date</v>
          </cell>
          <cell r="B2205">
            <v>2204</v>
          </cell>
          <cell r="P2205">
            <v>2983</v>
          </cell>
          <cell r="Q2205" t="str">
            <v>December Cash Advance Interest Rate</v>
          </cell>
          <cell r="R2205" t="str">
            <v>dec_cash_adv_int_rate</v>
          </cell>
        </row>
        <row r="2206">
          <cell r="A2206" t="str">
            <v>Main Branch Number</v>
          </cell>
          <cell r="B2206">
            <v>2205</v>
          </cell>
          <cell r="P2206">
            <v>2984</v>
          </cell>
          <cell r="Q2206" t="str">
            <v>December Cash Advance Current Interest Rate</v>
          </cell>
          <cell r="R2206" t="str">
            <v>dec_cash_adv_crrnt_int_rate</v>
          </cell>
        </row>
        <row r="2207">
          <cell r="A2207" t="str">
            <v>Clearing Hub Number</v>
          </cell>
          <cell r="B2207">
            <v>2206</v>
          </cell>
          <cell r="P2207">
            <v>2985</v>
          </cell>
          <cell r="Q2207" t="str">
            <v>December Cash Advance Limit 1</v>
          </cell>
          <cell r="R2207" t="str">
            <v>dec_cash_adv_lmt_1</v>
          </cell>
        </row>
        <row r="2208">
          <cell r="A2208" t="str">
            <v>Clearing Hub Name</v>
          </cell>
          <cell r="B2208">
            <v>2207</v>
          </cell>
          <cell r="P2208">
            <v>2986</v>
          </cell>
          <cell r="Q2208" t="str">
            <v>December Cash Advance Limit 2</v>
          </cell>
          <cell r="R2208" t="str">
            <v>dec_cash_adv_lmt_2</v>
          </cell>
        </row>
        <row r="2209">
          <cell r="A2209" t="str">
            <v>Clearing Hub Start Date</v>
          </cell>
          <cell r="B2209">
            <v>2208</v>
          </cell>
          <cell r="P2209">
            <v>2987</v>
          </cell>
          <cell r="Q2209" t="str">
            <v>December Cash Advance Interest Rate 2</v>
          </cell>
          <cell r="R2209" t="str">
            <v>dec_cash_adv_int_rate_2</v>
          </cell>
        </row>
        <row r="2210">
          <cell r="A2210" t="str">
            <v>Lending Hub Number</v>
          </cell>
          <cell r="B2210">
            <v>2209</v>
          </cell>
          <cell r="P2210">
            <v>2988</v>
          </cell>
          <cell r="Q2210" t="str">
            <v>December Cash Advance Interest Rate 3</v>
          </cell>
          <cell r="R2210" t="str">
            <v>dec_cash_adv_int_rate_3</v>
          </cell>
        </row>
        <row r="2211">
          <cell r="A2211" t="str">
            <v>Lending Hub Name</v>
          </cell>
          <cell r="B2211">
            <v>2210</v>
          </cell>
          <cell r="P2211">
            <v>2989</v>
          </cell>
          <cell r="Q2211" t="str">
            <v>December Cash Advance Limit Option</v>
          </cell>
          <cell r="R2211" t="str">
            <v>dec_cash_adv_lmt_opt</v>
          </cell>
        </row>
        <row r="2212">
          <cell r="A2212" t="str">
            <v>Lending Hub Start Date</v>
          </cell>
          <cell r="B2212">
            <v>2211</v>
          </cell>
          <cell r="P2212">
            <v>2990</v>
          </cell>
          <cell r="Q2212" t="str">
            <v>December Annual Fee Item Count</v>
          </cell>
          <cell r="R2212" t="str">
            <v>dec_annl_fee_itm_cnt</v>
          </cell>
        </row>
        <row r="2213">
          <cell r="A2213" t="str">
            <v>Inter Region Zone Code</v>
          </cell>
          <cell r="B2213">
            <v>2212</v>
          </cell>
          <cell r="P2213">
            <v>2991</v>
          </cell>
          <cell r="Q2213" t="str">
            <v>December Annual Fee Amount</v>
          </cell>
          <cell r="R2213" t="str">
            <v>dec_annl_fee_amt</v>
          </cell>
        </row>
        <row r="2214">
          <cell r="A2214" t="str">
            <v>Center Name for Statement Printing in English</v>
          </cell>
          <cell r="B2214">
            <v>2213</v>
          </cell>
          <cell r="P2214">
            <v>2992</v>
          </cell>
          <cell r="Q2214" t="str">
            <v>December Late Charge Item Count</v>
          </cell>
          <cell r="R2214" t="str">
            <v>dec_late_chrg_itm_cnt</v>
          </cell>
        </row>
        <row r="2215">
          <cell r="A2215" t="str">
            <v>Center Name for Statement Printing in Thai</v>
          </cell>
          <cell r="B2215">
            <v>2214</v>
          </cell>
          <cell r="P2215">
            <v>2993</v>
          </cell>
          <cell r="Q2215" t="str">
            <v>December Late Charge Amount</v>
          </cell>
          <cell r="R2215" t="str">
            <v>dec_late_chrg_amt</v>
          </cell>
        </row>
        <row r="2216">
          <cell r="A2216" t="str">
            <v>Record Sequence Transaction</v>
          </cell>
          <cell r="B2216">
            <v>2215</v>
          </cell>
          <cell r="P2216">
            <v>2994</v>
          </cell>
          <cell r="Q2216" t="str">
            <v>December Over Limit Fee Item Count</v>
          </cell>
          <cell r="R2216" t="str">
            <v>dec_olmt_fee_itm_cnt</v>
          </cell>
        </row>
        <row r="2217">
          <cell r="A2217" t="str">
            <v>Card Type Transaction</v>
          </cell>
          <cell r="B2217">
            <v>2216</v>
          </cell>
          <cell r="P2217">
            <v>2995</v>
          </cell>
          <cell r="Q2217" t="str">
            <v>December Over Limit Fee Amount</v>
          </cell>
          <cell r="R2217" t="str">
            <v>dec_olmt_fee_amt</v>
          </cell>
        </row>
        <row r="2218">
          <cell r="A2218" t="str">
            <v>Basic or Supplement Card</v>
          </cell>
          <cell r="B2218">
            <v>2217</v>
          </cell>
          <cell r="P2218">
            <v>2996</v>
          </cell>
          <cell r="Q2218" t="str">
            <v>December Miscellaneous Charge Fee Item Count</v>
          </cell>
          <cell r="R2218" t="str">
            <v>dec_misc_chrg_fee_itm_cnt</v>
          </cell>
        </row>
        <row r="2219">
          <cell r="A2219" t="str">
            <v>Branch Number</v>
          </cell>
          <cell r="B2219">
            <v>2218</v>
          </cell>
          <cell r="P2219">
            <v>2997</v>
          </cell>
          <cell r="Q2219" t="str">
            <v>December Miscellaneous Charge Fee Amount</v>
          </cell>
          <cell r="R2219" t="str">
            <v>dec_misc_chrg_fee_amt</v>
          </cell>
        </row>
        <row r="2220">
          <cell r="A2220" t="str">
            <v xml:space="preserve">Zip Code </v>
          </cell>
          <cell r="B2220">
            <v>2219</v>
          </cell>
          <cell r="P2220">
            <v>2998</v>
          </cell>
          <cell r="Q2220" t="str">
            <v>December Service Charge Fee Item Count</v>
          </cell>
          <cell r="R2220" t="str">
            <v>dec_svc_chrg_fee_itm_cnt</v>
          </cell>
        </row>
        <row r="2221">
          <cell r="A2221" t="str">
            <v>Staff Flag</v>
          </cell>
          <cell r="B2221">
            <v>2220</v>
          </cell>
          <cell r="P2221">
            <v>2999</v>
          </cell>
          <cell r="Q2221" t="str">
            <v>December Service Charge Fee Amount</v>
          </cell>
          <cell r="R2221" t="str">
            <v>dec_svc_chrg_fee_amt</v>
          </cell>
        </row>
        <row r="2222">
          <cell r="A2222" t="str">
            <v>Transaciton Amount</v>
          </cell>
          <cell r="B2222">
            <v>2221</v>
          </cell>
          <cell r="P2222">
            <v>3000</v>
          </cell>
          <cell r="Q2222" t="str">
            <v>December Cash Advance per Fee Item Count</v>
          </cell>
          <cell r="R2222" t="str">
            <v>dec_cash_adv_per_fee_itm_cnt</v>
          </cell>
        </row>
        <row r="2223">
          <cell r="A2223" t="str">
            <v>Source Transaction</v>
          </cell>
          <cell r="B2223">
            <v>2222</v>
          </cell>
          <cell r="P2223">
            <v>3001</v>
          </cell>
          <cell r="Q2223" t="str">
            <v>December Cash Advance per Fee Amount</v>
          </cell>
          <cell r="R2223" t="str">
            <v>dec_cash_adv_per_fee_amt</v>
          </cell>
        </row>
        <row r="2224">
          <cell r="A2224" t="str">
            <v>Merchant or DBA Name in English</v>
          </cell>
          <cell r="B2224">
            <v>2223</v>
          </cell>
          <cell r="P2224">
            <v>3002</v>
          </cell>
          <cell r="Q2224" t="str">
            <v>December Statement Payment Amount</v>
          </cell>
          <cell r="R2224" t="str">
            <v>dec_stmt_paymt_amt</v>
          </cell>
        </row>
        <row r="2225">
          <cell r="A2225" t="str">
            <v>Merchant or DBA City</v>
          </cell>
          <cell r="B2225">
            <v>2224</v>
          </cell>
          <cell r="P2225">
            <v>3003</v>
          </cell>
          <cell r="Q2225" t="str">
            <v>December Statement Current Balance</v>
          </cell>
          <cell r="R2225" t="str">
            <v>dec_stmt_crrnt_bal</v>
          </cell>
        </row>
        <row r="2226">
          <cell r="A2226" t="str">
            <v>Merchant or DBA Country</v>
          </cell>
          <cell r="B2226">
            <v>2225</v>
          </cell>
          <cell r="P2226">
            <v>3004</v>
          </cell>
          <cell r="Q2226" t="str">
            <v>December Bonus Bucket Begin Balance</v>
          </cell>
          <cell r="R2226" t="str">
            <v>dec_bns_bckt_bgn_bal</v>
          </cell>
        </row>
        <row r="2227">
          <cell r="A2227" t="str">
            <v>Reference Transaction Number</v>
          </cell>
          <cell r="B2227">
            <v>2226</v>
          </cell>
          <cell r="P2227">
            <v>3006</v>
          </cell>
          <cell r="Q2227" t="str">
            <v>December Bonus Bucket Cycle-to-Date Utilization</v>
          </cell>
          <cell r="R2227" t="str">
            <v>dec_bns_bckt_cyc_to_dt_utlz</v>
          </cell>
        </row>
        <row r="2228">
          <cell r="A2228" t="str">
            <v>Statement Date</v>
          </cell>
          <cell r="B2228">
            <v>2227</v>
          </cell>
          <cell r="P2228">
            <v>3007</v>
          </cell>
          <cell r="Q2228" t="str">
            <v>December Statement Credit Limit</v>
          </cell>
          <cell r="R2228" t="str">
            <v>dec_stmt_cr_lmt</v>
          </cell>
        </row>
        <row r="2229">
          <cell r="A2229" t="str">
            <v>Sort Flag</v>
          </cell>
          <cell r="B2229">
            <v>2228</v>
          </cell>
          <cell r="P2229">
            <v>3008</v>
          </cell>
          <cell r="Q2229" t="str">
            <v>December Statement Available Credit Limit</v>
          </cell>
          <cell r="R2229" t="str">
            <v>dec_stmt_avl_cr_lmt</v>
          </cell>
        </row>
        <row r="2230">
          <cell r="A2230" t="str">
            <v>Record Sequence</v>
          </cell>
          <cell r="B2230">
            <v>2229</v>
          </cell>
          <cell r="P2230">
            <v>3009</v>
          </cell>
          <cell r="Q2230" t="str">
            <v>December Statement Cash Limit</v>
          </cell>
          <cell r="R2230" t="str">
            <v>dec_stmt_cash_lmt</v>
          </cell>
        </row>
        <row r="2231">
          <cell r="A2231" t="str">
            <v>Basic or Supplementary card</v>
          </cell>
          <cell r="B2231">
            <v>2230</v>
          </cell>
          <cell r="P2231">
            <v>3010</v>
          </cell>
          <cell r="Q2231" t="str">
            <v>December Statement Available Cash Limit</v>
          </cell>
          <cell r="R2231" t="str">
            <v>dec_stmt_avl_cash_lmt</v>
          </cell>
        </row>
        <row r="2232">
          <cell r="A2232" t="str">
            <v>Zip Code</v>
          </cell>
          <cell r="B2232">
            <v>2231</v>
          </cell>
          <cell r="P2232">
            <v>3011</v>
          </cell>
          <cell r="Q2232" t="str">
            <v>December Airline Item Count</v>
          </cell>
          <cell r="R2232" t="str">
            <v>dec_airln_itm_cnt</v>
          </cell>
        </row>
        <row r="2233">
          <cell r="A2233" t="str">
            <v>Type</v>
          </cell>
          <cell r="B2233">
            <v>2232</v>
          </cell>
          <cell r="P2233">
            <v>3012</v>
          </cell>
          <cell r="Q2233" t="str">
            <v>December Airline Amount</v>
          </cell>
          <cell r="R2233" t="str">
            <v>dec_airln_amt</v>
          </cell>
        </row>
        <row r="2234">
          <cell r="A2234" t="str">
            <v>Transaction Count</v>
          </cell>
          <cell r="B2234">
            <v>2233</v>
          </cell>
          <cell r="P2234">
            <v>3015</v>
          </cell>
          <cell r="Q2234" t="str">
            <v>December Car Rental Item Count</v>
          </cell>
          <cell r="R2234" t="str">
            <v>dec_car_rent_itm_cnt</v>
          </cell>
        </row>
        <row r="2235">
          <cell r="A2235" t="str">
            <v>Transaction Address</v>
          </cell>
          <cell r="B2235">
            <v>2234</v>
          </cell>
          <cell r="P2235">
            <v>3016</v>
          </cell>
          <cell r="Q2235" t="str">
            <v>December Car Rental Amount</v>
          </cell>
          <cell r="R2235" t="str">
            <v>dec_car_rent_amt</v>
          </cell>
        </row>
        <row r="2236">
          <cell r="A2236" t="str">
            <v>Retail Begin Balance</v>
          </cell>
          <cell r="B2236">
            <v>2235</v>
          </cell>
          <cell r="P2236">
            <v>3019</v>
          </cell>
          <cell r="Q2236" t="str">
            <v>December Mail Order Item Count</v>
          </cell>
          <cell r="R2236" t="str">
            <v>dec_mail_ordr_itm_cnt</v>
          </cell>
        </row>
        <row r="2237">
          <cell r="A2237" t="str">
            <v>Retail Service Charge</v>
          </cell>
          <cell r="B2237">
            <v>2236</v>
          </cell>
          <cell r="P2237">
            <v>3020</v>
          </cell>
          <cell r="Q2237" t="str">
            <v>December Mail Order Amount</v>
          </cell>
          <cell r="R2237" t="str">
            <v>dec_mail_ordr_amt</v>
          </cell>
        </row>
        <row r="2238">
          <cell r="A2238" t="str">
            <v>Retail Interest</v>
          </cell>
          <cell r="B2238">
            <v>2237</v>
          </cell>
          <cell r="P2238">
            <v>3021</v>
          </cell>
          <cell r="Q2238" t="str">
            <v>December ATM Cash Item Count</v>
          </cell>
          <cell r="R2238" t="str">
            <v>dec_atm_cash_itm_cnt</v>
          </cell>
        </row>
        <row r="2239">
          <cell r="A2239" t="str">
            <v>Retail Current Balance</v>
          </cell>
          <cell r="B2239">
            <v>2238</v>
          </cell>
          <cell r="P2239">
            <v>3022</v>
          </cell>
          <cell r="Q2239" t="str">
            <v>December ATM Cash Amount</v>
          </cell>
          <cell r="R2239" t="str">
            <v>dec_atm_cash_amt</v>
          </cell>
        </row>
        <row r="2240">
          <cell r="A2240" t="str">
            <v>Retail Miscellaneous Fee</v>
          </cell>
          <cell r="B2240">
            <v>2239</v>
          </cell>
          <cell r="P2240">
            <v>3023</v>
          </cell>
          <cell r="Q2240" t="str">
            <v>December Counter Cash Item Count</v>
          </cell>
          <cell r="R2240" t="str">
            <v>dec_cntr_cash_itm_cnt</v>
          </cell>
        </row>
        <row r="2241">
          <cell r="A2241" t="str">
            <v>Cash Begin Balance</v>
          </cell>
          <cell r="B2241">
            <v>2240</v>
          </cell>
          <cell r="P2241">
            <v>3024</v>
          </cell>
          <cell r="Q2241" t="str">
            <v>December Counter Cash Amount</v>
          </cell>
          <cell r="R2241" t="str">
            <v>dec_cntr_cash_amt</v>
          </cell>
        </row>
        <row r="2242">
          <cell r="A2242" t="str">
            <v>Cash Service Charge</v>
          </cell>
          <cell r="B2242">
            <v>2241</v>
          </cell>
          <cell r="P2242">
            <v>3027</v>
          </cell>
          <cell r="Q2242" t="str">
            <v>December Other Merchant Item Count</v>
          </cell>
          <cell r="R2242" t="str">
            <v>dec_othr_mrch_itm_cnt</v>
          </cell>
        </row>
        <row r="2243">
          <cell r="A2243" t="str">
            <v>Cash Interest</v>
          </cell>
          <cell r="B2243">
            <v>2242</v>
          </cell>
          <cell r="P2243">
            <v>3028</v>
          </cell>
          <cell r="Q2243" t="str">
            <v>December Other Merchant Amount</v>
          </cell>
          <cell r="R2243" t="str">
            <v>dec_othr_mrch_amt</v>
          </cell>
        </row>
        <row r="2244">
          <cell r="A2244" t="str">
            <v>Cash Current Balance</v>
          </cell>
          <cell r="B2244">
            <v>2243</v>
          </cell>
          <cell r="P2244">
            <v>3029</v>
          </cell>
          <cell r="Q2244" t="str">
            <v>12 Month Retail Item Count</v>
          </cell>
          <cell r="R2244" t="str">
            <v>12_mo_rtl_itm_cnt</v>
          </cell>
        </row>
        <row r="2245">
          <cell r="A2245" t="str">
            <v>Current Payment Due</v>
          </cell>
          <cell r="B2245">
            <v>2244</v>
          </cell>
          <cell r="P2245">
            <v>3030</v>
          </cell>
          <cell r="Q2245" t="str">
            <v>12 Month Retail Amount</v>
          </cell>
          <cell r="R2245" t="str">
            <v>12_mo_rtl_amt</v>
          </cell>
        </row>
        <row r="2246">
          <cell r="A2246" t="str">
            <v>Credit Limit</v>
          </cell>
          <cell r="B2246">
            <v>2245</v>
          </cell>
          <cell r="P2246">
            <v>3031</v>
          </cell>
          <cell r="Q2246" t="str">
            <v>12 Month ATM Cash Advance Item Count</v>
          </cell>
          <cell r="R2246" t="str">
            <v>12_mo_atm_cash_adv_itm_cnt</v>
          </cell>
        </row>
        <row r="2247">
          <cell r="A2247" t="str">
            <v>Payment Due Date</v>
          </cell>
          <cell r="B2247">
            <v>2246</v>
          </cell>
          <cell r="P2247">
            <v>3032</v>
          </cell>
          <cell r="Q2247" t="str">
            <v>12 Month ATM Cash Advance Amount</v>
          </cell>
          <cell r="R2247" t="str">
            <v>12_mo_atm_cash_adv_amt</v>
          </cell>
        </row>
        <row r="2248">
          <cell r="A2248" t="str">
            <v>Year to Date Interest</v>
          </cell>
          <cell r="B2248">
            <v>2247</v>
          </cell>
          <cell r="P2248">
            <v>3033</v>
          </cell>
          <cell r="Q2248" t="str">
            <v>12 Month Counter Cash Advance Item Count</v>
          </cell>
          <cell r="R2248" t="str">
            <v>12_mo_cntr_cash_adv_itm_cnt</v>
          </cell>
        </row>
        <row r="2249">
          <cell r="A2249" t="str">
            <v>Year to Date Interest Receive</v>
          </cell>
          <cell r="B2249">
            <v>2248</v>
          </cell>
          <cell r="P2249">
            <v>3034</v>
          </cell>
          <cell r="Q2249" t="str">
            <v>12 Month Counter Cash Advance Amount</v>
          </cell>
          <cell r="R2249" t="str">
            <v>12_mo_cntr_cash_adv_amt</v>
          </cell>
        </row>
        <row r="2250">
          <cell r="A2250" t="str">
            <v>Autopayment Flag</v>
          </cell>
          <cell r="B2250">
            <v>2249</v>
          </cell>
          <cell r="P2250">
            <v>3035</v>
          </cell>
          <cell r="Q2250" t="str">
            <v>12 Month Retail Interest Amount</v>
          </cell>
          <cell r="R2250" t="str">
            <v>12_mo_rtl_int_amt</v>
          </cell>
        </row>
        <row r="2251">
          <cell r="A2251" t="str">
            <v>Autopayment Account Number</v>
          </cell>
          <cell r="B2251">
            <v>2250</v>
          </cell>
          <cell r="P2251">
            <v>3036</v>
          </cell>
          <cell r="Q2251" t="str">
            <v>12 Month Retail Current Interest Rate</v>
          </cell>
          <cell r="R2251" t="str">
            <v>12_mo_rtl_crrnt_int_rate</v>
          </cell>
        </row>
        <row r="2252">
          <cell r="A2252" t="str">
            <v>Available Credit</v>
          </cell>
          <cell r="B2252">
            <v>2251</v>
          </cell>
          <cell r="P2252">
            <v>3037</v>
          </cell>
          <cell r="Q2252" t="str">
            <v>12 Month Retail Limit 1</v>
          </cell>
          <cell r="R2252" t="str">
            <v>12_mo_rtl_lmt_1</v>
          </cell>
        </row>
        <row r="2253">
          <cell r="A2253" t="str">
            <v>Memo Number 1</v>
          </cell>
          <cell r="B2253">
            <v>2252</v>
          </cell>
          <cell r="P2253">
            <v>3038</v>
          </cell>
          <cell r="Q2253" t="str">
            <v>12 Month Retail Limit 2</v>
          </cell>
          <cell r="R2253" t="str">
            <v>12_mo_rtl_lmt_2</v>
          </cell>
        </row>
        <row r="2254">
          <cell r="A2254" t="str">
            <v>Memo Number 2</v>
          </cell>
          <cell r="B2254">
            <v>2253</v>
          </cell>
          <cell r="P2254">
            <v>3039</v>
          </cell>
          <cell r="Q2254" t="str">
            <v>12 Month Retail Interest Rate 2</v>
          </cell>
          <cell r="R2254" t="str">
            <v>12_mo_rtl_int_rate_2</v>
          </cell>
        </row>
        <row r="2255">
          <cell r="A2255" t="str">
            <v>Memo Number 3</v>
          </cell>
          <cell r="B2255">
            <v>2254</v>
          </cell>
          <cell r="P2255">
            <v>3040</v>
          </cell>
          <cell r="Q2255" t="str">
            <v>12 Month Retail Interest Rate 3</v>
          </cell>
          <cell r="R2255" t="str">
            <v>12_mo_rtl_int_rate_3</v>
          </cell>
        </row>
        <row r="2256">
          <cell r="A2256" t="str">
            <v>Memo Number 4</v>
          </cell>
          <cell r="B2256">
            <v>2255</v>
          </cell>
          <cell r="P2256">
            <v>3041</v>
          </cell>
          <cell r="Q2256" t="str">
            <v xml:space="preserve">12 Month Retail Limit Option </v>
          </cell>
          <cell r="R2256" t="str">
            <v>12_mo_rtl_lmt_opt</v>
          </cell>
        </row>
        <row r="2257">
          <cell r="A2257" t="str">
            <v>Memo Number 5</v>
          </cell>
          <cell r="B2257">
            <v>2256</v>
          </cell>
          <cell r="P2257">
            <v>3042</v>
          </cell>
          <cell r="Q2257" t="str">
            <v>12 Month Cash Advance Interest Rate</v>
          </cell>
          <cell r="R2257" t="str">
            <v>12_mo_cash_adv_int_rate</v>
          </cell>
        </row>
        <row r="2258">
          <cell r="A2258" t="str">
            <v>Cardholder Status</v>
          </cell>
          <cell r="B2258">
            <v>2257</v>
          </cell>
          <cell r="P2258">
            <v>3043</v>
          </cell>
          <cell r="Q2258" t="str">
            <v>12 Month Cash Advance Current Interest Rate</v>
          </cell>
          <cell r="R2258" t="str">
            <v>12_mo_cash_adv_crrnt_int_rate</v>
          </cell>
        </row>
        <row r="2259">
          <cell r="A2259" t="str">
            <v>Annual Fee Amount</v>
          </cell>
          <cell r="B2259">
            <v>2258</v>
          </cell>
          <cell r="P2259">
            <v>3044</v>
          </cell>
          <cell r="Q2259" t="str">
            <v>12 Month Cash Advance Limit 1</v>
          </cell>
          <cell r="R2259" t="str">
            <v>12_mo_cash_adv_lmt_1</v>
          </cell>
        </row>
        <row r="2260">
          <cell r="A2260" t="str">
            <v>Other Fee Amount</v>
          </cell>
          <cell r="B2260">
            <v>2259</v>
          </cell>
          <cell r="P2260">
            <v>3045</v>
          </cell>
          <cell r="Q2260" t="str">
            <v>12 Month Cash Advance Limit 2</v>
          </cell>
          <cell r="R2260" t="str">
            <v>12_mo_cash_adv_lmt_2</v>
          </cell>
        </row>
        <row r="2261">
          <cell r="A2261" t="str">
            <v>Vat Amount</v>
          </cell>
          <cell r="B2261">
            <v>2260</v>
          </cell>
          <cell r="P2261">
            <v>3046</v>
          </cell>
          <cell r="Q2261" t="str">
            <v>12 Month Cash Advance Interest Rate 2</v>
          </cell>
          <cell r="R2261" t="str">
            <v>12_mo_cash_adv_int_rate_2</v>
          </cell>
        </row>
        <row r="2262">
          <cell r="A2262" t="str">
            <v>Embosser Information Name in English</v>
          </cell>
          <cell r="B2262">
            <v>2261</v>
          </cell>
          <cell r="P2262">
            <v>3047</v>
          </cell>
          <cell r="Q2262" t="str">
            <v>12 Month Cash Advance Interest Rate 3</v>
          </cell>
          <cell r="R2262" t="str">
            <v>12_mo_cash_adv_int_rate_3</v>
          </cell>
        </row>
        <row r="2263">
          <cell r="A2263" t="str">
            <v>Basic or Supplementary Card Information</v>
          </cell>
          <cell r="B2263">
            <v>2262</v>
          </cell>
          <cell r="P2263">
            <v>3048</v>
          </cell>
          <cell r="Q2263" t="str">
            <v>12 Month Cash Advance Limit Option</v>
          </cell>
          <cell r="R2263" t="str">
            <v>12_mo_cash_adv_lmt_opt</v>
          </cell>
        </row>
        <row r="2264">
          <cell r="A2264" t="str">
            <v>Customer Name in Thai</v>
          </cell>
          <cell r="B2264">
            <v>2263</v>
          </cell>
          <cell r="P2264">
            <v>3049</v>
          </cell>
          <cell r="Q2264" t="str">
            <v>12 Month Annual Fee Item Count</v>
          </cell>
          <cell r="R2264" t="str">
            <v>12_mo_annl_fee_itm_cnt</v>
          </cell>
        </row>
        <row r="2265">
          <cell r="A2265" t="str">
            <v>Customer Address Line 1</v>
          </cell>
          <cell r="B2265">
            <v>2264</v>
          </cell>
          <cell r="P2265">
            <v>3050</v>
          </cell>
          <cell r="Q2265" t="str">
            <v>12 Month Annual Fee Amount</v>
          </cell>
          <cell r="R2265" t="str">
            <v>12_mo_annl_fee_amt</v>
          </cell>
        </row>
        <row r="2266">
          <cell r="A2266" t="str">
            <v>Customer Address Line 2</v>
          </cell>
          <cell r="B2266">
            <v>2265</v>
          </cell>
          <cell r="P2266">
            <v>3051</v>
          </cell>
          <cell r="Q2266" t="str">
            <v>12 Month Late Charge Item Count</v>
          </cell>
          <cell r="R2266" t="str">
            <v>12_mo_late_chrg_itm_cnt</v>
          </cell>
        </row>
        <row r="2267">
          <cell r="A2267" t="str">
            <v>Customer Credit Line</v>
          </cell>
          <cell r="B2267">
            <v>2266</v>
          </cell>
          <cell r="P2267">
            <v>3052</v>
          </cell>
          <cell r="Q2267" t="str">
            <v>12 Month Late Charge Amount</v>
          </cell>
          <cell r="R2267" t="str">
            <v>12_mo_late_chrg_amt</v>
          </cell>
        </row>
        <row r="2268">
          <cell r="A2268" t="str">
            <v xml:space="preserve">Statement Number </v>
          </cell>
          <cell r="B2268">
            <v>2267</v>
          </cell>
          <cell r="P2268">
            <v>3053</v>
          </cell>
          <cell r="Q2268" t="str">
            <v>12 Month Over Limit Fee Item Count</v>
          </cell>
          <cell r="R2268" t="str">
            <v>12_mo_olmt_fee_itm_cnt</v>
          </cell>
        </row>
        <row r="2269">
          <cell r="A2269" t="str">
            <v>Principle Card Number</v>
          </cell>
          <cell r="B2269">
            <v>2268</v>
          </cell>
          <cell r="P2269">
            <v>3054</v>
          </cell>
          <cell r="Q2269" t="str">
            <v>12 Month Over Limit Fee Amount</v>
          </cell>
          <cell r="R2269" t="str">
            <v>12_mo_olmt_fee_amt</v>
          </cell>
        </row>
        <row r="2270">
          <cell r="A2270" t="str">
            <v>This Month Special Point</v>
          </cell>
          <cell r="B2270">
            <v>2269</v>
          </cell>
          <cell r="P2270">
            <v>3055</v>
          </cell>
          <cell r="Q2270" t="str">
            <v>12 Month Miscellaneous Charge Fee Item Count</v>
          </cell>
          <cell r="R2270" t="str">
            <v>12_mo_misc_chrg_fee_itm_cnt</v>
          </cell>
        </row>
        <row r="2271">
          <cell r="A2271" t="str">
            <v>Point Expire in 1 Month</v>
          </cell>
          <cell r="B2271">
            <v>2270</v>
          </cell>
          <cell r="P2271">
            <v>3056</v>
          </cell>
          <cell r="Q2271" t="str">
            <v>12 Month Miscellaneous Charge Fee Amount</v>
          </cell>
          <cell r="R2271" t="str">
            <v>12_mo_misc_chrg_fee_amt</v>
          </cell>
        </row>
        <row r="2272">
          <cell r="A2272" t="str">
            <v>Point Expire in 2 Month</v>
          </cell>
          <cell r="B2272">
            <v>2271</v>
          </cell>
          <cell r="P2272">
            <v>3057</v>
          </cell>
          <cell r="Q2272" t="str">
            <v>12 Month Service Charge Fee Item Count</v>
          </cell>
          <cell r="R2272" t="str">
            <v>12_mo_svc_chrg_fee_itm_cnt</v>
          </cell>
        </row>
        <row r="2273">
          <cell r="A2273" t="str">
            <v xml:space="preserve">Billing Cycle </v>
          </cell>
          <cell r="B2273">
            <v>2272</v>
          </cell>
          <cell r="P2273">
            <v>3058</v>
          </cell>
          <cell r="Q2273" t="str">
            <v>12 Month Service Charge Fee Amount</v>
          </cell>
          <cell r="R2273" t="str">
            <v>12_mo_svc_chrg_fee_amt</v>
          </cell>
        </row>
        <row r="2274">
          <cell r="A2274" t="str">
            <v>Last Month Point</v>
          </cell>
          <cell r="B2274">
            <v>2273</v>
          </cell>
          <cell r="P2274">
            <v>3059</v>
          </cell>
          <cell r="Q2274" t="str">
            <v>12 Month Cash Advance per Fee Item Count</v>
          </cell>
          <cell r="R2274" t="str">
            <v>12_mo_cash_adv_per_fee_itm_cnt</v>
          </cell>
        </row>
        <row r="2275">
          <cell r="A2275" t="str">
            <v>This Month Point</v>
          </cell>
          <cell r="B2275">
            <v>2274</v>
          </cell>
          <cell r="P2275">
            <v>3060</v>
          </cell>
          <cell r="Q2275" t="str">
            <v>12 Month Cash Advance per Fee Amount</v>
          </cell>
          <cell r="R2275" t="str">
            <v>12_mo_cash_adv_per_fee_amt</v>
          </cell>
        </row>
        <row r="2276">
          <cell r="A2276" t="str">
            <v>This Month Point Redeem</v>
          </cell>
          <cell r="B2276">
            <v>2275</v>
          </cell>
          <cell r="P2276">
            <v>3061</v>
          </cell>
          <cell r="Q2276" t="str">
            <v>12 Month Statement Payment Amount</v>
          </cell>
          <cell r="R2276" t="str">
            <v>12_mo_stmt_paymt_amt</v>
          </cell>
        </row>
        <row r="2277">
          <cell r="A2277" t="str">
            <v>Summary Amount Payment</v>
          </cell>
          <cell r="B2277">
            <v>2276</v>
          </cell>
          <cell r="P2277">
            <v>3062</v>
          </cell>
          <cell r="Q2277" t="str">
            <v>12 Month Statement Current Balance</v>
          </cell>
          <cell r="R2277" t="str">
            <v>12_mo_stmt_crrnt_bal</v>
          </cell>
        </row>
        <row r="2278">
          <cell r="A2278" t="str">
            <v>Summary Amount Retail And Cash</v>
          </cell>
          <cell r="B2278">
            <v>2277</v>
          </cell>
          <cell r="P2278">
            <v>3063</v>
          </cell>
          <cell r="Q2278" t="str">
            <v>12 Month Bonus Bucket Begin Balance</v>
          </cell>
          <cell r="R2278" t="str">
            <v>12_mo_bns_bckt_bgn_bal</v>
          </cell>
        </row>
        <row r="2279">
          <cell r="A2279" t="str">
            <v>Interest Rate</v>
          </cell>
          <cell r="B2279">
            <v>2278</v>
          </cell>
          <cell r="P2279">
            <v>3065</v>
          </cell>
          <cell r="Q2279" t="str">
            <v>12 Month Bonus Bucket Cycle-to-Date Utilization</v>
          </cell>
          <cell r="R2279" t="str">
            <v>12_mo_bns_bckt_cyc_to_dt_utlz</v>
          </cell>
        </row>
        <row r="2280">
          <cell r="A2280" t="str">
            <v xml:space="preserve">Affinity Code </v>
          </cell>
          <cell r="B2280">
            <v>2279</v>
          </cell>
          <cell r="P2280">
            <v>3066</v>
          </cell>
          <cell r="Q2280" t="str">
            <v>12 Month Statement Credit Limit</v>
          </cell>
          <cell r="R2280" t="str">
            <v>12_mo_stmt_cr_lmt</v>
          </cell>
        </row>
        <row r="2281">
          <cell r="A2281" t="str">
            <v>Sort Statement Date</v>
          </cell>
          <cell r="B2281">
            <v>2280</v>
          </cell>
          <cell r="P2281">
            <v>3067</v>
          </cell>
          <cell r="Q2281" t="str">
            <v>12 Month Statement Available Credit Limit</v>
          </cell>
          <cell r="R2281" t="str">
            <v>12_mo_stmt_avl_cr_lmt</v>
          </cell>
        </row>
        <row r="2282">
          <cell r="A2282" t="str">
            <v xml:space="preserve">Sort Flag </v>
          </cell>
          <cell r="B2282">
            <v>2281</v>
          </cell>
          <cell r="P2282">
            <v>3068</v>
          </cell>
          <cell r="Q2282" t="str">
            <v>12 Month Statement Cash Limit</v>
          </cell>
          <cell r="R2282" t="str">
            <v>12_mo_stmt_cash_lmt</v>
          </cell>
        </row>
        <row r="2283">
          <cell r="A2283" t="str">
            <v>Number of Line Per Customer</v>
          </cell>
          <cell r="B2283">
            <v>2282</v>
          </cell>
          <cell r="P2283">
            <v>3069</v>
          </cell>
          <cell r="Q2283" t="str">
            <v>12 Month Statement Available Cash Limit</v>
          </cell>
          <cell r="R2283" t="str">
            <v>12_mo_stmt_avl_cash_lmt</v>
          </cell>
        </row>
        <row r="2284">
          <cell r="A2284" t="str">
            <v>Number of Page Per Cardholder</v>
          </cell>
          <cell r="B2284">
            <v>2283</v>
          </cell>
          <cell r="P2284">
            <v>3070</v>
          </cell>
          <cell r="Q2284" t="str">
            <v>12 Month Airline Item Count</v>
          </cell>
          <cell r="R2284" t="str">
            <v>12_mo_airln_itm_cnt</v>
          </cell>
        </row>
        <row r="2285">
          <cell r="A2285" t="str">
            <v>Number of Page Per Customer</v>
          </cell>
          <cell r="B2285">
            <v>2284</v>
          </cell>
          <cell r="P2285">
            <v>3071</v>
          </cell>
          <cell r="Q2285" t="str">
            <v>12 Month Airline Amount</v>
          </cell>
          <cell r="R2285" t="str">
            <v>12_mo_airln_amt</v>
          </cell>
        </row>
        <row r="2286">
          <cell r="A2286" t="str">
            <v>File Date</v>
          </cell>
          <cell r="B2286">
            <v>2285</v>
          </cell>
          <cell r="P2286">
            <v>3074</v>
          </cell>
          <cell r="Q2286" t="str">
            <v>12 Month Car Rental Item Count</v>
          </cell>
          <cell r="R2286" t="str">
            <v>12_mo_car_rent_itm_cnt</v>
          </cell>
        </row>
        <row r="2287">
          <cell r="A2287" t="str">
            <v>Supplement Customer Flag</v>
          </cell>
          <cell r="B2287">
            <v>2286</v>
          </cell>
          <cell r="P2287">
            <v>3075</v>
          </cell>
          <cell r="Q2287" t="str">
            <v>12 Month Car Rental Amount</v>
          </cell>
          <cell r="R2287" t="str">
            <v>12_mo_car_rent_amt</v>
          </cell>
        </row>
        <row r="2288">
          <cell r="A2288" t="str">
            <v>Cycle Due</v>
          </cell>
          <cell r="B2288">
            <v>2287</v>
          </cell>
          <cell r="P2288">
            <v>3078</v>
          </cell>
          <cell r="Q2288" t="str">
            <v>12 Month Mail Order Item Count</v>
          </cell>
          <cell r="R2288" t="str">
            <v>12_mo_mail_ordr_itm_cnt</v>
          </cell>
        </row>
        <row r="2289">
          <cell r="A2289" t="str">
            <v>Miscellaneous Late Not Paid</v>
          </cell>
          <cell r="B2289">
            <v>2288</v>
          </cell>
          <cell r="P2289">
            <v>3079</v>
          </cell>
          <cell r="Q2289" t="str">
            <v>12 Month Mail Order Amount</v>
          </cell>
          <cell r="R2289" t="str">
            <v>12_mo_mail_ordr_amt</v>
          </cell>
        </row>
        <row r="2290">
          <cell r="A2290" t="str">
            <v>Miscellaneous Cheque Not Paid</v>
          </cell>
          <cell r="B2290">
            <v>2289</v>
          </cell>
          <cell r="P2290">
            <v>3080</v>
          </cell>
          <cell r="Q2290" t="str">
            <v>12 Month ATM Cash Item Count</v>
          </cell>
          <cell r="R2290" t="str">
            <v>12_mo_atm_cash_itm_cnt</v>
          </cell>
        </row>
        <row r="2291">
          <cell r="A2291" t="str">
            <v>Accumulated Interest Revenue</v>
          </cell>
          <cell r="B2291">
            <v>2290</v>
          </cell>
          <cell r="P2291">
            <v>3081</v>
          </cell>
          <cell r="Q2291" t="str">
            <v>12 Month ATM Cash Amount</v>
          </cell>
          <cell r="R2291" t="str">
            <v>12_mo_atm_cash_amt</v>
          </cell>
        </row>
        <row r="2292">
          <cell r="A2292" t="str">
            <v>Stop Accumulated Interest Revenue</v>
          </cell>
          <cell r="B2292">
            <v>2291</v>
          </cell>
          <cell r="P2292">
            <v>3082</v>
          </cell>
          <cell r="Q2292" t="str">
            <v>12 Month Counter Cash Item Count</v>
          </cell>
          <cell r="R2292" t="str">
            <v>12_mo_cntr_cash_itm_cnt</v>
          </cell>
        </row>
        <row r="2293">
          <cell r="A2293" t="str">
            <v>Credit Management Current Balance</v>
          </cell>
          <cell r="B2293">
            <v>2292</v>
          </cell>
          <cell r="P2293">
            <v>3083</v>
          </cell>
          <cell r="Q2293" t="str">
            <v>12 Month Counter Cash Amount</v>
          </cell>
          <cell r="R2293" t="str">
            <v>12_mo_cntr_cash_amt</v>
          </cell>
        </row>
        <row r="2294">
          <cell r="A2294" t="str">
            <v>Credit Management Cycle Due</v>
          </cell>
          <cell r="B2294">
            <v>2293</v>
          </cell>
          <cell r="P2294">
            <v>3086</v>
          </cell>
          <cell r="Q2294" t="str">
            <v>12 Month Other Merchant Item Count</v>
          </cell>
          <cell r="R2294" t="str">
            <v>12_mo_othr_mrch_itm_cnt</v>
          </cell>
        </row>
        <row r="2295">
          <cell r="A2295" t="str">
            <v>Credit Management Interest Amount Bill Not Paid</v>
          </cell>
          <cell r="B2295">
            <v>2294</v>
          </cell>
          <cell r="P2295">
            <v>3087</v>
          </cell>
          <cell r="Q2295" t="str">
            <v>12 Month Other Merchant Amount</v>
          </cell>
          <cell r="R2295" t="str">
            <v>12_mo_othr_mrch_amt</v>
          </cell>
        </row>
        <row r="2296">
          <cell r="A2296" t="str">
            <v>Credit Management Retail Miscellaneous Fee Amount</v>
          </cell>
          <cell r="B2296">
            <v>2295</v>
          </cell>
          <cell r="P2296">
            <v>3088</v>
          </cell>
          <cell r="Q2296" t="str">
            <v>Card Organization</v>
          </cell>
          <cell r="R2296" t="str">
            <v>card_org</v>
          </cell>
        </row>
        <row r="2297">
          <cell r="A2297" t="str">
            <v>Credit Management Days Past Due</v>
          </cell>
          <cell r="B2297">
            <v>2296</v>
          </cell>
          <cell r="P2297">
            <v>3090</v>
          </cell>
          <cell r="Q2297" t="str">
            <v>Project Code</v>
          </cell>
          <cell r="R2297" t="str">
            <v>prj_cd</v>
          </cell>
        </row>
        <row r="2298">
          <cell r="A2298" t="str">
            <v>Interest Amount</v>
          </cell>
          <cell r="B2298">
            <v>2297</v>
          </cell>
          <cell r="P2298">
            <v>3091</v>
          </cell>
          <cell r="Q2298" t="str">
            <v>Legal Entity Code</v>
          </cell>
          <cell r="R2298" t="str">
            <v>lgl_entity_cd</v>
          </cell>
        </row>
        <row r="2299">
          <cell r="A2299" t="str">
            <v>Memo Interest Amount</v>
          </cell>
          <cell r="B2299">
            <v>2298</v>
          </cell>
          <cell r="P2299">
            <v>3092</v>
          </cell>
          <cell r="Q2299" t="str">
            <v>Reconciliation Code</v>
          </cell>
          <cell r="R2299" t="str">
            <v>rcncl_cd</v>
          </cell>
        </row>
        <row r="2300">
          <cell r="A2300" t="str">
            <v>Miscellaneous Fee  Amount</v>
          </cell>
          <cell r="B2300">
            <v>2299</v>
          </cell>
          <cell r="P2300">
            <v>3093</v>
          </cell>
          <cell r="Q2300" t="str">
            <v>Account GL Code</v>
          </cell>
          <cell r="R2300" t="str">
            <v>acct_gl_cd</v>
          </cell>
        </row>
        <row r="2301">
          <cell r="A2301" t="str">
            <v>Occupation Code</v>
          </cell>
          <cell r="B2301">
            <v>2300</v>
          </cell>
          <cell r="P2301">
            <v>3094</v>
          </cell>
          <cell r="Q2301" t="str">
            <v>Function Type Code</v>
          </cell>
          <cell r="R2301" t="str">
            <v>func_tp_cd</v>
          </cell>
        </row>
        <row r="2302">
          <cell r="A2302" t="str">
            <v>Card Block Code</v>
          </cell>
          <cell r="B2302">
            <v>2301</v>
          </cell>
          <cell r="P2302">
            <v>3095</v>
          </cell>
          <cell r="Q2302" t="str">
            <v>Line of Business</v>
          </cell>
          <cell r="R2302" t="str">
            <v>line_of_bsn</v>
          </cell>
        </row>
        <row r="2303">
          <cell r="A2303" t="str">
            <v>Cash Advance Last Date</v>
          </cell>
          <cell r="B2303">
            <v>2302</v>
          </cell>
          <cell r="P2303">
            <v>3096</v>
          </cell>
          <cell r="Q2303" t="str">
            <v>GL Product Code</v>
          </cell>
          <cell r="R2303" t="str">
            <v>gl_pd_cd</v>
          </cell>
        </row>
        <row r="2304">
          <cell r="A2304" t="str">
            <v>Flag</v>
          </cell>
          <cell r="B2304">
            <v>2303</v>
          </cell>
          <cell r="P2304">
            <v>3099</v>
          </cell>
          <cell r="Q2304" t="str">
            <v>Project Number</v>
          </cell>
          <cell r="R2304" t="str">
            <v>prj_num</v>
          </cell>
        </row>
        <row r="2305">
          <cell r="A2305" t="str">
            <v>Retail Cash Interest Amount</v>
          </cell>
          <cell r="B2305">
            <v>2304</v>
          </cell>
          <cell r="P2305">
            <v>3100</v>
          </cell>
          <cell r="Q2305" t="str">
            <v>FICS code</v>
          </cell>
          <cell r="R2305" t="str">
            <v>fics_cd</v>
          </cell>
        </row>
        <row r="2306">
          <cell r="A2306" t="str">
            <v>ORG Number</v>
          </cell>
          <cell r="B2306">
            <v>2305</v>
          </cell>
          <cell r="P2306">
            <v>3101</v>
          </cell>
          <cell r="Q2306" t="str">
            <v>Future Use</v>
          </cell>
          <cell r="R2306" t="str">
            <v>futr_use</v>
          </cell>
        </row>
        <row r="2307">
          <cell r="A2307" t="str">
            <v>Credit Card Type Code</v>
          </cell>
          <cell r="B2307">
            <v>2306</v>
          </cell>
          <cell r="P2307">
            <v>3102</v>
          </cell>
          <cell r="Q2307" t="str">
            <v>Sub Product Type Code</v>
          </cell>
          <cell r="R2307" t="str">
            <v>sub_pd_tp_cd</v>
          </cell>
        </row>
        <row r="2308">
          <cell r="A2308" t="str">
            <v>Last Maintainance Date</v>
          </cell>
          <cell r="B2308">
            <v>2307</v>
          </cell>
          <cell r="P2308">
            <v>3103</v>
          </cell>
          <cell r="Q2308" t="str">
            <v>FICS Code Number</v>
          </cell>
          <cell r="R2308" t="str">
            <v>fics_cd_num</v>
          </cell>
        </row>
        <row r="2309">
          <cell r="A2309" t="str">
            <v>Cycle-to-Date Table Entry</v>
          </cell>
          <cell r="B2309">
            <v>2308</v>
          </cell>
          <cell r="P2309">
            <v>3104</v>
          </cell>
          <cell r="Q2309" t="str">
            <v>FICS Name</v>
          </cell>
          <cell r="R2309" t="str">
            <v>fics_nm</v>
          </cell>
        </row>
        <row r="2310">
          <cell r="A2310" t="str">
            <v>January Statement Date</v>
          </cell>
          <cell r="B2310">
            <v>2309</v>
          </cell>
          <cell r="P2310">
            <v>3105</v>
          </cell>
          <cell r="Q2310" t="str">
            <v>Account GL Number</v>
          </cell>
          <cell r="R2310" t="str">
            <v>acct_gl_num</v>
          </cell>
        </row>
        <row r="2311">
          <cell r="A2311" t="str">
            <v>February Statement Date</v>
          </cell>
          <cell r="B2311">
            <v>2310</v>
          </cell>
          <cell r="P2311">
            <v>3106</v>
          </cell>
          <cell r="Q2311" t="str">
            <v>Account GL Name</v>
          </cell>
          <cell r="R2311" t="str">
            <v>acct_gl_nm</v>
          </cell>
        </row>
        <row r="2312">
          <cell r="A2312" t="str">
            <v>March Statement Date</v>
          </cell>
          <cell r="B2312">
            <v>2311</v>
          </cell>
          <cell r="P2312">
            <v>3107</v>
          </cell>
          <cell r="Q2312" t="str">
            <v>GL Product Number</v>
          </cell>
          <cell r="R2312" t="str">
            <v>gl_pd_num</v>
          </cell>
        </row>
        <row r="2313">
          <cell r="A2313" t="str">
            <v>April Satement Date</v>
          </cell>
          <cell r="B2313">
            <v>2312</v>
          </cell>
          <cell r="P2313">
            <v>3108</v>
          </cell>
          <cell r="Q2313" t="str">
            <v>GL Product Feature Code</v>
          </cell>
          <cell r="R2313" t="str">
            <v>gl_pd_ftr_cd</v>
          </cell>
        </row>
        <row r="2314">
          <cell r="A2314" t="str">
            <v>May Satement Date</v>
          </cell>
          <cell r="B2314">
            <v>2313</v>
          </cell>
          <cell r="P2314">
            <v>3109</v>
          </cell>
          <cell r="Q2314" t="str">
            <v>Product Name</v>
          </cell>
          <cell r="R2314" t="str">
            <v>pd_nm</v>
          </cell>
        </row>
        <row r="2315">
          <cell r="A2315" t="str">
            <v>June Satement Date</v>
          </cell>
          <cell r="B2315">
            <v>2314</v>
          </cell>
          <cell r="P2315">
            <v>3110</v>
          </cell>
          <cell r="Q2315" t="str">
            <v>Product Description</v>
          </cell>
          <cell r="R2315" t="str">
            <v>pd_desc</v>
          </cell>
        </row>
        <row r="2316">
          <cell r="A2316" t="str">
            <v>July Satement Date</v>
          </cell>
          <cell r="B2316">
            <v>2315</v>
          </cell>
          <cell r="P2316">
            <v>3111</v>
          </cell>
          <cell r="Q2316" t="str">
            <v>Record Detail</v>
          </cell>
          <cell r="R2316" t="str">
            <v>rec_dtl</v>
          </cell>
        </row>
        <row r="2317">
          <cell r="A2317" t="str">
            <v>August Satement Date</v>
          </cell>
          <cell r="B2317">
            <v>2316</v>
          </cell>
          <cell r="P2317">
            <v>3112</v>
          </cell>
          <cell r="Q2317" t="str">
            <v>Batch Processing Date</v>
          </cell>
          <cell r="R2317" t="str">
            <v>btch_procss_dt</v>
          </cell>
        </row>
        <row r="2318">
          <cell r="A2318" t="str">
            <v>September Satement Date</v>
          </cell>
          <cell r="B2318">
            <v>2317</v>
          </cell>
          <cell r="P2318">
            <v>3113</v>
          </cell>
          <cell r="Q2318" t="str">
            <v>Owner Number</v>
          </cell>
          <cell r="R2318" t="str">
            <v>ownr_num</v>
          </cell>
        </row>
        <row r="2319">
          <cell r="A2319" t="str">
            <v>October Satement Date</v>
          </cell>
          <cell r="B2319">
            <v>2318</v>
          </cell>
          <cell r="P2319">
            <v>3114</v>
          </cell>
          <cell r="Q2319" t="str">
            <v>Transaction Sequence Number</v>
          </cell>
          <cell r="R2319" t="str">
            <v>txn_seq_num</v>
          </cell>
        </row>
        <row r="2320">
          <cell r="A2320" t="str">
            <v>November Satement Date</v>
          </cell>
          <cell r="B2320">
            <v>2319</v>
          </cell>
          <cell r="P2320">
            <v>3115</v>
          </cell>
          <cell r="Q2320" t="str">
            <v>Kbank Credit Card Account Number</v>
          </cell>
          <cell r="R2320" t="str">
            <v>kbnk_cc_acct_num</v>
          </cell>
        </row>
        <row r="2321">
          <cell r="A2321" t="str">
            <v>December Satement Date</v>
          </cell>
          <cell r="B2321">
            <v>2320</v>
          </cell>
          <cell r="P2321">
            <v>3116</v>
          </cell>
          <cell r="Q2321" t="str">
            <v>VISA Commission Fee Rate</v>
          </cell>
          <cell r="R2321" t="str">
            <v>visa_cmsn_fee_rate</v>
          </cell>
        </row>
        <row r="2322">
          <cell r="A2322" t="str">
            <v>January Retail Item Count</v>
          </cell>
          <cell r="B2322">
            <v>2321</v>
          </cell>
          <cell r="P2322">
            <v>3118</v>
          </cell>
          <cell r="Q2322" t="str">
            <v>Credit Card Commission Fee Rate</v>
          </cell>
          <cell r="R2322" t="str">
            <v>cc_cmsn_fee_rate</v>
          </cell>
        </row>
        <row r="2323">
          <cell r="A2323" t="str">
            <v>January Retail Amount</v>
          </cell>
          <cell r="B2323">
            <v>2322</v>
          </cell>
          <cell r="P2323">
            <v>3119</v>
          </cell>
          <cell r="Q2323" t="str">
            <v>Interest Calculation Method Flag</v>
          </cell>
          <cell r="R2323" t="str">
            <v>int_cal_mthd_f</v>
          </cell>
        </row>
        <row r="2324">
          <cell r="A2324" t="str">
            <v>January ATM Cash Advance Item Count</v>
          </cell>
          <cell r="B2324">
            <v>2323</v>
          </cell>
          <cell r="P2324">
            <v>3120</v>
          </cell>
          <cell r="Q2324" t="str">
            <v>Account Data Source Code</v>
          </cell>
          <cell r="R2324" t="str">
            <v>acct_data_src_cd</v>
          </cell>
        </row>
        <row r="2325">
          <cell r="A2325" t="str">
            <v>January ATM Cash Advance Amount</v>
          </cell>
          <cell r="B2325">
            <v>2324</v>
          </cell>
          <cell r="P2325">
            <v>3121</v>
          </cell>
          <cell r="Q2325" t="str">
            <v>Authorization Source Code</v>
          </cell>
          <cell r="R2325" t="str">
            <v>auth_src_cd</v>
          </cell>
        </row>
        <row r="2326">
          <cell r="A2326" t="str">
            <v>January Counter Cash Advance Item Count</v>
          </cell>
          <cell r="B2326">
            <v>2325</v>
          </cell>
          <cell r="P2326">
            <v>3125</v>
          </cell>
          <cell r="Q2326" t="str">
            <v>Electronic Card Commission Fee Rate</v>
          </cell>
          <cell r="R2326" t="str">
            <v>ecard_cmsn_fee_rate</v>
          </cell>
        </row>
        <row r="2327">
          <cell r="A2327" t="str">
            <v>January Counter Cash Advance Amount</v>
          </cell>
          <cell r="B2327">
            <v>2326</v>
          </cell>
          <cell r="P2327">
            <v>3127</v>
          </cell>
          <cell r="Q2327" t="str">
            <v>Electronic Card User Code</v>
          </cell>
          <cell r="R2327" t="str">
            <v>ecard_usr_cd</v>
          </cell>
        </row>
        <row r="2328">
          <cell r="A2328" t="str">
            <v>January Retail Interest Amount</v>
          </cell>
          <cell r="B2328">
            <v>2327</v>
          </cell>
          <cell r="P2328">
            <v>3128</v>
          </cell>
          <cell r="Q2328" t="str">
            <v>Electronic Card per Transaction</v>
          </cell>
          <cell r="R2328" t="str">
            <v>ecard_per_txn</v>
          </cell>
        </row>
        <row r="2329">
          <cell r="A2329" t="str">
            <v>January Retail Current Interest Rate</v>
          </cell>
          <cell r="B2329">
            <v>2328</v>
          </cell>
          <cell r="P2329">
            <v>3129</v>
          </cell>
          <cell r="Q2329" t="str">
            <v>Electronic Card Bulletin Cost</v>
          </cell>
          <cell r="R2329" t="str">
            <v>ecard_blltin_cost</v>
          </cell>
        </row>
        <row r="2330">
          <cell r="A2330" t="str">
            <v>January Retail Limit 1</v>
          </cell>
          <cell r="B2330">
            <v>2329</v>
          </cell>
          <cell r="P2330">
            <v>3131</v>
          </cell>
          <cell r="Q2330" t="str">
            <v>Position Mode</v>
          </cell>
          <cell r="R2330" t="str">
            <v>pos_mode</v>
          </cell>
        </row>
        <row r="2331">
          <cell r="A2331" t="str">
            <v>January Retail Limit 2</v>
          </cell>
          <cell r="B2331">
            <v>2330</v>
          </cell>
          <cell r="P2331">
            <v>3132</v>
          </cell>
          <cell r="Q2331" t="str">
            <v>Purchase Card Flag</v>
          </cell>
          <cell r="R2331" t="str">
            <v>prch_card_f</v>
          </cell>
        </row>
        <row r="2332">
          <cell r="A2332" t="str">
            <v>January Retail Interest Rate 2</v>
          </cell>
          <cell r="B2332">
            <v>2331</v>
          </cell>
          <cell r="P2332">
            <v>3134</v>
          </cell>
          <cell r="Q2332" t="str">
            <v>VISA Local Commission Fee Rate</v>
          </cell>
          <cell r="R2332" t="str">
            <v>visa_local_cmsn_fee_rate</v>
          </cell>
        </row>
        <row r="2333">
          <cell r="A2333" t="str">
            <v>January Retail Interest Rate 3</v>
          </cell>
          <cell r="B2333">
            <v>2332</v>
          </cell>
          <cell r="P2333">
            <v>3143</v>
          </cell>
          <cell r="Q2333" t="str">
            <v>Purchase Commission Fee Rate</v>
          </cell>
          <cell r="R2333" t="str">
            <v>prch_cmsn_fee_rate</v>
          </cell>
        </row>
        <row r="2334">
          <cell r="A2334" t="str">
            <v xml:space="preserve">January Retail Limit Option </v>
          </cell>
          <cell r="B2334">
            <v>2333</v>
          </cell>
          <cell r="P2334">
            <v>3144</v>
          </cell>
          <cell r="Q2334" t="str">
            <v>Currency Rate</v>
          </cell>
          <cell r="R2334" t="str">
            <v>ccy_rate</v>
          </cell>
        </row>
        <row r="2335">
          <cell r="A2335" t="str">
            <v>January Cash Advance Interest Rate</v>
          </cell>
          <cell r="B2335">
            <v>2334</v>
          </cell>
          <cell r="P2335">
            <v>3145</v>
          </cell>
          <cell r="Q2335" t="str">
            <v>Work Digit</v>
          </cell>
          <cell r="R2335" t="str">
            <v>work_dgt</v>
          </cell>
        </row>
        <row r="2336">
          <cell r="A2336" t="str">
            <v>January Cash Advance Current Interest Rate</v>
          </cell>
          <cell r="B2336">
            <v>2335</v>
          </cell>
          <cell r="P2336">
            <v>3149</v>
          </cell>
          <cell r="Q2336" t="str">
            <v>Electronic Card per Transaction 2</v>
          </cell>
          <cell r="R2336" t="str">
            <v>ecard_per_txn_2</v>
          </cell>
        </row>
        <row r="2337">
          <cell r="A2337" t="str">
            <v>January Cash Advance Limit 1</v>
          </cell>
          <cell r="B2337">
            <v>2336</v>
          </cell>
          <cell r="P2337">
            <v>3150</v>
          </cell>
          <cell r="Q2337" t="str">
            <v>JCB Status Code</v>
          </cell>
          <cell r="R2337" t="str">
            <v>jcb_st_cd</v>
          </cell>
        </row>
        <row r="2338">
          <cell r="A2338" t="str">
            <v>January Cash Advance Limit 2</v>
          </cell>
          <cell r="B2338">
            <v>2337</v>
          </cell>
          <cell r="P2338">
            <v>3151</v>
          </cell>
          <cell r="Q2338" t="str">
            <v>JCB Local Commission Fee Rate</v>
          </cell>
          <cell r="R2338" t="str">
            <v>jcb_local_cmsn_fee_rate</v>
          </cell>
        </row>
        <row r="2339">
          <cell r="A2339" t="str">
            <v>January Cash Advance Interest Rate 2</v>
          </cell>
          <cell r="B2339">
            <v>2338</v>
          </cell>
          <cell r="P2339">
            <v>3154</v>
          </cell>
          <cell r="Q2339" t="str">
            <v>Card Charge Commission Fee per Transaction</v>
          </cell>
          <cell r="R2339" t="str">
            <v>card_chrg_cmsn_fee_per_txn</v>
          </cell>
        </row>
        <row r="2340">
          <cell r="A2340" t="str">
            <v>January Cash Advance Interest Rate 3</v>
          </cell>
          <cell r="B2340">
            <v>2339</v>
          </cell>
          <cell r="P2340">
            <v>3155</v>
          </cell>
          <cell r="Q2340" t="str">
            <v>Charged Record</v>
          </cell>
          <cell r="R2340" t="str">
            <v>chrg_rec</v>
          </cell>
        </row>
        <row r="2341">
          <cell r="A2341" t="str">
            <v>January Cash Advance Limit Option</v>
          </cell>
          <cell r="B2341">
            <v>2340</v>
          </cell>
          <cell r="P2341">
            <v>3159</v>
          </cell>
          <cell r="Q2341" t="str">
            <v>Record Date</v>
          </cell>
          <cell r="R2341" t="str">
            <v>rec_dt</v>
          </cell>
        </row>
        <row r="2342">
          <cell r="A2342" t="str">
            <v>January Annual Fee Item Count</v>
          </cell>
          <cell r="B2342">
            <v>2341</v>
          </cell>
          <cell r="P2342">
            <v>3160</v>
          </cell>
          <cell r="Q2342" t="str">
            <v>Merchant Identification Number</v>
          </cell>
          <cell r="R2342" t="str">
            <v>mrch_id_num</v>
          </cell>
        </row>
        <row r="2343">
          <cell r="A2343" t="str">
            <v>January Annual Fee Amount</v>
          </cell>
          <cell r="B2343">
            <v>2342</v>
          </cell>
          <cell r="P2343">
            <v>3161</v>
          </cell>
          <cell r="Q2343" t="str">
            <v>Owner Identification Number</v>
          </cell>
          <cell r="R2343" t="str">
            <v>ownr_id_num</v>
          </cell>
        </row>
        <row r="2344">
          <cell r="A2344" t="str">
            <v>January Late Charge Item Count</v>
          </cell>
          <cell r="B2344">
            <v>2343</v>
          </cell>
          <cell r="P2344">
            <v>3162</v>
          </cell>
          <cell r="Q2344" t="str">
            <v>Credit Card Account Number</v>
          </cell>
          <cell r="R2344" t="str">
            <v>cc_acct_num</v>
          </cell>
        </row>
        <row r="2345">
          <cell r="A2345" t="str">
            <v>January Late Charge Amount</v>
          </cell>
          <cell r="B2345">
            <v>2344</v>
          </cell>
          <cell r="P2345">
            <v>3163</v>
          </cell>
          <cell r="Q2345" t="str">
            <v>Visa Commission Rate</v>
          </cell>
          <cell r="R2345" t="str">
            <v>visa_cmsn_rate</v>
          </cell>
        </row>
        <row r="2346">
          <cell r="A2346" t="str">
            <v>January Over Limit Fee Item Count</v>
          </cell>
          <cell r="B2346">
            <v>2345</v>
          </cell>
          <cell r="P2346">
            <v>3165</v>
          </cell>
          <cell r="Q2346" t="str">
            <v>Credit Card Commission Rate</v>
          </cell>
          <cell r="R2346" t="str">
            <v>cc_cmsn_rate</v>
          </cell>
        </row>
        <row r="2347">
          <cell r="A2347" t="str">
            <v>January Over Limit Fee Amount</v>
          </cell>
          <cell r="B2347">
            <v>2346</v>
          </cell>
          <cell r="P2347">
            <v>3166</v>
          </cell>
          <cell r="Q2347" t="str">
            <v>Card Identification Method</v>
          </cell>
          <cell r="R2347" t="str">
            <v>card_id_mthd</v>
          </cell>
        </row>
        <row r="2348">
          <cell r="A2348" t="str">
            <v>January Miscellaneous Charge Fee Item Count</v>
          </cell>
          <cell r="B2348">
            <v>2347</v>
          </cell>
          <cell r="P2348">
            <v>3170</v>
          </cell>
          <cell r="Q2348" t="str">
            <v xml:space="preserve">Electronic Card Commission Rate </v>
          </cell>
          <cell r="R2348" t="str">
            <v>ecard_cmsn_rate</v>
          </cell>
        </row>
        <row r="2349">
          <cell r="A2349" t="str">
            <v>January Miscellaneous Charge Fee Amount</v>
          </cell>
          <cell r="B2349">
            <v>2348</v>
          </cell>
          <cell r="P2349">
            <v>3172</v>
          </cell>
          <cell r="Q2349" t="str">
            <v>Electronic Card Commission Per Transaction</v>
          </cell>
          <cell r="R2349" t="str">
            <v>ecard_cmsn_per_txn</v>
          </cell>
        </row>
        <row r="2350">
          <cell r="A2350" t="str">
            <v>January Service Charge Fee Item Count</v>
          </cell>
          <cell r="B2350">
            <v>2349</v>
          </cell>
          <cell r="P2350">
            <v>3174</v>
          </cell>
          <cell r="Q2350" t="str">
            <v>Mail Phone Indicator</v>
          </cell>
          <cell r="R2350" t="str">
            <v>mail_phn_ind</v>
          </cell>
        </row>
        <row r="2351">
          <cell r="A2351" t="str">
            <v>January Service Charge Fee Amount</v>
          </cell>
          <cell r="B2351">
            <v>2350</v>
          </cell>
          <cell r="P2351">
            <v>3176</v>
          </cell>
          <cell r="Q2351" t="str">
            <v>Visa Local Commission Rate</v>
          </cell>
          <cell r="R2351" t="str">
            <v>visa_local_cmsn_rate</v>
          </cell>
        </row>
        <row r="2352">
          <cell r="A2352" t="str">
            <v>January Cash Advance per Fee Item Count</v>
          </cell>
          <cell r="B2352">
            <v>2351</v>
          </cell>
          <cell r="P2352">
            <v>3185</v>
          </cell>
          <cell r="Q2352" t="str">
            <v>Purchase Commission Rate</v>
          </cell>
          <cell r="R2352" t="str">
            <v>prch_cmsn_rate</v>
          </cell>
        </row>
        <row r="2353">
          <cell r="A2353" t="str">
            <v>January Cash Advance per Fee Amount</v>
          </cell>
          <cell r="B2353">
            <v>2352</v>
          </cell>
          <cell r="P2353">
            <v>3188</v>
          </cell>
          <cell r="Q2353" t="str">
            <v>Supplier Number</v>
          </cell>
          <cell r="R2353" t="str">
            <v>supplr_num</v>
          </cell>
        </row>
        <row r="2354">
          <cell r="A2354" t="str">
            <v>January Statement Payment Amount</v>
          </cell>
          <cell r="B2354">
            <v>2353</v>
          </cell>
          <cell r="P2354">
            <v>3189</v>
          </cell>
          <cell r="Q2354" t="str">
            <v>Model Number</v>
          </cell>
          <cell r="R2354" t="str">
            <v>modl_num</v>
          </cell>
        </row>
        <row r="2355">
          <cell r="A2355" t="str">
            <v>January Statement Current Balance</v>
          </cell>
          <cell r="B2355">
            <v>2354</v>
          </cell>
          <cell r="P2355">
            <v>3190</v>
          </cell>
          <cell r="Q2355" t="str">
            <v>Serial Number</v>
          </cell>
          <cell r="R2355" t="str">
            <v>serial_num</v>
          </cell>
        </row>
        <row r="2356">
          <cell r="A2356" t="str">
            <v>January Bonus Bucket Begin Balance</v>
          </cell>
          <cell r="B2356">
            <v>2355</v>
          </cell>
          <cell r="P2356">
            <v>3191</v>
          </cell>
          <cell r="Q2356" t="str">
            <v>Supplier Name</v>
          </cell>
          <cell r="R2356" t="str">
            <v>supplr_nm</v>
          </cell>
        </row>
        <row r="2357">
          <cell r="A2357" t="str">
            <v>January Bonus Bucket Cycle-to-Date Earn</v>
          </cell>
          <cell r="B2357">
            <v>2356</v>
          </cell>
          <cell r="P2357">
            <v>3192</v>
          </cell>
          <cell r="Q2357" t="str">
            <v>Model Name</v>
          </cell>
          <cell r="R2357" t="str">
            <v>modl_nm</v>
          </cell>
        </row>
        <row r="2358">
          <cell r="A2358" t="str">
            <v>January Bonus Bucket Cycle-to-Date Utilization</v>
          </cell>
          <cell r="B2358">
            <v>2357</v>
          </cell>
          <cell r="P2358">
            <v>3193</v>
          </cell>
          <cell r="Q2358" t="str">
            <v>Promotion Name</v>
          </cell>
          <cell r="R2358" t="str">
            <v>promo_nm</v>
          </cell>
        </row>
        <row r="2359">
          <cell r="A2359" t="str">
            <v>January Statement Credit Limit</v>
          </cell>
          <cell r="B2359">
            <v>2358</v>
          </cell>
          <cell r="P2359">
            <v>3194</v>
          </cell>
          <cell r="Q2359" t="str">
            <v>Threshold From Amount</v>
          </cell>
          <cell r="R2359" t="str">
            <v>thrshld_from_amt</v>
          </cell>
        </row>
        <row r="2360">
          <cell r="A2360" t="str">
            <v>January Statement Available Credit Limit</v>
          </cell>
          <cell r="B2360">
            <v>2359</v>
          </cell>
          <cell r="P2360">
            <v>3195</v>
          </cell>
          <cell r="Q2360" t="str">
            <v>Threshold To Amount</v>
          </cell>
          <cell r="R2360" t="str">
            <v>thrshld_to_amt</v>
          </cell>
        </row>
        <row r="2361">
          <cell r="A2361" t="str">
            <v>January Statement Cash Limit</v>
          </cell>
          <cell r="B2361">
            <v>2360</v>
          </cell>
          <cell r="P2361">
            <v>3196</v>
          </cell>
          <cell r="Q2361" t="str">
            <v>Handling Fee</v>
          </cell>
          <cell r="R2361" t="str">
            <v>hndl_fee</v>
          </cell>
        </row>
        <row r="2362">
          <cell r="A2362" t="str">
            <v>January Statement Available Cash Limit</v>
          </cell>
          <cell r="B2362">
            <v>2361</v>
          </cell>
          <cell r="P2362">
            <v>3197</v>
          </cell>
          <cell r="Q2362" t="str">
            <v>Minimum Installment Per Month</v>
          </cell>
          <cell r="R2362" t="str">
            <v>min_instl_per_mo</v>
          </cell>
        </row>
        <row r="2363">
          <cell r="A2363" t="str">
            <v>January Airline Item Count</v>
          </cell>
          <cell r="B2363">
            <v>2362</v>
          </cell>
          <cell r="P2363">
            <v>3198</v>
          </cell>
          <cell r="Q2363" t="str">
            <v>Term</v>
          </cell>
          <cell r="R2363" t="str">
            <v>term</v>
          </cell>
        </row>
        <row r="2364">
          <cell r="A2364" t="str">
            <v>January Airline Amount</v>
          </cell>
          <cell r="B2364">
            <v>2363</v>
          </cell>
          <cell r="P2364">
            <v>3199</v>
          </cell>
          <cell r="Q2364" t="str">
            <v>Free Month Number</v>
          </cell>
          <cell r="R2364" t="str">
            <v>free_mo_num</v>
          </cell>
        </row>
        <row r="2365">
          <cell r="A2365" t="str">
            <v>January Hotel Item Count</v>
          </cell>
          <cell r="B2365">
            <v>2364</v>
          </cell>
          <cell r="P2365">
            <v>3200</v>
          </cell>
          <cell r="Q2365" t="str">
            <v>Waive From</v>
          </cell>
          <cell r="R2365" t="str">
            <v>waive_from</v>
          </cell>
        </row>
        <row r="2366">
          <cell r="A2366" t="str">
            <v>January Hotel Amount</v>
          </cell>
          <cell r="B2366">
            <v>2365</v>
          </cell>
          <cell r="P2366">
            <v>3201</v>
          </cell>
          <cell r="Q2366" t="str">
            <v>Waive To</v>
          </cell>
          <cell r="R2366" t="str">
            <v>waive_to</v>
          </cell>
        </row>
        <row r="2367">
          <cell r="A2367" t="str">
            <v>January Car Rental Item Count</v>
          </cell>
          <cell r="B2367">
            <v>2366</v>
          </cell>
          <cell r="P2367">
            <v>3202</v>
          </cell>
          <cell r="Q2367" t="str">
            <v>Merchant Discount</v>
          </cell>
          <cell r="R2367" t="str">
            <v>mrch_discnt</v>
          </cell>
        </row>
        <row r="2368">
          <cell r="A2368" t="str">
            <v>January Car Rental Amount</v>
          </cell>
          <cell r="B2368">
            <v>2367</v>
          </cell>
          <cell r="P2368">
            <v>3203</v>
          </cell>
          <cell r="Q2368" t="str">
            <v>Interest</v>
          </cell>
          <cell r="R2368" t="str">
            <v>int</v>
          </cell>
        </row>
        <row r="2369">
          <cell r="A2369" t="str">
            <v>January Restaurant Item Count</v>
          </cell>
          <cell r="B2369">
            <v>2368</v>
          </cell>
          <cell r="P2369">
            <v>3204</v>
          </cell>
          <cell r="Q2369" t="str">
            <v>Merchant Fee</v>
          </cell>
          <cell r="R2369" t="str">
            <v>mrch_fee</v>
          </cell>
        </row>
        <row r="2370">
          <cell r="A2370" t="str">
            <v>January Restaurant Amount</v>
          </cell>
          <cell r="B2370">
            <v>2369</v>
          </cell>
          <cell r="P2370">
            <v>3205</v>
          </cell>
          <cell r="Q2370" t="str">
            <v>Supplier Fee</v>
          </cell>
          <cell r="R2370" t="str">
            <v>supplr_fee</v>
          </cell>
        </row>
        <row r="2371">
          <cell r="A2371" t="str">
            <v>January Mail Order Item Count</v>
          </cell>
          <cell r="B2371">
            <v>2370</v>
          </cell>
          <cell r="P2371">
            <v>3206</v>
          </cell>
          <cell r="Q2371" t="str">
            <v>Customer Fee</v>
          </cell>
          <cell r="R2371" t="str">
            <v>cst_fee</v>
          </cell>
        </row>
        <row r="2372">
          <cell r="A2372" t="str">
            <v>January Mail Order Amount</v>
          </cell>
          <cell r="B2372">
            <v>2371</v>
          </cell>
          <cell r="P2372">
            <v>3207</v>
          </cell>
          <cell r="Q2372" t="str">
            <v>Installment Start Date</v>
          </cell>
          <cell r="R2372" t="str">
            <v>instl_strt_dt</v>
          </cell>
        </row>
        <row r="2373">
          <cell r="A2373" t="str">
            <v>January ATM Cash Item Count</v>
          </cell>
          <cell r="B2373">
            <v>2372</v>
          </cell>
          <cell r="P2373">
            <v>3208</v>
          </cell>
          <cell r="Q2373" t="str">
            <v>Installment End Date</v>
          </cell>
          <cell r="R2373" t="str">
            <v>instl_end_dt</v>
          </cell>
        </row>
        <row r="2374">
          <cell r="A2374" t="str">
            <v>January ATM Cash Amount</v>
          </cell>
          <cell r="B2374">
            <v>2373</v>
          </cell>
          <cell r="P2374">
            <v>3209</v>
          </cell>
          <cell r="Q2374" t="str">
            <v>Branch Name</v>
          </cell>
          <cell r="R2374" t="str">
            <v>br_nm</v>
          </cell>
        </row>
        <row r="2375">
          <cell r="A2375" t="str">
            <v>January Counter Cash Item Count</v>
          </cell>
          <cell r="B2375">
            <v>2374</v>
          </cell>
          <cell r="P2375">
            <v>3210</v>
          </cell>
          <cell r="Q2375" t="str">
            <v>Charge Record</v>
          </cell>
          <cell r="R2375" t="str">
            <v>chrg_rec</v>
          </cell>
        </row>
        <row r="2376">
          <cell r="A2376" t="str">
            <v>January Counter Cash Amount</v>
          </cell>
          <cell r="B2376">
            <v>2375</v>
          </cell>
          <cell r="P2376">
            <v>3212</v>
          </cell>
          <cell r="Q2376" t="str">
            <v>Filler</v>
          </cell>
          <cell r="R2376" t="str">
            <v>fillr</v>
          </cell>
        </row>
        <row r="2377">
          <cell r="A2377" t="str">
            <v>January Quasi Cash Advance Item Count</v>
          </cell>
          <cell r="B2377">
            <v>2376</v>
          </cell>
          <cell r="P2377">
            <v>3213</v>
          </cell>
          <cell r="Q2377" t="str">
            <v>Terminal Identification Number</v>
          </cell>
          <cell r="R2377" t="str">
            <v>tmnl_id_num</v>
          </cell>
        </row>
        <row r="2378">
          <cell r="A2378" t="str">
            <v>January Quasi Cash Advance Amount</v>
          </cell>
          <cell r="B2378">
            <v>2377</v>
          </cell>
          <cell r="P2378">
            <v>3214</v>
          </cell>
          <cell r="Q2378" t="str">
            <v>Redemption Amount</v>
          </cell>
          <cell r="R2378" t="str">
            <v>rdeem_amt</v>
          </cell>
        </row>
        <row r="2379">
          <cell r="A2379" t="str">
            <v>January Other Merchant Item Count</v>
          </cell>
          <cell r="B2379">
            <v>2378</v>
          </cell>
          <cell r="P2379">
            <v>3215</v>
          </cell>
          <cell r="Q2379" t="str">
            <v>Net Sales</v>
          </cell>
          <cell r="R2379" t="str">
            <v>net_sale</v>
          </cell>
        </row>
        <row r="2380">
          <cell r="A2380" t="str">
            <v>January Other Merchant Amount</v>
          </cell>
          <cell r="B2380">
            <v>2379</v>
          </cell>
          <cell r="P2380">
            <v>3216</v>
          </cell>
          <cell r="Q2380" t="str">
            <v>Redemption Point</v>
          </cell>
          <cell r="R2380" t="str">
            <v>rdeem_pnt</v>
          </cell>
        </row>
        <row r="2381">
          <cell r="A2381" t="str">
            <v>February Retail Item Count</v>
          </cell>
          <cell r="B2381">
            <v>2380</v>
          </cell>
          <cell r="P2381">
            <v>3217</v>
          </cell>
          <cell r="Q2381" t="str">
            <v>Redemption Merchant Amount</v>
          </cell>
          <cell r="R2381" t="str">
            <v>rdeem_mrch_amt</v>
          </cell>
        </row>
        <row r="2382">
          <cell r="A2382" t="str">
            <v>February Retail Amount</v>
          </cell>
          <cell r="B2382">
            <v>2381</v>
          </cell>
          <cell r="P2382">
            <v>3218</v>
          </cell>
          <cell r="Q2382" t="str">
            <v>Merchant Percentage</v>
          </cell>
          <cell r="R2382" t="str">
            <v>mrch_pct</v>
          </cell>
        </row>
        <row r="2383">
          <cell r="A2383" t="str">
            <v>February ATM Cash Advance Item Count</v>
          </cell>
          <cell r="B2383">
            <v>2382</v>
          </cell>
          <cell r="P2383">
            <v>3219</v>
          </cell>
          <cell r="Q2383" t="str">
            <v>Trace Identification Number</v>
          </cell>
          <cell r="R2383" t="str">
            <v>trace_id_num</v>
          </cell>
        </row>
        <row r="2384">
          <cell r="A2384" t="str">
            <v>February ATM Cash Advance Amount</v>
          </cell>
          <cell r="B2384">
            <v>2383</v>
          </cell>
          <cell r="P2384">
            <v>3220</v>
          </cell>
          <cell r="Q2384" t="str">
            <v>Redemption Type Code</v>
          </cell>
          <cell r="R2384" t="str">
            <v>rdeem_tp_cd</v>
          </cell>
        </row>
        <row r="2385">
          <cell r="A2385" t="str">
            <v>February Counter Cash Advance Item Count</v>
          </cell>
          <cell r="B2385">
            <v>2384</v>
          </cell>
          <cell r="P2385">
            <v>3222</v>
          </cell>
          <cell r="Q2385" t="str">
            <v>Quantity</v>
          </cell>
          <cell r="R2385" t="str">
            <v>qty</v>
          </cell>
        </row>
        <row r="2386">
          <cell r="A2386" t="str">
            <v>February Counter Cash Advance Amount</v>
          </cell>
          <cell r="B2386">
            <v>2385</v>
          </cell>
          <cell r="P2386">
            <v>3223</v>
          </cell>
          <cell r="Q2386" t="str">
            <v>Balance Point</v>
          </cell>
          <cell r="R2386" t="str">
            <v>bal_pnt</v>
          </cell>
        </row>
        <row r="2387">
          <cell r="A2387" t="str">
            <v>February Retail Interest Amount</v>
          </cell>
          <cell r="B2387">
            <v>2386</v>
          </cell>
          <cell r="P2387">
            <v>3226</v>
          </cell>
          <cell r="Q2387" t="str">
            <v>Invoice number</v>
          </cell>
          <cell r="R2387" t="str">
            <v>invc_num</v>
          </cell>
        </row>
        <row r="2388">
          <cell r="A2388" t="str">
            <v>February Retail Current Interest Rate</v>
          </cell>
          <cell r="B2388">
            <v>2387</v>
          </cell>
          <cell r="P2388">
            <v>3227</v>
          </cell>
          <cell r="Q2388" t="str">
            <v xml:space="preserve">Merchant Branch Code </v>
          </cell>
          <cell r="R2388" t="str">
            <v>mrch_br_cd</v>
          </cell>
        </row>
        <row r="2389">
          <cell r="A2389" t="str">
            <v>February Retail Limit 1</v>
          </cell>
          <cell r="B2389">
            <v>2388</v>
          </cell>
          <cell r="P2389">
            <v>3228</v>
          </cell>
          <cell r="Q2389" t="str">
            <v>UI Batch Code</v>
          </cell>
          <cell r="R2389" t="str">
            <v>ui_btch_cd</v>
          </cell>
        </row>
        <row r="2390">
          <cell r="A2390" t="str">
            <v>February Retail Limit 2</v>
          </cell>
          <cell r="B2390">
            <v>2389</v>
          </cell>
          <cell r="P2390">
            <v>3229</v>
          </cell>
          <cell r="Q2390" t="str">
            <v>Prefix</v>
          </cell>
          <cell r="R2390" t="str">
            <v>prefix</v>
          </cell>
        </row>
        <row r="2391">
          <cell r="A2391" t="str">
            <v>February Retail Interest Rate 2</v>
          </cell>
          <cell r="B2391">
            <v>2390</v>
          </cell>
          <cell r="P2391">
            <v>3232</v>
          </cell>
          <cell r="Q2391" t="str">
            <v>Bank Issuer Code</v>
          </cell>
          <cell r="R2391" t="str">
            <v>bank_issur_cd</v>
          </cell>
        </row>
        <row r="2392">
          <cell r="A2392" t="str">
            <v>February Retail Interest Rate 3</v>
          </cell>
          <cell r="B2392">
            <v>2391</v>
          </cell>
          <cell r="P2392">
            <v>3233</v>
          </cell>
          <cell r="Q2392" t="str">
            <v>Full Name of Bank Issuer in English</v>
          </cell>
          <cell r="R2392" t="str">
            <v>full_nm_of_bank_issur_in_eng</v>
          </cell>
        </row>
        <row r="2393">
          <cell r="A2393" t="str">
            <v xml:space="preserve">February Retail Limit Option </v>
          </cell>
          <cell r="B2393">
            <v>2392</v>
          </cell>
          <cell r="P2393">
            <v>3238</v>
          </cell>
          <cell r="Q2393" t="str">
            <v>Item Retail in January</v>
          </cell>
          <cell r="R2393" t="str">
            <v>itm_rtl_in_jan</v>
          </cell>
        </row>
        <row r="2394">
          <cell r="A2394" t="str">
            <v>February Cash Advance Interest Rate</v>
          </cell>
          <cell r="B2394">
            <v>2393</v>
          </cell>
          <cell r="P2394">
            <v>3239</v>
          </cell>
          <cell r="Q2394" t="str">
            <v>Retail Amount in January</v>
          </cell>
          <cell r="R2394" t="str">
            <v>rtl_amt_in_jan</v>
          </cell>
        </row>
        <row r="2395">
          <cell r="A2395" t="str">
            <v>February Cash Advance Current Interest Rate</v>
          </cell>
          <cell r="B2395">
            <v>2394</v>
          </cell>
          <cell r="P2395">
            <v>3246</v>
          </cell>
          <cell r="Q2395" t="str">
            <v>Retail Limit 1 in January</v>
          </cell>
          <cell r="R2395" t="str">
            <v>rtl_lmt_1_in_jan</v>
          </cell>
        </row>
        <row r="2396">
          <cell r="A2396" t="str">
            <v>February Cash Advance Limit 1</v>
          </cell>
          <cell r="B2396">
            <v>2395</v>
          </cell>
          <cell r="P2396">
            <v>3247</v>
          </cell>
          <cell r="Q2396" t="str">
            <v>Retail Limit 2 in January</v>
          </cell>
          <cell r="R2396" t="str">
            <v>rtl_lmt_2_in_jan</v>
          </cell>
        </row>
        <row r="2397">
          <cell r="A2397" t="str">
            <v>February Cash Advance Limit 2</v>
          </cell>
          <cell r="B2397">
            <v>2396</v>
          </cell>
          <cell r="P2397">
            <v>3250</v>
          </cell>
          <cell r="Q2397" t="str">
            <v>Retail Limit Option in January</v>
          </cell>
          <cell r="R2397" t="str">
            <v>rtl_lmt_opt_in_jan</v>
          </cell>
        </row>
        <row r="2398">
          <cell r="A2398" t="str">
            <v>February Cash Advance Interest Rate 2</v>
          </cell>
          <cell r="B2398">
            <v>2397</v>
          </cell>
          <cell r="P2398">
            <v>3253</v>
          </cell>
          <cell r="Q2398" t="str">
            <v>Cash Advance Limit 1 in January</v>
          </cell>
          <cell r="R2398" t="str">
            <v>cash_adv_lmt_1_in_jan</v>
          </cell>
        </row>
        <row r="2399">
          <cell r="A2399" t="str">
            <v>February Cash Advance Interest Rate 3</v>
          </cell>
          <cell r="B2399">
            <v>2398</v>
          </cell>
          <cell r="P2399">
            <v>3254</v>
          </cell>
          <cell r="Q2399" t="str">
            <v>Cash Advance Limit 2 in January</v>
          </cell>
          <cell r="R2399" t="str">
            <v>cash_adv_lmt_2_in_jan</v>
          </cell>
        </row>
        <row r="2400">
          <cell r="A2400" t="str">
            <v>February Cash Advance Limit Option</v>
          </cell>
          <cell r="B2400">
            <v>2399</v>
          </cell>
          <cell r="P2400">
            <v>3257</v>
          </cell>
          <cell r="Q2400" t="str">
            <v>Cash Advance Limit Option in January</v>
          </cell>
          <cell r="R2400" t="str">
            <v>cash_adv_lmt_opt_in_jan</v>
          </cell>
        </row>
        <row r="2401">
          <cell r="A2401" t="str">
            <v>February Annual Fee Item Count</v>
          </cell>
          <cell r="B2401">
            <v>2400</v>
          </cell>
          <cell r="P2401">
            <v>3258</v>
          </cell>
          <cell r="Q2401" t="str">
            <v>Item Annual Fee in January</v>
          </cell>
          <cell r="R2401" t="str">
            <v>itm_annl_fee_in_jan</v>
          </cell>
        </row>
        <row r="2402">
          <cell r="A2402" t="str">
            <v>February Annual Fee Amount</v>
          </cell>
          <cell r="B2402">
            <v>2401</v>
          </cell>
          <cell r="P2402">
            <v>3259</v>
          </cell>
          <cell r="Q2402" t="str">
            <v>Annual Fee Amount in January</v>
          </cell>
          <cell r="R2402" t="str">
            <v>annl_fee_amt_in_jan</v>
          </cell>
        </row>
        <row r="2403">
          <cell r="A2403" t="str">
            <v>February Late Charge Item Count</v>
          </cell>
          <cell r="B2403">
            <v>2402</v>
          </cell>
          <cell r="P2403">
            <v>3260</v>
          </cell>
          <cell r="Q2403" t="str">
            <v>Item Late Charge in January</v>
          </cell>
          <cell r="R2403" t="str">
            <v>itm_late_chrg_in_jan</v>
          </cell>
        </row>
        <row r="2404">
          <cell r="A2404" t="str">
            <v>February Late Charge Amount</v>
          </cell>
          <cell r="B2404">
            <v>2403</v>
          </cell>
          <cell r="P2404">
            <v>3261</v>
          </cell>
          <cell r="Q2404" t="str">
            <v>Late Charge Amount in January</v>
          </cell>
          <cell r="R2404" t="str">
            <v>late_chrg_amt_in_jan</v>
          </cell>
        </row>
        <row r="2405">
          <cell r="A2405" t="str">
            <v>February Over Limit Fee Item Count</v>
          </cell>
          <cell r="B2405">
            <v>2404</v>
          </cell>
          <cell r="P2405">
            <v>3262</v>
          </cell>
          <cell r="Q2405" t="str">
            <v>Item Over Limit Fee in January</v>
          </cell>
          <cell r="R2405" t="str">
            <v>itm_olmt_fee_in_jan</v>
          </cell>
        </row>
        <row r="2406">
          <cell r="A2406" t="str">
            <v>February Over Limit Fee Amount</v>
          </cell>
          <cell r="B2406">
            <v>2405</v>
          </cell>
          <cell r="P2406">
            <v>3263</v>
          </cell>
          <cell r="Q2406" t="str">
            <v>Over Limit Fee Amount in January</v>
          </cell>
          <cell r="R2406" t="str">
            <v>olmt_fee_amt_in_jan</v>
          </cell>
        </row>
        <row r="2407">
          <cell r="A2407" t="str">
            <v>February Miscellaneous Charge Fee Item Count</v>
          </cell>
          <cell r="B2407">
            <v>2406</v>
          </cell>
          <cell r="P2407">
            <v>3264</v>
          </cell>
          <cell r="Q2407" t="str">
            <v>Item Miscellaneous Charge Fee in January</v>
          </cell>
          <cell r="R2407" t="str">
            <v>itm_misc_chrg_fee_in_jan</v>
          </cell>
        </row>
        <row r="2408">
          <cell r="A2408" t="str">
            <v>February Miscellaneous Charge Fee Amount</v>
          </cell>
          <cell r="B2408">
            <v>2407</v>
          </cell>
          <cell r="P2408">
            <v>3265</v>
          </cell>
          <cell r="Q2408" t="str">
            <v>Miscellaneous Charge Fee Amount in January</v>
          </cell>
          <cell r="R2408" t="str">
            <v>misc_chrg_fee_amt_in_jan</v>
          </cell>
        </row>
        <row r="2409">
          <cell r="A2409" t="str">
            <v>February Service Charge Fee Item Count</v>
          </cell>
          <cell r="B2409">
            <v>2408</v>
          </cell>
          <cell r="P2409">
            <v>3266</v>
          </cell>
          <cell r="Q2409" t="str">
            <v>Item Service Charge Fee in January</v>
          </cell>
          <cell r="R2409" t="str">
            <v>itm_svc_chrg_fee_in_jan</v>
          </cell>
        </row>
        <row r="2410">
          <cell r="A2410" t="str">
            <v>February Service Charge Fee Amount</v>
          </cell>
          <cell r="B2410">
            <v>2409</v>
          </cell>
          <cell r="P2410">
            <v>3267</v>
          </cell>
          <cell r="Q2410" t="str">
            <v>Service Charge Fee Amount in January</v>
          </cell>
          <cell r="R2410" t="str">
            <v>svc_chrg_fee_amt_in_jan</v>
          </cell>
        </row>
        <row r="2411">
          <cell r="A2411" t="str">
            <v>February Cash Advance per Fee Item Count</v>
          </cell>
          <cell r="B2411">
            <v>2410</v>
          </cell>
          <cell r="P2411">
            <v>3268</v>
          </cell>
          <cell r="Q2411" t="str">
            <v>Item Cash Advance Per Fee in January</v>
          </cell>
          <cell r="R2411" t="str">
            <v>itm_cash_adv_per_fee_in_jan</v>
          </cell>
        </row>
        <row r="2412">
          <cell r="A2412" t="str">
            <v>February Cash Advance per Fee Amount</v>
          </cell>
          <cell r="B2412">
            <v>2411</v>
          </cell>
          <cell r="P2412">
            <v>3269</v>
          </cell>
          <cell r="Q2412" t="str">
            <v>Cash Advance Per Fee Amount in January</v>
          </cell>
          <cell r="R2412" t="str">
            <v>cash_adv_per_fee_amt_in_jan</v>
          </cell>
        </row>
        <row r="2413">
          <cell r="A2413" t="str">
            <v>February Statement Payment Amount</v>
          </cell>
          <cell r="B2413">
            <v>2412</v>
          </cell>
          <cell r="P2413">
            <v>3270</v>
          </cell>
          <cell r="Q2413" t="str">
            <v>Payment Amount in January</v>
          </cell>
          <cell r="R2413" t="str">
            <v>paymt_amt_in_jan</v>
          </cell>
        </row>
        <row r="2414">
          <cell r="A2414" t="str">
            <v>February Statement Current Balance</v>
          </cell>
          <cell r="B2414">
            <v>2413</v>
          </cell>
          <cell r="P2414">
            <v>3272</v>
          </cell>
          <cell r="Q2414" t="str">
            <v>Bonus Bucket Begin Balance in January</v>
          </cell>
          <cell r="R2414" t="str">
            <v>bns_bckt_bgn_bal_in_jan</v>
          </cell>
        </row>
        <row r="2415">
          <cell r="A2415" t="str">
            <v>February Bonus Bucket Begin Balance</v>
          </cell>
          <cell r="B2415">
            <v>2414</v>
          </cell>
          <cell r="P2415">
            <v>3279</v>
          </cell>
          <cell r="Q2415" t="str">
            <v>Item Airline in January</v>
          </cell>
          <cell r="R2415" t="str">
            <v>itm_airln_in_jan</v>
          </cell>
        </row>
        <row r="2416">
          <cell r="A2416" t="str">
            <v>February Bonus Bucket Cycle-to-Date Earn</v>
          </cell>
          <cell r="B2416">
            <v>2415</v>
          </cell>
          <cell r="P2416">
            <v>3280</v>
          </cell>
          <cell r="Q2416" t="str">
            <v>Airline Amount in January</v>
          </cell>
          <cell r="R2416" t="str">
            <v>airln_amt_in_jan</v>
          </cell>
        </row>
        <row r="2417">
          <cell r="A2417" t="str">
            <v>February Bonus Bucket Cycle-to-Date Utilization</v>
          </cell>
          <cell r="B2417">
            <v>2416</v>
          </cell>
          <cell r="P2417">
            <v>3283</v>
          </cell>
          <cell r="Q2417" t="str">
            <v>Item Car Rental in January</v>
          </cell>
          <cell r="R2417" t="str">
            <v>itm_car_rent_in_jan</v>
          </cell>
        </row>
        <row r="2418">
          <cell r="A2418" t="str">
            <v>February Statement Credit Limit</v>
          </cell>
          <cell r="B2418">
            <v>2417</v>
          </cell>
          <cell r="P2418">
            <v>3284</v>
          </cell>
          <cell r="Q2418" t="str">
            <v>Car Rental Amount in January</v>
          </cell>
          <cell r="R2418" t="str">
            <v>car_rent_amt_in_jan</v>
          </cell>
        </row>
        <row r="2419">
          <cell r="A2419" t="str">
            <v>February Statement Available Credit Limit</v>
          </cell>
          <cell r="B2419">
            <v>2418</v>
          </cell>
          <cell r="P2419">
            <v>3287</v>
          </cell>
          <cell r="Q2419" t="str">
            <v>Item Mail Order in January</v>
          </cell>
          <cell r="R2419" t="str">
            <v>itm_mail_ordr_in_jan</v>
          </cell>
        </row>
        <row r="2420">
          <cell r="A2420" t="str">
            <v>February Statement Cash Limit</v>
          </cell>
          <cell r="B2420">
            <v>2419</v>
          </cell>
          <cell r="P2420">
            <v>3288</v>
          </cell>
          <cell r="Q2420" t="str">
            <v>Mail Order Amount in January</v>
          </cell>
          <cell r="R2420" t="str">
            <v>mail_ordr_amt_in_jan</v>
          </cell>
        </row>
        <row r="2421">
          <cell r="A2421" t="str">
            <v>February Statement Available Cash Limit</v>
          </cell>
          <cell r="B2421">
            <v>2420</v>
          </cell>
          <cell r="P2421">
            <v>3289</v>
          </cell>
          <cell r="Q2421" t="str">
            <v>Item ATM Cash Advance in January</v>
          </cell>
          <cell r="R2421" t="str">
            <v>itm_atm_cash_adv_in_jan</v>
          </cell>
        </row>
        <row r="2422">
          <cell r="A2422" t="str">
            <v>February Airline Item Count</v>
          </cell>
          <cell r="B2422">
            <v>2421</v>
          </cell>
          <cell r="P2422">
            <v>3290</v>
          </cell>
          <cell r="Q2422" t="str">
            <v>ATM Cash Advance Amount in January</v>
          </cell>
          <cell r="R2422" t="str">
            <v>atm_cash_adv_amt_in_jan</v>
          </cell>
        </row>
        <row r="2423">
          <cell r="A2423" t="str">
            <v>February Airline Amount</v>
          </cell>
          <cell r="B2423">
            <v>2422</v>
          </cell>
          <cell r="P2423">
            <v>3295</v>
          </cell>
          <cell r="Q2423" t="str">
            <v>Item Other Merchant in January</v>
          </cell>
          <cell r="R2423" t="str">
            <v>itm_othr_mrch_in_jan</v>
          </cell>
        </row>
        <row r="2424">
          <cell r="A2424" t="str">
            <v>February Hotel Item Count</v>
          </cell>
          <cell r="B2424">
            <v>2423</v>
          </cell>
          <cell r="P2424">
            <v>3296</v>
          </cell>
          <cell r="Q2424" t="str">
            <v>Other Merchant Amount in January</v>
          </cell>
          <cell r="R2424" t="str">
            <v>othr_mrch_amt_in_jan</v>
          </cell>
        </row>
        <row r="2425">
          <cell r="A2425" t="str">
            <v>February Hotel Amount</v>
          </cell>
          <cell r="B2425">
            <v>2424</v>
          </cell>
          <cell r="P2425">
            <v>3297</v>
          </cell>
          <cell r="Q2425" t="str">
            <v>Item Retail in February</v>
          </cell>
          <cell r="R2425" t="str">
            <v>itm_rtl_in_feb</v>
          </cell>
        </row>
        <row r="2426">
          <cell r="A2426" t="str">
            <v>February Car Rental Item Count</v>
          </cell>
          <cell r="B2426">
            <v>2425</v>
          </cell>
          <cell r="P2426">
            <v>3298</v>
          </cell>
          <cell r="Q2426" t="str">
            <v>Retail Amount in February</v>
          </cell>
          <cell r="R2426" t="str">
            <v>rtl_amt_in_feb</v>
          </cell>
        </row>
        <row r="2427">
          <cell r="A2427" t="str">
            <v>February Car Rental Amount</v>
          </cell>
          <cell r="B2427">
            <v>2426</v>
          </cell>
          <cell r="P2427">
            <v>3305</v>
          </cell>
          <cell r="Q2427" t="str">
            <v>Retail Limit 1 in February</v>
          </cell>
          <cell r="R2427" t="str">
            <v>rtl_lmt_1_in_feb</v>
          </cell>
        </row>
        <row r="2428">
          <cell r="A2428" t="str">
            <v>February Restaurant Item Count</v>
          </cell>
          <cell r="B2428">
            <v>2427</v>
          </cell>
          <cell r="P2428">
            <v>3306</v>
          </cell>
          <cell r="Q2428" t="str">
            <v>Retail Limit 2 in February</v>
          </cell>
          <cell r="R2428" t="str">
            <v>rtl_lmt_2_in_feb</v>
          </cell>
        </row>
        <row r="2429">
          <cell r="A2429" t="str">
            <v>February Restaurant Amount</v>
          </cell>
          <cell r="B2429">
            <v>2428</v>
          </cell>
          <cell r="P2429">
            <v>3309</v>
          </cell>
          <cell r="Q2429" t="str">
            <v>Retail Limit Option in February</v>
          </cell>
          <cell r="R2429" t="str">
            <v>rtl_lmt_opt_in_feb</v>
          </cell>
        </row>
        <row r="2430">
          <cell r="A2430" t="str">
            <v>February Mail Order Item Count</v>
          </cell>
          <cell r="B2430">
            <v>2429</v>
          </cell>
          <cell r="P2430">
            <v>3312</v>
          </cell>
          <cell r="Q2430" t="str">
            <v>Cash Advance Limit 1 in February</v>
          </cell>
          <cell r="R2430" t="str">
            <v>cash_adv_lmt_1_in_feb</v>
          </cell>
        </row>
        <row r="2431">
          <cell r="A2431" t="str">
            <v>February Mail Order Amount</v>
          </cell>
          <cell r="B2431">
            <v>2430</v>
          </cell>
          <cell r="P2431">
            <v>3313</v>
          </cell>
          <cell r="Q2431" t="str">
            <v>Cash Advance Limit 2 in February</v>
          </cell>
          <cell r="R2431" t="str">
            <v>cash_adv_lmt_2_in_feb</v>
          </cell>
        </row>
        <row r="2432">
          <cell r="A2432" t="str">
            <v>February ATM Cash Item Count</v>
          </cell>
          <cell r="B2432">
            <v>2431</v>
          </cell>
          <cell r="P2432">
            <v>3316</v>
          </cell>
          <cell r="Q2432" t="str">
            <v>Cash Advance Limit Option in February</v>
          </cell>
          <cell r="R2432" t="str">
            <v>cash_adv_lmt_opt_in_feb</v>
          </cell>
        </row>
        <row r="2433">
          <cell r="A2433" t="str">
            <v>February ATM Cash Amount</v>
          </cell>
          <cell r="B2433">
            <v>2432</v>
          </cell>
          <cell r="P2433">
            <v>3317</v>
          </cell>
          <cell r="Q2433" t="str">
            <v>Item Annual Fee in February</v>
          </cell>
          <cell r="R2433" t="str">
            <v>itm_annl_fee_in_feb</v>
          </cell>
        </row>
        <row r="2434">
          <cell r="A2434" t="str">
            <v>February Counter Cash Item Count</v>
          </cell>
          <cell r="B2434">
            <v>2433</v>
          </cell>
          <cell r="P2434">
            <v>3318</v>
          </cell>
          <cell r="Q2434" t="str">
            <v>Annual Fee Amount in February</v>
          </cell>
          <cell r="R2434" t="str">
            <v>annl_fee_amt_in_feb</v>
          </cell>
        </row>
        <row r="2435">
          <cell r="A2435" t="str">
            <v>February Counter Cash Amount</v>
          </cell>
          <cell r="B2435">
            <v>2434</v>
          </cell>
          <cell r="P2435">
            <v>3319</v>
          </cell>
          <cell r="Q2435" t="str">
            <v>Item Late Charge in February</v>
          </cell>
          <cell r="R2435" t="str">
            <v>itm_late_chrg_in_feb</v>
          </cell>
        </row>
        <row r="2436">
          <cell r="A2436" t="str">
            <v>February Quasi Cash Advance Item Count</v>
          </cell>
          <cell r="B2436">
            <v>2435</v>
          </cell>
          <cell r="P2436">
            <v>3320</v>
          </cell>
          <cell r="Q2436" t="str">
            <v>Late Charge Amount in February</v>
          </cell>
          <cell r="R2436" t="str">
            <v>late_chrg_amt_in_feb</v>
          </cell>
        </row>
        <row r="2437">
          <cell r="A2437" t="str">
            <v>February Quasi Cash Advance Amount</v>
          </cell>
          <cell r="B2437">
            <v>2436</v>
          </cell>
          <cell r="P2437">
            <v>3321</v>
          </cell>
          <cell r="Q2437" t="str">
            <v>Item Over Limit Fee in February</v>
          </cell>
          <cell r="R2437" t="str">
            <v>itm_olmt_fee_in_feb</v>
          </cell>
        </row>
        <row r="2438">
          <cell r="A2438" t="str">
            <v>February Other Merchant Item Count</v>
          </cell>
          <cell r="B2438">
            <v>2437</v>
          </cell>
          <cell r="P2438">
            <v>3322</v>
          </cell>
          <cell r="Q2438" t="str">
            <v>Over Limit Fee Amount in February</v>
          </cell>
          <cell r="R2438" t="str">
            <v>olmt_fee_amt_in_feb</v>
          </cell>
        </row>
        <row r="2439">
          <cell r="A2439" t="str">
            <v>February Other Merchant Amount</v>
          </cell>
          <cell r="B2439">
            <v>2438</v>
          </cell>
          <cell r="P2439">
            <v>3323</v>
          </cell>
          <cell r="Q2439" t="str">
            <v>Item Miscellaneous Charge Fee in February</v>
          </cell>
          <cell r="R2439" t="str">
            <v>itm_misc_chrg_fee_in_feb</v>
          </cell>
        </row>
        <row r="2440">
          <cell r="A2440" t="str">
            <v>March Retail Item Count</v>
          </cell>
          <cell r="B2440">
            <v>2439</v>
          </cell>
          <cell r="P2440">
            <v>3324</v>
          </cell>
          <cell r="Q2440" t="str">
            <v>Miscellaneous Charge Fee Amount in February</v>
          </cell>
          <cell r="R2440" t="str">
            <v>misc_chrg_fee_amt_in_feb</v>
          </cell>
        </row>
        <row r="2441">
          <cell r="A2441" t="str">
            <v>March Retail Amount</v>
          </cell>
          <cell r="B2441">
            <v>2440</v>
          </cell>
          <cell r="P2441">
            <v>3325</v>
          </cell>
          <cell r="Q2441" t="str">
            <v>Item Service Charge Fee in February</v>
          </cell>
          <cell r="R2441" t="str">
            <v>itm_svc_chrg_fee_in_feb</v>
          </cell>
        </row>
        <row r="2442">
          <cell r="A2442" t="str">
            <v>March ATM Cash Advance Item Count</v>
          </cell>
          <cell r="B2442">
            <v>2441</v>
          </cell>
          <cell r="P2442">
            <v>3326</v>
          </cell>
          <cell r="Q2442" t="str">
            <v>Service Charge Fee Amount in February</v>
          </cell>
          <cell r="R2442" t="str">
            <v>svc_chrg_fee_amt_in_feb</v>
          </cell>
        </row>
        <row r="2443">
          <cell r="A2443" t="str">
            <v>March ATM Cash Advance Amount</v>
          </cell>
          <cell r="B2443">
            <v>2442</v>
          </cell>
          <cell r="P2443">
            <v>3327</v>
          </cell>
          <cell r="Q2443" t="str">
            <v>Item Cash Advance Per Fee in February</v>
          </cell>
          <cell r="R2443" t="str">
            <v>itm_cash_adv_per_fee_in_feb</v>
          </cell>
        </row>
        <row r="2444">
          <cell r="A2444" t="str">
            <v>March Counter Cash Advance Item Count</v>
          </cell>
          <cell r="B2444">
            <v>2443</v>
          </cell>
          <cell r="P2444">
            <v>3328</v>
          </cell>
          <cell r="Q2444" t="str">
            <v>Cash Advance Per Fee Amount in February</v>
          </cell>
          <cell r="R2444" t="str">
            <v>cash_adv_per_fee_amt_in_feb</v>
          </cell>
        </row>
        <row r="2445">
          <cell r="A2445" t="str">
            <v>March Counter Cash Advance Amount</v>
          </cell>
          <cell r="B2445">
            <v>2444</v>
          </cell>
          <cell r="P2445">
            <v>3329</v>
          </cell>
          <cell r="Q2445" t="str">
            <v>Payment Amount in February</v>
          </cell>
          <cell r="R2445" t="str">
            <v>paymt_amt_in_feb</v>
          </cell>
        </row>
        <row r="2446">
          <cell r="A2446" t="str">
            <v>March Retail Interest Amount</v>
          </cell>
          <cell r="B2446">
            <v>2445</v>
          </cell>
          <cell r="P2446">
            <v>3331</v>
          </cell>
          <cell r="Q2446" t="str">
            <v>Bonus Bucket Begin Balance in February</v>
          </cell>
          <cell r="R2446" t="str">
            <v>bns_bckt_bgn_bal_in_feb</v>
          </cell>
        </row>
        <row r="2447">
          <cell r="A2447" t="str">
            <v>March Retail Current Interest Rate</v>
          </cell>
          <cell r="B2447">
            <v>2446</v>
          </cell>
          <cell r="P2447">
            <v>3338</v>
          </cell>
          <cell r="Q2447" t="str">
            <v>Item Airline in February</v>
          </cell>
          <cell r="R2447" t="str">
            <v>itm_airln_in_feb</v>
          </cell>
        </row>
        <row r="2448">
          <cell r="A2448" t="str">
            <v>March Retail Limit 1</v>
          </cell>
          <cell r="B2448">
            <v>2447</v>
          </cell>
          <cell r="P2448">
            <v>3339</v>
          </cell>
          <cell r="Q2448" t="str">
            <v>Airline Amount in February</v>
          </cell>
          <cell r="R2448" t="str">
            <v>airln_amt_in_feb</v>
          </cell>
        </row>
        <row r="2449">
          <cell r="A2449" t="str">
            <v>March Retail Limit 2</v>
          </cell>
          <cell r="B2449">
            <v>2448</v>
          </cell>
          <cell r="P2449">
            <v>3342</v>
          </cell>
          <cell r="Q2449" t="str">
            <v>Item Car Rental in February</v>
          </cell>
          <cell r="R2449" t="str">
            <v>itm_car_rent_in_feb</v>
          </cell>
        </row>
        <row r="2450">
          <cell r="A2450" t="str">
            <v>March Retail Interest Rate 2</v>
          </cell>
          <cell r="B2450">
            <v>2449</v>
          </cell>
          <cell r="P2450">
            <v>3343</v>
          </cell>
          <cell r="Q2450" t="str">
            <v>Car Rental Amount in February</v>
          </cell>
          <cell r="R2450" t="str">
            <v>car_rent_amt_in_feb</v>
          </cell>
        </row>
        <row r="2451">
          <cell r="A2451" t="str">
            <v>March Retail Interest Rate 3</v>
          </cell>
          <cell r="B2451">
            <v>2450</v>
          </cell>
          <cell r="P2451">
            <v>3346</v>
          </cell>
          <cell r="Q2451" t="str">
            <v>Item Mail Order in February</v>
          </cell>
          <cell r="R2451" t="str">
            <v>itm_mail_ordr_in_feb</v>
          </cell>
        </row>
        <row r="2452">
          <cell r="A2452" t="str">
            <v xml:space="preserve">March Retail Limit Option </v>
          </cell>
          <cell r="B2452">
            <v>2451</v>
          </cell>
          <cell r="P2452">
            <v>3347</v>
          </cell>
          <cell r="Q2452" t="str">
            <v>Mail Order Amount in February</v>
          </cell>
          <cell r="R2452" t="str">
            <v>mail_ordr_amt_in_feb</v>
          </cell>
        </row>
        <row r="2453">
          <cell r="A2453" t="str">
            <v>March Cash Advance Interest Rate</v>
          </cell>
          <cell r="B2453">
            <v>2452</v>
          </cell>
          <cell r="P2453">
            <v>3348</v>
          </cell>
          <cell r="Q2453" t="str">
            <v>Item ATM Cash Advance in February</v>
          </cell>
          <cell r="R2453" t="str">
            <v>itm_atm_cash_adv_in_feb</v>
          </cell>
        </row>
        <row r="2454">
          <cell r="A2454" t="str">
            <v>March Cash Advance Current Interest Rate</v>
          </cell>
          <cell r="B2454">
            <v>2453</v>
          </cell>
          <cell r="P2454">
            <v>3349</v>
          </cell>
          <cell r="Q2454" t="str">
            <v>ATM Cash Advance Amount in February</v>
          </cell>
          <cell r="R2454" t="str">
            <v>atm_cash_adv_amt_in_feb</v>
          </cell>
        </row>
        <row r="2455">
          <cell r="A2455" t="str">
            <v>March Cash Advance Limit 1</v>
          </cell>
          <cell r="B2455">
            <v>2454</v>
          </cell>
          <cell r="P2455">
            <v>3354</v>
          </cell>
          <cell r="Q2455" t="str">
            <v>Item Other Merchant in February</v>
          </cell>
          <cell r="R2455" t="str">
            <v>itm_othr_mrch_in_feb</v>
          </cell>
        </row>
        <row r="2456">
          <cell r="A2456" t="str">
            <v>March Cash Advance Limit 2</v>
          </cell>
          <cell r="B2456">
            <v>2455</v>
          </cell>
          <cell r="P2456">
            <v>3355</v>
          </cell>
          <cell r="Q2456" t="str">
            <v>Other Merchant Amount in February</v>
          </cell>
          <cell r="R2456" t="str">
            <v>othr_mrch_amt_in_feb</v>
          </cell>
        </row>
        <row r="2457">
          <cell r="A2457" t="str">
            <v>March Cash Advance Interest Rate 2</v>
          </cell>
          <cell r="B2457">
            <v>2456</v>
          </cell>
          <cell r="P2457">
            <v>3356</v>
          </cell>
          <cell r="Q2457" t="str">
            <v>Item Retail in March</v>
          </cell>
          <cell r="R2457" t="str">
            <v>itm_rtl_in_mar</v>
          </cell>
        </row>
        <row r="2458">
          <cell r="A2458" t="str">
            <v>March Cash Advance Interest Rate 3</v>
          </cell>
          <cell r="B2458">
            <v>2457</v>
          </cell>
          <cell r="P2458">
            <v>3357</v>
          </cell>
          <cell r="Q2458" t="str">
            <v>Retail Amount in March</v>
          </cell>
          <cell r="R2458" t="str">
            <v>rtl_amt_in_mar</v>
          </cell>
        </row>
        <row r="2459">
          <cell r="A2459" t="str">
            <v>March Cash Advance Limit Option</v>
          </cell>
          <cell r="B2459">
            <v>2458</v>
          </cell>
          <cell r="P2459">
            <v>3364</v>
          </cell>
          <cell r="Q2459" t="str">
            <v>Retail Limit 1 in March</v>
          </cell>
          <cell r="R2459" t="str">
            <v>rtl_lmt_1_in_mar</v>
          </cell>
        </row>
        <row r="2460">
          <cell r="A2460" t="str">
            <v>March Annual Fee Item Count</v>
          </cell>
          <cell r="B2460">
            <v>2459</v>
          </cell>
          <cell r="P2460">
            <v>3365</v>
          </cell>
          <cell r="Q2460" t="str">
            <v>Retail Limit 2 in March</v>
          </cell>
          <cell r="R2460" t="str">
            <v>rtl_lmt_2_in_mar</v>
          </cell>
        </row>
        <row r="2461">
          <cell r="A2461" t="str">
            <v>March Annual Fee Amount</v>
          </cell>
          <cell r="B2461">
            <v>2460</v>
          </cell>
          <cell r="P2461">
            <v>3368</v>
          </cell>
          <cell r="Q2461" t="str">
            <v>Retail Limit Option in March</v>
          </cell>
          <cell r="R2461" t="str">
            <v>rtl_lmt_opt_in_mar</v>
          </cell>
        </row>
        <row r="2462">
          <cell r="A2462" t="str">
            <v>March Late Charge Item Count</v>
          </cell>
          <cell r="B2462">
            <v>2461</v>
          </cell>
          <cell r="P2462">
            <v>3371</v>
          </cell>
          <cell r="Q2462" t="str">
            <v>Cash Advance Limit 1 in March</v>
          </cell>
          <cell r="R2462" t="str">
            <v>cash_adv_lmt_1_in_mar</v>
          </cell>
        </row>
        <row r="2463">
          <cell r="A2463" t="str">
            <v>March Late Charge Amount</v>
          </cell>
          <cell r="B2463">
            <v>2462</v>
          </cell>
          <cell r="P2463">
            <v>3372</v>
          </cell>
          <cell r="Q2463" t="str">
            <v>Cash Advance Limit 2 in March</v>
          </cell>
          <cell r="R2463" t="str">
            <v>cash_adv_lmt_2_in_mar</v>
          </cell>
        </row>
        <row r="2464">
          <cell r="A2464" t="str">
            <v>March Over Limit Fee Item Count</v>
          </cell>
          <cell r="B2464">
            <v>2463</v>
          </cell>
          <cell r="P2464">
            <v>3375</v>
          </cell>
          <cell r="Q2464" t="str">
            <v>Cash Advance Limit Option in March</v>
          </cell>
          <cell r="R2464" t="str">
            <v>cash_adv_lmt_opt_in_mar</v>
          </cell>
        </row>
        <row r="2465">
          <cell r="A2465" t="str">
            <v>March Over Limit Fee Amount</v>
          </cell>
          <cell r="B2465">
            <v>2464</v>
          </cell>
          <cell r="P2465">
            <v>3376</v>
          </cell>
          <cell r="Q2465" t="str">
            <v>Item Annual Fee in March</v>
          </cell>
          <cell r="R2465" t="str">
            <v>itm_annl_fee_in_mar</v>
          </cell>
        </row>
        <row r="2466">
          <cell r="A2466" t="str">
            <v>March Miscellaneous Charge Fee Item Count</v>
          </cell>
          <cell r="B2466">
            <v>2465</v>
          </cell>
          <cell r="P2466">
            <v>3377</v>
          </cell>
          <cell r="Q2466" t="str">
            <v>Annual Fee Amount in March</v>
          </cell>
          <cell r="R2466" t="str">
            <v>annl_fee_amt_in_mar</v>
          </cell>
        </row>
        <row r="2467">
          <cell r="A2467" t="str">
            <v>March Miscellaneous Charge Fee Amount</v>
          </cell>
          <cell r="B2467">
            <v>2466</v>
          </cell>
          <cell r="P2467">
            <v>3378</v>
          </cell>
          <cell r="Q2467" t="str">
            <v>Item Late Charge in March</v>
          </cell>
          <cell r="R2467" t="str">
            <v>itm_late_chrg_in_mar</v>
          </cell>
        </row>
        <row r="2468">
          <cell r="A2468" t="str">
            <v>March Service Charge Fee Item Count</v>
          </cell>
          <cell r="B2468">
            <v>2467</v>
          </cell>
          <cell r="P2468">
            <v>3379</v>
          </cell>
          <cell r="Q2468" t="str">
            <v>Late Charge Amount in March</v>
          </cell>
          <cell r="R2468" t="str">
            <v>late_chrg_amt_in_mar</v>
          </cell>
        </row>
        <row r="2469">
          <cell r="A2469" t="str">
            <v>March Service Charge Fee Amount</v>
          </cell>
          <cell r="B2469">
            <v>2468</v>
          </cell>
          <cell r="P2469">
            <v>3380</v>
          </cell>
          <cell r="Q2469" t="str">
            <v>Item Over Limit Fee in March</v>
          </cell>
          <cell r="R2469" t="str">
            <v>itm_olmt_fee_in_mar</v>
          </cell>
        </row>
        <row r="2470">
          <cell r="A2470" t="str">
            <v>March Cash Advance per Fee Item Count</v>
          </cell>
          <cell r="B2470">
            <v>2469</v>
          </cell>
          <cell r="P2470">
            <v>3381</v>
          </cell>
          <cell r="Q2470" t="str">
            <v>Over Limit Fee Amount in March</v>
          </cell>
          <cell r="R2470" t="str">
            <v>olmt_fee_amt_in_mar</v>
          </cell>
        </row>
        <row r="2471">
          <cell r="A2471" t="str">
            <v>March Cash Advance per Fee Amount</v>
          </cell>
          <cell r="B2471">
            <v>2470</v>
          </cell>
          <cell r="P2471">
            <v>3382</v>
          </cell>
          <cell r="Q2471" t="str">
            <v>Item Miscellaneous Charge Fee in March</v>
          </cell>
          <cell r="R2471" t="str">
            <v>itm_misc_chrg_fee_in_mar</v>
          </cell>
        </row>
        <row r="2472">
          <cell r="A2472" t="str">
            <v>March Statement Payment Amount</v>
          </cell>
          <cell r="B2472">
            <v>2471</v>
          </cell>
          <cell r="P2472">
            <v>3383</v>
          </cell>
          <cell r="Q2472" t="str">
            <v>Miscellaneous Charge Fee Amount in March</v>
          </cell>
          <cell r="R2472" t="str">
            <v>misc_chrg_fee_amt_in_mar</v>
          </cell>
        </row>
        <row r="2473">
          <cell r="A2473" t="str">
            <v>March Statement Current Balance</v>
          </cell>
          <cell r="B2473">
            <v>2472</v>
          </cell>
          <cell r="P2473">
            <v>3384</v>
          </cell>
          <cell r="Q2473" t="str">
            <v>Item Service Charge Fee in March</v>
          </cell>
          <cell r="R2473" t="str">
            <v>itm_svc_chrg_fee_in_mar</v>
          </cell>
        </row>
        <row r="2474">
          <cell r="A2474" t="str">
            <v>March Bonus Bucket Begin Balance</v>
          </cell>
          <cell r="B2474">
            <v>2473</v>
          </cell>
          <cell r="P2474">
            <v>3385</v>
          </cell>
          <cell r="Q2474" t="str">
            <v>Service Charge Fee Amount in March</v>
          </cell>
          <cell r="R2474" t="str">
            <v>svc_chrg_fee_amt_in_mar</v>
          </cell>
        </row>
        <row r="2475">
          <cell r="A2475" t="str">
            <v>March Bonus Bucket Cycle-to-Date Earn</v>
          </cell>
          <cell r="B2475">
            <v>2474</v>
          </cell>
          <cell r="P2475">
            <v>3386</v>
          </cell>
          <cell r="Q2475" t="str">
            <v>Item Cash Advance Per Fee in March</v>
          </cell>
          <cell r="R2475" t="str">
            <v>itm_cash_adv_per_fee_in_mar</v>
          </cell>
        </row>
        <row r="2476">
          <cell r="A2476" t="str">
            <v>March Bonus Bucket Cycle-to-Date Utilization</v>
          </cell>
          <cell r="B2476">
            <v>2475</v>
          </cell>
          <cell r="P2476">
            <v>3387</v>
          </cell>
          <cell r="Q2476" t="str">
            <v>Cash Advance Per Fee Amount in March</v>
          </cell>
          <cell r="R2476" t="str">
            <v>cash_adv_per_fee_amt_in_mar</v>
          </cell>
        </row>
        <row r="2477">
          <cell r="A2477" t="str">
            <v>March Statement Credit Limit</v>
          </cell>
          <cell r="B2477">
            <v>2476</v>
          </cell>
          <cell r="P2477">
            <v>3388</v>
          </cell>
          <cell r="Q2477" t="str">
            <v>Payment Amount in March</v>
          </cell>
          <cell r="R2477" t="str">
            <v>paymt_amt_in_mar</v>
          </cell>
        </row>
        <row r="2478">
          <cell r="A2478" t="str">
            <v>March Statement Available Credit Limit</v>
          </cell>
          <cell r="B2478">
            <v>2477</v>
          </cell>
          <cell r="P2478">
            <v>3390</v>
          </cell>
          <cell r="Q2478" t="str">
            <v>Bonus Bucket Begin Balance in March</v>
          </cell>
          <cell r="R2478" t="str">
            <v>bns_bckt_bgn_bal_in_mar</v>
          </cell>
        </row>
        <row r="2479">
          <cell r="A2479" t="str">
            <v>March Statement Cash Limit</v>
          </cell>
          <cell r="B2479">
            <v>2478</v>
          </cell>
          <cell r="P2479">
            <v>3397</v>
          </cell>
          <cell r="Q2479" t="str">
            <v>Item Airline in March</v>
          </cell>
          <cell r="R2479" t="str">
            <v>itm_airln_in_mar</v>
          </cell>
        </row>
        <row r="2480">
          <cell r="A2480" t="str">
            <v>March Statement Available Cash Limit</v>
          </cell>
          <cell r="B2480">
            <v>2479</v>
          </cell>
          <cell r="P2480">
            <v>3398</v>
          </cell>
          <cell r="Q2480" t="str">
            <v>Airline Amount in March</v>
          </cell>
          <cell r="R2480" t="str">
            <v>airln_amt_in_mar</v>
          </cell>
        </row>
        <row r="2481">
          <cell r="A2481" t="str">
            <v>March Airline Item Count</v>
          </cell>
          <cell r="B2481">
            <v>2480</v>
          </cell>
          <cell r="P2481">
            <v>3401</v>
          </cell>
          <cell r="Q2481" t="str">
            <v>Item Car Rental in March</v>
          </cell>
          <cell r="R2481" t="str">
            <v>itm_car_rent_in_mar</v>
          </cell>
        </row>
        <row r="2482">
          <cell r="A2482" t="str">
            <v>March Airline Amount</v>
          </cell>
          <cell r="B2482">
            <v>2481</v>
          </cell>
          <cell r="P2482">
            <v>3402</v>
          </cell>
          <cell r="Q2482" t="str">
            <v>Car Rental Amount in March</v>
          </cell>
          <cell r="R2482" t="str">
            <v>car_rent_amt_in_mar</v>
          </cell>
        </row>
        <row r="2483">
          <cell r="A2483" t="str">
            <v>March Hotel Item Count</v>
          </cell>
          <cell r="B2483">
            <v>2482</v>
          </cell>
          <cell r="P2483">
            <v>3405</v>
          </cell>
          <cell r="Q2483" t="str">
            <v>Item Mail Order in March</v>
          </cell>
          <cell r="R2483" t="str">
            <v>itm_mail_ordr_in_mar</v>
          </cell>
        </row>
        <row r="2484">
          <cell r="A2484" t="str">
            <v>March Hotel Amount</v>
          </cell>
          <cell r="B2484">
            <v>2483</v>
          </cell>
          <cell r="P2484">
            <v>3406</v>
          </cell>
          <cell r="Q2484" t="str">
            <v>Mail Order Amount in March</v>
          </cell>
          <cell r="R2484" t="str">
            <v>mail_ordr_amt_in_mar</v>
          </cell>
        </row>
        <row r="2485">
          <cell r="A2485" t="str">
            <v>March Car Rental Item Count</v>
          </cell>
          <cell r="B2485">
            <v>2484</v>
          </cell>
          <cell r="P2485">
            <v>3407</v>
          </cell>
          <cell r="Q2485" t="str">
            <v>Item ATM Cash Advance in March</v>
          </cell>
          <cell r="R2485" t="str">
            <v>itm_atm_cash_adv_in_mar</v>
          </cell>
        </row>
        <row r="2486">
          <cell r="A2486" t="str">
            <v>March Car Rental Amount</v>
          </cell>
          <cell r="B2486">
            <v>2485</v>
          </cell>
          <cell r="P2486">
            <v>3408</v>
          </cell>
          <cell r="Q2486" t="str">
            <v>ATM Cash Advance Amount in March</v>
          </cell>
          <cell r="R2486" t="str">
            <v>atm_cash_adv_amt_in_mar</v>
          </cell>
        </row>
        <row r="2487">
          <cell r="A2487" t="str">
            <v>March Restaurant Item Count</v>
          </cell>
          <cell r="B2487">
            <v>2486</v>
          </cell>
          <cell r="P2487">
            <v>3413</v>
          </cell>
          <cell r="Q2487" t="str">
            <v>Item Other Merchant in March</v>
          </cell>
          <cell r="R2487" t="str">
            <v>itm_othr_mrch_in_mar</v>
          </cell>
        </row>
        <row r="2488">
          <cell r="A2488" t="str">
            <v>March Restaurant Amount</v>
          </cell>
          <cell r="B2488">
            <v>2487</v>
          </cell>
          <cell r="P2488">
            <v>3414</v>
          </cell>
          <cell r="Q2488" t="str">
            <v>Other Merchant Amount in March</v>
          </cell>
          <cell r="R2488" t="str">
            <v>othr_mrch_amt_in_mar</v>
          </cell>
        </row>
        <row r="2489">
          <cell r="A2489" t="str">
            <v>March Mail Order Item Count</v>
          </cell>
          <cell r="B2489">
            <v>2488</v>
          </cell>
          <cell r="P2489">
            <v>3415</v>
          </cell>
          <cell r="Q2489" t="str">
            <v>Item Retail in April</v>
          </cell>
          <cell r="R2489" t="str">
            <v>itm_rtl_in_apr</v>
          </cell>
        </row>
        <row r="2490">
          <cell r="A2490" t="str">
            <v>March Mail Order Amount</v>
          </cell>
          <cell r="B2490">
            <v>2489</v>
          </cell>
          <cell r="P2490">
            <v>3416</v>
          </cell>
          <cell r="Q2490" t="str">
            <v>Retail Amount in April</v>
          </cell>
          <cell r="R2490" t="str">
            <v>rtl_amt_in_apr</v>
          </cell>
        </row>
        <row r="2491">
          <cell r="A2491" t="str">
            <v>March ATM Cash Item Count</v>
          </cell>
          <cell r="B2491">
            <v>2490</v>
          </cell>
          <cell r="P2491">
            <v>3423</v>
          </cell>
          <cell r="Q2491" t="str">
            <v>Retail Limit 1 in April</v>
          </cell>
          <cell r="R2491" t="str">
            <v>rtl_lmt_1_in_apr</v>
          </cell>
        </row>
        <row r="2492">
          <cell r="A2492" t="str">
            <v>March ATM Cash Amount</v>
          </cell>
          <cell r="B2492">
            <v>2491</v>
          </cell>
          <cell r="P2492">
            <v>3424</v>
          </cell>
          <cell r="Q2492" t="str">
            <v>Retail Limit 2 in April</v>
          </cell>
          <cell r="R2492" t="str">
            <v>rtl_lmt_2_in_apr</v>
          </cell>
        </row>
        <row r="2493">
          <cell r="A2493" t="str">
            <v>March Counter Cash Item Count</v>
          </cell>
          <cell r="B2493">
            <v>2492</v>
          </cell>
          <cell r="P2493">
            <v>3427</v>
          </cell>
          <cell r="Q2493" t="str">
            <v>Retail Limit Option in April</v>
          </cell>
          <cell r="R2493" t="str">
            <v>rtl_lmt_opt_in_apr</v>
          </cell>
        </row>
        <row r="2494">
          <cell r="A2494" t="str">
            <v>March Counter Cash Amount</v>
          </cell>
          <cell r="B2494">
            <v>2493</v>
          </cell>
          <cell r="P2494">
            <v>3430</v>
          </cell>
          <cell r="Q2494" t="str">
            <v>Cash Advance Limit 1 in April</v>
          </cell>
          <cell r="R2494" t="str">
            <v>cash_adv_lmt_1_in_apr</v>
          </cell>
        </row>
        <row r="2495">
          <cell r="A2495" t="str">
            <v>March Quasi Cash Advance Item Count</v>
          </cell>
          <cell r="B2495">
            <v>2494</v>
          </cell>
          <cell r="P2495">
            <v>3431</v>
          </cell>
          <cell r="Q2495" t="str">
            <v>Cash Advance Limit 2 in April</v>
          </cell>
          <cell r="R2495" t="str">
            <v>cash_adv_lmt_2_in_apr</v>
          </cell>
        </row>
        <row r="2496">
          <cell r="A2496" t="str">
            <v>March Quasi Cash Advance Amount</v>
          </cell>
          <cell r="B2496">
            <v>2495</v>
          </cell>
          <cell r="P2496">
            <v>3434</v>
          </cell>
          <cell r="Q2496" t="str">
            <v>Cash Advance Limit Option in April</v>
          </cell>
          <cell r="R2496" t="str">
            <v>cash_adv_lmt_opt_in_apr</v>
          </cell>
        </row>
        <row r="2497">
          <cell r="A2497" t="str">
            <v>March Other Merchant Item Count</v>
          </cell>
          <cell r="B2497">
            <v>2496</v>
          </cell>
          <cell r="P2497">
            <v>3435</v>
          </cell>
          <cell r="Q2497" t="str">
            <v>Item Annual Fee in April</v>
          </cell>
          <cell r="R2497" t="str">
            <v>itm_annl_fee_in_apr</v>
          </cell>
        </row>
        <row r="2498">
          <cell r="A2498" t="str">
            <v>March Other Merchant Amount</v>
          </cell>
          <cell r="B2498">
            <v>2497</v>
          </cell>
          <cell r="P2498">
            <v>3436</v>
          </cell>
          <cell r="Q2498" t="str">
            <v>Annual Fee Amount in April</v>
          </cell>
          <cell r="R2498" t="str">
            <v>annl_fee_amt_in_apr</v>
          </cell>
        </row>
        <row r="2499">
          <cell r="A2499" t="str">
            <v>April Retail Item Count</v>
          </cell>
          <cell r="B2499">
            <v>2498</v>
          </cell>
          <cell r="P2499">
            <v>3437</v>
          </cell>
          <cell r="Q2499" t="str">
            <v>Item Late Charge in April</v>
          </cell>
          <cell r="R2499" t="str">
            <v>itm_late_chrg_in_apr</v>
          </cell>
        </row>
        <row r="2500">
          <cell r="A2500" t="str">
            <v>April Retail Amount</v>
          </cell>
          <cell r="B2500">
            <v>2499</v>
          </cell>
          <cell r="P2500">
            <v>3438</v>
          </cell>
          <cell r="Q2500" t="str">
            <v>Late Charge Amount in April</v>
          </cell>
          <cell r="R2500" t="str">
            <v>late_chrg_amt_in_apr</v>
          </cell>
        </row>
        <row r="2501">
          <cell r="A2501" t="str">
            <v>April ATM Cash Advance Item Count</v>
          </cell>
          <cell r="B2501">
            <v>2500</v>
          </cell>
          <cell r="P2501">
            <v>3439</v>
          </cell>
          <cell r="Q2501" t="str">
            <v>Item Over Limit Fee in April</v>
          </cell>
          <cell r="R2501" t="str">
            <v>itm_olmt_fee_in_apr</v>
          </cell>
        </row>
        <row r="2502">
          <cell r="A2502" t="str">
            <v>April ATM Cash Advance Amount</v>
          </cell>
          <cell r="B2502">
            <v>2501</v>
          </cell>
          <cell r="P2502">
            <v>3440</v>
          </cell>
          <cell r="Q2502" t="str">
            <v>Over Limit Fee Amount in April</v>
          </cell>
          <cell r="R2502" t="str">
            <v>olmt_fee_amt_in_apr</v>
          </cell>
        </row>
        <row r="2503">
          <cell r="A2503" t="str">
            <v>April Counter Cash Advance Item Count</v>
          </cell>
          <cell r="B2503">
            <v>2502</v>
          </cell>
          <cell r="P2503">
            <v>3441</v>
          </cell>
          <cell r="Q2503" t="str">
            <v>Item Miscellaneous Charge Fee in April</v>
          </cell>
          <cell r="R2503" t="str">
            <v>itm_misc_chrg_fee_in_apr</v>
          </cell>
        </row>
        <row r="2504">
          <cell r="A2504" t="str">
            <v>April Counter Cash Advance Amount</v>
          </cell>
          <cell r="B2504">
            <v>2503</v>
          </cell>
          <cell r="P2504">
            <v>3442</v>
          </cell>
          <cell r="Q2504" t="str">
            <v>Miscellaneous Charge Fee Amount in April</v>
          </cell>
          <cell r="R2504" t="str">
            <v>misc_chrg_fee_amt_in_apr</v>
          </cell>
        </row>
        <row r="2505">
          <cell r="A2505" t="str">
            <v>April Retail Interest Amount</v>
          </cell>
          <cell r="B2505">
            <v>2504</v>
          </cell>
          <cell r="P2505">
            <v>3443</v>
          </cell>
          <cell r="Q2505" t="str">
            <v>Item Service Charge Fee in April</v>
          </cell>
          <cell r="R2505" t="str">
            <v>itm_svc_chrg_fee_in_apr</v>
          </cell>
        </row>
        <row r="2506">
          <cell r="A2506" t="str">
            <v>April Retail Current Interest Rate</v>
          </cell>
          <cell r="B2506">
            <v>2505</v>
          </cell>
          <cell r="P2506">
            <v>3444</v>
          </cell>
          <cell r="Q2506" t="str">
            <v>Service Charge Fee Amount in April</v>
          </cell>
          <cell r="R2506" t="str">
            <v>svc_chrg_fee_amt_in_apr</v>
          </cell>
        </row>
        <row r="2507">
          <cell r="A2507" t="str">
            <v>April Retail Limit 1</v>
          </cell>
          <cell r="B2507">
            <v>2506</v>
          </cell>
          <cell r="P2507">
            <v>3445</v>
          </cell>
          <cell r="Q2507" t="str">
            <v>Item Cash Advance Per Fee in April</v>
          </cell>
          <cell r="R2507" t="str">
            <v>itm_cash_adv_per_fee_in_apr</v>
          </cell>
        </row>
        <row r="2508">
          <cell r="A2508" t="str">
            <v>April Retail Limit 2</v>
          </cell>
          <cell r="B2508">
            <v>2507</v>
          </cell>
          <cell r="P2508">
            <v>3446</v>
          </cell>
          <cell r="Q2508" t="str">
            <v>Cash Advance Per Fee Amount in April</v>
          </cell>
          <cell r="R2508" t="str">
            <v>cash_adv_per_fee_amt_in_apr</v>
          </cell>
        </row>
        <row r="2509">
          <cell r="A2509" t="str">
            <v>April Retail Interest Rate 2</v>
          </cell>
          <cell r="B2509">
            <v>2508</v>
          </cell>
          <cell r="P2509">
            <v>3447</v>
          </cell>
          <cell r="Q2509" t="str">
            <v>Payment Amount in April</v>
          </cell>
          <cell r="R2509" t="str">
            <v>paymt_amt_in_apr</v>
          </cell>
        </row>
        <row r="2510">
          <cell r="A2510" t="str">
            <v>April Retail Interest Rate 3</v>
          </cell>
          <cell r="B2510">
            <v>2509</v>
          </cell>
          <cell r="P2510">
            <v>3449</v>
          </cell>
          <cell r="Q2510" t="str">
            <v>Bonus Bucket Begin Balance in April</v>
          </cell>
          <cell r="R2510" t="str">
            <v>bns_bckt_bgn_bal_in_apr</v>
          </cell>
        </row>
        <row r="2511">
          <cell r="A2511" t="str">
            <v xml:space="preserve">April Retail Limit Option </v>
          </cell>
          <cell r="B2511">
            <v>2510</v>
          </cell>
          <cell r="P2511">
            <v>3456</v>
          </cell>
          <cell r="Q2511" t="str">
            <v>Item Airline in April</v>
          </cell>
          <cell r="R2511" t="str">
            <v>itm_airln_in_apr</v>
          </cell>
        </row>
        <row r="2512">
          <cell r="A2512" t="str">
            <v>April Cash Advance Interest Rate</v>
          </cell>
          <cell r="B2512">
            <v>2511</v>
          </cell>
          <cell r="P2512">
            <v>3457</v>
          </cell>
          <cell r="Q2512" t="str">
            <v>Airline Amount in April</v>
          </cell>
          <cell r="R2512" t="str">
            <v>airln_amt_in_apr</v>
          </cell>
        </row>
        <row r="2513">
          <cell r="A2513" t="str">
            <v>April Cash Advance Current Interest Rate</v>
          </cell>
          <cell r="B2513">
            <v>2512</v>
          </cell>
          <cell r="P2513">
            <v>3460</v>
          </cell>
          <cell r="Q2513" t="str">
            <v>Item Car Rental in April</v>
          </cell>
          <cell r="R2513" t="str">
            <v>itm_car_rent_in_apr</v>
          </cell>
        </row>
        <row r="2514">
          <cell r="A2514" t="str">
            <v>April Cash Advance Limit 1</v>
          </cell>
          <cell r="B2514">
            <v>2513</v>
          </cell>
          <cell r="P2514">
            <v>3461</v>
          </cell>
          <cell r="Q2514" t="str">
            <v>Car Rental Amount in April</v>
          </cell>
          <cell r="R2514" t="str">
            <v>car_rent_amt_in_apr</v>
          </cell>
        </row>
        <row r="2515">
          <cell r="A2515" t="str">
            <v>April Cash Advance Limit 2</v>
          </cell>
          <cell r="B2515">
            <v>2514</v>
          </cell>
          <cell r="P2515">
            <v>3464</v>
          </cell>
          <cell r="Q2515" t="str">
            <v>Item Mail Order in April</v>
          </cell>
          <cell r="R2515" t="str">
            <v>itm_mail_ordr_in_apr</v>
          </cell>
        </row>
        <row r="2516">
          <cell r="A2516" t="str">
            <v>April Cash Advance Interest Rate 2</v>
          </cell>
          <cell r="B2516">
            <v>2515</v>
          </cell>
          <cell r="P2516">
            <v>3465</v>
          </cell>
          <cell r="Q2516" t="str">
            <v>Mail Order Amount in April</v>
          </cell>
          <cell r="R2516" t="str">
            <v>mail_ordr_amt_in_apr</v>
          </cell>
        </row>
        <row r="2517">
          <cell r="A2517" t="str">
            <v>April Cash Advance Interest Rate 3</v>
          </cell>
          <cell r="B2517">
            <v>2516</v>
          </cell>
          <cell r="P2517">
            <v>3466</v>
          </cell>
          <cell r="Q2517" t="str">
            <v>Item ATM Cash Advance in April</v>
          </cell>
          <cell r="R2517" t="str">
            <v>itm_atm_cash_adv_in_apr</v>
          </cell>
        </row>
        <row r="2518">
          <cell r="A2518" t="str">
            <v>April Cash Advance Limit Option</v>
          </cell>
          <cell r="B2518">
            <v>2517</v>
          </cell>
          <cell r="P2518">
            <v>3467</v>
          </cell>
          <cell r="Q2518" t="str">
            <v>ATM Cash Advance Amount in April</v>
          </cell>
          <cell r="R2518" t="str">
            <v>atm_cash_adv_amt_in_apr</v>
          </cell>
        </row>
        <row r="2519">
          <cell r="A2519" t="str">
            <v>April Annual Fee Item Count</v>
          </cell>
          <cell r="B2519">
            <v>2518</v>
          </cell>
          <cell r="P2519">
            <v>3472</v>
          </cell>
          <cell r="Q2519" t="str">
            <v>Item Other Merchant in April</v>
          </cell>
          <cell r="R2519" t="str">
            <v>itm_othr_mrch_in_apr</v>
          </cell>
        </row>
        <row r="2520">
          <cell r="A2520" t="str">
            <v>April Annual Fee Amount</v>
          </cell>
          <cell r="B2520">
            <v>2519</v>
          </cell>
          <cell r="P2520">
            <v>3473</v>
          </cell>
          <cell r="Q2520" t="str">
            <v>Other Merchant Amount in April</v>
          </cell>
          <cell r="R2520" t="str">
            <v>othr_mrch_amt_in_apr</v>
          </cell>
        </row>
        <row r="2521">
          <cell r="A2521" t="str">
            <v>April Late Charge Item Count</v>
          </cell>
          <cell r="B2521">
            <v>2520</v>
          </cell>
          <cell r="P2521">
            <v>3474</v>
          </cell>
          <cell r="Q2521" t="str">
            <v>Item Retail in May</v>
          </cell>
          <cell r="R2521" t="str">
            <v>itm_rtl_in_may</v>
          </cell>
        </row>
        <row r="2522">
          <cell r="A2522" t="str">
            <v>April Late Charge Amount</v>
          </cell>
          <cell r="B2522">
            <v>2521</v>
          </cell>
          <cell r="P2522">
            <v>3475</v>
          </cell>
          <cell r="Q2522" t="str">
            <v>Retail Amount in May</v>
          </cell>
          <cell r="R2522" t="str">
            <v>rtl_amt_in_may</v>
          </cell>
        </row>
        <row r="2523">
          <cell r="A2523" t="str">
            <v>April Over Limit Fee Item Count</v>
          </cell>
          <cell r="B2523">
            <v>2522</v>
          </cell>
          <cell r="P2523">
            <v>3482</v>
          </cell>
          <cell r="Q2523" t="str">
            <v>Retail Limit 1 in May</v>
          </cell>
          <cell r="R2523" t="str">
            <v>rtl_lmt_1_in_may</v>
          </cell>
        </row>
        <row r="2524">
          <cell r="A2524" t="str">
            <v>April Over Limit Fee Amount</v>
          </cell>
          <cell r="B2524">
            <v>2523</v>
          </cell>
          <cell r="P2524">
            <v>3483</v>
          </cell>
          <cell r="Q2524" t="str">
            <v>Retail Limit 2 in May</v>
          </cell>
          <cell r="R2524" t="str">
            <v>rtl_lmt_2_in_may</v>
          </cell>
        </row>
        <row r="2525">
          <cell r="A2525" t="str">
            <v>April Miscellaneous Charge Fee Item Count</v>
          </cell>
          <cell r="B2525">
            <v>2524</v>
          </cell>
          <cell r="P2525">
            <v>3486</v>
          </cell>
          <cell r="Q2525" t="str">
            <v>Retail Limit Option in May</v>
          </cell>
          <cell r="R2525" t="str">
            <v>rtl_lmt_opt_in_may</v>
          </cell>
        </row>
        <row r="2526">
          <cell r="A2526" t="str">
            <v>April Miscellaneous Charge Fee Amount</v>
          </cell>
          <cell r="B2526">
            <v>2525</v>
          </cell>
          <cell r="P2526">
            <v>3489</v>
          </cell>
          <cell r="Q2526" t="str">
            <v>Cash Advance Limit 1 in May</v>
          </cell>
          <cell r="R2526" t="str">
            <v>cash_adv_lmt_1_in_may</v>
          </cell>
        </row>
        <row r="2527">
          <cell r="A2527" t="str">
            <v>April Service Charge Fee Item Count</v>
          </cell>
          <cell r="B2527">
            <v>2526</v>
          </cell>
          <cell r="P2527">
            <v>3490</v>
          </cell>
          <cell r="Q2527" t="str">
            <v>Cash Advance Limit 2 in May</v>
          </cell>
          <cell r="R2527" t="str">
            <v>cash_adv_lmt_2_in_may</v>
          </cell>
        </row>
        <row r="2528">
          <cell r="A2528" t="str">
            <v>April Service Charge Fee Amount</v>
          </cell>
          <cell r="B2528">
            <v>2527</v>
          </cell>
          <cell r="P2528">
            <v>3493</v>
          </cell>
          <cell r="Q2528" t="str">
            <v>Cash Advance Limit Option in May</v>
          </cell>
          <cell r="R2528" t="str">
            <v>cash_adv_lmt_opt_in_may</v>
          </cell>
        </row>
        <row r="2529">
          <cell r="A2529" t="str">
            <v>April Cash Advance per Fee Item Count</v>
          </cell>
          <cell r="B2529">
            <v>2528</v>
          </cell>
          <cell r="P2529">
            <v>3494</v>
          </cell>
          <cell r="Q2529" t="str">
            <v>Item Annual Fee in May</v>
          </cell>
          <cell r="R2529" t="str">
            <v>itm_annl_fee_in_may</v>
          </cell>
        </row>
        <row r="2530">
          <cell r="A2530" t="str">
            <v>April Cash Advance per Fee Amount</v>
          </cell>
          <cell r="B2530">
            <v>2529</v>
          </cell>
          <cell r="P2530">
            <v>3495</v>
          </cell>
          <cell r="Q2530" t="str">
            <v>Annual Fee Amount in May</v>
          </cell>
          <cell r="R2530" t="str">
            <v>annl_fee_amt_in_may</v>
          </cell>
        </row>
        <row r="2531">
          <cell r="A2531" t="str">
            <v>April Statement Payment Amount</v>
          </cell>
          <cell r="B2531">
            <v>2530</v>
          </cell>
          <cell r="P2531">
            <v>3496</v>
          </cell>
          <cell r="Q2531" t="str">
            <v>Item Late Charge in May</v>
          </cell>
          <cell r="R2531" t="str">
            <v>itm_late_chrg_in_may</v>
          </cell>
        </row>
        <row r="2532">
          <cell r="A2532" t="str">
            <v>April Statement Current Balance</v>
          </cell>
          <cell r="B2532">
            <v>2531</v>
          </cell>
          <cell r="P2532">
            <v>3497</v>
          </cell>
          <cell r="Q2532" t="str">
            <v>Late Charge Amount in May</v>
          </cell>
          <cell r="R2532" t="str">
            <v>late_chrg_amt_in_may</v>
          </cell>
        </row>
        <row r="2533">
          <cell r="A2533" t="str">
            <v>April Bonus Bucket Begin Balance</v>
          </cell>
          <cell r="B2533">
            <v>2532</v>
          </cell>
          <cell r="P2533">
            <v>3498</v>
          </cell>
          <cell r="Q2533" t="str">
            <v>Item Over Limit Fee in May</v>
          </cell>
          <cell r="R2533" t="str">
            <v>itm_olmt_fee_in_may</v>
          </cell>
        </row>
        <row r="2534">
          <cell r="A2534" t="str">
            <v>April Bonus Bucket Cycle-to-Date Earn</v>
          </cell>
          <cell r="B2534">
            <v>2533</v>
          </cell>
          <cell r="P2534">
            <v>3499</v>
          </cell>
          <cell r="Q2534" t="str">
            <v>Over Limit Fee Amount in May</v>
          </cell>
          <cell r="R2534" t="str">
            <v>olmt_fee_amt_in_may</v>
          </cell>
        </row>
        <row r="2535">
          <cell r="A2535" t="str">
            <v>April Bonus Bucket Cycle-to-Date Utilization</v>
          </cell>
          <cell r="B2535">
            <v>2534</v>
          </cell>
          <cell r="P2535">
            <v>3500</v>
          </cell>
          <cell r="Q2535" t="str">
            <v>Item Miscellaneous Charge Fee in May</v>
          </cell>
          <cell r="R2535" t="str">
            <v>itm_misc_chrg_fee_in_may</v>
          </cell>
        </row>
        <row r="2536">
          <cell r="A2536" t="str">
            <v>April Statement Credit Limit</v>
          </cell>
          <cell r="B2536">
            <v>2535</v>
          </cell>
          <cell r="P2536">
            <v>3501</v>
          </cell>
          <cell r="Q2536" t="str">
            <v>Miscellaneous Charge Fee Amount in May</v>
          </cell>
          <cell r="R2536" t="str">
            <v>misc_chrg_fee_amt_in_may</v>
          </cell>
        </row>
        <row r="2537">
          <cell r="A2537" t="str">
            <v>April Statement Available Credit Limit</v>
          </cell>
          <cell r="B2537">
            <v>2536</v>
          </cell>
          <cell r="P2537">
            <v>3502</v>
          </cell>
          <cell r="Q2537" t="str">
            <v>Item Service Charge Fee in May</v>
          </cell>
          <cell r="R2537" t="str">
            <v>itm_svc_chrg_fee_in_may</v>
          </cell>
        </row>
        <row r="2538">
          <cell r="A2538" t="str">
            <v>April Statement Cash Limit</v>
          </cell>
          <cell r="B2538">
            <v>2537</v>
          </cell>
          <cell r="P2538">
            <v>3503</v>
          </cell>
          <cell r="Q2538" t="str">
            <v>Service Charge Fee Amount in May</v>
          </cell>
          <cell r="R2538" t="str">
            <v>svc_chrg_fee_amt_in_may</v>
          </cell>
        </row>
        <row r="2539">
          <cell r="A2539" t="str">
            <v>April Statement Available Cash Limit</v>
          </cell>
          <cell r="B2539">
            <v>2538</v>
          </cell>
          <cell r="P2539">
            <v>3504</v>
          </cell>
          <cell r="Q2539" t="str">
            <v>Item Cash Advance Per Fee in May</v>
          </cell>
          <cell r="R2539" t="str">
            <v>itm_cash_adv_per_fee_in_may</v>
          </cell>
        </row>
        <row r="2540">
          <cell r="A2540" t="str">
            <v>April Airline Item Count</v>
          </cell>
          <cell r="B2540">
            <v>2539</v>
          </cell>
          <cell r="P2540">
            <v>3505</v>
          </cell>
          <cell r="Q2540" t="str">
            <v>Cash Advance Per Fee Amount in May</v>
          </cell>
          <cell r="R2540" t="str">
            <v>cash_adv_per_fee_amt_in_may</v>
          </cell>
        </row>
        <row r="2541">
          <cell r="A2541" t="str">
            <v>April Airline Amount</v>
          </cell>
          <cell r="B2541">
            <v>2540</v>
          </cell>
          <cell r="P2541">
            <v>3506</v>
          </cell>
          <cell r="Q2541" t="str">
            <v>Payment Amount in May</v>
          </cell>
          <cell r="R2541" t="str">
            <v>paymt_amt_in_may</v>
          </cell>
        </row>
        <row r="2542">
          <cell r="A2542" t="str">
            <v>April Hotel Item Count</v>
          </cell>
          <cell r="B2542">
            <v>2541</v>
          </cell>
          <cell r="P2542">
            <v>3508</v>
          </cell>
          <cell r="Q2542" t="str">
            <v>Bonus Bucket Begin Balance in May</v>
          </cell>
          <cell r="R2542" t="str">
            <v>bns_bckt_bgn_bal_in_may</v>
          </cell>
        </row>
        <row r="2543">
          <cell r="A2543" t="str">
            <v>April Hotel Amount</v>
          </cell>
          <cell r="B2543">
            <v>2542</v>
          </cell>
          <cell r="P2543">
            <v>3515</v>
          </cell>
          <cell r="Q2543" t="str">
            <v>Item Airline in May</v>
          </cell>
          <cell r="R2543" t="str">
            <v>itm_airln_in_may</v>
          </cell>
        </row>
        <row r="2544">
          <cell r="A2544" t="str">
            <v>April Car Rental Item Count</v>
          </cell>
          <cell r="B2544">
            <v>2543</v>
          </cell>
          <cell r="P2544">
            <v>3516</v>
          </cell>
          <cell r="Q2544" t="str">
            <v>Airline Amount in May</v>
          </cell>
          <cell r="R2544" t="str">
            <v>airln_amt_in_may</v>
          </cell>
        </row>
        <row r="2545">
          <cell r="A2545" t="str">
            <v>April Car Rental Amount</v>
          </cell>
          <cell r="B2545">
            <v>2544</v>
          </cell>
          <cell r="P2545">
            <v>3519</v>
          </cell>
          <cell r="Q2545" t="str">
            <v>Item Car Rental in May</v>
          </cell>
          <cell r="R2545" t="str">
            <v>itm_car_rent_in_may</v>
          </cell>
        </row>
        <row r="2546">
          <cell r="A2546" t="str">
            <v>April Restaurant Item Count</v>
          </cell>
          <cell r="B2546">
            <v>2545</v>
          </cell>
          <cell r="P2546">
            <v>3520</v>
          </cell>
          <cell r="Q2546" t="str">
            <v>Car Rental Amount in May</v>
          </cell>
          <cell r="R2546" t="str">
            <v>car_rent_amt_in_may</v>
          </cell>
        </row>
        <row r="2547">
          <cell r="A2547" t="str">
            <v>April Restaurant Amount</v>
          </cell>
          <cell r="B2547">
            <v>2546</v>
          </cell>
          <cell r="P2547">
            <v>3523</v>
          </cell>
          <cell r="Q2547" t="str">
            <v>Item Mail Order in May</v>
          </cell>
          <cell r="R2547" t="str">
            <v>itm_mail_ordr_in_may</v>
          </cell>
        </row>
        <row r="2548">
          <cell r="A2548" t="str">
            <v>April Mail Order Item Count</v>
          </cell>
          <cell r="B2548">
            <v>2547</v>
          </cell>
          <cell r="P2548">
            <v>3524</v>
          </cell>
          <cell r="Q2548" t="str">
            <v>Mail Order Amount in May</v>
          </cell>
          <cell r="R2548" t="str">
            <v>mail_ordr_amt_in_may</v>
          </cell>
        </row>
        <row r="2549">
          <cell r="A2549" t="str">
            <v>April Mail Order Amount</v>
          </cell>
          <cell r="B2549">
            <v>2548</v>
          </cell>
          <cell r="P2549">
            <v>3525</v>
          </cell>
          <cell r="Q2549" t="str">
            <v>Item ATM Cash Advance in May</v>
          </cell>
          <cell r="R2549" t="str">
            <v>itm_atm_cash_adv_in_may</v>
          </cell>
        </row>
        <row r="2550">
          <cell r="A2550" t="str">
            <v>April ATM Cash Item Count</v>
          </cell>
          <cell r="B2550">
            <v>2549</v>
          </cell>
          <cell r="P2550">
            <v>3526</v>
          </cell>
          <cell r="Q2550" t="str">
            <v>ATM Cash Advance Amount in May</v>
          </cell>
          <cell r="R2550" t="str">
            <v>atm_cash_adv_amt_in_may</v>
          </cell>
        </row>
        <row r="2551">
          <cell r="A2551" t="str">
            <v>April ATM Cash Amount</v>
          </cell>
          <cell r="B2551">
            <v>2550</v>
          </cell>
          <cell r="P2551">
            <v>3531</v>
          </cell>
          <cell r="Q2551" t="str">
            <v>Item Other Merchant in May</v>
          </cell>
          <cell r="R2551" t="str">
            <v>itm_othr_mrch_in_may</v>
          </cell>
        </row>
        <row r="2552">
          <cell r="A2552" t="str">
            <v>April Counter Cash Item Count</v>
          </cell>
          <cell r="B2552">
            <v>2551</v>
          </cell>
          <cell r="P2552">
            <v>3532</v>
          </cell>
          <cell r="Q2552" t="str">
            <v>Other Merchant Amount in May</v>
          </cell>
          <cell r="R2552" t="str">
            <v>othr_mrch_amt_in_may</v>
          </cell>
        </row>
        <row r="2553">
          <cell r="A2553" t="str">
            <v>April Counter Cash Amount</v>
          </cell>
          <cell r="B2553">
            <v>2552</v>
          </cell>
          <cell r="P2553">
            <v>3533</v>
          </cell>
          <cell r="Q2553" t="str">
            <v>Item Retail in June</v>
          </cell>
          <cell r="R2553" t="str">
            <v>itm_rtl_in_jun</v>
          </cell>
        </row>
        <row r="2554">
          <cell r="A2554" t="str">
            <v>April Quasi Cash Advance Item Count</v>
          </cell>
          <cell r="B2554">
            <v>2553</v>
          </cell>
          <cell r="P2554">
            <v>3534</v>
          </cell>
          <cell r="Q2554" t="str">
            <v>Retail Amount in June</v>
          </cell>
          <cell r="R2554" t="str">
            <v>rtl_amt_in_jun</v>
          </cell>
        </row>
        <row r="2555">
          <cell r="A2555" t="str">
            <v>April Quasi Cash Advance Amount</v>
          </cell>
          <cell r="B2555">
            <v>2554</v>
          </cell>
          <cell r="P2555">
            <v>3541</v>
          </cell>
          <cell r="Q2555" t="str">
            <v>Retail Limit 1 in June</v>
          </cell>
          <cell r="R2555" t="str">
            <v>rtl_lmt_1_in_jun</v>
          </cell>
        </row>
        <row r="2556">
          <cell r="A2556" t="str">
            <v>April Other Merchant Item Count</v>
          </cell>
          <cell r="B2556">
            <v>2555</v>
          </cell>
          <cell r="P2556">
            <v>3542</v>
          </cell>
          <cell r="Q2556" t="str">
            <v>Retail Limit 2 in June</v>
          </cell>
          <cell r="R2556" t="str">
            <v>rtl_lmt_2_in_jun</v>
          </cell>
        </row>
        <row r="2557">
          <cell r="A2557" t="str">
            <v>April Other Merchant Amount</v>
          </cell>
          <cell r="B2557">
            <v>2556</v>
          </cell>
          <cell r="P2557">
            <v>3545</v>
          </cell>
          <cell r="Q2557" t="str">
            <v>Retail Limit Option in June</v>
          </cell>
          <cell r="R2557" t="str">
            <v>rtl_lmt_opt_in_jun</v>
          </cell>
        </row>
        <row r="2558">
          <cell r="A2558" t="str">
            <v>May Retail Item Count</v>
          </cell>
          <cell r="B2558">
            <v>2557</v>
          </cell>
          <cell r="P2558">
            <v>3548</v>
          </cell>
          <cell r="Q2558" t="str">
            <v>Cash Advance Limit 1 in June</v>
          </cell>
          <cell r="R2558" t="str">
            <v>cash_adv_lmt_1_in_jun</v>
          </cell>
        </row>
        <row r="2559">
          <cell r="A2559" t="str">
            <v>May Retail Amount</v>
          </cell>
          <cell r="B2559">
            <v>2558</v>
          </cell>
          <cell r="P2559">
            <v>3549</v>
          </cell>
          <cell r="Q2559" t="str">
            <v>Cash Advance Limit 2 in June</v>
          </cell>
          <cell r="R2559" t="str">
            <v>cash_adv_lmt_2_in_jun</v>
          </cell>
        </row>
        <row r="2560">
          <cell r="A2560" t="str">
            <v>May ATM Cash Advance Item Count</v>
          </cell>
          <cell r="B2560">
            <v>2559</v>
          </cell>
          <cell r="P2560">
            <v>3552</v>
          </cell>
          <cell r="Q2560" t="str">
            <v>Cash Advance Limit Option in June</v>
          </cell>
          <cell r="R2560" t="str">
            <v>cash_adv_lmt_opt_in_jun</v>
          </cell>
        </row>
        <row r="2561">
          <cell r="A2561" t="str">
            <v>May ATM Cash Advance Amount</v>
          </cell>
          <cell r="B2561">
            <v>2560</v>
          </cell>
          <cell r="P2561">
            <v>3553</v>
          </cell>
          <cell r="Q2561" t="str">
            <v>Item Annual Fee in June</v>
          </cell>
          <cell r="R2561" t="str">
            <v>itm_annl_fee_in_jun</v>
          </cell>
        </row>
        <row r="2562">
          <cell r="A2562" t="str">
            <v>May Counter Cash Advance Item Count</v>
          </cell>
          <cell r="B2562">
            <v>2561</v>
          </cell>
          <cell r="P2562">
            <v>3554</v>
          </cell>
          <cell r="Q2562" t="str">
            <v>Annual Fee Amount in June</v>
          </cell>
          <cell r="R2562" t="str">
            <v>annl_fee_amt_in_jun</v>
          </cell>
        </row>
        <row r="2563">
          <cell r="A2563" t="str">
            <v>May Counter Cash Advance Amount</v>
          </cell>
          <cell r="B2563">
            <v>2562</v>
          </cell>
          <cell r="P2563">
            <v>3555</v>
          </cell>
          <cell r="Q2563" t="str">
            <v>Item Late Charge in June</v>
          </cell>
          <cell r="R2563" t="str">
            <v>itm_late_chrg_in_jun</v>
          </cell>
        </row>
        <row r="2564">
          <cell r="A2564" t="str">
            <v>May Retail Interest Amount</v>
          </cell>
          <cell r="B2564">
            <v>2563</v>
          </cell>
          <cell r="P2564">
            <v>3556</v>
          </cell>
          <cell r="Q2564" t="str">
            <v>Late Charge Amount in June</v>
          </cell>
          <cell r="R2564" t="str">
            <v>late_chrg_amt_in_jun</v>
          </cell>
        </row>
        <row r="2565">
          <cell r="A2565" t="str">
            <v>May Retail Current Interest Rate</v>
          </cell>
          <cell r="B2565">
            <v>2564</v>
          </cell>
          <cell r="P2565">
            <v>3557</v>
          </cell>
          <cell r="Q2565" t="str">
            <v>Item Over Limit Fee in June</v>
          </cell>
          <cell r="R2565" t="str">
            <v>itm_olmt_fee_in_jun</v>
          </cell>
        </row>
        <row r="2566">
          <cell r="A2566" t="str">
            <v>May Retail Limit 1</v>
          </cell>
          <cell r="B2566">
            <v>2565</v>
          </cell>
          <cell r="P2566">
            <v>3558</v>
          </cell>
          <cell r="Q2566" t="str">
            <v>Over Limit Fee Amount in June</v>
          </cell>
          <cell r="R2566" t="str">
            <v>olmt_fee_amt_in_jun</v>
          </cell>
        </row>
        <row r="2567">
          <cell r="A2567" t="str">
            <v>May Retail Limit 2</v>
          </cell>
          <cell r="B2567">
            <v>2566</v>
          </cell>
          <cell r="P2567">
            <v>3559</v>
          </cell>
          <cell r="Q2567" t="str">
            <v>Item Miscellaneous Charge Fee in June</v>
          </cell>
          <cell r="R2567" t="str">
            <v>itm_misc_chrg_fee_in_jun</v>
          </cell>
        </row>
        <row r="2568">
          <cell r="A2568" t="str">
            <v>May Retail Interest Rate 2</v>
          </cell>
          <cell r="B2568">
            <v>2567</v>
          </cell>
          <cell r="P2568">
            <v>3560</v>
          </cell>
          <cell r="Q2568" t="str">
            <v>Miscellaneous Charge Fee Amount in June</v>
          </cell>
          <cell r="R2568" t="str">
            <v>misc_chrg_fee_amt_in_jun</v>
          </cell>
        </row>
        <row r="2569">
          <cell r="A2569" t="str">
            <v>May Retail Interest Rate 3</v>
          </cell>
          <cell r="B2569">
            <v>2568</v>
          </cell>
          <cell r="P2569">
            <v>3561</v>
          </cell>
          <cell r="Q2569" t="str">
            <v>Item Service Charge Fee in June</v>
          </cell>
          <cell r="R2569" t="str">
            <v>itm_svc_chrg_fee_in_jun</v>
          </cell>
        </row>
        <row r="2570">
          <cell r="A2570" t="str">
            <v xml:space="preserve">May Retail Limit Option </v>
          </cell>
          <cell r="B2570">
            <v>2569</v>
          </cell>
          <cell r="P2570">
            <v>3562</v>
          </cell>
          <cell r="Q2570" t="str">
            <v>Service Charge Fee Amount in June</v>
          </cell>
          <cell r="R2570" t="str">
            <v>svc_chrg_fee_amt_in_jun</v>
          </cell>
        </row>
        <row r="2571">
          <cell r="A2571" t="str">
            <v>May Cash Advance Interest Rate</v>
          </cell>
          <cell r="B2571">
            <v>2570</v>
          </cell>
          <cell r="P2571">
            <v>3563</v>
          </cell>
          <cell r="Q2571" t="str">
            <v>Item Cash Advance Per Fee in June</v>
          </cell>
          <cell r="R2571" t="str">
            <v>itm_cash_adv_per_fee_in_jun</v>
          </cell>
        </row>
        <row r="2572">
          <cell r="A2572" t="str">
            <v>May Cash Advance Current Interest Rate</v>
          </cell>
          <cell r="B2572">
            <v>2571</v>
          </cell>
          <cell r="P2572">
            <v>3564</v>
          </cell>
          <cell r="Q2572" t="str">
            <v>Cash Advance Per Fee Amount in June</v>
          </cell>
          <cell r="R2572" t="str">
            <v>cash_adv_per_fee_amt_in_jun</v>
          </cell>
        </row>
        <row r="2573">
          <cell r="A2573" t="str">
            <v>May Cash Advance Limit 1</v>
          </cell>
          <cell r="B2573">
            <v>2572</v>
          </cell>
          <cell r="P2573">
            <v>3565</v>
          </cell>
          <cell r="Q2573" t="str">
            <v>Payment Amount in June</v>
          </cell>
          <cell r="R2573" t="str">
            <v>paymt_amt_in_jun</v>
          </cell>
        </row>
        <row r="2574">
          <cell r="A2574" t="str">
            <v>May Cash Advance Limit 2</v>
          </cell>
          <cell r="B2574">
            <v>2573</v>
          </cell>
          <cell r="P2574">
            <v>3567</v>
          </cell>
          <cell r="Q2574" t="str">
            <v>Bonus Bucket Begin Balance in June</v>
          </cell>
          <cell r="R2574" t="str">
            <v>bns_bckt_bgn_bal_in_jun</v>
          </cell>
        </row>
        <row r="2575">
          <cell r="A2575" t="str">
            <v>May Cash Advance Interest Rate 2</v>
          </cell>
          <cell r="B2575">
            <v>2574</v>
          </cell>
          <cell r="P2575">
            <v>3574</v>
          </cell>
          <cell r="Q2575" t="str">
            <v>Item Airline in June</v>
          </cell>
          <cell r="R2575" t="str">
            <v>itm_airln_in_jun</v>
          </cell>
        </row>
        <row r="2576">
          <cell r="A2576" t="str">
            <v>May Cash Advance Interest Rate 3</v>
          </cell>
          <cell r="B2576">
            <v>2575</v>
          </cell>
          <cell r="P2576">
            <v>3575</v>
          </cell>
          <cell r="Q2576" t="str">
            <v>Airline Amount in June</v>
          </cell>
          <cell r="R2576" t="str">
            <v>airln_amt_in_jun</v>
          </cell>
        </row>
        <row r="2577">
          <cell r="A2577" t="str">
            <v>May Cash Advance Limit Option</v>
          </cell>
          <cell r="B2577">
            <v>2576</v>
          </cell>
          <cell r="P2577">
            <v>3578</v>
          </cell>
          <cell r="Q2577" t="str">
            <v>Item Car Rental in June</v>
          </cell>
          <cell r="R2577" t="str">
            <v>itm_car_rent_in_jun</v>
          </cell>
        </row>
        <row r="2578">
          <cell r="A2578" t="str">
            <v>May Annual Fee Item Count</v>
          </cell>
          <cell r="B2578">
            <v>2577</v>
          </cell>
          <cell r="P2578">
            <v>3579</v>
          </cell>
          <cell r="Q2578" t="str">
            <v>Car Rental Amount in June</v>
          </cell>
          <cell r="R2578" t="str">
            <v>car_rent_amt_in_jun</v>
          </cell>
        </row>
        <row r="2579">
          <cell r="A2579" t="str">
            <v>May Annual Fee Amount</v>
          </cell>
          <cell r="B2579">
            <v>2578</v>
          </cell>
          <cell r="P2579">
            <v>3582</v>
          </cell>
          <cell r="Q2579" t="str">
            <v>Item Mail Order in June</v>
          </cell>
          <cell r="R2579" t="str">
            <v>itm_mail_ordr_in_jun</v>
          </cell>
        </row>
        <row r="2580">
          <cell r="A2580" t="str">
            <v>May Late Charge Item Count</v>
          </cell>
          <cell r="B2580">
            <v>2579</v>
          </cell>
          <cell r="P2580">
            <v>3583</v>
          </cell>
          <cell r="Q2580" t="str">
            <v>Mail Order Amount in June</v>
          </cell>
          <cell r="R2580" t="str">
            <v>mail_ordr_amt_in_jun</v>
          </cell>
        </row>
        <row r="2581">
          <cell r="A2581" t="str">
            <v>May Late Charge Amount</v>
          </cell>
          <cell r="B2581">
            <v>2580</v>
          </cell>
          <cell r="P2581">
            <v>3584</v>
          </cell>
          <cell r="Q2581" t="str">
            <v>Item ATM Cash Advance in June</v>
          </cell>
          <cell r="R2581" t="str">
            <v>itm_atm_cash_adv_in_jun</v>
          </cell>
        </row>
        <row r="2582">
          <cell r="A2582" t="str">
            <v>May Over Limit Fee Item Count</v>
          </cell>
          <cell r="B2582">
            <v>2581</v>
          </cell>
          <cell r="P2582">
            <v>3585</v>
          </cell>
          <cell r="Q2582" t="str">
            <v>ATM Cash Advance Amount in June</v>
          </cell>
          <cell r="R2582" t="str">
            <v>atm_cash_adv_amt_in_jun</v>
          </cell>
        </row>
        <row r="2583">
          <cell r="A2583" t="str">
            <v>May Over Limit Fee Amount</v>
          </cell>
          <cell r="B2583">
            <v>2582</v>
          </cell>
          <cell r="P2583">
            <v>3590</v>
          </cell>
          <cell r="Q2583" t="str">
            <v>Item Other Merchant in June</v>
          </cell>
          <cell r="R2583" t="str">
            <v>itm_othr_mrch_in_jun</v>
          </cell>
        </row>
        <row r="2584">
          <cell r="A2584" t="str">
            <v>May Miscellaneous Charge Fee Item Count</v>
          </cell>
          <cell r="B2584">
            <v>2583</v>
          </cell>
          <cell r="P2584">
            <v>3591</v>
          </cell>
          <cell r="Q2584" t="str">
            <v>Other Merchant Amount in June</v>
          </cell>
          <cell r="R2584" t="str">
            <v>othr_mrch_amt_in_jun</v>
          </cell>
        </row>
        <row r="2585">
          <cell r="A2585" t="str">
            <v>May Miscellaneous Charge Fee Amount</v>
          </cell>
          <cell r="B2585">
            <v>2584</v>
          </cell>
          <cell r="P2585">
            <v>3592</v>
          </cell>
          <cell r="Q2585" t="str">
            <v>Item Retail in July</v>
          </cell>
          <cell r="R2585" t="str">
            <v>itm_rtl_in_jul</v>
          </cell>
        </row>
        <row r="2586">
          <cell r="A2586" t="str">
            <v>May Service Charge Fee Item Count</v>
          </cell>
          <cell r="B2586">
            <v>2585</v>
          </cell>
          <cell r="P2586">
            <v>3593</v>
          </cell>
          <cell r="Q2586" t="str">
            <v>Retail Amount in July</v>
          </cell>
          <cell r="R2586" t="str">
            <v>rtl_amt_in_jul</v>
          </cell>
        </row>
        <row r="2587">
          <cell r="A2587" t="str">
            <v>May Service Charge Fee Amount</v>
          </cell>
          <cell r="B2587">
            <v>2586</v>
          </cell>
          <cell r="P2587">
            <v>3600</v>
          </cell>
          <cell r="Q2587" t="str">
            <v>Retail Limit 1 in July</v>
          </cell>
          <cell r="R2587" t="str">
            <v>rtl_lmt_1_in_jul</v>
          </cell>
        </row>
        <row r="2588">
          <cell r="A2588" t="str">
            <v>May Cash Advance per Fee Item Count</v>
          </cell>
          <cell r="B2588">
            <v>2587</v>
          </cell>
          <cell r="P2588">
            <v>3601</v>
          </cell>
          <cell r="Q2588" t="str">
            <v>Retail Limit 2 in July</v>
          </cell>
          <cell r="R2588" t="str">
            <v>rtl_lmt_2_in_jul</v>
          </cell>
        </row>
        <row r="2589">
          <cell r="A2589" t="str">
            <v>May Cash Advance per Fee Amount</v>
          </cell>
          <cell r="B2589">
            <v>2588</v>
          </cell>
          <cell r="P2589">
            <v>3604</v>
          </cell>
          <cell r="Q2589" t="str">
            <v>Retail Limit Option in July</v>
          </cell>
          <cell r="R2589" t="str">
            <v>rtl_lmt_opt_in_jul</v>
          </cell>
        </row>
        <row r="2590">
          <cell r="A2590" t="str">
            <v>May Statement Payment Amount</v>
          </cell>
          <cell r="B2590">
            <v>2589</v>
          </cell>
          <cell r="P2590">
            <v>3607</v>
          </cell>
          <cell r="Q2590" t="str">
            <v>Cash Advance Limit 1 in July</v>
          </cell>
          <cell r="R2590" t="str">
            <v>cash_adv_lmt_1_in_jul</v>
          </cell>
        </row>
        <row r="2591">
          <cell r="A2591" t="str">
            <v>May Statement Current Balance</v>
          </cell>
          <cell r="B2591">
            <v>2590</v>
          </cell>
          <cell r="P2591">
            <v>3608</v>
          </cell>
          <cell r="Q2591" t="str">
            <v>Cash Advance Limit 2 in July</v>
          </cell>
          <cell r="R2591" t="str">
            <v>cash_adv_lmt_2_in_jul</v>
          </cell>
        </row>
        <row r="2592">
          <cell r="A2592" t="str">
            <v>May Bonus Bucket Begin Balance</v>
          </cell>
          <cell r="B2592">
            <v>2591</v>
          </cell>
          <cell r="P2592">
            <v>3611</v>
          </cell>
          <cell r="Q2592" t="str">
            <v>Cash Advance Limit Option in July</v>
          </cell>
          <cell r="R2592" t="str">
            <v>cash_adv_lmt_opt_in_jul</v>
          </cell>
        </row>
        <row r="2593">
          <cell r="A2593" t="str">
            <v>May Bonus Bucket Cycle-to-Date Earn</v>
          </cell>
          <cell r="B2593">
            <v>2592</v>
          </cell>
          <cell r="P2593">
            <v>3612</v>
          </cell>
          <cell r="Q2593" t="str">
            <v>Item Annual Fee in July</v>
          </cell>
          <cell r="R2593" t="str">
            <v>itm_annl_fee_in_jul</v>
          </cell>
        </row>
        <row r="2594">
          <cell r="A2594" t="str">
            <v>May Bonus Bucket Cycle-to-Date Utilization</v>
          </cell>
          <cell r="B2594">
            <v>2593</v>
          </cell>
          <cell r="P2594">
            <v>3613</v>
          </cell>
          <cell r="Q2594" t="str">
            <v>Annual Fee Amount in July</v>
          </cell>
          <cell r="R2594" t="str">
            <v>annl_fee_amt_in_jul</v>
          </cell>
        </row>
        <row r="2595">
          <cell r="A2595" t="str">
            <v>May Statement Credit Limit</v>
          </cell>
          <cell r="B2595">
            <v>2594</v>
          </cell>
          <cell r="P2595">
            <v>3614</v>
          </cell>
          <cell r="Q2595" t="str">
            <v>Item Late Charge in July</v>
          </cell>
          <cell r="R2595" t="str">
            <v>itm_late_chrg_in_jul</v>
          </cell>
        </row>
        <row r="2596">
          <cell r="A2596" t="str">
            <v>May Statement Available Credit Limit</v>
          </cell>
          <cell r="B2596">
            <v>2595</v>
          </cell>
          <cell r="P2596">
            <v>3615</v>
          </cell>
          <cell r="Q2596" t="str">
            <v>Late Charge Amount in July</v>
          </cell>
          <cell r="R2596" t="str">
            <v>late_chrg_amt_in_jul</v>
          </cell>
        </row>
        <row r="2597">
          <cell r="A2597" t="str">
            <v>May Statement Cash Limit</v>
          </cell>
          <cell r="B2597">
            <v>2596</v>
          </cell>
          <cell r="P2597">
            <v>3616</v>
          </cell>
          <cell r="Q2597" t="str">
            <v>Item Over Limit Fee in July</v>
          </cell>
          <cell r="R2597" t="str">
            <v>itm_olmt_fee_in_jul</v>
          </cell>
        </row>
        <row r="2598">
          <cell r="A2598" t="str">
            <v>May Statement Available Cash Limit</v>
          </cell>
          <cell r="B2598">
            <v>2597</v>
          </cell>
          <cell r="P2598">
            <v>3617</v>
          </cell>
          <cell r="Q2598" t="str">
            <v>Over Limit Fee Amount in July</v>
          </cell>
          <cell r="R2598" t="str">
            <v>olmt_fee_amt_in_jul</v>
          </cell>
        </row>
        <row r="2599">
          <cell r="A2599" t="str">
            <v>May Airline Item Count</v>
          </cell>
          <cell r="B2599">
            <v>2598</v>
          </cell>
          <cell r="P2599">
            <v>3618</v>
          </cell>
          <cell r="Q2599" t="str">
            <v>Item Miscellaneous Charge Fee in July</v>
          </cell>
          <cell r="R2599" t="str">
            <v>itm_misc_chrg_fee_in_jul</v>
          </cell>
        </row>
        <row r="2600">
          <cell r="A2600" t="str">
            <v>May Airline Amount</v>
          </cell>
          <cell r="B2600">
            <v>2599</v>
          </cell>
          <cell r="P2600">
            <v>3619</v>
          </cell>
          <cell r="Q2600" t="str">
            <v>Miscellaneous Charge Fee Amount in July</v>
          </cell>
          <cell r="R2600" t="str">
            <v>misc_chrg_fee_amt_in_jul</v>
          </cell>
        </row>
        <row r="2601">
          <cell r="A2601" t="str">
            <v>May Hotel Item Count</v>
          </cell>
          <cell r="B2601">
            <v>2600</v>
          </cell>
          <cell r="P2601">
            <v>3620</v>
          </cell>
          <cell r="Q2601" t="str">
            <v>Item Service Charge Fee in July</v>
          </cell>
          <cell r="R2601" t="str">
            <v>itm_svc_chrg_fee_in_jul</v>
          </cell>
        </row>
        <row r="2602">
          <cell r="A2602" t="str">
            <v>May Hotel Amount</v>
          </cell>
          <cell r="B2602">
            <v>2601</v>
          </cell>
          <cell r="P2602">
            <v>3621</v>
          </cell>
          <cell r="Q2602" t="str">
            <v>Service Charge Fee Amount in July</v>
          </cell>
          <cell r="R2602" t="str">
            <v>svc_chrg_fee_amt_in_jul</v>
          </cell>
        </row>
        <row r="2603">
          <cell r="A2603" t="str">
            <v>May Car Rental Item Count</v>
          </cell>
          <cell r="B2603">
            <v>2602</v>
          </cell>
          <cell r="P2603">
            <v>3622</v>
          </cell>
          <cell r="Q2603" t="str">
            <v>Item Cash Advance Per Fee in July</v>
          </cell>
          <cell r="R2603" t="str">
            <v>itm_cash_adv_per_fee_in_jul</v>
          </cell>
        </row>
        <row r="2604">
          <cell r="A2604" t="str">
            <v>May Car Rental Amount</v>
          </cell>
          <cell r="B2604">
            <v>2603</v>
          </cell>
          <cell r="P2604">
            <v>3623</v>
          </cell>
          <cell r="Q2604" t="str">
            <v>Cash Advance Per Fee Amount in July</v>
          </cell>
          <cell r="R2604" t="str">
            <v>cash_adv_per_fee_amt_in_jul</v>
          </cell>
        </row>
        <row r="2605">
          <cell r="A2605" t="str">
            <v>May Restaurant Item Count</v>
          </cell>
          <cell r="B2605">
            <v>2604</v>
          </cell>
          <cell r="P2605">
            <v>3624</v>
          </cell>
          <cell r="Q2605" t="str">
            <v>Payment Amount in July</v>
          </cell>
          <cell r="R2605" t="str">
            <v>paymt_amt_in_jul</v>
          </cell>
        </row>
        <row r="2606">
          <cell r="A2606" t="str">
            <v>May Restaurant Amount</v>
          </cell>
          <cell r="B2606">
            <v>2605</v>
          </cell>
          <cell r="P2606">
            <v>3626</v>
          </cell>
          <cell r="Q2606" t="str">
            <v>Bonus Bucket Begin Balance in July</v>
          </cell>
          <cell r="R2606" t="str">
            <v>bns_bckt_bgn_bal_in_jul</v>
          </cell>
        </row>
        <row r="2607">
          <cell r="A2607" t="str">
            <v>May Mail Order Item Count</v>
          </cell>
          <cell r="B2607">
            <v>2606</v>
          </cell>
          <cell r="P2607">
            <v>3633</v>
          </cell>
          <cell r="Q2607" t="str">
            <v>Item Airline in July</v>
          </cell>
          <cell r="R2607" t="str">
            <v>itm_airln_in_jul</v>
          </cell>
        </row>
        <row r="2608">
          <cell r="A2608" t="str">
            <v>May Mail Order Amount</v>
          </cell>
          <cell r="B2608">
            <v>2607</v>
          </cell>
          <cell r="P2608">
            <v>3634</v>
          </cell>
          <cell r="Q2608" t="str">
            <v>Airline Amount in July</v>
          </cell>
          <cell r="R2608" t="str">
            <v>airln_amt_in_jul</v>
          </cell>
        </row>
        <row r="2609">
          <cell r="A2609" t="str">
            <v>May ATM Cash Item Count</v>
          </cell>
          <cell r="B2609">
            <v>2608</v>
          </cell>
          <cell r="P2609">
            <v>3637</v>
          </cell>
          <cell r="Q2609" t="str">
            <v>Item Car Rental in July</v>
          </cell>
          <cell r="R2609" t="str">
            <v>itm_car_rent_in_jul</v>
          </cell>
        </row>
        <row r="2610">
          <cell r="A2610" t="str">
            <v>May ATM Cash Amount</v>
          </cell>
          <cell r="B2610">
            <v>2609</v>
          </cell>
          <cell r="P2610">
            <v>3638</v>
          </cell>
          <cell r="Q2610" t="str">
            <v>Car Rental Amount in July</v>
          </cell>
          <cell r="R2610" t="str">
            <v>car_rent_amt_in_jul</v>
          </cell>
        </row>
        <row r="2611">
          <cell r="A2611" t="str">
            <v>May Counter Cash Item Count</v>
          </cell>
          <cell r="B2611">
            <v>2610</v>
          </cell>
          <cell r="P2611">
            <v>3641</v>
          </cell>
          <cell r="Q2611" t="str">
            <v>Item Mail Order in July</v>
          </cell>
          <cell r="R2611" t="str">
            <v>itm_mail_ordr_in_jul</v>
          </cell>
        </row>
        <row r="2612">
          <cell r="A2612" t="str">
            <v>May Counter Cash Amount</v>
          </cell>
          <cell r="B2612">
            <v>2611</v>
          </cell>
          <cell r="P2612">
            <v>3642</v>
          </cell>
          <cell r="Q2612" t="str">
            <v>Mail Order Amount in July</v>
          </cell>
          <cell r="R2612" t="str">
            <v>mail_ordr_amt_in_jul</v>
          </cell>
        </row>
        <row r="2613">
          <cell r="A2613" t="str">
            <v>May Quasi Cash Advance Item Count</v>
          </cell>
          <cell r="B2613">
            <v>2612</v>
          </cell>
          <cell r="P2613">
            <v>3643</v>
          </cell>
          <cell r="Q2613" t="str">
            <v>Item ATM Cash Advance in July</v>
          </cell>
          <cell r="R2613" t="str">
            <v>itm_atm_cash_adv_in_jul</v>
          </cell>
        </row>
        <row r="2614">
          <cell r="A2614" t="str">
            <v>May Quasi Cash Advance Amount</v>
          </cell>
          <cell r="B2614">
            <v>2613</v>
          </cell>
          <cell r="P2614">
            <v>3644</v>
          </cell>
          <cell r="Q2614" t="str">
            <v>ATM Cash Advance Amount in July</v>
          </cell>
          <cell r="R2614" t="str">
            <v>atm_cash_adv_amt_in_jul</v>
          </cell>
        </row>
        <row r="2615">
          <cell r="A2615" t="str">
            <v>May Other Merchant Item Count</v>
          </cell>
          <cell r="B2615">
            <v>2614</v>
          </cell>
          <cell r="P2615">
            <v>3649</v>
          </cell>
          <cell r="Q2615" t="str">
            <v>Item Other Merchant in July</v>
          </cell>
          <cell r="R2615" t="str">
            <v>itm_othr_mrch_in_jul</v>
          </cell>
        </row>
        <row r="2616">
          <cell r="A2616" t="str">
            <v>May Other Merchant Amount</v>
          </cell>
          <cell r="B2616">
            <v>2615</v>
          </cell>
          <cell r="P2616">
            <v>3650</v>
          </cell>
          <cell r="Q2616" t="str">
            <v>Other Merchant Amount in July</v>
          </cell>
          <cell r="R2616" t="str">
            <v>othr_mrch_amt_in_jul</v>
          </cell>
        </row>
        <row r="2617">
          <cell r="A2617" t="str">
            <v>June Retail Item Count</v>
          </cell>
          <cell r="B2617">
            <v>2616</v>
          </cell>
          <cell r="P2617">
            <v>3651</v>
          </cell>
          <cell r="Q2617" t="str">
            <v>Item Retail in August</v>
          </cell>
          <cell r="R2617" t="str">
            <v>itm_rtl_in_aug</v>
          </cell>
        </row>
        <row r="2618">
          <cell r="A2618" t="str">
            <v>June Retail Amount</v>
          </cell>
          <cell r="B2618">
            <v>2617</v>
          </cell>
          <cell r="P2618">
            <v>3652</v>
          </cell>
          <cell r="Q2618" t="str">
            <v>Retail Amount in August</v>
          </cell>
          <cell r="R2618" t="str">
            <v>rtl_amt_in_aug</v>
          </cell>
        </row>
        <row r="2619">
          <cell r="A2619" t="str">
            <v>June ATM Cash Advance Item Count</v>
          </cell>
          <cell r="B2619">
            <v>2618</v>
          </cell>
          <cell r="P2619">
            <v>3659</v>
          </cell>
          <cell r="Q2619" t="str">
            <v>Retail Limit 1 in August</v>
          </cell>
          <cell r="R2619" t="str">
            <v>rtl_lmt_1_in_aug</v>
          </cell>
        </row>
        <row r="2620">
          <cell r="A2620" t="str">
            <v>June ATM Cash Advance Amount</v>
          </cell>
          <cell r="B2620">
            <v>2619</v>
          </cell>
          <cell r="P2620">
            <v>3660</v>
          </cell>
          <cell r="Q2620" t="str">
            <v>Retail Limit 2 in August</v>
          </cell>
          <cell r="R2620" t="str">
            <v>rtl_lmt_2_in_aug</v>
          </cell>
        </row>
        <row r="2621">
          <cell r="A2621" t="str">
            <v>June Counter Cash Advance Item Count</v>
          </cell>
          <cell r="B2621">
            <v>2620</v>
          </cell>
          <cell r="P2621">
            <v>3663</v>
          </cell>
          <cell r="Q2621" t="str">
            <v>Retail Limit Option in August</v>
          </cell>
          <cell r="R2621" t="str">
            <v>rtl_lmt_opt_in_aug</v>
          </cell>
        </row>
        <row r="2622">
          <cell r="A2622" t="str">
            <v>June Counter Cash Advance Amount</v>
          </cell>
          <cell r="B2622">
            <v>2621</v>
          </cell>
          <cell r="P2622">
            <v>3666</v>
          </cell>
          <cell r="Q2622" t="str">
            <v>Cash Advance Limit 1 in August</v>
          </cell>
          <cell r="R2622" t="str">
            <v>cash_adv_lmt_1_in_aug</v>
          </cell>
        </row>
        <row r="2623">
          <cell r="A2623" t="str">
            <v>June Retail Interest Amount</v>
          </cell>
          <cell r="B2623">
            <v>2622</v>
          </cell>
          <cell r="P2623">
            <v>3667</v>
          </cell>
          <cell r="Q2623" t="str">
            <v>Cash Advance Limit 2 in August</v>
          </cell>
          <cell r="R2623" t="str">
            <v>cash_adv_lmt_2_in_aug</v>
          </cell>
        </row>
        <row r="2624">
          <cell r="A2624" t="str">
            <v>June Retail Current Interest Rate</v>
          </cell>
          <cell r="B2624">
            <v>2623</v>
          </cell>
          <cell r="P2624">
            <v>3670</v>
          </cell>
          <cell r="Q2624" t="str">
            <v>Cash Advance Limit Option in August</v>
          </cell>
          <cell r="R2624" t="str">
            <v>cash_adv_lmt_opt_in_aug</v>
          </cell>
        </row>
        <row r="2625">
          <cell r="A2625" t="str">
            <v>June Retail Limit 1</v>
          </cell>
          <cell r="B2625">
            <v>2624</v>
          </cell>
          <cell r="P2625">
            <v>3671</v>
          </cell>
          <cell r="Q2625" t="str">
            <v>Item Annual Fee in August</v>
          </cell>
          <cell r="R2625" t="str">
            <v>itm_annl_fee_in_aug</v>
          </cell>
        </row>
        <row r="2626">
          <cell r="A2626" t="str">
            <v>June Retail Limit 2</v>
          </cell>
          <cell r="B2626">
            <v>2625</v>
          </cell>
          <cell r="P2626">
            <v>3672</v>
          </cell>
          <cell r="Q2626" t="str">
            <v>Annual Fee Amount in August</v>
          </cell>
          <cell r="R2626" t="str">
            <v>annl_fee_amt_in_aug</v>
          </cell>
        </row>
        <row r="2627">
          <cell r="A2627" t="str">
            <v>June Retail Interest Rate 2</v>
          </cell>
          <cell r="B2627">
            <v>2626</v>
          </cell>
          <cell r="P2627">
            <v>3673</v>
          </cell>
          <cell r="Q2627" t="str">
            <v>Item Late Charge in August</v>
          </cell>
          <cell r="R2627" t="str">
            <v>itm_late_chrg_in_aug</v>
          </cell>
        </row>
        <row r="2628">
          <cell r="A2628" t="str">
            <v>June Retail Interest Rate 3</v>
          </cell>
          <cell r="B2628">
            <v>2627</v>
          </cell>
          <cell r="P2628">
            <v>3674</v>
          </cell>
          <cell r="Q2628" t="str">
            <v>Late Charge Amount in August</v>
          </cell>
          <cell r="R2628" t="str">
            <v>late_chrg_amt_in_aug</v>
          </cell>
        </row>
        <row r="2629">
          <cell r="A2629" t="str">
            <v xml:space="preserve">June Retail Limit Option </v>
          </cell>
          <cell r="B2629">
            <v>2628</v>
          </cell>
          <cell r="P2629">
            <v>3675</v>
          </cell>
          <cell r="Q2629" t="str">
            <v>Item Over Limit Fee in August</v>
          </cell>
          <cell r="R2629" t="str">
            <v>itm_olmt_fee_in_aug</v>
          </cell>
        </row>
        <row r="2630">
          <cell r="A2630" t="str">
            <v>June Cash Advance Interest Rate</v>
          </cell>
          <cell r="B2630">
            <v>2629</v>
          </cell>
          <cell r="P2630">
            <v>3676</v>
          </cell>
          <cell r="Q2630" t="str">
            <v>Over Limit Fee Amount in August</v>
          </cell>
          <cell r="R2630" t="str">
            <v>olmt_fee_amt_in_aug</v>
          </cell>
        </row>
        <row r="2631">
          <cell r="A2631" t="str">
            <v>June Cash Advance Current Interest Rate</v>
          </cell>
          <cell r="B2631">
            <v>2630</v>
          </cell>
          <cell r="P2631">
            <v>3677</v>
          </cell>
          <cell r="Q2631" t="str">
            <v>Item Miscellaneous Charge Fee in August</v>
          </cell>
          <cell r="R2631" t="str">
            <v>itm_misc_chrg_fee_in_aug</v>
          </cell>
        </row>
        <row r="2632">
          <cell r="A2632" t="str">
            <v>June Cash Advance Limit 1</v>
          </cell>
          <cell r="B2632">
            <v>2631</v>
          </cell>
          <cell r="P2632">
            <v>3678</v>
          </cell>
          <cell r="Q2632" t="str">
            <v>Miscellaneous Charge Fee Amount in August</v>
          </cell>
          <cell r="R2632" t="str">
            <v>misc_chrg_fee_amt_in_aug</v>
          </cell>
        </row>
        <row r="2633">
          <cell r="A2633" t="str">
            <v>June Cash Advance Limit 2</v>
          </cell>
          <cell r="B2633">
            <v>2632</v>
          </cell>
          <cell r="P2633">
            <v>3679</v>
          </cell>
          <cell r="Q2633" t="str">
            <v>Item Service Charge Fee in August</v>
          </cell>
          <cell r="R2633" t="str">
            <v>itm_svc_chrg_fee_in_aug</v>
          </cell>
        </row>
        <row r="2634">
          <cell r="A2634" t="str">
            <v>June Cash Advance Interest Rate 2</v>
          </cell>
          <cell r="B2634">
            <v>2633</v>
          </cell>
          <cell r="P2634">
            <v>3680</v>
          </cell>
          <cell r="Q2634" t="str">
            <v>Service Charge Fee Amount in August</v>
          </cell>
          <cell r="R2634" t="str">
            <v>svc_chrg_fee_amt_in_aug</v>
          </cell>
        </row>
        <row r="2635">
          <cell r="A2635" t="str">
            <v>June Cash Advance Interest Rate 3</v>
          </cell>
          <cell r="B2635">
            <v>2634</v>
          </cell>
          <cell r="P2635">
            <v>3681</v>
          </cell>
          <cell r="Q2635" t="str">
            <v>Item Cash Advance Per Fee in August</v>
          </cell>
          <cell r="R2635" t="str">
            <v>itm_cash_adv_per_fee_in_aug</v>
          </cell>
        </row>
        <row r="2636">
          <cell r="A2636" t="str">
            <v>June Cash Advance Limit Option</v>
          </cell>
          <cell r="B2636">
            <v>2635</v>
          </cell>
          <cell r="P2636">
            <v>3682</v>
          </cell>
          <cell r="Q2636" t="str">
            <v>Cash Advance Per Fee Amount in August</v>
          </cell>
          <cell r="R2636" t="str">
            <v>cash_adv_per_fee_amt_in_aug</v>
          </cell>
        </row>
        <row r="2637">
          <cell r="A2637" t="str">
            <v>June Annual Fee Item Count</v>
          </cell>
          <cell r="B2637">
            <v>2636</v>
          </cell>
          <cell r="P2637">
            <v>3683</v>
          </cell>
          <cell r="Q2637" t="str">
            <v>Payment Amount in August</v>
          </cell>
          <cell r="R2637" t="str">
            <v>paymt_amt_in_aug</v>
          </cell>
        </row>
        <row r="2638">
          <cell r="A2638" t="str">
            <v>June Annual Fee Amount</v>
          </cell>
          <cell r="B2638">
            <v>2637</v>
          </cell>
          <cell r="P2638">
            <v>3685</v>
          </cell>
          <cell r="Q2638" t="str">
            <v>Bonus Bucket Begin Balance in August</v>
          </cell>
          <cell r="R2638" t="str">
            <v>bns_bckt_bgn_bal_in_aug</v>
          </cell>
        </row>
        <row r="2639">
          <cell r="A2639" t="str">
            <v>June Late Charge Item Count</v>
          </cell>
          <cell r="B2639">
            <v>2638</v>
          </cell>
          <cell r="P2639">
            <v>3692</v>
          </cell>
          <cell r="Q2639" t="str">
            <v>Item Airline in August</v>
          </cell>
          <cell r="R2639" t="str">
            <v>itm_airln_in_aug</v>
          </cell>
        </row>
        <row r="2640">
          <cell r="A2640" t="str">
            <v>June Late Charge Amount</v>
          </cell>
          <cell r="B2640">
            <v>2639</v>
          </cell>
          <cell r="P2640">
            <v>3693</v>
          </cell>
          <cell r="Q2640" t="str">
            <v>Airline Amount in August</v>
          </cell>
          <cell r="R2640" t="str">
            <v>airln_amt_in_aug</v>
          </cell>
        </row>
        <row r="2641">
          <cell r="A2641" t="str">
            <v>June Over Limit Fee Item Count</v>
          </cell>
          <cell r="B2641">
            <v>2640</v>
          </cell>
          <cell r="P2641">
            <v>3696</v>
          </cell>
          <cell r="Q2641" t="str">
            <v>Item Car Rental in August</v>
          </cell>
          <cell r="R2641" t="str">
            <v>itm_car_rent_in_aug</v>
          </cell>
        </row>
        <row r="2642">
          <cell r="A2642" t="str">
            <v>June Over Limit Fee Amount</v>
          </cell>
          <cell r="B2642">
            <v>2641</v>
          </cell>
          <cell r="P2642">
            <v>3697</v>
          </cell>
          <cell r="Q2642" t="str">
            <v>Car Rental Amount in August</v>
          </cell>
          <cell r="R2642" t="str">
            <v>car_rent_amt_in_aug</v>
          </cell>
        </row>
        <row r="2643">
          <cell r="A2643" t="str">
            <v>June Miscellaneous Charge Fee Item Count</v>
          </cell>
          <cell r="B2643">
            <v>2642</v>
          </cell>
          <cell r="P2643">
            <v>3700</v>
          </cell>
          <cell r="Q2643" t="str">
            <v>Item Mail Order in August</v>
          </cell>
          <cell r="R2643" t="str">
            <v>itm_mail_ordr_in_aug</v>
          </cell>
        </row>
        <row r="2644">
          <cell r="A2644" t="str">
            <v>June Miscellaneous Charge Fee Amount</v>
          </cell>
          <cell r="B2644">
            <v>2643</v>
          </cell>
          <cell r="P2644">
            <v>3701</v>
          </cell>
          <cell r="Q2644" t="str">
            <v>Mail Order Amount in August</v>
          </cell>
          <cell r="R2644" t="str">
            <v>mail_ordr_amt_in_aug</v>
          </cell>
        </row>
        <row r="2645">
          <cell r="A2645" t="str">
            <v>June Service Charge Fee Item Count</v>
          </cell>
          <cell r="B2645">
            <v>2644</v>
          </cell>
          <cell r="P2645">
            <v>3702</v>
          </cell>
          <cell r="Q2645" t="str">
            <v>Item ATM Cash Advance in August</v>
          </cell>
          <cell r="R2645" t="str">
            <v>itm_atm_cash_adv_in_aug</v>
          </cell>
        </row>
        <row r="2646">
          <cell r="A2646" t="str">
            <v>June Service Charge Fee Amount</v>
          </cell>
          <cell r="B2646">
            <v>2645</v>
          </cell>
          <cell r="P2646">
            <v>3703</v>
          </cell>
          <cell r="Q2646" t="str">
            <v>ATM Cash Advance Amount in August</v>
          </cell>
          <cell r="R2646" t="str">
            <v>atm_cash_adv_amt_in_aug</v>
          </cell>
        </row>
        <row r="2647">
          <cell r="A2647" t="str">
            <v>June Cash Advance per Fee Item Count</v>
          </cell>
          <cell r="B2647">
            <v>2646</v>
          </cell>
          <cell r="P2647">
            <v>3708</v>
          </cell>
          <cell r="Q2647" t="str">
            <v>Item Other Merchant in August</v>
          </cell>
          <cell r="R2647" t="str">
            <v>itm_othr_mrch_in_aug</v>
          </cell>
        </row>
        <row r="2648">
          <cell r="A2648" t="str">
            <v>June Cash Advance per Fee Amount</v>
          </cell>
          <cell r="B2648">
            <v>2647</v>
          </cell>
          <cell r="P2648">
            <v>3709</v>
          </cell>
          <cell r="Q2648" t="str">
            <v>Other Merchant Amount in August</v>
          </cell>
          <cell r="R2648" t="str">
            <v>othr_mrch_amt_in_aug</v>
          </cell>
        </row>
        <row r="2649">
          <cell r="A2649" t="str">
            <v>June Statement Payment Amount</v>
          </cell>
          <cell r="B2649">
            <v>2648</v>
          </cell>
          <cell r="P2649">
            <v>3710</v>
          </cell>
          <cell r="Q2649" t="str">
            <v>Item Retail in September</v>
          </cell>
          <cell r="R2649" t="str">
            <v>itm_rtl_in_sep</v>
          </cell>
        </row>
        <row r="2650">
          <cell r="A2650" t="str">
            <v>June Statement Current Balance</v>
          </cell>
          <cell r="B2650">
            <v>2649</v>
          </cell>
          <cell r="P2650">
            <v>3711</v>
          </cell>
          <cell r="Q2650" t="str">
            <v>Retail Amount in September</v>
          </cell>
          <cell r="R2650" t="str">
            <v>rtl_amt_in_sep</v>
          </cell>
        </row>
        <row r="2651">
          <cell r="A2651" t="str">
            <v>June Bonus Bucket Begin Balance</v>
          </cell>
          <cell r="B2651">
            <v>2650</v>
          </cell>
          <cell r="P2651">
            <v>3718</v>
          </cell>
          <cell r="Q2651" t="str">
            <v>Retail Limit 1 in September</v>
          </cell>
          <cell r="R2651" t="str">
            <v>rtl_lmt_1_in_sep</v>
          </cell>
        </row>
        <row r="2652">
          <cell r="A2652" t="str">
            <v>June Bonus Bucket Cycle-to-Date Earn</v>
          </cell>
          <cell r="B2652">
            <v>2651</v>
          </cell>
          <cell r="P2652">
            <v>3719</v>
          </cell>
          <cell r="Q2652" t="str">
            <v>Retail Limit 2 in September</v>
          </cell>
          <cell r="R2652" t="str">
            <v>rtl_lmt_2_in_sep</v>
          </cell>
        </row>
        <row r="2653">
          <cell r="A2653" t="str">
            <v>June Bonus Bucket Cycle-to-Date Utilization</v>
          </cell>
          <cell r="B2653">
            <v>2652</v>
          </cell>
          <cell r="P2653">
            <v>3722</v>
          </cell>
          <cell r="Q2653" t="str">
            <v>Retail Limit Option in September</v>
          </cell>
          <cell r="R2653" t="str">
            <v>rtl_lmt_opt_in_sep</v>
          </cell>
        </row>
        <row r="2654">
          <cell r="A2654" t="str">
            <v>June Statement Credit Limit</v>
          </cell>
          <cell r="B2654">
            <v>2653</v>
          </cell>
          <cell r="P2654">
            <v>3725</v>
          </cell>
          <cell r="Q2654" t="str">
            <v>Cash Advance Limit 1 in September</v>
          </cell>
          <cell r="R2654" t="str">
            <v>cash_adv_lmt_1_in_sep</v>
          </cell>
        </row>
        <row r="2655">
          <cell r="A2655" t="str">
            <v>June Statement Available Credit Limit</v>
          </cell>
          <cell r="B2655">
            <v>2654</v>
          </cell>
          <cell r="P2655">
            <v>3726</v>
          </cell>
          <cell r="Q2655" t="str">
            <v>Cash Advance Limit 2 in September</v>
          </cell>
          <cell r="R2655" t="str">
            <v>cash_adv_lmt_2_in_sep</v>
          </cell>
        </row>
        <row r="2656">
          <cell r="A2656" t="str">
            <v>June Statement Cash Limit</v>
          </cell>
          <cell r="B2656">
            <v>2655</v>
          </cell>
          <cell r="P2656">
            <v>3729</v>
          </cell>
          <cell r="Q2656" t="str">
            <v>Cash Advance Limit Option in September</v>
          </cell>
          <cell r="R2656" t="str">
            <v>cash_adv_lmt_opt_in_sep</v>
          </cell>
        </row>
        <row r="2657">
          <cell r="A2657" t="str">
            <v>June Statement Available Cash Limit</v>
          </cell>
          <cell r="B2657">
            <v>2656</v>
          </cell>
          <cell r="P2657">
            <v>3730</v>
          </cell>
          <cell r="Q2657" t="str">
            <v>Item Annual Fee in September</v>
          </cell>
          <cell r="R2657" t="str">
            <v>itm_annl_fee_in_sep</v>
          </cell>
        </row>
        <row r="2658">
          <cell r="A2658" t="str">
            <v>June Airline Item Count</v>
          </cell>
          <cell r="B2658">
            <v>2657</v>
          </cell>
          <cell r="P2658">
            <v>3731</v>
          </cell>
          <cell r="Q2658" t="str">
            <v>Annual Fee Amount in September</v>
          </cell>
          <cell r="R2658" t="str">
            <v>annl_fee_amt_in_sep</v>
          </cell>
        </row>
        <row r="2659">
          <cell r="A2659" t="str">
            <v>June Airline Amount</v>
          </cell>
          <cell r="B2659">
            <v>2658</v>
          </cell>
          <cell r="P2659">
            <v>3732</v>
          </cell>
          <cell r="Q2659" t="str">
            <v>Item Late Charge in September</v>
          </cell>
          <cell r="R2659" t="str">
            <v>itm_late_chrg_in_sep</v>
          </cell>
        </row>
        <row r="2660">
          <cell r="A2660" t="str">
            <v>June Hotel Item Count</v>
          </cell>
          <cell r="B2660">
            <v>2659</v>
          </cell>
          <cell r="P2660">
            <v>3733</v>
          </cell>
          <cell r="Q2660" t="str">
            <v>Late Charge Amount in September</v>
          </cell>
          <cell r="R2660" t="str">
            <v>late_chrg_amt_in_sep</v>
          </cell>
        </row>
        <row r="2661">
          <cell r="A2661" t="str">
            <v>June Hotel Amount</v>
          </cell>
          <cell r="B2661">
            <v>2660</v>
          </cell>
          <cell r="P2661">
            <v>3734</v>
          </cell>
          <cell r="Q2661" t="str">
            <v>Item Over Limit Fee in September</v>
          </cell>
          <cell r="R2661" t="str">
            <v>itm_olmt_fee_in_sep</v>
          </cell>
        </row>
        <row r="2662">
          <cell r="A2662" t="str">
            <v>June Car Rental Item Count</v>
          </cell>
          <cell r="B2662">
            <v>2661</v>
          </cell>
          <cell r="P2662">
            <v>3735</v>
          </cell>
          <cell r="Q2662" t="str">
            <v>Over Limit Fee Amount in September</v>
          </cell>
          <cell r="R2662" t="str">
            <v>olmt_fee_amt_in_sep</v>
          </cell>
        </row>
        <row r="2663">
          <cell r="A2663" t="str">
            <v>June Car Rental Amount</v>
          </cell>
          <cell r="B2663">
            <v>2662</v>
          </cell>
          <cell r="P2663">
            <v>3736</v>
          </cell>
          <cell r="Q2663" t="str">
            <v>Item Miscellaneous Charge Fee in September</v>
          </cell>
          <cell r="R2663" t="str">
            <v>itm_misc_chrg_fee_in_sep</v>
          </cell>
        </row>
        <row r="2664">
          <cell r="A2664" t="str">
            <v>June Restaurant Item Count</v>
          </cell>
          <cell r="B2664">
            <v>2663</v>
          </cell>
          <cell r="P2664">
            <v>3737</v>
          </cell>
          <cell r="Q2664" t="str">
            <v>Miscellaneous Charge Fee Amount in September</v>
          </cell>
          <cell r="R2664" t="str">
            <v>misc_chrg_fee_amt_in_sep</v>
          </cell>
        </row>
        <row r="2665">
          <cell r="A2665" t="str">
            <v>June Restaurant Amount</v>
          </cell>
          <cell r="B2665">
            <v>2664</v>
          </cell>
          <cell r="P2665">
            <v>3738</v>
          </cell>
          <cell r="Q2665" t="str">
            <v>Item Service Charge Fee in September</v>
          </cell>
          <cell r="R2665" t="str">
            <v>itm_svc_chrg_fee_in_sep</v>
          </cell>
        </row>
        <row r="2666">
          <cell r="A2666" t="str">
            <v>June Mail Order Item Count</v>
          </cell>
          <cell r="B2666">
            <v>2665</v>
          </cell>
          <cell r="P2666">
            <v>3739</v>
          </cell>
          <cell r="Q2666" t="str">
            <v>Service Charge Fee Amount in September</v>
          </cell>
          <cell r="R2666" t="str">
            <v>svc_chrg_fee_amt_in_sep</v>
          </cell>
        </row>
        <row r="2667">
          <cell r="A2667" t="str">
            <v>June Mail Order Amount</v>
          </cell>
          <cell r="B2667">
            <v>2666</v>
          </cell>
          <cell r="P2667">
            <v>3740</v>
          </cell>
          <cell r="Q2667" t="str">
            <v>Item Cash Advance Per Fee in September</v>
          </cell>
          <cell r="R2667" t="str">
            <v>itm_cash_adv_per_fee_in_sep</v>
          </cell>
        </row>
        <row r="2668">
          <cell r="A2668" t="str">
            <v>June ATM Cash Item Count</v>
          </cell>
          <cell r="B2668">
            <v>2667</v>
          </cell>
          <cell r="P2668">
            <v>3741</v>
          </cell>
          <cell r="Q2668" t="str">
            <v>Cash Advance Per Fee Amount in September</v>
          </cell>
          <cell r="R2668" t="str">
            <v>cash_adv_per_fee_amt_in_sep</v>
          </cell>
        </row>
        <row r="2669">
          <cell r="A2669" t="str">
            <v>June ATM Cash Amount</v>
          </cell>
          <cell r="B2669">
            <v>2668</v>
          </cell>
          <cell r="P2669">
            <v>3742</v>
          </cell>
          <cell r="Q2669" t="str">
            <v>Payment Amount in September</v>
          </cell>
          <cell r="R2669" t="str">
            <v>paymt_amt_in_sep</v>
          </cell>
        </row>
        <row r="2670">
          <cell r="A2670" t="str">
            <v>June Counter Cash Item Count</v>
          </cell>
          <cell r="B2670">
            <v>2669</v>
          </cell>
          <cell r="P2670">
            <v>3744</v>
          </cell>
          <cell r="Q2670" t="str">
            <v>Bonus Bucket Begin Balance in September</v>
          </cell>
          <cell r="R2670" t="str">
            <v>bns_bckt_bgn_bal_in_sep</v>
          </cell>
        </row>
        <row r="2671">
          <cell r="A2671" t="str">
            <v>June Counter Cash Amount</v>
          </cell>
          <cell r="B2671">
            <v>2670</v>
          </cell>
          <cell r="P2671">
            <v>3751</v>
          </cell>
          <cell r="Q2671" t="str">
            <v>Item Airline in September</v>
          </cell>
          <cell r="R2671" t="str">
            <v>itm_airln_in_sep</v>
          </cell>
        </row>
        <row r="2672">
          <cell r="A2672" t="str">
            <v>June Quasi Cash Advance Item Count</v>
          </cell>
          <cell r="B2672">
            <v>2671</v>
          </cell>
          <cell r="P2672">
            <v>3752</v>
          </cell>
          <cell r="Q2672" t="str">
            <v>Airline Amount in September</v>
          </cell>
          <cell r="R2672" t="str">
            <v>airln_amt_in_sep</v>
          </cell>
        </row>
        <row r="2673">
          <cell r="A2673" t="str">
            <v>June Quasi Cash Advance Amount</v>
          </cell>
          <cell r="B2673">
            <v>2672</v>
          </cell>
          <cell r="P2673">
            <v>3755</v>
          </cell>
          <cell r="Q2673" t="str">
            <v>Item Car Rental in September</v>
          </cell>
          <cell r="R2673" t="str">
            <v>itm_car_rent_in_sep</v>
          </cell>
        </row>
        <row r="2674">
          <cell r="A2674" t="str">
            <v>June Other Merchant Item Count</v>
          </cell>
          <cell r="B2674">
            <v>2673</v>
          </cell>
          <cell r="P2674">
            <v>3756</v>
          </cell>
          <cell r="Q2674" t="str">
            <v>Car Rental Amount in September</v>
          </cell>
          <cell r="R2674" t="str">
            <v>car_rent_amt_in_sep</v>
          </cell>
        </row>
        <row r="2675">
          <cell r="A2675" t="str">
            <v>June Other Merchant Amount</v>
          </cell>
          <cell r="B2675">
            <v>2674</v>
          </cell>
          <cell r="P2675">
            <v>3759</v>
          </cell>
          <cell r="Q2675" t="str">
            <v>Item Mail Order in September</v>
          </cell>
          <cell r="R2675" t="str">
            <v>itm_mail_ordr_in_sep</v>
          </cell>
        </row>
        <row r="2676">
          <cell r="A2676" t="str">
            <v>July Retail Item Count</v>
          </cell>
          <cell r="B2676">
            <v>2675</v>
          </cell>
          <cell r="P2676">
            <v>3760</v>
          </cell>
          <cell r="Q2676" t="str">
            <v>Mail Order Amount in September</v>
          </cell>
          <cell r="R2676" t="str">
            <v>mail_ordr_amt_in_sep</v>
          </cell>
        </row>
        <row r="2677">
          <cell r="A2677" t="str">
            <v>July Retail Amount</v>
          </cell>
          <cell r="B2677">
            <v>2676</v>
          </cell>
          <cell r="P2677">
            <v>3761</v>
          </cell>
          <cell r="Q2677" t="str">
            <v>Item ATM Cash Advance in September</v>
          </cell>
          <cell r="R2677" t="str">
            <v>itm_atm_cash_adv_in_sep</v>
          </cell>
        </row>
        <row r="2678">
          <cell r="A2678" t="str">
            <v>July ATM Cash Advance Item Count</v>
          </cell>
          <cell r="B2678">
            <v>2677</v>
          </cell>
          <cell r="P2678">
            <v>3762</v>
          </cell>
          <cell r="Q2678" t="str">
            <v>ATM Cash Advance Amount in September</v>
          </cell>
          <cell r="R2678" t="str">
            <v>atm_cash_adv_amt_in_sep</v>
          </cell>
        </row>
        <row r="2679">
          <cell r="A2679" t="str">
            <v>July ATM Cash Advance Amount</v>
          </cell>
          <cell r="B2679">
            <v>2678</v>
          </cell>
          <cell r="P2679">
            <v>3767</v>
          </cell>
          <cell r="Q2679" t="str">
            <v>Item Other Merchant in September</v>
          </cell>
          <cell r="R2679" t="str">
            <v>itm_othr_mrch_in_sep</v>
          </cell>
        </row>
        <row r="2680">
          <cell r="A2680" t="str">
            <v>July Counter Cash Advance Item Count</v>
          </cell>
          <cell r="B2680">
            <v>2679</v>
          </cell>
          <cell r="P2680">
            <v>3768</v>
          </cell>
          <cell r="Q2680" t="str">
            <v>Other Merchant Amount in September</v>
          </cell>
          <cell r="R2680" t="str">
            <v>othr_mrch_amt_in_sep</v>
          </cell>
        </row>
        <row r="2681">
          <cell r="A2681" t="str">
            <v>July Counter Cash Advance Amount</v>
          </cell>
          <cell r="B2681">
            <v>2680</v>
          </cell>
          <cell r="P2681">
            <v>3769</v>
          </cell>
          <cell r="Q2681" t="str">
            <v>Item Retail in October</v>
          </cell>
          <cell r="R2681" t="str">
            <v>itm_rtl_in_oct</v>
          </cell>
        </row>
        <row r="2682">
          <cell r="A2682" t="str">
            <v>July Retail Interest Amount</v>
          </cell>
          <cell r="B2682">
            <v>2681</v>
          </cell>
          <cell r="P2682">
            <v>3770</v>
          </cell>
          <cell r="Q2682" t="str">
            <v>Retail Amount in October</v>
          </cell>
          <cell r="R2682" t="str">
            <v>rtl_amt_in_oct</v>
          </cell>
        </row>
        <row r="2683">
          <cell r="A2683" t="str">
            <v>July Retail Current Interest Rate</v>
          </cell>
          <cell r="B2683">
            <v>2682</v>
          </cell>
          <cell r="P2683">
            <v>3777</v>
          </cell>
          <cell r="Q2683" t="str">
            <v>Retail Limit 1 in October</v>
          </cell>
          <cell r="R2683" t="str">
            <v>rtl_lmt_1_in_oct</v>
          </cell>
        </row>
        <row r="2684">
          <cell r="A2684" t="str">
            <v>July Retail Limit 1</v>
          </cell>
          <cell r="B2684">
            <v>2683</v>
          </cell>
          <cell r="P2684">
            <v>3778</v>
          </cell>
          <cell r="Q2684" t="str">
            <v>Retail Limit 2 in October</v>
          </cell>
          <cell r="R2684" t="str">
            <v>rtl_lmt_2_in_oct</v>
          </cell>
        </row>
        <row r="2685">
          <cell r="A2685" t="str">
            <v>July Retail Limit 2</v>
          </cell>
          <cell r="B2685">
            <v>2684</v>
          </cell>
          <cell r="P2685">
            <v>3781</v>
          </cell>
          <cell r="Q2685" t="str">
            <v>Retail Limit Option in October</v>
          </cell>
          <cell r="R2685" t="str">
            <v>rtl_lmt_opt_in_oct</v>
          </cell>
        </row>
        <row r="2686">
          <cell r="A2686" t="str">
            <v>July Retail Interest Rate 2</v>
          </cell>
          <cell r="B2686">
            <v>2685</v>
          </cell>
          <cell r="P2686">
            <v>3784</v>
          </cell>
          <cell r="Q2686" t="str">
            <v>Cash Advance Limit 1 in October</v>
          </cell>
          <cell r="R2686" t="str">
            <v>cash_adv_lmt_1_in_oct</v>
          </cell>
        </row>
        <row r="2687">
          <cell r="A2687" t="str">
            <v>July Retail Interest Rate 3</v>
          </cell>
          <cell r="B2687">
            <v>2686</v>
          </cell>
          <cell r="P2687">
            <v>3785</v>
          </cell>
          <cell r="Q2687" t="str">
            <v>Cash Advance Limit 2 in October</v>
          </cell>
          <cell r="R2687" t="str">
            <v>cash_adv_lmt_2_in_oct</v>
          </cell>
        </row>
        <row r="2688">
          <cell r="A2688" t="str">
            <v xml:space="preserve">July Retail Limit Option </v>
          </cell>
          <cell r="B2688">
            <v>2687</v>
          </cell>
          <cell r="P2688">
            <v>3788</v>
          </cell>
          <cell r="Q2688" t="str">
            <v>Cash Advance Limit Option in October</v>
          </cell>
          <cell r="R2688" t="str">
            <v>cash_adv_lmt_opt_in_oct</v>
          </cell>
        </row>
        <row r="2689">
          <cell r="A2689" t="str">
            <v>July Cash Advance Interest Rate</v>
          </cell>
          <cell r="B2689">
            <v>2688</v>
          </cell>
          <cell r="P2689">
            <v>3789</v>
          </cell>
          <cell r="Q2689" t="str">
            <v>Item Annual Fee in October</v>
          </cell>
          <cell r="R2689" t="str">
            <v>itm_annl_fee_in_oct</v>
          </cell>
        </row>
        <row r="2690">
          <cell r="A2690" t="str">
            <v>July Cash Advance Current Interest Rate</v>
          </cell>
          <cell r="B2690">
            <v>2689</v>
          </cell>
          <cell r="P2690">
            <v>3790</v>
          </cell>
          <cell r="Q2690" t="str">
            <v>Annual Fee Amount in October</v>
          </cell>
          <cell r="R2690" t="str">
            <v>annl_fee_amt_in_oct</v>
          </cell>
        </row>
        <row r="2691">
          <cell r="A2691" t="str">
            <v>July Cash Advance Limit 1</v>
          </cell>
          <cell r="B2691">
            <v>2690</v>
          </cell>
          <cell r="P2691">
            <v>3791</v>
          </cell>
          <cell r="Q2691" t="str">
            <v>Item Late Charge in October</v>
          </cell>
          <cell r="R2691" t="str">
            <v>itm_late_chrg_in_oct</v>
          </cell>
        </row>
        <row r="2692">
          <cell r="A2692" t="str">
            <v>July Cash Advance Limit 2</v>
          </cell>
          <cell r="B2692">
            <v>2691</v>
          </cell>
          <cell r="P2692">
            <v>3792</v>
          </cell>
          <cell r="Q2692" t="str">
            <v>Late Charge Amount in October</v>
          </cell>
          <cell r="R2692" t="str">
            <v>late_chrg_amt_in_oct</v>
          </cell>
        </row>
        <row r="2693">
          <cell r="A2693" t="str">
            <v>July Cash Advance Interest Rate 2</v>
          </cell>
          <cell r="B2693">
            <v>2692</v>
          </cell>
          <cell r="P2693">
            <v>3793</v>
          </cell>
          <cell r="Q2693" t="str">
            <v>Item Over Limit Fee in October</v>
          </cell>
          <cell r="R2693" t="str">
            <v>itm_olmt_fee_in_oct</v>
          </cell>
        </row>
        <row r="2694">
          <cell r="A2694" t="str">
            <v>July Cash Advance Interest Rate 3</v>
          </cell>
          <cell r="B2694">
            <v>2693</v>
          </cell>
          <cell r="P2694">
            <v>3794</v>
          </cell>
          <cell r="Q2694" t="str">
            <v>Over Limit Fee Amount in October</v>
          </cell>
          <cell r="R2694" t="str">
            <v>olmt_fee_amt_in_oct</v>
          </cell>
        </row>
        <row r="2695">
          <cell r="A2695" t="str">
            <v>July Cash Advance Limit Option</v>
          </cell>
          <cell r="B2695">
            <v>2694</v>
          </cell>
          <cell r="P2695">
            <v>3795</v>
          </cell>
          <cell r="Q2695" t="str">
            <v>Item Miscellaneous Charge Fee in October</v>
          </cell>
          <cell r="R2695" t="str">
            <v>itm_misc_chrg_fee_in_oct</v>
          </cell>
        </row>
        <row r="2696">
          <cell r="A2696" t="str">
            <v>July Annual Fee Item Count</v>
          </cell>
          <cell r="B2696">
            <v>2695</v>
          </cell>
          <cell r="P2696">
            <v>3796</v>
          </cell>
          <cell r="Q2696" t="str">
            <v>Miscellaneous Charge Fee Amount in October</v>
          </cell>
          <cell r="R2696" t="str">
            <v>misc_chrg_fee_amt_in_oct</v>
          </cell>
        </row>
        <row r="2697">
          <cell r="A2697" t="str">
            <v>July Annual Fee Amount</v>
          </cell>
          <cell r="B2697">
            <v>2696</v>
          </cell>
          <cell r="P2697">
            <v>3797</v>
          </cell>
          <cell r="Q2697" t="str">
            <v>Item Service Charge Fee in October</v>
          </cell>
          <cell r="R2697" t="str">
            <v>itm_svc_chrg_fee_in_oct</v>
          </cell>
        </row>
        <row r="2698">
          <cell r="A2698" t="str">
            <v>July Late Charge Item Count</v>
          </cell>
          <cell r="B2698">
            <v>2697</v>
          </cell>
          <cell r="P2698">
            <v>3798</v>
          </cell>
          <cell r="Q2698" t="str">
            <v>Service Charge Fee Amount in October</v>
          </cell>
          <cell r="R2698" t="str">
            <v>svc_chrg_fee_amt_in_oct</v>
          </cell>
        </row>
        <row r="2699">
          <cell r="A2699" t="str">
            <v>July Late Charge Amount</v>
          </cell>
          <cell r="B2699">
            <v>2698</v>
          </cell>
          <cell r="P2699">
            <v>3799</v>
          </cell>
          <cell r="Q2699" t="str">
            <v>Item Cash Advance Per Fee in October</v>
          </cell>
          <cell r="R2699" t="str">
            <v>itm_cash_adv_per_fee_in_oct</v>
          </cell>
        </row>
        <row r="2700">
          <cell r="A2700" t="str">
            <v>July Over Limit Fee Item Count</v>
          </cell>
          <cell r="B2700">
            <v>2699</v>
          </cell>
          <cell r="P2700">
            <v>3800</v>
          </cell>
          <cell r="Q2700" t="str">
            <v>Cash Advance Per Fee Amount in October</v>
          </cell>
          <cell r="R2700" t="str">
            <v>cash_adv_per_fee_amt_in_oct</v>
          </cell>
        </row>
        <row r="2701">
          <cell r="A2701" t="str">
            <v>July Over Limit Fee Amount</v>
          </cell>
          <cell r="B2701">
            <v>2700</v>
          </cell>
          <cell r="P2701">
            <v>3801</v>
          </cell>
          <cell r="Q2701" t="str">
            <v>Payment Amount in October</v>
          </cell>
          <cell r="R2701" t="str">
            <v>paymt_amt_in_oct</v>
          </cell>
        </row>
        <row r="2702">
          <cell r="A2702" t="str">
            <v>July Miscellaneous Charge Fee Item Count</v>
          </cell>
          <cell r="B2702">
            <v>2701</v>
          </cell>
          <cell r="P2702">
            <v>3803</v>
          </cell>
          <cell r="Q2702" t="str">
            <v>Bonus Bucket Begin Balance in October</v>
          </cell>
          <cell r="R2702" t="str">
            <v>bns_bckt_bgn_bal_in_oct</v>
          </cell>
        </row>
        <row r="2703">
          <cell r="A2703" t="str">
            <v>July Miscellaneous Charge Fee Amount</v>
          </cell>
          <cell r="B2703">
            <v>2702</v>
          </cell>
          <cell r="P2703">
            <v>3810</v>
          </cell>
          <cell r="Q2703" t="str">
            <v>Item Airline in October</v>
          </cell>
          <cell r="R2703" t="str">
            <v>itm_airln_in_oct</v>
          </cell>
        </row>
        <row r="2704">
          <cell r="A2704" t="str">
            <v>July Service Charge Fee Item Count</v>
          </cell>
          <cell r="B2704">
            <v>2703</v>
          </cell>
          <cell r="P2704">
            <v>3811</v>
          </cell>
          <cell r="Q2704" t="str">
            <v>Airline Amount in October</v>
          </cell>
          <cell r="R2704" t="str">
            <v>airln_amt_in_oct</v>
          </cell>
        </row>
        <row r="2705">
          <cell r="A2705" t="str">
            <v>July Service Charge Fee Amount</v>
          </cell>
          <cell r="B2705">
            <v>2704</v>
          </cell>
          <cell r="P2705">
            <v>3814</v>
          </cell>
          <cell r="Q2705" t="str">
            <v>Item Car Rental in October</v>
          </cell>
          <cell r="R2705" t="str">
            <v>itm_car_rent_in_oct</v>
          </cell>
        </row>
        <row r="2706">
          <cell r="A2706" t="str">
            <v>July Cash Advance per Fee Item Count</v>
          </cell>
          <cell r="B2706">
            <v>2705</v>
          </cell>
          <cell r="P2706">
            <v>3815</v>
          </cell>
          <cell r="Q2706" t="str">
            <v>Car Rental Amount in October</v>
          </cell>
          <cell r="R2706" t="str">
            <v>car_rent_amt_in_oct</v>
          </cell>
        </row>
        <row r="2707">
          <cell r="A2707" t="str">
            <v>July Cash Advance per Fee Amount</v>
          </cell>
          <cell r="B2707">
            <v>2706</v>
          </cell>
          <cell r="P2707">
            <v>3818</v>
          </cell>
          <cell r="Q2707" t="str">
            <v>Item Mail Order in October</v>
          </cell>
          <cell r="R2707" t="str">
            <v>itm_mail_ordr_in_oct</v>
          </cell>
        </row>
        <row r="2708">
          <cell r="A2708" t="str">
            <v>July Statement Payment Amount</v>
          </cell>
          <cell r="B2708">
            <v>2707</v>
          </cell>
          <cell r="P2708">
            <v>3819</v>
          </cell>
          <cell r="Q2708" t="str">
            <v>Mail Order Amount in October</v>
          </cell>
          <cell r="R2708" t="str">
            <v>mail_ordr_amt_in_oct</v>
          </cell>
        </row>
        <row r="2709">
          <cell r="A2709" t="str">
            <v>July Statement Current Balance</v>
          </cell>
          <cell r="B2709">
            <v>2708</v>
          </cell>
          <cell r="P2709">
            <v>3820</v>
          </cell>
          <cell r="Q2709" t="str">
            <v>Item ATM Cash Advance in October</v>
          </cell>
          <cell r="R2709" t="str">
            <v>itm_atm_cash_adv_in_oct</v>
          </cell>
        </row>
        <row r="2710">
          <cell r="A2710" t="str">
            <v>July Bonus Bucket Begin Balance</v>
          </cell>
          <cell r="B2710">
            <v>2709</v>
          </cell>
          <cell r="P2710">
            <v>3821</v>
          </cell>
          <cell r="Q2710" t="str">
            <v>ATM Cash Advance Amount in October</v>
          </cell>
          <cell r="R2710" t="str">
            <v>atm_cash_adv_amt_in_oct</v>
          </cell>
        </row>
        <row r="2711">
          <cell r="A2711" t="str">
            <v>July Bonus Bucket Cycle-to-Date Earn</v>
          </cell>
          <cell r="B2711">
            <v>2710</v>
          </cell>
          <cell r="P2711">
            <v>3826</v>
          </cell>
          <cell r="Q2711" t="str">
            <v>Item Other Merchant in October</v>
          </cell>
          <cell r="R2711" t="str">
            <v>itm_othr_mrch_in_oct</v>
          </cell>
        </row>
        <row r="2712">
          <cell r="A2712" t="str">
            <v>July Bonus Bucket Cycle-to-Date Utilization</v>
          </cell>
          <cell r="B2712">
            <v>2711</v>
          </cell>
          <cell r="P2712">
            <v>3827</v>
          </cell>
          <cell r="Q2712" t="str">
            <v>Other Merchant Amount in October</v>
          </cell>
          <cell r="R2712" t="str">
            <v>othr_mrch_amt_in_oct</v>
          </cell>
        </row>
        <row r="2713">
          <cell r="A2713" t="str">
            <v>July Statement Credit Limit</v>
          </cell>
          <cell r="B2713">
            <v>2712</v>
          </cell>
          <cell r="P2713">
            <v>3828</v>
          </cell>
          <cell r="Q2713" t="str">
            <v>Item Retail in November</v>
          </cell>
          <cell r="R2713" t="str">
            <v>itm_rtl_in_nov</v>
          </cell>
        </row>
        <row r="2714">
          <cell r="A2714" t="str">
            <v>July Statement Available Credit Limit</v>
          </cell>
          <cell r="B2714">
            <v>2713</v>
          </cell>
          <cell r="P2714">
            <v>3829</v>
          </cell>
          <cell r="Q2714" t="str">
            <v>Retail Amount in November</v>
          </cell>
          <cell r="R2714" t="str">
            <v>rtl_amt_in_nov</v>
          </cell>
        </row>
        <row r="2715">
          <cell r="A2715" t="str">
            <v>July Statement Cash Limit</v>
          </cell>
          <cell r="B2715">
            <v>2714</v>
          </cell>
          <cell r="P2715">
            <v>3836</v>
          </cell>
          <cell r="Q2715" t="str">
            <v>Retail Limit 1 in November</v>
          </cell>
          <cell r="R2715" t="str">
            <v>rtl_lmt_1_in_nov</v>
          </cell>
        </row>
        <row r="2716">
          <cell r="A2716" t="str">
            <v>July Statement Available Cash Limit</v>
          </cell>
          <cell r="B2716">
            <v>2715</v>
          </cell>
          <cell r="P2716">
            <v>3837</v>
          </cell>
          <cell r="Q2716" t="str">
            <v>Retail Limit 2 in November</v>
          </cell>
          <cell r="R2716" t="str">
            <v>rtl_lmt_2_in_nov</v>
          </cell>
        </row>
        <row r="2717">
          <cell r="A2717" t="str">
            <v>July Airline Item Count</v>
          </cell>
          <cell r="B2717">
            <v>2716</v>
          </cell>
          <cell r="P2717">
            <v>3840</v>
          </cell>
          <cell r="Q2717" t="str">
            <v>Retail Limit Option in November</v>
          </cell>
          <cell r="R2717" t="str">
            <v>rtl_lmt_opt_in_nov</v>
          </cell>
        </row>
        <row r="2718">
          <cell r="A2718" t="str">
            <v>July Airline Amount</v>
          </cell>
          <cell r="B2718">
            <v>2717</v>
          </cell>
          <cell r="P2718">
            <v>3843</v>
          </cell>
          <cell r="Q2718" t="str">
            <v>Cash Advance Limit 1 in November</v>
          </cell>
          <cell r="R2718" t="str">
            <v>cash_adv_lmt_1_in_nov</v>
          </cell>
        </row>
        <row r="2719">
          <cell r="A2719" t="str">
            <v>July Hotel Item Count</v>
          </cell>
          <cell r="B2719">
            <v>2718</v>
          </cell>
          <cell r="P2719">
            <v>3844</v>
          </cell>
          <cell r="Q2719" t="str">
            <v>Cash Advance Limit 2 in November</v>
          </cell>
          <cell r="R2719" t="str">
            <v>cash_adv_lmt_2_in_nov</v>
          </cell>
        </row>
        <row r="2720">
          <cell r="A2720" t="str">
            <v>July Hotel Amount</v>
          </cell>
          <cell r="B2720">
            <v>2719</v>
          </cell>
          <cell r="P2720">
            <v>3847</v>
          </cell>
          <cell r="Q2720" t="str">
            <v>Cash Advance Limit Option in November</v>
          </cell>
          <cell r="R2720" t="str">
            <v>cash_adv_lmt_opt_in_nov</v>
          </cell>
        </row>
        <row r="2721">
          <cell r="A2721" t="str">
            <v>July Car Rental Item Count</v>
          </cell>
          <cell r="B2721">
            <v>2720</v>
          </cell>
          <cell r="P2721">
            <v>3848</v>
          </cell>
          <cell r="Q2721" t="str">
            <v>Item Annual Fee in November</v>
          </cell>
          <cell r="R2721" t="str">
            <v>itm_annl_fee_in_nov</v>
          </cell>
        </row>
        <row r="2722">
          <cell r="A2722" t="str">
            <v>July Car Rental Amount</v>
          </cell>
          <cell r="B2722">
            <v>2721</v>
          </cell>
          <cell r="P2722">
            <v>3849</v>
          </cell>
          <cell r="Q2722" t="str">
            <v>Annual Fee Amount in November</v>
          </cell>
          <cell r="R2722" t="str">
            <v>annl_fee_amt_in_nov</v>
          </cell>
        </row>
        <row r="2723">
          <cell r="A2723" t="str">
            <v>July Restaurant Item Count</v>
          </cell>
          <cell r="B2723">
            <v>2722</v>
          </cell>
          <cell r="P2723">
            <v>3850</v>
          </cell>
          <cell r="Q2723" t="str">
            <v>Item Late Charge in November</v>
          </cell>
          <cell r="R2723" t="str">
            <v>itm_late_chrg_in_nov</v>
          </cell>
        </row>
        <row r="2724">
          <cell r="A2724" t="str">
            <v>July Restaurant Amount</v>
          </cell>
          <cell r="B2724">
            <v>2723</v>
          </cell>
          <cell r="P2724">
            <v>3851</v>
          </cell>
          <cell r="Q2724" t="str">
            <v>Late Charge Amount in November</v>
          </cell>
          <cell r="R2724" t="str">
            <v>late_chrg_amt_in_nov</v>
          </cell>
        </row>
        <row r="2725">
          <cell r="A2725" t="str">
            <v>July Mail Order Item Count</v>
          </cell>
          <cell r="B2725">
            <v>2724</v>
          </cell>
          <cell r="P2725">
            <v>3852</v>
          </cell>
          <cell r="Q2725" t="str">
            <v>Item Over Limit Fee in November</v>
          </cell>
          <cell r="R2725" t="str">
            <v>itm_olmt_fee_in_nov</v>
          </cell>
        </row>
        <row r="2726">
          <cell r="A2726" t="str">
            <v>July Mail Order Amount</v>
          </cell>
          <cell r="B2726">
            <v>2725</v>
          </cell>
          <cell r="P2726">
            <v>3853</v>
          </cell>
          <cell r="Q2726" t="str">
            <v>Over Limit Fee Amount in November</v>
          </cell>
          <cell r="R2726" t="str">
            <v>olmt_fee_amt_in_nov</v>
          </cell>
        </row>
        <row r="2727">
          <cell r="A2727" t="str">
            <v>July ATM Cash Item Count</v>
          </cell>
          <cell r="B2727">
            <v>2726</v>
          </cell>
          <cell r="P2727">
            <v>3854</v>
          </cell>
          <cell r="Q2727" t="str">
            <v>Item Miscellaneous Charge Fee in November</v>
          </cell>
          <cell r="R2727" t="str">
            <v>itm_misc_chrg_fee_in_nov</v>
          </cell>
        </row>
        <row r="2728">
          <cell r="A2728" t="str">
            <v>July ATM Cash Amount</v>
          </cell>
          <cell r="B2728">
            <v>2727</v>
          </cell>
          <cell r="P2728">
            <v>3855</v>
          </cell>
          <cell r="Q2728" t="str">
            <v>Miscellaneous Charge Fee Amount in November</v>
          </cell>
          <cell r="R2728" t="str">
            <v>misc_chrg_fee_amt_in_nov</v>
          </cell>
        </row>
        <row r="2729">
          <cell r="A2729" t="str">
            <v>July Counter Cash Item Count</v>
          </cell>
          <cell r="B2729">
            <v>2728</v>
          </cell>
          <cell r="P2729">
            <v>3856</v>
          </cell>
          <cell r="Q2729" t="str">
            <v>Item Service Charge Fee in November</v>
          </cell>
          <cell r="R2729" t="str">
            <v>itm_svc_chrg_fee_in_nov</v>
          </cell>
        </row>
        <row r="2730">
          <cell r="A2730" t="str">
            <v>July Counter Cash Amount</v>
          </cell>
          <cell r="B2730">
            <v>2729</v>
          </cell>
          <cell r="P2730">
            <v>3857</v>
          </cell>
          <cell r="Q2730" t="str">
            <v>Service Charge Fee Amount in November</v>
          </cell>
          <cell r="R2730" t="str">
            <v>svc_chrg_fee_amt_in_nov</v>
          </cell>
        </row>
        <row r="2731">
          <cell r="A2731" t="str">
            <v>July Quasi Cash Advance Item Count</v>
          </cell>
          <cell r="B2731">
            <v>2730</v>
          </cell>
          <cell r="P2731">
            <v>3858</v>
          </cell>
          <cell r="Q2731" t="str">
            <v>Item Cash Advance Per Fee in November</v>
          </cell>
          <cell r="R2731" t="str">
            <v>itm_cash_adv_per_fee_in_nov</v>
          </cell>
        </row>
        <row r="2732">
          <cell r="A2732" t="str">
            <v>July Quasi Cash Advance Amount</v>
          </cell>
          <cell r="B2732">
            <v>2731</v>
          </cell>
          <cell r="P2732">
            <v>3859</v>
          </cell>
          <cell r="Q2732" t="str">
            <v>Cash Advance Per Fee Amount in November</v>
          </cell>
          <cell r="R2732" t="str">
            <v>cash_adv_per_fee_amt_in_nov</v>
          </cell>
        </row>
        <row r="2733">
          <cell r="A2733" t="str">
            <v>July Other Merchant Item Count</v>
          </cell>
          <cell r="B2733">
            <v>2732</v>
          </cell>
          <cell r="P2733">
            <v>3860</v>
          </cell>
          <cell r="Q2733" t="str">
            <v>Payment Amount in November</v>
          </cell>
          <cell r="R2733" t="str">
            <v>paymt_amt_in_nov</v>
          </cell>
        </row>
        <row r="2734">
          <cell r="A2734" t="str">
            <v>July Other Merchant Amount</v>
          </cell>
          <cell r="B2734">
            <v>2733</v>
          </cell>
          <cell r="P2734">
            <v>3862</v>
          </cell>
          <cell r="Q2734" t="str">
            <v>Bonus Bucket Begin Balance in November</v>
          </cell>
          <cell r="R2734" t="str">
            <v>bns_bckt_bgn_bal_in_nov</v>
          </cell>
        </row>
        <row r="2735">
          <cell r="A2735" t="str">
            <v>August Retail Item Count</v>
          </cell>
          <cell r="B2735">
            <v>2734</v>
          </cell>
          <cell r="P2735">
            <v>3869</v>
          </cell>
          <cell r="Q2735" t="str">
            <v>Item Airline in November</v>
          </cell>
          <cell r="R2735" t="str">
            <v>itm_airln_in_nov</v>
          </cell>
        </row>
        <row r="2736">
          <cell r="A2736" t="str">
            <v>August Retail Amount</v>
          </cell>
          <cell r="B2736">
            <v>2735</v>
          </cell>
          <cell r="P2736">
            <v>3870</v>
          </cell>
          <cell r="Q2736" t="str">
            <v>Airline Amount in November</v>
          </cell>
          <cell r="R2736" t="str">
            <v>airln_amt_in_nov</v>
          </cell>
        </row>
        <row r="2737">
          <cell r="A2737" t="str">
            <v>August ATM Cash Advance Item Count</v>
          </cell>
          <cell r="B2737">
            <v>2736</v>
          </cell>
          <cell r="P2737">
            <v>3873</v>
          </cell>
          <cell r="Q2737" t="str">
            <v>Item Car Rental in November</v>
          </cell>
          <cell r="R2737" t="str">
            <v>itm_car_rent_in_nov</v>
          </cell>
        </row>
        <row r="2738">
          <cell r="A2738" t="str">
            <v>August ATM Cash Advance Amount</v>
          </cell>
          <cell r="B2738">
            <v>2737</v>
          </cell>
          <cell r="P2738">
            <v>3874</v>
          </cell>
          <cell r="Q2738" t="str">
            <v>Car Rental Amount in November</v>
          </cell>
          <cell r="R2738" t="str">
            <v>car_rent_amt_in_nov</v>
          </cell>
        </row>
        <row r="2739">
          <cell r="A2739" t="str">
            <v>August Counter Cash Advance Item Count</v>
          </cell>
          <cell r="B2739">
            <v>2738</v>
          </cell>
          <cell r="P2739">
            <v>3877</v>
          </cell>
          <cell r="Q2739" t="str">
            <v>Item Mail Order in November</v>
          </cell>
          <cell r="R2739" t="str">
            <v>itm_mail_ordr_in_nov</v>
          </cell>
        </row>
        <row r="2740">
          <cell r="A2740" t="str">
            <v>August Counter Cash Advance Amount</v>
          </cell>
          <cell r="B2740">
            <v>2739</v>
          </cell>
          <cell r="P2740">
            <v>3878</v>
          </cell>
          <cell r="Q2740" t="str">
            <v>Mail Order Amount in November</v>
          </cell>
          <cell r="R2740" t="str">
            <v>mail_ordr_amt_in_nov</v>
          </cell>
        </row>
        <row r="2741">
          <cell r="A2741" t="str">
            <v>August Retail Interest Amount</v>
          </cell>
          <cell r="B2741">
            <v>2740</v>
          </cell>
          <cell r="P2741">
            <v>3879</v>
          </cell>
          <cell r="Q2741" t="str">
            <v>Item ATM Cash Advance in November</v>
          </cell>
          <cell r="R2741" t="str">
            <v>itm_atm_cash_adv_in_nov</v>
          </cell>
        </row>
        <row r="2742">
          <cell r="A2742" t="str">
            <v>August Retail Current Interest Rate</v>
          </cell>
          <cell r="B2742">
            <v>2741</v>
          </cell>
          <cell r="P2742">
            <v>3880</v>
          </cell>
          <cell r="Q2742" t="str">
            <v>ATM Cash Advance Amount in November</v>
          </cell>
          <cell r="R2742" t="str">
            <v>atm_cash_adv_amt_in_nov</v>
          </cell>
        </row>
        <row r="2743">
          <cell r="A2743" t="str">
            <v>August Retail Limit 1</v>
          </cell>
          <cell r="B2743">
            <v>2742</v>
          </cell>
          <cell r="P2743">
            <v>3885</v>
          </cell>
          <cell r="Q2743" t="str">
            <v>Item Other Merchant in November</v>
          </cell>
          <cell r="R2743" t="str">
            <v>itm_othr_mrch_in_nov</v>
          </cell>
        </row>
        <row r="2744">
          <cell r="A2744" t="str">
            <v>August Retail Limit 2</v>
          </cell>
          <cell r="B2744">
            <v>2743</v>
          </cell>
          <cell r="P2744">
            <v>3886</v>
          </cell>
          <cell r="Q2744" t="str">
            <v>Other Merchant Amount in November</v>
          </cell>
          <cell r="R2744" t="str">
            <v>othr_mrch_amt_in_nov</v>
          </cell>
        </row>
        <row r="2745">
          <cell r="A2745" t="str">
            <v>August Retail Interest Rate 2</v>
          </cell>
          <cell r="B2745">
            <v>2744</v>
          </cell>
          <cell r="P2745">
            <v>3887</v>
          </cell>
          <cell r="Q2745" t="str">
            <v>Item Retail in December</v>
          </cell>
          <cell r="R2745" t="str">
            <v>itm_rtl_in_dec</v>
          </cell>
        </row>
        <row r="2746">
          <cell r="A2746" t="str">
            <v>August Retail Interest Rate 3</v>
          </cell>
          <cell r="B2746">
            <v>2745</v>
          </cell>
          <cell r="P2746">
            <v>3888</v>
          </cell>
          <cell r="Q2746" t="str">
            <v>Retail Amount in December</v>
          </cell>
          <cell r="R2746" t="str">
            <v>rtl_amt_in_dec</v>
          </cell>
        </row>
        <row r="2747">
          <cell r="A2747" t="str">
            <v xml:space="preserve">August Retail Limit Option </v>
          </cell>
          <cell r="B2747">
            <v>2746</v>
          </cell>
          <cell r="P2747">
            <v>3895</v>
          </cell>
          <cell r="Q2747" t="str">
            <v>Retail Limit 1 in December</v>
          </cell>
          <cell r="R2747" t="str">
            <v>rtl_lmt_1_in_dec</v>
          </cell>
        </row>
        <row r="2748">
          <cell r="A2748" t="str">
            <v>August Cash Advance Interest Rate</v>
          </cell>
          <cell r="B2748">
            <v>2747</v>
          </cell>
          <cell r="P2748">
            <v>3896</v>
          </cell>
          <cell r="Q2748" t="str">
            <v>Retail Limit 2 in December</v>
          </cell>
          <cell r="R2748" t="str">
            <v>rtl_lmt_2_in_dec</v>
          </cell>
        </row>
        <row r="2749">
          <cell r="A2749" t="str">
            <v>August Cash Advance Current Interest Rate</v>
          </cell>
          <cell r="B2749">
            <v>2748</v>
          </cell>
          <cell r="P2749">
            <v>3899</v>
          </cell>
          <cell r="Q2749" t="str">
            <v>Retail Limit Option in December</v>
          </cell>
          <cell r="R2749" t="str">
            <v>rtl_lmt_opt_in_dec</v>
          </cell>
        </row>
        <row r="2750">
          <cell r="A2750" t="str">
            <v>August Cash Advance Limit 1</v>
          </cell>
          <cell r="B2750">
            <v>2749</v>
          </cell>
          <cell r="P2750">
            <v>3902</v>
          </cell>
          <cell r="Q2750" t="str">
            <v>Cash Advance Limit 1 in December</v>
          </cell>
          <cell r="R2750" t="str">
            <v>cash_adv_lmt_1_in_dec</v>
          </cell>
        </row>
        <row r="2751">
          <cell r="A2751" t="str">
            <v>August Cash Advance Limit 2</v>
          </cell>
          <cell r="B2751">
            <v>2750</v>
          </cell>
          <cell r="P2751">
            <v>3903</v>
          </cell>
          <cell r="Q2751" t="str">
            <v>Cash Advance Limit 2 in December</v>
          </cell>
          <cell r="R2751" t="str">
            <v>cash_adv_lmt_2_in_dec</v>
          </cell>
        </row>
        <row r="2752">
          <cell r="A2752" t="str">
            <v>August Cash Advance Interest Rate 2</v>
          </cell>
          <cell r="B2752">
            <v>2751</v>
          </cell>
          <cell r="P2752">
            <v>3906</v>
          </cell>
          <cell r="Q2752" t="str">
            <v>Cash Advance Limit Option in December</v>
          </cell>
          <cell r="R2752" t="str">
            <v>cash_adv_lmt_opt_in_dec</v>
          </cell>
        </row>
        <row r="2753">
          <cell r="A2753" t="str">
            <v>August Cash Advance Interest Rate 3</v>
          </cell>
          <cell r="B2753">
            <v>2752</v>
          </cell>
          <cell r="P2753">
            <v>3907</v>
          </cell>
          <cell r="Q2753" t="str">
            <v>Item Annual Fee in December</v>
          </cell>
          <cell r="R2753" t="str">
            <v>itm_annl_fee_in_dec</v>
          </cell>
        </row>
        <row r="2754">
          <cell r="A2754" t="str">
            <v>August Cash Advance Limit Option</v>
          </cell>
          <cell r="B2754">
            <v>2753</v>
          </cell>
          <cell r="P2754">
            <v>3908</v>
          </cell>
          <cell r="Q2754" t="str">
            <v>Annual Fee Amount in December</v>
          </cell>
          <cell r="R2754" t="str">
            <v>annl_fee_amt_in_dec</v>
          </cell>
        </row>
        <row r="2755">
          <cell r="A2755" t="str">
            <v>August Annual Fee Item Count</v>
          </cell>
          <cell r="B2755">
            <v>2754</v>
          </cell>
          <cell r="P2755">
            <v>3909</v>
          </cell>
          <cell r="Q2755" t="str">
            <v>Item Late Charge in December</v>
          </cell>
          <cell r="R2755" t="str">
            <v>itm_late_chrg_in_dec</v>
          </cell>
        </row>
        <row r="2756">
          <cell r="A2756" t="str">
            <v>August Annual Fee Amount</v>
          </cell>
          <cell r="B2756">
            <v>2755</v>
          </cell>
          <cell r="P2756">
            <v>3910</v>
          </cell>
          <cell r="Q2756" t="str">
            <v>Late Charge Amount in December</v>
          </cell>
          <cell r="R2756" t="str">
            <v>late_chrg_amt_in_dec</v>
          </cell>
        </row>
        <row r="2757">
          <cell r="A2757" t="str">
            <v>August Late Charge Item Count</v>
          </cell>
          <cell r="B2757">
            <v>2756</v>
          </cell>
          <cell r="P2757">
            <v>3911</v>
          </cell>
          <cell r="Q2757" t="str">
            <v>Item Over Limit Fee in December</v>
          </cell>
          <cell r="R2757" t="str">
            <v>itm_olmt_fee_in_dec</v>
          </cell>
        </row>
        <row r="2758">
          <cell r="A2758" t="str">
            <v>August Late Charge Amount</v>
          </cell>
          <cell r="B2758">
            <v>2757</v>
          </cell>
          <cell r="P2758">
            <v>3912</v>
          </cell>
          <cell r="Q2758" t="str">
            <v>Over Limit Fee Amount in December</v>
          </cell>
          <cell r="R2758" t="str">
            <v>olmt_fee_amt_in_dec</v>
          </cell>
        </row>
        <row r="2759">
          <cell r="A2759" t="str">
            <v>August Over Limit Fee Item Count</v>
          </cell>
          <cell r="B2759">
            <v>2758</v>
          </cell>
          <cell r="P2759">
            <v>3913</v>
          </cell>
          <cell r="Q2759" t="str">
            <v>Item Miscellaneous Charge Fee in December</v>
          </cell>
          <cell r="R2759" t="str">
            <v>itm_misc_chrg_fee_in_dec</v>
          </cell>
        </row>
        <row r="2760">
          <cell r="A2760" t="str">
            <v>August Over Limit Fee Amount</v>
          </cell>
          <cell r="B2760">
            <v>2759</v>
          </cell>
          <cell r="P2760">
            <v>3914</v>
          </cell>
          <cell r="Q2760" t="str">
            <v>Miscellaneous Charge Fee Amount in December</v>
          </cell>
          <cell r="R2760" t="str">
            <v>misc_chrg_fee_amt_in_dec</v>
          </cell>
        </row>
        <row r="2761">
          <cell r="A2761" t="str">
            <v>August Miscellaneous Charge Fee Item Count</v>
          </cell>
          <cell r="B2761">
            <v>2760</v>
          </cell>
          <cell r="P2761">
            <v>3915</v>
          </cell>
          <cell r="Q2761" t="str">
            <v>Item Service Charge Fee in December</v>
          </cell>
          <cell r="R2761" t="str">
            <v>itm_svc_chrg_fee_in_dec</v>
          </cell>
        </row>
        <row r="2762">
          <cell r="A2762" t="str">
            <v>August Miscellaneous Charge Fee Amount</v>
          </cell>
          <cell r="B2762">
            <v>2761</v>
          </cell>
          <cell r="P2762">
            <v>3916</v>
          </cell>
          <cell r="Q2762" t="str">
            <v>Service Charge Fee Amount in December</v>
          </cell>
          <cell r="R2762" t="str">
            <v>svc_chrg_fee_amt_in_dec</v>
          </cell>
        </row>
        <row r="2763">
          <cell r="A2763" t="str">
            <v>August Service Charge Fee Item Count</v>
          </cell>
          <cell r="B2763">
            <v>2762</v>
          </cell>
          <cell r="P2763">
            <v>3917</v>
          </cell>
          <cell r="Q2763" t="str">
            <v>Item Cash Advance Per Fee in December</v>
          </cell>
          <cell r="R2763" t="str">
            <v>itm_cash_adv_per_fee_in_dec</v>
          </cell>
        </row>
        <row r="2764">
          <cell r="A2764" t="str">
            <v>August Service Charge Fee Amount</v>
          </cell>
          <cell r="B2764">
            <v>2763</v>
          </cell>
          <cell r="P2764">
            <v>3918</v>
          </cell>
          <cell r="Q2764" t="str">
            <v>Cash Advance Per Fee Amount in December</v>
          </cell>
          <cell r="R2764" t="str">
            <v>cash_adv_per_fee_amt_in_dec</v>
          </cell>
        </row>
        <row r="2765">
          <cell r="A2765" t="str">
            <v>August Cash Advance per Fee Item Count</v>
          </cell>
          <cell r="B2765">
            <v>2764</v>
          </cell>
          <cell r="P2765">
            <v>3919</v>
          </cell>
          <cell r="Q2765" t="str">
            <v>Payment Amount in December</v>
          </cell>
          <cell r="R2765" t="str">
            <v>paymt_amt_in_dec</v>
          </cell>
        </row>
        <row r="2766">
          <cell r="A2766" t="str">
            <v>August Cash Advance per Fee Amount</v>
          </cell>
          <cell r="B2766">
            <v>2765</v>
          </cell>
          <cell r="P2766">
            <v>3921</v>
          </cell>
          <cell r="Q2766" t="str">
            <v>Bonus Bucket Begin Balance in December</v>
          </cell>
          <cell r="R2766" t="str">
            <v>bns_bckt_bgn_bal_in_dec</v>
          </cell>
        </row>
        <row r="2767">
          <cell r="A2767" t="str">
            <v>August Statement Payment Amount</v>
          </cell>
          <cell r="B2767">
            <v>2766</v>
          </cell>
          <cell r="P2767">
            <v>3928</v>
          </cell>
          <cell r="Q2767" t="str">
            <v>Item Airline in December</v>
          </cell>
          <cell r="R2767" t="str">
            <v>itm_airln_in_dec</v>
          </cell>
        </row>
        <row r="2768">
          <cell r="A2768" t="str">
            <v>August Statement Current Balance</v>
          </cell>
          <cell r="B2768">
            <v>2767</v>
          </cell>
          <cell r="P2768">
            <v>3929</v>
          </cell>
          <cell r="Q2768" t="str">
            <v>Airline Amount in December</v>
          </cell>
          <cell r="R2768" t="str">
            <v>airln_amt_in_dec</v>
          </cell>
        </row>
        <row r="2769">
          <cell r="A2769" t="str">
            <v>August Bonus Bucket Begin Balance</v>
          </cell>
          <cell r="B2769">
            <v>2768</v>
          </cell>
          <cell r="P2769">
            <v>3932</v>
          </cell>
          <cell r="Q2769" t="str">
            <v>Item Car Rental in December</v>
          </cell>
          <cell r="R2769" t="str">
            <v>itm_car_rent_in_dec</v>
          </cell>
        </row>
        <row r="2770">
          <cell r="A2770" t="str">
            <v>August Bonus Bucket Cycle-to-Date Earn</v>
          </cell>
          <cell r="B2770">
            <v>2769</v>
          </cell>
          <cell r="P2770">
            <v>3933</v>
          </cell>
          <cell r="Q2770" t="str">
            <v>Car Rental Amount in December</v>
          </cell>
          <cell r="R2770" t="str">
            <v>car_rent_amt_in_dec</v>
          </cell>
        </row>
        <row r="2771">
          <cell r="A2771" t="str">
            <v>August Bonus Bucket Cycle-to-Date Utilization</v>
          </cell>
          <cell r="B2771">
            <v>2770</v>
          </cell>
          <cell r="P2771">
            <v>3936</v>
          </cell>
          <cell r="Q2771" t="str">
            <v>Item Mail Order in December</v>
          </cell>
          <cell r="R2771" t="str">
            <v>itm_mail_ordr_in_dec</v>
          </cell>
        </row>
        <row r="2772">
          <cell r="A2772" t="str">
            <v>August Statement Credit Limit</v>
          </cell>
          <cell r="B2772">
            <v>2771</v>
          </cell>
          <cell r="P2772">
            <v>3937</v>
          </cell>
          <cell r="Q2772" t="str">
            <v>Mail Order Amount in December</v>
          </cell>
          <cell r="R2772" t="str">
            <v>mail_ordr_amt_in_dec</v>
          </cell>
        </row>
        <row r="2773">
          <cell r="A2773" t="str">
            <v>August Statement Available Credit Limit</v>
          </cell>
          <cell r="B2773">
            <v>2772</v>
          </cell>
          <cell r="P2773">
            <v>3938</v>
          </cell>
          <cell r="Q2773" t="str">
            <v>Item ATM Cash Advance in December</v>
          </cell>
          <cell r="R2773" t="str">
            <v>itm_atm_cash_adv_in_dec</v>
          </cell>
        </row>
        <row r="2774">
          <cell r="A2774" t="str">
            <v>August Statement Cash Limit</v>
          </cell>
          <cell r="B2774">
            <v>2773</v>
          </cell>
          <cell r="P2774">
            <v>3939</v>
          </cell>
          <cell r="Q2774" t="str">
            <v>ATM Cash Advance Amount in December</v>
          </cell>
          <cell r="R2774" t="str">
            <v>atm_cash_adv_amt_in_dec</v>
          </cell>
        </row>
        <row r="2775">
          <cell r="A2775" t="str">
            <v>August Statement Available Cash Limit</v>
          </cell>
          <cell r="B2775">
            <v>2774</v>
          </cell>
          <cell r="P2775">
            <v>3944</v>
          </cell>
          <cell r="Q2775" t="str">
            <v>Item Other Merchant in December</v>
          </cell>
          <cell r="R2775" t="str">
            <v>itm_othr_mrch_in_dec</v>
          </cell>
        </row>
        <row r="2776">
          <cell r="A2776" t="str">
            <v>August Airline Item Count</v>
          </cell>
          <cell r="B2776">
            <v>2775</v>
          </cell>
          <cell r="P2776">
            <v>3945</v>
          </cell>
          <cell r="Q2776" t="str">
            <v>Other Merchant Amount in December</v>
          </cell>
          <cell r="R2776" t="str">
            <v>othr_mrch_amt_in_dec</v>
          </cell>
        </row>
        <row r="2777">
          <cell r="A2777" t="str">
            <v>August Airline Amount</v>
          </cell>
          <cell r="B2777">
            <v>2776</v>
          </cell>
          <cell r="P2777">
            <v>3946</v>
          </cell>
          <cell r="Q2777" t="str">
            <v>Item Retail</v>
          </cell>
          <cell r="R2777" t="str">
            <v>itm_rtl</v>
          </cell>
        </row>
        <row r="2778">
          <cell r="A2778" t="str">
            <v>August Hotel Item Count</v>
          </cell>
          <cell r="B2778">
            <v>2777</v>
          </cell>
          <cell r="P2778">
            <v>3947</v>
          </cell>
          <cell r="Q2778" t="str">
            <v>Retail Amount</v>
          </cell>
          <cell r="R2778" t="str">
            <v>rtl_amt</v>
          </cell>
        </row>
        <row r="2779">
          <cell r="A2779" t="str">
            <v>August Hotel Amount</v>
          </cell>
          <cell r="B2779">
            <v>2778</v>
          </cell>
          <cell r="P2779">
            <v>3954</v>
          </cell>
          <cell r="Q2779" t="str">
            <v>Retail Limit 1</v>
          </cell>
          <cell r="R2779" t="str">
            <v>rtl_lmt_1</v>
          </cell>
        </row>
        <row r="2780">
          <cell r="A2780" t="str">
            <v>August Car Rental Item Count</v>
          </cell>
          <cell r="B2780">
            <v>2779</v>
          </cell>
          <cell r="P2780">
            <v>3955</v>
          </cell>
          <cell r="Q2780" t="str">
            <v>Retail Limit 2</v>
          </cell>
          <cell r="R2780" t="str">
            <v>rtl_lmt_2</v>
          </cell>
        </row>
        <row r="2781">
          <cell r="A2781" t="str">
            <v>August Car Rental Amount</v>
          </cell>
          <cell r="B2781">
            <v>2780</v>
          </cell>
          <cell r="P2781">
            <v>3958</v>
          </cell>
          <cell r="Q2781" t="str">
            <v>Retail Limit Option</v>
          </cell>
          <cell r="R2781" t="str">
            <v>rtl_lmt_opt</v>
          </cell>
        </row>
        <row r="2782">
          <cell r="A2782" t="str">
            <v>August Restaurant Item Count</v>
          </cell>
          <cell r="B2782">
            <v>2781</v>
          </cell>
          <cell r="P2782">
            <v>3961</v>
          </cell>
          <cell r="Q2782" t="str">
            <v>Cash Advance Limit 1</v>
          </cell>
          <cell r="R2782" t="str">
            <v>cash_adv_lmt_1</v>
          </cell>
        </row>
        <row r="2783">
          <cell r="A2783" t="str">
            <v>August Restaurant Amount</v>
          </cell>
          <cell r="B2783">
            <v>2782</v>
          </cell>
          <cell r="P2783">
            <v>3962</v>
          </cell>
          <cell r="Q2783" t="str">
            <v>Cash Advance Limit 2</v>
          </cell>
          <cell r="R2783" t="str">
            <v>cash_adv_lmt_2</v>
          </cell>
        </row>
        <row r="2784">
          <cell r="A2784" t="str">
            <v>August Mail Order Item Count</v>
          </cell>
          <cell r="B2784">
            <v>2783</v>
          </cell>
          <cell r="P2784">
            <v>3965</v>
          </cell>
          <cell r="Q2784" t="str">
            <v>Cash Advance Limit Option</v>
          </cell>
          <cell r="R2784" t="str">
            <v>cash_adv_lmt_opt</v>
          </cell>
        </row>
        <row r="2785">
          <cell r="A2785" t="str">
            <v>August Mail Order Amount</v>
          </cell>
          <cell r="B2785">
            <v>2784</v>
          </cell>
          <cell r="P2785">
            <v>3966</v>
          </cell>
          <cell r="Q2785" t="str">
            <v>Item Annual Fee</v>
          </cell>
          <cell r="R2785" t="str">
            <v>itm_annl_fee</v>
          </cell>
        </row>
        <row r="2786">
          <cell r="A2786" t="str">
            <v>August ATM Cash Item Count</v>
          </cell>
          <cell r="B2786">
            <v>2785</v>
          </cell>
          <cell r="P2786">
            <v>3967</v>
          </cell>
          <cell r="Q2786" t="str">
            <v>Item Late Charge</v>
          </cell>
          <cell r="R2786" t="str">
            <v>itm_late_chrg</v>
          </cell>
        </row>
        <row r="2787">
          <cell r="A2787" t="str">
            <v>August ATM Cash Amount</v>
          </cell>
          <cell r="B2787">
            <v>2786</v>
          </cell>
          <cell r="P2787">
            <v>3968</v>
          </cell>
          <cell r="Q2787" t="str">
            <v>Late Charge Amount</v>
          </cell>
          <cell r="R2787" t="str">
            <v>late_chrg_amt</v>
          </cell>
        </row>
        <row r="2788">
          <cell r="A2788" t="str">
            <v>August Counter Cash Item Count</v>
          </cell>
          <cell r="B2788">
            <v>2787</v>
          </cell>
          <cell r="P2788">
            <v>3969</v>
          </cell>
          <cell r="Q2788" t="str">
            <v>Item Over Limit Fee</v>
          </cell>
          <cell r="R2788" t="str">
            <v>itm_olmt_fee</v>
          </cell>
        </row>
        <row r="2789">
          <cell r="A2789" t="str">
            <v>August Counter Cash Amount</v>
          </cell>
          <cell r="B2789">
            <v>2788</v>
          </cell>
          <cell r="P2789">
            <v>3970</v>
          </cell>
          <cell r="Q2789" t="str">
            <v>Over Limit Fee Amount</v>
          </cell>
          <cell r="R2789" t="str">
            <v>olmt_fee_amt</v>
          </cell>
        </row>
        <row r="2790">
          <cell r="A2790" t="str">
            <v>August Quasi Cash Advance Item Count</v>
          </cell>
          <cell r="B2790">
            <v>2789</v>
          </cell>
          <cell r="P2790">
            <v>3971</v>
          </cell>
          <cell r="Q2790" t="str">
            <v>Item Miscellaneous Charge Fee</v>
          </cell>
          <cell r="R2790" t="str">
            <v>itm_misc_chrg_fee</v>
          </cell>
        </row>
        <row r="2791">
          <cell r="A2791" t="str">
            <v>August Quasi Cash Advance Amount</v>
          </cell>
          <cell r="B2791">
            <v>2790</v>
          </cell>
          <cell r="P2791">
            <v>3972</v>
          </cell>
          <cell r="Q2791" t="str">
            <v>Miscellaneous Charge Fee Amount</v>
          </cell>
          <cell r="R2791" t="str">
            <v>misc_chrg_fee_amt</v>
          </cell>
        </row>
        <row r="2792">
          <cell r="A2792" t="str">
            <v>August Other Merchant Item Count</v>
          </cell>
          <cell r="B2792">
            <v>2791</v>
          </cell>
          <cell r="P2792">
            <v>3973</v>
          </cell>
          <cell r="Q2792" t="str">
            <v>Item Service Charge Fee</v>
          </cell>
          <cell r="R2792" t="str">
            <v>itm_svc_chrg_fee</v>
          </cell>
        </row>
        <row r="2793">
          <cell r="A2793" t="str">
            <v>August Other Merchant Amount</v>
          </cell>
          <cell r="B2793">
            <v>2792</v>
          </cell>
          <cell r="P2793">
            <v>3974</v>
          </cell>
          <cell r="Q2793" t="str">
            <v>Service Charge Fee Amount</v>
          </cell>
          <cell r="R2793" t="str">
            <v>svc_chrg_fee_amt</v>
          </cell>
        </row>
        <row r="2794">
          <cell r="A2794" t="str">
            <v>September Retail Item Count</v>
          </cell>
          <cell r="B2794">
            <v>2793</v>
          </cell>
          <cell r="P2794">
            <v>3975</v>
          </cell>
          <cell r="Q2794" t="str">
            <v>Item Cash Advance Per Fee</v>
          </cell>
          <cell r="R2794" t="str">
            <v>itm_cash_adv_per_fee</v>
          </cell>
        </row>
        <row r="2795">
          <cell r="A2795" t="str">
            <v>September Retail Amount</v>
          </cell>
          <cell r="B2795">
            <v>2794</v>
          </cell>
          <cell r="P2795">
            <v>3976</v>
          </cell>
          <cell r="Q2795" t="str">
            <v>Cash Advance Per Fee Amount</v>
          </cell>
          <cell r="R2795" t="str">
            <v>cash_adv_per_fee_amt</v>
          </cell>
        </row>
        <row r="2796">
          <cell r="A2796" t="str">
            <v>September ATM Cash Advance Item Count</v>
          </cell>
          <cell r="B2796">
            <v>2795</v>
          </cell>
          <cell r="P2796">
            <v>3977</v>
          </cell>
          <cell r="Q2796" t="str">
            <v>Payment Amount</v>
          </cell>
          <cell r="R2796" t="str">
            <v>paymt_amt</v>
          </cell>
        </row>
        <row r="2797">
          <cell r="A2797" t="str">
            <v>September ATM Cash Advance Amount</v>
          </cell>
          <cell r="B2797">
            <v>2796</v>
          </cell>
          <cell r="P2797">
            <v>3979</v>
          </cell>
          <cell r="Q2797" t="str">
            <v>Bonus Bucket Begin Balance</v>
          </cell>
          <cell r="R2797" t="str">
            <v>bns_bckt_bgn_bal</v>
          </cell>
        </row>
        <row r="2798">
          <cell r="A2798" t="str">
            <v>September Counter Cash Advance Item Count</v>
          </cell>
          <cell r="B2798">
            <v>2797</v>
          </cell>
          <cell r="P2798">
            <v>3986</v>
          </cell>
          <cell r="Q2798" t="str">
            <v>Item Airline</v>
          </cell>
          <cell r="R2798" t="str">
            <v>itm_airln</v>
          </cell>
        </row>
        <row r="2799">
          <cell r="A2799" t="str">
            <v>September Counter Cash Advance Amount</v>
          </cell>
          <cell r="B2799">
            <v>2798</v>
          </cell>
          <cell r="P2799">
            <v>3987</v>
          </cell>
          <cell r="Q2799" t="str">
            <v>Airline Amount</v>
          </cell>
          <cell r="R2799" t="str">
            <v>airln_amt</v>
          </cell>
        </row>
        <row r="2800">
          <cell r="A2800" t="str">
            <v>September Retail Interest Amount</v>
          </cell>
          <cell r="B2800">
            <v>2799</v>
          </cell>
          <cell r="P2800">
            <v>3990</v>
          </cell>
          <cell r="Q2800" t="str">
            <v>Item Car Rental</v>
          </cell>
          <cell r="R2800" t="str">
            <v>itm_car_rent</v>
          </cell>
        </row>
        <row r="2801">
          <cell r="A2801" t="str">
            <v>September Retail Current Interest Rate</v>
          </cell>
          <cell r="B2801">
            <v>2800</v>
          </cell>
          <cell r="P2801">
            <v>3991</v>
          </cell>
          <cell r="Q2801" t="str">
            <v>Car Rental Amount</v>
          </cell>
          <cell r="R2801" t="str">
            <v>car_rent_amt</v>
          </cell>
        </row>
        <row r="2802">
          <cell r="A2802" t="str">
            <v>September Retail Limit 1</v>
          </cell>
          <cell r="B2802">
            <v>2801</v>
          </cell>
          <cell r="P2802">
            <v>3994</v>
          </cell>
          <cell r="Q2802" t="str">
            <v>Item Mail Order</v>
          </cell>
          <cell r="R2802" t="str">
            <v>itm_mail_ordr</v>
          </cell>
        </row>
        <row r="2803">
          <cell r="A2803" t="str">
            <v>September Retail Limit 2</v>
          </cell>
          <cell r="B2803">
            <v>2802</v>
          </cell>
          <cell r="P2803">
            <v>3995</v>
          </cell>
          <cell r="Q2803" t="str">
            <v>Mail Order Amount</v>
          </cell>
          <cell r="R2803" t="str">
            <v>mail_ordr_amt</v>
          </cell>
        </row>
        <row r="2804">
          <cell r="A2804" t="str">
            <v>September Retail Interest Rate 2</v>
          </cell>
          <cell r="B2804">
            <v>2803</v>
          </cell>
          <cell r="P2804">
            <v>3996</v>
          </cell>
          <cell r="Q2804" t="str">
            <v>Item ATM Cash Advance</v>
          </cell>
          <cell r="R2804" t="str">
            <v>itm_atm_cash_adv</v>
          </cell>
        </row>
        <row r="2805">
          <cell r="A2805" t="str">
            <v>September Retail Interest Rate 3</v>
          </cell>
          <cell r="B2805">
            <v>2804</v>
          </cell>
          <cell r="P2805">
            <v>3997</v>
          </cell>
          <cell r="Q2805" t="str">
            <v>ATM Cash Advance Amount</v>
          </cell>
          <cell r="R2805" t="str">
            <v>atm_cash_adv_amt</v>
          </cell>
        </row>
        <row r="2806">
          <cell r="A2806" t="str">
            <v xml:space="preserve">September Retail Limit Option </v>
          </cell>
          <cell r="B2806">
            <v>2805</v>
          </cell>
          <cell r="P2806">
            <v>4002</v>
          </cell>
          <cell r="Q2806" t="str">
            <v>Item Other Merchant</v>
          </cell>
          <cell r="R2806" t="str">
            <v>itm_othr_mrch</v>
          </cell>
        </row>
        <row r="2807">
          <cell r="A2807" t="str">
            <v>September Cash Advance Interest Rate</v>
          </cell>
          <cell r="B2807">
            <v>2806</v>
          </cell>
          <cell r="P2807">
            <v>4003</v>
          </cell>
          <cell r="Q2807" t="str">
            <v>Other Merchant Amount</v>
          </cell>
          <cell r="R2807" t="str">
            <v>othr_mrch_amt</v>
          </cell>
        </row>
        <row r="2808">
          <cell r="A2808" t="str">
            <v>September Cash Advance Current Interest Rate</v>
          </cell>
          <cell r="B2808">
            <v>2807</v>
          </cell>
          <cell r="P2808">
            <v>4004</v>
          </cell>
          <cell r="Q2808" t="str">
            <v>Card type description</v>
          </cell>
          <cell r="R2808" t="str">
            <v>card_tp_desc</v>
          </cell>
        </row>
        <row r="2809">
          <cell r="A2809" t="str">
            <v>September Cash Advance Limit 1</v>
          </cell>
          <cell r="B2809">
            <v>2808</v>
          </cell>
          <cell r="P2809">
            <v>4005</v>
          </cell>
          <cell r="Q2809" t="str">
            <v>Update Flag</v>
          </cell>
          <cell r="R2809" t="str">
            <v>upd_f</v>
          </cell>
        </row>
        <row r="2810">
          <cell r="A2810" t="str">
            <v>September Cash Advance Limit 2</v>
          </cell>
          <cell r="B2810">
            <v>2809</v>
          </cell>
          <cell r="P2810">
            <v>4006</v>
          </cell>
          <cell r="Q2810" t="str">
            <v>Filter</v>
          </cell>
          <cell r="R2810" t="str">
            <v>filtr</v>
          </cell>
        </row>
        <row r="2811">
          <cell r="A2811" t="str">
            <v>September Cash Advance Interest Rate 2</v>
          </cell>
          <cell r="B2811">
            <v>2810</v>
          </cell>
          <cell r="P2811">
            <v>4009</v>
          </cell>
          <cell r="Q2811" t="str">
            <v>Transaction Amount in Thai baht</v>
          </cell>
          <cell r="R2811" t="str">
            <v>txn_amt_in_thb</v>
          </cell>
        </row>
        <row r="2812">
          <cell r="A2812" t="str">
            <v>September Cash Advance Interest Rate 3</v>
          </cell>
          <cell r="B2812">
            <v>2811</v>
          </cell>
          <cell r="P2812">
            <v>4010</v>
          </cell>
          <cell r="Q2812" t="str">
            <v>Transaction Destination</v>
          </cell>
          <cell r="R2812" t="str">
            <v>txn_dest</v>
          </cell>
        </row>
        <row r="2813">
          <cell r="A2813" t="str">
            <v>September Cash Advance Limit Option</v>
          </cell>
          <cell r="B2813">
            <v>2812</v>
          </cell>
          <cell r="P2813">
            <v>4012</v>
          </cell>
          <cell r="Q2813" t="str">
            <v>Merchant Category Mcc Code</v>
          </cell>
          <cell r="R2813" t="str">
            <v>mrch_catg_mcc_cd</v>
          </cell>
        </row>
        <row r="2814">
          <cell r="A2814" t="str">
            <v>September Annual Fee Item Count</v>
          </cell>
          <cell r="B2814">
            <v>2813</v>
          </cell>
          <cell r="P2814">
            <v>4014</v>
          </cell>
          <cell r="Q2814" t="str">
            <v>Account Organization</v>
          </cell>
          <cell r="R2814" t="str">
            <v>acct_org</v>
          </cell>
        </row>
        <row r="2815">
          <cell r="A2815" t="str">
            <v>September Annual Fee Amount</v>
          </cell>
          <cell r="B2815">
            <v>2814</v>
          </cell>
          <cell r="P2815">
            <v>4015</v>
          </cell>
          <cell r="Q2815" t="str">
            <v>Program Identification Number</v>
          </cell>
          <cell r="R2815" t="str">
            <v>prgm_id_num</v>
          </cell>
        </row>
        <row r="2816">
          <cell r="A2816" t="str">
            <v>September Late Charge Item Count</v>
          </cell>
          <cell r="B2816">
            <v>2815</v>
          </cell>
          <cell r="P2816">
            <v>4018</v>
          </cell>
          <cell r="Q2816" t="str">
            <v>Next Annual Fee Date</v>
          </cell>
          <cell r="R2816" t="str">
            <v>nxt_annl_fee_dt</v>
          </cell>
        </row>
        <row r="2817">
          <cell r="A2817" t="str">
            <v>September Late Charge Amount</v>
          </cell>
          <cell r="B2817">
            <v>2816</v>
          </cell>
          <cell r="P2817">
            <v>4021</v>
          </cell>
          <cell r="Q2817" t="str">
            <v>Accumulate Share Option</v>
          </cell>
          <cell r="R2817" t="str">
            <v>accum_share_opt</v>
          </cell>
        </row>
        <row r="2818">
          <cell r="A2818" t="str">
            <v>September Over Limit Fee Item Count</v>
          </cell>
          <cell r="B2818">
            <v>2817</v>
          </cell>
          <cell r="P2818">
            <v>4022</v>
          </cell>
          <cell r="Q2818" t="str">
            <v>Redemption Share Option</v>
          </cell>
          <cell r="R2818" t="str">
            <v>rdeem_share_opt</v>
          </cell>
        </row>
        <row r="2819">
          <cell r="A2819" t="str">
            <v>September Over Limit Fee Amount</v>
          </cell>
          <cell r="B2819">
            <v>2818</v>
          </cell>
          <cell r="P2819">
            <v>4023</v>
          </cell>
          <cell r="Q2819" t="str">
            <v>Date for Start Accumulate</v>
          </cell>
          <cell r="R2819" t="str">
            <v>dt_for_strt_accum</v>
          </cell>
        </row>
        <row r="2820">
          <cell r="A2820" t="str">
            <v>September Miscellaneous Charge Fee Item Count</v>
          </cell>
          <cell r="B2820">
            <v>2819</v>
          </cell>
          <cell r="P2820">
            <v>4024</v>
          </cell>
          <cell r="Q2820" t="str">
            <v>Current Point of Last Batch</v>
          </cell>
          <cell r="R2820" t="str">
            <v>crrnt_pnt_of_last_btch</v>
          </cell>
        </row>
        <row r="2821">
          <cell r="A2821" t="str">
            <v>September Miscellaneous Charge Fee Amount</v>
          </cell>
          <cell r="B2821">
            <v>2820</v>
          </cell>
          <cell r="P2821">
            <v>4027</v>
          </cell>
          <cell r="Q2821" t="str">
            <v>Accumulate Point CTD</v>
          </cell>
          <cell r="R2821" t="str">
            <v>accum_pnt_ctd</v>
          </cell>
        </row>
        <row r="2822">
          <cell r="A2822" t="str">
            <v>September Service Charge Fee Item Count</v>
          </cell>
          <cell r="B2822">
            <v>2821</v>
          </cell>
          <cell r="P2822">
            <v>4028</v>
          </cell>
          <cell r="Q2822" t="str">
            <v>Credit Adjust Point CTD</v>
          </cell>
          <cell r="R2822" t="str">
            <v>cr_adj_pnt_ctd</v>
          </cell>
        </row>
        <row r="2823">
          <cell r="A2823" t="str">
            <v>September Service Charge Fee Amount</v>
          </cell>
          <cell r="B2823">
            <v>2822</v>
          </cell>
          <cell r="P2823">
            <v>4029</v>
          </cell>
          <cell r="Q2823" t="str">
            <v>Debit Adjust Point CTD</v>
          </cell>
          <cell r="R2823" t="str">
            <v>dr_adj_pnt_ctd</v>
          </cell>
        </row>
        <row r="2824">
          <cell r="A2824" t="str">
            <v>September Cash Advance per Fee Item Count</v>
          </cell>
          <cell r="B2824">
            <v>2823</v>
          </cell>
          <cell r="P2824">
            <v>4030</v>
          </cell>
          <cell r="Q2824" t="str">
            <v>Current Balance Point CTD</v>
          </cell>
          <cell r="R2824" t="str">
            <v>crrnt_bal_pnt_ctd</v>
          </cell>
        </row>
        <row r="2825">
          <cell r="A2825" t="str">
            <v>September Cash Advance per Fee Amount</v>
          </cell>
          <cell r="B2825">
            <v>2824</v>
          </cell>
          <cell r="P2825">
            <v>4031</v>
          </cell>
          <cell r="Q2825" t="str">
            <v>Net Sale Amount CTD</v>
          </cell>
          <cell r="R2825" t="str">
            <v>net_sale_amt_ctd</v>
          </cell>
        </row>
        <row r="2826">
          <cell r="A2826" t="str">
            <v>September Statement Payment Amount</v>
          </cell>
          <cell r="B2826">
            <v>2825</v>
          </cell>
          <cell r="P2826">
            <v>4032</v>
          </cell>
          <cell r="Q2826" t="str">
            <v>Accumulate Point Last 1 Month</v>
          </cell>
          <cell r="R2826" t="str">
            <v>accum_pnt_last_1_mo</v>
          </cell>
        </row>
        <row r="2827">
          <cell r="A2827" t="str">
            <v>September Statement Current Balance</v>
          </cell>
          <cell r="B2827">
            <v>2826</v>
          </cell>
          <cell r="P2827">
            <v>4033</v>
          </cell>
          <cell r="Q2827" t="str">
            <v>Credit Adjust Point Last 1 Month</v>
          </cell>
          <cell r="R2827" t="str">
            <v>cr_adj_pnt_last_1_mo</v>
          </cell>
        </row>
        <row r="2828">
          <cell r="A2828" t="str">
            <v>September Bonus Bucket Begin Balance</v>
          </cell>
          <cell r="B2828">
            <v>2827</v>
          </cell>
          <cell r="P2828">
            <v>4034</v>
          </cell>
          <cell r="Q2828" t="str">
            <v>Debit Adjust Point Last 1 Month</v>
          </cell>
          <cell r="R2828" t="str">
            <v>dr_adj_pnt_last_1_mo</v>
          </cell>
        </row>
        <row r="2829">
          <cell r="A2829" t="str">
            <v>September Bonus Bucket Cycle-to-Date Earn</v>
          </cell>
          <cell r="B2829">
            <v>2828</v>
          </cell>
          <cell r="P2829">
            <v>4035</v>
          </cell>
          <cell r="Q2829" t="str">
            <v>Current Balance Point Last 1 Month</v>
          </cell>
          <cell r="R2829" t="str">
            <v>crrnt_bal_pnt_last_1_mo</v>
          </cell>
        </row>
        <row r="2830">
          <cell r="A2830" t="str">
            <v>September Bonus Bucket Cycle-to-Date Utilization</v>
          </cell>
          <cell r="B2830">
            <v>2829</v>
          </cell>
          <cell r="P2830">
            <v>4036</v>
          </cell>
          <cell r="Q2830" t="str">
            <v>Net Sale Amount Last 1 Month</v>
          </cell>
          <cell r="R2830" t="str">
            <v>net_sale_amt_last_1_mo</v>
          </cell>
        </row>
        <row r="2831">
          <cell r="A2831" t="str">
            <v>September Statement Credit Limit</v>
          </cell>
          <cell r="B2831">
            <v>2830</v>
          </cell>
          <cell r="P2831">
            <v>4037</v>
          </cell>
          <cell r="Q2831" t="str">
            <v>Point Redeem from Current Bucket CTD</v>
          </cell>
          <cell r="R2831" t="str">
            <v>pnt_rdeem_from_crrnt_bckt_ctd</v>
          </cell>
        </row>
        <row r="2832">
          <cell r="A2832" t="str">
            <v>September Statement Available Credit Limit</v>
          </cell>
          <cell r="B2832">
            <v>2831</v>
          </cell>
          <cell r="P2832">
            <v>4040</v>
          </cell>
          <cell r="Q2832" t="str">
            <v>Point Redeem from Current Bucket Last 1 Month</v>
          </cell>
          <cell r="R2832" t="str">
            <v>pnt_rdeem_from_crrnt_bckt_last_1_mo</v>
          </cell>
        </row>
        <row r="2833">
          <cell r="A2833" t="str">
            <v>September Statement Cash Limit</v>
          </cell>
          <cell r="B2833">
            <v>2832</v>
          </cell>
          <cell r="P2833">
            <v>4047</v>
          </cell>
          <cell r="Q2833" t="str">
            <v>Last Sequence Number of Transaction</v>
          </cell>
          <cell r="R2833" t="str">
            <v>last_seq_nbr_txn</v>
          </cell>
        </row>
        <row r="2834">
          <cell r="A2834" t="str">
            <v>September Statement Available Cash Limit</v>
          </cell>
          <cell r="B2834">
            <v>2833</v>
          </cell>
          <cell r="P2834">
            <v>4048</v>
          </cell>
          <cell r="Q2834" t="str">
            <v>Last Accumulate Date</v>
          </cell>
          <cell r="R2834" t="str">
            <v>last_accum_dt</v>
          </cell>
        </row>
        <row r="2835">
          <cell r="A2835" t="str">
            <v>September Airline Item Count</v>
          </cell>
          <cell r="B2835">
            <v>2834</v>
          </cell>
          <cell r="P2835">
            <v>4049</v>
          </cell>
          <cell r="Q2835" t="str">
            <v>Accumulate Period Sale Volume</v>
          </cell>
          <cell r="R2835" t="str">
            <v>accum_priod_sale_vol</v>
          </cell>
        </row>
        <row r="2836">
          <cell r="A2836" t="str">
            <v>September Airline Amount</v>
          </cell>
          <cell r="B2836">
            <v>2835</v>
          </cell>
          <cell r="P2836">
            <v>4050</v>
          </cell>
          <cell r="Q2836" t="str">
            <v>Last Transaction Date</v>
          </cell>
          <cell r="R2836" t="str">
            <v>last_txn_dt</v>
          </cell>
        </row>
        <row r="2837">
          <cell r="A2837" t="str">
            <v>September Hotel Item Count</v>
          </cell>
          <cell r="B2837">
            <v>2836</v>
          </cell>
          <cell r="P2837">
            <v>2307</v>
          </cell>
          <cell r="Q2837" t="str">
            <v>Last Maintenance Date</v>
          </cell>
          <cell r="R2837" t="str">
            <v>last_maintn_dt</v>
          </cell>
        </row>
        <row r="2838">
          <cell r="A2838" t="str">
            <v>September Hotel Amount</v>
          </cell>
          <cell r="B2838">
            <v>2837</v>
          </cell>
          <cell r="P2838">
            <v>4052</v>
          </cell>
          <cell r="Q2838" t="str">
            <v>Previous Balance Transfer</v>
          </cell>
          <cell r="R2838" t="str">
            <v>prev_bal_tfr</v>
          </cell>
        </row>
        <row r="2839">
          <cell r="A2839" t="str">
            <v>September Car Rental Item Count</v>
          </cell>
          <cell r="B2839">
            <v>2838</v>
          </cell>
          <cell r="P2839">
            <v>4053</v>
          </cell>
          <cell r="Q2839" t="str">
            <v>Previous Balance Point</v>
          </cell>
          <cell r="R2839" t="str">
            <v>prev_bal_pnt</v>
          </cell>
        </row>
        <row r="2840">
          <cell r="A2840" t="str">
            <v>September Car Rental Amount</v>
          </cell>
          <cell r="B2840">
            <v>2839</v>
          </cell>
          <cell r="P2840">
            <v>4055</v>
          </cell>
          <cell r="Q2840" t="str">
            <v>Cycle Date</v>
          </cell>
          <cell r="R2840" t="str">
            <v>cyc_dt</v>
          </cell>
        </row>
        <row r="2841">
          <cell r="A2841" t="str">
            <v>September Restaurant Item Count</v>
          </cell>
          <cell r="B2841">
            <v>2840</v>
          </cell>
          <cell r="P2841">
            <v>4153</v>
          </cell>
          <cell r="Q2841" t="str">
            <v>Space</v>
          </cell>
          <cell r="R2841" t="str">
            <v>space</v>
          </cell>
        </row>
        <row r="2842">
          <cell r="A2842" t="str">
            <v>September Restaurant Amount</v>
          </cell>
          <cell r="B2842">
            <v>2841</v>
          </cell>
          <cell r="P2842">
            <v>4154</v>
          </cell>
          <cell r="Q2842" t="str">
            <v>Source Position Date</v>
          </cell>
          <cell r="R2842" t="str">
            <v>src_pos_dt</v>
          </cell>
        </row>
        <row r="2843">
          <cell r="A2843" t="str">
            <v>September Mail Order Item Count</v>
          </cell>
          <cell r="B2843">
            <v>2842</v>
          </cell>
          <cell r="P2843">
            <v>4155</v>
          </cell>
          <cell r="Q2843" t="str">
            <v>Bank Number</v>
          </cell>
          <cell r="R2843" t="str">
            <v>bank_num</v>
          </cell>
        </row>
        <row r="2844">
          <cell r="A2844" t="str">
            <v>September Mail Order Amount</v>
          </cell>
          <cell r="B2844">
            <v>2843</v>
          </cell>
          <cell r="P2844">
            <v>4156</v>
          </cell>
          <cell r="Q2844" t="str">
            <v>Bank Name in Thai</v>
          </cell>
          <cell r="R2844" t="str">
            <v>bank_nm_in_thai</v>
          </cell>
        </row>
        <row r="2845">
          <cell r="A2845" t="str">
            <v>September ATM Cash Item Count</v>
          </cell>
          <cell r="B2845">
            <v>2844</v>
          </cell>
          <cell r="P2845">
            <v>4157</v>
          </cell>
          <cell r="Q2845" t="str">
            <v>Bank Name in English</v>
          </cell>
          <cell r="R2845" t="str">
            <v>bank_nm_in_eng</v>
          </cell>
        </row>
        <row r="2846">
          <cell r="A2846" t="str">
            <v>September ATM Cash Amount</v>
          </cell>
          <cell r="B2846">
            <v>2845</v>
          </cell>
          <cell r="P2846">
            <v>4158</v>
          </cell>
          <cell r="Q2846" t="str">
            <v>Bank Abbreviation Name in Thai</v>
          </cell>
          <cell r="R2846" t="str">
            <v>bank_abbr_nm_in_thai</v>
          </cell>
        </row>
        <row r="2847">
          <cell r="A2847" t="str">
            <v>September Counter Cash Item Count</v>
          </cell>
          <cell r="B2847">
            <v>2846</v>
          </cell>
          <cell r="P2847">
            <v>4159</v>
          </cell>
          <cell r="Q2847" t="str">
            <v>Bank Abbreviation Name in English</v>
          </cell>
          <cell r="R2847" t="str">
            <v>bank_abbr_nm_in_eng</v>
          </cell>
        </row>
        <row r="2848">
          <cell r="A2848" t="str">
            <v>September Counter Cash Amount</v>
          </cell>
          <cell r="B2848">
            <v>2847</v>
          </cell>
          <cell r="P2848">
            <v>4162</v>
          </cell>
          <cell r="Q2848" t="str">
            <v>ATM SIM Activate Flag</v>
          </cell>
          <cell r="R2848" t="str">
            <v>atm_sim_actv_f</v>
          </cell>
        </row>
        <row r="2849">
          <cell r="A2849" t="str">
            <v>September Quasi Cash Advance Item Count</v>
          </cell>
          <cell r="B2849">
            <v>2848</v>
          </cell>
          <cell r="P2849">
            <v>4163</v>
          </cell>
          <cell r="Q2849" t="str">
            <v>Bank Long Name in Thai</v>
          </cell>
          <cell r="R2849" t="str">
            <v>bank_long_nm_in_thai</v>
          </cell>
        </row>
        <row r="2850">
          <cell r="A2850" t="str">
            <v>September Quasi Cash Advance Amount</v>
          </cell>
          <cell r="B2850">
            <v>2849</v>
          </cell>
          <cell r="P2850">
            <v>4164</v>
          </cell>
          <cell r="Q2850" t="str">
            <v>Bank Long Name in English</v>
          </cell>
          <cell r="R2850" t="str">
            <v>bank_long_nm_in_eng</v>
          </cell>
        </row>
        <row r="2851">
          <cell r="A2851" t="str">
            <v>September Other Merchant Item Count</v>
          </cell>
          <cell r="B2851">
            <v>2850</v>
          </cell>
          <cell r="P2851">
            <v>4165</v>
          </cell>
          <cell r="Q2851" t="str">
            <v>Sort Number in Thai</v>
          </cell>
          <cell r="R2851" t="str">
            <v>sort_num_in_thai</v>
          </cell>
        </row>
        <row r="2852">
          <cell r="A2852" t="str">
            <v>September Other Merchant Amount</v>
          </cell>
          <cell r="B2852">
            <v>2851</v>
          </cell>
          <cell r="P2852">
            <v>4166</v>
          </cell>
          <cell r="Q2852" t="str">
            <v>Sort Number in English</v>
          </cell>
          <cell r="R2852" t="str">
            <v>sort_num_in_eng</v>
          </cell>
        </row>
        <row r="2853">
          <cell r="A2853" t="str">
            <v>October Retail Item Count</v>
          </cell>
          <cell r="B2853">
            <v>2852</v>
          </cell>
          <cell r="P2853">
            <v>4167</v>
          </cell>
          <cell r="Q2853" t="str">
            <v>Bank Full Name in Thai</v>
          </cell>
          <cell r="R2853" t="str">
            <v>bank_full_nm_in_thai</v>
          </cell>
        </row>
        <row r="2854">
          <cell r="A2854" t="str">
            <v>October Retail Amount</v>
          </cell>
          <cell r="B2854">
            <v>2853</v>
          </cell>
          <cell r="P2854">
            <v>4168</v>
          </cell>
          <cell r="Q2854" t="str">
            <v>Bank Full Name in English</v>
          </cell>
          <cell r="R2854" t="str">
            <v>bank_full_nm_in_eng</v>
          </cell>
        </row>
        <row r="2855">
          <cell r="A2855" t="str">
            <v>October ATM Cash Advance Item Count</v>
          </cell>
          <cell r="B2855">
            <v>2854</v>
          </cell>
          <cell r="P2855">
            <v>4170</v>
          </cell>
          <cell r="Q2855" t="str">
            <v>Source System Number</v>
          </cell>
          <cell r="R2855" t="str">
            <v>src_sys_num</v>
          </cell>
        </row>
        <row r="2856">
          <cell r="A2856" t="str">
            <v>October ATM Cash Advance Amount</v>
          </cell>
          <cell r="B2856">
            <v>2855</v>
          </cell>
          <cell r="P2856">
            <v>4172</v>
          </cell>
          <cell r="Q2856" t="str">
            <v>Customer Name</v>
          </cell>
          <cell r="R2856" t="str">
            <v>cst_nm</v>
          </cell>
        </row>
        <row r="2857">
          <cell r="A2857" t="str">
            <v>October Counter Cash Advance Item Count</v>
          </cell>
          <cell r="B2857">
            <v>2856</v>
          </cell>
          <cell r="P2857">
            <v>4174</v>
          </cell>
          <cell r="Q2857" t="str">
            <v>Customer Type</v>
          </cell>
          <cell r="R2857" t="str">
            <v>cst_tp</v>
          </cell>
        </row>
        <row r="2858">
          <cell r="A2858" t="str">
            <v>October Counter Cash Advance Amount</v>
          </cell>
          <cell r="B2858">
            <v>2857</v>
          </cell>
          <cell r="P2858">
            <v>4176</v>
          </cell>
          <cell r="Q2858" t="str">
            <v>Active Contact</v>
          </cell>
          <cell r="R2858" t="str">
            <v>actv_ctc</v>
          </cell>
        </row>
        <row r="2859">
          <cell r="A2859" t="str">
            <v>October Retail Interest Amount</v>
          </cell>
          <cell r="B2859">
            <v>2858</v>
          </cell>
          <cell r="P2859">
            <v>4177</v>
          </cell>
          <cell r="Q2859" t="str">
            <v>Address 1</v>
          </cell>
          <cell r="R2859" t="str">
            <v>addr_1</v>
          </cell>
        </row>
        <row r="2860">
          <cell r="A2860" t="str">
            <v>October Retail Current Interest Rate</v>
          </cell>
          <cell r="B2860">
            <v>2859</v>
          </cell>
          <cell r="P2860">
            <v>4184</v>
          </cell>
          <cell r="Q2860" t="str">
            <v>Area Head Employee Number</v>
          </cell>
          <cell r="R2860" t="str">
            <v>ah_emp_num</v>
          </cell>
        </row>
        <row r="2861">
          <cell r="A2861" t="str">
            <v>October Retail Limit 1</v>
          </cell>
          <cell r="B2861">
            <v>2860</v>
          </cell>
          <cell r="P2861">
            <v>4185</v>
          </cell>
          <cell r="Q2861" t="str">
            <v>Area Head Name</v>
          </cell>
          <cell r="R2861" t="str">
            <v>ah_nm</v>
          </cell>
        </row>
        <row r="2862">
          <cell r="A2862" t="str">
            <v>October Retail Limit 2</v>
          </cell>
          <cell r="B2862">
            <v>2861</v>
          </cell>
          <cell r="P2862">
            <v>4186</v>
          </cell>
          <cell r="Q2862" t="str">
            <v>Area Head RC Code</v>
          </cell>
          <cell r="R2862" t="str">
            <v>ah_rc_cd</v>
          </cell>
        </row>
        <row r="2863">
          <cell r="A2863" t="str">
            <v>October Retail Interest Rate 2</v>
          </cell>
          <cell r="B2863">
            <v>2862</v>
          </cell>
          <cell r="P2863">
            <v>4187</v>
          </cell>
          <cell r="Q2863" t="str">
            <v>Do Not Contact Information</v>
          </cell>
          <cell r="R2863" t="str">
            <v>do_not_ctc_info</v>
          </cell>
        </row>
        <row r="2864">
          <cell r="A2864" t="str">
            <v>October Retail Interest Rate 3</v>
          </cell>
          <cell r="B2864">
            <v>2863</v>
          </cell>
          <cell r="P2864">
            <v>4188</v>
          </cell>
          <cell r="Q2864" t="str">
            <v>Customer Owner Name</v>
          </cell>
          <cell r="R2864" t="str">
            <v>cst_ownr_nm</v>
          </cell>
        </row>
        <row r="2865">
          <cell r="A2865" t="str">
            <v xml:space="preserve">October Retail Limit Option </v>
          </cell>
          <cell r="B2865">
            <v>2864</v>
          </cell>
          <cell r="P2865">
            <v>4190</v>
          </cell>
          <cell r="Q2865" t="str">
            <v>Area Name</v>
          </cell>
          <cell r="R2865" t="str">
            <v>area_nm</v>
          </cell>
        </row>
        <row r="2866">
          <cell r="A2866" t="str">
            <v>October Cash Advance Interest Rate</v>
          </cell>
          <cell r="B2866">
            <v>2865</v>
          </cell>
          <cell r="P2866">
            <v>4191</v>
          </cell>
          <cell r="Q2866" t="str">
            <v>Current Asset</v>
          </cell>
          <cell r="R2866" t="str">
            <v>crrnt_asset</v>
          </cell>
        </row>
        <row r="2867">
          <cell r="A2867" t="str">
            <v>October Cash Advance Current Interest Rate</v>
          </cell>
          <cell r="B2867">
            <v>2866</v>
          </cell>
          <cell r="P2867">
            <v>4192</v>
          </cell>
          <cell r="Q2867" t="str">
            <v>Assistance Private Banker Employee Number</v>
          </cell>
          <cell r="R2867" t="str">
            <v>asst_privt_bankr_emp_num</v>
          </cell>
        </row>
        <row r="2868">
          <cell r="A2868" t="str">
            <v>October Cash Advance Limit 1</v>
          </cell>
          <cell r="B2868">
            <v>2867</v>
          </cell>
          <cell r="P2868">
            <v>4194</v>
          </cell>
          <cell r="Q2868" t="str">
            <v>Asset Under Management</v>
          </cell>
          <cell r="R2868" t="str">
            <v>aum</v>
          </cell>
        </row>
        <row r="2869">
          <cell r="A2869" t="str">
            <v>October Cash Advance Limit 2</v>
          </cell>
          <cell r="B2869">
            <v>2868</v>
          </cell>
          <cell r="P2869">
            <v>4195</v>
          </cell>
          <cell r="Q2869" t="str">
            <v>Daily Asset Under Management</v>
          </cell>
          <cell r="R2869" t="str">
            <v>dly_aum</v>
          </cell>
        </row>
        <row r="2870">
          <cell r="A2870" t="str">
            <v>October Cash Advance Interest Rate 2</v>
          </cell>
          <cell r="B2870">
            <v>2869</v>
          </cell>
          <cell r="P2870">
            <v>4196</v>
          </cell>
          <cell r="Q2870" t="str">
            <v>Private Banking Asset Under Management</v>
          </cell>
          <cell r="R2870" t="str">
            <v>pb_aum</v>
          </cell>
        </row>
        <row r="2871">
          <cell r="A2871" t="str">
            <v>October Cash Advance Interest Rate 3</v>
          </cell>
          <cell r="B2871">
            <v>2870</v>
          </cell>
          <cell r="P2871">
            <v>4197</v>
          </cell>
          <cell r="Q2871" t="str">
            <v>Additional Bad Customer Information</v>
          </cell>
          <cell r="R2871" t="str">
            <v>add_bad_cst_info</v>
          </cell>
        </row>
        <row r="2872">
          <cell r="A2872" t="str">
            <v>October Cash Advance Limit Option</v>
          </cell>
          <cell r="B2872">
            <v>2871</v>
          </cell>
          <cell r="P2872">
            <v>4201</v>
          </cell>
          <cell r="Q2872" t="str">
            <v>Banking On Demand Information</v>
          </cell>
          <cell r="R2872" t="str">
            <v>bank_on_dmnd_info</v>
          </cell>
        </row>
        <row r="2873">
          <cell r="A2873" t="str">
            <v>October Annual Fee Item Count</v>
          </cell>
          <cell r="B2873">
            <v>2872</v>
          </cell>
          <cell r="P2873">
            <v>4204</v>
          </cell>
          <cell r="Q2873" t="str">
            <v>BOT Customer</v>
          </cell>
          <cell r="R2873" t="str">
            <v>bot_cst</v>
          </cell>
        </row>
        <row r="2874">
          <cell r="A2874" t="str">
            <v>October Annual Fee Amount</v>
          </cell>
          <cell r="B2874">
            <v>2873</v>
          </cell>
          <cell r="P2874">
            <v>4205</v>
          </cell>
          <cell r="Q2874" t="str">
            <v>Branch Closeness RC Code</v>
          </cell>
          <cell r="R2874" t="str">
            <v>br_cls_rc_cd</v>
          </cell>
        </row>
        <row r="2875">
          <cell r="A2875" t="str">
            <v>October Late Charge Item Count</v>
          </cell>
          <cell r="B2875">
            <v>2874</v>
          </cell>
          <cell r="P2875">
            <v>4206</v>
          </cell>
          <cell r="Q2875" t="str">
            <v>Branch Closeness Name</v>
          </cell>
          <cell r="R2875" t="str">
            <v>br_cls_nm</v>
          </cell>
        </row>
        <row r="2876">
          <cell r="A2876" t="str">
            <v>October Late Charge Amount</v>
          </cell>
          <cell r="B2876">
            <v>2875</v>
          </cell>
          <cell r="P2876">
            <v>4208</v>
          </cell>
          <cell r="Q2876" t="str">
            <v>Branch Manager Name</v>
          </cell>
          <cell r="R2876" t="str">
            <v>br_mngr_nm</v>
          </cell>
        </row>
        <row r="2877">
          <cell r="A2877" t="str">
            <v>October Over Limit Fee Item Count</v>
          </cell>
          <cell r="B2877">
            <v>2876</v>
          </cell>
          <cell r="P2877">
            <v>4209</v>
          </cell>
          <cell r="Q2877" t="str">
            <v>Branch Manager Phone Number</v>
          </cell>
          <cell r="R2877" t="str">
            <v>br_mngr_phn_num</v>
          </cell>
        </row>
        <row r="2878">
          <cell r="A2878" t="str">
            <v>October Over Limit Fee Amount</v>
          </cell>
          <cell r="B2878">
            <v>2877</v>
          </cell>
          <cell r="P2878">
            <v>4210</v>
          </cell>
          <cell r="Q2878" t="str">
            <v>Branch Selection Detail</v>
          </cell>
          <cell r="R2878" t="str">
            <v>br_selct_dtl</v>
          </cell>
        </row>
        <row r="2879">
          <cell r="A2879" t="str">
            <v>October Miscellaneous Charge Fee Item Count</v>
          </cell>
          <cell r="B2879">
            <v>2878</v>
          </cell>
          <cell r="P2879">
            <v>4211</v>
          </cell>
          <cell r="Q2879" t="str">
            <v>Highest Priority Branch Name</v>
          </cell>
          <cell r="R2879" t="str">
            <v>high_prior_br_nm</v>
          </cell>
        </row>
        <row r="2880">
          <cell r="A2880" t="str">
            <v>October Miscellaneous Charge Fee Amount</v>
          </cell>
          <cell r="B2880">
            <v>2879</v>
          </cell>
          <cell r="P2880">
            <v>4213</v>
          </cell>
          <cell r="Q2880" t="str">
            <v>Business Address</v>
          </cell>
          <cell r="R2880" t="str">
            <v>bsn_addr</v>
          </cell>
        </row>
        <row r="2881">
          <cell r="A2881" t="str">
            <v>October Service Charge Fee Item Count</v>
          </cell>
          <cell r="B2881">
            <v>2880</v>
          </cell>
          <cell r="P2881">
            <v>4214</v>
          </cell>
          <cell r="Q2881" t="str">
            <v>Business Code Name in English</v>
          </cell>
          <cell r="R2881" t="str">
            <v>bsn_cd_nm_in_eng</v>
          </cell>
        </row>
        <row r="2882">
          <cell r="A2882" t="str">
            <v>October Service Charge Fee Amount</v>
          </cell>
          <cell r="B2882">
            <v>2881</v>
          </cell>
          <cell r="P2882">
            <v>4215</v>
          </cell>
          <cell r="Q2882" t="str">
            <v>Business Code Name in Thai</v>
          </cell>
          <cell r="R2882" t="str">
            <v>bsn_cd_nm_in_thai</v>
          </cell>
        </row>
        <row r="2883">
          <cell r="A2883" t="str">
            <v>October Cash Advance per Fee Item Count</v>
          </cell>
          <cell r="B2883">
            <v>2882</v>
          </cell>
          <cell r="P2883">
            <v>4216</v>
          </cell>
          <cell r="Q2883" t="str">
            <v>Business Email for Organization Customer</v>
          </cell>
          <cell r="R2883" t="str">
            <v>bsn_email_for_org_cst</v>
          </cell>
        </row>
        <row r="2884">
          <cell r="A2884" t="str">
            <v>October Cash Advance per Fee Amount</v>
          </cell>
          <cell r="B2884">
            <v>2883</v>
          </cell>
          <cell r="P2884">
            <v>4217</v>
          </cell>
          <cell r="Q2884" t="str">
            <v>Business Email for Individual Customer</v>
          </cell>
          <cell r="R2884" t="str">
            <v>bsn_email_for_idv_cst</v>
          </cell>
        </row>
        <row r="2885">
          <cell r="A2885" t="str">
            <v>October Statement Payment Amount</v>
          </cell>
          <cell r="B2885">
            <v>2884</v>
          </cell>
          <cell r="P2885">
            <v>4218</v>
          </cell>
          <cell r="Q2885" t="str">
            <v>Business Email Mask</v>
          </cell>
          <cell r="R2885" t="str">
            <v>bsn_email_mask</v>
          </cell>
        </row>
        <row r="2886">
          <cell r="A2886" t="str">
            <v>October Statement Current Balance</v>
          </cell>
          <cell r="B2886">
            <v>2885</v>
          </cell>
          <cell r="P2886">
            <v>4221</v>
          </cell>
          <cell r="Q2886" t="str">
            <v>Last Call Report Information</v>
          </cell>
          <cell r="R2886" t="str">
            <v>last_call_rpt_info</v>
          </cell>
        </row>
        <row r="2887">
          <cell r="A2887" t="str">
            <v>October Bonus Bucket Begin Balance</v>
          </cell>
          <cell r="B2887">
            <v>2886</v>
          </cell>
          <cell r="P2887">
            <v>4225</v>
          </cell>
          <cell r="Q2887" t="str">
            <v>CBS High Value</v>
          </cell>
          <cell r="R2887" t="str">
            <v>cbs_high_val</v>
          </cell>
        </row>
        <row r="2888">
          <cell r="A2888" t="str">
            <v>October Bonus Bucket Cycle-to-Date Earn</v>
          </cell>
          <cell r="B2888">
            <v>2887</v>
          </cell>
          <cell r="P2888">
            <v>4226</v>
          </cell>
          <cell r="Q2888" t="str">
            <v>CBS Report</v>
          </cell>
          <cell r="R2888" t="str">
            <v>cbs_rpt</v>
          </cell>
        </row>
        <row r="2889">
          <cell r="A2889" t="str">
            <v>October Bonus Bucket Cycle-to-Date Utilization</v>
          </cell>
          <cell r="B2889">
            <v>2888</v>
          </cell>
          <cell r="P2889">
            <v>4227</v>
          </cell>
          <cell r="Q2889" t="str">
            <v>CBS Service Manager Phone Number</v>
          </cell>
          <cell r="R2889" t="str">
            <v>cbs_svc_mngr_phn_num</v>
          </cell>
        </row>
        <row r="2890">
          <cell r="A2890" t="str">
            <v>October Statement Credit Limit</v>
          </cell>
          <cell r="B2890">
            <v>2889</v>
          </cell>
          <cell r="P2890">
            <v>4228</v>
          </cell>
          <cell r="Q2890" t="str">
            <v>Call Center Contact Result</v>
          </cell>
          <cell r="R2890" t="str">
            <v>call_center_ctc_rslt</v>
          </cell>
        </row>
        <row r="2891">
          <cell r="A2891" t="str">
            <v>October Statement Available Credit Limit</v>
          </cell>
          <cell r="B2891">
            <v>2890</v>
          </cell>
          <cell r="P2891">
            <v>4229</v>
          </cell>
          <cell r="Q2891" t="str">
            <v>Additional Lead Information</v>
          </cell>
          <cell r="R2891" t="str">
            <v>add_lead_info</v>
          </cell>
        </row>
        <row r="2892">
          <cell r="A2892" t="str">
            <v>October Statement Cash Limit</v>
          </cell>
          <cell r="B2892">
            <v>2891</v>
          </cell>
          <cell r="P2892">
            <v>4230</v>
          </cell>
          <cell r="Q2892" t="str">
            <v>Change Owner Channel</v>
          </cell>
          <cell r="R2892" t="str">
            <v>chng_ownr_chnl</v>
          </cell>
        </row>
        <row r="2893">
          <cell r="A2893" t="str">
            <v>October Statement Available Cash Limit</v>
          </cell>
          <cell r="B2893">
            <v>2892</v>
          </cell>
          <cell r="P2893">
            <v>4232</v>
          </cell>
          <cell r="Q2893" t="str">
            <v>Character</v>
          </cell>
          <cell r="R2893" t="str">
            <v>char</v>
          </cell>
        </row>
        <row r="2894">
          <cell r="A2894" t="str">
            <v>October Airline Item Count</v>
          </cell>
          <cell r="B2894">
            <v>2893</v>
          </cell>
          <cell r="P2894">
            <v>4235</v>
          </cell>
          <cell r="Q2894" t="str">
            <v>Client Group</v>
          </cell>
          <cell r="R2894" t="str">
            <v>clnt_grp</v>
          </cell>
        </row>
        <row r="2895">
          <cell r="A2895" t="str">
            <v>October Airline Amount</v>
          </cell>
          <cell r="B2895">
            <v>2894</v>
          </cell>
          <cell r="P2895">
            <v>4236</v>
          </cell>
          <cell r="Q2895" t="str">
            <v>Collection</v>
          </cell>
          <cell r="R2895" t="str">
            <v>coll</v>
          </cell>
        </row>
        <row r="2896">
          <cell r="A2896" t="str">
            <v>October Hotel Item Count</v>
          </cell>
          <cell r="B2896">
            <v>2895</v>
          </cell>
          <cell r="P2896">
            <v>4237</v>
          </cell>
          <cell r="Q2896" t="str">
            <v>Owner color Group</v>
          </cell>
          <cell r="R2896" t="str">
            <v>ownr_color_grp</v>
          </cell>
        </row>
        <row r="2897">
          <cell r="A2897" t="str">
            <v>October Hotel Amount</v>
          </cell>
          <cell r="B2897">
            <v>2896</v>
          </cell>
          <cell r="P2897">
            <v>4238</v>
          </cell>
          <cell r="Q2897" t="str">
            <v>Commercial Exposure</v>
          </cell>
          <cell r="R2897" t="str">
            <v>cmmrc_expos</v>
          </cell>
        </row>
        <row r="2898">
          <cell r="A2898" t="str">
            <v>October Car Rental Item Count</v>
          </cell>
          <cell r="B2898">
            <v>2897</v>
          </cell>
          <cell r="P2898">
            <v>4239</v>
          </cell>
          <cell r="Q2898" t="str">
            <v>Commercial Limit</v>
          </cell>
          <cell r="R2898" t="str">
            <v>cmmrc_lmt</v>
          </cell>
        </row>
        <row r="2899">
          <cell r="A2899" t="str">
            <v>October Car Rental Amount</v>
          </cell>
          <cell r="B2899">
            <v>2898</v>
          </cell>
          <cell r="P2899">
            <v>4240</v>
          </cell>
          <cell r="Q2899" t="str">
            <v>Commercial Outstanding Balance</v>
          </cell>
          <cell r="R2899" t="str">
            <v>cmmrc_otsnd_bal</v>
          </cell>
        </row>
        <row r="2900">
          <cell r="A2900" t="str">
            <v>October Restaurant Item Count</v>
          </cell>
          <cell r="B2900">
            <v>2899</v>
          </cell>
          <cell r="P2900">
            <v>4241</v>
          </cell>
          <cell r="Q2900" t="str">
            <v>Consumer Exposure</v>
          </cell>
          <cell r="R2900" t="str">
            <v>cnsmr_expos</v>
          </cell>
        </row>
        <row r="2901">
          <cell r="A2901" t="str">
            <v>October Restaurant Amount</v>
          </cell>
          <cell r="B2901">
            <v>2900</v>
          </cell>
          <cell r="P2901">
            <v>4242</v>
          </cell>
          <cell r="Q2901" t="str">
            <v>Consumer Limit</v>
          </cell>
          <cell r="R2901" t="str">
            <v>cnsmr_lmt</v>
          </cell>
        </row>
        <row r="2902">
          <cell r="A2902" t="str">
            <v>October Mail Order Item Count</v>
          </cell>
          <cell r="B2902">
            <v>2901</v>
          </cell>
          <cell r="P2902">
            <v>4243</v>
          </cell>
          <cell r="Q2902" t="str">
            <v>Consumer Limit Outstanding Balance</v>
          </cell>
          <cell r="R2902" t="str">
            <v>cnsmr_lmt_otsnd_bal</v>
          </cell>
        </row>
        <row r="2903">
          <cell r="A2903" t="str">
            <v>October Mail Order Amount</v>
          </cell>
          <cell r="B2903">
            <v>2902</v>
          </cell>
          <cell r="P2903">
            <v>4244</v>
          </cell>
          <cell r="Q2903" t="str">
            <v>Contact First Name</v>
          </cell>
          <cell r="R2903" t="str">
            <v>ctc_frst_nm</v>
          </cell>
        </row>
        <row r="2904">
          <cell r="A2904" t="str">
            <v>October ATM Cash Item Count</v>
          </cell>
          <cell r="B2904">
            <v>2903</v>
          </cell>
          <cell r="P2904">
            <v>4245</v>
          </cell>
          <cell r="Q2904" t="str">
            <v>Contact Position Name</v>
          </cell>
          <cell r="R2904" t="str">
            <v>ctc_pos_nm</v>
          </cell>
        </row>
        <row r="2905">
          <cell r="A2905" t="str">
            <v>October ATM Cash Amount</v>
          </cell>
          <cell r="B2905">
            <v>2904</v>
          </cell>
          <cell r="P2905">
            <v>4246</v>
          </cell>
          <cell r="Q2905" t="str">
            <v>Contact Preference Channel</v>
          </cell>
          <cell r="R2905" t="str">
            <v>ctc_prefer_chnl</v>
          </cell>
        </row>
        <row r="2906">
          <cell r="A2906" t="str">
            <v>October Counter Cash Item Count</v>
          </cell>
          <cell r="B2906">
            <v>2905</v>
          </cell>
          <cell r="P2906">
            <v>4249</v>
          </cell>
          <cell r="Q2906" t="str">
            <v>Contact Representative Type</v>
          </cell>
          <cell r="R2906" t="str">
            <v>ctc_rpresnt_tp</v>
          </cell>
        </row>
        <row r="2907">
          <cell r="A2907" t="str">
            <v>October Counter Cash Amount</v>
          </cell>
          <cell r="B2907">
            <v>2906</v>
          </cell>
          <cell r="P2907">
            <v>4250</v>
          </cell>
          <cell r="Q2907" t="str">
            <v>Convert Prospect Date</v>
          </cell>
          <cell r="R2907" t="str">
            <v>cnvrt_prospct_dt</v>
          </cell>
        </row>
        <row r="2908">
          <cell r="A2908" t="str">
            <v>October Quasi Cash Advance Item Count</v>
          </cell>
          <cell r="B2908">
            <v>2907</v>
          </cell>
          <cell r="P2908">
            <v>4251</v>
          </cell>
          <cell r="Q2908" t="str">
            <v>Relationship Manager Call Report Count</v>
          </cell>
          <cell r="R2908" t="str">
            <v>rm_call_rpt_cnt</v>
          </cell>
        </row>
        <row r="2909">
          <cell r="A2909" t="str">
            <v>October Quasi Cash Advance Amount</v>
          </cell>
          <cell r="B2909">
            <v>2908</v>
          </cell>
          <cell r="P2909">
            <v>4253</v>
          </cell>
          <cell r="Q2909" t="str">
            <v>Face to Face Call Report Count</v>
          </cell>
          <cell r="R2909" t="str">
            <v>face_to_face_call_rpt_cnt</v>
          </cell>
        </row>
        <row r="2910">
          <cell r="A2910" t="str">
            <v>October Other Merchant Item Count</v>
          </cell>
          <cell r="B2910">
            <v>2909</v>
          </cell>
          <cell r="P2910">
            <v>4254</v>
          </cell>
          <cell r="Q2910" t="str">
            <v>Phone Call Call Report Count</v>
          </cell>
          <cell r="R2910" t="str">
            <v>phn_call_call_rpt_cnt</v>
          </cell>
        </row>
        <row r="2911">
          <cell r="A2911" t="str">
            <v>October Other Merchant Amount</v>
          </cell>
          <cell r="B2911">
            <v>2910</v>
          </cell>
          <cell r="P2911">
            <v>4255</v>
          </cell>
          <cell r="Q2911" t="str">
            <v>Credit Card</v>
          </cell>
          <cell r="R2911" t="str">
            <v>cc</v>
          </cell>
        </row>
        <row r="2912">
          <cell r="A2912" t="str">
            <v>November Retail Item Count</v>
          </cell>
          <cell r="B2912">
            <v>2911</v>
          </cell>
          <cell r="P2912">
            <v>4256</v>
          </cell>
          <cell r="Q2912" t="str">
            <v>Credit Flag</v>
          </cell>
          <cell r="R2912" t="str">
            <v>cr_f</v>
          </cell>
        </row>
        <row r="2913">
          <cell r="A2913" t="str">
            <v>November Retail Amount</v>
          </cell>
          <cell r="B2913">
            <v>2912</v>
          </cell>
          <cell r="P2913">
            <v>4258</v>
          </cell>
          <cell r="Q2913" t="str">
            <v>Current Activity</v>
          </cell>
          <cell r="R2913" t="str">
            <v>crrnt_acty</v>
          </cell>
        </row>
        <row r="2914">
          <cell r="A2914" t="str">
            <v>November ATM Cash Advance Item Count</v>
          </cell>
          <cell r="B2914">
            <v>2913</v>
          </cell>
          <cell r="P2914">
            <v>4260</v>
          </cell>
          <cell r="Q2914" t="str">
            <v>Current AH Team External Number</v>
          </cell>
          <cell r="R2914" t="str">
            <v>crrnt_ah_team_extnl_num</v>
          </cell>
        </row>
        <row r="2915">
          <cell r="A2915" t="str">
            <v>November ATM Cash Advance Amount</v>
          </cell>
          <cell r="B2915">
            <v>2914</v>
          </cell>
          <cell r="P2915">
            <v>4263</v>
          </cell>
          <cell r="Q2915" t="str">
            <v>Customer Owner Employee Number</v>
          </cell>
          <cell r="R2915" t="str">
            <v>cst_ownr_emp_num</v>
          </cell>
        </row>
        <row r="2916">
          <cell r="A2916" t="str">
            <v>November Counter Cash Advance Item Count</v>
          </cell>
          <cell r="B2916">
            <v>2915</v>
          </cell>
          <cell r="P2916">
            <v>4264</v>
          </cell>
          <cell r="Q2916" t="str">
            <v>Current Ratio</v>
          </cell>
          <cell r="R2916" t="str">
            <v>crrnt_ratio</v>
          </cell>
        </row>
        <row r="2917">
          <cell r="A2917" t="str">
            <v>November Counter Cash Advance Amount</v>
          </cell>
          <cell r="B2917">
            <v>2916</v>
          </cell>
          <cell r="P2917">
            <v>4266</v>
          </cell>
          <cell r="Q2917" t="str">
            <v>Current Team External Number</v>
          </cell>
          <cell r="R2917" t="str">
            <v>crrnt_team_extnl_num</v>
          </cell>
        </row>
        <row r="2918">
          <cell r="A2918" t="str">
            <v>November Retail Interest Amount</v>
          </cell>
          <cell r="B2918">
            <v>2917</v>
          </cell>
          <cell r="P2918">
            <v>4268</v>
          </cell>
          <cell r="Q2918" t="str">
            <v>Customer Business Status</v>
          </cell>
          <cell r="R2918" t="str">
            <v>cst_bsn_st</v>
          </cell>
        </row>
        <row r="2919">
          <cell r="A2919" t="str">
            <v>November Retail Current Interest Rate</v>
          </cell>
          <cell r="B2919">
            <v>2918</v>
          </cell>
          <cell r="P2919">
            <v>4269</v>
          </cell>
          <cell r="Q2919" t="str">
            <v>Customer Business Status Information</v>
          </cell>
          <cell r="R2919" t="str">
            <v>cst_bsn_st_info</v>
          </cell>
        </row>
        <row r="2920">
          <cell r="A2920" t="str">
            <v>November Retail Limit 1</v>
          </cell>
          <cell r="B2920">
            <v>2919</v>
          </cell>
          <cell r="P2920">
            <v>4271</v>
          </cell>
          <cell r="Q2920" t="str">
            <v>Customer Occupation Group</v>
          </cell>
          <cell r="R2920" t="str">
            <v>cst_ocp_grp</v>
          </cell>
        </row>
        <row r="2921">
          <cell r="A2921" t="str">
            <v>November Retail Limit 2</v>
          </cell>
          <cell r="B2921">
            <v>2920</v>
          </cell>
          <cell r="P2921">
            <v>4273</v>
          </cell>
          <cell r="Q2921" t="str">
            <v>Customer Owner Phone</v>
          </cell>
          <cell r="R2921" t="str">
            <v>cst_ownr_phn</v>
          </cell>
        </row>
        <row r="2922">
          <cell r="A2922" t="str">
            <v>November Retail Interest Rate 2</v>
          </cell>
          <cell r="B2922">
            <v>2921</v>
          </cell>
          <cell r="P2922">
            <v>4274</v>
          </cell>
          <cell r="Q2922" t="str">
            <v>Customer Segment Description</v>
          </cell>
          <cell r="R2922" t="str">
            <v>cst_seg_desc</v>
          </cell>
        </row>
        <row r="2923">
          <cell r="A2923" t="str">
            <v>November Retail Interest Rate 3</v>
          </cell>
          <cell r="B2923">
            <v>2922</v>
          </cell>
          <cell r="P2923">
            <v>4275</v>
          </cell>
          <cell r="Q2923" t="str">
            <v>Customer Status Description</v>
          </cell>
          <cell r="R2923" t="str">
            <v>cst_st_desc</v>
          </cell>
        </row>
        <row r="2924">
          <cell r="A2924" t="str">
            <v xml:space="preserve">November Retail Limit Option </v>
          </cell>
          <cell r="B2924">
            <v>2923</v>
          </cell>
          <cell r="P2924">
            <v>4277</v>
          </cell>
          <cell r="Q2924" t="str">
            <v xml:space="preserve">Debt to Equity Ratio </v>
          </cell>
          <cell r="R2924" t="str">
            <v>debt_to_eqty_ratio</v>
          </cell>
        </row>
        <row r="2925">
          <cell r="A2925" t="str">
            <v>November Cash Advance Interest Rate</v>
          </cell>
          <cell r="B2925">
            <v>2924</v>
          </cell>
          <cell r="P2925">
            <v>4278</v>
          </cell>
          <cell r="Q2925" t="str">
            <v>Debt Restructuring</v>
          </cell>
          <cell r="R2925" t="str">
            <v>debt_restrct</v>
          </cell>
        </row>
        <row r="2926">
          <cell r="A2926" t="str">
            <v>November Cash Advance Current Interest Rate</v>
          </cell>
          <cell r="B2926">
            <v>2925</v>
          </cell>
          <cell r="P2926">
            <v>4279</v>
          </cell>
          <cell r="Q2926" t="str">
            <v>Deposit and Fund Amount</v>
          </cell>
          <cell r="R2926" t="str">
            <v>dep_and_fund_amt</v>
          </cell>
        </row>
        <row r="2927">
          <cell r="A2927" t="str">
            <v>November Cash Advance Limit 1</v>
          </cell>
          <cell r="B2927">
            <v>2926</v>
          </cell>
          <cell r="P2927">
            <v>4280</v>
          </cell>
          <cell r="Q2927" t="str">
            <v xml:space="preserve">Delivery Channel </v>
          </cell>
          <cell r="R2927" t="str">
            <v>dlvry_chnl</v>
          </cell>
        </row>
        <row r="2928">
          <cell r="A2928" t="str">
            <v>November Cash Advance Limit 2</v>
          </cell>
          <cell r="B2928">
            <v>2927</v>
          </cell>
          <cell r="P2928">
            <v>4282</v>
          </cell>
          <cell r="Q2928" t="str">
            <v>Do Not Contact by Email</v>
          </cell>
          <cell r="R2928" t="str">
            <v>do_not_ctc_by_email</v>
          </cell>
        </row>
        <row r="2929">
          <cell r="A2929" t="str">
            <v>November Cash Advance Interest Rate 2</v>
          </cell>
          <cell r="B2929">
            <v>2928</v>
          </cell>
          <cell r="P2929">
            <v>4283</v>
          </cell>
          <cell r="Q2929" t="str">
            <v>Do Not Contact by Fax</v>
          </cell>
          <cell r="R2929" t="str">
            <v>do_not_ctc_by_fax</v>
          </cell>
        </row>
        <row r="2930">
          <cell r="A2930" t="str">
            <v>November Cash Advance Interest Rate 3</v>
          </cell>
          <cell r="B2930">
            <v>2929</v>
          </cell>
          <cell r="P2930">
            <v>4284</v>
          </cell>
          <cell r="Q2930" t="str">
            <v>Do Not Contact by Site Visit</v>
          </cell>
          <cell r="R2930" t="str">
            <v>do_not_ctc_by_site_visit</v>
          </cell>
        </row>
        <row r="2931">
          <cell r="A2931" t="str">
            <v>November Cash Advance Limit Option</v>
          </cell>
          <cell r="B2931">
            <v>2930</v>
          </cell>
          <cell r="P2931">
            <v>4285</v>
          </cell>
          <cell r="Q2931" t="str">
            <v>Do Not Contact by SMS</v>
          </cell>
          <cell r="R2931" t="str">
            <v>do_not_ctc_by_sms</v>
          </cell>
        </row>
        <row r="2932">
          <cell r="A2932" t="str">
            <v>November Annual Fee Item Count</v>
          </cell>
          <cell r="B2932">
            <v>2931</v>
          </cell>
          <cell r="P2932">
            <v>4287</v>
          </cell>
          <cell r="Q2932" t="str">
            <v>Document Type</v>
          </cell>
          <cell r="R2932" t="str">
            <v>doc_tp</v>
          </cell>
        </row>
        <row r="2933">
          <cell r="A2933" t="str">
            <v>November Annual Fee Amount</v>
          </cell>
          <cell r="B2933">
            <v>2932</v>
          </cell>
          <cell r="P2933">
            <v>4288</v>
          </cell>
          <cell r="Q2933" t="str">
            <v>Document Type for Prospect</v>
          </cell>
          <cell r="R2933" t="str">
            <v>doc_tp_for_prospct</v>
          </cell>
        </row>
        <row r="2934">
          <cell r="A2934" t="str">
            <v>November Late Charge Item Count</v>
          </cell>
          <cell r="B2934">
            <v>2933</v>
          </cell>
          <cell r="P2934">
            <v>4289</v>
          </cell>
          <cell r="Q2934" t="str">
            <v>Dual RM Area RC Code</v>
          </cell>
          <cell r="R2934" t="str">
            <v>dual_rm_area_rc_cd</v>
          </cell>
        </row>
        <row r="2935">
          <cell r="A2935" t="str">
            <v>November Late Charge Amount</v>
          </cell>
          <cell r="B2935">
            <v>2934</v>
          </cell>
          <cell r="P2935">
            <v>4290</v>
          </cell>
          <cell r="Q2935" t="str">
            <v>Dual RM Employee Number</v>
          </cell>
          <cell r="R2935" t="str">
            <v>dual_rm_emp_num</v>
          </cell>
        </row>
        <row r="2936">
          <cell r="A2936" t="str">
            <v>November Over Limit Fee Item Count</v>
          </cell>
          <cell r="B2936">
            <v>2935</v>
          </cell>
          <cell r="P2936">
            <v>4291</v>
          </cell>
          <cell r="Q2936" t="str">
            <v>Dual RM Segment Code</v>
          </cell>
          <cell r="R2936" t="str">
            <v>dual_rm_seg_cd</v>
          </cell>
        </row>
        <row r="2937">
          <cell r="A2937" t="str">
            <v>November Over Limit Fee Amount</v>
          </cell>
          <cell r="B2937">
            <v>2936</v>
          </cell>
          <cell r="P2937">
            <v>4292</v>
          </cell>
          <cell r="Q2937" t="str">
            <v>Dual Segment Code</v>
          </cell>
          <cell r="R2937" t="str">
            <v>dual_seg_cd</v>
          </cell>
        </row>
        <row r="2938">
          <cell r="A2938" t="str">
            <v>November Miscellaneous Charge Fee Item Count</v>
          </cell>
          <cell r="B2938">
            <v>2937</v>
          </cell>
          <cell r="P2938">
            <v>4293</v>
          </cell>
          <cell r="Q2938" t="str">
            <v>Dual Segment Customer Owner</v>
          </cell>
          <cell r="R2938" t="str">
            <v>dual_seg_cst_ownr</v>
          </cell>
        </row>
        <row r="2939">
          <cell r="A2939" t="str">
            <v>November Miscellaneous Charge Fee Amount</v>
          </cell>
          <cell r="B2939">
            <v>2938</v>
          </cell>
          <cell r="P2939">
            <v>4294</v>
          </cell>
          <cell r="Q2939" t="str">
            <v>Dual Sub Segment Code</v>
          </cell>
          <cell r="R2939" t="str">
            <v>dual_sub_seg_cd</v>
          </cell>
        </row>
        <row r="2940">
          <cell r="A2940" t="str">
            <v>November Service Charge Fee Item Count</v>
          </cell>
          <cell r="B2940">
            <v>2939</v>
          </cell>
          <cell r="P2940">
            <v>4296</v>
          </cell>
          <cell r="Q2940" t="str">
            <v>Customer Email</v>
          </cell>
          <cell r="R2940" t="str">
            <v>cst_email</v>
          </cell>
        </row>
        <row r="2941">
          <cell r="A2941" t="str">
            <v>November Service Charge Fee Amount</v>
          </cell>
          <cell r="B2941">
            <v>2940</v>
          </cell>
          <cell r="P2941">
            <v>4297</v>
          </cell>
          <cell r="Q2941" t="str">
            <v>Estimate Sale Per Year</v>
          </cell>
          <cell r="R2941" t="str">
            <v>est_sale_per_yr</v>
          </cell>
        </row>
        <row r="2942">
          <cell r="A2942" t="str">
            <v>November Cash Advance per Fee Item Count</v>
          </cell>
          <cell r="B2942">
            <v>2941</v>
          </cell>
          <cell r="P2942">
            <v>4298</v>
          </cell>
          <cell r="Q2942" t="str">
            <v>Estimate Sale Per Month</v>
          </cell>
          <cell r="R2942" t="str">
            <v>est_sale_per_mo</v>
          </cell>
        </row>
        <row r="2943">
          <cell r="A2943" t="str">
            <v>November Cash Advance per Fee Amount</v>
          </cell>
          <cell r="B2943">
            <v>2942</v>
          </cell>
          <cell r="P2943">
            <v>4300</v>
          </cell>
          <cell r="Q2943" t="str">
            <v>Customer color Risk Flag</v>
          </cell>
          <cell r="R2943" t="str">
            <v>cst_color_risk_f</v>
          </cell>
        </row>
        <row r="2944">
          <cell r="A2944" t="str">
            <v>November Statement Payment Amount</v>
          </cell>
          <cell r="B2944">
            <v>2943</v>
          </cell>
          <cell r="P2944">
            <v>4755</v>
          </cell>
          <cell r="Q2944" t="str">
            <v>External Number</v>
          </cell>
          <cell r="R2944" t="str">
            <v>extnl_num</v>
          </cell>
        </row>
        <row r="2945">
          <cell r="A2945" t="str">
            <v>November Statement Current Balance</v>
          </cell>
          <cell r="B2945">
            <v>2944</v>
          </cell>
          <cell r="P2945">
            <v>4302</v>
          </cell>
          <cell r="Q2945" t="str">
            <v>Contact External Number</v>
          </cell>
          <cell r="R2945" t="str">
            <v>ctc_extnl_num</v>
          </cell>
        </row>
        <row r="2946">
          <cell r="A2946" t="str">
            <v>November Bonus Bucket Begin Balance</v>
          </cell>
          <cell r="B2946">
            <v>2945</v>
          </cell>
          <cell r="P2946">
            <v>4303</v>
          </cell>
          <cell r="Q2946" t="str">
            <v>Customer Facebook Name</v>
          </cell>
          <cell r="R2946" t="str">
            <v>cst_fb_nm</v>
          </cell>
        </row>
        <row r="2947">
          <cell r="A2947" t="str">
            <v>November Bonus Bucket Cycle-to-Date Earn</v>
          </cell>
          <cell r="B2947">
            <v>2946</v>
          </cell>
          <cell r="P2947">
            <v>4304</v>
          </cell>
          <cell r="Q2947" t="str">
            <v>Customer Family Number</v>
          </cell>
          <cell r="R2947" t="str">
            <v>cst_fmly_num</v>
          </cell>
        </row>
        <row r="2948">
          <cell r="A2948" t="str">
            <v>November Bonus Bucket Cycle-to-Date Utilization</v>
          </cell>
          <cell r="B2948">
            <v>2947</v>
          </cell>
          <cell r="P2948">
            <v>4305</v>
          </cell>
          <cell r="Q2948" t="str">
            <v>Customer Favorite Menu</v>
          </cell>
          <cell r="R2948" t="str">
            <v>cst_fav_menu</v>
          </cell>
        </row>
        <row r="2949">
          <cell r="A2949" t="str">
            <v>November Statement Credit Limit</v>
          </cell>
          <cell r="B2949">
            <v>2948</v>
          </cell>
          <cell r="P2949">
            <v>4306</v>
          </cell>
          <cell r="Q2949" t="str">
            <v>Customer Favorite Brand</v>
          </cell>
          <cell r="R2949" t="str">
            <v>cst_fav_brnd</v>
          </cell>
        </row>
        <row r="2950">
          <cell r="A2950" t="str">
            <v>November Statement Available Credit Limit</v>
          </cell>
          <cell r="B2950">
            <v>2949</v>
          </cell>
          <cell r="P2950">
            <v>4307</v>
          </cell>
          <cell r="Q2950" t="str">
            <v>Customer Favorite Magazine</v>
          </cell>
          <cell r="R2950" t="str">
            <v>cst_fav_mgz</v>
          </cell>
        </row>
        <row r="2951">
          <cell r="A2951" t="str">
            <v>November Statement Cash Limit</v>
          </cell>
          <cell r="B2951">
            <v>2950</v>
          </cell>
          <cell r="P2951">
            <v>4309</v>
          </cell>
          <cell r="Q2951" t="str">
            <v>Customer Favorite Sport</v>
          </cell>
          <cell r="R2951" t="str">
            <v>cst_fav_sport</v>
          </cell>
        </row>
        <row r="2952">
          <cell r="A2952" t="str">
            <v>November Statement Available Cash Limit</v>
          </cell>
          <cell r="B2952">
            <v>2951</v>
          </cell>
          <cell r="P2952">
            <v>4310</v>
          </cell>
          <cell r="Q2952" t="str">
            <v>Credit Score</v>
          </cell>
          <cell r="R2952" t="str">
            <v>cr_scor</v>
          </cell>
        </row>
        <row r="2953">
          <cell r="A2953" t="str">
            <v>November Airline Item Count</v>
          </cell>
          <cell r="B2953">
            <v>2952</v>
          </cell>
          <cell r="P2953">
            <v>4311</v>
          </cell>
          <cell r="Q2953" t="str">
            <v>Related Company</v>
          </cell>
          <cell r="R2953" t="str">
            <v>rel_co</v>
          </cell>
        </row>
        <row r="2954">
          <cell r="A2954" t="str">
            <v>November Airline Amount</v>
          </cell>
          <cell r="B2954">
            <v>2953</v>
          </cell>
          <cell r="P2954">
            <v>4312</v>
          </cell>
          <cell r="Q2954" t="str">
            <v>AUM</v>
          </cell>
          <cell r="R2954" t="str">
            <v>aum</v>
          </cell>
        </row>
        <row r="2955">
          <cell r="A2955" t="str">
            <v>November Hotel Item Count</v>
          </cell>
          <cell r="B2955">
            <v>2954</v>
          </cell>
          <cell r="P2955">
            <v>4313</v>
          </cell>
          <cell r="Q2955" t="str">
            <v>Billing Address</v>
          </cell>
          <cell r="R2955" t="str">
            <v>bill_addr</v>
          </cell>
        </row>
        <row r="2956">
          <cell r="A2956" t="str">
            <v>November Hotel Amount</v>
          </cell>
          <cell r="B2956">
            <v>2955</v>
          </cell>
          <cell r="P2956">
            <v>4314</v>
          </cell>
          <cell r="Q2956" t="str">
            <v xml:space="preserve">Customer Borrowing History </v>
          </cell>
          <cell r="R2956" t="str">
            <v>cst_brw_hist</v>
          </cell>
        </row>
        <row r="2957">
          <cell r="A2957" t="str">
            <v>November Car Rental Item Count</v>
          </cell>
          <cell r="B2957">
            <v>2956</v>
          </cell>
          <cell r="P2957">
            <v>4315</v>
          </cell>
          <cell r="Q2957" t="str">
            <v>Borrowing Objective</v>
          </cell>
          <cell r="R2957" t="str">
            <v>brw_objtv</v>
          </cell>
        </row>
        <row r="2958">
          <cell r="A2958" t="str">
            <v>November Car Rental Amount</v>
          </cell>
          <cell r="B2958">
            <v>2957</v>
          </cell>
          <cell r="P2958">
            <v>4316</v>
          </cell>
          <cell r="Q2958" t="str">
            <v>Country of Primary Citizenship</v>
          </cell>
          <cell r="R2958" t="str">
            <v>cntry_of_prim_ctzn</v>
          </cell>
        </row>
        <row r="2959">
          <cell r="A2959" t="str">
            <v>November Restaurant Item Count</v>
          </cell>
          <cell r="B2959">
            <v>2958</v>
          </cell>
          <cell r="P2959">
            <v>4317</v>
          </cell>
          <cell r="Q2959" t="str">
            <v>Client Category</v>
          </cell>
          <cell r="R2959" t="str">
            <v>clnt_catg</v>
          </cell>
        </row>
        <row r="2960">
          <cell r="A2960" t="str">
            <v>November Restaurant Amount</v>
          </cell>
          <cell r="B2960">
            <v>2959</v>
          </cell>
          <cell r="P2960">
            <v>4318</v>
          </cell>
          <cell r="Q2960" t="str">
            <v>Preferred Communication Channel</v>
          </cell>
          <cell r="R2960" t="str">
            <v>prefer_commu_chnl</v>
          </cell>
        </row>
        <row r="2961">
          <cell r="A2961" t="str">
            <v>November Mail Order Item Count</v>
          </cell>
          <cell r="B2961">
            <v>2960</v>
          </cell>
          <cell r="P2961">
            <v>4319</v>
          </cell>
          <cell r="Q2961" t="str">
            <v>Preferred Communication Method</v>
          </cell>
          <cell r="R2961" t="str">
            <v>prefer_commu_mthd</v>
          </cell>
        </row>
        <row r="2962">
          <cell r="A2962" t="str">
            <v>November Mail Order Amount</v>
          </cell>
          <cell r="B2962">
            <v>2961</v>
          </cell>
          <cell r="P2962">
            <v>4320</v>
          </cell>
          <cell r="Q2962" t="str">
            <v>Conversion Date and Time</v>
          </cell>
          <cell r="R2962" t="str">
            <v>cnvrt_dt_and_tm</v>
          </cell>
        </row>
        <row r="2963">
          <cell r="A2963" t="str">
            <v>November ATM Cash Item Count</v>
          </cell>
          <cell r="B2963">
            <v>2962</v>
          </cell>
          <cell r="P2963">
            <v>4321</v>
          </cell>
          <cell r="Q2963" t="str">
            <v>Country of Birth</v>
          </cell>
          <cell r="R2963" t="str">
            <v>cntry_of_brth</v>
          </cell>
        </row>
        <row r="2964">
          <cell r="A2964" t="str">
            <v>November ATM Cash Amount</v>
          </cell>
          <cell r="B2964">
            <v>2963</v>
          </cell>
          <cell r="P2964">
            <v>4322</v>
          </cell>
          <cell r="Q2964" t="str">
            <v>Country of Residence</v>
          </cell>
          <cell r="R2964" t="str">
            <v>cntry_of_rsdnc</v>
          </cell>
        </row>
        <row r="2965">
          <cell r="A2965" t="str">
            <v>November Counter Cash Item Count</v>
          </cell>
          <cell r="B2965">
            <v>2964</v>
          </cell>
          <cell r="P2965">
            <v>4323</v>
          </cell>
          <cell r="Q2965" t="str">
            <v>Create from Lead Flag</v>
          </cell>
          <cell r="R2965" t="str">
            <v>crt_from_lead_f</v>
          </cell>
        </row>
        <row r="2966">
          <cell r="A2966" t="str">
            <v>November Counter Cash Amount</v>
          </cell>
          <cell r="B2966">
            <v>2965</v>
          </cell>
          <cell r="P2966">
            <v>4324</v>
          </cell>
          <cell r="Q2966" t="str">
            <v>Credit Rating</v>
          </cell>
          <cell r="R2966" t="str">
            <v>cr_rate</v>
          </cell>
        </row>
        <row r="2967">
          <cell r="A2967" t="str">
            <v>November Quasi Cash Advance Item Count</v>
          </cell>
          <cell r="B2967">
            <v>2966</v>
          </cell>
          <cell r="P2967">
            <v>4325</v>
          </cell>
          <cell r="Q2967" t="str">
            <v>Current Employer</v>
          </cell>
          <cell r="R2967" t="str">
            <v>crrnt_empr</v>
          </cell>
        </row>
        <row r="2968">
          <cell r="A2968" t="str">
            <v>November Quasi Cash Advance Amount</v>
          </cell>
          <cell r="B2968">
            <v>2967</v>
          </cell>
          <cell r="P2968">
            <v>4326</v>
          </cell>
          <cell r="Q2968" t="str">
            <v>Customer Segment</v>
          </cell>
          <cell r="R2968" t="str">
            <v>cst_seg</v>
          </cell>
        </row>
        <row r="2969">
          <cell r="A2969" t="str">
            <v>November Other Merchant Item Count</v>
          </cell>
          <cell r="B2969">
            <v>2968</v>
          </cell>
          <cell r="P2969">
            <v>4327</v>
          </cell>
          <cell r="Q2969" t="str">
            <v>Primary Time Zone</v>
          </cell>
          <cell r="R2969" t="str">
            <v>prim_tmzon</v>
          </cell>
        </row>
        <row r="2970">
          <cell r="A2970" t="str">
            <v>November Other Merchant Amount</v>
          </cell>
          <cell r="B2970">
            <v>2969</v>
          </cell>
          <cell r="P2970">
            <v>4328</v>
          </cell>
          <cell r="Q2970" t="str">
            <v>Verified Email Flag</v>
          </cell>
          <cell r="R2970" t="str">
            <v>verf_email_f</v>
          </cell>
        </row>
        <row r="2971">
          <cell r="A2971" t="str">
            <v>December Retail Item Count</v>
          </cell>
          <cell r="B2971">
            <v>2970</v>
          </cell>
          <cell r="P2971">
            <v>4330</v>
          </cell>
          <cell r="Q2971" t="str">
            <v>Facebook Profile URL</v>
          </cell>
          <cell r="R2971" t="str">
            <v>fb_prfl_url</v>
          </cell>
        </row>
        <row r="2972">
          <cell r="A2972" t="str">
            <v>December Retail Amount</v>
          </cell>
          <cell r="B2972">
            <v>2971</v>
          </cell>
          <cell r="P2972">
            <v>4331</v>
          </cell>
          <cell r="Q2972" t="str">
            <v>Verified Fax Flag</v>
          </cell>
          <cell r="R2972" t="str">
            <v>verf_fax_f</v>
          </cell>
        </row>
        <row r="2973">
          <cell r="A2973" t="str">
            <v>December ATM Cash Advance Item Count</v>
          </cell>
          <cell r="B2973">
            <v>2972</v>
          </cell>
          <cell r="P2973">
            <v>4332</v>
          </cell>
          <cell r="Q2973" t="str">
            <v>Financial Interest</v>
          </cell>
          <cell r="R2973" t="str">
            <v>fin_int</v>
          </cell>
        </row>
        <row r="2974">
          <cell r="A2974" t="str">
            <v>December ATM Cash Advance Amount</v>
          </cell>
          <cell r="B2974">
            <v>2973</v>
          </cell>
          <cell r="P2974">
            <v>4333</v>
          </cell>
          <cell r="Q2974" t="str">
            <v>Gender</v>
          </cell>
          <cell r="R2974" t="str">
            <v>gndr</v>
          </cell>
        </row>
        <row r="2975">
          <cell r="A2975" t="str">
            <v>December Counter Cash Advance Item Count</v>
          </cell>
          <cell r="B2975">
            <v>2974</v>
          </cell>
          <cell r="P2975">
            <v>4334</v>
          </cell>
          <cell r="Q2975" t="str">
            <v>Relationship to Primary Residence</v>
          </cell>
          <cell r="R2975" t="str">
            <v>rel_to_prim_rsdnc</v>
          </cell>
        </row>
        <row r="2976">
          <cell r="A2976" t="str">
            <v>December Counter Cash Advance Amount</v>
          </cell>
          <cell r="B2976">
            <v>2975</v>
          </cell>
          <cell r="P2976">
            <v>4335</v>
          </cell>
          <cell r="Q2976" t="str">
            <v>Verified Home Number Flag</v>
          </cell>
          <cell r="R2976" t="str">
            <v>verf_home_num_f</v>
          </cell>
        </row>
        <row r="2977">
          <cell r="A2977" t="str">
            <v>December Retail Interest Amount</v>
          </cell>
          <cell r="B2977">
            <v>2976</v>
          </cell>
          <cell r="P2977">
            <v>4336</v>
          </cell>
          <cell r="Q2977" t="str">
            <v>Unique Number</v>
          </cell>
          <cell r="R2977" t="str">
            <v>unq_num</v>
          </cell>
        </row>
        <row r="2978">
          <cell r="A2978" t="str">
            <v>December Retail Current Interest Rate</v>
          </cell>
          <cell r="B2978">
            <v>2977</v>
          </cell>
          <cell r="P2978">
            <v>4337</v>
          </cell>
          <cell r="Q2978" t="str">
            <v>Contact Person Unique Number</v>
          </cell>
          <cell r="R2978" t="str">
            <v>ctc_psn_unq_num</v>
          </cell>
        </row>
        <row r="2979">
          <cell r="A2979" t="str">
            <v>December Retail Limit 1</v>
          </cell>
          <cell r="B2979">
            <v>2978</v>
          </cell>
          <cell r="P2979">
            <v>4338</v>
          </cell>
          <cell r="Q2979" t="str">
            <v>Individual Type</v>
          </cell>
          <cell r="R2979" t="str">
            <v>idv_tp</v>
          </cell>
        </row>
        <row r="2980">
          <cell r="A2980" t="str">
            <v>December Retail Limit 2</v>
          </cell>
          <cell r="B2980">
            <v>2979</v>
          </cell>
          <cell r="P2980">
            <v>4339</v>
          </cell>
          <cell r="Q2980" t="str">
            <v>Contact Person Individual Type</v>
          </cell>
          <cell r="R2980" t="str">
            <v>ctc_psn_idv_tp</v>
          </cell>
        </row>
        <row r="2981">
          <cell r="A2981" t="str">
            <v>December Retail Interest Rate 2</v>
          </cell>
          <cell r="B2981">
            <v>2980</v>
          </cell>
          <cell r="P2981">
            <v>4340</v>
          </cell>
          <cell r="Q2981" t="str">
            <v>Investment Experience</v>
          </cell>
          <cell r="R2981" t="str">
            <v>invst_exprnc</v>
          </cell>
        </row>
        <row r="2982">
          <cell r="A2982" t="str">
            <v>December Retail Interest Rate 3</v>
          </cell>
          <cell r="B2982">
            <v>2981</v>
          </cell>
          <cell r="P2982">
            <v>4341</v>
          </cell>
          <cell r="Q2982" t="str">
            <v>Investment Objective</v>
          </cell>
          <cell r="R2982" t="str">
            <v>invst_objtv</v>
          </cell>
        </row>
        <row r="2983">
          <cell r="A2983" t="str">
            <v xml:space="preserve">December Retail Limit Option </v>
          </cell>
          <cell r="B2983">
            <v>2982</v>
          </cell>
          <cell r="P2983">
            <v>4345</v>
          </cell>
          <cell r="Q2983" t="str">
            <v>Last Client Review Date</v>
          </cell>
          <cell r="R2983" t="str">
            <v>last_clnt_rvw_dt</v>
          </cell>
        </row>
        <row r="2984">
          <cell r="A2984" t="str">
            <v>December Cash Advance Interest Rate</v>
          </cell>
          <cell r="B2984">
            <v>2983</v>
          </cell>
          <cell r="P2984">
            <v>4346</v>
          </cell>
          <cell r="Q2984" t="str">
            <v>Joint Owner Last Transaction Date</v>
          </cell>
          <cell r="R2984" t="str">
            <v>join_ownr_last_txn_dt</v>
          </cell>
        </row>
        <row r="2985">
          <cell r="A2985" t="str">
            <v>December Cash Advance Current Interest Rate</v>
          </cell>
          <cell r="B2985">
            <v>2984</v>
          </cell>
          <cell r="P2985">
            <v>4347</v>
          </cell>
          <cell r="Q2985" t="str">
            <v>Primary Owner Last Transaction Date</v>
          </cell>
          <cell r="R2985" t="str">
            <v>prim_ownr_last_txn_dt</v>
          </cell>
        </row>
        <row r="2986">
          <cell r="A2986" t="str">
            <v>December Cash Advance Limit 1</v>
          </cell>
          <cell r="B2986">
            <v>2985</v>
          </cell>
          <cell r="P2986">
            <v>4348</v>
          </cell>
          <cell r="Q2986" t="str">
            <v>Last Contact Channel</v>
          </cell>
          <cell r="R2986" t="str">
            <v>last_ctc_chnl</v>
          </cell>
        </row>
        <row r="2987">
          <cell r="A2987" t="str">
            <v>December Cash Advance Limit 2</v>
          </cell>
          <cell r="B2987">
            <v>2986</v>
          </cell>
          <cell r="P2987">
            <v>4349</v>
          </cell>
          <cell r="Q2987" t="str">
            <v>Length of Relationship</v>
          </cell>
          <cell r="R2987" t="str">
            <v>len_of_rel</v>
          </cell>
        </row>
        <row r="2988">
          <cell r="A2988" t="str">
            <v>December Cash Advance Interest Rate 2</v>
          </cell>
          <cell r="B2988">
            <v>2987</v>
          </cell>
          <cell r="P2988">
            <v>4350</v>
          </cell>
          <cell r="Q2988" t="str">
            <v>Lifetime Value</v>
          </cell>
          <cell r="R2988" t="str">
            <v>lifetm_val</v>
          </cell>
        </row>
        <row r="2989">
          <cell r="A2989" t="str">
            <v>December Cash Advance Interest Rate 3</v>
          </cell>
          <cell r="B2989">
            <v>2988</v>
          </cell>
          <cell r="P2989">
            <v>4353</v>
          </cell>
          <cell r="Q2989" t="str">
            <v>Marital Status</v>
          </cell>
          <cell r="R2989" t="str">
            <v>mrtl_st</v>
          </cell>
        </row>
        <row r="2990">
          <cell r="A2990" t="str">
            <v>December Cash Advance Limit Option</v>
          </cell>
          <cell r="B2990">
            <v>2989</v>
          </cell>
          <cell r="P2990">
            <v>4355</v>
          </cell>
          <cell r="Q2990" t="str">
            <v>Market Segment</v>
          </cell>
          <cell r="R2990" t="str">
            <v>mseg</v>
          </cell>
        </row>
        <row r="2991">
          <cell r="A2991" t="str">
            <v>December Annual Fee Item Count</v>
          </cell>
          <cell r="B2991">
            <v>2990</v>
          </cell>
          <cell r="P2991">
            <v>4356</v>
          </cell>
          <cell r="Q2991" t="str">
            <v>Verified Mobile Phone Number Flag</v>
          </cell>
          <cell r="R2991" t="str">
            <v>verf_mbl_phn_num_f</v>
          </cell>
        </row>
        <row r="2992">
          <cell r="A2992" t="str">
            <v>December Annual Fee Amount</v>
          </cell>
          <cell r="B2992">
            <v>2991</v>
          </cell>
          <cell r="P2992">
            <v>4359</v>
          </cell>
          <cell r="Q2992" t="str">
            <v>Net Worth</v>
          </cell>
          <cell r="R2992" t="str">
            <v>net_wrth</v>
          </cell>
        </row>
        <row r="2993">
          <cell r="A2993" t="str">
            <v>December Late Charge Item Count</v>
          </cell>
          <cell r="B2993">
            <v>2992</v>
          </cell>
          <cell r="P2993">
            <v>4361</v>
          </cell>
          <cell r="Q2993" t="str">
            <v>Next Major Life Event</v>
          </cell>
          <cell r="R2993" t="str">
            <v>nxt_mjor_life_evnt</v>
          </cell>
        </row>
        <row r="2994">
          <cell r="A2994" t="str">
            <v>December Late Charge Amount</v>
          </cell>
          <cell r="B2994">
            <v>2993</v>
          </cell>
          <cell r="P2994">
            <v>4362</v>
          </cell>
          <cell r="Q2994" t="str">
            <v>Next Review Date</v>
          </cell>
          <cell r="R2994" t="str">
            <v>nxt_rvw_dt</v>
          </cell>
        </row>
        <row r="2995">
          <cell r="A2995" t="str">
            <v>December Over Limit Fee Item Count</v>
          </cell>
          <cell r="B2995">
            <v>2994</v>
          </cell>
          <cell r="P2995">
            <v>4364</v>
          </cell>
          <cell r="Q2995" t="str">
            <v>Number of Children</v>
          </cell>
          <cell r="R2995" t="str">
            <v>nbr_child</v>
          </cell>
        </row>
        <row r="2996">
          <cell r="A2996" t="str">
            <v>December Over Limit Fee Amount</v>
          </cell>
          <cell r="B2996">
            <v>2995</v>
          </cell>
          <cell r="P2996">
            <v>4366</v>
          </cell>
          <cell r="Q2996" t="str">
            <v>Other Address</v>
          </cell>
          <cell r="R2996" t="str">
            <v>othr_addr</v>
          </cell>
        </row>
        <row r="2997">
          <cell r="A2997" t="str">
            <v>December Miscellaneous Charge Fee Item Count</v>
          </cell>
          <cell r="B2997">
            <v>2996</v>
          </cell>
          <cell r="P2997">
            <v>4367</v>
          </cell>
          <cell r="Q2997" t="str">
            <v>Preferred Name</v>
          </cell>
          <cell r="R2997" t="str">
            <v>prefer_nm</v>
          </cell>
        </row>
        <row r="2998">
          <cell r="A2998" t="str">
            <v>December Miscellaneous Charge Fee Amount</v>
          </cell>
          <cell r="B2998">
            <v>2997</v>
          </cell>
          <cell r="P2998">
            <v>4368</v>
          </cell>
          <cell r="Q2998" t="str">
            <v>Billing Primary Address</v>
          </cell>
          <cell r="R2998" t="str">
            <v>bill_prim_addr</v>
          </cell>
        </row>
        <row r="2999">
          <cell r="A2999" t="str">
            <v>December Service Charge Fee Item Count</v>
          </cell>
          <cell r="B2999">
            <v>2998</v>
          </cell>
          <cell r="P2999">
            <v>4370</v>
          </cell>
          <cell r="Q2999" t="str">
            <v>Other Primary Address</v>
          </cell>
          <cell r="R2999" t="str">
            <v>othr_prim_addr</v>
          </cell>
        </row>
        <row r="3000">
          <cell r="A3000" t="str">
            <v>December Service Charge Fee Amount</v>
          </cell>
          <cell r="B3000">
            <v>2999</v>
          </cell>
          <cell r="P3000">
            <v>4371</v>
          </cell>
          <cell r="Q3000" t="str">
            <v>Shipping Primary Address</v>
          </cell>
          <cell r="R3000" t="str">
            <v>ship_prim_addr</v>
          </cell>
        </row>
        <row r="3001">
          <cell r="A3001" t="str">
            <v>December Cash Advance per Fee Item Count</v>
          </cell>
          <cell r="B3001">
            <v>3000</v>
          </cell>
          <cell r="P3001">
            <v>4372</v>
          </cell>
          <cell r="Q3001" t="str">
            <v>Primary Citizenship</v>
          </cell>
          <cell r="R3001" t="str">
            <v>prim_ctzn</v>
          </cell>
        </row>
        <row r="3002">
          <cell r="A3002" t="str">
            <v>December Cash Advance per Fee Amount</v>
          </cell>
          <cell r="B3002">
            <v>3001</v>
          </cell>
          <cell r="P3002">
            <v>4373</v>
          </cell>
          <cell r="Q3002" t="str">
            <v>Primary Contact</v>
          </cell>
          <cell r="R3002" t="str">
            <v>prim_ctc</v>
          </cell>
        </row>
        <row r="3003">
          <cell r="A3003" t="str">
            <v>December Statement Payment Amount</v>
          </cell>
          <cell r="B3003">
            <v>3002</v>
          </cell>
          <cell r="P3003">
            <v>4374</v>
          </cell>
          <cell r="Q3003" t="str">
            <v>Primary Language</v>
          </cell>
          <cell r="R3003" t="str">
            <v>prim_lang</v>
          </cell>
        </row>
        <row r="3004">
          <cell r="A3004" t="str">
            <v>December Statement Current Balance</v>
          </cell>
          <cell r="B3004">
            <v>3003</v>
          </cell>
          <cell r="P3004">
            <v>4380</v>
          </cell>
          <cell r="Q3004" t="str">
            <v>Relationship Start Date</v>
          </cell>
          <cell r="R3004" t="str">
            <v>rel_strt_dt</v>
          </cell>
        </row>
        <row r="3005">
          <cell r="A3005" t="str">
            <v>December Bonus Bucket Begin Balance</v>
          </cell>
          <cell r="B3005">
            <v>3004</v>
          </cell>
          <cell r="P3005">
            <v>4381</v>
          </cell>
          <cell r="Q3005" t="str">
            <v>Frequency of Review</v>
          </cell>
          <cell r="R3005" t="str">
            <v>frq_of_rvw</v>
          </cell>
        </row>
        <row r="3006">
          <cell r="A3006" t="str">
            <v>December Bonus Bucket Cycle-to-Date Earn</v>
          </cell>
          <cell r="B3006">
            <v>3005</v>
          </cell>
          <cell r="P3006">
            <v>4382</v>
          </cell>
          <cell r="Q3006" t="str">
            <v>Risk Tolerance</v>
          </cell>
          <cell r="R3006" t="str">
            <v>risk_tolr</v>
          </cell>
        </row>
        <row r="3007">
          <cell r="A3007" t="str">
            <v>December Bonus Bucket Cycle-to-Date Utilization</v>
          </cell>
          <cell r="B3007">
            <v>3006</v>
          </cell>
          <cell r="P3007">
            <v>4383</v>
          </cell>
          <cell r="Q3007" t="str">
            <v>Secondary Citizenship</v>
          </cell>
          <cell r="R3007" t="str">
            <v>scdr_ctzn</v>
          </cell>
        </row>
        <row r="3008">
          <cell r="A3008" t="str">
            <v>December Statement Credit Limit</v>
          </cell>
          <cell r="B3008">
            <v>3007</v>
          </cell>
          <cell r="P3008">
            <v>4384</v>
          </cell>
          <cell r="Q3008" t="str">
            <v>Secondary Language</v>
          </cell>
          <cell r="R3008" t="str">
            <v>scdr_lang</v>
          </cell>
        </row>
        <row r="3009">
          <cell r="A3009" t="str">
            <v>December Statement Available Credit Limit</v>
          </cell>
          <cell r="B3009">
            <v>3008</v>
          </cell>
          <cell r="P3009">
            <v>4385</v>
          </cell>
          <cell r="Q3009" t="str">
            <v>Service Level</v>
          </cell>
          <cell r="R3009" t="str">
            <v>svc_lvl</v>
          </cell>
        </row>
        <row r="3010">
          <cell r="A3010" t="str">
            <v>December Statement Cash Limit</v>
          </cell>
          <cell r="B3010">
            <v>3009</v>
          </cell>
          <cell r="P3010">
            <v>4386</v>
          </cell>
          <cell r="Q3010" t="str">
            <v>Shipping Address</v>
          </cell>
          <cell r="R3010" t="str">
            <v>ship_addr</v>
          </cell>
        </row>
        <row r="3011">
          <cell r="A3011" t="str">
            <v>December Statement Available Cash Limit</v>
          </cell>
          <cell r="B3011">
            <v>3010</v>
          </cell>
          <cell r="P3011">
            <v>4387</v>
          </cell>
          <cell r="Q3011" t="str">
            <v>Person Contact Source System Number</v>
          </cell>
          <cell r="R3011" t="str">
            <v>psn_ctc_src_sys_num</v>
          </cell>
        </row>
        <row r="3012">
          <cell r="A3012" t="str">
            <v>December Airline Item Count</v>
          </cell>
          <cell r="B3012">
            <v>3011</v>
          </cell>
          <cell r="P3012">
            <v>4388</v>
          </cell>
          <cell r="Q3012" t="str">
            <v>Status of Goal</v>
          </cell>
          <cell r="R3012" t="str">
            <v>st_of_goal</v>
          </cell>
        </row>
        <row r="3013">
          <cell r="A3013" t="str">
            <v>December Airline Amount</v>
          </cell>
          <cell r="B3013">
            <v>3012</v>
          </cell>
          <cell r="P3013">
            <v>4390</v>
          </cell>
          <cell r="Q3013" t="str">
            <v>Tax Number</v>
          </cell>
          <cell r="R3013" t="str">
            <v>tax_num</v>
          </cell>
        </row>
        <row r="3014">
          <cell r="A3014" t="str">
            <v>December Hotel Item Count</v>
          </cell>
          <cell r="B3014">
            <v>3013</v>
          </cell>
          <cell r="P3014">
            <v>4391</v>
          </cell>
          <cell r="Q3014" t="str">
            <v>Time Horizon</v>
          </cell>
          <cell r="R3014" t="str">
            <v>tm_hrzn</v>
          </cell>
        </row>
        <row r="3015">
          <cell r="A3015" t="str">
            <v>December Hotel Amount</v>
          </cell>
          <cell r="B3015">
            <v>3014</v>
          </cell>
          <cell r="P3015">
            <v>4392</v>
          </cell>
          <cell r="Q3015" t="str">
            <v>Total AUM Joint Owner Amount</v>
          </cell>
          <cell r="R3015" t="str">
            <v>tot_aum_join_ownr_amt</v>
          </cell>
        </row>
        <row r="3016">
          <cell r="A3016" t="str">
            <v>December Car Rental Item Count</v>
          </cell>
          <cell r="B3016">
            <v>3015</v>
          </cell>
          <cell r="P3016">
            <v>4393</v>
          </cell>
          <cell r="Q3016" t="str">
            <v>Total AUM Primary Owner Amount</v>
          </cell>
          <cell r="R3016" t="str">
            <v>tot_aum_prim_ownr_amt</v>
          </cell>
        </row>
        <row r="3017">
          <cell r="A3017" t="str">
            <v>December Car Rental Amount</v>
          </cell>
          <cell r="B3017">
            <v>3016</v>
          </cell>
          <cell r="P3017">
            <v>4394</v>
          </cell>
          <cell r="Q3017" t="str">
            <v>Total Bank Deposit Amount</v>
          </cell>
          <cell r="R3017" t="str">
            <v>tot_bank_dep_amt</v>
          </cell>
        </row>
        <row r="3018">
          <cell r="A3018" t="str">
            <v>December Restaurant Item Count</v>
          </cell>
          <cell r="B3018">
            <v>3017</v>
          </cell>
          <cell r="P3018">
            <v>4395</v>
          </cell>
          <cell r="Q3018" t="str">
            <v>Total Bank Deposit Joint Owner Amount</v>
          </cell>
          <cell r="R3018" t="str">
            <v>tot_bank_dep_join_ownr_amt</v>
          </cell>
        </row>
        <row r="3019">
          <cell r="A3019" t="str">
            <v>December Restaurant Amount</v>
          </cell>
          <cell r="B3019">
            <v>3018</v>
          </cell>
          <cell r="P3019">
            <v>4396</v>
          </cell>
          <cell r="Q3019" t="str">
            <v>Total Bank Deposit Primary Owner Amount</v>
          </cell>
          <cell r="R3019" t="str">
            <v>tot_bank_dep_prim_ownr_amt</v>
          </cell>
        </row>
        <row r="3020">
          <cell r="A3020" t="str">
            <v>December Mail Order Item Count</v>
          </cell>
          <cell r="B3020">
            <v>3019</v>
          </cell>
          <cell r="P3020">
            <v>4397</v>
          </cell>
          <cell r="Q3020" t="str">
            <v>Total Financial Account Joint Owner Amount</v>
          </cell>
          <cell r="R3020" t="str">
            <v>tot_fin_acct_join_ownr_amt</v>
          </cell>
        </row>
        <row r="3021">
          <cell r="A3021" t="str">
            <v>December Mail Order Amount</v>
          </cell>
          <cell r="B3021">
            <v>3020</v>
          </cell>
          <cell r="P3021">
            <v>4398</v>
          </cell>
          <cell r="Q3021" t="str">
            <v>Total Financial Account Primary Owner Amount</v>
          </cell>
          <cell r="R3021" t="str">
            <v>tot_fin_acct_prim_ownr_amt</v>
          </cell>
        </row>
        <row r="3022">
          <cell r="A3022" t="str">
            <v>December ATM Cash Item Count</v>
          </cell>
          <cell r="B3022">
            <v>3021</v>
          </cell>
          <cell r="P3022">
            <v>4399</v>
          </cell>
          <cell r="Q3022" t="str">
            <v>Total Financial Account Amount</v>
          </cell>
          <cell r="R3022" t="str">
            <v>tot_fin_acct_amt</v>
          </cell>
        </row>
        <row r="3023">
          <cell r="A3023" t="str">
            <v>December ATM Cash Amount</v>
          </cell>
          <cell r="B3023">
            <v>3022</v>
          </cell>
          <cell r="P3023">
            <v>4400</v>
          </cell>
          <cell r="Q3023" t="str">
            <v>Total Held Financial Account Joint Owner Amount</v>
          </cell>
          <cell r="R3023" t="str">
            <v>tot_held_fin_acct_join_ownr_amt</v>
          </cell>
        </row>
        <row r="3024">
          <cell r="A3024" t="str">
            <v>December Counter Cash Item Count</v>
          </cell>
          <cell r="B3024">
            <v>3023</v>
          </cell>
          <cell r="P3024">
            <v>4401</v>
          </cell>
          <cell r="Q3024" t="str">
            <v>Total Held Financial Account Primary Owner Amount</v>
          </cell>
          <cell r="R3024" t="str">
            <v>tot_held_fin_acct_prim_ownr_amt</v>
          </cell>
        </row>
        <row r="3025">
          <cell r="A3025" t="str">
            <v>December Counter Cash Amount</v>
          </cell>
          <cell r="B3025">
            <v>3024</v>
          </cell>
          <cell r="P3025">
            <v>4402</v>
          </cell>
          <cell r="Q3025" t="str">
            <v>Total Insurance Amount</v>
          </cell>
          <cell r="R3025" t="str">
            <v>tot_ins_amt</v>
          </cell>
        </row>
        <row r="3026">
          <cell r="A3026" t="str">
            <v>December Quasi Cash Advance Item Count</v>
          </cell>
          <cell r="B3026">
            <v>3025</v>
          </cell>
          <cell r="P3026">
            <v>4403</v>
          </cell>
          <cell r="Q3026" t="str">
            <v>Total Insurance Joint Owner Amount</v>
          </cell>
          <cell r="R3026" t="str">
            <v>tot_ins_join_ownr_amt</v>
          </cell>
        </row>
        <row r="3027">
          <cell r="A3027" t="str">
            <v>December Quasi Cash Advance Amount</v>
          </cell>
          <cell r="B3027">
            <v>3026</v>
          </cell>
          <cell r="P3027">
            <v>4404</v>
          </cell>
          <cell r="Q3027" t="str">
            <v>Total Insurance Primary Owner Amount</v>
          </cell>
          <cell r="R3027" t="str">
            <v>tot_ins_prim_ownr_amt</v>
          </cell>
        </row>
        <row r="3028">
          <cell r="A3028" t="str">
            <v>December Other Merchant Item Count</v>
          </cell>
          <cell r="B3028">
            <v>3027</v>
          </cell>
          <cell r="P3028">
            <v>4405</v>
          </cell>
          <cell r="Q3028" t="str">
            <v>Total Investment Account Amount</v>
          </cell>
          <cell r="R3028" t="str">
            <v>tot_invst_acct_amt</v>
          </cell>
        </row>
        <row r="3029">
          <cell r="A3029" t="str">
            <v>December Other Merchant Amount</v>
          </cell>
          <cell r="B3029">
            <v>3028</v>
          </cell>
          <cell r="P3029">
            <v>4406</v>
          </cell>
          <cell r="Q3029" t="str">
            <v>Total Investment Account Joint Owner Amount</v>
          </cell>
          <cell r="R3029" t="str">
            <v>tot_invst_acct_join_ownr_amt</v>
          </cell>
        </row>
        <row r="3030">
          <cell r="A3030" t="str">
            <v>12 Month Retail Item Count</v>
          </cell>
          <cell r="B3030">
            <v>3029</v>
          </cell>
          <cell r="P3030">
            <v>4407</v>
          </cell>
          <cell r="Q3030" t="str">
            <v>Total Investment Account Primary Owner Amount</v>
          </cell>
          <cell r="R3030" t="str">
            <v>tot_invst_acct_prim_ownr_amt</v>
          </cell>
        </row>
        <row r="3031">
          <cell r="A3031" t="str">
            <v>12 Month Retail Amount</v>
          </cell>
          <cell r="B3031">
            <v>3030</v>
          </cell>
          <cell r="P3031">
            <v>4411</v>
          </cell>
          <cell r="Q3031" t="str">
            <v>Total Non Financial Asset Amount</v>
          </cell>
          <cell r="R3031" t="str">
            <v>tot_non_fin_asset_amt</v>
          </cell>
        </row>
        <row r="3032">
          <cell r="A3032" t="str">
            <v>12 Month ATM Cash Advance Item Count</v>
          </cell>
          <cell r="B3032">
            <v>3031</v>
          </cell>
          <cell r="P3032">
            <v>4412</v>
          </cell>
          <cell r="Q3032" t="str">
            <v>Total Non Financial Asset Joint Owner Amount</v>
          </cell>
          <cell r="R3032" t="str">
            <v>tot_non_fin_asset_join_ownr_amt</v>
          </cell>
        </row>
        <row r="3033">
          <cell r="A3033" t="str">
            <v>12 Month ATM Cash Advance Amount</v>
          </cell>
          <cell r="B3033">
            <v>3032</v>
          </cell>
          <cell r="P3033">
            <v>4413</v>
          </cell>
          <cell r="Q3033" t="str">
            <v>Total Non Financial Asset Primary Owner Amount</v>
          </cell>
          <cell r="R3033" t="str">
            <v>tot_non_fin_asset_prim_ownr_amt</v>
          </cell>
        </row>
        <row r="3034">
          <cell r="A3034" t="str">
            <v>12 Month Counter Cash Advance Item Count</v>
          </cell>
          <cell r="B3034">
            <v>3033</v>
          </cell>
          <cell r="P3034">
            <v>4414</v>
          </cell>
          <cell r="Q3034" t="str">
            <v>Total Number of Financial Account</v>
          </cell>
          <cell r="R3034" t="str">
            <v>tot_nbr_fin_acct</v>
          </cell>
        </row>
        <row r="3035">
          <cell r="A3035" t="str">
            <v>12 Month Counter Cash Advance Amount</v>
          </cell>
          <cell r="B3035">
            <v>3034</v>
          </cell>
          <cell r="P3035">
            <v>4415</v>
          </cell>
          <cell r="Q3035" t="str">
            <v>Total Number of Financial Joint Owner Account</v>
          </cell>
          <cell r="R3035" t="str">
            <v>tot_nbr_fin_join_ownr_acct</v>
          </cell>
        </row>
        <row r="3036">
          <cell r="A3036" t="str">
            <v>12 Month Retail Interest Amount</v>
          </cell>
          <cell r="B3036">
            <v>3035</v>
          </cell>
          <cell r="P3036">
            <v>4416</v>
          </cell>
          <cell r="Q3036" t="str">
            <v>Total Number of Financial Primary Owner Account</v>
          </cell>
          <cell r="R3036" t="str">
            <v>tot_nbr_fin_prim_ownr_acct</v>
          </cell>
        </row>
        <row r="3037">
          <cell r="A3037" t="str">
            <v>12 Month Retail Current Interest Rate</v>
          </cell>
          <cell r="B3037">
            <v>3036</v>
          </cell>
          <cell r="P3037">
            <v>4417</v>
          </cell>
          <cell r="Q3037" t="str">
            <v>Total Outstanding Credit</v>
          </cell>
          <cell r="R3037" t="str">
            <v>tot_otsnd_cr</v>
          </cell>
        </row>
        <row r="3038">
          <cell r="A3038" t="str">
            <v>12 Month Retail Limit 1</v>
          </cell>
          <cell r="B3038">
            <v>3037</v>
          </cell>
          <cell r="P3038">
            <v>4418</v>
          </cell>
          <cell r="Q3038" t="str">
            <v>Total Outstanding Credit Joint Owner</v>
          </cell>
          <cell r="R3038" t="str">
            <v>tot_otsnd_cr_join_ownr</v>
          </cell>
        </row>
        <row r="3039">
          <cell r="A3039" t="str">
            <v>12 Month Retail Limit 2</v>
          </cell>
          <cell r="B3039">
            <v>3038</v>
          </cell>
          <cell r="P3039">
            <v>4419</v>
          </cell>
          <cell r="Q3039" t="str">
            <v>Total Outstanding Credit Primary Owner</v>
          </cell>
          <cell r="R3039" t="str">
            <v>tot_otsnd_cr_prim_ownr</v>
          </cell>
        </row>
        <row r="3040">
          <cell r="A3040" t="str">
            <v>12 Month Retail Interest Rate 2</v>
          </cell>
          <cell r="B3040">
            <v>3039</v>
          </cell>
          <cell r="P3040">
            <v>4420</v>
          </cell>
          <cell r="Q3040" t="str">
            <v>Total Annual Premium</v>
          </cell>
          <cell r="R3040" t="str">
            <v>tot_annl_premm</v>
          </cell>
        </row>
        <row r="3041">
          <cell r="A3041" t="str">
            <v>12 Month Retail Interest Rate 3</v>
          </cell>
          <cell r="B3041">
            <v>3040</v>
          </cell>
          <cell r="P3041">
            <v>4421</v>
          </cell>
          <cell r="Q3041" t="str">
            <v>Total Revenue Amount</v>
          </cell>
          <cell r="R3041" t="str">
            <v>tot_rev_amt</v>
          </cell>
        </row>
        <row r="3042">
          <cell r="A3042" t="str">
            <v xml:space="preserve">12 Month Retail Limit Option </v>
          </cell>
          <cell r="B3042">
            <v>3041</v>
          </cell>
          <cell r="P3042">
            <v>4423</v>
          </cell>
          <cell r="Q3042" t="str">
            <v>Wallet Share Percentage</v>
          </cell>
          <cell r="R3042" t="str">
            <v>wtshr_pct</v>
          </cell>
        </row>
        <row r="3043">
          <cell r="A3043" t="str">
            <v>12 Month Cash Advance Interest Rate</v>
          </cell>
          <cell r="B3043">
            <v>3042</v>
          </cell>
          <cell r="P3043">
            <v>4426</v>
          </cell>
          <cell r="Q3043" t="str">
            <v>Customer Generation</v>
          </cell>
          <cell r="R3043" t="str">
            <v>cst_gen</v>
          </cell>
        </row>
        <row r="3044">
          <cell r="A3044" t="str">
            <v>12 Month Cash Advance Current Interest Rate</v>
          </cell>
          <cell r="B3044">
            <v>3043</v>
          </cell>
          <cell r="P3044">
            <v>4427</v>
          </cell>
          <cell r="Q3044" t="str">
            <v xml:space="preserve">Type of Gift Basket </v>
          </cell>
          <cell r="R3044" t="str">
            <v>tp_of_gift_bskt</v>
          </cell>
        </row>
        <row r="3045">
          <cell r="A3045" t="str">
            <v>12 Month Cash Advance Limit 1</v>
          </cell>
          <cell r="B3045">
            <v>3044</v>
          </cell>
          <cell r="P3045">
            <v>4430</v>
          </cell>
          <cell r="Q3045" t="str">
            <v>High Value Customer Flag</v>
          </cell>
          <cell r="R3045" t="str">
            <v>high_val_cst_f</v>
          </cell>
        </row>
        <row r="3046">
          <cell r="A3046" t="str">
            <v>12 Month Cash Advance Limit 2</v>
          </cell>
          <cell r="B3046">
            <v>3045</v>
          </cell>
          <cell r="P3046">
            <v>4431</v>
          </cell>
          <cell r="Q3046" t="str">
            <v>Non High Value Flag</v>
          </cell>
          <cell r="R3046" t="str">
            <v>non_high_val_f</v>
          </cell>
        </row>
        <row r="3047">
          <cell r="A3047" t="str">
            <v>12 Month Cash Advance Interest Rate 2</v>
          </cell>
          <cell r="B3047">
            <v>3046</v>
          </cell>
          <cell r="P3047">
            <v>4433</v>
          </cell>
          <cell r="Q3047" t="str">
            <v>Customer Group CBS</v>
          </cell>
          <cell r="R3047" t="str">
            <v>cst_grp_cbs</v>
          </cell>
        </row>
        <row r="3048">
          <cell r="A3048" t="str">
            <v>12 Month Cash Advance Interest Rate 3</v>
          </cell>
          <cell r="B3048">
            <v>3047</v>
          </cell>
          <cell r="P3048">
            <v>4435</v>
          </cell>
          <cell r="Q3048" t="str">
            <v>Team Lead Name of Group Sub Group CBS</v>
          </cell>
          <cell r="R3048" t="str">
            <v>team_lead_nm_of_grp_sub_grp_cbs</v>
          </cell>
        </row>
        <row r="3049">
          <cell r="A3049" t="str">
            <v>12 Month Cash Advance Limit Option</v>
          </cell>
          <cell r="B3049">
            <v>3048</v>
          </cell>
          <cell r="P3049">
            <v>4436</v>
          </cell>
          <cell r="Q3049" t="str">
            <v>Contact with Consult Flag</v>
          </cell>
          <cell r="R3049" t="str">
            <v>ctc_with_conslt_f</v>
          </cell>
        </row>
        <row r="3050">
          <cell r="A3050" t="str">
            <v>12 Month Annual Fee Item Count</v>
          </cell>
          <cell r="B3050">
            <v>3049</v>
          </cell>
          <cell r="P3050">
            <v>4439</v>
          </cell>
          <cell r="Q3050" t="str">
            <v>High Value Customer Information</v>
          </cell>
          <cell r="R3050" t="str">
            <v>high_val_cst_info</v>
          </cell>
        </row>
        <row r="3051">
          <cell r="A3051" t="str">
            <v>12 Month Annual Fee Amount</v>
          </cell>
          <cell r="B3051">
            <v>3050</v>
          </cell>
          <cell r="P3051">
            <v>4440</v>
          </cell>
          <cell r="Q3051" t="str">
            <v>High Value Flag</v>
          </cell>
          <cell r="R3051" t="str">
            <v>high_val_f</v>
          </cell>
        </row>
        <row r="3052">
          <cell r="A3052" t="str">
            <v>12 Month Late Charge Item Count</v>
          </cell>
          <cell r="B3052">
            <v>3051</v>
          </cell>
          <cell r="P3052">
            <v>4441</v>
          </cell>
          <cell r="Q3052" t="str">
            <v>Interest Coverage Ratio</v>
          </cell>
          <cell r="R3052" t="str">
            <v>int_cvrto</v>
          </cell>
        </row>
        <row r="3053">
          <cell r="A3053" t="str">
            <v>12 Month Late Charge Amount</v>
          </cell>
          <cell r="B3053">
            <v>3052</v>
          </cell>
          <cell r="P3053">
            <v>4442</v>
          </cell>
          <cell r="Q3053" t="str">
            <v>Customer Identification Number</v>
          </cell>
          <cell r="R3053" t="str">
            <v>cst_id_num</v>
          </cell>
        </row>
        <row r="3054">
          <cell r="A3054" t="str">
            <v>12 Month Over Limit Fee Item Count</v>
          </cell>
          <cell r="B3054">
            <v>3053</v>
          </cell>
          <cell r="P3054">
            <v>4443</v>
          </cell>
          <cell r="Q3054" t="str">
            <v>Prospect Identification Number</v>
          </cell>
          <cell r="R3054" t="str">
            <v>prospct_id_num</v>
          </cell>
        </row>
        <row r="3055">
          <cell r="A3055" t="str">
            <v>12 Month Over Limit Fee Amount</v>
          </cell>
          <cell r="B3055">
            <v>3054</v>
          </cell>
          <cell r="P3055">
            <v>4444</v>
          </cell>
          <cell r="Q3055" t="str">
            <v>Import Experience</v>
          </cell>
          <cell r="R3055" t="str">
            <v>imprt_exprnc</v>
          </cell>
        </row>
        <row r="3056">
          <cell r="A3056" t="str">
            <v>12 Month Miscellaneous Charge Fee Item Count</v>
          </cell>
          <cell r="B3056">
            <v>3055</v>
          </cell>
          <cell r="P3056">
            <v>4445</v>
          </cell>
          <cell r="Q3056" t="str">
            <v>Income to Bank Last 1 Month</v>
          </cell>
          <cell r="R3056" t="str">
            <v>incm_to_bank_last_1_mo</v>
          </cell>
        </row>
        <row r="3057">
          <cell r="A3057" t="str">
            <v>12 Month Miscellaneous Charge Fee Amount</v>
          </cell>
          <cell r="B3057">
            <v>3056</v>
          </cell>
          <cell r="P3057">
            <v>4446</v>
          </cell>
          <cell r="Q3057" t="str">
            <v>Income to Bank Last Year</v>
          </cell>
          <cell r="R3057" t="str">
            <v>incm_to_bank_last_yr</v>
          </cell>
        </row>
        <row r="3058">
          <cell r="A3058" t="str">
            <v>12 Month Service Charge Fee Item Count</v>
          </cell>
          <cell r="B3058">
            <v>3057</v>
          </cell>
          <cell r="P3058">
            <v>4447</v>
          </cell>
          <cell r="Q3058" t="str">
            <v>Income to Bank Last Year Range</v>
          </cell>
          <cell r="R3058" t="str">
            <v>incm_to_bank_last_yr_rng</v>
          </cell>
        </row>
        <row r="3059">
          <cell r="A3059" t="str">
            <v>12 Month Service Charge Fee Amount</v>
          </cell>
          <cell r="B3059">
            <v>3058</v>
          </cell>
          <cell r="P3059">
            <v>4450</v>
          </cell>
          <cell r="Q3059" t="str">
            <v>Income to SME</v>
          </cell>
          <cell r="R3059" t="str">
            <v>incm_to_sme</v>
          </cell>
        </row>
        <row r="3060">
          <cell r="A3060" t="str">
            <v>12 Month Cash Advance per Fee Item Count</v>
          </cell>
          <cell r="B3060">
            <v>3059</v>
          </cell>
          <cell r="P3060">
            <v>4453</v>
          </cell>
          <cell r="Q3060" t="str">
            <v>Industry Color Group</v>
          </cell>
          <cell r="R3060" t="str">
            <v>indst_color_grp</v>
          </cell>
        </row>
        <row r="3061">
          <cell r="A3061" t="str">
            <v>12 Month Cash Advance per Fee Amount</v>
          </cell>
          <cell r="B3061">
            <v>3060</v>
          </cell>
          <cell r="P3061">
            <v>4454</v>
          </cell>
          <cell r="Q3061" t="str">
            <v>Industry Grade</v>
          </cell>
          <cell r="R3061" t="str">
            <v>indst_grd</v>
          </cell>
        </row>
        <row r="3062">
          <cell r="A3062" t="str">
            <v>12 Month Statement Payment Amount</v>
          </cell>
          <cell r="B3062">
            <v>3061</v>
          </cell>
          <cell r="P3062">
            <v>4455</v>
          </cell>
          <cell r="Q3062" t="str">
            <v>Industry Risk</v>
          </cell>
          <cell r="R3062" t="str">
            <v>indst_risk</v>
          </cell>
        </row>
        <row r="3063">
          <cell r="A3063" t="str">
            <v>12 Month Statement Current Balance</v>
          </cell>
          <cell r="B3063">
            <v>3062</v>
          </cell>
          <cell r="P3063">
            <v>4456</v>
          </cell>
          <cell r="Q3063" t="str">
            <v>Converted Flag</v>
          </cell>
          <cell r="R3063" t="str">
            <v>cnvrt_f</v>
          </cell>
        </row>
        <row r="3064">
          <cell r="A3064" t="str">
            <v>12 Month Bonus Bucket Begin Balance</v>
          </cell>
          <cell r="B3064">
            <v>3063</v>
          </cell>
          <cell r="P3064">
            <v>4457</v>
          </cell>
          <cell r="Q3064" t="str">
            <v>Shareholder Capital and Issued and Paid-Up Shareholder Capital</v>
          </cell>
          <cell r="R3064" t="str">
            <v>shrhldr_cptl_and_issu_and_paid_up_shrhldr_cptl</v>
          </cell>
        </row>
        <row r="3065">
          <cell r="A3065" t="str">
            <v>12 Month Bonus Bucket Cycle-to-Date Earn</v>
          </cell>
          <cell r="B3065">
            <v>3064</v>
          </cell>
          <cell r="P3065">
            <v>4458</v>
          </cell>
          <cell r="Q3065" t="str">
            <v>Kbank Private Banking Monthly Statement Subscription</v>
          </cell>
          <cell r="R3065" t="str">
            <v>kbnk_pb_mo_stmt_sbscrpn</v>
          </cell>
        </row>
        <row r="3066">
          <cell r="A3066" t="str">
            <v>12 Month Bonus Bucket Cycle-to-Date Utilization</v>
          </cell>
          <cell r="B3066">
            <v>3065</v>
          </cell>
          <cell r="P3066">
            <v>4461</v>
          </cell>
          <cell r="Q3066" t="str">
            <v>Last Response Lead Employee Number</v>
          </cell>
          <cell r="R3066" t="str">
            <v>last_rsp_lead_emp_num</v>
          </cell>
        </row>
        <row r="3067">
          <cell r="A3067" t="str">
            <v>12 Month Statement Credit Limit</v>
          </cell>
          <cell r="B3067">
            <v>3066</v>
          </cell>
          <cell r="P3067">
            <v>4464</v>
          </cell>
          <cell r="Q3067" t="str">
            <v>Last Setup Application Employee Name</v>
          </cell>
          <cell r="R3067" t="str">
            <v>last_setup_appl_emp_nm</v>
          </cell>
        </row>
        <row r="3068">
          <cell r="A3068" t="str">
            <v>12 Month Statement Available Credit Limit</v>
          </cell>
          <cell r="B3068">
            <v>3067</v>
          </cell>
          <cell r="P3068">
            <v>4469</v>
          </cell>
          <cell r="Q3068" t="str">
            <v>Customer Lead for Feedback</v>
          </cell>
          <cell r="R3068" t="str">
            <v>cst_lead_for_fdbck</v>
          </cell>
        </row>
        <row r="3069">
          <cell r="A3069" t="str">
            <v>12 Month Statement Cash Limit</v>
          </cell>
          <cell r="B3069">
            <v>3068</v>
          </cell>
          <cell r="P3069">
            <v>4470</v>
          </cell>
          <cell r="Q3069" t="str">
            <v>Customer Lead for Sales</v>
          </cell>
          <cell r="R3069" t="str">
            <v>cst_lead_for_sale</v>
          </cell>
        </row>
        <row r="3070">
          <cell r="A3070" t="str">
            <v>12 Month Statement Available Cash Limit</v>
          </cell>
          <cell r="B3070">
            <v>3069</v>
          </cell>
          <cell r="P3070">
            <v>4472</v>
          </cell>
          <cell r="Q3070" t="str">
            <v>Customer Lead Status</v>
          </cell>
          <cell r="R3070" t="str">
            <v>cst_lead_st</v>
          </cell>
        </row>
        <row r="3071">
          <cell r="A3071" t="str">
            <v>12 Month Airline Item Count</v>
          </cell>
          <cell r="B3071">
            <v>3070</v>
          </cell>
          <cell r="P3071">
            <v>4473</v>
          </cell>
          <cell r="Q3071" t="str">
            <v>Customer Lead for Feedback to Do</v>
          </cell>
          <cell r="R3071" t="str">
            <v>cst_lead_for_fdbck_to_do</v>
          </cell>
        </row>
        <row r="3072">
          <cell r="A3072" t="str">
            <v>12 Month Airline Amount</v>
          </cell>
          <cell r="B3072">
            <v>3071</v>
          </cell>
          <cell r="P3072">
            <v>4474</v>
          </cell>
          <cell r="Q3072" t="str">
            <v>Customer Lead for Feedback to Inform</v>
          </cell>
          <cell r="R3072" t="str">
            <v>cst_lead_for_fdbck_to_inform</v>
          </cell>
        </row>
        <row r="3073">
          <cell r="A3073" t="str">
            <v>12 Month Hotel Item Count</v>
          </cell>
          <cell r="B3073">
            <v>3072</v>
          </cell>
          <cell r="P3073">
            <v>4475</v>
          </cell>
          <cell r="Q3073" t="str">
            <v>Lead CBS Response Flag</v>
          </cell>
          <cell r="R3073" t="str">
            <v>lead_cbs_rsp_f</v>
          </cell>
        </row>
        <row r="3074">
          <cell r="A3074" t="str">
            <v>12 Month Hotel Amount</v>
          </cell>
          <cell r="B3074">
            <v>3073</v>
          </cell>
          <cell r="P3074">
            <v>4485</v>
          </cell>
          <cell r="Q3074" t="str">
            <v>Customer LifeStyle</v>
          </cell>
          <cell r="R3074" t="str">
            <v>cst_lifestl</v>
          </cell>
        </row>
        <row r="3075">
          <cell r="A3075" t="str">
            <v>12 Month Car Rental Item Count</v>
          </cell>
          <cell r="B3075">
            <v>3074</v>
          </cell>
          <cell r="P3075">
            <v>4486</v>
          </cell>
          <cell r="Q3075" t="str">
            <v>Additional Life Style Detail</v>
          </cell>
          <cell r="R3075" t="str">
            <v>add_life_styl_dtl</v>
          </cell>
        </row>
        <row r="3076">
          <cell r="A3076" t="str">
            <v>12 Month Car Rental Amount</v>
          </cell>
          <cell r="B3076">
            <v>3075</v>
          </cell>
          <cell r="P3076">
            <v>4487</v>
          </cell>
          <cell r="Q3076" t="str">
            <v>Customer Line ID</v>
          </cell>
          <cell r="R3076" t="str">
            <v>cst_line_id</v>
          </cell>
        </row>
        <row r="3077">
          <cell r="A3077" t="str">
            <v>12 Month Restaurant Item Count</v>
          </cell>
          <cell r="B3077">
            <v>3076</v>
          </cell>
          <cell r="P3077">
            <v>4488</v>
          </cell>
          <cell r="Q3077" t="str">
            <v>Main Bank Flag</v>
          </cell>
          <cell r="R3077" t="str">
            <v>main_bank_f</v>
          </cell>
        </row>
        <row r="3078">
          <cell r="A3078" t="str">
            <v>12 Month Restaurant Amount</v>
          </cell>
          <cell r="B3078">
            <v>3077</v>
          </cell>
          <cell r="P3078">
            <v>4489</v>
          </cell>
          <cell r="Q3078" t="str">
            <v>Corporate Main Bank Flag</v>
          </cell>
          <cell r="R3078" t="str">
            <v>corp_main_bank_f</v>
          </cell>
        </row>
        <row r="3079">
          <cell r="A3079" t="str">
            <v>12 Month Mail Order Item Count</v>
          </cell>
          <cell r="B3079">
            <v>3078</v>
          </cell>
          <cell r="P3079">
            <v>4490</v>
          </cell>
          <cell r="Q3079" t="str">
            <v>Retail Main Bank Flag</v>
          </cell>
          <cell r="R3079" t="str">
            <v>rtl_main_bank_f</v>
          </cell>
        </row>
        <row r="3080">
          <cell r="A3080" t="str">
            <v>12 Month Mail Order Amount</v>
          </cell>
          <cell r="B3080">
            <v>3079</v>
          </cell>
          <cell r="P3080">
            <v>4492</v>
          </cell>
          <cell r="Q3080" t="str">
            <v>Main Borrower Bank</v>
          </cell>
          <cell r="R3080" t="str">
            <v>main_brwr_bank</v>
          </cell>
        </row>
        <row r="3081">
          <cell r="A3081" t="str">
            <v>12 Month ATM Cash Item Count</v>
          </cell>
          <cell r="B3081">
            <v>3080</v>
          </cell>
          <cell r="P3081">
            <v>4494</v>
          </cell>
          <cell r="Q3081" t="str">
            <v>Merge Status</v>
          </cell>
          <cell r="R3081" t="str">
            <v>mrg_st</v>
          </cell>
        </row>
        <row r="3082">
          <cell r="A3082" t="str">
            <v>12 Month ATM Cash Amount</v>
          </cell>
          <cell r="B3082">
            <v>3081</v>
          </cell>
          <cell r="P3082">
            <v>4495</v>
          </cell>
          <cell r="Q3082" t="str">
            <v>Merge Status Code</v>
          </cell>
          <cell r="R3082" t="str">
            <v>mrg_st_cd</v>
          </cell>
        </row>
        <row r="3083">
          <cell r="A3083" t="str">
            <v>12 Month Counter Cash Item Count</v>
          </cell>
          <cell r="B3083">
            <v>3082</v>
          </cell>
          <cell r="P3083">
            <v>4496</v>
          </cell>
          <cell r="Q3083" t="str">
            <v>MF Guarantee</v>
          </cell>
          <cell r="R3083" t="str">
            <v>mf_gnte</v>
          </cell>
        </row>
        <row r="3084">
          <cell r="A3084" t="str">
            <v>12 Month Counter Cash Amount</v>
          </cell>
          <cell r="B3084">
            <v>3083</v>
          </cell>
          <cell r="P3084">
            <v>4497</v>
          </cell>
          <cell r="Q3084" t="str">
            <v>Monthly Outstanding Balance</v>
          </cell>
          <cell r="R3084" t="str">
            <v>mo_otsnd_bal</v>
          </cell>
        </row>
        <row r="3085">
          <cell r="A3085" t="str">
            <v>12 Month Quasi Cash Advance Item Count</v>
          </cell>
          <cell r="B3085">
            <v>3084</v>
          </cell>
          <cell r="P3085">
            <v>4499</v>
          </cell>
          <cell r="Q3085" t="str">
            <v>Mobile Phone 2</v>
          </cell>
          <cell r="R3085" t="str">
            <v>mbl_phn_2</v>
          </cell>
        </row>
        <row r="3086">
          <cell r="A3086" t="str">
            <v>12 Month Quasi Cash Advance Amount</v>
          </cell>
          <cell r="B3086">
            <v>3085</v>
          </cell>
          <cell r="P3086">
            <v>4500</v>
          </cell>
          <cell r="Q3086" t="str">
            <v>Mobile Phone</v>
          </cell>
          <cell r="R3086" t="str">
            <v>mbl_phn</v>
          </cell>
        </row>
        <row r="3087">
          <cell r="A3087" t="str">
            <v>12 Month Other Merchant Item Count</v>
          </cell>
          <cell r="B3087">
            <v>3086</v>
          </cell>
          <cell r="P3087">
            <v>4501</v>
          </cell>
          <cell r="Q3087" t="str">
            <v>Customer Monthly Income</v>
          </cell>
          <cell r="R3087" t="str">
            <v>cst_mo_incm</v>
          </cell>
        </row>
        <row r="3088">
          <cell r="A3088" t="str">
            <v>12 Month Other Merchant Amount</v>
          </cell>
          <cell r="B3088">
            <v>3087</v>
          </cell>
          <cell r="P3088">
            <v>4504</v>
          </cell>
          <cell r="Q3088" t="str">
            <v>Main Saving and Investment bank</v>
          </cell>
          <cell r="R3088" t="str">
            <v>main_svg_and_invst_bank</v>
          </cell>
        </row>
        <row r="3089">
          <cell r="A3089" t="str">
            <v>Card Organization</v>
          </cell>
          <cell r="B3089">
            <v>3088</v>
          </cell>
          <cell r="P3089">
            <v>4505</v>
          </cell>
          <cell r="Q3089" t="str">
            <v>Name and Surname in English</v>
          </cell>
          <cell r="R3089" t="str">
            <v>nm_and_surnm_in_eng</v>
          </cell>
        </row>
        <row r="3090">
          <cell r="A3090" t="str">
            <v>Affinity Card Code</v>
          </cell>
          <cell r="B3090">
            <v>3089</v>
          </cell>
          <cell r="P3090">
            <v>4506</v>
          </cell>
          <cell r="Q3090" t="str">
            <v>Name and Surname in Thai</v>
          </cell>
          <cell r="R3090" t="str">
            <v>nm_and_surnm_in_thai</v>
          </cell>
        </row>
        <row r="3091">
          <cell r="A3091" t="str">
            <v>Project Code</v>
          </cell>
          <cell r="B3091">
            <v>3090</v>
          </cell>
          <cell r="P3091">
            <v>4507</v>
          </cell>
          <cell r="Q3091" t="str">
            <v>CBS Nationality</v>
          </cell>
          <cell r="R3091" t="str">
            <v>cbs_nat</v>
          </cell>
        </row>
        <row r="3092">
          <cell r="A3092" t="str">
            <v>Legal Entity Code</v>
          </cell>
          <cell r="B3092">
            <v>3091</v>
          </cell>
          <cell r="P3092">
            <v>4508</v>
          </cell>
          <cell r="Q3092" t="str">
            <v>Network Name</v>
          </cell>
          <cell r="R3092" t="str">
            <v>ntwrk_nm</v>
          </cell>
        </row>
        <row r="3093">
          <cell r="A3093" t="str">
            <v>Reconciliation Code</v>
          </cell>
          <cell r="B3093">
            <v>3092</v>
          </cell>
          <cell r="P3093">
            <v>4512</v>
          </cell>
          <cell r="Q3093" t="str">
            <v>CBS Team Lead Name</v>
          </cell>
          <cell r="R3093" t="str">
            <v>cbs_team_lead_nm</v>
          </cell>
        </row>
        <row r="3094">
          <cell r="A3094" t="str">
            <v>Account GL Code</v>
          </cell>
          <cell r="B3094">
            <v>3093</v>
          </cell>
          <cell r="P3094">
            <v>4513</v>
          </cell>
          <cell r="Q3094" t="str">
            <v>Customer Nickname</v>
          </cell>
          <cell r="R3094" t="str">
            <v>cst_ncknm</v>
          </cell>
        </row>
        <row r="3095">
          <cell r="A3095" t="str">
            <v>Function Type Code</v>
          </cell>
          <cell r="B3095">
            <v>3094</v>
          </cell>
          <cell r="P3095">
            <v>4515</v>
          </cell>
          <cell r="Q3095" t="str">
            <v>Product Holding Count</v>
          </cell>
          <cell r="R3095" t="str">
            <v>pd_hold_cnt</v>
          </cell>
        </row>
        <row r="3096">
          <cell r="A3096" t="str">
            <v>Line of Business</v>
          </cell>
          <cell r="B3096">
            <v>3095</v>
          </cell>
          <cell r="P3096">
            <v>4516</v>
          </cell>
          <cell r="Q3096" t="str">
            <v>Internal Extension Number</v>
          </cell>
          <cell r="R3096" t="str">
            <v>intnl_extns_num</v>
          </cell>
        </row>
        <row r="3097">
          <cell r="A3097" t="str">
            <v>GL Product Code</v>
          </cell>
          <cell r="B3097">
            <v>3096</v>
          </cell>
          <cell r="P3097">
            <v>4517</v>
          </cell>
          <cell r="Q3097" t="str">
            <v>Company Fax</v>
          </cell>
          <cell r="R3097" t="str">
            <v>co_fax</v>
          </cell>
        </row>
        <row r="3098">
          <cell r="A3098" t="str">
            <v>Inter Code</v>
          </cell>
          <cell r="B3098">
            <v>3097</v>
          </cell>
          <cell r="P3098">
            <v>4518</v>
          </cell>
          <cell r="Q3098" t="str">
            <v>Company Mobile Phone Number</v>
          </cell>
          <cell r="R3098" t="str">
            <v>co_mbl_phn_num</v>
          </cell>
        </row>
        <row r="3099">
          <cell r="A3099" t="str">
            <v>Intra Code</v>
          </cell>
          <cell r="B3099">
            <v>3098</v>
          </cell>
          <cell r="P3099">
            <v>4519</v>
          </cell>
          <cell r="Q3099" t="str">
            <v>Company Number</v>
          </cell>
          <cell r="R3099" t="str">
            <v>co_num</v>
          </cell>
        </row>
        <row r="3100">
          <cell r="A3100" t="str">
            <v>Project Number</v>
          </cell>
          <cell r="B3100">
            <v>3099</v>
          </cell>
          <cell r="P3100">
            <v>4520</v>
          </cell>
          <cell r="Q3100" t="str">
            <v>Company Phone Number</v>
          </cell>
          <cell r="R3100" t="str">
            <v>co_phn_num</v>
          </cell>
        </row>
        <row r="3101">
          <cell r="A3101" t="str">
            <v>FICS code</v>
          </cell>
          <cell r="B3101">
            <v>3100</v>
          </cell>
          <cell r="P3101">
            <v>4521</v>
          </cell>
          <cell r="Q3101" t="str">
            <v>Online Channel</v>
          </cell>
          <cell r="R3101" t="str">
            <v>onln_chnl</v>
          </cell>
        </row>
        <row r="3102">
          <cell r="A3102" t="str">
            <v>Future Use</v>
          </cell>
          <cell r="B3102">
            <v>3101</v>
          </cell>
          <cell r="P3102">
            <v>4522</v>
          </cell>
          <cell r="Q3102" t="str">
            <v>Customer Character Information</v>
          </cell>
          <cell r="R3102" t="str">
            <v>cst_char_info</v>
          </cell>
        </row>
        <row r="3103">
          <cell r="A3103" t="str">
            <v>Sub Product Type Code</v>
          </cell>
          <cell r="B3103">
            <v>3102</v>
          </cell>
          <cell r="P3103">
            <v>4525</v>
          </cell>
          <cell r="Q3103" t="str">
            <v>Owner Employee Number</v>
          </cell>
          <cell r="R3103" t="str">
            <v>ownr_emp_num</v>
          </cell>
        </row>
        <row r="3104">
          <cell r="A3104" t="str">
            <v>FICS Code Number</v>
          </cell>
          <cell r="B3104">
            <v>3103</v>
          </cell>
          <cell r="P3104">
            <v>4526</v>
          </cell>
          <cell r="Q3104" t="str">
            <v>Private Banking Customer Owner Name</v>
          </cell>
          <cell r="R3104" t="str">
            <v>pb_cst_ownr_nm</v>
          </cell>
        </row>
        <row r="3105">
          <cell r="A3105" t="str">
            <v>FICS Name</v>
          </cell>
          <cell r="B3105">
            <v>3104</v>
          </cell>
          <cell r="P3105">
            <v>4527</v>
          </cell>
          <cell r="Q3105" t="str">
            <v>Network Head RC Code</v>
          </cell>
          <cell r="R3105" t="str">
            <v>ntwrk_head_rc_cd</v>
          </cell>
        </row>
        <row r="3106">
          <cell r="A3106" t="str">
            <v>Account GL Number</v>
          </cell>
          <cell r="B3106">
            <v>3105</v>
          </cell>
          <cell r="P3106">
            <v>4528</v>
          </cell>
          <cell r="Q3106" t="str">
            <v>Customer Owner Profile Name</v>
          </cell>
          <cell r="R3106" t="str">
            <v>cst_ownr_prfl_nm</v>
          </cell>
        </row>
        <row r="3107">
          <cell r="A3107" t="str">
            <v>Account GL Name</v>
          </cell>
          <cell r="B3107">
            <v>3106</v>
          </cell>
          <cell r="P3107">
            <v>4529</v>
          </cell>
          <cell r="Q3107" t="str">
            <v>Customer Owner RC Code</v>
          </cell>
          <cell r="R3107" t="str">
            <v>cst_ownr_rc_cd</v>
          </cell>
        </row>
        <row r="3108">
          <cell r="A3108" t="str">
            <v>GL Product Number</v>
          </cell>
          <cell r="B3108">
            <v>3107</v>
          </cell>
          <cell r="P3108">
            <v>4534</v>
          </cell>
          <cell r="Q3108" t="str">
            <v>PB Team Name</v>
          </cell>
          <cell r="R3108" t="str">
            <v>pb_team_nm</v>
          </cell>
        </row>
        <row r="3109">
          <cell r="A3109" t="str">
            <v>GL Product Feature Code</v>
          </cell>
          <cell r="B3109">
            <v>3108</v>
          </cell>
          <cell r="P3109">
            <v>4535</v>
          </cell>
          <cell r="Q3109" t="str">
            <v>Personal Email</v>
          </cell>
          <cell r="R3109" t="str">
            <v>psn_email</v>
          </cell>
        </row>
        <row r="3110">
          <cell r="A3110" t="str">
            <v>Product Name</v>
          </cell>
          <cell r="B3110">
            <v>3109</v>
          </cell>
          <cell r="P3110">
            <v>4536</v>
          </cell>
          <cell r="Q3110" t="str">
            <v>Personal Mobile Number</v>
          </cell>
          <cell r="R3110" t="str">
            <v>psn_mbl_num</v>
          </cell>
        </row>
        <row r="3111">
          <cell r="A3111" t="str">
            <v>Product Description</v>
          </cell>
          <cell r="B3111">
            <v>3110</v>
          </cell>
          <cell r="P3111">
            <v>4537</v>
          </cell>
          <cell r="Q3111" t="str">
            <v>Trigger Information 1</v>
          </cell>
          <cell r="R3111" t="str">
            <v>trgr_info_1</v>
          </cell>
        </row>
        <row r="3112">
          <cell r="A3112" t="str">
            <v>Record Detail</v>
          </cell>
          <cell r="B3112">
            <v>3111</v>
          </cell>
          <cell r="P3112">
            <v>4538</v>
          </cell>
          <cell r="Q3112" t="str">
            <v>Trigger Information 2</v>
          </cell>
          <cell r="R3112" t="str">
            <v>trgr_info_2</v>
          </cell>
        </row>
        <row r="3113">
          <cell r="A3113" t="str">
            <v>Batch Processing Date</v>
          </cell>
          <cell r="B3113">
            <v>3112</v>
          </cell>
          <cell r="P3113">
            <v>4539</v>
          </cell>
          <cell r="Q3113" t="str">
            <v>Trigger Information 3</v>
          </cell>
          <cell r="R3113" t="str">
            <v>trgr_info_3</v>
          </cell>
        </row>
        <row r="3114">
          <cell r="A3114" t="str">
            <v>Owner Number</v>
          </cell>
          <cell r="B3114">
            <v>3113</v>
          </cell>
          <cell r="P3114">
            <v>4540</v>
          </cell>
          <cell r="Q3114" t="str">
            <v>Trigger Information 4</v>
          </cell>
          <cell r="R3114" t="str">
            <v>trgr_info_4</v>
          </cell>
        </row>
        <row r="3115">
          <cell r="A3115" t="str">
            <v>Transaction Sequence Number</v>
          </cell>
          <cell r="B3115">
            <v>3114</v>
          </cell>
          <cell r="P3115">
            <v>4541</v>
          </cell>
          <cell r="Q3115" t="str">
            <v>Trigger Information 5</v>
          </cell>
          <cell r="R3115" t="str">
            <v>trgr_info_5</v>
          </cell>
        </row>
        <row r="3116">
          <cell r="A3116" t="str">
            <v>Kbank Credit Card Account Number</v>
          </cell>
          <cell r="B3116">
            <v>3115</v>
          </cell>
          <cell r="P3116">
            <v>4542</v>
          </cell>
          <cell r="Q3116" t="str">
            <v>Trigger Information 6</v>
          </cell>
          <cell r="R3116" t="str">
            <v>trgr_info_6</v>
          </cell>
        </row>
        <row r="3117">
          <cell r="A3117" t="str">
            <v>VISA Commission Fee Rate</v>
          </cell>
          <cell r="B3117">
            <v>3116</v>
          </cell>
          <cell r="P3117">
            <v>4543</v>
          </cell>
          <cell r="Q3117" t="str">
            <v>Trigger Information 7</v>
          </cell>
          <cell r="R3117" t="str">
            <v>trgr_info_7</v>
          </cell>
        </row>
        <row r="3118">
          <cell r="A3118" t="str">
            <v>MASTERCARD Commission Fee Rate</v>
          </cell>
          <cell r="B3118">
            <v>3117</v>
          </cell>
          <cell r="P3118">
            <v>4544</v>
          </cell>
          <cell r="Q3118" t="str">
            <v>Trigger Information 8</v>
          </cell>
          <cell r="R3118" t="str">
            <v>trgr_info_8</v>
          </cell>
        </row>
        <row r="3119">
          <cell r="A3119" t="str">
            <v>Credit Card Commission Fee Rate</v>
          </cell>
          <cell r="B3119">
            <v>3118</v>
          </cell>
          <cell r="P3119">
            <v>4548</v>
          </cell>
          <cell r="Q3119" t="str">
            <v>Customer Phone Number 2</v>
          </cell>
          <cell r="R3119" t="str">
            <v>cst_phn_num_2</v>
          </cell>
        </row>
        <row r="3120">
          <cell r="A3120" t="str">
            <v>Interest Calculation Method Flag</v>
          </cell>
          <cell r="B3120">
            <v>3119</v>
          </cell>
          <cell r="P3120">
            <v>4549</v>
          </cell>
          <cell r="Q3120" t="str">
            <v>Customer Phone Number</v>
          </cell>
          <cell r="R3120" t="str">
            <v>cst_phn_num</v>
          </cell>
        </row>
        <row r="3121">
          <cell r="A3121" t="str">
            <v>Account Data Source Code</v>
          </cell>
          <cell r="B3121">
            <v>3120</v>
          </cell>
          <cell r="P3121">
            <v>4550</v>
          </cell>
          <cell r="Q3121" t="str">
            <v>Other Customer Phone Number</v>
          </cell>
          <cell r="R3121" t="str">
            <v>othr_cst_phn_num</v>
          </cell>
        </row>
        <row r="3122">
          <cell r="A3122" t="str">
            <v>Authorization Source Code</v>
          </cell>
          <cell r="B3122">
            <v>3121</v>
          </cell>
          <cell r="P3122">
            <v>4551</v>
          </cell>
          <cell r="Q3122" t="str">
            <v>Phone Sale Service</v>
          </cell>
          <cell r="R3122" t="str">
            <v>phn_sale_svc</v>
          </cell>
        </row>
        <row r="3123">
          <cell r="A3123" t="str">
            <v>CC1P554 Flag</v>
          </cell>
          <cell r="B3123">
            <v>3122</v>
          </cell>
          <cell r="P3123">
            <v>4552</v>
          </cell>
          <cell r="Q3123" t="str">
            <v>Port Pool Status of Owner</v>
          </cell>
          <cell r="R3123" t="str">
            <v>port_pool_st_of_ownr</v>
          </cell>
        </row>
        <row r="3124">
          <cell r="A3124" t="str">
            <v>CC1P584 Flag</v>
          </cell>
          <cell r="B3124">
            <v>3123</v>
          </cell>
          <cell r="P3124">
            <v>4553</v>
          </cell>
          <cell r="Q3124" t="str">
            <v>Branch Port   Pool</v>
          </cell>
          <cell r="R3124" t="str">
            <v>br_port_pool</v>
          </cell>
        </row>
        <row r="3125">
          <cell r="A3125" t="str">
            <v>VISA Electron Commission Fee Rate</v>
          </cell>
          <cell r="B3125">
            <v>3124</v>
          </cell>
          <cell r="P3125">
            <v>4554</v>
          </cell>
          <cell r="Q3125" t="str">
            <v>Port Pool Dual Status</v>
          </cell>
          <cell r="R3125" t="str">
            <v>port_pool_dual_st</v>
          </cell>
        </row>
        <row r="3126">
          <cell r="A3126" t="str">
            <v>Electronic Card Commission Fee Rate</v>
          </cell>
          <cell r="B3126">
            <v>3125</v>
          </cell>
          <cell r="P3126">
            <v>4555</v>
          </cell>
          <cell r="Q3126" t="str">
            <v>Customer Priority for Master RM</v>
          </cell>
          <cell r="R3126" t="str">
            <v>cst_prior_for_mstr_rm</v>
          </cell>
        </row>
        <row r="3127">
          <cell r="A3127" t="str">
            <v>E-Commerce Electronic Card Commission Fee Rate</v>
          </cell>
          <cell r="B3127">
            <v>3126</v>
          </cell>
          <cell r="P3127">
            <v>4557</v>
          </cell>
          <cell r="Q3127" t="str">
            <v>Gift Recipient Position</v>
          </cell>
          <cell r="R3127" t="str">
            <v>gift_rcpnt_pos</v>
          </cell>
        </row>
        <row r="3128">
          <cell r="A3128" t="str">
            <v>Electronic Card User Code</v>
          </cell>
          <cell r="B3128">
            <v>3127</v>
          </cell>
          <cell r="P3128">
            <v>4558</v>
          </cell>
          <cell r="Q3128" t="str">
            <v>Potential Customer</v>
          </cell>
          <cell r="R3128" t="str">
            <v>poten_cst</v>
          </cell>
        </row>
        <row r="3129">
          <cell r="A3129" t="str">
            <v>Electronic Card per Transaction</v>
          </cell>
          <cell r="B3129">
            <v>3128</v>
          </cell>
          <cell r="P3129">
            <v>4560</v>
          </cell>
          <cell r="Q3129" t="str">
            <v>Previous AH Name</v>
          </cell>
          <cell r="R3129" t="str">
            <v>prev_ah_nm</v>
          </cell>
        </row>
        <row r="3130">
          <cell r="A3130" t="str">
            <v>Electronic Card Bulletin Cost</v>
          </cell>
          <cell r="B3130">
            <v>3129</v>
          </cell>
          <cell r="P3130">
            <v>4561</v>
          </cell>
          <cell r="Q3130" t="str">
            <v>Previous Dual RM</v>
          </cell>
          <cell r="R3130" t="str">
            <v>prev_dual_rm</v>
          </cell>
        </row>
        <row r="3131">
          <cell r="A3131" t="str">
            <v>Merchant Cepp Flag</v>
          </cell>
          <cell r="B3131">
            <v>3130</v>
          </cell>
          <cell r="P3131">
            <v>4564</v>
          </cell>
          <cell r="Q3131" t="str">
            <v>Previous Owner RC Code</v>
          </cell>
          <cell r="R3131" t="str">
            <v>prev_ownr_rc_cd</v>
          </cell>
        </row>
        <row r="3132">
          <cell r="A3132" t="str">
            <v>Position Mode</v>
          </cell>
          <cell r="B3132">
            <v>3131</v>
          </cell>
          <cell r="P3132">
            <v>4567</v>
          </cell>
          <cell r="Q3132" t="str">
            <v>Previous Owner Employee Number</v>
          </cell>
          <cell r="R3132" t="str">
            <v>prev_ownr_emp_num</v>
          </cell>
        </row>
        <row r="3133">
          <cell r="A3133" t="str">
            <v>Purchase Card Flag</v>
          </cell>
          <cell r="B3133">
            <v>3132</v>
          </cell>
          <cell r="P3133">
            <v>4568</v>
          </cell>
          <cell r="Q3133" t="str">
            <v>Previous Owner User Extension</v>
          </cell>
          <cell r="R3133" t="str">
            <v>prev_ownr_usr_extns</v>
          </cell>
        </row>
        <row r="3134">
          <cell r="A3134" t="str">
            <v>VISA Onus Commission Fee Rate</v>
          </cell>
          <cell r="B3134">
            <v>3133</v>
          </cell>
          <cell r="P3134">
            <v>4569</v>
          </cell>
          <cell r="Q3134" t="str">
            <v>Previous Owner Segment Code</v>
          </cell>
          <cell r="R3134" t="str">
            <v>prev_ownr_seg_cd</v>
          </cell>
        </row>
        <row r="3135">
          <cell r="A3135" t="str">
            <v>VISA Local Commission Fee Rate</v>
          </cell>
          <cell r="B3135">
            <v>3134</v>
          </cell>
          <cell r="P3135">
            <v>4571</v>
          </cell>
          <cell r="Q3135" t="str">
            <v>Previous Service RM team</v>
          </cell>
          <cell r="R3135" t="str">
            <v>prev_svc_rm_team</v>
          </cell>
        </row>
        <row r="3136">
          <cell r="A3136" t="str">
            <v>VISA Inter Commission Fee Rate</v>
          </cell>
          <cell r="B3136">
            <v>3135</v>
          </cell>
          <cell r="P3136">
            <v>4572</v>
          </cell>
          <cell r="Q3136" t="str">
            <v>Previous Team Code</v>
          </cell>
          <cell r="R3136" t="str">
            <v>prev_team_cd</v>
          </cell>
        </row>
        <row r="3137">
          <cell r="A3137" t="str">
            <v>VISA Platinum Commission Fee Rate</v>
          </cell>
          <cell r="B3137">
            <v>3136</v>
          </cell>
          <cell r="P3137">
            <v>4573</v>
          </cell>
          <cell r="Q3137" t="str">
            <v>Primary Customer Contact</v>
          </cell>
          <cell r="R3137" t="str">
            <v>prim_cst_ctc</v>
          </cell>
        </row>
        <row r="3138">
          <cell r="A3138" t="str">
            <v>VISA Platinum Inter Commission Fee Rate</v>
          </cell>
          <cell r="B3138">
            <v>3137</v>
          </cell>
          <cell r="P3138">
            <v>4574</v>
          </cell>
          <cell r="Q3138" t="str">
            <v>RM Segment Code</v>
          </cell>
          <cell r="R3138" t="str">
            <v>rm_seg_cd</v>
          </cell>
        </row>
        <row r="3139">
          <cell r="A3139" t="str">
            <v>MASTERCARD Onus Commission Fee Rate</v>
          </cell>
          <cell r="B3139">
            <v>3138</v>
          </cell>
          <cell r="P3139">
            <v>4575</v>
          </cell>
          <cell r="Q3139" t="str">
            <v>Segment Full Name</v>
          </cell>
          <cell r="R3139" t="str">
            <v>seg_full_nm</v>
          </cell>
        </row>
        <row r="3140">
          <cell r="A3140" t="str">
            <v>MASTERCARD Local Commission Fee Rate</v>
          </cell>
          <cell r="B3140">
            <v>3139</v>
          </cell>
          <cell r="P3140">
            <v>4576</v>
          </cell>
          <cell r="Q3140" t="str">
            <v>Segment Abbreviation</v>
          </cell>
          <cell r="R3140" t="str">
            <v>seg_abbr</v>
          </cell>
        </row>
        <row r="3141">
          <cell r="A3141" t="str">
            <v>MASTERCARD Inter Commission Fee Rate</v>
          </cell>
          <cell r="B3141">
            <v>3140</v>
          </cell>
          <cell r="P3141">
            <v>4580</v>
          </cell>
          <cell r="Q3141" t="str">
            <v>Race</v>
          </cell>
          <cell r="R3141" t="str">
            <v>race</v>
          </cell>
        </row>
        <row r="3142">
          <cell r="A3142" t="str">
            <v>MASTERCARD Platinum Commission Fee Rate</v>
          </cell>
          <cell r="B3142">
            <v>3141</v>
          </cell>
          <cell r="P3142">
            <v>4581</v>
          </cell>
          <cell r="Q3142" t="str">
            <v>Previous Branch Closeness RC Code</v>
          </cell>
          <cell r="R3142" t="str">
            <v>prev_br_cls_rc_cd</v>
          </cell>
        </row>
        <row r="3143">
          <cell r="A3143" t="str">
            <v>MASTERCARD Platinum Inter Commission Fee Rate</v>
          </cell>
          <cell r="B3143">
            <v>3142</v>
          </cell>
          <cell r="P3143">
            <v>4582</v>
          </cell>
          <cell r="Q3143" t="str">
            <v>Branch Code RC Code</v>
          </cell>
          <cell r="R3143" t="str">
            <v>br_cd_rc_cd</v>
          </cell>
        </row>
        <row r="3144">
          <cell r="A3144" t="str">
            <v>Purchase Commission Fee Rate</v>
          </cell>
          <cell r="B3144">
            <v>3143</v>
          </cell>
          <cell r="P3144">
            <v>4583</v>
          </cell>
          <cell r="Q3144" t="str">
            <v>Employee Number of Branch Closeness Manager</v>
          </cell>
          <cell r="R3144" t="str">
            <v>emp_nbr_br_cls_mngr</v>
          </cell>
        </row>
        <row r="3145">
          <cell r="A3145" t="str">
            <v>Currency Rate</v>
          </cell>
          <cell r="B3145">
            <v>3144</v>
          </cell>
          <cell r="P3145">
            <v>4584</v>
          </cell>
          <cell r="Q3145" t="str">
            <v>Owner RC code</v>
          </cell>
          <cell r="R3145" t="str">
            <v>ownr_rc_cd</v>
          </cell>
        </row>
        <row r="3146">
          <cell r="A3146" t="str">
            <v>Work Digit</v>
          </cell>
          <cell r="B3146">
            <v>3145</v>
          </cell>
          <cell r="P3146">
            <v>4585</v>
          </cell>
          <cell r="Q3146" t="str">
            <v>Name of Gift Recipient</v>
          </cell>
          <cell r="R3146" t="str">
            <v>nm_of_gift_rcpnt</v>
          </cell>
        </row>
        <row r="3147">
          <cell r="A3147" t="str">
            <v>VISA Platinum Status Code</v>
          </cell>
          <cell r="B3147">
            <v>3146</v>
          </cell>
          <cell r="P3147">
            <v>4586</v>
          </cell>
          <cell r="Q3147" t="str">
            <v>Gift Recipient Phone Number</v>
          </cell>
          <cell r="R3147" t="str">
            <v>gift_rcpnt_phn_num</v>
          </cell>
        </row>
        <row r="3148">
          <cell r="A3148" t="str">
            <v>MASTERCARD Platinum Status Code</v>
          </cell>
          <cell r="B3148">
            <v>3147</v>
          </cell>
          <cell r="P3148">
            <v>4587</v>
          </cell>
          <cell r="Q3148" t="str">
            <v>Lifestyle</v>
          </cell>
          <cell r="R3148" t="str">
            <v>lifestl</v>
          </cell>
        </row>
        <row r="3149">
          <cell r="A3149" t="str">
            <v>MMD Commission Fee Rate</v>
          </cell>
          <cell r="B3149">
            <v>3148</v>
          </cell>
          <cell r="P3149">
            <v>4588</v>
          </cell>
          <cell r="Q3149" t="str">
            <v>Refer Source</v>
          </cell>
          <cell r="R3149" t="str">
            <v>ref_src</v>
          </cell>
        </row>
        <row r="3150">
          <cell r="A3150" t="str">
            <v>Electronic Card per Transaction 2</v>
          </cell>
          <cell r="B3150">
            <v>3149</v>
          </cell>
          <cell r="P3150">
            <v>4589</v>
          </cell>
          <cell r="Q3150" t="str">
            <v>Other Refer Source</v>
          </cell>
          <cell r="R3150" t="str">
            <v>othr_ref_src</v>
          </cell>
        </row>
        <row r="3151">
          <cell r="A3151" t="str">
            <v>JCB Status Code</v>
          </cell>
          <cell r="B3151">
            <v>3150</v>
          </cell>
          <cell r="P3151">
            <v>4590</v>
          </cell>
          <cell r="Q3151" t="str">
            <v>Customer Other Type</v>
          </cell>
          <cell r="R3151" t="str">
            <v>cst_othr_tp</v>
          </cell>
        </row>
        <row r="3152">
          <cell r="A3152" t="str">
            <v>JCB Local Commission Fee Rate</v>
          </cell>
          <cell r="B3152">
            <v>3151</v>
          </cell>
          <cell r="P3152">
            <v>4591</v>
          </cell>
          <cell r="Q3152" t="str">
            <v>RM Refer</v>
          </cell>
          <cell r="R3152" t="str">
            <v>rm_ref</v>
          </cell>
        </row>
        <row r="3153">
          <cell r="A3153" t="str">
            <v>JCB Inter Commission Fee Rate</v>
          </cell>
          <cell r="B3153">
            <v>3152</v>
          </cell>
          <cell r="P3153">
            <v>4592</v>
          </cell>
          <cell r="Q3153" t="str">
            <v>Customer Relationship Level</v>
          </cell>
          <cell r="R3153" t="str">
            <v>cst_rel_lvl</v>
          </cell>
        </row>
        <row r="3154">
          <cell r="A3154" t="str">
            <v>Tax Indentification Number</v>
          </cell>
          <cell r="B3154">
            <v>3153</v>
          </cell>
          <cell r="P3154">
            <v>4593</v>
          </cell>
          <cell r="Q3154" t="str">
            <v>Remaining Benefit</v>
          </cell>
          <cell r="R3154" t="str">
            <v>rmain_bnft</v>
          </cell>
        </row>
        <row r="3155">
          <cell r="A3155" t="str">
            <v>Card Charge Commission Fee per Transaction</v>
          </cell>
          <cell r="B3155">
            <v>3154</v>
          </cell>
          <cell r="P3155">
            <v>4594</v>
          </cell>
          <cell r="Q3155" t="str">
            <v>Remaining Wallet</v>
          </cell>
          <cell r="R3155" t="str">
            <v>rmain_wllt</v>
          </cell>
        </row>
        <row r="3156">
          <cell r="A3156" t="str">
            <v>Charged Record</v>
          </cell>
          <cell r="B3156">
            <v>3155</v>
          </cell>
          <cell r="P3156">
            <v>4599</v>
          </cell>
          <cell r="Q3156" t="str">
            <v>Outstanding Range for Report</v>
          </cell>
          <cell r="R3156" t="str">
            <v>otsnd_rng_for_rpt</v>
          </cell>
        </row>
        <row r="3157">
          <cell r="A3157" t="str">
            <v>VISA Platinum Inter Status Code</v>
          </cell>
          <cell r="B3157">
            <v>3156</v>
          </cell>
          <cell r="P3157">
            <v>4600</v>
          </cell>
          <cell r="Q3157" t="str">
            <v>Retained Earning</v>
          </cell>
          <cell r="R3157" t="str">
            <v>rtn_earn</v>
          </cell>
        </row>
        <row r="3158">
          <cell r="A3158" t="str">
            <v>MASTERCARD Platinum Inter Status Code</v>
          </cell>
          <cell r="B3158">
            <v>3157</v>
          </cell>
          <cell r="P3158">
            <v>4602</v>
          </cell>
          <cell r="Q3158" t="str">
            <v>Reason for Port Review</v>
          </cell>
          <cell r="R3158" t="str">
            <v>rsn_for_port_rvw</v>
          </cell>
        </row>
        <row r="3159">
          <cell r="A3159" t="str">
            <v>Robison Card Flag</v>
          </cell>
          <cell r="B3159">
            <v>3158</v>
          </cell>
          <cell r="P3159">
            <v>4605</v>
          </cell>
          <cell r="Q3159" t="str">
            <v>Business Income</v>
          </cell>
          <cell r="R3159" t="str">
            <v>bsn_incm</v>
          </cell>
        </row>
        <row r="3160">
          <cell r="A3160" t="str">
            <v>Record Date</v>
          </cell>
          <cell r="B3160">
            <v>3159</v>
          </cell>
          <cell r="P3160">
            <v>4607</v>
          </cell>
          <cell r="Q3160" t="str">
            <v>Major Customer Group</v>
          </cell>
          <cell r="R3160" t="str">
            <v>mjor_cst_grp</v>
          </cell>
        </row>
        <row r="3161">
          <cell r="A3161" t="str">
            <v>Merchant Identification Number</v>
          </cell>
          <cell r="B3161">
            <v>3160</v>
          </cell>
          <cell r="P3161">
            <v>4610</v>
          </cell>
          <cell r="Q3161" t="str">
            <v>Risk level</v>
          </cell>
          <cell r="R3161" t="str">
            <v>risk_lvl</v>
          </cell>
        </row>
        <row r="3162">
          <cell r="A3162" t="str">
            <v>Owner Identification Number</v>
          </cell>
          <cell r="B3162">
            <v>3161</v>
          </cell>
          <cell r="P3162">
            <v>4611</v>
          </cell>
          <cell r="Q3162" t="str">
            <v>Picture of Risk Level</v>
          </cell>
          <cell r="R3162" t="str">
            <v>pic_of_risk_lvl</v>
          </cell>
        </row>
        <row r="3163">
          <cell r="A3163" t="str">
            <v>Credit Card Account Number</v>
          </cell>
          <cell r="B3163">
            <v>3162</v>
          </cell>
          <cell r="P3163">
            <v>4612</v>
          </cell>
          <cell r="Q3163" t="str">
            <v>Account Owner Phone Number</v>
          </cell>
          <cell r="R3163" t="str">
            <v>acct_ownr_phn_num</v>
          </cell>
        </row>
        <row r="3164">
          <cell r="A3164" t="str">
            <v>Visa Commission Rate</v>
          </cell>
          <cell r="B3164">
            <v>3163</v>
          </cell>
          <cell r="P3164">
            <v>4613</v>
          </cell>
          <cell r="Q3164" t="str">
            <v>Account Owner Name</v>
          </cell>
          <cell r="R3164" t="str">
            <v>acct_ownr_nm</v>
          </cell>
        </row>
        <row r="3165">
          <cell r="A3165" t="str">
            <v>Mastercard Commission Rate</v>
          </cell>
          <cell r="B3165">
            <v>3164</v>
          </cell>
          <cell r="P3165">
            <v>4616</v>
          </cell>
          <cell r="Q3165" t="str">
            <v>Sales Size</v>
          </cell>
          <cell r="R3165" t="str">
            <v>sale_size</v>
          </cell>
        </row>
        <row r="3166">
          <cell r="A3166" t="str">
            <v>Credit Card Commission Rate</v>
          </cell>
          <cell r="B3166">
            <v>3165</v>
          </cell>
          <cell r="P3166">
            <v>4622</v>
          </cell>
          <cell r="Q3166" t="str">
            <v>Picture of Primary Segment Code</v>
          </cell>
          <cell r="R3166" t="str">
            <v>pic_of_prim_seg_cd</v>
          </cell>
        </row>
        <row r="3167">
          <cell r="A3167" t="str">
            <v>Card Identification Method</v>
          </cell>
          <cell r="B3167">
            <v>3166</v>
          </cell>
          <cell r="P3167">
            <v>4623</v>
          </cell>
          <cell r="Q3167" t="str">
            <v>Primary and Secondary Segment Code</v>
          </cell>
          <cell r="R3167" t="str">
            <v>prim_and_scdr_seg_cd</v>
          </cell>
        </row>
        <row r="3168">
          <cell r="A3168" t="str">
            <v>Authorize Source Code</v>
          </cell>
          <cell r="B3168">
            <v>3167</v>
          </cell>
          <cell r="P3168">
            <v>4624</v>
          </cell>
          <cell r="Q3168" t="str">
            <v>Team RC Code</v>
          </cell>
          <cell r="R3168" t="str">
            <v>team_rc_cd</v>
          </cell>
        </row>
        <row r="3169">
          <cell r="A3169" t="str">
            <v>Authorize Number</v>
          </cell>
          <cell r="B3169">
            <v>3168</v>
          </cell>
          <cell r="P3169">
            <v>4626</v>
          </cell>
          <cell r="Q3169" t="str">
            <v>Service Manager Name</v>
          </cell>
          <cell r="R3169" t="str">
            <v>svc_mngr_nm</v>
          </cell>
        </row>
        <row r="3170">
          <cell r="A3170" t="str">
            <v>Visa Electron Commission Rate</v>
          </cell>
          <cell r="B3170">
            <v>3169</v>
          </cell>
          <cell r="P3170">
            <v>4627</v>
          </cell>
          <cell r="Q3170" t="str">
            <v>Service Manager Person Name</v>
          </cell>
          <cell r="R3170" t="str">
            <v>svc_mngr_psn_nm</v>
          </cell>
        </row>
        <row r="3171">
          <cell r="A3171" t="str">
            <v xml:space="preserve">Electronic Card Commission Rate </v>
          </cell>
          <cell r="B3171">
            <v>3170</v>
          </cell>
          <cell r="P3171">
            <v>4628</v>
          </cell>
          <cell r="Q3171" t="str">
            <v>Service Manager Phone Number</v>
          </cell>
          <cell r="R3171" t="str">
            <v>svc_mngr_phn_num</v>
          </cell>
        </row>
        <row r="3172">
          <cell r="A3172" t="str">
            <v>Electronic Card Mall Commission Rate</v>
          </cell>
          <cell r="B3172">
            <v>3171</v>
          </cell>
          <cell r="P3172">
            <v>4630</v>
          </cell>
          <cell r="Q3172" t="str">
            <v>Service RM Employee Number</v>
          </cell>
          <cell r="R3172" t="str">
            <v>svc_rm_emp_num</v>
          </cell>
        </row>
        <row r="3173">
          <cell r="A3173" t="str">
            <v>Electronic Card Commission Per Transaction</v>
          </cell>
          <cell r="B3173">
            <v>3172</v>
          </cell>
          <cell r="P3173">
            <v>4631</v>
          </cell>
          <cell r="Q3173" t="str">
            <v>Service RM Phone Number</v>
          </cell>
          <cell r="R3173" t="str">
            <v>svc_rm_phn_num</v>
          </cell>
        </row>
        <row r="3174">
          <cell r="A3174" t="str">
            <v>Electronic Card Bull Cost</v>
          </cell>
          <cell r="B3174">
            <v>3173</v>
          </cell>
          <cell r="P3174">
            <v>4633</v>
          </cell>
          <cell r="Q3174" t="str">
            <v>Share with Person</v>
          </cell>
          <cell r="R3174" t="str">
            <v>share_with_psn</v>
          </cell>
        </row>
        <row r="3175">
          <cell r="A3175" t="str">
            <v>Mail Phone Indicator</v>
          </cell>
          <cell r="B3175">
            <v>3174</v>
          </cell>
          <cell r="P3175">
            <v>4636</v>
          </cell>
          <cell r="Q3175" t="str">
            <v>RM Contact Number</v>
          </cell>
          <cell r="R3175" t="str">
            <v>rm_ctc_num</v>
          </cell>
        </row>
        <row r="3176">
          <cell r="A3176" t="str">
            <v>Visa Onus Commission Rate</v>
          </cell>
          <cell r="B3176">
            <v>3175</v>
          </cell>
          <cell r="P3176">
            <v>4637</v>
          </cell>
          <cell r="Q3176" t="str">
            <v>Employee Number of Customer Temporary Owner</v>
          </cell>
          <cell r="R3176" t="str">
            <v>emp_nbr_cst_tmp_ownr</v>
          </cell>
        </row>
        <row r="3177">
          <cell r="A3177" t="str">
            <v>Visa Local Commission Rate</v>
          </cell>
          <cell r="B3177">
            <v>3176</v>
          </cell>
          <cell r="P3177">
            <v>4639</v>
          </cell>
          <cell r="Q3177" t="str">
            <v>Customer Social Media</v>
          </cell>
          <cell r="R3177" t="str">
            <v>cst_social_media</v>
          </cell>
        </row>
        <row r="3178">
          <cell r="A3178" t="str">
            <v>Visa Inter Commission Rate</v>
          </cell>
          <cell r="B3178">
            <v>3177</v>
          </cell>
          <cell r="P3178">
            <v>4640</v>
          </cell>
          <cell r="Q3178" t="str">
            <v>Estimated Income Entrepreneur</v>
          </cell>
          <cell r="R3178" t="str">
            <v>est_incm_entpnr</v>
          </cell>
        </row>
        <row r="3179">
          <cell r="A3179" t="str">
            <v>Visa Platinum Commission Rate</v>
          </cell>
          <cell r="B3179">
            <v>3178</v>
          </cell>
          <cell r="P3179">
            <v>4641</v>
          </cell>
          <cell r="Q3179" t="str">
            <v>Customer Estimated Salary</v>
          </cell>
          <cell r="R3179" t="str">
            <v>cst_est_slry</v>
          </cell>
        </row>
        <row r="3180">
          <cell r="A3180" t="str">
            <v>Visa Cooperate Commission Rate</v>
          </cell>
          <cell r="B3180">
            <v>3179</v>
          </cell>
          <cell r="P3180">
            <v>4642</v>
          </cell>
          <cell r="Q3180" t="str">
            <v xml:space="preserve">Email Use for Send Statement </v>
          </cell>
          <cell r="R3180" t="str">
            <v>email_use_for_send_stmt</v>
          </cell>
        </row>
        <row r="3181">
          <cell r="A3181" t="str">
            <v>Mastercard Onus Commission Rate</v>
          </cell>
          <cell r="B3181">
            <v>3180</v>
          </cell>
          <cell r="P3181">
            <v>4645</v>
          </cell>
          <cell r="Q3181" t="str">
            <v>Stock Day on Hand Days</v>
          </cell>
          <cell r="R3181" t="str">
            <v>stck_day_ohnd_day</v>
          </cell>
        </row>
        <row r="3182">
          <cell r="A3182" t="str">
            <v>Mastercard Local Commission Rate</v>
          </cell>
          <cell r="B3182">
            <v>3181</v>
          </cell>
          <cell r="P3182">
            <v>4646</v>
          </cell>
          <cell r="Q3182" t="str">
            <v>Securities Company</v>
          </cell>
          <cell r="R3182" t="str">
            <v>secur_co</v>
          </cell>
        </row>
        <row r="3183">
          <cell r="A3183" t="str">
            <v>Mastercard Inter Commission Rate</v>
          </cell>
          <cell r="B3183">
            <v>3182</v>
          </cell>
          <cell r="P3183">
            <v>4647</v>
          </cell>
          <cell r="Q3183" t="str">
            <v>Customer Contact Received Gift</v>
          </cell>
          <cell r="R3183" t="str">
            <v>cst_ctc_rcv_gift</v>
          </cell>
        </row>
        <row r="3184">
          <cell r="A3184" t="str">
            <v>Mastercard Platinum Commission Rate</v>
          </cell>
          <cell r="B3184">
            <v>3183</v>
          </cell>
          <cell r="P3184">
            <v>4658</v>
          </cell>
          <cell r="Q3184" t="str">
            <v>Customer Tax Deduction</v>
          </cell>
          <cell r="R3184" t="str">
            <v>cst_tax_dedct</v>
          </cell>
        </row>
        <row r="3185">
          <cell r="A3185" t="str">
            <v>Mastercard Cooperate Commission Rate</v>
          </cell>
          <cell r="B3185">
            <v>3184</v>
          </cell>
          <cell r="P3185">
            <v>4659</v>
          </cell>
          <cell r="Q3185" t="str">
            <v>Team Head of Customer Owner Dual Port</v>
          </cell>
          <cell r="R3185" t="str">
            <v>team_head_of_cst_ownr_dual_port</v>
          </cell>
        </row>
        <row r="3186">
          <cell r="A3186" t="str">
            <v>Purchase Commission Rate</v>
          </cell>
          <cell r="B3186">
            <v>3185</v>
          </cell>
          <cell r="P3186">
            <v>4660</v>
          </cell>
          <cell r="Q3186" t="str">
            <v>Customer Owner Team Name</v>
          </cell>
          <cell r="R3186" t="str">
            <v>cst_ownr_team_nm</v>
          </cell>
        </row>
        <row r="3187">
          <cell r="A3187" t="str">
            <v>Smartpay flag</v>
          </cell>
          <cell r="B3187">
            <v>3186</v>
          </cell>
          <cell r="P3187">
            <v>4661</v>
          </cell>
          <cell r="Q3187" t="str">
            <v>List of Port Team Structure External Number</v>
          </cell>
          <cell r="R3187" t="str">
            <v>list_of_port_team_strct_extnl_num</v>
          </cell>
        </row>
        <row r="3188">
          <cell r="A3188" t="str">
            <v>Iplan Mode</v>
          </cell>
          <cell r="B3188">
            <v>3187</v>
          </cell>
          <cell r="P3188">
            <v>4663</v>
          </cell>
          <cell r="Q3188" t="str">
            <v>Temporary Ownership Flag</v>
          </cell>
          <cell r="R3188" t="str">
            <v>tmp_ownr_f</v>
          </cell>
        </row>
        <row r="3189">
          <cell r="A3189" t="str">
            <v>Supplier Number</v>
          </cell>
          <cell r="B3189">
            <v>3188</v>
          </cell>
          <cell r="P3189">
            <v>4664</v>
          </cell>
          <cell r="Q3189" t="str">
            <v>Salutation</v>
          </cell>
          <cell r="R3189" t="str">
            <v>salut</v>
          </cell>
        </row>
        <row r="3190">
          <cell r="A3190" t="str">
            <v>Model Number</v>
          </cell>
          <cell r="B3190">
            <v>3189</v>
          </cell>
          <cell r="P3190">
            <v>4669</v>
          </cell>
          <cell r="Q3190" t="str">
            <v>Number of Total Benefit</v>
          </cell>
          <cell r="R3190" t="str">
            <v>nbr_tot_bnft</v>
          </cell>
        </row>
        <row r="3191">
          <cell r="A3191" t="str">
            <v>Serial Number</v>
          </cell>
          <cell r="B3191">
            <v>3190</v>
          </cell>
          <cell r="P3191">
            <v>4670</v>
          </cell>
          <cell r="Q3191" t="str">
            <v>Number of Total Contact</v>
          </cell>
          <cell r="R3191" t="str">
            <v>nbr_tot_ctc</v>
          </cell>
        </row>
        <row r="3192">
          <cell r="A3192" t="str">
            <v>Supplier Name</v>
          </cell>
          <cell r="B3192">
            <v>3191</v>
          </cell>
          <cell r="P3192">
            <v>4671</v>
          </cell>
          <cell r="Q3192" t="str">
            <v>Customer Credit Limit</v>
          </cell>
          <cell r="R3192" t="str">
            <v>cst_cr_lmt</v>
          </cell>
        </row>
        <row r="3193">
          <cell r="A3193" t="str">
            <v>Model Name</v>
          </cell>
          <cell r="B3193">
            <v>3192</v>
          </cell>
          <cell r="P3193">
            <v>4672</v>
          </cell>
          <cell r="Q3193" t="str">
            <v>Sum of Commercial Exposure and Consumer Exposure</v>
          </cell>
          <cell r="R3193" t="str">
            <v>sum_of_cmmrc_expos_and_cnsmr_expos</v>
          </cell>
        </row>
        <row r="3194">
          <cell r="A3194" t="str">
            <v>Promotion Name</v>
          </cell>
          <cell r="B3194">
            <v>3193</v>
          </cell>
          <cell r="P3194">
            <v>4673</v>
          </cell>
          <cell r="Q3194" t="str">
            <v>Sum of Commercial Limit and Consumer Limit</v>
          </cell>
          <cell r="R3194" t="str">
            <v>sum_of_cmmrc_lmt_and_cnsmr_lmt</v>
          </cell>
        </row>
        <row r="3195">
          <cell r="A3195" t="str">
            <v>Threshold From Amount</v>
          </cell>
          <cell r="B3195">
            <v>3194</v>
          </cell>
          <cell r="P3195">
            <v>4674</v>
          </cell>
          <cell r="Q3195" t="str">
            <v>Sum of Commercial Out and Consumer Out</v>
          </cell>
          <cell r="R3195" t="str">
            <v>sum_of_cmmrc_out_and_cnsmr_out</v>
          </cell>
        </row>
        <row r="3196">
          <cell r="A3196" t="str">
            <v>Threshold To Amount</v>
          </cell>
          <cell r="B3196">
            <v>3195</v>
          </cell>
          <cell r="P3196">
            <v>4676</v>
          </cell>
          <cell r="Q3196" t="str">
            <v>Sum of Outstanding Amount and Limit Amount for SME</v>
          </cell>
          <cell r="R3196" t="str">
            <v>sum_of_otsnd_amt_and_lmt_amt_for_sme</v>
          </cell>
        </row>
        <row r="3197">
          <cell r="A3197" t="str">
            <v>Handling Fee</v>
          </cell>
          <cell r="B3197">
            <v>3196</v>
          </cell>
          <cell r="P3197">
            <v>4678</v>
          </cell>
          <cell r="Q3197" t="str">
            <v>Approved Credit Amount for SME</v>
          </cell>
          <cell r="R3197" t="str">
            <v>apprv_cr_amt_for_sme</v>
          </cell>
        </row>
        <row r="3198">
          <cell r="A3198" t="str">
            <v>Minimum Installment Per Month</v>
          </cell>
          <cell r="B3198">
            <v>3197</v>
          </cell>
          <cell r="P3198">
            <v>4680</v>
          </cell>
          <cell r="Q3198" t="str">
            <v>Outstanding Amount for SME</v>
          </cell>
          <cell r="R3198" t="str">
            <v>otsnd_amt_for_sme</v>
          </cell>
        </row>
        <row r="3199">
          <cell r="A3199" t="str">
            <v>Term</v>
          </cell>
          <cell r="B3199">
            <v>3198</v>
          </cell>
          <cell r="P3199">
            <v>4681</v>
          </cell>
          <cell r="Q3199" t="str">
            <v>Range of Outstanding Amount for SME</v>
          </cell>
          <cell r="R3199" t="str">
            <v>rng_of_otsnd_amt_for_sme</v>
          </cell>
        </row>
        <row r="3200">
          <cell r="A3200" t="str">
            <v>Free Month Number</v>
          </cell>
          <cell r="B3200">
            <v>3199</v>
          </cell>
          <cell r="P3200">
            <v>4683</v>
          </cell>
          <cell r="Q3200" t="str">
            <v>Total Shareholder Equity</v>
          </cell>
          <cell r="R3200" t="str">
            <v>tot_shrhldr_eqty</v>
          </cell>
        </row>
        <row r="3201">
          <cell r="A3201" t="str">
            <v>Waive From</v>
          </cell>
          <cell r="B3201">
            <v>3200</v>
          </cell>
          <cell r="P3201">
            <v>4685</v>
          </cell>
          <cell r="Q3201" t="str">
            <v>Pool</v>
          </cell>
          <cell r="R3201" t="str">
            <v>pool</v>
          </cell>
        </row>
        <row r="3202">
          <cell r="A3202" t="str">
            <v>Waive To</v>
          </cell>
          <cell r="B3202">
            <v>3201</v>
          </cell>
          <cell r="P3202">
            <v>4686</v>
          </cell>
          <cell r="Q3202" t="str">
            <v>Travel Life Style</v>
          </cell>
          <cell r="R3202" t="str">
            <v>tvl_life_styl</v>
          </cell>
        </row>
        <row r="3203">
          <cell r="A3203" t="str">
            <v>Merchant Discount</v>
          </cell>
          <cell r="B3203">
            <v>3202</v>
          </cell>
          <cell r="P3203">
            <v>4687</v>
          </cell>
          <cell r="Q3203" t="str">
            <v>Trigger Name 1</v>
          </cell>
          <cell r="R3203" t="str">
            <v>trgr_nm_1</v>
          </cell>
        </row>
        <row r="3204">
          <cell r="A3204" t="str">
            <v>Interest</v>
          </cell>
          <cell r="B3204">
            <v>3203</v>
          </cell>
          <cell r="P3204">
            <v>4688</v>
          </cell>
          <cell r="Q3204" t="str">
            <v>Trigger Name 2</v>
          </cell>
          <cell r="R3204" t="str">
            <v>trgr_nm_2</v>
          </cell>
        </row>
        <row r="3205">
          <cell r="A3205" t="str">
            <v>Merchant Fee</v>
          </cell>
          <cell r="B3205">
            <v>3204</v>
          </cell>
          <cell r="P3205">
            <v>4689</v>
          </cell>
          <cell r="Q3205" t="str">
            <v>Trigger Name 3</v>
          </cell>
          <cell r="R3205" t="str">
            <v>trgr_nm_3</v>
          </cell>
        </row>
        <row r="3206">
          <cell r="A3206" t="str">
            <v>Supplier Fee</v>
          </cell>
          <cell r="B3206">
            <v>3205</v>
          </cell>
          <cell r="P3206">
            <v>4690</v>
          </cell>
          <cell r="Q3206" t="str">
            <v>Trigger Name 4</v>
          </cell>
          <cell r="R3206" t="str">
            <v>trgr_nm_4</v>
          </cell>
        </row>
        <row r="3207">
          <cell r="A3207" t="str">
            <v>Customer Fee</v>
          </cell>
          <cell r="B3207">
            <v>3206</v>
          </cell>
          <cell r="P3207">
            <v>4691</v>
          </cell>
          <cell r="Q3207" t="str">
            <v>Trigger Name 5</v>
          </cell>
          <cell r="R3207" t="str">
            <v>trgr_nm_5</v>
          </cell>
        </row>
        <row r="3208">
          <cell r="A3208" t="str">
            <v>Installment Start Date</v>
          </cell>
          <cell r="B3208">
            <v>3207</v>
          </cell>
          <cell r="P3208">
            <v>4692</v>
          </cell>
          <cell r="Q3208" t="str">
            <v>Trigger Name 6</v>
          </cell>
          <cell r="R3208" t="str">
            <v>trgr_nm_6</v>
          </cell>
        </row>
        <row r="3209">
          <cell r="A3209" t="str">
            <v>Installment End Date</v>
          </cell>
          <cell r="B3209">
            <v>3208</v>
          </cell>
          <cell r="P3209">
            <v>4693</v>
          </cell>
          <cell r="Q3209" t="str">
            <v>Trigger Name 7</v>
          </cell>
          <cell r="R3209" t="str">
            <v>trgr_nm_7</v>
          </cell>
        </row>
        <row r="3210">
          <cell r="A3210" t="str">
            <v>Branch Name</v>
          </cell>
          <cell r="B3210">
            <v>3209</v>
          </cell>
          <cell r="P3210">
            <v>4694</v>
          </cell>
          <cell r="Q3210" t="str">
            <v>Trigger Name 8</v>
          </cell>
          <cell r="R3210" t="str">
            <v>trgr_nm_8</v>
          </cell>
        </row>
        <row r="3211">
          <cell r="A3211" t="str">
            <v>Charge Record</v>
          </cell>
          <cell r="B3211">
            <v>3210</v>
          </cell>
          <cell r="P3211">
            <v>4695</v>
          </cell>
          <cell r="Q3211" t="str">
            <v>Trigger Action</v>
          </cell>
          <cell r="R3211" t="str">
            <v>trgr_actn</v>
          </cell>
        </row>
        <row r="3212">
          <cell r="A3212" t="str">
            <v>Serial Number EMIE</v>
          </cell>
          <cell r="B3212">
            <v>3211</v>
          </cell>
          <cell r="P3212">
            <v>4696</v>
          </cell>
          <cell r="Q3212" t="str">
            <v>Trigger Group Name</v>
          </cell>
          <cell r="R3212" t="str">
            <v>trgr_grp_nm</v>
          </cell>
        </row>
        <row r="3213">
          <cell r="A3213" t="str">
            <v>Filler</v>
          </cell>
          <cell r="B3213">
            <v>3212</v>
          </cell>
          <cell r="P3213">
            <v>4698</v>
          </cell>
          <cell r="Q3213" t="str">
            <v>Trigger Summary</v>
          </cell>
          <cell r="R3213" t="str">
            <v>trgr_sum</v>
          </cell>
        </row>
        <row r="3214">
          <cell r="A3214" t="str">
            <v>Terminal Identification Number</v>
          </cell>
          <cell r="B3214">
            <v>3213</v>
          </cell>
          <cell r="P3214">
            <v>4699</v>
          </cell>
          <cell r="Q3214" t="str">
            <v>Type of Customer</v>
          </cell>
          <cell r="R3214" t="str">
            <v>tp_of_cst</v>
          </cell>
        </row>
        <row r="3215">
          <cell r="A3215" t="str">
            <v>Redemption Amount</v>
          </cell>
          <cell r="B3215">
            <v>3214</v>
          </cell>
          <cell r="P3215">
            <v>4706</v>
          </cell>
          <cell r="Q3215" t="str">
            <v>Sum of Wallet Size Credit Limit and Outstanding</v>
          </cell>
          <cell r="R3215" t="str">
            <v>sum_of_wllt_size_cr_lmt_and_otsnd</v>
          </cell>
        </row>
        <row r="3216">
          <cell r="A3216" t="str">
            <v>Net Sales</v>
          </cell>
          <cell r="B3216">
            <v>3215</v>
          </cell>
          <cell r="P3216">
            <v>4708</v>
          </cell>
          <cell r="Q3216" t="str">
            <v>Range of Outstanding Credit</v>
          </cell>
          <cell r="R3216" t="str">
            <v>rng_of_otsnd_cr</v>
          </cell>
        </row>
        <row r="3217">
          <cell r="A3217" t="str">
            <v>Redemption Point</v>
          </cell>
          <cell r="B3217">
            <v>3216</v>
          </cell>
          <cell r="P3217">
            <v>4709</v>
          </cell>
          <cell r="Q3217" t="str">
            <v>Sum of Wallet Size Limit and Outstanding</v>
          </cell>
          <cell r="R3217" t="str">
            <v>sum_of_wllt_size_lmt_and_otsnd</v>
          </cell>
        </row>
        <row r="3218">
          <cell r="A3218" t="str">
            <v>Redemption Merchant Amount</v>
          </cell>
          <cell r="B3218">
            <v>3217</v>
          </cell>
          <cell r="P3218">
            <v>4710</v>
          </cell>
          <cell r="Q3218" t="str">
            <v>Approved Credit Limit</v>
          </cell>
          <cell r="R3218" t="str">
            <v>apprv_cr_lmt</v>
          </cell>
        </row>
        <row r="3219">
          <cell r="A3219" t="str">
            <v>Merchant Percentage</v>
          </cell>
          <cell r="B3219">
            <v>3218</v>
          </cell>
          <cell r="P3219">
            <v>4711</v>
          </cell>
          <cell r="Q3219" t="str">
            <v>Outstanding Amount</v>
          </cell>
          <cell r="R3219" t="str">
            <v>otsnd_amt</v>
          </cell>
        </row>
        <row r="3220">
          <cell r="A3220" t="str">
            <v>Trace Identification Number</v>
          </cell>
          <cell r="B3220">
            <v>3219</v>
          </cell>
          <cell r="P3220">
            <v>4712</v>
          </cell>
          <cell r="Q3220" t="str">
            <v>Investment Amount</v>
          </cell>
          <cell r="R3220" t="str">
            <v>invst_amt</v>
          </cell>
        </row>
        <row r="3221">
          <cell r="A3221" t="str">
            <v>Redemption Type Code</v>
          </cell>
          <cell r="B3221">
            <v>3220</v>
          </cell>
          <cell r="P3221">
            <v>4713</v>
          </cell>
          <cell r="Q3221" t="str">
            <v>Range of Investment Amount</v>
          </cell>
          <cell r="R3221" t="str">
            <v>rng_of_invst_amt</v>
          </cell>
        </row>
        <row r="3222">
          <cell r="A3222" t="str">
            <v>E-Voucher Code</v>
          </cell>
          <cell r="B3222">
            <v>3221</v>
          </cell>
          <cell r="P3222">
            <v>4714</v>
          </cell>
          <cell r="Q3222" t="str">
            <v>Watch List Customer Flag</v>
          </cell>
          <cell r="R3222" t="str">
            <v>wtch_list_cst_f</v>
          </cell>
        </row>
        <row r="3223">
          <cell r="A3223" t="str">
            <v>Quantity</v>
          </cell>
          <cell r="B3223">
            <v>3222</v>
          </cell>
          <cell r="P3223">
            <v>4715</v>
          </cell>
          <cell r="Q3223" t="str">
            <v>Watch List Customer</v>
          </cell>
          <cell r="R3223" t="str">
            <v>wtch_list_cst</v>
          </cell>
        </row>
        <row r="3224">
          <cell r="A3224" t="str">
            <v>Balance Point</v>
          </cell>
          <cell r="B3224">
            <v>3223</v>
          </cell>
          <cell r="P3224">
            <v>4718</v>
          </cell>
          <cell r="Q3224" t="str">
            <v>Reason for Consult</v>
          </cell>
          <cell r="R3224" t="str">
            <v>rsn_for_conslt</v>
          </cell>
        </row>
        <row r="3225">
          <cell r="A3225" t="str">
            <v>Used Point</v>
          </cell>
          <cell r="B3225">
            <v>3224</v>
          </cell>
          <cell r="P3225">
            <v>4722</v>
          </cell>
          <cell r="Q3225" t="str">
            <v xml:space="preserve">Age of Business </v>
          </cell>
          <cell r="R3225" t="str">
            <v>age_of_bsn</v>
          </cell>
        </row>
        <row r="3226">
          <cell r="A3226" t="str">
            <v xml:space="preserve">Pos Entry Mode </v>
          </cell>
          <cell r="B3226">
            <v>3225</v>
          </cell>
          <cell r="P3226">
            <v>4726</v>
          </cell>
          <cell r="Q3226" t="str">
            <v>Total Amount</v>
          </cell>
          <cell r="R3226" t="str">
            <v>tamt</v>
          </cell>
        </row>
        <row r="3227">
          <cell r="A3227" t="str">
            <v>Invoice number</v>
          </cell>
          <cell r="B3227">
            <v>3226</v>
          </cell>
          <cell r="P3227">
            <v>4729</v>
          </cell>
          <cell r="Q3227" t="str">
            <v>Cheque Date</v>
          </cell>
          <cell r="R3227" t="str">
            <v>chq_dt</v>
          </cell>
        </row>
        <row r="3228">
          <cell r="A3228" t="str">
            <v xml:space="preserve">Merchant Branch Code </v>
          </cell>
          <cell r="B3228">
            <v>3227</v>
          </cell>
          <cell r="P3228">
            <v>4742</v>
          </cell>
          <cell r="Q3228" t="str">
            <v>Average Payroll Amount</v>
          </cell>
          <cell r="R3228" t="str">
            <v>avg_pyrl_amt</v>
          </cell>
        </row>
        <row r="3229">
          <cell r="A3229" t="str">
            <v>UI Batch Code</v>
          </cell>
          <cell r="B3229">
            <v>3228</v>
          </cell>
          <cell r="P3229">
            <v>4750</v>
          </cell>
          <cell r="Q3229" t="str">
            <v>Relationship with Company</v>
          </cell>
          <cell r="R3229" t="str">
            <v>rel_with_co</v>
          </cell>
        </row>
        <row r="3230">
          <cell r="A3230" t="str">
            <v>Prefix</v>
          </cell>
          <cell r="B3230">
            <v>3229</v>
          </cell>
          <cell r="P3230">
            <v>4751</v>
          </cell>
          <cell r="Q3230" t="str">
            <v>Customer Contact Frequency</v>
          </cell>
          <cell r="R3230" t="str">
            <v>cst_ctc_frq</v>
          </cell>
        </row>
        <row r="3231">
          <cell r="A3231" t="str">
            <v>Visa or Mastercard Code</v>
          </cell>
          <cell r="B3231">
            <v>3230</v>
          </cell>
          <cell r="P3231">
            <v>4752</v>
          </cell>
          <cell r="Q3231" t="str">
            <v>Size of Business</v>
          </cell>
          <cell r="R3231" t="str">
            <v>size_of_bsn</v>
          </cell>
        </row>
        <row r="3232">
          <cell r="A3232" t="str">
            <v>International, Local or Associate Code</v>
          </cell>
          <cell r="B3232">
            <v>3231</v>
          </cell>
          <cell r="P3232">
            <v>4754</v>
          </cell>
          <cell r="Q3232" t="str">
            <v>Estimated Income Result</v>
          </cell>
          <cell r="R3232" t="str">
            <v>est_incm_rslt</v>
          </cell>
        </row>
        <row r="3233">
          <cell r="A3233" t="str">
            <v>Bank Issuer Code</v>
          </cell>
          <cell r="B3233">
            <v>3232</v>
          </cell>
          <cell r="P3233">
            <v>4756</v>
          </cell>
          <cell r="Q3233" t="str">
            <v>Family Status</v>
          </cell>
          <cell r="R3233" t="str">
            <v>fmly_st</v>
          </cell>
        </row>
        <row r="3234">
          <cell r="A3234" t="str">
            <v>Full Name of Bank Issuer in English</v>
          </cell>
          <cell r="B3234">
            <v>3233</v>
          </cell>
          <cell r="P3234">
            <v>4757</v>
          </cell>
          <cell r="Q3234" t="str">
            <v>Additional Information for Debt Collection 1</v>
          </cell>
          <cell r="R3234" t="str">
            <v>add_info_for_debt_coll_1</v>
          </cell>
        </row>
        <row r="3235">
          <cell r="A3235" t="str">
            <v>Shot Name of Bank Issuer in English</v>
          </cell>
          <cell r="B3235">
            <v>3234</v>
          </cell>
          <cell r="P3235">
            <v>4758</v>
          </cell>
          <cell r="Q3235" t="str">
            <v>Additional Information 10</v>
          </cell>
          <cell r="R3235" t="str">
            <v>add_info_10</v>
          </cell>
        </row>
        <row r="3236">
          <cell r="A3236" t="str">
            <v>Bin of Platinum Corporate</v>
          </cell>
          <cell r="B3236">
            <v>3235</v>
          </cell>
          <cell r="P3236">
            <v>4759</v>
          </cell>
          <cell r="Q3236" t="str">
            <v>Additional Information 11</v>
          </cell>
          <cell r="R3236" t="str">
            <v>add_info_11</v>
          </cell>
        </row>
        <row r="3237">
          <cell r="A3237" t="str">
            <v>Mastercard Low Value</v>
          </cell>
          <cell r="B3237">
            <v>3236</v>
          </cell>
          <cell r="P3237">
            <v>4760</v>
          </cell>
          <cell r="Q3237" t="str">
            <v>Additional Information 12</v>
          </cell>
          <cell r="R3237" t="str">
            <v>add_info_12</v>
          </cell>
        </row>
        <row r="3238">
          <cell r="A3238" t="str">
            <v>Mastercard High Value</v>
          </cell>
          <cell r="B3238">
            <v>3237</v>
          </cell>
          <cell r="P3238">
            <v>4761</v>
          </cell>
          <cell r="Q3238" t="str">
            <v>Additional Information 13</v>
          </cell>
          <cell r="R3238" t="str">
            <v>add_info_13</v>
          </cell>
        </row>
        <row r="3239">
          <cell r="A3239" t="str">
            <v>Item Retail in January</v>
          </cell>
          <cell r="B3239">
            <v>3238</v>
          </cell>
          <cell r="P3239">
            <v>4762</v>
          </cell>
          <cell r="Q3239" t="str">
            <v>Additional Information 14</v>
          </cell>
          <cell r="R3239" t="str">
            <v>add_info_14</v>
          </cell>
        </row>
        <row r="3240">
          <cell r="A3240" t="str">
            <v>Retail Amount in January</v>
          </cell>
          <cell r="B3240">
            <v>3239</v>
          </cell>
          <cell r="P3240">
            <v>4763</v>
          </cell>
          <cell r="Q3240" t="str">
            <v>Additional Information 15</v>
          </cell>
          <cell r="R3240" t="str">
            <v>add_info_15</v>
          </cell>
        </row>
        <row r="3241">
          <cell r="A3241" t="str">
            <v>Item Cash Advance at Atm in January</v>
          </cell>
          <cell r="B3241">
            <v>3240</v>
          </cell>
          <cell r="P3241">
            <v>4764</v>
          </cell>
          <cell r="Q3241" t="str">
            <v>Additional Information 16</v>
          </cell>
          <cell r="R3241" t="str">
            <v>add_info_16</v>
          </cell>
        </row>
        <row r="3242">
          <cell r="A3242" t="str">
            <v>Cash Advance Amount at Atm in January</v>
          </cell>
          <cell r="B3242">
            <v>3241</v>
          </cell>
          <cell r="P3242">
            <v>4765</v>
          </cell>
          <cell r="Q3242" t="str">
            <v>Additional Information 17</v>
          </cell>
          <cell r="R3242" t="str">
            <v>add_info_17</v>
          </cell>
        </row>
        <row r="3243">
          <cell r="A3243" t="str">
            <v>Item Cash Advance at Counter in January</v>
          </cell>
          <cell r="B3243">
            <v>3242</v>
          </cell>
          <cell r="P3243">
            <v>4766</v>
          </cell>
          <cell r="Q3243" t="str">
            <v>Additional Information 18</v>
          </cell>
          <cell r="R3243" t="str">
            <v>add_info_18</v>
          </cell>
        </row>
        <row r="3244">
          <cell r="A3244" t="str">
            <v>Cash Advance Amount at Counter in January</v>
          </cell>
          <cell r="B3244">
            <v>3243</v>
          </cell>
          <cell r="P3244">
            <v>4767</v>
          </cell>
          <cell r="Q3244" t="str">
            <v>Additional Information 19</v>
          </cell>
          <cell r="R3244" t="str">
            <v>add_info_19</v>
          </cell>
        </row>
        <row r="3245">
          <cell r="A3245" t="str">
            <v>Interest Amount at Retail in January</v>
          </cell>
          <cell r="B3245">
            <v>3244</v>
          </cell>
          <cell r="P3245">
            <v>4768</v>
          </cell>
          <cell r="Q3245" t="str">
            <v>Additional Information for Debt Collection 2</v>
          </cell>
          <cell r="R3245" t="str">
            <v>add_info_for_debt_coll_2</v>
          </cell>
        </row>
        <row r="3246">
          <cell r="A3246" t="str">
            <v>Interest Rate at Retail in January</v>
          </cell>
          <cell r="B3246">
            <v>3245</v>
          </cell>
          <cell r="P3246">
            <v>4769</v>
          </cell>
          <cell r="Q3246" t="str">
            <v>Additional Information 20</v>
          </cell>
          <cell r="R3246" t="str">
            <v>add_info_20</v>
          </cell>
        </row>
        <row r="3247">
          <cell r="A3247" t="str">
            <v>Retail Limit1 in January</v>
          </cell>
          <cell r="B3247">
            <v>3246</v>
          </cell>
          <cell r="P3247">
            <v>4770</v>
          </cell>
          <cell r="Q3247" t="str">
            <v>Additional Information for Debt Collection 3</v>
          </cell>
          <cell r="R3247" t="str">
            <v>add_info_for_debt_coll_3</v>
          </cell>
        </row>
        <row r="3248">
          <cell r="A3248" t="str">
            <v>Retail Limit2 in January</v>
          </cell>
          <cell r="B3248">
            <v>3247</v>
          </cell>
          <cell r="P3248">
            <v>4771</v>
          </cell>
          <cell r="Q3248" t="str">
            <v>Additional Information for Debt Collection 4</v>
          </cell>
          <cell r="R3248" t="str">
            <v>add_info_for_debt_coll_4</v>
          </cell>
        </row>
        <row r="3249">
          <cell r="A3249" t="str">
            <v>Interest Rate at Retail-2 in January</v>
          </cell>
          <cell r="B3249">
            <v>3248</v>
          </cell>
          <cell r="P3249">
            <v>4772</v>
          </cell>
          <cell r="Q3249" t="str">
            <v>Additional Information for Debt Collection 5</v>
          </cell>
          <cell r="R3249" t="str">
            <v>add_info_for_debt_coll_5</v>
          </cell>
        </row>
        <row r="3250">
          <cell r="A3250" t="str">
            <v>Interest Rate at Retail-3 in January</v>
          </cell>
          <cell r="B3250">
            <v>3249</v>
          </cell>
          <cell r="P3250">
            <v>4773</v>
          </cell>
          <cell r="Q3250" t="str">
            <v>Additional Information for Debt Collection 6</v>
          </cell>
          <cell r="R3250" t="str">
            <v>add_info_for_debt_coll_6</v>
          </cell>
        </row>
        <row r="3251">
          <cell r="A3251" t="str">
            <v>Retail Limit Option in January</v>
          </cell>
          <cell r="B3251">
            <v>3250</v>
          </cell>
          <cell r="P3251">
            <v>4774</v>
          </cell>
          <cell r="Q3251" t="str">
            <v>Additional Information for Debt Collection 7</v>
          </cell>
          <cell r="R3251" t="str">
            <v>add_info_for_debt_coll_7</v>
          </cell>
        </row>
        <row r="3252">
          <cell r="A3252" t="str">
            <v>Interest Amount at Cash Advance in January</v>
          </cell>
          <cell r="B3252">
            <v>3251</v>
          </cell>
          <cell r="P3252">
            <v>4775</v>
          </cell>
          <cell r="Q3252" t="str">
            <v>Additional Information for Debt Collection 8</v>
          </cell>
          <cell r="R3252" t="str">
            <v>add_info_for_debt_coll_8</v>
          </cell>
        </row>
        <row r="3253">
          <cell r="A3253" t="str">
            <v>Interest Rate at Cash Advance in January</v>
          </cell>
          <cell r="B3253">
            <v>3252</v>
          </cell>
          <cell r="P3253">
            <v>4777</v>
          </cell>
          <cell r="Q3253" t="str">
            <v>Group of SIERRA</v>
          </cell>
          <cell r="R3253" t="str">
            <v>grp_of_sierra</v>
          </cell>
        </row>
        <row r="3254">
          <cell r="A3254" t="str">
            <v>Cash Advance Limit1 in January</v>
          </cell>
          <cell r="B3254">
            <v>3253</v>
          </cell>
          <cell r="P3254">
            <v>4778</v>
          </cell>
          <cell r="Q3254" t="str">
            <v>Industry Group</v>
          </cell>
          <cell r="R3254" t="str">
            <v>indst_grp</v>
          </cell>
        </row>
        <row r="3255">
          <cell r="A3255" t="str">
            <v>Cash Advance Limit2 in January</v>
          </cell>
          <cell r="B3255">
            <v>3254</v>
          </cell>
          <cell r="P3255">
            <v>4780</v>
          </cell>
          <cell r="Q3255" t="str">
            <v>Customer Payment on Time Flag</v>
          </cell>
          <cell r="R3255" t="str">
            <v>cst_paymt_on_tm_f</v>
          </cell>
        </row>
        <row r="3256">
          <cell r="A3256" t="str">
            <v>Interest Rate at Cash Advance-2 in January</v>
          </cell>
          <cell r="B3256">
            <v>3255</v>
          </cell>
          <cell r="P3256">
            <v>4781</v>
          </cell>
          <cell r="Q3256" t="str">
            <v>Lead Status</v>
          </cell>
          <cell r="R3256" t="str">
            <v>lead_st</v>
          </cell>
        </row>
        <row r="3257">
          <cell r="A3257" t="str">
            <v>Interest Rate at Cash Advance-3 in January</v>
          </cell>
          <cell r="B3257">
            <v>3256</v>
          </cell>
          <cell r="P3257">
            <v>4782</v>
          </cell>
          <cell r="Q3257" t="str">
            <v>Marital Status Information</v>
          </cell>
          <cell r="R3257" t="str">
            <v>mrtl_st_info</v>
          </cell>
        </row>
        <row r="3258">
          <cell r="A3258" t="str">
            <v>Cash Advance Limit Option in January</v>
          </cell>
          <cell r="B3258">
            <v>3257</v>
          </cell>
          <cell r="P3258">
            <v>4784</v>
          </cell>
          <cell r="Q3258" t="str">
            <v>Port has Balance Fund</v>
          </cell>
          <cell r="R3258" t="str">
            <v>port_has_bal_fund</v>
          </cell>
        </row>
        <row r="3259">
          <cell r="A3259" t="str">
            <v>Item Annual Fee in January</v>
          </cell>
          <cell r="B3259">
            <v>3258</v>
          </cell>
          <cell r="P3259">
            <v>4786</v>
          </cell>
          <cell r="Q3259" t="str">
            <v>Port has FIF Equity Fund</v>
          </cell>
          <cell r="R3259" t="str">
            <v>port_has_fif_eqty_fund</v>
          </cell>
        </row>
        <row r="3260">
          <cell r="A3260" t="str">
            <v>Annual Fee Amount in January</v>
          </cell>
          <cell r="B3260">
            <v>3259</v>
          </cell>
          <cell r="P3260">
            <v>4788</v>
          </cell>
          <cell r="Q3260" t="str">
            <v>Port has Liquidity Fund</v>
          </cell>
          <cell r="R3260" t="str">
            <v>port_has_lqd_fund</v>
          </cell>
        </row>
        <row r="3261">
          <cell r="A3261" t="str">
            <v>Item Late Charge in January</v>
          </cell>
          <cell r="B3261">
            <v>3260</v>
          </cell>
          <cell r="P3261">
            <v>4790</v>
          </cell>
          <cell r="Q3261" t="str">
            <v>Port has Tax Saving Fund</v>
          </cell>
          <cell r="R3261" t="str">
            <v>port_has_tax_svg_fund</v>
          </cell>
        </row>
        <row r="3262">
          <cell r="A3262" t="str">
            <v>Late Charge Amount in January</v>
          </cell>
          <cell r="B3262">
            <v>3261</v>
          </cell>
          <cell r="P3262">
            <v>4792</v>
          </cell>
          <cell r="Q3262" t="str">
            <v>Port has Term Fund</v>
          </cell>
          <cell r="R3262" t="str">
            <v>port_has_term_fund</v>
          </cell>
        </row>
        <row r="3263">
          <cell r="A3263" t="str">
            <v>Item Over Limit Fee in January</v>
          </cell>
          <cell r="B3263">
            <v>3262</v>
          </cell>
          <cell r="P3263">
            <v>4795</v>
          </cell>
          <cell r="Q3263" t="str">
            <v>Has Fund Account</v>
          </cell>
          <cell r="R3263" t="str">
            <v>has_fund_acct</v>
          </cell>
        </row>
        <row r="3264">
          <cell r="A3264" t="str">
            <v>Over Limit Fee Amount in January</v>
          </cell>
          <cell r="B3264">
            <v>3263</v>
          </cell>
          <cell r="P3264">
            <v>4797</v>
          </cell>
          <cell r="Q3264" t="str">
            <v>Number of Payroll</v>
          </cell>
          <cell r="R3264" t="str">
            <v>nbr_pyrl</v>
          </cell>
        </row>
        <row r="3265">
          <cell r="A3265" t="str">
            <v>Item Miscellaneous Charge Fee in January</v>
          </cell>
          <cell r="B3265">
            <v>3264</v>
          </cell>
          <cell r="P3265">
            <v>4799</v>
          </cell>
          <cell r="Q3265" t="str">
            <v>Notification of Profit and Loss of Fund</v>
          </cell>
          <cell r="R3265" t="str">
            <v>noti_of_proft_and_loss_of_fund</v>
          </cell>
        </row>
        <row r="3266">
          <cell r="A3266" t="str">
            <v>Miscellaneous Charge Fee Amount in January</v>
          </cell>
          <cell r="B3266">
            <v>3265</v>
          </cell>
          <cell r="P3266">
            <v>4800</v>
          </cell>
          <cell r="Q3266" t="str">
            <v>Occupation Business Type</v>
          </cell>
          <cell r="R3266" t="str">
            <v>ocp_bsn_tp</v>
          </cell>
        </row>
        <row r="3267">
          <cell r="A3267" t="str">
            <v>Item Service Charge Fee in January</v>
          </cell>
          <cell r="B3267">
            <v>3266</v>
          </cell>
          <cell r="P3267">
            <v>4801</v>
          </cell>
          <cell r="Q3267" t="str">
            <v>Occupation</v>
          </cell>
          <cell r="R3267" t="str">
            <v>ocp</v>
          </cell>
        </row>
        <row r="3268">
          <cell r="A3268" t="str">
            <v>Service Charge Fee Amount in January</v>
          </cell>
          <cell r="B3268">
            <v>3267</v>
          </cell>
          <cell r="P3268">
            <v>4802</v>
          </cell>
          <cell r="Q3268" t="str">
            <v>Type of Online Business</v>
          </cell>
          <cell r="R3268" t="str">
            <v>tp_of_onln_bsn</v>
          </cell>
        </row>
        <row r="3269">
          <cell r="A3269" t="str">
            <v>Item Cash Advance Per Fee in January</v>
          </cell>
          <cell r="B3269">
            <v>3268</v>
          </cell>
          <cell r="P3269">
            <v>4803</v>
          </cell>
          <cell r="Q3269" t="str">
            <v>Personalized Message</v>
          </cell>
          <cell r="R3269" t="str">
            <v>psn_msg</v>
          </cell>
        </row>
        <row r="3270">
          <cell r="A3270" t="str">
            <v>Cash Advance Per Fee Amount in January</v>
          </cell>
          <cell r="B3270">
            <v>3269</v>
          </cell>
          <cell r="P3270">
            <v>4805</v>
          </cell>
          <cell r="Q3270" t="str">
            <v>Account Extension Priority</v>
          </cell>
          <cell r="R3270" t="str">
            <v>acct_extns_prior</v>
          </cell>
        </row>
        <row r="3271">
          <cell r="A3271" t="str">
            <v>Payment Amount in January</v>
          </cell>
          <cell r="B3271">
            <v>3270</v>
          </cell>
          <cell r="P3271">
            <v>4809</v>
          </cell>
          <cell r="Q3271" t="str">
            <v>Salary Base</v>
          </cell>
          <cell r="R3271" t="str">
            <v>slry_base</v>
          </cell>
        </row>
        <row r="3272">
          <cell r="A3272" t="str">
            <v>Current Balance Amount as at statement in January</v>
          </cell>
          <cell r="B3272">
            <v>3271</v>
          </cell>
          <cell r="P3272">
            <v>4811</v>
          </cell>
          <cell r="Q3272" t="str">
            <v>All Product Code</v>
          </cell>
          <cell r="R3272" t="str">
            <v>all_pd_cd</v>
          </cell>
        </row>
        <row r="3273">
          <cell r="A3273" t="str">
            <v>Bonus Bucket Begin Balance in January</v>
          </cell>
          <cell r="B3273">
            <v>3272</v>
          </cell>
          <cell r="P3273">
            <v>4812</v>
          </cell>
          <cell r="Q3273" t="str">
            <v>Customer Benefit</v>
          </cell>
          <cell r="R3273" t="str">
            <v>cst_bnft</v>
          </cell>
        </row>
        <row r="3274">
          <cell r="A3274" t="str">
            <v>Bonus Bucket Earn in January</v>
          </cell>
          <cell r="B3274">
            <v>3273</v>
          </cell>
          <cell r="P3274">
            <v>4813</v>
          </cell>
          <cell r="Q3274" t="str">
            <v>Can Use Estimate Income</v>
          </cell>
          <cell r="R3274" t="str">
            <v>can_use_est_incm</v>
          </cell>
        </row>
        <row r="3275">
          <cell r="A3275" t="str">
            <v>Bonus Bucket Used in January</v>
          </cell>
          <cell r="B3275">
            <v>3274</v>
          </cell>
          <cell r="P3275">
            <v>4814</v>
          </cell>
          <cell r="Q3275" t="str">
            <v>Can Use Estimate Income Display</v>
          </cell>
          <cell r="R3275" t="str">
            <v>can_use_est_incm_dsply</v>
          </cell>
        </row>
        <row r="3276">
          <cell r="A3276" t="str">
            <v>Credit Limit as at statement in January</v>
          </cell>
          <cell r="B3276">
            <v>3275</v>
          </cell>
          <cell r="P3276">
            <v>4815</v>
          </cell>
          <cell r="Q3276" t="str">
            <v>Can Use Stable Income</v>
          </cell>
          <cell r="R3276" t="str">
            <v>can_use_stbl_incm</v>
          </cell>
        </row>
        <row r="3277">
          <cell r="A3277" t="str">
            <v>Available Credit as at statement in January</v>
          </cell>
          <cell r="B3277">
            <v>3276</v>
          </cell>
          <cell r="P3277">
            <v>4816</v>
          </cell>
          <cell r="Q3277" t="str">
            <v>Can Use Stable Income Display</v>
          </cell>
          <cell r="R3277" t="str">
            <v>can_use_stbl_incm_dsply</v>
          </cell>
        </row>
        <row r="3278">
          <cell r="A3278" t="str">
            <v>Cash Limit as at statement in January</v>
          </cell>
          <cell r="B3278">
            <v>3277</v>
          </cell>
          <cell r="P3278">
            <v>4824</v>
          </cell>
          <cell r="Q3278" t="str">
            <v>Estimate Income Link</v>
          </cell>
          <cell r="R3278" t="str">
            <v>est_incm_link</v>
          </cell>
        </row>
        <row r="3279">
          <cell r="A3279" t="str">
            <v>Available Cash as at statement in January</v>
          </cell>
          <cell r="B3279">
            <v>3278</v>
          </cell>
          <cell r="P3279">
            <v>4828</v>
          </cell>
          <cell r="Q3279" t="str">
            <v>Estimated Individual Monthly Income</v>
          </cell>
          <cell r="R3279" t="str">
            <v>est_idv_mo_incm</v>
          </cell>
        </row>
        <row r="3280">
          <cell r="A3280" t="str">
            <v>Item Airline in January</v>
          </cell>
          <cell r="B3280">
            <v>3279</v>
          </cell>
          <cell r="P3280">
            <v>4837</v>
          </cell>
          <cell r="Q3280" t="str">
            <v>Trading Frequency</v>
          </cell>
          <cell r="R3280" t="str">
            <v>trd_frq</v>
          </cell>
        </row>
        <row r="3281">
          <cell r="A3281" t="str">
            <v>Airline Amount in January</v>
          </cell>
          <cell r="B3281">
            <v>3280</v>
          </cell>
          <cell r="P3281">
            <v>4838</v>
          </cell>
          <cell r="Q3281" t="str">
            <v>Fee Collection Format</v>
          </cell>
          <cell r="R3281" t="str">
            <v>fee_coll_fmt</v>
          </cell>
        </row>
        <row r="3282">
          <cell r="A3282" t="str">
            <v>Item Hotel in January</v>
          </cell>
          <cell r="B3282">
            <v>3281</v>
          </cell>
          <cell r="P3282">
            <v>4839</v>
          </cell>
          <cell r="Q3282" t="str">
            <v>Type of Occupation</v>
          </cell>
          <cell r="R3282" t="str">
            <v>tp_of_ocp</v>
          </cell>
        </row>
        <row r="3283">
          <cell r="A3283" t="str">
            <v>Hotel Amount in January</v>
          </cell>
          <cell r="B3283">
            <v>3282</v>
          </cell>
          <cell r="P3283">
            <v>4840</v>
          </cell>
          <cell r="Q3283" t="str">
            <v xml:space="preserve">Wallet size and Potential Group 1 </v>
          </cell>
          <cell r="R3283" t="str">
            <v>wllt_size_and_poten_grp_1</v>
          </cell>
        </row>
        <row r="3284">
          <cell r="A3284" t="str">
            <v>Item Car Rental in January</v>
          </cell>
          <cell r="B3284">
            <v>3283</v>
          </cell>
          <cell r="P3284">
            <v>4841</v>
          </cell>
          <cell r="Q3284" t="str">
            <v>Wallet size and Potential Group 2</v>
          </cell>
          <cell r="R3284" t="str">
            <v>wllt_size_and_poten_grp_2</v>
          </cell>
        </row>
        <row r="3285">
          <cell r="A3285" t="str">
            <v>Car Rental Amount in January</v>
          </cell>
          <cell r="B3285">
            <v>3284</v>
          </cell>
          <cell r="P3285" t="e">
            <v>#N/A</v>
          </cell>
          <cell r="Q3285" t="str">
            <v>Add manual fix</v>
          </cell>
          <cell r="R3285" t="str">
            <v>Add manual fix</v>
          </cell>
        </row>
        <row r="3286">
          <cell r="A3286" t="str">
            <v>Item Restaurant in January</v>
          </cell>
          <cell r="B3286">
            <v>3285</v>
          </cell>
          <cell r="P3286">
            <v>2</v>
          </cell>
          <cell r="Q3286" t="str">
            <v>Migrated Account Number</v>
          </cell>
          <cell r="R3286" t="str">
            <v>mgrt_acct_num</v>
          </cell>
        </row>
        <row r="3287">
          <cell r="A3287" t="str">
            <v>Restaurant Amount in January</v>
          </cell>
          <cell r="B3287">
            <v>3286</v>
          </cell>
          <cell r="P3287">
            <v>57</v>
          </cell>
          <cell r="Q3287" t="str">
            <v>Days Pass Due Principle</v>
          </cell>
          <cell r="R3287" t="str">
            <v>day_pass_due_pnp</v>
          </cell>
        </row>
        <row r="3288">
          <cell r="A3288" t="str">
            <v>Item Mail Order in January</v>
          </cell>
          <cell r="B3288">
            <v>3287</v>
          </cell>
          <cell r="P3288">
            <v>69</v>
          </cell>
          <cell r="Q3288" t="str">
            <v>COA Legal Entity Code for Principle</v>
          </cell>
          <cell r="R3288" t="str">
            <v>coa_lgl_entity_cd_for_pnp</v>
          </cell>
        </row>
        <row r="3289">
          <cell r="A3289" t="str">
            <v>Mail Order Amount in January</v>
          </cell>
          <cell r="B3289">
            <v>3288</v>
          </cell>
          <cell r="P3289">
            <v>70</v>
          </cell>
          <cell r="Q3289" t="str">
            <v>COA Responsibility Centre for Principle</v>
          </cell>
          <cell r="R3289" t="str">
            <v>coa_rc_for_pnp</v>
          </cell>
        </row>
        <row r="3290">
          <cell r="A3290" t="str">
            <v>Item ATM Cash Advance in January</v>
          </cell>
          <cell r="B3290">
            <v>3289</v>
          </cell>
          <cell r="P3290">
            <v>72</v>
          </cell>
          <cell r="Q3290" t="str">
            <v>COA Function Code for Principle</v>
          </cell>
          <cell r="R3290" t="str">
            <v>coa_func_cd_for_pnp</v>
          </cell>
        </row>
        <row r="3291">
          <cell r="A3291" t="str">
            <v>ATM Cash Advance Amount in January</v>
          </cell>
          <cell r="B3291">
            <v>3290</v>
          </cell>
          <cell r="P3291">
            <v>73</v>
          </cell>
          <cell r="Q3291" t="str">
            <v>COA Line of Business for Principle</v>
          </cell>
          <cell r="R3291" t="str">
            <v>coa_line_of_bsn_for_pnp</v>
          </cell>
        </row>
        <row r="3292">
          <cell r="A3292" t="str">
            <v>Item Manual Cash Advance at Counter Kbank in January</v>
          </cell>
          <cell r="B3292">
            <v>3291</v>
          </cell>
          <cell r="P3292">
            <v>74</v>
          </cell>
          <cell r="Q3292" t="str">
            <v>COA Product Code for Principle</v>
          </cell>
          <cell r="R3292" t="str">
            <v>coa_pd_cd_for_pnp</v>
          </cell>
        </row>
        <row r="3293">
          <cell r="A3293" t="str">
            <v>Manual Cash Advance Amount at Counter Kbank in January</v>
          </cell>
          <cell r="B3293">
            <v>3292</v>
          </cell>
          <cell r="P3293">
            <v>77</v>
          </cell>
          <cell r="Q3293" t="str">
            <v>COA Project Code for Principle</v>
          </cell>
          <cell r="R3293" t="str">
            <v>coa_prj_cd_for_pnp</v>
          </cell>
        </row>
        <row r="3294">
          <cell r="A3294" t="str">
            <v>Item Quasi Cash Advance in January</v>
          </cell>
          <cell r="B3294">
            <v>3293</v>
          </cell>
          <cell r="P3294">
            <v>78</v>
          </cell>
          <cell r="Q3294" t="str">
            <v>COA Future Use 1 Code for Principle</v>
          </cell>
          <cell r="R3294" t="str">
            <v>coa_futr_use_1_cd_for_pnp</v>
          </cell>
        </row>
        <row r="3295">
          <cell r="A3295" t="str">
            <v>Quasi Cash Advance Amount in January</v>
          </cell>
          <cell r="B3295">
            <v>3294</v>
          </cell>
          <cell r="P3295">
            <v>79</v>
          </cell>
          <cell r="Q3295" t="str">
            <v>COA Future Use 2 Code for Principle</v>
          </cell>
          <cell r="R3295" t="str">
            <v>coa_futr_use_2_cd_for_pnp</v>
          </cell>
        </row>
        <row r="3296">
          <cell r="A3296" t="str">
            <v>Item Other Merchant in January</v>
          </cell>
          <cell r="B3296">
            <v>3295</v>
          </cell>
          <cell r="P3296">
            <v>80</v>
          </cell>
          <cell r="Q3296" t="str">
            <v>COA Product Feature Code for Principle</v>
          </cell>
          <cell r="R3296" t="str">
            <v>coa_pd_ftr_cd_for_pnp</v>
          </cell>
        </row>
        <row r="3297">
          <cell r="A3297" t="str">
            <v>Other Merchant Amount in January</v>
          </cell>
          <cell r="B3297">
            <v>3296</v>
          </cell>
          <cell r="P3297">
            <v>240</v>
          </cell>
          <cell r="Q3297" t="str">
            <v>Merchant Bulletins Issued Flag</v>
          </cell>
          <cell r="R3297" t="str">
            <v>mrch_blltin_issu_f</v>
          </cell>
        </row>
        <row r="3298">
          <cell r="A3298" t="str">
            <v>Item Retail in February</v>
          </cell>
          <cell r="B3298">
            <v>3297</v>
          </cell>
          <cell r="P3298">
            <v>241</v>
          </cell>
          <cell r="Q3298" t="str">
            <v>Merchant Deposits Auto Payment Flag</v>
          </cell>
          <cell r="R3298" t="str">
            <v>mrch_dep_auto_paymt_f</v>
          </cell>
        </row>
        <row r="3299">
          <cell r="A3299" t="str">
            <v>Retail Amount in February</v>
          </cell>
          <cell r="B3299">
            <v>3298</v>
          </cell>
          <cell r="P3299">
            <v>242</v>
          </cell>
          <cell r="Q3299" t="str">
            <v>Merchant Deposits Auto Payment Chargeback Flag</v>
          </cell>
          <cell r="R3299" t="str">
            <v>mrch_dep_auto_paymt_chrgbk_f</v>
          </cell>
        </row>
        <row r="3300">
          <cell r="A3300" t="str">
            <v>Item Cash Advance at Atm in February</v>
          </cell>
          <cell r="B3300">
            <v>3299</v>
          </cell>
          <cell r="P3300">
            <v>246</v>
          </cell>
          <cell r="Q3300" t="str">
            <v>Merchant Quarterly Reports Flag</v>
          </cell>
          <cell r="R3300" t="str">
            <v>mrch_qtr_rpt_f</v>
          </cell>
        </row>
        <row r="3301">
          <cell r="A3301" t="str">
            <v>Cash Advance Amount at Atm in February</v>
          </cell>
          <cell r="B3301">
            <v>3300</v>
          </cell>
          <cell r="P3301">
            <v>254</v>
          </cell>
          <cell r="Q3301" t="str">
            <v>Last Merchant Statement Produce Date</v>
          </cell>
          <cell r="R3301" t="str">
            <v>last_mrch_stmt_pd_dt</v>
          </cell>
        </row>
        <row r="3302">
          <cell r="A3302" t="str">
            <v>Item Cash Advance at Counter in February</v>
          </cell>
          <cell r="B3302">
            <v>3301</v>
          </cell>
          <cell r="P3302">
            <v>263</v>
          </cell>
          <cell r="Q3302" t="str">
            <v>Automated Debits Generated for Discount And Fees Code</v>
          </cell>
          <cell r="R3302" t="str">
            <v>auto_dr_gen_for_discnt_and_fee_cd</v>
          </cell>
        </row>
        <row r="3303">
          <cell r="A3303" t="str">
            <v>Cash Advance Amount at Counter in February</v>
          </cell>
          <cell r="B3303">
            <v>3302</v>
          </cell>
          <cell r="P3303">
            <v>271</v>
          </cell>
          <cell r="Q3303" t="str">
            <v>Chain Merchant Debits Discount Code</v>
          </cell>
          <cell r="R3303" t="str">
            <v>chain_mrch_dr_discnt_cd</v>
          </cell>
        </row>
        <row r="3304">
          <cell r="A3304" t="str">
            <v>Interest Amount at Retail in February</v>
          </cell>
          <cell r="B3304">
            <v>3303</v>
          </cell>
          <cell r="P3304">
            <v>318</v>
          </cell>
          <cell r="Q3304" t="str">
            <v>Number of Warning Bulletins 1</v>
          </cell>
          <cell r="R3304" t="str">
            <v>nbr_warn_blltin_1</v>
          </cell>
        </row>
        <row r="3305">
          <cell r="A3305" t="str">
            <v>Interest Rate at Retail in February</v>
          </cell>
          <cell r="B3305">
            <v>3304</v>
          </cell>
          <cell r="P3305">
            <v>324</v>
          </cell>
          <cell r="Q3305" t="str">
            <v>Number of Warning Bulletins 2</v>
          </cell>
          <cell r="R3305" t="str">
            <v>nbr_warn_blltin_2</v>
          </cell>
        </row>
        <row r="3306">
          <cell r="A3306" t="str">
            <v>Retail Limit1 in February</v>
          </cell>
          <cell r="B3306">
            <v>3305</v>
          </cell>
          <cell r="P3306">
            <v>330</v>
          </cell>
          <cell r="Q3306" t="str">
            <v>Number of Warning Bulletins 3</v>
          </cell>
          <cell r="R3306" t="str">
            <v>nbr_warn_blltin_3</v>
          </cell>
        </row>
        <row r="3307">
          <cell r="A3307" t="str">
            <v>Retail Limit2 in February</v>
          </cell>
          <cell r="B3307">
            <v>3306</v>
          </cell>
          <cell r="P3307">
            <v>336</v>
          </cell>
          <cell r="Q3307" t="str">
            <v>Number of Warning Bulletins 4</v>
          </cell>
          <cell r="R3307" t="str">
            <v>nbr_warn_blltin_4</v>
          </cell>
        </row>
        <row r="3308">
          <cell r="A3308" t="str">
            <v>Interest Rate at Retail-2 in February</v>
          </cell>
          <cell r="B3308">
            <v>3307</v>
          </cell>
          <cell r="P3308">
            <v>343</v>
          </cell>
          <cell r="Q3308" t="str">
            <v>Number of Warning Bulletins 5</v>
          </cell>
          <cell r="R3308" t="str">
            <v>nbr_warn_blltin_5</v>
          </cell>
        </row>
        <row r="3309">
          <cell r="A3309" t="str">
            <v>Interest Rate at Retail-3 in February</v>
          </cell>
          <cell r="B3309">
            <v>3308</v>
          </cell>
          <cell r="P3309">
            <v>350</v>
          </cell>
          <cell r="Q3309" t="str">
            <v>Number of Warning Bulletins 6</v>
          </cell>
          <cell r="R3309" t="str">
            <v>nbr_warn_blltin_6</v>
          </cell>
        </row>
        <row r="3310">
          <cell r="A3310" t="str">
            <v>Retail Limit Option in February</v>
          </cell>
          <cell r="B3310">
            <v>3309</v>
          </cell>
          <cell r="P3310">
            <v>357</v>
          </cell>
          <cell r="Q3310" t="str">
            <v>Number of Warning Bulletins 7</v>
          </cell>
          <cell r="R3310" t="str">
            <v>nbr_warn_blltin_7</v>
          </cell>
        </row>
        <row r="3311">
          <cell r="A3311" t="str">
            <v>Interest Amount at Cash Advance in February</v>
          </cell>
          <cell r="B3311">
            <v>3310</v>
          </cell>
          <cell r="P3311">
            <v>364</v>
          </cell>
          <cell r="Q3311" t="str">
            <v>Number of Warning Bulletins 8</v>
          </cell>
          <cell r="R3311" t="str">
            <v>nbr_warn_blltin_8</v>
          </cell>
        </row>
        <row r="3312">
          <cell r="A3312" t="str">
            <v>Interest Rate at Cash Advance in February</v>
          </cell>
          <cell r="B3312">
            <v>3311</v>
          </cell>
          <cell r="P3312">
            <v>371</v>
          </cell>
          <cell r="Q3312" t="str">
            <v>Number of Warning Bulletins 9</v>
          </cell>
          <cell r="R3312" t="str">
            <v>nbr_warn_blltin_9</v>
          </cell>
        </row>
        <row r="3313">
          <cell r="A3313" t="str">
            <v>Cash Advance Limit1 in February</v>
          </cell>
          <cell r="B3313">
            <v>3312</v>
          </cell>
          <cell r="P3313">
            <v>378</v>
          </cell>
          <cell r="Q3313" t="str">
            <v>Number of Warning Bulletins 10</v>
          </cell>
          <cell r="R3313" t="str">
            <v>nbr_warn_blltin_10</v>
          </cell>
        </row>
        <row r="3314">
          <cell r="A3314" t="str">
            <v>Cash Advance Limit2 in February</v>
          </cell>
          <cell r="B3314">
            <v>3313</v>
          </cell>
          <cell r="P3314">
            <v>385</v>
          </cell>
          <cell r="Q3314" t="str">
            <v>Number of Warning Bulletins 11</v>
          </cell>
          <cell r="R3314" t="str">
            <v>nbr_warn_blltin_11</v>
          </cell>
        </row>
        <row r="3315">
          <cell r="A3315" t="str">
            <v>Interest Rate at Cash Advance-2 in February</v>
          </cell>
          <cell r="B3315">
            <v>3314</v>
          </cell>
          <cell r="P3315">
            <v>392</v>
          </cell>
          <cell r="Q3315" t="str">
            <v>Number of Warning Bulletins 12</v>
          </cell>
          <cell r="R3315" t="str">
            <v>nbr_warn_blltin_12</v>
          </cell>
        </row>
        <row r="3316">
          <cell r="A3316" t="str">
            <v>Interest Rate at Cash Advance-3 in February</v>
          </cell>
          <cell r="B3316">
            <v>3315</v>
          </cell>
          <cell r="P3316">
            <v>399</v>
          </cell>
          <cell r="Q3316" t="str">
            <v>Number of Warning Bulletins 13</v>
          </cell>
          <cell r="R3316" t="str">
            <v>nbr_warn_blltin_13</v>
          </cell>
        </row>
        <row r="3317">
          <cell r="A3317" t="str">
            <v>Cash Advance Limit Option in February</v>
          </cell>
          <cell r="B3317">
            <v>3316</v>
          </cell>
          <cell r="P3317">
            <v>406</v>
          </cell>
          <cell r="Q3317" t="str">
            <v>Number of Warning Bulletins 14</v>
          </cell>
          <cell r="R3317" t="str">
            <v>nbr_warn_blltin_14</v>
          </cell>
        </row>
        <row r="3318">
          <cell r="A3318" t="str">
            <v>Item Annual Fee in February</v>
          </cell>
          <cell r="B3318">
            <v>3317</v>
          </cell>
          <cell r="P3318">
            <v>413</v>
          </cell>
          <cell r="Q3318" t="str">
            <v>Number of Warning Bulletins 15</v>
          </cell>
          <cell r="R3318" t="str">
            <v>nbr_warn_blltin_15</v>
          </cell>
        </row>
        <row r="3319">
          <cell r="A3319" t="str">
            <v>Annual Fee Amount in February</v>
          </cell>
          <cell r="B3319">
            <v>3318</v>
          </cell>
          <cell r="P3319">
            <v>420</v>
          </cell>
          <cell r="Q3319" t="str">
            <v>Master Card Merchant Category Code</v>
          </cell>
          <cell r="R3319" t="str">
            <v>mc_mrch_catg_cd</v>
          </cell>
        </row>
        <row r="3320">
          <cell r="A3320" t="str">
            <v>Item Late Charge in February</v>
          </cell>
          <cell r="B3320">
            <v>3319</v>
          </cell>
          <cell r="P3320">
            <v>437</v>
          </cell>
          <cell r="Q3320" t="str">
            <v>Visa Authorize Inquiry TC</v>
          </cell>
          <cell r="R3320" t="str">
            <v>visa_auth_inqr_tc</v>
          </cell>
        </row>
        <row r="3321">
          <cell r="A3321" t="str">
            <v>Late Charge Amount in February</v>
          </cell>
          <cell r="B3321">
            <v>3320</v>
          </cell>
          <cell r="P3321">
            <v>439</v>
          </cell>
          <cell r="Q3321" t="str">
            <v>E-Mail Phone Code</v>
          </cell>
          <cell r="R3321" t="str">
            <v>email_phn_cd</v>
          </cell>
        </row>
        <row r="3322">
          <cell r="A3322" t="str">
            <v>Item Over Limit Fee in February</v>
          </cell>
          <cell r="B3322">
            <v>3321</v>
          </cell>
          <cell r="P3322">
            <v>440</v>
          </cell>
          <cell r="Q3322" t="str">
            <v>Month to Date Fields</v>
          </cell>
          <cell r="R3322" t="str">
            <v>mtd_fld</v>
          </cell>
        </row>
        <row r="3323">
          <cell r="A3323" t="str">
            <v>Over Limit Fee Amount in February</v>
          </cell>
          <cell r="B3323">
            <v>3322</v>
          </cell>
          <cell r="P3323">
            <v>444</v>
          </cell>
          <cell r="Q3323" t="str">
            <v>CH Number</v>
          </cell>
          <cell r="R3323" t="str">
            <v>ch_num</v>
          </cell>
        </row>
        <row r="3324">
          <cell r="A3324" t="str">
            <v>Item Miscellaneous Charge Fee in February</v>
          </cell>
          <cell r="B3324">
            <v>3323</v>
          </cell>
          <cell r="P3324">
            <v>446</v>
          </cell>
          <cell r="Q3324" t="str">
            <v>Master Authorize Inquiry TC</v>
          </cell>
          <cell r="R3324" t="str">
            <v>mstr_auth_inqr_tc</v>
          </cell>
        </row>
        <row r="3325">
          <cell r="A3325" t="str">
            <v>Miscellaneous Charge Fee Amount in February</v>
          </cell>
          <cell r="B3325">
            <v>3324</v>
          </cell>
          <cell r="P3325">
            <v>451</v>
          </cell>
          <cell r="Q3325" t="str">
            <v>Card Bulletins Cost 1</v>
          </cell>
          <cell r="R3325" t="str">
            <v>card_blltin_cost_1</v>
          </cell>
        </row>
        <row r="3326">
          <cell r="A3326" t="str">
            <v>Item Service Charge Fee in February</v>
          </cell>
          <cell r="B3326">
            <v>3325</v>
          </cell>
          <cell r="P3326">
            <v>457</v>
          </cell>
          <cell r="Q3326" t="str">
            <v>Card Bulletins Cost 2</v>
          </cell>
          <cell r="R3326" t="str">
            <v>card_blltin_cost_2</v>
          </cell>
        </row>
        <row r="3327">
          <cell r="A3327" t="str">
            <v>Service Charge Fee Amount in February</v>
          </cell>
          <cell r="B3327">
            <v>3326</v>
          </cell>
          <cell r="P3327">
            <v>463</v>
          </cell>
          <cell r="Q3327" t="str">
            <v>Card Bulletins Cost 3</v>
          </cell>
          <cell r="R3327" t="str">
            <v>card_blltin_cost_3</v>
          </cell>
        </row>
        <row r="3328">
          <cell r="A3328" t="str">
            <v>Item Cash Advance Per Fee in February</v>
          </cell>
          <cell r="B3328">
            <v>3327</v>
          </cell>
          <cell r="P3328">
            <v>469</v>
          </cell>
          <cell r="Q3328" t="str">
            <v>Card Bulletins Cost 4</v>
          </cell>
          <cell r="R3328" t="str">
            <v>card_blltin_cost_4</v>
          </cell>
        </row>
        <row r="3329">
          <cell r="A3329" t="str">
            <v>Cash Advance Per Fee Amount in February</v>
          </cell>
          <cell r="B3329">
            <v>3328</v>
          </cell>
          <cell r="P3329">
            <v>475</v>
          </cell>
          <cell r="Q3329" t="str">
            <v>Card Bulletins Cost 5</v>
          </cell>
          <cell r="R3329" t="str">
            <v>card_blltin_cost_5</v>
          </cell>
        </row>
        <row r="3330">
          <cell r="A3330" t="str">
            <v>Payment Amount in February</v>
          </cell>
          <cell r="B3330">
            <v>3329</v>
          </cell>
          <cell r="P3330">
            <v>481</v>
          </cell>
          <cell r="Q3330" t="str">
            <v>Card Bulletins Cost 6</v>
          </cell>
          <cell r="R3330" t="str">
            <v>card_blltin_cost_6</v>
          </cell>
        </row>
        <row r="3331">
          <cell r="A3331" t="str">
            <v>Current Balance Amount as at statement in February</v>
          </cell>
          <cell r="B3331">
            <v>3330</v>
          </cell>
          <cell r="P3331">
            <v>489</v>
          </cell>
          <cell r="Q3331" t="str">
            <v>Misc3 Fee Charge</v>
          </cell>
          <cell r="R3331" t="str">
            <v>misc_3_fee_chrg</v>
          </cell>
        </row>
        <row r="3332">
          <cell r="A3332" t="str">
            <v>Bonus Bucket Begin Balance in February</v>
          </cell>
          <cell r="B3332">
            <v>3331</v>
          </cell>
          <cell r="P3332">
            <v>496</v>
          </cell>
          <cell r="Q3332" t="str">
            <v>Qualification Rejection Fee</v>
          </cell>
          <cell r="R3332" t="str">
            <v>qualf_rjct_fee</v>
          </cell>
        </row>
        <row r="3333">
          <cell r="A3333" t="str">
            <v>Bonus Bucket Earn in February</v>
          </cell>
          <cell r="B3333">
            <v>3332</v>
          </cell>
          <cell r="P3333">
            <v>498</v>
          </cell>
          <cell r="Q3333" t="str">
            <v>MISC3 Fee</v>
          </cell>
          <cell r="R3333" t="str">
            <v>misc_3_fee</v>
          </cell>
        </row>
        <row r="3334">
          <cell r="A3334" t="str">
            <v>Bonus Bucket Used in February</v>
          </cell>
          <cell r="B3334">
            <v>3333</v>
          </cell>
          <cell r="P3334">
            <v>587</v>
          </cell>
          <cell r="Q3334" t="str">
            <v>Number Voice Authorize 1</v>
          </cell>
          <cell r="R3334" t="str">
            <v>num_voice_auth_1</v>
          </cell>
        </row>
        <row r="3335">
          <cell r="A3335" t="str">
            <v>Credit Limit as at statement in February</v>
          </cell>
          <cell r="B3335">
            <v>3334</v>
          </cell>
          <cell r="P3335">
            <v>589</v>
          </cell>
          <cell r="Q3335" t="str">
            <v>Total Number Drafts 1</v>
          </cell>
          <cell r="R3335" t="str">
            <v>tot_num_drft_1</v>
          </cell>
        </row>
        <row r="3336">
          <cell r="A3336" t="str">
            <v>Available Credit as at statement in February</v>
          </cell>
          <cell r="B3336">
            <v>3335</v>
          </cell>
          <cell r="P3336">
            <v>593</v>
          </cell>
          <cell r="Q3336" t="str">
            <v>Number Tape Drafts 1</v>
          </cell>
          <cell r="R3336" t="str">
            <v>num_tape_drft_1</v>
          </cell>
        </row>
        <row r="3337">
          <cell r="A3337" t="str">
            <v>Cash Limit as at statement in February</v>
          </cell>
          <cell r="B3337">
            <v>3336</v>
          </cell>
          <cell r="P3337">
            <v>595</v>
          </cell>
          <cell r="Q3337" t="str">
            <v>Number Keyed Drafts 1</v>
          </cell>
          <cell r="R3337" t="str">
            <v>num_key_drft_1</v>
          </cell>
        </row>
        <row r="3338">
          <cell r="A3338" t="str">
            <v>Available Cash as at statement in February</v>
          </cell>
          <cell r="B3338">
            <v>3337</v>
          </cell>
          <cell r="P3338">
            <v>596</v>
          </cell>
          <cell r="Q3338" t="str">
            <v>Number Qualification Rejection 1</v>
          </cell>
          <cell r="R3338" t="str">
            <v>num_qualf_rjct_1</v>
          </cell>
        </row>
        <row r="3339">
          <cell r="A3339" t="str">
            <v>Item Airline in February</v>
          </cell>
          <cell r="B3339">
            <v>3338</v>
          </cell>
          <cell r="P3339">
            <v>597</v>
          </cell>
          <cell r="Q3339" t="str">
            <v>Qualification Rejection Amount 1</v>
          </cell>
          <cell r="R3339" t="str">
            <v>qualf_rjct_amt_1</v>
          </cell>
        </row>
        <row r="3340">
          <cell r="A3340" t="str">
            <v>Airline Amount in February</v>
          </cell>
          <cell r="B3340">
            <v>3339</v>
          </cell>
          <cell r="P3340">
            <v>692</v>
          </cell>
          <cell r="Q3340" t="str">
            <v>Number Voice Authorize 2</v>
          </cell>
          <cell r="R3340" t="str">
            <v>num_voice_auth_2</v>
          </cell>
        </row>
        <row r="3341">
          <cell r="A3341" t="str">
            <v>Item Hotel in February</v>
          </cell>
          <cell r="B3341">
            <v>3340</v>
          </cell>
          <cell r="P3341">
            <v>694</v>
          </cell>
          <cell r="Q3341" t="str">
            <v>Total Number Drafts 2</v>
          </cell>
          <cell r="R3341" t="str">
            <v>tot_num_drft_2</v>
          </cell>
        </row>
        <row r="3342">
          <cell r="A3342" t="str">
            <v>Hotel Amount in February</v>
          </cell>
          <cell r="B3342">
            <v>3341</v>
          </cell>
          <cell r="P3342">
            <v>698</v>
          </cell>
          <cell r="Q3342" t="str">
            <v>Number Tape Drafts 2</v>
          </cell>
          <cell r="R3342" t="str">
            <v>num_tape_drft_2</v>
          </cell>
        </row>
        <row r="3343">
          <cell r="A3343" t="str">
            <v>Item Car Rental in February</v>
          </cell>
          <cell r="B3343">
            <v>3342</v>
          </cell>
          <cell r="P3343">
            <v>700</v>
          </cell>
          <cell r="Q3343" t="str">
            <v>Number Keyed Drafts 2</v>
          </cell>
          <cell r="R3343" t="str">
            <v>num_key_drft_2</v>
          </cell>
        </row>
        <row r="3344">
          <cell r="A3344" t="str">
            <v>Car Rental Amount in February</v>
          </cell>
          <cell r="B3344">
            <v>3343</v>
          </cell>
          <cell r="P3344">
            <v>701</v>
          </cell>
          <cell r="Q3344" t="str">
            <v>Number Qualification Rejection 2</v>
          </cell>
          <cell r="R3344" t="str">
            <v>num_qualf_rjct_2</v>
          </cell>
        </row>
        <row r="3345">
          <cell r="A3345" t="str">
            <v>Item Restaurant in February</v>
          </cell>
          <cell r="B3345">
            <v>3344</v>
          </cell>
          <cell r="P3345">
            <v>702</v>
          </cell>
          <cell r="Q3345" t="str">
            <v>Qualification Rejection Amount 2</v>
          </cell>
          <cell r="R3345" t="str">
            <v>qualf_rjct_amt_2</v>
          </cell>
        </row>
        <row r="3346">
          <cell r="A3346" t="str">
            <v>Restaurant Amount in February</v>
          </cell>
          <cell r="B3346">
            <v>3345</v>
          </cell>
          <cell r="P3346">
            <v>797</v>
          </cell>
          <cell r="Q3346" t="str">
            <v>Number Voice Authorize 3</v>
          </cell>
          <cell r="R3346" t="str">
            <v>num_voice_auth_3</v>
          </cell>
        </row>
        <row r="3347">
          <cell r="A3347" t="str">
            <v>Item Mail Order in February</v>
          </cell>
          <cell r="B3347">
            <v>3346</v>
          </cell>
          <cell r="P3347">
            <v>799</v>
          </cell>
          <cell r="Q3347" t="str">
            <v>Total Number Drafts 3</v>
          </cell>
          <cell r="R3347" t="str">
            <v>tot_num_drft_3</v>
          </cell>
        </row>
        <row r="3348">
          <cell r="A3348" t="str">
            <v>Mail Order Amount in February</v>
          </cell>
          <cell r="B3348">
            <v>3347</v>
          </cell>
          <cell r="P3348">
            <v>803</v>
          </cell>
          <cell r="Q3348" t="str">
            <v>Number Tape Drafts 3</v>
          </cell>
          <cell r="R3348" t="str">
            <v>num_tape_drft_3</v>
          </cell>
        </row>
        <row r="3349">
          <cell r="A3349" t="str">
            <v>Item ATM Cash Advance in February</v>
          </cell>
          <cell r="B3349">
            <v>3348</v>
          </cell>
          <cell r="P3349">
            <v>805</v>
          </cell>
          <cell r="Q3349" t="str">
            <v>Number Keyed Drafts 3</v>
          </cell>
          <cell r="R3349" t="str">
            <v>num_key_drft_3</v>
          </cell>
        </row>
        <row r="3350">
          <cell r="A3350" t="str">
            <v>ATM Cash Advance Amount in February</v>
          </cell>
          <cell r="B3350">
            <v>3349</v>
          </cell>
          <cell r="P3350">
            <v>806</v>
          </cell>
          <cell r="Q3350" t="str">
            <v>Number Qualification Rejection 3</v>
          </cell>
          <cell r="R3350" t="str">
            <v>num_qualf_rjct_3</v>
          </cell>
        </row>
        <row r="3351">
          <cell r="A3351" t="str">
            <v>Item Manual Cash Advance at Counter Kbank in February</v>
          </cell>
          <cell r="B3351">
            <v>3350</v>
          </cell>
          <cell r="P3351">
            <v>807</v>
          </cell>
          <cell r="Q3351" t="str">
            <v>Qualification Rejection Amount 3</v>
          </cell>
          <cell r="R3351" t="str">
            <v>qualf_rjct_amt_3</v>
          </cell>
        </row>
        <row r="3352">
          <cell r="A3352" t="str">
            <v>Manual Cash Advance Amount at Counter Kbank in February</v>
          </cell>
          <cell r="B3352">
            <v>3351</v>
          </cell>
          <cell r="P3352">
            <v>902</v>
          </cell>
          <cell r="Q3352" t="str">
            <v>Number Voice Authorize 4</v>
          </cell>
          <cell r="R3352" t="str">
            <v>num_voice_auth_4</v>
          </cell>
        </row>
        <row r="3353">
          <cell r="A3353" t="str">
            <v>Item Quasi Cash Advance in February</v>
          </cell>
          <cell r="B3353">
            <v>3352</v>
          </cell>
          <cell r="P3353">
            <v>904</v>
          </cell>
          <cell r="Q3353" t="str">
            <v>Total Number Drafts 4</v>
          </cell>
          <cell r="R3353" t="str">
            <v>tot_num_drft_4</v>
          </cell>
        </row>
        <row r="3354">
          <cell r="A3354" t="str">
            <v>Quasi Cash Advance Amount in February</v>
          </cell>
          <cell r="B3354">
            <v>3353</v>
          </cell>
          <cell r="P3354">
            <v>908</v>
          </cell>
          <cell r="Q3354" t="str">
            <v>Number Tape Drafts 4</v>
          </cell>
          <cell r="R3354" t="str">
            <v>num_tape_drft_4</v>
          </cell>
        </row>
        <row r="3355">
          <cell r="A3355" t="str">
            <v>Item Other Merchant in February</v>
          </cell>
          <cell r="B3355">
            <v>3354</v>
          </cell>
          <cell r="P3355">
            <v>910</v>
          </cell>
          <cell r="Q3355" t="str">
            <v>Number Keyed Drafts 4</v>
          </cell>
          <cell r="R3355" t="str">
            <v>num_key_drft_4</v>
          </cell>
        </row>
        <row r="3356">
          <cell r="A3356" t="str">
            <v>Other Merchant Amount in February</v>
          </cell>
          <cell r="B3356">
            <v>3355</v>
          </cell>
          <cell r="P3356">
            <v>911</v>
          </cell>
          <cell r="Q3356" t="str">
            <v>Number Qualification Rejection 4</v>
          </cell>
          <cell r="R3356" t="str">
            <v>num_qualf_rjct_4</v>
          </cell>
        </row>
        <row r="3357">
          <cell r="A3357" t="str">
            <v>Item Retail in March</v>
          </cell>
          <cell r="B3357">
            <v>3356</v>
          </cell>
          <cell r="P3357">
            <v>912</v>
          </cell>
          <cell r="Q3357" t="str">
            <v>Qualification Rejection Amount 4</v>
          </cell>
          <cell r="R3357" t="str">
            <v>qualf_rjct_amt_4</v>
          </cell>
        </row>
        <row r="3358">
          <cell r="A3358" t="str">
            <v>Retail Amount in March</v>
          </cell>
          <cell r="B3358">
            <v>3357</v>
          </cell>
          <cell r="P3358">
            <v>1035</v>
          </cell>
          <cell r="Q3358" t="str">
            <v>Authorize Code</v>
          </cell>
          <cell r="R3358" t="str">
            <v>auth_cd</v>
          </cell>
        </row>
        <row r="3359">
          <cell r="A3359" t="str">
            <v>Item Cash Advance at Atm in March</v>
          </cell>
          <cell r="B3359">
            <v>3358</v>
          </cell>
          <cell r="P3359">
            <v>1086</v>
          </cell>
          <cell r="Q3359" t="str">
            <v>Total Number of MASTER CARD Transaction</v>
          </cell>
          <cell r="R3359" t="str">
            <v>tot_num_of_mc</v>
          </cell>
        </row>
        <row r="3360">
          <cell r="A3360" t="str">
            <v>Cash Advance Amount at Atm in March</v>
          </cell>
          <cell r="B3360">
            <v>3359</v>
          </cell>
          <cell r="P3360">
            <v>1087</v>
          </cell>
          <cell r="Q3360" t="str">
            <v>Total MASTER CARD Amount</v>
          </cell>
          <cell r="R3360" t="str">
            <v>tot_mc_amt</v>
          </cell>
        </row>
        <row r="3361">
          <cell r="A3361" t="str">
            <v>Item Cash Advance at Counter in March</v>
          </cell>
          <cell r="B3361">
            <v>3360</v>
          </cell>
          <cell r="P3361">
            <v>1094</v>
          </cell>
          <cell r="Q3361" t="str">
            <v>Gift Redemption Points</v>
          </cell>
          <cell r="R3361" t="str">
            <v>gift_rdeem_pnt</v>
          </cell>
        </row>
        <row r="3362">
          <cell r="A3362" t="str">
            <v>Cash Advance Amount at Counter in March</v>
          </cell>
          <cell r="B3362">
            <v>3361</v>
          </cell>
          <cell r="P3362">
            <v>1096</v>
          </cell>
          <cell r="Q3362" t="str">
            <v>Voucher Redemption Points</v>
          </cell>
          <cell r="R3362" t="str">
            <v>vochr_rdeem_pnt</v>
          </cell>
        </row>
        <row r="3363">
          <cell r="A3363" t="str">
            <v>Interest Amount at Retail in March</v>
          </cell>
          <cell r="B3363">
            <v>3362</v>
          </cell>
          <cell r="P3363">
            <v>1098</v>
          </cell>
          <cell r="Q3363" t="str">
            <v>Discount Redemption Points</v>
          </cell>
          <cell r="R3363" t="str">
            <v>discnt_rdeem_pnt</v>
          </cell>
        </row>
        <row r="3364">
          <cell r="A3364" t="str">
            <v>Interest Rate at Retail in March</v>
          </cell>
          <cell r="B3364">
            <v>3363</v>
          </cell>
          <cell r="P3364">
            <v>1111</v>
          </cell>
          <cell r="Q3364" t="str">
            <v>Terminal Join Number</v>
          </cell>
          <cell r="R3364" t="str">
            <v>tmnl_join_num</v>
          </cell>
        </row>
        <row r="3365">
          <cell r="A3365" t="str">
            <v>Retail Limit1 in March</v>
          </cell>
          <cell r="B3365">
            <v>3364</v>
          </cell>
          <cell r="P3365">
            <v>1117</v>
          </cell>
          <cell r="Q3365" t="str">
            <v>Encryption Flag</v>
          </cell>
          <cell r="R3365" t="str">
            <v>encpt_f</v>
          </cell>
        </row>
        <row r="3366">
          <cell r="A3366" t="str">
            <v>Retail Limit2 in March</v>
          </cell>
          <cell r="B3366">
            <v>3365</v>
          </cell>
          <cell r="P3366">
            <v>1129</v>
          </cell>
          <cell r="Q3366" t="str">
            <v>Next Terminal Master Key Loaded Date</v>
          </cell>
          <cell r="R3366" t="str">
            <v>nxt_tmnl_mstr_key_load_dt</v>
          </cell>
        </row>
        <row r="3367">
          <cell r="A3367" t="str">
            <v>Interest Rate at Retail-2 in March</v>
          </cell>
          <cell r="B3367">
            <v>3366</v>
          </cell>
          <cell r="P3367">
            <v>1137</v>
          </cell>
          <cell r="Q3367" t="str">
            <v>Next Terminal PIN Key Loaded Date</v>
          </cell>
          <cell r="R3367" t="str">
            <v>nxt_tmnl_pin_key_load_dt</v>
          </cell>
        </row>
        <row r="3368">
          <cell r="A3368" t="str">
            <v>Interest Rate at Retail-3 in March</v>
          </cell>
          <cell r="B3368">
            <v>3367</v>
          </cell>
          <cell r="P3368">
            <v>1144</v>
          </cell>
          <cell r="Q3368" t="str">
            <v>Next Terminal Authentication Key Loaded Date</v>
          </cell>
          <cell r="R3368" t="str">
            <v>nxt_tmnl_auth_key_load_dt</v>
          </cell>
        </row>
        <row r="3369">
          <cell r="A3369" t="str">
            <v>Retail Limit Option in March</v>
          </cell>
          <cell r="B3369">
            <v>3368</v>
          </cell>
          <cell r="P3369">
            <v>1181</v>
          </cell>
          <cell r="Q3369" t="str">
            <v>Last Terminal Authentication Key Part 1</v>
          </cell>
          <cell r="R3369" t="str">
            <v>last_tmnl_auth_key_part_1</v>
          </cell>
        </row>
        <row r="3370">
          <cell r="A3370" t="str">
            <v>Interest Amount at Cash Advance in March</v>
          </cell>
          <cell r="B3370">
            <v>3369</v>
          </cell>
          <cell r="P3370">
            <v>1182</v>
          </cell>
          <cell r="Q3370" t="str">
            <v>Last Terminal Authentication Key Part 2</v>
          </cell>
          <cell r="R3370" t="str">
            <v>last_tmnl_auth_key_part_2</v>
          </cell>
        </row>
        <row r="3371">
          <cell r="A3371" t="str">
            <v>Interest Rate at Cash Advance in March</v>
          </cell>
          <cell r="B3371">
            <v>3370</v>
          </cell>
          <cell r="P3371">
            <v>1183</v>
          </cell>
          <cell r="Q3371" t="str">
            <v>Last Terminal Authentication Key Part 3</v>
          </cell>
          <cell r="R3371" t="str">
            <v>last_tmnl_auth_key_part_3</v>
          </cell>
        </row>
        <row r="3372">
          <cell r="A3372" t="str">
            <v>Cash Advance Limit1 in March</v>
          </cell>
          <cell r="B3372">
            <v>3371</v>
          </cell>
          <cell r="P3372">
            <v>1251</v>
          </cell>
          <cell r="Q3372" t="str">
            <v>Master Card Member Number</v>
          </cell>
          <cell r="R3372" t="str">
            <v>mc_mbr_num</v>
          </cell>
        </row>
        <row r="3373">
          <cell r="A3373" t="str">
            <v>Cash Advance Limit2 in March</v>
          </cell>
          <cell r="B3373">
            <v>3372</v>
          </cell>
          <cell r="P3373">
            <v>1252</v>
          </cell>
          <cell r="Q3373" t="str">
            <v>Master Card Product Code</v>
          </cell>
          <cell r="R3373" t="str">
            <v>mc_pd_cd</v>
          </cell>
        </row>
        <row r="3374">
          <cell r="A3374" t="str">
            <v>Interest Rate at Cash Advance-2 in March</v>
          </cell>
          <cell r="B3374">
            <v>3373</v>
          </cell>
          <cell r="P3374">
            <v>1253</v>
          </cell>
          <cell r="Q3374" t="str">
            <v>Master Card Product Type Code</v>
          </cell>
          <cell r="R3374" t="str">
            <v>mc_pd_tp_cd</v>
          </cell>
        </row>
        <row r="3375">
          <cell r="A3375" t="str">
            <v>Interest Rate at Cash Advance-3 in March</v>
          </cell>
          <cell r="B3375">
            <v>3374</v>
          </cell>
          <cell r="P3375">
            <v>1254</v>
          </cell>
          <cell r="Q3375" t="str">
            <v>Master Card Country Name in English</v>
          </cell>
          <cell r="R3375" t="str">
            <v>mc_cntry_nm_in_eng</v>
          </cell>
        </row>
        <row r="3376">
          <cell r="A3376" t="str">
            <v>Cash Advance Limit Option in March</v>
          </cell>
          <cell r="B3376">
            <v>3375</v>
          </cell>
          <cell r="P3376">
            <v>1255</v>
          </cell>
          <cell r="Q3376" t="str">
            <v>Master Card Country Code</v>
          </cell>
          <cell r="R3376" t="str">
            <v>mc_cntry_cd</v>
          </cell>
        </row>
        <row r="3377">
          <cell r="A3377" t="str">
            <v>Item Annual Fee in March</v>
          </cell>
          <cell r="B3377">
            <v>3376</v>
          </cell>
          <cell r="P3377">
            <v>1256</v>
          </cell>
          <cell r="Q3377" t="str">
            <v>Master Card Region Code</v>
          </cell>
          <cell r="R3377" t="str">
            <v>mc_rgion_cd</v>
          </cell>
        </row>
        <row r="3378">
          <cell r="A3378" t="str">
            <v>Annual Fee Amount in March</v>
          </cell>
          <cell r="B3378">
            <v>3377</v>
          </cell>
          <cell r="P3378">
            <v>1257</v>
          </cell>
          <cell r="Q3378" t="str">
            <v>Master Card Product Class Code</v>
          </cell>
          <cell r="R3378" t="str">
            <v>mc_pd_class_cd</v>
          </cell>
        </row>
        <row r="3379">
          <cell r="A3379" t="str">
            <v>Item Late Charge in March</v>
          </cell>
          <cell r="B3379">
            <v>3378</v>
          </cell>
          <cell r="P3379">
            <v>1259</v>
          </cell>
          <cell r="Q3379" t="str">
            <v>Fund Source Identifier</v>
          </cell>
          <cell r="R3379" t="str">
            <v>fund_src_id</v>
          </cell>
        </row>
        <row r="3380">
          <cell r="A3380" t="str">
            <v>Late Charge Amount in March</v>
          </cell>
          <cell r="B3380">
            <v>3379</v>
          </cell>
          <cell r="P3380">
            <v>1366</v>
          </cell>
          <cell r="Q3380" t="str">
            <v>Temporary Credit Line Expiry Date</v>
          </cell>
          <cell r="R3380" t="str">
            <v>tmp_cr_line_exp_dt</v>
          </cell>
        </row>
        <row r="3381">
          <cell r="A3381" t="str">
            <v>Item Over Limit Fee in March</v>
          </cell>
          <cell r="B3381">
            <v>3380</v>
          </cell>
          <cell r="P3381">
            <v>1378</v>
          </cell>
          <cell r="Q3381" t="str">
            <v>Reference Address Expiry Date</v>
          </cell>
          <cell r="R3381" t="str">
            <v>ref_addr_exp_dt</v>
          </cell>
        </row>
        <row r="3382">
          <cell r="A3382" t="str">
            <v>Over Limit Fee Amount in March</v>
          </cell>
          <cell r="B3382">
            <v>3381</v>
          </cell>
          <cell r="P3382">
            <v>1411</v>
          </cell>
          <cell r="Q3382" t="str">
            <v>Shadow Limit Lower Amount</v>
          </cell>
          <cell r="R3382" t="str">
            <v>shdw_lmt_low_amt</v>
          </cell>
        </row>
        <row r="3383">
          <cell r="A3383" t="str">
            <v>Item Miscellaneous Charge Fee in March</v>
          </cell>
          <cell r="B3383">
            <v>3382</v>
          </cell>
          <cell r="P3383">
            <v>1448</v>
          </cell>
          <cell r="Q3383" t="str">
            <v>First Present Reassignment Switch</v>
          </cell>
          <cell r="R3383" t="str">
            <v>frst_presnt_reasgn_swtch</v>
          </cell>
        </row>
        <row r="3384">
          <cell r="A3384" t="str">
            <v>Miscellaneous Charge Fee Amount in March</v>
          </cell>
          <cell r="B3384">
            <v>3383</v>
          </cell>
          <cell r="P3384">
            <v>1449</v>
          </cell>
          <cell r="Q3384" t="str">
            <v>Product Reassignment Switch</v>
          </cell>
          <cell r="R3384" t="str">
            <v>pd_reasgn_swtch</v>
          </cell>
        </row>
        <row r="3385">
          <cell r="A3385" t="str">
            <v>Item Service Charge Fee in March</v>
          </cell>
          <cell r="B3385">
            <v>3384</v>
          </cell>
          <cell r="P3385">
            <v>1499</v>
          </cell>
          <cell r="Q3385" t="str">
            <v>Message Type Identifier</v>
          </cell>
          <cell r="R3385" t="str">
            <v>msg_tp_id</v>
          </cell>
        </row>
        <row r="3386">
          <cell r="A3386" t="str">
            <v>Service Charge Fee Amount in March</v>
          </cell>
          <cell r="B3386">
            <v>3385</v>
          </cell>
          <cell r="P3386">
            <v>1538</v>
          </cell>
          <cell r="Q3386" t="str">
            <v>Owner Identifier</v>
          </cell>
          <cell r="R3386" t="str">
            <v>ownr_id</v>
          </cell>
        </row>
        <row r="3387">
          <cell r="A3387" t="str">
            <v>Item Cash Advance Per Fee in March</v>
          </cell>
          <cell r="B3387">
            <v>3386</v>
          </cell>
          <cell r="P3387">
            <v>1540</v>
          </cell>
          <cell r="Q3387" t="str">
            <v>VISA MASTER CARD Account Number</v>
          </cell>
          <cell r="R3387" t="str">
            <v>visa_mc_acct_num</v>
          </cell>
        </row>
        <row r="3388">
          <cell r="A3388" t="str">
            <v>Cash Advance Per Fee Amount in March</v>
          </cell>
          <cell r="B3388">
            <v>3387</v>
          </cell>
          <cell r="P3388">
            <v>1563</v>
          </cell>
          <cell r="Q3388" t="str">
            <v>VISA ASSO Card Total Amount</v>
          </cell>
          <cell r="R3388" t="str">
            <v>visa_assc_card_tot_amt</v>
          </cell>
        </row>
        <row r="3389">
          <cell r="A3389" t="str">
            <v>Payment Amount in March</v>
          </cell>
          <cell r="B3389">
            <v>3388</v>
          </cell>
          <cell r="P3389">
            <v>1585</v>
          </cell>
          <cell r="Q3389" t="str">
            <v>VISA ASSO Card Slip Count</v>
          </cell>
          <cell r="R3389" t="str">
            <v>visa_assc_card_tot_amt</v>
          </cell>
        </row>
        <row r="3390">
          <cell r="A3390" t="str">
            <v>Current Balance Amount as at statement in March</v>
          </cell>
          <cell r="B3390">
            <v>3389</v>
          </cell>
          <cell r="P3390">
            <v>1589</v>
          </cell>
          <cell r="Q3390" t="str">
            <v>Master Card Local Card Slip Count</v>
          </cell>
          <cell r="R3390" t="str">
            <v>mc_local_card_slip_cnt</v>
          </cell>
        </row>
        <row r="3391">
          <cell r="A3391" t="str">
            <v>Bonus Bucket Begin Balance in March</v>
          </cell>
          <cell r="B3391">
            <v>3390</v>
          </cell>
          <cell r="P3391">
            <v>1593</v>
          </cell>
          <cell r="Q3391" t="str">
            <v>Master Card ASSO Card Slip Count</v>
          </cell>
          <cell r="R3391" t="str">
            <v>mc_assc_card_slip_cnt</v>
          </cell>
        </row>
        <row r="3392">
          <cell r="A3392" t="str">
            <v>Bonus Bucket Earn in March</v>
          </cell>
          <cell r="B3392">
            <v>3391</v>
          </cell>
          <cell r="P3392">
            <v>1594</v>
          </cell>
          <cell r="Q3392" t="str">
            <v>Master Card Custom Card Slip Count</v>
          </cell>
          <cell r="R3392" t="str">
            <v>mc_custom_card_slip_cnt</v>
          </cell>
        </row>
        <row r="3393">
          <cell r="A3393" t="str">
            <v>Bonus Bucket Used in March</v>
          </cell>
          <cell r="B3393">
            <v>3392</v>
          </cell>
          <cell r="P3393">
            <v>1623</v>
          </cell>
          <cell r="Q3393" t="str">
            <v>VISA ASSO Card Original Total Amount</v>
          </cell>
          <cell r="R3393" t="str">
            <v>visa_assc_card_orig_tot_amt</v>
          </cell>
        </row>
        <row r="3394">
          <cell r="A3394" t="str">
            <v>Credit Limit as at statement in March</v>
          </cell>
          <cell r="B3394">
            <v>3393</v>
          </cell>
          <cell r="P3394">
            <v>1704</v>
          </cell>
          <cell r="Q3394" t="str">
            <v>Card Expiry Date</v>
          </cell>
          <cell r="R3394" t="str">
            <v>card_exp_dt</v>
          </cell>
        </row>
        <row r="3395">
          <cell r="A3395" t="str">
            <v>Available Credit as at statement in March</v>
          </cell>
          <cell r="B3395">
            <v>3394</v>
          </cell>
          <cell r="P3395">
            <v>1705</v>
          </cell>
          <cell r="Q3395" t="str">
            <v>Reversed Flag</v>
          </cell>
          <cell r="R3395" t="str">
            <v>rvrs_f</v>
          </cell>
        </row>
        <row r="3396">
          <cell r="A3396" t="str">
            <v>Cash Limit as at statement in March</v>
          </cell>
          <cell r="B3396">
            <v>3395</v>
          </cell>
          <cell r="P3396">
            <v>1706</v>
          </cell>
          <cell r="Q3396" t="str">
            <v>Forced Request Flag</v>
          </cell>
          <cell r="R3396" t="str">
            <v>force_rqst_f</v>
          </cell>
        </row>
        <row r="3397">
          <cell r="A3397" t="str">
            <v>Available Cash as at statement in March</v>
          </cell>
          <cell r="B3397">
            <v>3396</v>
          </cell>
          <cell r="P3397">
            <v>1711</v>
          </cell>
          <cell r="Q3397" t="str">
            <v>Receive Transaction Time</v>
          </cell>
          <cell r="R3397" t="str">
            <v>rcv_txn_tm</v>
          </cell>
        </row>
        <row r="3398">
          <cell r="A3398" t="str">
            <v>Item Airline in March</v>
          </cell>
          <cell r="B3398">
            <v>3397</v>
          </cell>
          <cell r="P3398">
            <v>1727</v>
          </cell>
          <cell r="Q3398" t="str">
            <v>From Account Affected Code</v>
          </cell>
          <cell r="R3398" t="str">
            <v>from_acct_affct_cd</v>
          </cell>
        </row>
        <row r="3399">
          <cell r="A3399" t="str">
            <v>Airline Amount in March</v>
          </cell>
          <cell r="B3399">
            <v>3398</v>
          </cell>
          <cell r="P3399">
            <v>1728</v>
          </cell>
          <cell r="Q3399" t="str">
            <v>To Account Affected Code</v>
          </cell>
          <cell r="R3399" t="str">
            <v>to_acct_affct_cd</v>
          </cell>
        </row>
        <row r="3400">
          <cell r="A3400" t="str">
            <v>Item Hotel in March</v>
          </cell>
          <cell r="B3400">
            <v>3399</v>
          </cell>
          <cell r="P3400">
            <v>1737</v>
          </cell>
          <cell r="Q3400" t="str">
            <v>Transaction Processing Local Date Month</v>
          </cell>
          <cell r="R3400" t="str">
            <v>txn_procss_local_dt_mo</v>
          </cell>
        </row>
        <row r="3401">
          <cell r="A3401" t="str">
            <v>Hotel Amount in March</v>
          </cell>
          <cell r="B3401">
            <v>3400</v>
          </cell>
          <cell r="P3401">
            <v>1770</v>
          </cell>
          <cell r="Q3401" t="str">
            <v>Original Data Acquiring Number</v>
          </cell>
          <cell r="R3401" t="str">
            <v>orig_data_acq_num</v>
          </cell>
        </row>
        <row r="3402">
          <cell r="A3402" t="str">
            <v>Item Car Rental in March</v>
          </cell>
          <cell r="B3402">
            <v>3401</v>
          </cell>
          <cell r="P3402">
            <v>1811</v>
          </cell>
          <cell r="Q3402" t="str">
            <v>Judgment Interest Rate Percentage</v>
          </cell>
          <cell r="R3402" t="str">
            <v>judg_int_rate_pct</v>
          </cell>
        </row>
        <row r="3403">
          <cell r="A3403" t="str">
            <v>Car Rental Amount in March</v>
          </cell>
          <cell r="B3403">
            <v>3402</v>
          </cell>
          <cell r="P3403">
            <v>1821</v>
          </cell>
          <cell r="Q3403" t="str">
            <v>Write-Off Recorder Number</v>
          </cell>
          <cell r="R3403" t="str">
            <v>wrt_off_recr_num</v>
          </cell>
        </row>
        <row r="3404">
          <cell r="A3404" t="str">
            <v>Item Restaurant in March</v>
          </cell>
          <cell r="B3404">
            <v>3403</v>
          </cell>
          <cell r="P3404">
            <v>1823</v>
          </cell>
          <cell r="Q3404" t="str">
            <v>Dispatch Number</v>
          </cell>
          <cell r="R3404" t="str">
            <v>dsptch_num</v>
          </cell>
        </row>
        <row r="3405">
          <cell r="A3405" t="str">
            <v>Restaurant Amount in March</v>
          </cell>
          <cell r="B3405">
            <v>3404</v>
          </cell>
          <cell r="P3405">
            <v>1831</v>
          </cell>
          <cell r="Q3405" t="str">
            <v>Reporter Number</v>
          </cell>
          <cell r="R3405" t="str">
            <v>rptr_num</v>
          </cell>
        </row>
        <row r="3406">
          <cell r="A3406" t="str">
            <v>Item Mail Order in March</v>
          </cell>
          <cell r="B3406">
            <v>3405</v>
          </cell>
          <cell r="P3406">
            <v>181</v>
          </cell>
          <cell r="Q3406" t="str">
            <v>Organization Code</v>
          </cell>
          <cell r="R3406" t="str">
            <v>org_cd</v>
          </cell>
        </row>
        <row r="3407">
          <cell r="A3407" t="str">
            <v>Mail Order Amount in March</v>
          </cell>
          <cell r="B3407">
            <v>3406</v>
          </cell>
          <cell r="P3407">
            <v>1860</v>
          </cell>
          <cell r="Q3407" t="str">
            <v>Created Date</v>
          </cell>
          <cell r="R3407" t="str">
            <v>crt_dt</v>
          </cell>
        </row>
        <row r="3408">
          <cell r="A3408" t="str">
            <v>Item ATM Cash Advance in March</v>
          </cell>
          <cell r="B3408">
            <v>3407</v>
          </cell>
          <cell r="P3408">
            <v>1861</v>
          </cell>
          <cell r="Q3408" t="str">
            <v>Created Time</v>
          </cell>
          <cell r="R3408" t="str">
            <v>crt_tm</v>
          </cell>
        </row>
        <row r="3409">
          <cell r="A3409" t="str">
            <v>ATM Cash Advance Amount in March</v>
          </cell>
          <cell r="B3409">
            <v>3408</v>
          </cell>
          <cell r="P3409">
            <v>1942</v>
          </cell>
          <cell r="Q3409" t="str">
            <v>Authenticator Flag</v>
          </cell>
          <cell r="R3409" t="str">
            <v>authr_f</v>
          </cell>
        </row>
        <row r="3410">
          <cell r="A3410" t="str">
            <v>Item Manual Cash Advance At Counter Kbank in March</v>
          </cell>
          <cell r="B3410">
            <v>3409</v>
          </cell>
          <cell r="P3410">
            <v>1952</v>
          </cell>
          <cell r="Q3410" t="str">
            <v>Relate Account Card</v>
          </cell>
          <cell r="R3410" t="str">
            <v>rel_acct_card</v>
          </cell>
        </row>
        <row r="3411">
          <cell r="A3411" t="str">
            <v>Manual Cash Advance Amount At Counter Kbank in March</v>
          </cell>
          <cell r="B3411">
            <v>3410</v>
          </cell>
          <cell r="P3411">
            <v>1969</v>
          </cell>
          <cell r="Q3411" t="str">
            <v>Used Amount</v>
          </cell>
          <cell r="R3411" t="str">
            <v>use_amt</v>
          </cell>
        </row>
        <row r="3412">
          <cell r="A3412" t="str">
            <v>Item Quasi Cash Advance in March</v>
          </cell>
          <cell r="B3412">
            <v>3411</v>
          </cell>
          <cell r="P3412">
            <v>2018</v>
          </cell>
          <cell r="Q3412" t="str">
            <v>From Menu</v>
          </cell>
          <cell r="R3412" t="str">
            <v>from_menu</v>
          </cell>
        </row>
        <row r="3413">
          <cell r="A3413" t="str">
            <v>Quasi Cash Advance Amount in March</v>
          </cell>
          <cell r="B3413">
            <v>3412</v>
          </cell>
          <cell r="P3413">
            <v>2051</v>
          </cell>
          <cell r="Q3413" t="str">
            <v>Expiry Date</v>
          </cell>
          <cell r="R3413" t="str">
            <v>exp_dt</v>
          </cell>
        </row>
        <row r="3414">
          <cell r="A3414" t="str">
            <v>Item Other Merchant in March</v>
          </cell>
          <cell r="B3414">
            <v>3413</v>
          </cell>
          <cell r="P3414">
            <v>2078</v>
          </cell>
          <cell r="Q3414" t="str">
            <v>Used Limit Sign</v>
          </cell>
          <cell r="R3414" t="str">
            <v>use_lmt_sign</v>
          </cell>
        </row>
        <row r="3415">
          <cell r="A3415" t="str">
            <v>Other Merchant Amount in March</v>
          </cell>
          <cell r="B3415">
            <v>3414</v>
          </cell>
          <cell r="P3415">
            <v>2079</v>
          </cell>
          <cell r="Q3415" t="str">
            <v>Used Limit Amount</v>
          </cell>
          <cell r="R3415" t="str">
            <v>use_lmt_amt</v>
          </cell>
        </row>
        <row r="3416">
          <cell r="A3416" t="str">
            <v>Item Retail in April</v>
          </cell>
          <cell r="B3416">
            <v>3415</v>
          </cell>
          <cell r="P3416">
            <v>2102</v>
          </cell>
          <cell r="Q3416" t="str">
            <v>Authorize User Identification Number</v>
          </cell>
          <cell r="R3416" t="str">
            <v>auth_usr_id_num</v>
          </cell>
        </row>
        <row r="3417">
          <cell r="A3417" t="str">
            <v>Retail Amount in April</v>
          </cell>
          <cell r="B3417">
            <v>3416</v>
          </cell>
          <cell r="P3417">
            <v>2103</v>
          </cell>
          <cell r="Q3417" t="str">
            <v>Authorize Level Identification Number</v>
          </cell>
          <cell r="R3417" t="str">
            <v>auth_lvl_id_num</v>
          </cell>
        </row>
        <row r="3418">
          <cell r="A3418" t="str">
            <v>Item Cash Advance at Atm in April</v>
          </cell>
          <cell r="B3418">
            <v>3417</v>
          </cell>
          <cell r="P3418">
            <v>1048</v>
          </cell>
          <cell r="Q3418" t="str">
            <v>Transaction Amount</v>
          </cell>
          <cell r="R3418" t="str">
            <v>txn_amt</v>
          </cell>
        </row>
        <row r="3419">
          <cell r="A3419" t="str">
            <v>Cash Advance Amount at Atm in April</v>
          </cell>
          <cell r="B3419">
            <v>3418</v>
          </cell>
          <cell r="P3419">
            <v>2249</v>
          </cell>
          <cell r="Q3419" t="str">
            <v>Auto Payment Flag</v>
          </cell>
          <cell r="R3419" t="str">
            <v>auto_paymt_f</v>
          </cell>
        </row>
        <row r="3420">
          <cell r="A3420" t="str">
            <v>Item Cash Advance at Counter in April</v>
          </cell>
          <cell r="B3420">
            <v>3419</v>
          </cell>
          <cell r="P3420">
            <v>2250</v>
          </cell>
          <cell r="Q3420" t="str">
            <v>Auto Payment Account Number</v>
          </cell>
          <cell r="R3420" t="str">
            <v>auto_paymt_acct_num</v>
          </cell>
        </row>
        <row r="3421">
          <cell r="A3421" t="str">
            <v>Cash Advance Amount at Counter in April</v>
          </cell>
          <cell r="B3421">
            <v>3420</v>
          </cell>
          <cell r="P3421">
            <v>2268</v>
          </cell>
          <cell r="Q3421" t="str">
            <v>Principle Card Number</v>
          </cell>
          <cell r="R3421" t="str">
            <v>pnp_card_num</v>
          </cell>
        </row>
        <row r="3422">
          <cell r="A3422" t="str">
            <v>Interest Amount at Retail in April</v>
          </cell>
          <cell r="B3422">
            <v>3421</v>
          </cell>
          <cell r="P3422">
            <v>2270</v>
          </cell>
          <cell r="Q3422" t="str">
            <v>Point Expire in 1 Month</v>
          </cell>
          <cell r="R3422" t="str">
            <v>pnt_exp_in_1_mo</v>
          </cell>
        </row>
        <row r="3423">
          <cell r="A3423" t="str">
            <v>Interest Rate at Retail in April</v>
          </cell>
          <cell r="B3423">
            <v>3422</v>
          </cell>
          <cell r="P3423">
            <v>2271</v>
          </cell>
          <cell r="Q3423" t="str">
            <v>Point Expire in 2 Month</v>
          </cell>
          <cell r="R3423" t="str">
            <v>pnt_exp_in_2_mo</v>
          </cell>
        </row>
        <row r="3424">
          <cell r="A3424" t="str">
            <v>Retail Limit1 in April</v>
          </cell>
          <cell r="B3424">
            <v>3423</v>
          </cell>
          <cell r="P3424">
            <v>2286</v>
          </cell>
          <cell r="Q3424" t="str">
            <v>Supplement Customer Flag</v>
          </cell>
          <cell r="R3424" t="str">
            <v>spplmt_cst_f</v>
          </cell>
        </row>
        <row r="3425">
          <cell r="A3425" t="str">
            <v>Retail Limit2 in April</v>
          </cell>
          <cell r="B3425">
            <v>3424</v>
          </cell>
          <cell r="P3425">
            <v>2307</v>
          </cell>
          <cell r="Q3425" t="str">
            <v>Last Maintenance Date</v>
          </cell>
          <cell r="R3425" t="str">
            <v>last_maintn_dt</v>
          </cell>
        </row>
        <row r="3426">
          <cell r="A3426" t="str">
            <v>Interest Rate at Retail-2 in April</v>
          </cell>
          <cell r="B3426">
            <v>3425</v>
          </cell>
          <cell r="P3426">
            <v>2312</v>
          </cell>
          <cell r="Q3426" t="str">
            <v>April Statement Date</v>
          </cell>
          <cell r="R3426" t="str">
            <v>apr_stmt_dt</v>
          </cell>
        </row>
        <row r="3427">
          <cell r="A3427" t="str">
            <v>Interest Rate at Retail-3 in April</v>
          </cell>
          <cell r="B3427">
            <v>3426</v>
          </cell>
          <cell r="P3427">
            <v>2313</v>
          </cell>
          <cell r="Q3427" t="str">
            <v>May Statement Date</v>
          </cell>
          <cell r="R3427" t="str">
            <v>may_stmt_dt</v>
          </cell>
        </row>
        <row r="3428">
          <cell r="A3428" t="str">
            <v>Retail Limit Option in April</v>
          </cell>
          <cell r="B3428">
            <v>3427</v>
          </cell>
          <cell r="P3428">
            <v>2314</v>
          </cell>
          <cell r="Q3428" t="str">
            <v>June Statement Date</v>
          </cell>
          <cell r="R3428" t="str">
            <v>jun_stmt_dt</v>
          </cell>
        </row>
        <row r="3429">
          <cell r="A3429" t="str">
            <v>Interest Amount at Cash Advance in April</v>
          </cell>
          <cell r="B3429">
            <v>3428</v>
          </cell>
          <cell r="P3429">
            <v>2315</v>
          </cell>
          <cell r="Q3429" t="str">
            <v>July Statement Date</v>
          </cell>
          <cell r="R3429" t="str">
            <v>jul_stmt_dt</v>
          </cell>
        </row>
        <row r="3430">
          <cell r="A3430" t="str">
            <v>Interest Rate at Cash Advance in April</v>
          </cell>
          <cell r="B3430">
            <v>3429</v>
          </cell>
          <cell r="P3430">
            <v>2316</v>
          </cell>
          <cell r="Q3430" t="str">
            <v>August Statement Date</v>
          </cell>
          <cell r="R3430" t="str">
            <v>aug_stmt_dt</v>
          </cell>
        </row>
        <row r="3431">
          <cell r="A3431" t="str">
            <v>Cash Advance Limit1 in April</v>
          </cell>
          <cell r="B3431">
            <v>3430</v>
          </cell>
          <cell r="P3431">
            <v>2317</v>
          </cell>
          <cell r="Q3431" t="str">
            <v>September Statement Date</v>
          </cell>
          <cell r="R3431" t="str">
            <v>sep_stmt_dt</v>
          </cell>
        </row>
        <row r="3432">
          <cell r="A3432" t="str">
            <v>Cash Advance Limit2 in April</v>
          </cell>
          <cell r="B3432">
            <v>3431</v>
          </cell>
          <cell r="P3432">
            <v>2318</v>
          </cell>
          <cell r="Q3432" t="str">
            <v>October Statement Date</v>
          </cell>
          <cell r="R3432" t="str">
            <v>oct_stmt_dt</v>
          </cell>
        </row>
        <row r="3433">
          <cell r="A3433" t="str">
            <v>Interest Rate at Cash Advance-2 in April</v>
          </cell>
          <cell r="B3433">
            <v>3432</v>
          </cell>
          <cell r="P3433">
            <v>2319</v>
          </cell>
          <cell r="Q3433" t="str">
            <v>November Statement Date</v>
          </cell>
          <cell r="R3433" t="str">
            <v>nov_stmt_dt</v>
          </cell>
        </row>
        <row r="3434">
          <cell r="A3434" t="str">
            <v>Interest Rate at Cash Advance-3 in April</v>
          </cell>
          <cell r="B3434">
            <v>3433</v>
          </cell>
          <cell r="P3434">
            <v>2320</v>
          </cell>
          <cell r="Q3434" t="str">
            <v>December Statement Date</v>
          </cell>
          <cell r="R3434" t="str">
            <v>dec_stmt_dt</v>
          </cell>
        </row>
        <row r="3435">
          <cell r="A3435" t="str">
            <v>Cash Advance Limit Option in April</v>
          </cell>
          <cell r="B3435">
            <v>3434</v>
          </cell>
          <cell r="P3435">
            <v>2356</v>
          </cell>
          <cell r="Q3435" t="str">
            <v>January Bonus Bucket Cycle-to-Date Earn</v>
          </cell>
          <cell r="R3435" t="str">
            <v>jan_bns_bckt_cyc_to_dt_earn</v>
          </cell>
        </row>
        <row r="3436">
          <cell r="A3436" t="str">
            <v>Item Annual Fee in April</v>
          </cell>
          <cell r="B3436">
            <v>3435</v>
          </cell>
          <cell r="P3436">
            <v>2415</v>
          </cell>
          <cell r="Q3436" t="str">
            <v>February Bonus Bucket Cycle-to-Date Earn</v>
          </cell>
          <cell r="R3436" t="str">
            <v>feb_bns_bckt_cyc_to_dt_earn</v>
          </cell>
        </row>
        <row r="3437">
          <cell r="A3437" t="str">
            <v>Annual Fee Amount in April</v>
          </cell>
          <cell r="B3437">
            <v>3436</v>
          </cell>
          <cell r="P3437">
            <v>2474</v>
          </cell>
          <cell r="Q3437" t="str">
            <v>March Bonus Bucket Cycle-to-Date Earn</v>
          </cell>
          <cell r="R3437" t="str">
            <v>mar_bns_bckt_cyc_to_dt_earn</v>
          </cell>
        </row>
        <row r="3438">
          <cell r="A3438" t="str">
            <v>Item Late Charge in April</v>
          </cell>
          <cell r="B3438">
            <v>3437</v>
          </cell>
          <cell r="P3438">
            <v>2533</v>
          </cell>
          <cell r="Q3438" t="str">
            <v>April Bonus Bucket Cycle-to-Date Earn</v>
          </cell>
          <cell r="R3438" t="str">
            <v>apr_bns_bckt_cyc_to_dt_earn</v>
          </cell>
        </row>
        <row r="3439">
          <cell r="A3439" t="str">
            <v>Late Charge Amount in April</v>
          </cell>
          <cell r="B3439">
            <v>3438</v>
          </cell>
          <cell r="P3439">
            <v>2592</v>
          </cell>
          <cell r="Q3439" t="str">
            <v>May Bonus Bucket Cycle-to-Date Earn</v>
          </cell>
          <cell r="R3439" t="str">
            <v>may_bns_bckt_cyc_to_dt_earn</v>
          </cell>
        </row>
        <row r="3440">
          <cell r="A3440" t="str">
            <v>Item Over Limit Fee in April</v>
          </cell>
          <cell r="B3440">
            <v>3439</v>
          </cell>
          <cell r="P3440">
            <v>2651</v>
          </cell>
          <cell r="Q3440" t="str">
            <v>June Bonus Bucket Cycle-to-Date Earn</v>
          </cell>
          <cell r="R3440" t="str">
            <v>jun_bns_bckt_cyc_to_dt_earn</v>
          </cell>
        </row>
        <row r="3441">
          <cell r="A3441" t="str">
            <v>Over Limit Fee Amount in April</v>
          </cell>
          <cell r="B3441">
            <v>3440</v>
          </cell>
          <cell r="P3441">
            <v>2710</v>
          </cell>
          <cell r="Q3441" t="str">
            <v>July Bonus Bucket Cycle-to-Date Earn</v>
          </cell>
          <cell r="R3441" t="str">
            <v>jul_bns_bckt_cyc_to_dt_earn</v>
          </cell>
        </row>
        <row r="3442">
          <cell r="A3442" t="str">
            <v>Item Miscellaneous Charge Fee in April</v>
          </cell>
          <cell r="B3442">
            <v>3441</v>
          </cell>
          <cell r="P3442">
            <v>2769</v>
          </cell>
          <cell r="Q3442" t="str">
            <v>August Bonus Bucket Cycle-to-Date Earn</v>
          </cell>
          <cell r="R3442" t="str">
            <v>aug_bns_bckt_cyc_to_dt_earn</v>
          </cell>
        </row>
        <row r="3443">
          <cell r="A3443" t="str">
            <v>Miscellaneous Charge Fee Amount in April</v>
          </cell>
          <cell r="B3443">
            <v>3442</v>
          </cell>
          <cell r="P3443">
            <v>2828</v>
          </cell>
          <cell r="Q3443" t="str">
            <v>September Bonus Bucket Cycle-to-Date Earn</v>
          </cell>
          <cell r="R3443" t="str">
            <v>sep_bns_bckt_cyc_to_dt_earn</v>
          </cell>
        </row>
        <row r="3444">
          <cell r="A3444" t="str">
            <v>Item Service Charge Fee in April</v>
          </cell>
          <cell r="B3444">
            <v>3443</v>
          </cell>
          <cell r="P3444">
            <v>2887</v>
          </cell>
          <cell r="Q3444" t="str">
            <v>October Bonus Bucket Cycle-to-Date Earn</v>
          </cell>
          <cell r="R3444" t="str">
            <v>oct_bns_bckt_cyc_to_dt_earn</v>
          </cell>
        </row>
        <row r="3445">
          <cell r="A3445" t="str">
            <v>Service Charge Fee Amount in April</v>
          </cell>
          <cell r="B3445">
            <v>3444</v>
          </cell>
          <cell r="P3445">
            <v>2946</v>
          </cell>
          <cell r="Q3445" t="str">
            <v>November Bonus Bucket Cycle-to-Date Earn</v>
          </cell>
          <cell r="R3445" t="str">
            <v>nov_bns_bckt_cyc_to_dt_earn</v>
          </cell>
        </row>
        <row r="3446">
          <cell r="A3446" t="str">
            <v>Item Cash Advance Per Fee in April</v>
          </cell>
          <cell r="B3446">
            <v>3445</v>
          </cell>
          <cell r="P3446">
            <v>3005</v>
          </cell>
          <cell r="Q3446" t="str">
            <v>December Bonus Bucket Cycle-to-Date Earn</v>
          </cell>
          <cell r="R3446" t="str">
            <v>dec_bns_bckt_cyc_to_dt_earn</v>
          </cell>
        </row>
        <row r="3447">
          <cell r="A3447" t="str">
            <v>Cash Advance Per Fee Amount in April</v>
          </cell>
          <cell r="B3447">
            <v>3446</v>
          </cell>
          <cell r="P3447">
            <v>3064</v>
          </cell>
          <cell r="Q3447" t="str">
            <v>12 Month Bonus Bucket Cycle-to-Date Earn</v>
          </cell>
          <cell r="R3447" t="str">
            <v>12_mo_bns_bckt_cyc_to_dt_earn</v>
          </cell>
        </row>
        <row r="3448">
          <cell r="A3448" t="str">
            <v>Payment Amount in April</v>
          </cell>
          <cell r="B3448">
            <v>3447</v>
          </cell>
          <cell r="P3448">
            <v>3117</v>
          </cell>
          <cell r="Q3448" t="str">
            <v>Master Card Commission Fee Rate</v>
          </cell>
          <cell r="R3448" t="str">
            <v>mc_cmsn_fee_rate</v>
          </cell>
        </row>
        <row r="3449">
          <cell r="A3449" t="str">
            <v>Current Balance Amount as at statement in April</v>
          </cell>
          <cell r="B3449">
            <v>3448</v>
          </cell>
          <cell r="P3449">
            <v>3122</v>
          </cell>
          <cell r="Q3449" t="str">
            <v>CC1P554 Flag</v>
          </cell>
          <cell r="R3449" t="str">
            <v>cc1p554_f</v>
          </cell>
        </row>
        <row r="3450">
          <cell r="A3450" t="str">
            <v>Bonus Bucket Begin Balance in April</v>
          </cell>
          <cell r="B3450">
            <v>3449</v>
          </cell>
          <cell r="P3450">
            <v>3123</v>
          </cell>
          <cell r="Q3450" t="str">
            <v>CC1P584 Flag</v>
          </cell>
          <cell r="R3450" t="str">
            <v>cc1p584_f</v>
          </cell>
        </row>
        <row r="3451">
          <cell r="A3451" t="str">
            <v>Bonus Bucket Earn in April</v>
          </cell>
          <cell r="B3451">
            <v>3450</v>
          </cell>
          <cell r="P3451">
            <v>3164</v>
          </cell>
          <cell r="Q3451" t="str">
            <v>Master Card Commission Rate</v>
          </cell>
          <cell r="R3451" t="str">
            <v>mc_cmsn_rate</v>
          </cell>
        </row>
        <row r="3452">
          <cell r="A3452" t="str">
            <v>Bonus Bucket Used in April</v>
          </cell>
          <cell r="B3452">
            <v>3451</v>
          </cell>
          <cell r="P3452">
            <v>3167</v>
          </cell>
          <cell r="Q3452" t="str">
            <v>Authorize Source Code</v>
          </cell>
          <cell r="R3452" t="str">
            <v>auth_src_cd</v>
          </cell>
        </row>
        <row r="3453">
          <cell r="A3453" t="str">
            <v>Credit Limit as at statement in April</v>
          </cell>
          <cell r="B3453">
            <v>3452</v>
          </cell>
          <cell r="P3453">
            <v>3168</v>
          </cell>
          <cell r="Q3453" t="str">
            <v>Authorize Number</v>
          </cell>
          <cell r="R3453" t="str">
            <v>auth_num</v>
          </cell>
        </row>
        <row r="3454">
          <cell r="A3454" t="str">
            <v>Available Credit as at statement in April</v>
          </cell>
          <cell r="B3454">
            <v>3453</v>
          </cell>
          <cell r="P3454">
            <v>3173</v>
          </cell>
          <cell r="Q3454" t="str">
            <v>Electronic Card Bulletins Cost</v>
          </cell>
          <cell r="R3454" t="str">
            <v>ecard_blltin_cost</v>
          </cell>
        </row>
        <row r="3455">
          <cell r="A3455" t="str">
            <v>Cash Limit as at statement in April</v>
          </cell>
          <cell r="B3455">
            <v>3454</v>
          </cell>
          <cell r="P3455">
            <v>3186</v>
          </cell>
          <cell r="Q3455" t="str">
            <v>Smartpay flag</v>
          </cell>
          <cell r="R3455" t="str">
            <v>smrt_pay_f</v>
          </cell>
        </row>
        <row r="3456">
          <cell r="A3456" t="str">
            <v>Available Cash as at statement in April</v>
          </cell>
          <cell r="B3456">
            <v>3455</v>
          </cell>
          <cell r="P3456">
            <v>3211</v>
          </cell>
          <cell r="Q3456" t="str">
            <v>Serial Number EMIE</v>
          </cell>
          <cell r="R3456" t="str">
            <v>serial_num_emie</v>
          </cell>
        </row>
        <row r="3457">
          <cell r="A3457" t="str">
            <v>Item Airline in April</v>
          </cell>
          <cell r="B3457">
            <v>3456</v>
          </cell>
          <cell r="P3457">
            <v>3224</v>
          </cell>
          <cell r="Q3457" t="str">
            <v>Used Point</v>
          </cell>
          <cell r="R3457" t="str">
            <v>use_pnt</v>
          </cell>
        </row>
        <row r="3458">
          <cell r="A3458" t="str">
            <v>Airline Amount in April</v>
          </cell>
          <cell r="B3458">
            <v>3457</v>
          </cell>
          <cell r="P3458">
            <v>3231</v>
          </cell>
          <cell r="Q3458" t="str">
            <v>International Local or Associate Code</v>
          </cell>
          <cell r="R3458"/>
        </row>
        <row r="3459">
          <cell r="A3459" t="str">
            <v>Item Hotel in April</v>
          </cell>
          <cell r="B3459">
            <v>3458</v>
          </cell>
          <cell r="P3459">
            <v>3236</v>
          </cell>
          <cell r="Q3459" t="str">
            <v>Master Card Low Value</v>
          </cell>
          <cell r="R3459" t="str">
            <v>mstr_card_low_val</v>
          </cell>
        </row>
        <row r="3460">
          <cell r="A3460" t="str">
            <v>Hotel Amount in April</v>
          </cell>
          <cell r="B3460">
            <v>3459</v>
          </cell>
          <cell r="P3460">
            <v>3237</v>
          </cell>
          <cell r="Q3460" t="str">
            <v>Master Card High Value</v>
          </cell>
          <cell r="R3460" t="str">
            <v>mstr_card_high_val</v>
          </cell>
        </row>
        <row r="3461">
          <cell r="A3461" t="str">
            <v>Item Car Rental in April</v>
          </cell>
          <cell r="B3461">
            <v>3460</v>
          </cell>
          <cell r="P3461">
            <v>3240</v>
          </cell>
          <cell r="Q3461" t="str">
            <v>Item Cash Advance at Atm in January</v>
          </cell>
          <cell r="R3461" t="str">
            <v>itm_cash_adv_atm_in_jan</v>
          </cell>
        </row>
        <row r="3462">
          <cell r="A3462" t="str">
            <v>Car Rental Amount in April</v>
          </cell>
          <cell r="B3462">
            <v>3461</v>
          </cell>
          <cell r="P3462">
            <v>3241</v>
          </cell>
          <cell r="Q3462" t="str">
            <v>Cash Advance Amount at Atm in January</v>
          </cell>
          <cell r="R3462" t="str">
            <v>cash_adv_amt_atm_in_jan</v>
          </cell>
        </row>
        <row r="3463">
          <cell r="A3463" t="str">
            <v>Item Restaurant in April</v>
          </cell>
          <cell r="B3463">
            <v>3462</v>
          </cell>
          <cell r="P3463">
            <v>3242</v>
          </cell>
          <cell r="Q3463" t="str">
            <v>Item Cash Advance at Counter in January</v>
          </cell>
          <cell r="R3463" t="str">
            <v>itm_cash_adv_cntr_in_jan</v>
          </cell>
        </row>
        <row r="3464">
          <cell r="A3464" t="str">
            <v>Restaurant Amount in April</v>
          </cell>
          <cell r="B3464">
            <v>3463</v>
          </cell>
          <cell r="P3464">
            <v>3243</v>
          </cell>
          <cell r="Q3464" t="str">
            <v>Cash Advance Amount at Counter in January</v>
          </cell>
          <cell r="R3464" t="str">
            <v>cash_adv_amt_cntr_in_jan</v>
          </cell>
        </row>
        <row r="3465">
          <cell r="A3465" t="str">
            <v>Item Mail Order in April</v>
          </cell>
          <cell r="B3465">
            <v>3464</v>
          </cell>
          <cell r="P3465">
            <v>3244</v>
          </cell>
          <cell r="Q3465" t="str">
            <v>Interest Amount at Retail in January</v>
          </cell>
          <cell r="R3465" t="str">
            <v>int_amt_rtl_in_jan</v>
          </cell>
        </row>
        <row r="3466">
          <cell r="A3466" t="str">
            <v>Mail Order Amount in April</v>
          </cell>
          <cell r="B3466">
            <v>3465</v>
          </cell>
          <cell r="P3466">
            <v>3245</v>
          </cell>
          <cell r="Q3466" t="str">
            <v>Interest Rate at Retail in January</v>
          </cell>
          <cell r="R3466" t="str">
            <v>int_rate_rtl_in_jan</v>
          </cell>
        </row>
        <row r="3467">
          <cell r="A3467" t="str">
            <v>Item ATM Cash Advance in April</v>
          </cell>
          <cell r="B3467">
            <v>3466</v>
          </cell>
          <cell r="P3467">
            <v>3248</v>
          </cell>
          <cell r="Q3467" t="str">
            <v>Interest Rate at Retail 2 in January</v>
          </cell>
          <cell r="R3467" t="str">
            <v>int_rate_rtl_2_in_jan</v>
          </cell>
        </row>
        <row r="3468">
          <cell r="A3468" t="str">
            <v>ATM Cash Advance Amount in April</v>
          </cell>
          <cell r="B3468">
            <v>3467</v>
          </cell>
          <cell r="P3468">
            <v>3249</v>
          </cell>
          <cell r="Q3468" t="str">
            <v>Interest Rate at Retail 3 in January</v>
          </cell>
          <cell r="R3468" t="str">
            <v>int_rate_rtl_3_in_jan</v>
          </cell>
        </row>
        <row r="3469">
          <cell r="A3469" t="str">
            <v>Item Manual Cash Advance At Counter Kbank in April</v>
          </cell>
          <cell r="B3469">
            <v>3468</v>
          </cell>
          <cell r="P3469">
            <v>3251</v>
          </cell>
          <cell r="Q3469" t="str">
            <v>Interest Amount at Cash Advance in January</v>
          </cell>
          <cell r="R3469" t="str">
            <v>int_amt_cash_adv_in_jan</v>
          </cell>
        </row>
        <row r="3470">
          <cell r="A3470" t="str">
            <v>Manual Cash Advance Amount At Counter Kbank in April</v>
          </cell>
          <cell r="B3470">
            <v>3469</v>
          </cell>
          <cell r="P3470">
            <v>3252</v>
          </cell>
          <cell r="Q3470" t="str">
            <v>Interest Rate at Cash Advance in January</v>
          </cell>
          <cell r="R3470" t="str">
            <v>int_rate_cash_adv_in_jan</v>
          </cell>
        </row>
        <row r="3471">
          <cell r="A3471" t="str">
            <v>Item Quasi Cash Advance in April</v>
          </cell>
          <cell r="B3471">
            <v>3470</v>
          </cell>
          <cell r="P3471">
            <v>3255</v>
          </cell>
          <cell r="Q3471" t="str">
            <v>Interest Rate at Cash Advance-2 in January</v>
          </cell>
          <cell r="R3471" t="str">
            <v>int_rate_cash_adv_2_in_jan</v>
          </cell>
        </row>
        <row r="3472">
          <cell r="A3472" t="str">
            <v>Quasi Cash Advance Amount in April</v>
          </cell>
          <cell r="B3472">
            <v>3471</v>
          </cell>
          <cell r="P3472">
            <v>3256</v>
          </cell>
          <cell r="Q3472" t="str">
            <v>Interest Rate at Cash Advance-3 in January</v>
          </cell>
          <cell r="R3472" t="str">
            <v>int_rate_cash_adv_3_in_jan</v>
          </cell>
        </row>
        <row r="3473">
          <cell r="A3473" t="str">
            <v>Item Other Merchant in April</v>
          </cell>
          <cell r="B3473">
            <v>3472</v>
          </cell>
          <cell r="P3473">
            <v>3271</v>
          </cell>
          <cell r="Q3473" t="str">
            <v>Current Balance Amount as at statement in January</v>
          </cell>
          <cell r="R3473" t="str">
            <v>crrnt_bal_amt_as_stmt_in_jan</v>
          </cell>
        </row>
        <row r="3474">
          <cell r="A3474" t="str">
            <v>Other Merchant Amount in April</v>
          </cell>
          <cell r="B3474">
            <v>3473</v>
          </cell>
          <cell r="P3474">
            <v>3273</v>
          </cell>
          <cell r="Q3474" t="str">
            <v>Bonus Bucket Earn in January</v>
          </cell>
          <cell r="R3474" t="str">
            <v>bns_bckt_earn_in_jan</v>
          </cell>
        </row>
        <row r="3475">
          <cell r="A3475" t="str">
            <v>Item Retail in May</v>
          </cell>
          <cell r="B3475">
            <v>3474</v>
          </cell>
          <cell r="P3475">
            <v>3274</v>
          </cell>
          <cell r="Q3475" t="str">
            <v>Bonus Bucket Used in January</v>
          </cell>
          <cell r="R3475" t="str">
            <v>bns_bckt_use_in_jan</v>
          </cell>
        </row>
        <row r="3476">
          <cell r="A3476" t="str">
            <v>Retail Amount in May</v>
          </cell>
          <cell r="B3476">
            <v>3475</v>
          </cell>
          <cell r="P3476">
            <v>3275</v>
          </cell>
          <cell r="Q3476" t="str">
            <v>Credit Limit as at statement in January</v>
          </cell>
          <cell r="R3476" t="str">
            <v>cr_lmt_as_stmt_in_jan</v>
          </cell>
        </row>
        <row r="3477">
          <cell r="A3477" t="str">
            <v>Item Cash Advance at Atm in May</v>
          </cell>
          <cell r="B3477">
            <v>3476</v>
          </cell>
          <cell r="P3477">
            <v>3276</v>
          </cell>
          <cell r="Q3477" t="str">
            <v>Available Credit as at statement in January</v>
          </cell>
          <cell r="R3477" t="str">
            <v>avl_cr_as_stmt_in_jan</v>
          </cell>
        </row>
        <row r="3478">
          <cell r="A3478" t="str">
            <v>Cash Advance Amount at Atm in May</v>
          </cell>
          <cell r="B3478">
            <v>3477</v>
          </cell>
          <cell r="P3478">
            <v>3277</v>
          </cell>
          <cell r="Q3478" t="str">
            <v>Cash Limit as at statement in January</v>
          </cell>
          <cell r="R3478" t="str">
            <v>cash_lmt_as_stmt_in_jan</v>
          </cell>
        </row>
        <row r="3479">
          <cell r="A3479" t="str">
            <v>Item Cash Advance at Counter in May</v>
          </cell>
          <cell r="B3479">
            <v>3478</v>
          </cell>
          <cell r="P3479">
            <v>3278</v>
          </cell>
          <cell r="Q3479" t="str">
            <v>Available Cash as at statement in January</v>
          </cell>
          <cell r="R3479" t="str">
            <v>avl_cash_as_stmt_in_jan</v>
          </cell>
        </row>
        <row r="3480">
          <cell r="A3480" t="str">
            <v>Cash Advance Amount at Counter in May</v>
          </cell>
          <cell r="B3480">
            <v>3479</v>
          </cell>
          <cell r="P3480">
            <v>3291</v>
          </cell>
          <cell r="Q3480" t="str">
            <v>Item Manual Cash Advance at Counter Kbank in January</v>
          </cell>
          <cell r="R3480" t="str">
            <v>itm_mnul_cash_adv_cntr_kbnk_in_jan</v>
          </cell>
        </row>
        <row r="3481">
          <cell r="A3481" t="str">
            <v>Interest Amount at Retail in May</v>
          </cell>
          <cell r="B3481">
            <v>3480</v>
          </cell>
          <cell r="P3481">
            <v>3292</v>
          </cell>
          <cell r="Q3481" t="str">
            <v>Manual Cash Advance Amount at Counter Kbank in January</v>
          </cell>
          <cell r="R3481" t="str">
            <v>mnul_cash_adv_amt_cntr_kbnk_in_jan</v>
          </cell>
        </row>
        <row r="3482">
          <cell r="A3482" t="str">
            <v>Interest Rate at Retail in May</v>
          </cell>
          <cell r="B3482">
            <v>3481</v>
          </cell>
          <cell r="P3482">
            <v>3299</v>
          </cell>
          <cell r="Q3482" t="str">
            <v>Item Cash Advance at Atm in February</v>
          </cell>
          <cell r="R3482" t="str">
            <v>itm_cash_adv_atm_in_feb</v>
          </cell>
        </row>
        <row r="3483">
          <cell r="A3483" t="str">
            <v>Retail Limit1 in May</v>
          </cell>
          <cell r="B3483">
            <v>3482</v>
          </cell>
          <cell r="P3483">
            <v>3300</v>
          </cell>
          <cell r="Q3483" t="str">
            <v>Cash Advance Amount at Atm in February</v>
          </cell>
          <cell r="R3483" t="str">
            <v>cash_adv_amt_atm_in_feb</v>
          </cell>
        </row>
        <row r="3484">
          <cell r="A3484" t="str">
            <v>Retail Limit2 in May</v>
          </cell>
          <cell r="B3484">
            <v>3483</v>
          </cell>
          <cell r="P3484">
            <v>3301</v>
          </cell>
          <cell r="Q3484" t="str">
            <v>Item Cash Advance at Counter in February</v>
          </cell>
          <cell r="R3484" t="str">
            <v>itm_cash_adv_cntr_in_feb</v>
          </cell>
        </row>
        <row r="3485">
          <cell r="A3485" t="str">
            <v>Interest Rate at Retail-2 in May</v>
          </cell>
          <cell r="B3485">
            <v>3484</v>
          </cell>
          <cell r="P3485">
            <v>3302</v>
          </cell>
          <cell r="Q3485" t="str">
            <v>Cash Advance Amount at Counter in February</v>
          </cell>
          <cell r="R3485" t="str">
            <v>cash_adv_amt_cntr_in_feb</v>
          </cell>
        </row>
        <row r="3486">
          <cell r="A3486" t="str">
            <v>Interest Rate at Retail-3 in May</v>
          </cell>
          <cell r="B3486">
            <v>3485</v>
          </cell>
          <cell r="P3486">
            <v>3303</v>
          </cell>
          <cell r="Q3486" t="str">
            <v>Interest Amount at Retail in February</v>
          </cell>
          <cell r="R3486" t="str">
            <v>int_amt_rtl_in_feb</v>
          </cell>
        </row>
        <row r="3487">
          <cell r="A3487" t="str">
            <v>Retail Limit Option in May</v>
          </cell>
          <cell r="B3487">
            <v>3486</v>
          </cell>
          <cell r="P3487">
            <v>3304</v>
          </cell>
          <cell r="Q3487" t="str">
            <v>Interest Rate at Retail in February</v>
          </cell>
          <cell r="R3487" t="str">
            <v>int_rate_rtl_in_feb</v>
          </cell>
        </row>
        <row r="3488">
          <cell r="A3488" t="str">
            <v>Interest Amount at Cash Advance in May</v>
          </cell>
          <cell r="B3488">
            <v>3487</v>
          </cell>
          <cell r="P3488">
            <v>3307</v>
          </cell>
          <cell r="Q3488" t="str">
            <v>Interest Rate at Retail 2 in February</v>
          </cell>
          <cell r="R3488" t="str">
            <v>int_rate_rtl_2_in_feb</v>
          </cell>
        </row>
        <row r="3489">
          <cell r="A3489" t="str">
            <v>Interest Rate at Cash Advance in May</v>
          </cell>
          <cell r="B3489">
            <v>3488</v>
          </cell>
          <cell r="P3489">
            <v>3308</v>
          </cell>
          <cell r="Q3489" t="str">
            <v>Interest Rate at Retail 3 in February</v>
          </cell>
          <cell r="R3489" t="str">
            <v>int_rate_rtl_3_in_feb</v>
          </cell>
        </row>
        <row r="3490">
          <cell r="A3490" t="str">
            <v>Cash Advance Limit1 in May</v>
          </cell>
          <cell r="B3490">
            <v>3489</v>
          </cell>
          <cell r="P3490">
            <v>3310</v>
          </cell>
          <cell r="Q3490" t="str">
            <v>Interest Amount at Cash Advance in February</v>
          </cell>
          <cell r="R3490" t="str">
            <v>int_amt_cash_adv_in_feb</v>
          </cell>
        </row>
        <row r="3491">
          <cell r="A3491" t="str">
            <v>Cash Advance Limit2 in May</v>
          </cell>
          <cell r="B3491">
            <v>3490</v>
          </cell>
          <cell r="P3491">
            <v>3311</v>
          </cell>
          <cell r="Q3491" t="str">
            <v>Interest Rate at Cash Advance in February</v>
          </cell>
          <cell r="R3491" t="str">
            <v>int_rate_cash_adv_in_feb</v>
          </cell>
        </row>
        <row r="3492">
          <cell r="A3492" t="str">
            <v>Interest Rate at Cash Advance-2 in May</v>
          </cell>
          <cell r="B3492">
            <v>3491</v>
          </cell>
          <cell r="P3492">
            <v>3314</v>
          </cell>
          <cell r="Q3492" t="str">
            <v>Interest Rate at Cash Advance-2 in February</v>
          </cell>
          <cell r="R3492" t="str">
            <v>int_rate_cash_adv_2_in_feb</v>
          </cell>
        </row>
        <row r="3493">
          <cell r="A3493" t="str">
            <v>Interest Rate at Cash Advance-3 in May</v>
          </cell>
          <cell r="B3493">
            <v>3492</v>
          </cell>
          <cell r="P3493">
            <v>3315</v>
          </cell>
          <cell r="Q3493" t="str">
            <v>Interest Rate at Cash Advance-3 in February</v>
          </cell>
          <cell r="R3493" t="str">
            <v>int_rate_cash_adv_3_in_feb</v>
          </cell>
        </row>
        <row r="3494">
          <cell r="A3494" t="str">
            <v>Cash Advance Limit Option in May</v>
          </cell>
          <cell r="B3494">
            <v>3493</v>
          </cell>
          <cell r="P3494">
            <v>3330</v>
          </cell>
          <cell r="Q3494" t="str">
            <v>Current Balance Amount as at statement in February</v>
          </cell>
          <cell r="R3494" t="str">
            <v>crrnt_bal_amt_as_stmt_in_feb</v>
          </cell>
        </row>
        <row r="3495">
          <cell r="A3495" t="str">
            <v>Item Annual Fee in May</v>
          </cell>
          <cell r="B3495">
            <v>3494</v>
          </cell>
          <cell r="P3495">
            <v>3332</v>
          </cell>
          <cell r="Q3495" t="str">
            <v>Bonus Bucket Earn in February</v>
          </cell>
          <cell r="R3495" t="str">
            <v>bns_bckt_earn_in_feb</v>
          </cell>
        </row>
        <row r="3496">
          <cell r="A3496" t="str">
            <v>Annual Fee Amount in May</v>
          </cell>
          <cell r="B3496">
            <v>3495</v>
          </cell>
          <cell r="P3496">
            <v>3333</v>
          </cell>
          <cell r="Q3496" t="str">
            <v>Bonus Bucket Used in February</v>
          </cell>
          <cell r="R3496" t="str">
            <v>bns_bckt_use_in_feb</v>
          </cell>
        </row>
        <row r="3497">
          <cell r="A3497" t="str">
            <v>Item Late Charge in May</v>
          </cell>
          <cell r="B3497">
            <v>3496</v>
          </cell>
          <cell r="P3497">
            <v>3334</v>
          </cell>
          <cell r="Q3497" t="str">
            <v>Credit Limit as at statement in February</v>
          </cell>
          <cell r="R3497" t="str">
            <v>cr_lmt_as_stmt_in_feb</v>
          </cell>
        </row>
        <row r="3498">
          <cell r="A3498" t="str">
            <v>Late Charge Amount in May</v>
          </cell>
          <cell r="B3498">
            <v>3497</v>
          </cell>
          <cell r="P3498">
            <v>3335</v>
          </cell>
          <cell r="Q3498" t="str">
            <v>Available Credit as at statement in February</v>
          </cell>
          <cell r="R3498" t="str">
            <v>avl_cr_as_stmt_in_feb</v>
          </cell>
        </row>
        <row r="3499">
          <cell r="A3499" t="str">
            <v>Item Over Limit Fee in May</v>
          </cell>
          <cell r="B3499">
            <v>3498</v>
          </cell>
          <cell r="P3499">
            <v>3336</v>
          </cell>
          <cell r="Q3499" t="str">
            <v>Cash Limit as at statement in February</v>
          </cell>
          <cell r="R3499" t="str">
            <v>cash_lmt_as_stmt_in_feb</v>
          </cell>
        </row>
        <row r="3500">
          <cell r="A3500" t="str">
            <v>Over Limit Fee Amount in May</v>
          </cell>
          <cell r="B3500">
            <v>3499</v>
          </cell>
          <cell r="P3500">
            <v>3337</v>
          </cell>
          <cell r="Q3500" t="str">
            <v>Available Cash as at statement in February</v>
          </cell>
          <cell r="R3500" t="str">
            <v>avl_cash_as_stmt_in_feb</v>
          </cell>
        </row>
        <row r="3501">
          <cell r="A3501" t="str">
            <v>Item Miscellaneous Charge Fee in May</v>
          </cell>
          <cell r="B3501">
            <v>3500</v>
          </cell>
          <cell r="P3501">
            <v>3350</v>
          </cell>
          <cell r="Q3501" t="str">
            <v>Item Manual Cash Advance at Counter Kbank in February</v>
          </cell>
          <cell r="R3501" t="str">
            <v>itm_mnul_cash_adv_cntr_kbnk_in_feb</v>
          </cell>
        </row>
        <row r="3502">
          <cell r="A3502" t="str">
            <v>Miscellaneous Charge Fee Amount in May</v>
          </cell>
          <cell r="B3502">
            <v>3501</v>
          </cell>
          <cell r="P3502">
            <v>3351</v>
          </cell>
          <cell r="Q3502" t="str">
            <v>Manual Cash Advance Amount at Counter Kbank in February</v>
          </cell>
          <cell r="R3502" t="str">
            <v>mnul_cash_adv_amt_cntr_kbnk_in_feb</v>
          </cell>
        </row>
        <row r="3503">
          <cell r="A3503" t="str">
            <v>Item Service Charge Fee in May</v>
          </cell>
          <cell r="B3503">
            <v>3502</v>
          </cell>
          <cell r="P3503">
            <v>3358</v>
          </cell>
          <cell r="Q3503" t="str">
            <v>Item Cash Advance at Atm in March</v>
          </cell>
          <cell r="R3503" t="str">
            <v>itm_cash_adv_atm_in_mar</v>
          </cell>
        </row>
        <row r="3504">
          <cell r="A3504" t="str">
            <v>Service Charge Fee Amount in May</v>
          </cell>
          <cell r="B3504">
            <v>3503</v>
          </cell>
          <cell r="P3504">
            <v>3359</v>
          </cell>
          <cell r="Q3504" t="str">
            <v>Cash Advance Amount at Atm in March</v>
          </cell>
          <cell r="R3504" t="str">
            <v>cash_adv_amt_atm_in_mar</v>
          </cell>
        </row>
        <row r="3505">
          <cell r="A3505" t="str">
            <v>Item Cash Advance Per Fee in May</v>
          </cell>
          <cell r="B3505">
            <v>3504</v>
          </cell>
          <cell r="P3505">
            <v>3360</v>
          </cell>
          <cell r="Q3505" t="str">
            <v>Item Cash Advance at Counter in March</v>
          </cell>
          <cell r="R3505" t="str">
            <v>itm_cash_adv_cntr_in_mar</v>
          </cell>
        </row>
        <row r="3506">
          <cell r="A3506" t="str">
            <v>Cash Advance Per Fee Amount in May</v>
          </cell>
          <cell r="B3506">
            <v>3505</v>
          </cell>
          <cell r="P3506">
            <v>3361</v>
          </cell>
          <cell r="Q3506" t="str">
            <v>Cash Advance Amount at Counter in March</v>
          </cell>
          <cell r="R3506" t="str">
            <v>cash_adv_amt_cntr_in_mar</v>
          </cell>
        </row>
        <row r="3507">
          <cell r="A3507" t="str">
            <v>Payment Amount in May</v>
          </cell>
          <cell r="B3507">
            <v>3506</v>
          </cell>
          <cell r="P3507">
            <v>3362</v>
          </cell>
          <cell r="Q3507" t="str">
            <v>Interest Amount at Retail in March</v>
          </cell>
          <cell r="R3507" t="str">
            <v>int_amt_rtl_in_mar</v>
          </cell>
        </row>
        <row r="3508">
          <cell r="A3508" t="str">
            <v>Current Balance Amount as at statement in May</v>
          </cell>
          <cell r="B3508">
            <v>3507</v>
          </cell>
          <cell r="P3508">
            <v>3363</v>
          </cell>
          <cell r="Q3508" t="str">
            <v>Interest Rate at Retail in March</v>
          </cell>
          <cell r="R3508" t="str">
            <v>int_rate_rtl_in_mar</v>
          </cell>
        </row>
        <row r="3509">
          <cell r="A3509" t="str">
            <v>Bonus Bucket Begin Balance in May</v>
          </cell>
          <cell r="B3509">
            <v>3508</v>
          </cell>
          <cell r="P3509">
            <v>3366</v>
          </cell>
          <cell r="Q3509" t="str">
            <v>Interest Rate at Retail 2 in March</v>
          </cell>
          <cell r="R3509" t="str">
            <v>int_rate_rtl_2_in_mar</v>
          </cell>
        </row>
        <row r="3510">
          <cell r="A3510" t="str">
            <v>Bonus Bucket Earn in May</v>
          </cell>
          <cell r="B3510">
            <v>3509</v>
          </cell>
          <cell r="P3510">
            <v>3367</v>
          </cell>
          <cell r="Q3510" t="str">
            <v>Interest Rate at Retail 3 in March</v>
          </cell>
          <cell r="R3510" t="str">
            <v>int_rate_rtl_3_in_mar</v>
          </cell>
        </row>
        <row r="3511">
          <cell r="A3511" t="str">
            <v>Bonus Bucket Used in May</v>
          </cell>
          <cell r="B3511">
            <v>3510</v>
          </cell>
          <cell r="P3511">
            <v>3369</v>
          </cell>
          <cell r="Q3511" t="str">
            <v>Interest Amount at Cash Advance in March</v>
          </cell>
          <cell r="R3511" t="str">
            <v>int_amt_cash_adv_in_mar</v>
          </cell>
        </row>
        <row r="3512">
          <cell r="A3512" t="str">
            <v>Credit Limit as at statement in May</v>
          </cell>
          <cell r="B3512">
            <v>3511</v>
          </cell>
          <cell r="P3512">
            <v>3370</v>
          </cell>
          <cell r="Q3512" t="str">
            <v>Interest Rate at Cash Advance in March</v>
          </cell>
          <cell r="R3512" t="str">
            <v>int_rate_cash_adv_in_mar</v>
          </cell>
        </row>
        <row r="3513">
          <cell r="A3513" t="str">
            <v>Available Credit as at statement in May</v>
          </cell>
          <cell r="B3513">
            <v>3512</v>
          </cell>
          <cell r="P3513">
            <v>3373</v>
          </cell>
          <cell r="Q3513" t="str">
            <v>Interest Rate at Cash Advance-2 in March</v>
          </cell>
          <cell r="R3513" t="str">
            <v>int_rate_cash_adv_2_in_mar</v>
          </cell>
        </row>
        <row r="3514">
          <cell r="A3514" t="str">
            <v>Cash Limit as at statement in May</v>
          </cell>
          <cell r="B3514">
            <v>3513</v>
          </cell>
          <cell r="P3514">
            <v>3374</v>
          </cell>
          <cell r="Q3514" t="str">
            <v>Interest Rate at Cash Advance-3 in March</v>
          </cell>
          <cell r="R3514" t="str">
            <v>int_rate_cash_adv_3_in_mar</v>
          </cell>
        </row>
        <row r="3515">
          <cell r="A3515" t="str">
            <v>Available Cash as at statement in May</v>
          </cell>
          <cell r="B3515">
            <v>3514</v>
          </cell>
          <cell r="P3515">
            <v>3389</v>
          </cell>
          <cell r="Q3515" t="str">
            <v>Current Balance Amount as at statement in March</v>
          </cell>
          <cell r="R3515" t="str">
            <v>crrnt_bal_amt_as_stmt_in_mar</v>
          </cell>
        </row>
        <row r="3516">
          <cell r="A3516" t="str">
            <v>Item Airline in May</v>
          </cell>
          <cell r="B3516">
            <v>3515</v>
          </cell>
          <cell r="P3516">
            <v>3391</v>
          </cell>
          <cell r="Q3516" t="str">
            <v>Bonus Bucket Earn in March</v>
          </cell>
          <cell r="R3516" t="str">
            <v>bns_bckt_earn_in_mar</v>
          </cell>
        </row>
        <row r="3517">
          <cell r="A3517" t="str">
            <v>Airline Amount in May</v>
          </cell>
          <cell r="B3517">
            <v>3516</v>
          </cell>
          <cell r="P3517">
            <v>3392</v>
          </cell>
          <cell r="Q3517" t="str">
            <v>Bonus Bucket Used in March</v>
          </cell>
          <cell r="R3517" t="str">
            <v>bns_bckt_use_in_mar</v>
          </cell>
        </row>
        <row r="3518">
          <cell r="A3518" t="str">
            <v>Item Hotel in May</v>
          </cell>
          <cell r="B3518">
            <v>3517</v>
          </cell>
          <cell r="P3518">
            <v>3393</v>
          </cell>
          <cell r="Q3518" t="str">
            <v>Credit Limit as at statement in March</v>
          </cell>
          <cell r="R3518" t="str">
            <v>cr_lmt_as_stmt_in_mar</v>
          </cell>
        </row>
        <row r="3519">
          <cell r="A3519" t="str">
            <v>Hotel Amount in May</v>
          </cell>
          <cell r="B3519">
            <v>3518</v>
          </cell>
          <cell r="P3519">
            <v>3394</v>
          </cell>
          <cell r="Q3519" t="str">
            <v>Available Credit as at statement in March</v>
          </cell>
          <cell r="R3519" t="str">
            <v>avl_cr_as_stmt_in_mar</v>
          </cell>
        </row>
        <row r="3520">
          <cell r="A3520" t="str">
            <v>Item Car Rental in May</v>
          </cell>
          <cell r="B3520">
            <v>3519</v>
          </cell>
          <cell r="P3520">
            <v>3395</v>
          </cell>
          <cell r="Q3520" t="str">
            <v>Cash Limit as at statement in March</v>
          </cell>
          <cell r="R3520" t="str">
            <v>cash_lmt_as_stmt_in_mar</v>
          </cell>
        </row>
        <row r="3521">
          <cell r="A3521" t="str">
            <v>Car Rental Amount in May</v>
          </cell>
          <cell r="B3521">
            <v>3520</v>
          </cell>
          <cell r="P3521">
            <v>3396</v>
          </cell>
          <cell r="Q3521" t="str">
            <v>Available Cash as at statement in March</v>
          </cell>
          <cell r="R3521" t="str">
            <v>avl_cash_as_stmt_in_mar</v>
          </cell>
        </row>
        <row r="3522">
          <cell r="A3522" t="str">
            <v>Item Restaurant in May</v>
          </cell>
          <cell r="B3522">
            <v>3521</v>
          </cell>
          <cell r="P3522">
            <v>3409</v>
          </cell>
          <cell r="Q3522" t="str">
            <v>Item Manual Cash Advance At Counter Kbank in March</v>
          </cell>
          <cell r="R3522" t="str">
            <v>itm_mnul_cash_adv_cntr_kbnk_in_mar</v>
          </cell>
        </row>
        <row r="3523">
          <cell r="A3523" t="str">
            <v>Restaurant Amount in May</v>
          </cell>
          <cell r="B3523">
            <v>3522</v>
          </cell>
          <cell r="P3523">
            <v>3410</v>
          </cell>
          <cell r="Q3523" t="str">
            <v>Manual Cash Advance Amount At Counter Kbank in March</v>
          </cell>
          <cell r="R3523" t="str">
            <v>mnul_cash_adv_amt_cntr_kbnk_in_mar</v>
          </cell>
        </row>
        <row r="3524">
          <cell r="A3524" t="str">
            <v>Item Mail Order in May</v>
          </cell>
          <cell r="B3524">
            <v>3523</v>
          </cell>
          <cell r="P3524">
            <v>3417</v>
          </cell>
          <cell r="Q3524" t="str">
            <v>Item Cash Advance at Atm in April</v>
          </cell>
          <cell r="R3524" t="str">
            <v>itm_cash_adv_atm_in_apr</v>
          </cell>
        </row>
        <row r="3525">
          <cell r="A3525" t="str">
            <v>Mail Order Amount in May</v>
          </cell>
          <cell r="B3525">
            <v>3524</v>
          </cell>
          <cell r="P3525">
            <v>3418</v>
          </cell>
          <cell r="Q3525" t="str">
            <v>Cash Advance Amount at Atm in April</v>
          </cell>
          <cell r="R3525" t="str">
            <v>cash_adv_amt_atm_in_apr</v>
          </cell>
        </row>
        <row r="3526">
          <cell r="A3526" t="str">
            <v>Item ATM Cash Advance in May</v>
          </cell>
          <cell r="B3526">
            <v>3525</v>
          </cell>
          <cell r="P3526">
            <v>3419</v>
          </cell>
          <cell r="Q3526" t="str">
            <v>Item Cash Advance at Counter in April</v>
          </cell>
          <cell r="R3526" t="str">
            <v>itm_cash_adv_cntr_in_apr</v>
          </cell>
        </row>
        <row r="3527">
          <cell r="A3527" t="str">
            <v>ATM Cash Advance Amount in May</v>
          </cell>
          <cell r="B3527">
            <v>3526</v>
          </cell>
          <cell r="P3527">
            <v>3420</v>
          </cell>
          <cell r="Q3527" t="str">
            <v>Cash Advance Amount at Counter in April</v>
          </cell>
          <cell r="R3527" t="str">
            <v>cash_adv_amt_cntr_in_apr</v>
          </cell>
        </row>
        <row r="3528">
          <cell r="A3528" t="str">
            <v>Item Manual Cash Advance at Counter Kbank in May</v>
          </cell>
          <cell r="B3528">
            <v>3527</v>
          </cell>
          <cell r="P3528">
            <v>3421</v>
          </cell>
          <cell r="Q3528" t="str">
            <v>Interest Amount at Retail in April</v>
          </cell>
          <cell r="R3528" t="str">
            <v>int_amt_rtl_in_apr</v>
          </cell>
        </row>
        <row r="3529">
          <cell r="A3529" t="str">
            <v>Manual Cash Advance Amount at Counter Kbank in May</v>
          </cell>
          <cell r="B3529">
            <v>3528</v>
          </cell>
          <cell r="P3529">
            <v>3422</v>
          </cell>
          <cell r="Q3529" t="str">
            <v>Interest Rate at Retail in April</v>
          </cell>
          <cell r="R3529" t="str">
            <v>int_rate_rtl_in_apr</v>
          </cell>
        </row>
        <row r="3530">
          <cell r="A3530" t="str">
            <v>Item Quasi Cash Advance in May</v>
          </cell>
          <cell r="B3530">
            <v>3529</v>
          </cell>
          <cell r="P3530">
            <v>3425</v>
          </cell>
          <cell r="Q3530" t="str">
            <v>Interest Rate at Retail 2 in April</v>
          </cell>
          <cell r="R3530" t="str">
            <v>int_rate_rtl_2_in_apr</v>
          </cell>
        </row>
        <row r="3531">
          <cell r="A3531" t="str">
            <v>Quasi Cash Advance Amount in May</v>
          </cell>
          <cell r="B3531">
            <v>3530</v>
          </cell>
          <cell r="P3531">
            <v>3426</v>
          </cell>
          <cell r="Q3531" t="str">
            <v>Interest Rate at Retail 3 in April</v>
          </cell>
          <cell r="R3531" t="str">
            <v>int_rate_rtl_3_in_apr</v>
          </cell>
        </row>
        <row r="3532">
          <cell r="A3532" t="str">
            <v>Item Other Merchant in May</v>
          </cell>
          <cell r="B3532">
            <v>3531</v>
          </cell>
          <cell r="P3532">
            <v>3428</v>
          </cell>
          <cell r="Q3532" t="str">
            <v>Interest Amount at Cash Advance in April</v>
          </cell>
          <cell r="R3532" t="str">
            <v>int_amt_cash_adv_in_apr</v>
          </cell>
        </row>
        <row r="3533">
          <cell r="A3533" t="str">
            <v>Other Merchant Amount in May</v>
          </cell>
          <cell r="B3533">
            <v>3532</v>
          </cell>
          <cell r="P3533">
            <v>3429</v>
          </cell>
          <cell r="Q3533" t="str">
            <v>Interest Rate at Cash Advance in April</v>
          </cell>
          <cell r="R3533" t="str">
            <v>int_rate_cash_adv_in_apr</v>
          </cell>
        </row>
        <row r="3534">
          <cell r="A3534" t="str">
            <v>Item Retail in June</v>
          </cell>
          <cell r="B3534">
            <v>3533</v>
          </cell>
          <cell r="P3534">
            <v>3432</v>
          </cell>
          <cell r="Q3534" t="str">
            <v>Interest Rate at Cash Advance-2 in April</v>
          </cell>
          <cell r="R3534" t="str">
            <v>int_rate_cash_adv_2_in_apr</v>
          </cell>
        </row>
        <row r="3535">
          <cell r="A3535" t="str">
            <v>Retail Amount in June</v>
          </cell>
          <cell r="B3535">
            <v>3534</v>
          </cell>
          <cell r="P3535">
            <v>3433</v>
          </cell>
          <cell r="Q3535" t="str">
            <v>Interest Rate at Cash Advance-3 in April</v>
          </cell>
          <cell r="R3535" t="str">
            <v>int_rate_cash_adv_3_in_apr</v>
          </cell>
        </row>
        <row r="3536">
          <cell r="A3536" t="str">
            <v>Item Cash Advance at Atm in June</v>
          </cell>
          <cell r="B3536">
            <v>3535</v>
          </cell>
          <cell r="P3536">
            <v>3448</v>
          </cell>
          <cell r="Q3536" t="str">
            <v>Current Balance Amount as at statement in April</v>
          </cell>
          <cell r="R3536" t="str">
            <v>crrnt_bal_amt_as_stmt_in_apr</v>
          </cell>
        </row>
        <row r="3537">
          <cell r="A3537" t="str">
            <v>Cash Advance Amount at Atm in June</v>
          </cell>
          <cell r="B3537">
            <v>3536</v>
          </cell>
          <cell r="P3537">
            <v>3450</v>
          </cell>
          <cell r="Q3537" t="str">
            <v>Bonus Bucket Earn in April</v>
          </cell>
          <cell r="R3537" t="str">
            <v>bns_bckt_earn_in_apr</v>
          </cell>
        </row>
        <row r="3538">
          <cell r="A3538" t="str">
            <v>Item Cash Advance at Counter in June</v>
          </cell>
          <cell r="B3538">
            <v>3537</v>
          </cell>
          <cell r="P3538">
            <v>3451</v>
          </cell>
          <cell r="Q3538" t="str">
            <v>Bonus Bucket Used in April</v>
          </cell>
          <cell r="R3538" t="str">
            <v>bns_bckt_use_in_apr</v>
          </cell>
        </row>
        <row r="3539">
          <cell r="A3539" t="str">
            <v>Cash Advance Amount at Counter in June</v>
          </cell>
          <cell r="B3539">
            <v>3538</v>
          </cell>
          <cell r="P3539">
            <v>3452</v>
          </cell>
          <cell r="Q3539" t="str">
            <v>Credit Limit as at statement in April</v>
          </cell>
          <cell r="R3539" t="str">
            <v>cr_lmt_as_stmt_in_apr</v>
          </cell>
        </row>
        <row r="3540">
          <cell r="A3540" t="str">
            <v>Interest Amount at Retail in June</v>
          </cell>
          <cell r="B3540">
            <v>3539</v>
          </cell>
          <cell r="P3540">
            <v>3453</v>
          </cell>
          <cell r="Q3540" t="str">
            <v>Available Credit as at statement in April</v>
          </cell>
          <cell r="R3540" t="str">
            <v>avl_cr_as_stmt_in_apr</v>
          </cell>
        </row>
        <row r="3541">
          <cell r="A3541" t="str">
            <v>Interest Rate at Retail in June</v>
          </cell>
          <cell r="B3541">
            <v>3540</v>
          </cell>
          <cell r="P3541">
            <v>3454</v>
          </cell>
          <cell r="Q3541" t="str">
            <v>Cash Limit as at statement in April</v>
          </cell>
          <cell r="R3541" t="str">
            <v>cash_lmt_as_stmt_in_apr</v>
          </cell>
        </row>
        <row r="3542">
          <cell r="A3542" t="str">
            <v>Retail Limit1 in June</v>
          </cell>
          <cell r="B3542">
            <v>3541</v>
          </cell>
          <cell r="P3542">
            <v>3455</v>
          </cell>
          <cell r="Q3542" t="str">
            <v>Available Cash as at statement in April</v>
          </cell>
          <cell r="R3542" t="str">
            <v>avl_cash_as_stmt_in_apr</v>
          </cell>
        </row>
        <row r="3543">
          <cell r="A3543" t="str">
            <v>Retail Limit2 in June</v>
          </cell>
          <cell r="B3543">
            <v>3542</v>
          </cell>
          <cell r="P3543">
            <v>3468</v>
          </cell>
          <cell r="Q3543" t="str">
            <v>Item Manual Cash Advance At Counter Kbank in April</v>
          </cell>
          <cell r="R3543" t="str">
            <v>itm_mnul_cash_adv_cntr_kbnk_in_apr</v>
          </cell>
        </row>
        <row r="3544">
          <cell r="A3544" t="str">
            <v>Interest Rate at Retail-2 in June</v>
          </cell>
          <cell r="B3544">
            <v>3543</v>
          </cell>
          <cell r="P3544">
            <v>3469</v>
          </cell>
          <cell r="Q3544" t="str">
            <v>Manual Cash Advance Amount At Counter Kbank in April</v>
          </cell>
          <cell r="R3544" t="str">
            <v>mnul_cash_adv_amt_cntr_kbnk_in_apr</v>
          </cell>
        </row>
        <row r="3545">
          <cell r="A3545" t="str">
            <v>Interest Rate at Retail-3 in June</v>
          </cell>
          <cell r="B3545">
            <v>3544</v>
          </cell>
          <cell r="P3545">
            <v>3476</v>
          </cell>
          <cell r="Q3545" t="str">
            <v>Item Cash Advance at Atm in May</v>
          </cell>
          <cell r="R3545" t="str">
            <v>itm_cash_adv_atm_in_may</v>
          </cell>
        </row>
        <row r="3546">
          <cell r="A3546" t="str">
            <v>Retail Limit Option in June</v>
          </cell>
          <cell r="B3546">
            <v>3545</v>
          </cell>
          <cell r="P3546">
            <v>3477</v>
          </cell>
          <cell r="Q3546" t="str">
            <v>Cash Advance Amount at Atm in May</v>
          </cell>
          <cell r="R3546" t="str">
            <v>cash_adv_amt_atm_in_may</v>
          </cell>
        </row>
        <row r="3547">
          <cell r="A3547" t="str">
            <v>Interest Amount at Cash Advance in June</v>
          </cell>
          <cell r="B3547">
            <v>3546</v>
          </cell>
          <cell r="P3547">
            <v>3478</v>
          </cell>
          <cell r="Q3547" t="str">
            <v>Item Cash Advance at Counter in May</v>
          </cell>
          <cell r="R3547" t="str">
            <v>itm_cash_adv_cntr_in_may</v>
          </cell>
        </row>
        <row r="3548">
          <cell r="A3548" t="str">
            <v>Interest Rate at Cash Advance in June</v>
          </cell>
          <cell r="B3548">
            <v>3547</v>
          </cell>
          <cell r="P3548">
            <v>3479</v>
          </cell>
          <cell r="Q3548" t="str">
            <v>Cash Advance Amount at Counter in May</v>
          </cell>
          <cell r="R3548" t="str">
            <v>cash_adv_amt_cntr_in_may</v>
          </cell>
        </row>
        <row r="3549">
          <cell r="A3549" t="str">
            <v>Cash Advance Limit1 in June</v>
          </cell>
          <cell r="B3549">
            <v>3548</v>
          </cell>
          <cell r="P3549">
            <v>3480</v>
          </cell>
          <cell r="Q3549" t="str">
            <v>Interest Amount at Retail in May</v>
          </cell>
          <cell r="R3549" t="str">
            <v>int_amt_rtl_in_may</v>
          </cell>
        </row>
        <row r="3550">
          <cell r="A3550" t="str">
            <v>Cash Advance Limit2 in June</v>
          </cell>
          <cell r="B3550">
            <v>3549</v>
          </cell>
          <cell r="P3550">
            <v>3481</v>
          </cell>
          <cell r="Q3550" t="str">
            <v>Interest Rate at Retail in May</v>
          </cell>
          <cell r="R3550" t="str">
            <v>int_rate_rtl_in_may</v>
          </cell>
        </row>
        <row r="3551">
          <cell r="A3551" t="str">
            <v>Interest Rate at Cash Advance-2 in June</v>
          </cell>
          <cell r="B3551">
            <v>3550</v>
          </cell>
          <cell r="P3551">
            <v>3484</v>
          </cell>
          <cell r="Q3551" t="str">
            <v>Interest Rate at Retail 2 in May</v>
          </cell>
          <cell r="R3551" t="str">
            <v>int_rate_rtl_2_in_may</v>
          </cell>
        </row>
        <row r="3552">
          <cell r="A3552" t="str">
            <v>Interest Rate at Cash Advance-3 in June</v>
          </cell>
          <cell r="B3552">
            <v>3551</v>
          </cell>
          <cell r="P3552">
            <v>3485</v>
          </cell>
          <cell r="Q3552" t="str">
            <v>Interest Rate at Retail 3 in May</v>
          </cell>
          <cell r="R3552" t="str">
            <v>int_rate_rtl_3_in_may</v>
          </cell>
        </row>
        <row r="3553">
          <cell r="A3553" t="str">
            <v>Cash Advance Limit Option in June</v>
          </cell>
          <cell r="B3553">
            <v>3552</v>
          </cell>
          <cell r="P3553">
            <v>3487</v>
          </cell>
          <cell r="Q3553" t="str">
            <v>Interest Amount at Cash Advance in May</v>
          </cell>
          <cell r="R3553" t="str">
            <v>int_amt_cash_adv_in_may</v>
          </cell>
        </row>
        <row r="3554">
          <cell r="A3554" t="str">
            <v>Item Annual Fee in June</v>
          </cell>
          <cell r="B3554">
            <v>3553</v>
          </cell>
          <cell r="P3554">
            <v>3488</v>
          </cell>
          <cell r="Q3554" t="str">
            <v>Interest Rate at Cash Advance in May</v>
          </cell>
          <cell r="R3554" t="str">
            <v>int_rate_cash_adv_in_may</v>
          </cell>
        </row>
        <row r="3555">
          <cell r="A3555" t="str">
            <v>Annual Fee Amount in June</v>
          </cell>
          <cell r="B3555">
            <v>3554</v>
          </cell>
          <cell r="P3555">
            <v>3491</v>
          </cell>
          <cell r="Q3555" t="str">
            <v>Interest Rate at Cash Advance-2 in May</v>
          </cell>
          <cell r="R3555" t="str">
            <v>int_rate_cash_adv_2_in_may</v>
          </cell>
        </row>
        <row r="3556">
          <cell r="A3556" t="str">
            <v>Item Late Charge in June</v>
          </cell>
          <cell r="B3556">
            <v>3555</v>
          </cell>
          <cell r="P3556">
            <v>3492</v>
          </cell>
          <cell r="Q3556" t="str">
            <v>Interest Rate at Cash Advance-3 in May</v>
          </cell>
          <cell r="R3556" t="str">
            <v>int_rate_cash_adv_3_in_may</v>
          </cell>
        </row>
        <row r="3557">
          <cell r="A3557" t="str">
            <v>Late Charge Amount in June</v>
          </cell>
          <cell r="B3557">
            <v>3556</v>
          </cell>
          <cell r="P3557">
            <v>3507</v>
          </cell>
          <cell r="Q3557" t="str">
            <v>Current Balance Amount as at statement in May</v>
          </cell>
          <cell r="R3557" t="str">
            <v>crrnt_bal_amt_as_stmt_in_may</v>
          </cell>
        </row>
        <row r="3558">
          <cell r="A3558" t="str">
            <v>Item Over Limit Fee in June</v>
          </cell>
          <cell r="B3558">
            <v>3557</v>
          </cell>
          <cell r="P3558">
            <v>3509</v>
          </cell>
          <cell r="Q3558" t="str">
            <v>Bonus Bucket Earn in May</v>
          </cell>
          <cell r="R3558" t="str">
            <v>bns_bckt_earn_in_may</v>
          </cell>
        </row>
        <row r="3559">
          <cell r="A3559" t="str">
            <v>Over Limit Fee Amount in June</v>
          </cell>
          <cell r="B3559">
            <v>3558</v>
          </cell>
          <cell r="P3559">
            <v>3510</v>
          </cell>
          <cell r="Q3559" t="str">
            <v>Bonus Bucket Used in May</v>
          </cell>
          <cell r="R3559" t="str">
            <v>bns_bckt_use_in_may</v>
          </cell>
        </row>
        <row r="3560">
          <cell r="A3560" t="str">
            <v>Item Miscellaneous Charge Fee in June</v>
          </cell>
          <cell r="B3560">
            <v>3559</v>
          </cell>
          <cell r="P3560">
            <v>3511</v>
          </cell>
          <cell r="Q3560" t="str">
            <v>Credit Limit as at statement in May</v>
          </cell>
          <cell r="R3560" t="str">
            <v>cr_lmt_as_stmt_in_may</v>
          </cell>
        </row>
        <row r="3561">
          <cell r="A3561" t="str">
            <v>Miscellaneous Charge Fee Amount in June</v>
          </cell>
          <cell r="B3561">
            <v>3560</v>
          </cell>
          <cell r="P3561">
            <v>3512</v>
          </cell>
          <cell r="Q3561" t="str">
            <v>Available Credit as at statement in May</v>
          </cell>
          <cell r="R3561" t="str">
            <v>avl_cr_as_stmt_in_may</v>
          </cell>
        </row>
        <row r="3562">
          <cell r="A3562" t="str">
            <v>Item Service Charge Fee in June</v>
          </cell>
          <cell r="B3562">
            <v>3561</v>
          </cell>
          <cell r="P3562">
            <v>3513</v>
          </cell>
          <cell r="Q3562" t="str">
            <v>Cash Limit as at statement in May</v>
          </cell>
          <cell r="R3562" t="str">
            <v>cash_lmt_as_stmt_in_may</v>
          </cell>
        </row>
        <row r="3563">
          <cell r="A3563" t="str">
            <v>Service Charge Fee Amount in June</v>
          </cell>
          <cell r="B3563">
            <v>3562</v>
          </cell>
          <cell r="P3563">
            <v>3514</v>
          </cell>
          <cell r="Q3563" t="str">
            <v>Available Cash as at statement in May</v>
          </cell>
          <cell r="R3563" t="str">
            <v>avl_cash_as_stmt_in_may</v>
          </cell>
        </row>
        <row r="3564">
          <cell r="A3564" t="str">
            <v>Item Cash Advance Per Fee in June</v>
          </cell>
          <cell r="B3564">
            <v>3563</v>
          </cell>
          <cell r="P3564">
            <v>3527</v>
          </cell>
          <cell r="Q3564" t="str">
            <v>Item Manual Cash Advance at Counter Kbank in May</v>
          </cell>
          <cell r="R3564" t="str">
            <v>itm_mnul_cash_adv_cntr_kbnk_in_may</v>
          </cell>
        </row>
        <row r="3565">
          <cell r="A3565" t="str">
            <v>Cash Advance Per Fee Amount in June</v>
          </cell>
          <cell r="B3565">
            <v>3564</v>
          </cell>
          <cell r="P3565">
            <v>3528</v>
          </cell>
          <cell r="Q3565" t="str">
            <v>Manual Cash Advance Amount at Counter Kbank in May</v>
          </cell>
          <cell r="R3565" t="str">
            <v>mnul_cash_adv_amt_cntr_kbnk_in_may</v>
          </cell>
        </row>
        <row r="3566">
          <cell r="A3566" t="str">
            <v>Payment Amount in June</v>
          </cell>
          <cell r="B3566">
            <v>3565</v>
          </cell>
          <cell r="P3566">
            <v>3535</v>
          </cell>
          <cell r="Q3566" t="str">
            <v>Item Cash Advance at Atm in June</v>
          </cell>
          <cell r="R3566" t="str">
            <v>itm_cash_adv_atm_in_jun</v>
          </cell>
        </row>
        <row r="3567">
          <cell r="A3567" t="str">
            <v>Current Balance Amount as at statement in June</v>
          </cell>
          <cell r="B3567">
            <v>3566</v>
          </cell>
          <cell r="P3567">
            <v>3536</v>
          </cell>
          <cell r="Q3567" t="str">
            <v>Cash Advance Amount at Atm in June</v>
          </cell>
          <cell r="R3567" t="str">
            <v>cash_adv_amt_atm_in_jun</v>
          </cell>
        </row>
        <row r="3568">
          <cell r="A3568" t="str">
            <v>Bonus Bucket Begin Balance in June</v>
          </cell>
          <cell r="B3568">
            <v>3567</v>
          </cell>
          <cell r="P3568">
            <v>3537</v>
          </cell>
          <cell r="Q3568" t="str">
            <v>Item Cash Advance at Counter in June</v>
          </cell>
          <cell r="R3568" t="str">
            <v>itm_cash_adv_cntr_in_jun</v>
          </cell>
        </row>
        <row r="3569">
          <cell r="A3569" t="str">
            <v>Bonus Bucket Earn in June</v>
          </cell>
          <cell r="B3569">
            <v>3568</v>
          </cell>
          <cell r="P3569">
            <v>3538</v>
          </cell>
          <cell r="Q3569" t="str">
            <v>Cash Advance Amount at Counter in June</v>
          </cell>
          <cell r="R3569" t="str">
            <v>cash_adv_amt_cntr_in_jun</v>
          </cell>
        </row>
        <row r="3570">
          <cell r="A3570" t="str">
            <v>Bonus Bucket Used in June</v>
          </cell>
          <cell r="B3570">
            <v>3569</v>
          </cell>
          <cell r="P3570">
            <v>3539</v>
          </cell>
          <cell r="Q3570" t="str">
            <v>Interest Amount at Retail in June</v>
          </cell>
          <cell r="R3570" t="str">
            <v>int_amt_rtl_in_jun</v>
          </cell>
        </row>
        <row r="3571">
          <cell r="A3571" t="str">
            <v>Credit Limit as at statement in June</v>
          </cell>
          <cell r="B3571">
            <v>3570</v>
          </cell>
          <cell r="P3571">
            <v>3540</v>
          </cell>
          <cell r="Q3571" t="str">
            <v>Interest Rate at Retail in June</v>
          </cell>
          <cell r="R3571" t="str">
            <v>int_rate_rtl_in_jun</v>
          </cell>
        </row>
        <row r="3572">
          <cell r="A3572" t="str">
            <v>Available Credit as at statement in June</v>
          </cell>
          <cell r="B3572">
            <v>3571</v>
          </cell>
          <cell r="P3572">
            <v>3543</v>
          </cell>
          <cell r="Q3572" t="str">
            <v>Interest Rate at Retail 2 in June</v>
          </cell>
          <cell r="R3572" t="str">
            <v>int_rate_rtl_2_in_jun</v>
          </cell>
        </row>
        <row r="3573">
          <cell r="A3573" t="str">
            <v>Cash Limit as at statement in June</v>
          </cell>
          <cell r="B3573">
            <v>3572</v>
          </cell>
          <cell r="P3573">
            <v>3544</v>
          </cell>
          <cell r="Q3573" t="str">
            <v>Interest Rate at Retail 3 in June</v>
          </cell>
          <cell r="R3573" t="str">
            <v>int_rate_rtl_3_in_jun</v>
          </cell>
        </row>
        <row r="3574">
          <cell r="A3574" t="str">
            <v>Available Cash as at statement in June</v>
          </cell>
          <cell r="B3574">
            <v>3573</v>
          </cell>
          <cell r="P3574">
            <v>3546</v>
          </cell>
          <cell r="Q3574" t="str">
            <v>Interest Amount at Cash Advance in June</v>
          </cell>
          <cell r="R3574" t="str">
            <v>int_amt_cash_adv_in_jun</v>
          </cell>
        </row>
        <row r="3575">
          <cell r="A3575" t="str">
            <v>Item Airline in June</v>
          </cell>
          <cell r="B3575">
            <v>3574</v>
          </cell>
          <cell r="P3575">
            <v>3547</v>
          </cell>
          <cell r="Q3575" t="str">
            <v>Interest Rate at Cash Advance in June</v>
          </cell>
          <cell r="R3575" t="str">
            <v>int_rate_cash_adv_in_jun</v>
          </cell>
        </row>
        <row r="3576">
          <cell r="A3576" t="str">
            <v>Airline Amount in June</v>
          </cell>
          <cell r="B3576">
            <v>3575</v>
          </cell>
          <cell r="P3576">
            <v>3550</v>
          </cell>
          <cell r="Q3576" t="str">
            <v>Interest Rate at Cash Advance-2 in June</v>
          </cell>
          <cell r="R3576" t="str">
            <v>int_rate_cash_adv_2_in_jun</v>
          </cell>
        </row>
        <row r="3577">
          <cell r="A3577" t="str">
            <v>Item Hotel in June</v>
          </cell>
          <cell r="B3577">
            <v>3576</v>
          </cell>
          <cell r="P3577">
            <v>3551</v>
          </cell>
          <cell r="Q3577" t="str">
            <v>Interest Rate at Cash Advance-3 in June</v>
          </cell>
          <cell r="R3577" t="str">
            <v>int_rate_cash_adv_3_in_jun</v>
          </cell>
        </row>
        <row r="3578">
          <cell r="A3578" t="str">
            <v>Hotel Amount in June</v>
          </cell>
          <cell r="B3578">
            <v>3577</v>
          </cell>
          <cell r="P3578">
            <v>3566</v>
          </cell>
          <cell r="Q3578" t="str">
            <v>Current Balance Amount as at statement in June</v>
          </cell>
          <cell r="R3578" t="str">
            <v>crrnt_bal_amt_as_stmt_in_jun</v>
          </cell>
        </row>
        <row r="3579">
          <cell r="A3579" t="str">
            <v>Item Car Rental in June</v>
          </cell>
          <cell r="B3579">
            <v>3578</v>
          </cell>
          <cell r="P3579">
            <v>3568</v>
          </cell>
          <cell r="Q3579" t="str">
            <v>Bonus Bucket Earn in June</v>
          </cell>
          <cell r="R3579" t="str">
            <v>bns_bckt_earn_in_jun</v>
          </cell>
        </row>
        <row r="3580">
          <cell r="A3580" t="str">
            <v>Car Rental Amount in June</v>
          </cell>
          <cell r="B3580">
            <v>3579</v>
          </cell>
          <cell r="P3580">
            <v>3569</v>
          </cell>
          <cell r="Q3580" t="str">
            <v>Bonus Bucket Used in June</v>
          </cell>
          <cell r="R3580" t="str">
            <v>bns_bckt_use_in_jun</v>
          </cell>
        </row>
        <row r="3581">
          <cell r="A3581" t="str">
            <v>Item Restaurant in June</v>
          </cell>
          <cell r="B3581">
            <v>3580</v>
          </cell>
          <cell r="P3581">
            <v>3570</v>
          </cell>
          <cell r="Q3581" t="str">
            <v>Credit Limit as at statement in June</v>
          </cell>
          <cell r="R3581" t="str">
            <v>cr_lmt_as_stmt_in_jun</v>
          </cell>
        </row>
        <row r="3582">
          <cell r="A3582" t="str">
            <v>Restaurant Amount in June</v>
          </cell>
          <cell r="B3582">
            <v>3581</v>
          </cell>
          <cell r="P3582">
            <v>3571</v>
          </cell>
          <cell r="Q3582" t="str">
            <v>Available Credit as at statement in June</v>
          </cell>
          <cell r="R3582" t="str">
            <v>avl_cr_as_stmt_in_jun</v>
          </cell>
        </row>
        <row r="3583">
          <cell r="A3583" t="str">
            <v>Item Mail Order in June</v>
          </cell>
          <cell r="B3583">
            <v>3582</v>
          </cell>
          <cell r="P3583">
            <v>3572</v>
          </cell>
          <cell r="Q3583" t="str">
            <v>Cash Limit as at statement in June</v>
          </cell>
          <cell r="R3583" t="str">
            <v>cash_lmt_as_stmt_in_jun</v>
          </cell>
        </row>
        <row r="3584">
          <cell r="A3584" t="str">
            <v>Mail Order Amount in June</v>
          </cell>
          <cell r="B3584">
            <v>3583</v>
          </cell>
          <cell r="P3584">
            <v>3573</v>
          </cell>
          <cell r="Q3584" t="str">
            <v>Available Cash as at statement in June</v>
          </cell>
          <cell r="R3584" t="str">
            <v>avl_cash_as_stmt_in_jun</v>
          </cell>
        </row>
        <row r="3585">
          <cell r="A3585" t="str">
            <v>Item ATM Cash Advance in June</v>
          </cell>
          <cell r="B3585">
            <v>3584</v>
          </cell>
          <cell r="P3585">
            <v>3586</v>
          </cell>
          <cell r="Q3585" t="str">
            <v>Item Manual Cash Advance at Counter Kbank in June</v>
          </cell>
          <cell r="R3585" t="str">
            <v>itm_mnul_cash_adv_cntr_kbnk_in_jun</v>
          </cell>
        </row>
        <row r="3586">
          <cell r="A3586" t="str">
            <v>ATM Cash Advance Amount in June</v>
          </cell>
          <cell r="B3586">
            <v>3585</v>
          </cell>
          <cell r="P3586">
            <v>3587</v>
          </cell>
          <cell r="Q3586" t="str">
            <v>Manual Cash Advance Amount at Counter Kbank in June</v>
          </cell>
          <cell r="R3586" t="str">
            <v>mnul_cash_adv_amt_cntr_kbnk_in_jun</v>
          </cell>
        </row>
        <row r="3587">
          <cell r="A3587" t="str">
            <v>Item Manual Cash Advance at Counter Kbank in June</v>
          </cell>
          <cell r="B3587">
            <v>3586</v>
          </cell>
          <cell r="P3587">
            <v>3594</v>
          </cell>
          <cell r="Q3587" t="str">
            <v>Item Cash Advance at Atm in July</v>
          </cell>
          <cell r="R3587" t="str">
            <v>itm_cash_adv_atm_in_jul</v>
          </cell>
        </row>
        <row r="3588">
          <cell r="A3588" t="str">
            <v>Manual Cash Advance Amount at Counter Kbank in June</v>
          </cell>
          <cell r="B3588">
            <v>3587</v>
          </cell>
          <cell r="P3588">
            <v>3595</v>
          </cell>
          <cell r="Q3588" t="str">
            <v>Cash Advance Amount at Atm in July</v>
          </cell>
          <cell r="R3588" t="str">
            <v>cash_adv_amt_atm_in_jul</v>
          </cell>
        </row>
        <row r="3589">
          <cell r="A3589" t="str">
            <v>Item Quasi Cash Advance in June</v>
          </cell>
          <cell r="B3589">
            <v>3588</v>
          </cell>
          <cell r="P3589">
            <v>3596</v>
          </cell>
          <cell r="Q3589" t="str">
            <v>Item Cash Advance at Counter in July</v>
          </cell>
          <cell r="R3589" t="str">
            <v>itm_cash_adv_cntr_in_jul</v>
          </cell>
        </row>
        <row r="3590">
          <cell r="A3590" t="str">
            <v>Quasi Cash Advance Amount in June</v>
          </cell>
          <cell r="B3590">
            <v>3589</v>
          </cell>
          <cell r="P3590">
            <v>3597</v>
          </cell>
          <cell r="Q3590" t="str">
            <v>Cash Advance Amount at Counter in July</v>
          </cell>
          <cell r="R3590" t="str">
            <v>cash_adv_amt_cntr_in_jul</v>
          </cell>
        </row>
        <row r="3591">
          <cell r="A3591" t="str">
            <v>Item Other Merchant in June</v>
          </cell>
          <cell r="B3591">
            <v>3590</v>
          </cell>
          <cell r="P3591">
            <v>3598</v>
          </cell>
          <cell r="Q3591" t="str">
            <v>Interest Amount at Retail in July</v>
          </cell>
          <cell r="R3591" t="str">
            <v>int_amt_rtl_in_jul</v>
          </cell>
        </row>
        <row r="3592">
          <cell r="A3592" t="str">
            <v>Other Merchant Amount in June</v>
          </cell>
          <cell r="B3592">
            <v>3591</v>
          </cell>
          <cell r="P3592">
            <v>3599</v>
          </cell>
          <cell r="Q3592" t="str">
            <v>Interest Rate at Retail in July</v>
          </cell>
          <cell r="R3592" t="str">
            <v>int_rate_rtl_in_jul</v>
          </cell>
        </row>
        <row r="3593">
          <cell r="A3593" t="str">
            <v>Item Retail in July</v>
          </cell>
          <cell r="B3593">
            <v>3592</v>
          </cell>
          <cell r="P3593">
            <v>3602</v>
          </cell>
          <cell r="Q3593" t="str">
            <v>Interest Rate at Retail 2 in July</v>
          </cell>
          <cell r="R3593" t="str">
            <v>int_rate_rtl_2_in_jul</v>
          </cell>
        </row>
        <row r="3594">
          <cell r="A3594" t="str">
            <v>Retail Amount in July</v>
          </cell>
          <cell r="B3594">
            <v>3593</v>
          </cell>
          <cell r="P3594">
            <v>3603</v>
          </cell>
          <cell r="Q3594" t="str">
            <v>Interest Rate at Retail 3 in July</v>
          </cell>
          <cell r="R3594" t="str">
            <v>int_rate_rtl_3_in_jul</v>
          </cell>
        </row>
        <row r="3595">
          <cell r="A3595" t="str">
            <v>Item Cash Advance at Atm in July</v>
          </cell>
          <cell r="B3595">
            <v>3594</v>
          </cell>
          <cell r="P3595">
            <v>3605</v>
          </cell>
          <cell r="Q3595" t="str">
            <v>Interest Amount at Cash Advance in July</v>
          </cell>
          <cell r="R3595" t="str">
            <v>int_amt_cash_adv_in_jul</v>
          </cell>
        </row>
        <row r="3596">
          <cell r="A3596" t="str">
            <v>Cash Advance Amount at Atm in July</v>
          </cell>
          <cell r="B3596">
            <v>3595</v>
          </cell>
          <cell r="P3596">
            <v>3606</v>
          </cell>
          <cell r="Q3596" t="str">
            <v>Interest Rate at Cash Advance in July</v>
          </cell>
          <cell r="R3596" t="str">
            <v>int_rate_cash_adv_in_jul</v>
          </cell>
        </row>
        <row r="3597">
          <cell r="A3597" t="str">
            <v>Item Cash Advance at Counter in July</v>
          </cell>
          <cell r="B3597">
            <v>3596</v>
          </cell>
          <cell r="P3597">
            <v>3609</v>
          </cell>
          <cell r="Q3597" t="str">
            <v>Interest Rate at Cash Advance-2 in July</v>
          </cell>
          <cell r="R3597" t="str">
            <v>int_rate_cash_adv_2_in_jul</v>
          </cell>
        </row>
        <row r="3598">
          <cell r="A3598" t="str">
            <v>Cash Advance Amount at Counter in July</v>
          </cell>
          <cell r="B3598">
            <v>3597</v>
          </cell>
          <cell r="P3598">
            <v>3610</v>
          </cell>
          <cell r="Q3598" t="str">
            <v>Interest Rate at Cash Advance-3 in July</v>
          </cell>
          <cell r="R3598" t="str">
            <v>int_rate_cash_adv_3_in_jul</v>
          </cell>
        </row>
        <row r="3599">
          <cell r="A3599" t="str">
            <v>Interest Amount at Retail in July</v>
          </cell>
          <cell r="B3599">
            <v>3598</v>
          </cell>
          <cell r="P3599">
            <v>3625</v>
          </cell>
          <cell r="Q3599" t="str">
            <v>Current Balance Amount as at statement in July</v>
          </cell>
          <cell r="R3599" t="str">
            <v>crrnt_bal_amt_as_stmt_in_jul</v>
          </cell>
        </row>
        <row r="3600">
          <cell r="A3600" t="str">
            <v>Interest Rate at Retail in July</v>
          </cell>
          <cell r="B3600">
            <v>3599</v>
          </cell>
          <cell r="P3600">
            <v>3627</v>
          </cell>
          <cell r="Q3600" t="str">
            <v>Bonus Bucket Earn in July</v>
          </cell>
          <cell r="R3600" t="str">
            <v>bns_bckt_earn_in_jul</v>
          </cell>
        </row>
        <row r="3601">
          <cell r="A3601" t="str">
            <v>Retail Limit1 in July</v>
          </cell>
          <cell r="B3601">
            <v>3600</v>
          </cell>
          <cell r="P3601">
            <v>3628</v>
          </cell>
          <cell r="Q3601" t="str">
            <v>Bonus Bucket Used in July</v>
          </cell>
          <cell r="R3601" t="str">
            <v>bns_bckt_use_in_jul</v>
          </cell>
        </row>
        <row r="3602">
          <cell r="A3602" t="str">
            <v>Retail Limit2 in July</v>
          </cell>
          <cell r="B3602">
            <v>3601</v>
          </cell>
          <cell r="P3602">
            <v>3629</v>
          </cell>
          <cell r="Q3602" t="str">
            <v>Credit Limit as at statement in July</v>
          </cell>
          <cell r="R3602" t="str">
            <v>cr_lmt_as_stmt_in_jul</v>
          </cell>
        </row>
        <row r="3603">
          <cell r="A3603" t="str">
            <v>Interest Rate at Retail-2 in July</v>
          </cell>
          <cell r="B3603">
            <v>3602</v>
          </cell>
          <cell r="P3603">
            <v>3630</v>
          </cell>
          <cell r="Q3603" t="str">
            <v>Available Credit as at statement in July</v>
          </cell>
          <cell r="R3603" t="str">
            <v>avl_cr_as_stmt_in_jul</v>
          </cell>
        </row>
        <row r="3604">
          <cell r="A3604" t="str">
            <v>Interest Rate at Retail-3 in July</v>
          </cell>
          <cell r="B3604">
            <v>3603</v>
          </cell>
          <cell r="P3604">
            <v>3631</v>
          </cell>
          <cell r="Q3604" t="str">
            <v>Cash Limit as at statement in July</v>
          </cell>
          <cell r="R3604" t="str">
            <v>cash_lmt_as_stmt_in_jul</v>
          </cell>
        </row>
        <row r="3605">
          <cell r="A3605" t="str">
            <v>Retail Limit Option in July</v>
          </cell>
          <cell r="B3605">
            <v>3604</v>
          </cell>
          <cell r="P3605">
            <v>3632</v>
          </cell>
          <cell r="Q3605" t="str">
            <v>Available Cash as at statement in July</v>
          </cell>
          <cell r="R3605" t="str">
            <v>avl_cash_as_stmt_in_jul</v>
          </cell>
        </row>
        <row r="3606">
          <cell r="A3606" t="str">
            <v>Interest Amount at Cash Advance in July</v>
          </cell>
          <cell r="B3606">
            <v>3605</v>
          </cell>
          <cell r="P3606">
            <v>3645</v>
          </cell>
          <cell r="Q3606" t="str">
            <v>Item Manual Cash Advance at Counter Kbank in July</v>
          </cell>
          <cell r="R3606" t="str">
            <v>itm_mnul_cash_adv_cntr_kbnk_in_jul</v>
          </cell>
        </row>
        <row r="3607">
          <cell r="A3607" t="str">
            <v>Interest Rate at Cash Advance in July</v>
          </cell>
          <cell r="B3607">
            <v>3606</v>
          </cell>
          <cell r="P3607">
            <v>3646</v>
          </cell>
          <cell r="Q3607" t="str">
            <v>Manual Cash Advance Amount at Counter Kbank in July</v>
          </cell>
          <cell r="R3607" t="str">
            <v>mnul_cash_adv_amt_cntr_kbnk_in_jul</v>
          </cell>
        </row>
        <row r="3608">
          <cell r="A3608" t="str">
            <v>Cash Advance Limit1 in July</v>
          </cell>
          <cell r="B3608">
            <v>3607</v>
          </cell>
          <cell r="P3608">
            <v>3653</v>
          </cell>
          <cell r="Q3608" t="str">
            <v>Item Cash Advance at Atm in August</v>
          </cell>
          <cell r="R3608" t="str">
            <v>itm_cash_adv_atm_in_aug</v>
          </cell>
        </row>
        <row r="3609">
          <cell r="A3609" t="str">
            <v>Cash Advance Limit2 in July</v>
          </cell>
          <cell r="B3609">
            <v>3608</v>
          </cell>
          <cell r="P3609">
            <v>3654</v>
          </cell>
          <cell r="Q3609" t="str">
            <v>Cash Advance Amount at Atm in August</v>
          </cell>
          <cell r="R3609" t="str">
            <v>cash_adv_amt_atm_in_aug</v>
          </cell>
        </row>
        <row r="3610">
          <cell r="A3610" t="str">
            <v>Interest Rate at Cash Advance-2 in July</v>
          </cell>
          <cell r="B3610">
            <v>3609</v>
          </cell>
          <cell r="P3610">
            <v>3655</v>
          </cell>
          <cell r="Q3610" t="str">
            <v>Item Cash Advance at Counter in August</v>
          </cell>
          <cell r="R3610" t="str">
            <v>itm_cash_adv_cntr_in_aug</v>
          </cell>
        </row>
        <row r="3611">
          <cell r="A3611" t="str">
            <v>Interest Rate at Cash Advance-3 in July</v>
          </cell>
          <cell r="B3611">
            <v>3610</v>
          </cell>
          <cell r="P3611">
            <v>3656</v>
          </cell>
          <cell r="Q3611" t="str">
            <v>Cash Advance Amount at Counter in August</v>
          </cell>
          <cell r="R3611" t="str">
            <v>cash_adv_amt_cntr_in_aug</v>
          </cell>
        </row>
        <row r="3612">
          <cell r="A3612" t="str">
            <v>Cash Advance Limit Option in July</v>
          </cell>
          <cell r="B3612">
            <v>3611</v>
          </cell>
          <cell r="P3612">
            <v>3657</v>
          </cell>
          <cell r="Q3612" t="str">
            <v>Interest Amount at Retail in August</v>
          </cell>
          <cell r="R3612" t="str">
            <v>int_amt_rtl_in_aug</v>
          </cell>
        </row>
        <row r="3613">
          <cell r="A3613" t="str">
            <v>Item Annual Fee in July</v>
          </cell>
          <cell r="B3613">
            <v>3612</v>
          </cell>
          <cell r="P3613">
            <v>3658</v>
          </cell>
          <cell r="Q3613" t="str">
            <v>Interest Rate at Retail in August</v>
          </cell>
          <cell r="R3613" t="str">
            <v>int_rate_rtl_in_aug</v>
          </cell>
        </row>
        <row r="3614">
          <cell r="A3614" t="str">
            <v>Annual Fee Amount in July</v>
          </cell>
          <cell r="B3614">
            <v>3613</v>
          </cell>
          <cell r="P3614">
            <v>3661</v>
          </cell>
          <cell r="Q3614" t="str">
            <v>Interest Rate at Retail 2 in August</v>
          </cell>
          <cell r="R3614" t="str">
            <v>int_rate_rtl_2_in_aug</v>
          </cell>
        </row>
        <row r="3615">
          <cell r="A3615" t="str">
            <v>Item Late Charge in July</v>
          </cell>
          <cell r="B3615">
            <v>3614</v>
          </cell>
          <cell r="P3615">
            <v>3662</v>
          </cell>
          <cell r="Q3615" t="str">
            <v>Interest Rate at Retail 3 in August</v>
          </cell>
          <cell r="R3615" t="str">
            <v>int_rate_rtl_3_in_aug</v>
          </cell>
        </row>
        <row r="3616">
          <cell r="A3616" t="str">
            <v>Late Charge Amount in July</v>
          </cell>
          <cell r="B3616">
            <v>3615</v>
          </cell>
          <cell r="P3616">
            <v>3664</v>
          </cell>
          <cell r="Q3616" t="str">
            <v>Interest Amount at Cash Advance in August</v>
          </cell>
          <cell r="R3616" t="str">
            <v>int_amt_cash_adv_in_aug</v>
          </cell>
        </row>
        <row r="3617">
          <cell r="A3617" t="str">
            <v>Item Over Limit Fee in July</v>
          </cell>
          <cell r="B3617">
            <v>3616</v>
          </cell>
          <cell r="P3617">
            <v>3665</v>
          </cell>
          <cell r="Q3617" t="str">
            <v>Interest Rate at Cash Advance in August</v>
          </cell>
          <cell r="R3617" t="str">
            <v>int_rate_cash_adv_in_aug</v>
          </cell>
        </row>
        <row r="3618">
          <cell r="A3618" t="str">
            <v>Over Limit Fee Amount in July</v>
          </cell>
          <cell r="B3618">
            <v>3617</v>
          </cell>
          <cell r="P3618">
            <v>3668</v>
          </cell>
          <cell r="Q3618" t="str">
            <v>Interest Rate at Cash Advance-2 in August</v>
          </cell>
          <cell r="R3618" t="str">
            <v>int_rate_cash_adv_2_in_aug</v>
          </cell>
        </row>
        <row r="3619">
          <cell r="A3619" t="str">
            <v>Item Miscellaneous Charge Fee in July</v>
          </cell>
          <cell r="B3619">
            <v>3618</v>
          </cell>
          <cell r="P3619">
            <v>3669</v>
          </cell>
          <cell r="Q3619" t="str">
            <v>Interest Rate at Cash Advance-3 in August</v>
          </cell>
          <cell r="R3619" t="str">
            <v>int_rate_cash_adv_3_in_aug</v>
          </cell>
        </row>
        <row r="3620">
          <cell r="A3620" t="str">
            <v>Miscellaneous Charge Fee Amount in July</v>
          </cell>
          <cell r="B3620">
            <v>3619</v>
          </cell>
          <cell r="P3620">
            <v>3684</v>
          </cell>
          <cell r="Q3620" t="str">
            <v>Current Balance Amount as at statement in August</v>
          </cell>
          <cell r="R3620" t="str">
            <v>crrnt_bal_amt_as_stmt_in_aug</v>
          </cell>
        </row>
        <row r="3621">
          <cell r="A3621" t="str">
            <v>Item Service Charge Fee in July</v>
          </cell>
          <cell r="B3621">
            <v>3620</v>
          </cell>
          <cell r="P3621">
            <v>3686</v>
          </cell>
          <cell r="Q3621" t="str">
            <v>Bonus Bucket Earn in August</v>
          </cell>
          <cell r="R3621" t="str">
            <v>bns_bckt_earn_in_aug</v>
          </cell>
        </row>
        <row r="3622">
          <cell r="A3622" t="str">
            <v>Service Charge Fee Amount in July</v>
          </cell>
          <cell r="B3622">
            <v>3621</v>
          </cell>
          <cell r="P3622">
            <v>3687</v>
          </cell>
          <cell r="Q3622" t="str">
            <v>Bonus Bucket Used in August</v>
          </cell>
          <cell r="R3622" t="str">
            <v>bns_bckt_use_in_aug</v>
          </cell>
        </row>
        <row r="3623">
          <cell r="A3623" t="str">
            <v>Item Cash Advance Per Fee in July</v>
          </cell>
          <cell r="B3623">
            <v>3622</v>
          </cell>
          <cell r="P3623">
            <v>3688</v>
          </cell>
          <cell r="Q3623" t="str">
            <v>Credit Limit as at statement in August</v>
          </cell>
          <cell r="R3623" t="str">
            <v>cr_lmt_as_stmt_in_aug</v>
          </cell>
        </row>
        <row r="3624">
          <cell r="A3624" t="str">
            <v>Cash Advance Per Fee Amount in July</v>
          </cell>
          <cell r="B3624">
            <v>3623</v>
          </cell>
          <cell r="P3624">
            <v>3689</v>
          </cell>
          <cell r="Q3624" t="str">
            <v>Available Credit as at statement in August</v>
          </cell>
          <cell r="R3624" t="str">
            <v>avl_cr_as_stmt_in_aug</v>
          </cell>
        </row>
        <row r="3625">
          <cell r="A3625" t="str">
            <v>Payment Amount in July</v>
          </cell>
          <cell r="B3625">
            <v>3624</v>
          </cell>
          <cell r="P3625">
            <v>3690</v>
          </cell>
          <cell r="Q3625" t="str">
            <v>Cash Limit as at statement in August</v>
          </cell>
          <cell r="R3625" t="str">
            <v>cash_lmt_as_stmt_in_aug</v>
          </cell>
        </row>
        <row r="3626">
          <cell r="A3626" t="str">
            <v>Current Balance Amount as at statement in July</v>
          </cell>
          <cell r="B3626">
            <v>3625</v>
          </cell>
          <cell r="P3626">
            <v>3691</v>
          </cell>
          <cell r="Q3626" t="str">
            <v>Available Cash as at statement in August</v>
          </cell>
          <cell r="R3626" t="str">
            <v>avl_cash_as_stmt_in_aug</v>
          </cell>
        </row>
        <row r="3627">
          <cell r="A3627" t="str">
            <v>Bonus Bucket Begin Balance in July</v>
          </cell>
          <cell r="B3627">
            <v>3626</v>
          </cell>
          <cell r="P3627">
            <v>3704</v>
          </cell>
          <cell r="Q3627" t="str">
            <v>Item Manual Cash Advance at Counter Kbank in August</v>
          </cell>
          <cell r="R3627" t="str">
            <v>itm_mnul_cash_adv_cntr_kbnk_in_aug</v>
          </cell>
        </row>
        <row r="3628">
          <cell r="A3628" t="str">
            <v>Bonus Bucket Earn in July</v>
          </cell>
          <cell r="B3628">
            <v>3627</v>
          </cell>
          <cell r="P3628">
            <v>3705</v>
          </cell>
          <cell r="Q3628" t="str">
            <v>Manual Cash Advance Amount at Counter Kbank in August</v>
          </cell>
          <cell r="R3628" t="str">
            <v>mnul_cash_adv_amt_cntr_kbnk_in_aug</v>
          </cell>
        </row>
        <row r="3629">
          <cell r="A3629" t="str">
            <v>Bonus Bucket Used in July</v>
          </cell>
          <cell r="B3629">
            <v>3628</v>
          </cell>
          <cell r="P3629">
            <v>3712</v>
          </cell>
          <cell r="Q3629" t="str">
            <v>Item Cash Advance at Atm in September</v>
          </cell>
          <cell r="R3629" t="str">
            <v>itm_cash_adv_atm_in_sep</v>
          </cell>
        </row>
        <row r="3630">
          <cell r="A3630" t="str">
            <v>Credit Limit as at statement in July</v>
          </cell>
          <cell r="B3630">
            <v>3629</v>
          </cell>
          <cell r="P3630">
            <v>3713</v>
          </cell>
          <cell r="Q3630" t="str">
            <v>Cash Advance Amount at Atm in September</v>
          </cell>
          <cell r="R3630" t="str">
            <v>cash_adv_amt_atm_in_sep</v>
          </cell>
        </row>
        <row r="3631">
          <cell r="A3631" t="str">
            <v>Available Credit as at statement in July</v>
          </cell>
          <cell r="B3631">
            <v>3630</v>
          </cell>
          <cell r="P3631">
            <v>3714</v>
          </cell>
          <cell r="Q3631" t="str">
            <v>Item Cash Advance at Counter in September</v>
          </cell>
          <cell r="R3631" t="str">
            <v>itm_cash_adv_cntr_in_sep</v>
          </cell>
        </row>
        <row r="3632">
          <cell r="A3632" t="str">
            <v>Cash Limit as at statement in July</v>
          </cell>
          <cell r="B3632">
            <v>3631</v>
          </cell>
          <cell r="P3632">
            <v>3715</v>
          </cell>
          <cell r="Q3632" t="str">
            <v>Cash Advance Amount at Counter in September</v>
          </cell>
          <cell r="R3632" t="str">
            <v>cash_adv_amt_cntr_in_sep</v>
          </cell>
        </row>
        <row r="3633">
          <cell r="A3633" t="str">
            <v>Available Cash as at statement in July</v>
          </cell>
          <cell r="B3633">
            <v>3632</v>
          </cell>
          <cell r="P3633">
            <v>3716</v>
          </cell>
          <cell r="Q3633" t="str">
            <v>Interest Amount at Retail in September</v>
          </cell>
          <cell r="R3633" t="str">
            <v>int_amt_rtl_in_sep</v>
          </cell>
        </row>
        <row r="3634">
          <cell r="A3634" t="str">
            <v>Item Airline in July</v>
          </cell>
          <cell r="B3634">
            <v>3633</v>
          </cell>
          <cell r="P3634">
            <v>3717</v>
          </cell>
          <cell r="Q3634" t="str">
            <v>Interest Rate at Retail in September</v>
          </cell>
          <cell r="R3634" t="str">
            <v>int_rate_rtl_in_sep</v>
          </cell>
        </row>
        <row r="3635">
          <cell r="A3635" t="str">
            <v>Airline Amount in July</v>
          </cell>
          <cell r="B3635">
            <v>3634</v>
          </cell>
          <cell r="P3635">
            <v>3720</v>
          </cell>
          <cell r="Q3635" t="str">
            <v>Interest Rate at Retail 2 in September</v>
          </cell>
          <cell r="R3635" t="str">
            <v>int_rate_rtl_2_in_sep</v>
          </cell>
        </row>
        <row r="3636">
          <cell r="A3636" t="str">
            <v>Item Hotel in July</v>
          </cell>
          <cell r="B3636">
            <v>3635</v>
          </cell>
          <cell r="P3636">
            <v>3721</v>
          </cell>
          <cell r="Q3636" t="str">
            <v>Interest Rate at Retail 3 in September</v>
          </cell>
          <cell r="R3636" t="str">
            <v>int_rate_rtl_3_in_sep</v>
          </cell>
        </row>
        <row r="3637">
          <cell r="A3637" t="str">
            <v>Hotel Amount in July</v>
          </cell>
          <cell r="B3637">
            <v>3636</v>
          </cell>
          <cell r="P3637">
            <v>3723</v>
          </cell>
          <cell r="Q3637" t="str">
            <v>Interest Amount at Cash Advance in September</v>
          </cell>
          <cell r="R3637" t="str">
            <v>int_amt_cash_adv_in_sep</v>
          </cell>
        </row>
        <row r="3638">
          <cell r="A3638" t="str">
            <v>Item Car Rental in July</v>
          </cell>
          <cell r="B3638">
            <v>3637</v>
          </cell>
          <cell r="P3638">
            <v>3724</v>
          </cell>
          <cell r="Q3638" t="str">
            <v>Interest Rate at Cash Advance in September</v>
          </cell>
          <cell r="R3638" t="str">
            <v>int_rate_cash_adv_in_sep</v>
          </cell>
        </row>
        <row r="3639">
          <cell r="A3639" t="str">
            <v>Car Rental Amount in July</v>
          </cell>
          <cell r="B3639">
            <v>3638</v>
          </cell>
          <cell r="P3639">
            <v>3727</v>
          </cell>
          <cell r="Q3639" t="str">
            <v>Interest Rate at Cash Advance-2 in September</v>
          </cell>
          <cell r="R3639" t="str">
            <v>int_rate_cash_adv_2_in_sep</v>
          </cell>
        </row>
        <row r="3640">
          <cell r="A3640" t="str">
            <v>Item Restaurant in July</v>
          </cell>
          <cell r="B3640">
            <v>3639</v>
          </cell>
          <cell r="P3640">
            <v>3728</v>
          </cell>
          <cell r="Q3640" t="str">
            <v>Interest Rate at Cash Advance-3 in September</v>
          </cell>
          <cell r="R3640" t="str">
            <v>int_rate_cash_adv_3_in_sep</v>
          </cell>
        </row>
        <row r="3641">
          <cell r="A3641" t="str">
            <v>Restaurant Amount in July</v>
          </cell>
          <cell r="B3641">
            <v>3640</v>
          </cell>
          <cell r="P3641">
            <v>3743</v>
          </cell>
          <cell r="Q3641" t="str">
            <v>Current Balance Amount as at statement in September</v>
          </cell>
          <cell r="R3641" t="str">
            <v>crrnt_bal_amt_as_stmt_in_sep</v>
          </cell>
        </row>
        <row r="3642">
          <cell r="A3642" t="str">
            <v>Item Mail Order in July</v>
          </cell>
          <cell r="B3642">
            <v>3641</v>
          </cell>
          <cell r="P3642">
            <v>3745</v>
          </cell>
          <cell r="Q3642" t="str">
            <v>Bonus Bucket Earn in September</v>
          </cell>
          <cell r="R3642" t="str">
            <v>bns_bckt_earn_in_sep</v>
          </cell>
        </row>
        <row r="3643">
          <cell r="A3643" t="str">
            <v>Mail Order Amount in July</v>
          </cell>
          <cell r="B3643">
            <v>3642</v>
          </cell>
          <cell r="P3643">
            <v>3746</v>
          </cell>
          <cell r="Q3643" t="str">
            <v>Bonus Bucket Used in September</v>
          </cell>
          <cell r="R3643" t="str">
            <v>bns_bckt_use_in_sep</v>
          </cell>
        </row>
        <row r="3644">
          <cell r="A3644" t="str">
            <v>Item ATM Cash Advance in July</v>
          </cell>
          <cell r="B3644">
            <v>3643</v>
          </cell>
          <cell r="P3644">
            <v>3747</v>
          </cell>
          <cell r="Q3644" t="str">
            <v>Credit Limit as at statement in September</v>
          </cell>
          <cell r="R3644" t="str">
            <v>cr_lmt_as_stmt_in_sep</v>
          </cell>
        </row>
        <row r="3645">
          <cell r="A3645" t="str">
            <v>ATM Cash Advance Amount in July</v>
          </cell>
          <cell r="B3645">
            <v>3644</v>
          </cell>
          <cell r="P3645">
            <v>3748</v>
          </cell>
          <cell r="Q3645" t="str">
            <v>Available Credit as at statement in September</v>
          </cell>
          <cell r="R3645" t="str">
            <v>avl_cr_as_stmt_in_sep</v>
          </cell>
        </row>
        <row r="3646">
          <cell r="A3646" t="str">
            <v>Item Manual Cash Advance at Counter Kbank in July</v>
          </cell>
          <cell r="B3646">
            <v>3645</v>
          </cell>
          <cell r="P3646">
            <v>3749</v>
          </cell>
          <cell r="Q3646" t="str">
            <v>Cash Limit as at statement in September</v>
          </cell>
          <cell r="R3646" t="str">
            <v>cash_lmt_as_stmt_in_sep</v>
          </cell>
        </row>
        <row r="3647">
          <cell r="A3647" t="str">
            <v>Manual Cash Advance Amount at Counter Kbank in July</v>
          </cell>
          <cell r="B3647">
            <v>3646</v>
          </cell>
          <cell r="P3647">
            <v>3750</v>
          </cell>
          <cell r="Q3647" t="str">
            <v>Available Cash as at statement in September</v>
          </cell>
          <cell r="R3647" t="str">
            <v>avl_cash_as_stmt_in_sep</v>
          </cell>
        </row>
        <row r="3648">
          <cell r="A3648" t="str">
            <v>Item Quasi Cash Advance in July</v>
          </cell>
          <cell r="B3648">
            <v>3647</v>
          </cell>
          <cell r="P3648">
            <v>3763</v>
          </cell>
          <cell r="Q3648" t="str">
            <v>Item Manual Cash Advance at Counter Kbank in September</v>
          </cell>
          <cell r="R3648" t="str">
            <v>itm_mnul_cash_adv_cntr_kbnk_in_sep</v>
          </cell>
        </row>
        <row r="3649">
          <cell r="A3649" t="str">
            <v>Quasi Cash Advance Amount in July</v>
          </cell>
          <cell r="B3649">
            <v>3648</v>
          </cell>
          <cell r="P3649">
            <v>3764</v>
          </cell>
          <cell r="Q3649" t="str">
            <v>Manual Cash Advance Amount at Counter Kbank in September</v>
          </cell>
          <cell r="R3649" t="str">
            <v>mnul_cash_adv_amt_cntr_kbnk_in_sep</v>
          </cell>
        </row>
        <row r="3650">
          <cell r="A3650" t="str">
            <v>Item Other Merchant in July</v>
          </cell>
          <cell r="B3650">
            <v>3649</v>
          </cell>
          <cell r="P3650">
            <v>3771</v>
          </cell>
          <cell r="Q3650" t="str">
            <v>Item Cash Advance at Atm in October</v>
          </cell>
          <cell r="R3650" t="str">
            <v>itm_cash_adv_atm_in_oct</v>
          </cell>
        </row>
        <row r="3651">
          <cell r="A3651" t="str">
            <v>Other Merchant Amount in July</v>
          </cell>
          <cell r="B3651">
            <v>3650</v>
          </cell>
          <cell r="P3651">
            <v>3772</v>
          </cell>
          <cell r="Q3651" t="str">
            <v>Cash Advance Amount at Atm in October</v>
          </cell>
          <cell r="R3651" t="str">
            <v>cash_adv_amt_atm_in_oct</v>
          </cell>
        </row>
        <row r="3652">
          <cell r="A3652" t="str">
            <v>Item Retail in August</v>
          </cell>
          <cell r="B3652">
            <v>3651</v>
          </cell>
          <cell r="P3652">
            <v>3773</v>
          </cell>
          <cell r="Q3652" t="str">
            <v>Item Cash Advance at Counter in October</v>
          </cell>
          <cell r="R3652" t="str">
            <v>itm_cash_adv_cntr_in_oct</v>
          </cell>
        </row>
        <row r="3653">
          <cell r="A3653" t="str">
            <v>Retail Amount in August</v>
          </cell>
          <cell r="B3653">
            <v>3652</v>
          </cell>
          <cell r="P3653">
            <v>3774</v>
          </cell>
          <cell r="Q3653" t="str">
            <v>Cash Advance Amount at Counter in October</v>
          </cell>
          <cell r="R3653" t="str">
            <v>cash_adv_amt_cntr_in_oct</v>
          </cell>
        </row>
        <row r="3654">
          <cell r="A3654" t="str">
            <v>Item Cash Advance at Atm in August</v>
          </cell>
          <cell r="B3654">
            <v>3653</v>
          </cell>
          <cell r="P3654">
            <v>3775</v>
          </cell>
          <cell r="Q3654" t="str">
            <v>Interest Amount at Retail in October</v>
          </cell>
          <cell r="R3654" t="str">
            <v>int_amt_rtl_in_oct</v>
          </cell>
        </row>
        <row r="3655">
          <cell r="A3655" t="str">
            <v>Cash Advance Amount at Atm in August</v>
          </cell>
          <cell r="B3655">
            <v>3654</v>
          </cell>
          <cell r="P3655">
            <v>3776</v>
          </cell>
          <cell r="Q3655" t="str">
            <v>Interest Rate at Retail in October</v>
          </cell>
          <cell r="R3655" t="str">
            <v>int_rate_rtl_in_oct</v>
          </cell>
        </row>
        <row r="3656">
          <cell r="A3656" t="str">
            <v>Item Cash Advance at Counter in August</v>
          </cell>
          <cell r="B3656">
            <v>3655</v>
          </cell>
          <cell r="P3656">
            <v>3779</v>
          </cell>
          <cell r="Q3656" t="str">
            <v>Interest Rate at Retail 2 in October</v>
          </cell>
          <cell r="R3656" t="str">
            <v>int_rate_rtl_2_in_oct</v>
          </cell>
        </row>
        <row r="3657">
          <cell r="A3657" t="str">
            <v>Cash Advance Amount at Counter in August</v>
          </cell>
          <cell r="B3657">
            <v>3656</v>
          </cell>
          <cell r="P3657">
            <v>3780</v>
          </cell>
          <cell r="Q3657" t="str">
            <v>Interest Rate at Retail 3 in October</v>
          </cell>
          <cell r="R3657" t="str">
            <v>int_rate_rtl_3_in_oct</v>
          </cell>
        </row>
        <row r="3658">
          <cell r="A3658" t="str">
            <v>Interest Amount at Retail in August</v>
          </cell>
          <cell r="B3658">
            <v>3657</v>
          </cell>
          <cell r="P3658">
            <v>3782</v>
          </cell>
          <cell r="Q3658" t="str">
            <v>Interest Amount at Cash Advance in October</v>
          </cell>
          <cell r="R3658" t="str">
            <v>int_amt_cash_adv_in_oct</v>
          </cell>
        </row>
        <row r="3659">
          <cell r="A3659" t="str">
            <v>Interest Rate at Retail in August</v>
          </cell>
          <cell r="B3659">
            <v>3658</v>
          </cell>
          <cell r="P3659">
            <v>3783</v>
          </cell>
          <cell r="Q3659" t="str">
            <v>Interest Rate at Cash Advance in October</v>
          </cell>
          <cell r="R3659" t="str">
            <v>int_rate_cash_adv_in_oct</v>
          </cell>
        </row>
        <row r="3660">
          <cell r="A3660" t="str">
            <v>Retail Limit1 in August</v>
          </cell>
          <cell r="B3660">
            <v>3659</v>
          </cell>
          <cell r="P3660">
            <v>3786</v>
          </cell>
          <cell r="Q3660" t="str">
            <v>Interest Rate at Cash Advance-2 in October</v>
          </cell>
          <cell r="R3660" t="str">
            <v>int_rate_cash_adv_2_in_oct</v>
          </cell>
        </row>
        <row r="3661">
          <cell r="A3661" t="str">
            <v>Retail Limit2 in August</v>
          </cell>
          <cell r="B3661">
            <v>3660</v>
          </cell>
          <cell r="P3661">
            <v>3787</v>
          </cell>
          <cell r="Q3661" t="str">
            <v>Interest Rate at Cash Advance-3 in October</v>
          </cell>
          <cell r="R3661" t="str">
            <v>int_rate_cash_adv_3_in_oct</v>
          </cell>
        </row>
        <row r="3662">
          <cell r="A3662" t="str">
            <v>Interest Rate at Retail-2 in August</v>
          </cell>
          <cell r="B3662">
            <v>3661</v>
          </cell>
          <cell r="P3662">
            <v>3802</v>
          </cell>
          <cell r="Q3662" t="str">
            <v>Current Balance Amount as at statement in October</v>
          </cell>
          <cell r="R3662" t="str">
            <v>crrnt_bal_amt_as_stmt_in_oct</v>
          </cell>
        </row>
        <row r="3663">
          <cell r="A3663" t="str">
            <v>Interest Rate at Retail-3 in August</v>
          </cell>
          <cell r="B3663">
            <v>3662</v>
          </cell>
          <cell r="P3663">
            <v>3804</v>
          </cell>
          <cell r="Q3663" t="str">
            <v>Bonus Bucket Earn in October</v>
          </cell>
          <cell r="R3663" t="str">
            <v>bns_bckt_earn_in_oct</v>
          </cell>
        </row>
        <row r="3664">
          <cell r="A3664" t="str">
            <v>Retail Limit Option in August</v>
          </cell>
          <cell r="B3664">
            <v>3663</v>
          </cell>
          <cell r="P3664">
            <v>3805</v>
          </cell>
          <cell r="Q3664" t="str">
            <v>Bonus Bucket Used in October</v>
          </cell>
          <cell r="R3664" t="str">
            <v>bns_bckt_use_in_oct</v>
          </cell>
        </row>
        <row r="3665">
          <cell r="A3665" t="str">
            <v>Interest Amount at Cash Advance in August</v>
          </cell>
          <cell r="B3665">
            <v>3664</v>
          </cell>
          <cell r="P3665">
            <v>3806</v>
          </cell>
          <cell r="Q3665" t="str">
            <v>Credit Limit as at statement in October</v>
          </cell>
          <cell r="R3665" t="str">
            <v>cr_lmt_as_stmt_in_oct</v>
          </cell>
        </row>
        <row r="3666">
          <cell r="A3666" t="str">
            <v>Interest Rate at Cash Advance in August</v>
          </cell>
          <cell r="B3666">
            <v>3665</v>
          </cell>
          <cell r="P3666">
            <v>3807</v>
          </cell>
          <cell r="Q3666" t="str">
            <v>Available Credit as at statement in October</v>
          </cell>
          <cell r="R3666" t="str">
            <v>avl_cr_as_stmt_in_oct</v>
          </cell>
        </row>
        <row r="3667">
          <cell r="A3667" t="str">
            <v>Cash Advance Limit1 in August</v>
          </cell>
          <cell r="B3667">
            <v>3666</v>
          </cell>
          <cell r="P3667">
            <v>3808</v>
          </cell>
          <cell r="Q3667" t="str">
            <v>Cash Limit as at statement in October</v>
          </cell>
          <cell r="R3667" t="str">
            <v>cash_lmt_as_stmt_in_oct</v>
          </cell>
        </row>
        <row r="3668">
          <cell r="A3668" t="str">
            <v>Cash Advance Limit2 in August</v>
          </cell>
          <cell r="B3668">
            <v>3667</v>
          </cell>
          <cell r="P3668">
            <v>3809</v>
          </cell>
          <cell r="Q3668" t="str">
            <v>Available Cash as at statement in October</v>
          </cell>
          <cell r="R3668" t="str">
            <v>avl_cash_as_stmt_in_oct</v>
          </cell>
        </row>
        <row r="3669">
          <cell r="A3669" t="str">
            <v>Interest Rate at Cash Advance-2 in August</v>
          </cell>
          <cell r="B3669">
            <v>3668</v>
          </cell>
          <cell r="P3669">
            <v>3822</v>
          </cell>
          <cell r="Q3669" t="str">
            <v>Item Manual Cash Advance at Counter Kbank in October</v>
          </cell>
          <cell r="R3669" t="str">
            <v>itm_mnul_cash_adv_cntr_kbnk_in_oct</v>
          </cell>
        </row>
        <row r="3670">
          <cell r="A3670" t="str">
            <v>Interest Rate at Cash Advance-3 in August</v>
          </cell>
          <cell r="B3670">
            <v>3669</v>
          </cell>
          <cell r="P3670">
            <v>3823</v>
          </cell>
          <cell r="Q3670" t="str">
            <v>Manual Cash Advance Amount at Counter Kbank in October</v>
          </cell>
          <cell r="R3670" t="str">
            <v>mnul_cash_adv_amt_cntr_kbnk_in_oct</v>
          </cell>
        </row>
        <row r="3671">
          <cell r="A3671" t="str">
            <v>Cash Advance Limit Option in August</v>
          </cell>
          <cell r="B3671">
            <v>3670</v>
          </cell>
          <cell r="P3671">
            <v>3830</v>
          </cell>
          <cell r="Q3671" t="str">
            <v>Item Cash Advance at Atm in November</v>
          </cell>
          <cell r="R3671" t="str">
            <v>itm_cash_adv_atm_in_nov</v>
          </cell>
        </row>
        <row r="3672">
          <cell r="A3672" t="str">
            <v>Item Annual Fee in August</v>
          </cell>
          <cell r="B3672">
            <v>3671</v>
          </cell>
          <cell r="P3672">
            <v>3831</v>
          </cell>
          <cell r="Q3672" t="str">
            <v>Cash Advance Amount at Atm in November</v>
          </cell>
          <cell r="R3672" t="str">
            <v>cash_adv_amt_atm_in_nov</v>
          </cell>
        </row>
        <row r="3673">
          <cell r="A3673" t="str">
            <v>Annual Fee Amount in August</v>
          </cell>
          <cell r="B3673">
            <v>3672</v>
          </cell>
          <cell r="P3673">
            <v>3832</v>
          </cell>
          <cell r="Q3673" t="str">
            <v>Item Cash Advance at Counter in November</v>
          </cell>
          <cell r="R3673" t="str">
            <v>itm_cash_adv_cntr_in_nov</v>
          </cell>
        </row>
        <row r="3674">
          <cell r="A3674" t="str">
            <v>Item Late Charge in August</v>
          </cell>
          <cell r="B3674">
            <v>3673</v>
          </cell>
          <cell r="P3674">
            <v>3833</v>
          </cell>
          <cell r="Q3674" t="str">
            <v>Cash Advance Amount at Counter in November</v>
          </cell>
          <cell r="R3674" t="str">
            <v>cash_adv_amt_cntr_in_nov</v>
          </cell>
        </row>
        <row r="3675">
          <cell r="A3675" t="str">
            <v>Late Charge Amount in August</v>
          </cell>
          <cell r="B3675">
            <v>3674</v>
          </cell>
          <cell r="P3675">
            <v>3834</v>
          </cell>
          <cell r="Q3675" t="str">
            <v>Interest Amount at Retail in November</v>
          </cell>
          <cell r="R3675" t="str">
            <v>int_amt_rtl_in_nov</v>
          </cell>
        </row>
        <row r="3676">
          <cell r="A3676" t="str">
            <v>Item Over Limit Fee in August</v>
          </cell>
          <cell r="B3676">
            <v>3675</v>
          </cell>
          <cell r="P3676">
            <v>3835</v>
          </cell>
          <cell r="Q3676" t="str">
            <v>Interest Rate at Retail in November</v>
          </cell>
          <cell r="R3676" t="str">
            <v>int_rate_rtl_in_nov</v>
          </cell>
        </row>
        <row r="3677">
          <cell r="A3677" t="str">
            <v>Over Limit Fee Amount in August</v>
          </cell>
          <cell r="B3677">
            <v>3676</v>
          </cell>
          <cell r="P3677">
            <v>3838</v>
          </cell>
          <cell r="Q3677" t="str">
            <v>Interest Rate at Retail 2 in November</v>
          </cell>
          <cell r="R3677" t="str">
            <v>int_rate_rtl_2_in_nov</v>
          </cell>
        </row>
        <row r="3678">
          <cell r="A3678" t="str">
            <v>Item Miscellaneous Charge Fee in August</v>
          </cell>
          <cell r="B3678">
            <v>3677</v>
          </cell>
          <cell r="P3678">
            <v>3839</v>
          </cell>
          <cell r="Q3678" t="str">
            <v>Interest Rate at Retail 3 in November</v>
          </cell>
          <cell r="R3678" t="str">
            <v>int_rate_rtl_3_in_nov</v>
          </cell>
        </row>
        <row r="3679">
          <cell r="A3679" t="str">
            <v>Miscellaneous Charge Fee Amount in August</v>
          </cell>
          <cell r="B3679">
            <v>3678</v>
          </cell>
          <cell r="P3679">
            <v>3841</v>
          </cell>
          <cell r="Q3679" t="str">
            <v>Interest Amount at Cash Advance in November</v>
          </cell>
          <cell r="R3679" t="str">
            <v>int_amt_cash_adv_in_nov</v>
          </cell>
        </row>
        <row r="3680">
          <cell r="A3680" t="str">
            <v>Item Service Charge Fee in August</v>
          </cell>
          <cell r="B3680">
            <v>3679</v>
          </cell>
          <cell r="P3680">
            <v>3842</v>
          </cell>
          <cell r="Q3680" t="str">
            <v>Interest Rate at Cash Advance in November</v>
          </cell>
          <cell r="R3680" t="str">
            <v>int_rate_cash_adv_in_nov</v>
          </cell>
        </row>
        <row r="3681">
          <cell r="A3681" t="str">
            <v>Service Charge Fee Amount in August</v>
          </cell>
          <cell r="B3681">
            <v>3680</v>
          </cell>
          <cell r="P3681">
            <v>3845</v>
          </cell>
          <cell r="Q3681" t="str">
            <v>Interest Rate at Cash Advance-2 in November</v>
          </cell>
          <cell r="R3681" t="str">
            <v>int_rate_cash_adv_2_in_nov</v>
          </cell>
        </row>
        <row r="3682">
          <cell r="A3682" t="str">
            <v>Item Cash Advance Per Fee in August</v>
          </cell>
          <cell r="B3682">
            <v>3681</v>
          </cell>
          <cell r="P3682">
            <v>3846</v>
          </cell>
          <cell r="Q3682" t="str">
            <v>Interest Rate at Cash Advance-3 in November</v>
          </cell>
          <cell r="R3682" t="str">
            <v>int_rate_cash_adv_3_in_nov</v>
          </cell>
        </row>
        <row r="3683">
          <cell r="A3683" t="str">
            <v>Cash Advance Per Fee Amount in August</v>
          </cell>
          <cell r="B3683">
            <v>3682</v>
          </cell>
          <cell r="P3683">
            <v>3861</v>
          </cell>
          <cell r="Q3683" t="str">
            <v>Current Balance Amount as at statement in November</v>
          </cell>
          <cell r="R3683" t="str">
            <v>crrnt_bal_amt_as_stmt_in_nov</v>
          </cell>
        </row>
        <row r="3684">
          <cell r="A3684" t="str">
            <v>Payment Amount in August</v>
          </cell>
          <cell r="B3684">
            <v>3683</v>
          </cell>
          <cell r="P3684">
            <v>3863</v>
          </cell>
          <cell r="Q3684" t="str">
            <v>Bonus Bucket Earn in November</v>
          </cell>
          <cell r="R3684" t="str">
            <v>bns_bckt_earn_in_nov</v>
          </cell>
        </row>
        <row r="3685">
          <cell r="A3685" t="str">
            <v>Current Balance Amount as at statement in August</v>
          </cell>
          <cell r="B3685">
            <v>3684</v>
          </cell>
          <cell r="P3685">
            <v>3864</v>
          </cell>
          <cell r="Q3685" t="str">
            <v>Bonus Bucket Used in November</v>
          </cell>
          <cell r="R3685" t="str">
            <v>bns_bckt_use_in_nov</v>
          </cell>
        </row>
        <row r="3686">
          <cell r="A3686" t="str">
            <v>Bonus Bucket Begin Balance in August</v>
          </cell>
          <cell r="B3686">
            <v>3685</v>
          </cell>
          <cell r="P3686">
            <v>3865</v>
          </cell>
          <cell r="Q3686" t="str">
            <v>Credit Limit as at statement in November</v>
          </cell>
          <cell r="R3686" t="str">
            <v>cr_lmt_as_stmt_in_nov</v>
          </cell>
        </row>
        <row r="3687">
          <cell r="A3687" t="str">
            <v>Bonus Bucket Earn in August</v>
          </cell>
          <cell r="B3687">
            <v>3686</v>
          </cell>
          <cell r="P3687">
            <v>3866</v>
          </cell>
          <cell r="Q3687" t="str">
            <v>Available Credit as at statement in November</v>
          </cell>
          <cell r="R3687" t="str">
            <v>avl_cr_as_stmt_in_nov</v>
          </cell>
        </row>
        <row r="3688">
          <cell r="A3688" t="str">
            <v>Bonus Bucket Used in August</v>
          </cell>
          <cell r="B3688">
            <v>3687</v>
          </cell>
          <cell r="P3688">
            <v>3867</v>
          </cell>
          <cell r="Q3688" t="str">
            <v>Cash Limit as at statement in November</v>
          </cell>
          <cell r="R3688" t="str">
            <v>cash_lmt_as_stmt_in_nov</v>
          </cell>
        </row>
        <row r="3689">
          <cell r="A3689" t="str">
            <v>Credit Limit as at statement in August</v>
          </cell>
          <cell r="B3689">
            <v>3688</v>
          </cell>
          <cell r="P3689">
            <v>3868</v>
          </cell>
          <cell r="Q3689" t="str">
            <v>Available Cash as at statement in November</v>
          </cell>
          <cell r="R3689" t="str">
            <v>avl_cash_as_stmt_in_nov</v>
          </cell>
        </row>
        <row r="3690">
          <cell r="A3690" t="str">
            <v>Available Credit as at statement in August</v>
          </cell>
          <cell r="B3690">
            <v>3689</v>
          </cell>
          <cell r="P3690">
            <v>3881</v>
          </cell>
          <cell r="Q3690" t="str">
            <v>Item Manual Cash Advance at Counter Kbank in November</v>
          </cell>
          <cell r="R3690" t="str">
            <v>itm_mnul_cash_adv_cntr_kbnk_in_nov</v>
          </cell>
        </row>
        <row r="3691">
          <cell r="A3691" t="str">
            <v>Cash Limit as at statement in August</v>
          </cell>
          <cell r="B3691">
            <v>3690</v>
          </cell>
          <cell r="P3691">
            <v>3882</v>
          </cell>
          <cell r="Q3691" t="str">
            <v>Manual Cash Advance Amount at Counter Kbank in November</v>
          </cell>
          <cell r="R3691" t="str">
            <v>mnul_cash_adv_amt_cntr_kbnk_in_nov</v>
          </cell>
        </row>
        <row r="3692">
          <cell r="A3692" t="str">
            <v>Available Cash as at statement in August</v>
          </cell>
          <cell r="B3692">
            <v>3691</v>
          </cell>
          <cell r="P3692">
            <v>3889</v>
          </cell>
          <cell r="Q3692" t="str">
            <v>Item Cash Advance at Atm in December</v>
          </cell>
          <cell r="R3692" t="str">
            <v>itm_cash_adv_atm_in_dec</v>
          </cell>
        </row>
        <row r="3693">
          <cell r="A3693" t="str">
            <v>Item Airline in August</v>
          </cell>
          <cell r="B3693">
            <v>3692</v>
          </cell>
          <cell r="P3693">
            <v>3890</v>
          </cell>
          <cell r="Q3693" t="str">
            <v>Cash Advance Amount at Atm in December</v>
          </cell>
          <cell r="R3693" t="str">
            <v>cash_adv_amt_atm_in_dec</v>
          </cell>
        </row>
        <row r="3694">
          <cell r="A3694" t="str">
            <v>Airline Amount in August</v>
          </cell>
          <cell r="B3694">
            <v>3693</v>
          </cell>
          <cell r="P3694">
            <v>3891</v>
          </cell>
          <cell r="Q3694" t="str">
            <v>Item Cash Advance at Counter in December</v>
          </cell>
          <cell r="R3694" t="str">
            <v>itm_cash_adv_cntr_in_dec</v>
          </cell>
        </row>
        <row r="3695">
          <cell r="A3695" t="str">
            <v>Item Hotel in August</v>
          </cell>
          <cell r="B3695">
            <v>3694</v>
          </cell>
          <cell r="P3695">
            <v>3892</v>
          </cell>
          <cell r="Q3695" t="str">
            <v>Cash Advance Amount at Counter in December</v>
          </cell>
          <cell r="R3695" t="str">
            <v>cash_adv_amt_cntr_in_dec</v>
          </cell>
        </row>
        <row r="3696">
          <cell r="A3696" t="str">
            <v>Hotel Amount in August</v>
          </cell>
          <cell r="B3696">
            <v>3695</v>
          </cell>
          <cell r="P3696">
            <v>3893</v>
          </cell>
          <cell r="Q3696" t="str">
            <v>Interest Amount at Retail in December</v>
          </cell>
          <cell r="R3696" t="str">
            <v>int_amt_rtl_in_dec</v>
          </cell>
        </row>
        <row r="3697">
          <cell r="A3697" t="str">
            <v>Item Car Rental in August</v>
          </cell>
          <cell r="B3697">
            <v>3696</v>
          </cell>
          <cell r="P3697">
            <v>3894</v>
          </cell>
          <cell r="Q3697" t="str">
            <v>Interest Rate at Retail in December</v>
          </cell>
          <cell r="R3697" t="str">
            <v>int_rate_rtl_in_dec</v>
          </cell>
        </row>
        <row r="3698">
          <cell r="A3698" t="str">
            <v>Car Rental Amount in August</v>
          </cell>
          <cell r="B3698">
            <v>3697</v>
          </cell>
          <cell r="P3698">
            <v>3897</v>
          </cell>
          <cell r="Q3698" t="str">
            <v>Interest Rate at Retail 2 in December</v>
          </cell>
          <cell r="R3698" t="str">
            <v>int_rate_rtl_2_in_dec</v>
          </cell>
        </row>
        <row r="3699">
          <cell r="A3699" t="str">
            <v>Item Restaurant in August</v>
          </cell>
          <cell r="B3699">
            <v>3698</v>
          </cell>
          <cell r="P3699">
            <v>3898</v>
          </cell>
          <cell r="Q3699" t="str">
            <v>Interest Rate at Retail 3 in December</v>
          </cell>
          <cell r="R3699" t="str">
            <v>int_rate_rtl_3_in_dec</v>
          </cell>
        </row>
        <row r="3700">
          <cell r="A3700" t="str">
            <v>Restaurant Amount in August</v>
          </cell>
          <cell r="B3700">
            <v>3699</v>
          </cell>
          <cell r="P3700">
            <v>3900</v>
          </cell>
          <cell r="Q3700" t="str">
            <v>Interest Amount at Cash Advance in December</v>
          </cell>
          <cell r="R3700" t="str">
            <v>int_amt_cash_adv_in_dec</v>
          </cell>
        </row>
        <row r="3701">
          <cell r="A3701" t="str">
            <v>Item Mail Order in August</v>
          </cell>
          <cell r="B3701">
            <v>3700</v>
          </cell>
          <cell r="P3701">
            <v>3901</v>
          </cell>
          <cell r="Q3701" t="str">
            <v>Interest Rate at Cash Advance in December</v>
          </cell>
          <cell r="R3701" t="str">
            <v>int_rate_cash_adv_in_dec</v>
          </cell>
        </row>
        <row r="3702">
          <cell r="A3702" t="str">
            <v>Mail Order Amount in August</v>
          </cell>
          <cell r="B3702">
            <v>3701</v>
          </cell>
          <cell r="P3702">
            <v>3904</v>
          </cell>
          <cell r="Q3702" t="str">
            <v>Interest Rate at Cash Advance-2 in December</v>
          </cell>
          <cell r="R3702" t="str">
            <v>int_rate_cash_adv_2_in_dec</v>
          </cell>
        </row>
        <row r="3703">
          <cell r="A3703" t="str">
            <v>Item ATM Cash Advance in August</v>
          </cell>
          <cell r="B3703">
            <v>3702</v>
          </cell>
          <cell r="P3703">
            <v>3905</v>
          </cell>
          <cell r="Q3703" t="str">
            <v>Interest Rate at Cash Advance-3 in December</v>
          </cell>
          <cell r="R3703" t="str">
            <v>int_rate_cash_adv_3_in_dec</v>
          </cell>
        </row>
        <row r="3704">
          <cell r="A3704" t="str">
            <v>ATM Cash Advance Amount in August</v>
          </cell>
          <cell r="B3704">
            <v>3703</v>
          </cell>
          <cell r="P3704">
            <v>3920</v>
          </cell>
          <cell r="Q3704" t="str">
            <v>Current Balance Amount as at statement in December</v>
          </cell>
          <cell r="R3704" t="str">
            <v>crrnt_bal_amt_as_stmt_in_dec</v>
          </cell>
        </row>
        <row r="3705">
          <cell r="A3705" t="str">
            <v>Item Manual Cash Advance at Counter Kbank in August</v>
          </cell>
          <cell r="B3705">
            <v>3704</v>
          </cell>
          <cell r="P3705">
            <v>3922</v>
          </cell>
          <cell r="Q3705" t="str">
            <v>Bonus Bucket Earn in December</v>
          </cell>
          <cell r="R3705" t="str">
            <v>bns_bckt_earn_in_dec</v>
          </cell>
        </row>
        <row r="3706">
          <cell r="A3706" t="str">
            <v>Manual Cash Advance Amount at Counter Kbank in August</v>
          </cell>
          <cell r="B3706">
            <v>3705</v>
          </cell>
          <cell r="P3706">
            <v>3923</v>
          </cell>
          <cell r="Q3706" t="str">
            <v>Bonus Bucket Used in December</v>
          </cell>
          <cell r="R3706" t="str">
            <v>bns_bckt_use_in_dec</v>
          </cell>
        </row>
        <row r="3707">
          <cell r="A3707" t="str">
            <v>Item Quasi Cash Advance in August</v>
          </cell>
          <cell r="B3707">
            <v>3706</v>
          </cell>
          <cell r="P3707">
            <v>3924</v>
          </cell>
          <cell r="Q3707" t="str">
            <v>Credit Limit as at statement in December</v>
          </cell>
          <cell r="R3707" t="str">
            <v>cr_lmt_as_stmt_in_dec</v>
          </cell>
        </row>
        <row r="3708">
          <cell r="A3708" t="str">
            <v>Quasi Cash Advance Amount in August</v>
          </cell>
          <cell r="B3708">
            <v>3707</v>
          </cell>
          <cell r="P3708">
            <v>3925</v>
          </cell>
          <cell r="Q3708" t="str">
            <v>Available Credit as at statement in December</v>
          </cell>
          <cell r="R3708" t="str">
            <v>avl_cr_as_stmt_in_dec</v>
          </cell>
        </row>
        <row r="3709">
          <cell r="A3709" t="str">
            <v>Item Other Merchant in August</v>
          </cell>
          <cell r="B3709">
            <v>3708</v>
          </cell>
          <cell r="P3709">
            <v>3926</v>
          </cell>
          <cell r="Q3709" t="str">
            <v>Cash Limit as at statement in December</v>
          </cell>
          <cell r="R3709" t="str">
            <v>cash_lmt_as_stmt_in_dec</v>
          </cell>
        </row>
        <row r="3710">
          <cell r="A3710" t="str">
            <v>Other Merchant Amount in August</v>
          </cell>
          <cell r="B3710">
            <v>3709</v>
          </cell>
          <cell r="P3710">
            <v>3927</v>
          </cell>
          <cell r="Q3710" t="str">
            <v>Available Cash as at statement in December</v>
          </cell>
          <cell r="R3710" t="str">
            <v>avl_cash_as_stmt_in_dec</v>
          </cell>
        </row>
        <row r="3711">
          <cell r="A3711" t="str">
            <v>Item Retail in September</v>
          </cell>
          <cell r="B3711">
            <v>3710</v>
          </cell>
          <cell r="P3711">
            <v>3940</v>
          </cell>
          <cell r="Q3711" t="str">
            <v>Item Manual Cash Advance at Counter Kbank in December</v>
          </cell>
          <cell r="R3711" t="str">
            <v>itm_mnul_cash_adv_cntr_kbnk_in_dec</v>
          </cell>
        </row>
        <row r="3712">
          <cell r="A3712" t="str">
            <v>Retail Amount in September</v>
          </cell>
          <cell r="B3712">
            <v>3711</v>
          </cell>
          <cell r="P3712">
            <v>3941</v>
          </cell>
          <cell r="Q3712" t="str">
            <v>Manual Cash Advance Amount at Counter Kbank in December</v>
          </cell>
          <cell r="R3712" t="str">
            <v>mnul_cash_adv_amt_cntr_kbnk_in_dec</v>
          </cell>
        </row>
        <row r="3713">
          <cell r="A3713" t="str">
            <v>Item Cash Advance at Atm in September</v>
          </cell>
          <cell r="B3713">
            <v>3712</v>
          </cell>
          <cell r="P3713">
            <v>3948</v>
          </cell>
          <cell r="Q3713" t="str">
            <v>Item Cash Advance at Atm</v>
          </cell>
          <cell r="R3713" t="str">
            <v>itm_cash_adv_atm</v>
          </cell>
        </row>
        <row r="3714">
          <cell r="A3714" t="str">
            <v>Cash Advance Amount at Atm in September</v>
          </cell>
          <cell r="B3714">
            <v>3713</v>
          </cell>
          <cell r="P3714">
            <v>3949</v>
          </cell>
          <cell r="Q3714" t="str">
            <v>Cash Advance Amount at Atm</v>
          </cell>
          <cell r="R3714" t="str">
            <v>cash_adv_amt_atm</v>
          </cell>
        </row>
        <row r="3715">
          <cell r="A3715" t="str">
            <v>Item Cash Advance at Counter in September</v>
          </cell>
          <cell r="B3715">
            <v>3714</v>
          </cell>
          <cell r="P3715">
            <v>3950</v>
          </cell>
          <cell r="Q3715" t="str">
            <v>Item Cash Advance at Counter</v>
          </cell>
          <cell r="R3715" t="str">
            <v>itm_cash_adv_cntr</v>
          </cell>
        </row>
        <row r="3716">
          <cell r="A3716" t="str">
            <v>Cash Advance Amount at Counter in September</v>
          </cell>
          <cell r="B3716">
            <v>3715</v>
          </cell>
          <cell r="P3716">
            <v>3951</v>
          </cell>
          <cell r="Q3716" t="str">
            <v>Cash Advance Amount at Counter</v>
          </cell>
          <cell r="R3716" t="str">
            <v>cash_adv_amt_cntr</v>
          </cell>
        </row>
        <row r="3717">
          <cell r="A3717" t="str">
            <v>Interest Amount at Retail in September</v>
          </cell>
          <cell r="B3717">
            <v>3716</v>
          </cell>
          <cell r="P3717">
            <v>3952</v>
          </cell>
          <cell r="Q3717" t="str">
            <v>Interest Amount at Retail</v>
          </cell>
          <cell r="R3717" t="str">
            <v>int_amt_rtl</v>
          </cell>
        </row>
        <row r="3718">
          <cell r="A3718" t="str">
            <v>Interest Rate at Retail in September</v>
          </cell>
          <cell r="B3718">
            <v>3717</v>
          </cell>
          <cell r="P3718">
            <v>3953</v>
          </cell>
          <cell r="Q3718" t="str">
            <v>Interest Rate at Retail</v>
          </cell>
          <cell r="R3718" t="str">
            <v>int_rate_rtl</v>
          </cell>
        </row>
        <row r="3719">
          <cell r="A3719" t="str">
            <v>Retail Limit1 in September</v>
          </cell>
          <cell r="B3719">
            <v>3718</v>
          </cell>
          <cell r="P3719">
            <v>3956</v>
          </cell>
          <cell r="Q3719" t="str">
            <v>Interest Rate at Retail 2</v>
          </cell>
          <cell r="R3719" t="str">
            <v>int_rate_rtl_2</v>
          </cell>
        </row>
        <row r="3720">
          <cell r="A3720" t="str">
            <v>Retail Limit2 in September</v>
          </cell>
          <cell r="B3720">
            <v>3719</v>
          </cell>
          <cell r="P3720">
            <v>3957</v>
          </cell>
          <cell r="Q3720" t="str">
            <v>Interest Rate at Retail 3</v>
          </cell>
          <cell r="R3720" t="str">
            <v>int_rate_rtl_3</v>
          </cell>
        </row>
        <row r="3721">
          <cell r="A3721" t="str">
            <v>Interest Rate at Retail-2 in September</v>
          </cell>
          <cell r="B3721">
            <v>3720</v>
          </cell>
          <cell r="P3721">
            <v>3959</v>
          </cell>
          <cell r="Q3721" t="str">
            <v>Interest Amount at Cash Advance</v>
          </cell>
          <cell r="R3721" t="str">
            <v>int_amt_cash_adv</v>
          </cell>
        </row>
        <row r="3722">
          <cell r="A3722" t="str">
            <v>Interest Rate at Retail-3 in September</v>
          </cell>
          <cell r="B3722">
            <v>3721</v>
          </cell>
          <cell r="P3722">
            <v>3960</v>
          </cell>
          <cell r="Q3722" t="str">
            <v>Interest Rate at Cash Advance</v>
          </cell>
          <cell r="R3722" t="str">
            <v>int_rate_cash_adv</v>
          </cell>
        </row>
        <row r="3723">
          <cell r="A3723" t="str">
            <v>Retail Limit Option in September</v>
          </cell>
          <cell r="B3723">
            <v>3722</v>
          </cell>
          <cell r="P3723">
            <v>3963</v>
          </cell>
          <cell r="Q3723" t="str">
            <v>Interest Rate at Cash Advance-2</v>
          </cell>
          <cell r="R3723" t="str">
            <v>int_rate_cash_adv_2</v>
          </cell>
        </row>
        <row r="3724">
          <cell r="A3724" t="str">
            <v>Interest Amount at Cash Advance in September</v>
          </cell>
          <cell r="B3724">
            <v>3723</v>
          </cell>
          <cell r="P3724">
            <v>3964</v>
          </cell>
          <cell r="Q3724" t="str">
            <v>Interest Rate at Cash Advance-3</v>
          </cell>
          <cell r="R3724" t="str">
            <v>int_rate_cash_adv_3</v>
          </cell>
        </row>
        <row r="3725">
          <cell r="A3725" t="str">
            <v>Interest Rate at Cash Advance in September</v>
          </cell>
          <cell r="B3725">
            <v>3724</v>
          </cell>
          <cell r="P3725">
            <v>3978</v>
          </cell>
          <cell r="Q3725" t="str">
            <v>Current Balance Amount as at statement</v>
          </cell>
          <cell r="R3725" t="str">
            <v>crrnt_bal_amt_as_stmt</v>
          </cell>
        </row>
        <row r="3726">
          <cell r="A3726" t="str">
            <v>Cash Advance Limit1 in September</v>
          </cell>
          <cell r="B3726">
            <v>3725</v>
          </cell>
          <cell r="P3726">
            <v>3980</v>
          </cell>
          <cell r="Q3726" t="str">
            <v>Bonus Bucket Earn</v>
          </cell>
          <cell r="R3726" t="str">
            <v>bns_bckt_earn</v>
          </cell>
        </row>
        <row r="3727">
          <cell r="A3727" t="str">
            <v>Cash Advance Limit2 in September</v>
          </cell>
          <cell r="B3727">
            <v>3726</v>
          </cell>
          <cell r="P3727">
            <v>3981</v>
          </cell>
          <cell r="Q3727" t="str">
            <v>Bonus Bucket Used</v>
          </cell>
          <cell r="R3727" t="str">
            <v>bns_bckt_use</v>
          </cell>
        </row>
        <row r="3728">
          <cell r="A3728" t="str">
            <v>Interest Rate at Cash Advance-2 in September</v>
          </cell>
          <cell r="B3728">
            <v>3727</v>
          </cell>
          <cell r="P3728">
            <v>3982</v>
          </cell>
          <cell r="Q3728" t="str">
            <v>Credit Limit as at statement</v>
          </cell>
          <cell r="R3728" t="str">
            <v>cr_lmt_as_stmt</v>
          </cell>
        </row>
        <row r="3729">
          <cell r="A3729" t="str">
            <v>Interest Rate at Cash Advance-3 in September</v>
          </cell>
          <cell r="B3729">
            <v>3728</v>
          </cell>
          <cell r="P3729">
            <v>3983</v>
          </cell>
          <cell r="Q3729" t="str">
            <v>Available Credit as at statement</v>
          </cell>
          <cell r="R3729" t="str">
            <v>avl_cr_as_stmt</v>
          </cell>
        </row>
        <row r="3730">
          <cell r="A3730" t="str">
            <v>Cash Advance Limit Option in September</v>
          </cell>
          <cell r="B3730">
            <v>3729</v>
          </cell>
          <cell r="P3730">
            <v>3984</v>
          </cell>
          <cell r="Q3730" t="str">
            <v>Cash Limit as at statement</v>
          </cell>
          <cell r="R3730" t="str">
            <v>cash_lmt_as_stmt</v>
          </cell>
        </row>
        <row r="3731">
          <cell r="A3731" t="str">
            <v>Item Annual Fee in September</v>
          </cell>
          <cell r="B3731">
            <v>3730</v>
          </cell>
          <cell r="P3731">
            <v>3985</v>
          </cell>
          <cell r="Q3731" t="str">
            <v>Available Cash as at statement</v>
          </cell>
          <cell r="R3731" t="str">
            <v>avl_cash_as_stmt</v>
          </cell>
        </row>
        <row r="3732">
          <cell r="A3732" t="str">
            <v>Annual Fee Amount in September</v>
          </cell>
          <cell r="B3732">
            <v>3731</v>
          </cell>
          <cell r="P3732">
            <v>3998</v>
          </cell>
          <cell r="Q3732" t="str">
            <v>Item Manual Cash Advance at Counter Kbank</v>
          </cell>
          <cell r="R3732" t="str">
            <v>itm_mnul_cash_adv_cntr_kbnk</v>
          </cell>
        </row>
        <row r="3733">
          <cell r="A3733" t="str">
            <v>Item Late Charge in September</v>
          </cell>
          <cell r="B3733">
            <v>3732</v>
          </cell>
          <cell r="P3733">
            <v>3999</v>
          </cell>
          <cell r="Q3733" t="str">
            <v>Manual Cash Advance Amount at Counter Kbank</v>
          </cell>
          <cell r="R3733" t="str">
            <v>mnul_cash_adv_amt_cntr_kbnk</v>
          </cell>
        </row>
        <row r="3734">
          <cell r="A3734" t="str">
            <v>Late Charge Amount in September</v>
          </cell>
          <cell r="B3734">
            <v>3733</v>
          </cell>
          <cell r="P3734">
            <v>4011</v>
          </cell>
          <cell r="Q3734" t="str">
            <v>Spaces</v>
          </cell>
          <cell r="R3734" t="str">
            <v>space</v>
          </cell>
        </row>
        <row r="3735">
          <cell r="A3735" t="str">
            <v>Item Over Limit Fee in September</v>
          </cell>
          <cell r="B3735">
            <v>3734</v>
          </cell>
          <cell r="P3735">
            <v>4013</v>
          </cell>
          <cell r="Q3735" t="str">
            <v>Encryption Card Number</v>
          </cell>
          <cell r="R3735" t="str">
            <v>encpt_card_num</v>
          </cell>
        </row>
        <row r="3736">
          <cell r="A3736" t="str">
            <v>Over Limit Fee Amount in September</v>
          </cell>
          <cell r="B3736">
            <v>3735</v>
          </cell>
          <cell r="P3736">
            <v>4054</v>
          </cell>
          <cell r="Q3736" t="str">
            <v>Current Balance Expire Date</v>
          </cell>
          <cell r="R3736" t="str">
            <v>crrnt_bal_exp_dt</v>
          </cell>
        </row>
        <row r="3737">
          <cell r="A3737" t="str">
            <v>Item Miscellaneous Charge Fee in September</v>
          </cell>
          <cell r="B3737">
            <v>3736</v>
          </cell>
          <cell r="P3737">
            <v>4057</v>
          </cell>
          <cell r="Q3737" t="str">
            <v>FIFO Bucket Point 1st Month</v>
          </cell>
          <cell r="R3737" t="str">
            <v>fifo_bckt_pnt_1_mo</v>
          </cell>
        </row>
        <row r="3738">
          <cell r="A3738" t="str">
            <v>Miscellaneous Charge Fee Amount in September</v>
          </cell>
          <cell r="B3738">
            <v>3737</v>
          </cell>
          <cell r="P3738">
            <v>4058</v>
          </cell>
          <cell r="Q3738" t="str">
            <v>FIFO Bucket Point 2nd Month</v>
          </cell>
          <cell r="R3738" t="str">
            <v>fifo_bckt_pnt_2_mo</v>
          </cell>
        </row>
        <row r="3739">
          <cell r="A3739" t="str">
            <v>Item Service Charge Fee in September</v>
          </cell>
          <cell r="B3739">
            <v>3738</v>
          </cell>
          <cell r="P3739">
            <v>4059</v>
          </cell>
          <cell r="Q3739" t="str">
            <v>FIFO Bucket Point 3rd Month</v>
          </cell>
          <cell r="R3739" t="str">
            <v>fifo_bckt_pnt_3_mo</v>
          </cell>
        </row>
        <row r="3740">
          <cell r="A3740" t="str">
            <v>Service Charge Fee Amount in September</v>
          </cell>
          <cell r="B3740">
            <v>3739</v>
          </cell>
          <cell r="P3740">
            <v>4060</v>
          </cell>
          <cell r="Q3740" t="str">
            <v>FIFO Bucket Point 4th Month</v>
          </cell>
          <cell r="R3740" t="str">
            <v>fifo_bckt_pnt_4_mo</v>
          </cell>
        </row>
        <row r="3741">
          <cell r="A3741" t="str">
            <v>Item Cash Advance Per Fee in September</v>
          </cell>
          <cell r="B3741">
            <v>3740</v>
          </cell>
          <cell r="P3741">
            <v>4061</v>
          </cell>
          <cell r="Q3741" t="str">
            <v>FIFO Bucket Point 5th Month</v>
          </cell>
          <cell r="R3741" t="str">
            <v>fifo_bckt_pnt_5_mo</v>
          </cell>
        </row>
        <row r="3742">
          <cell r="A3742" t="str">
            <v>Cash Advance Per Fee Amount in September</v>
          </cell>
          <cell r="B3742">
            <v>3741</v>
          </cell>
          <cell r="P3742">
            <v>4062</v>
          </cell>
          <cell r="Q3742" t="str">
            <v>FIFO Bucket Point 6th Month</v>
          </cell>
          <cell r="R3742" t="str">
            <v>fifo_bckt_pnt_6_mo</v>
          </cell>
        </row>
        <row r="3743">
          <cell r="A3743" t="str">
            <v>Payment Amount in September</v>
          </cell>
          <cell r="B3743">
            <v>3742</v>
          </cell>
          <cell r="P3743">
            <v>4063</v>
          </cell>
          <cell r="Q3743" t="str">
            <v>FIFO Bucket Point 7th Month</v>
          </cell>
          <cell r="R3743" t="str">
            <v>fifo_bckt_pnt_7_mo</v>
          </cell>
        </row>
        <row r="3744">
          <cell r="A3744" t="str">
            <v>Current Balance Amount as at statement in September</v>
          </cell>
          <cell r="B3744">
            <v>3743</v>
          </cell>
          <cell r="P3744">
            <v>4064</v>
          </cell>
          <cell r="Q3744" t="str">
            <v>FIFO Bucket Point 8th Month</v>
          </cell>
          <cell r="R3744" t="str">
            <v>fifo_bckt_pnt_8_mo</v>
          </cell>
        </row>
        <row r="3745">
          <cell r="A3745" t="str">
            <v>Bonus Bucket Begin Balance in September</v>
          </cell>
          <cell r="B3745">
            <v>3744</v>
          </cell>
          <cell r="P3745">
            <v>4065</v>
          </cell>
          <cell r="Q3745" t="str">
            <v>FIFO Bucket Point 9th Month</v>
          </cell>
          <cell r="R3745" t="str">
            <v>fifo_bckt_pnt_9_mo</v>
          </cell>
        </row>
        <row r="3746">
          <cell r="A3746" t="str">
            <v>Bonus Bucket Earn in September</v>
          </cell>
          <cell r="B3746">
            <v>3745</v>
          </cell>
          <cell r="P3746">
            <v>4066</v>
          </cell>
          <cell r="Q3746" t="str">
            <v>FIFO Bucket Point 10th Month</v>
          </cell>
          <cell r="R3746" t="str">
            <v>fifo_bckt_pnt_10_mo</v>
          </cell>
        </row>
        <row r="3747">
          <cell r="A3747" t="str">
            <v>Bonus Bucket Used in September</v>
          </cell>
          <cell r="B3747">
            <v>3746</v>
          </cell>
          <cell r="P3747">
            <v>4067</v>
          </cell>
          <cell r="Q3747" t="str">
            <v>FIFO Bucket Point 11th Month</v>
          </cell>
          <cell r="R3747" t="str">
            <v>fifo_bckt_pnt_11_mo</v>
          </cell>
        </row>
        <row r="3748">
          <cell r="A3748" t="str">
            <v>Credit Limit as at statement in September</v>
          </cell>
          <cell r="B3748">
            <v>3747</v>
          </cell>
          <cell r="P3748">
            <v>4068</v>
          </cell>
          <cell r="Q3748" t="str">
            <v>FIFO Bucket Point 12th Month</v>
          </cell>
          <cell r="R3748" t="str">
            <v>fifo_bckt_pnt_12_mo</v>
          </cell>
        </row>
        <row r="3749">
          <cell r="A3749" t="str">
            <v>Available Credit as at statement in September</v>
          </cell>
          <cell r="B3749">
            <v>3748</v>
          </cell>
          <cell r="P3749">
            <v>4069</v>
          </cell>
          <cell r="Q3749" t="str">
            <v>FIFO Bucket Point 13th Month</v>
          </cell>
          <cell r="R3749" t="str">
            <v>fifo_bckt_pnt_13_mo</v>
          </cell>
        </row>
        <row r="3750">
          <cell r="A3750" t="str">
            <v>Cash Limit as at statement in September</v>
          </cell>
          <cell r="B3750">
            <v>3749</v>
          </cell>
          <cell r="P3750">
            <v>4070</v>
          </cell>
          <cell r="Q3750" t="str">
            <v>FIFO Bucket Point 14th Month</v>
          </cell>
          <cell r="R3750" t="str">
            <v>fifo_bckt_pnt_14_mo</v>
          </cell>
        </row>
        <row r="3751">
          <cell r="A3751" t="str">
            <v>Available Cash as at statement in September</v>
          </cell>
          <cell r="B3751">
            <v>3750</v>
          </cell>
          <cell r="P3751">
            <v>4071</v>
          </cell>
          <cell r="Q3751" t="str">
            <v>FIFO Bucket Point 15th Month</v>
          </cell>
          <cell r="R3751" t="str">
            <v>fifo_bckt_pnt_15_mo</v>
          </cell>
        </row>
        <row r="3752">
          <cell r="A3752" t="str">
            <v>Item Airline in September</v>
          </cell>
          <cell r="B3752">
            <v>3751</v>
          </cell>
          <cell r="P3752">
            <v>4072</v>
          </cell>
          <cell r="Q3752" t="str">
            <v>FIFO Bucket Point 16th Month</v>
          </cell>
          <cell r="R3752" t="str">
            <v>fifo_bckt_pnt_16_mo</v>
          </cell>
        </row>
        <row r="3753">
          <cell r="A3753" t="str">
            <v>Airline Amount in September</v>
          </cell>
          <cell r="B3753">
            <v>3752</v>
          </cell>
          <cell r="P3753">
            <v>4073</v>
          </cell>
          <cell r="Q3753" t="str">
            <v>FIFO Bucket Point 17th Month</v>
          </cell>
          <cell r="R3753" t="str">
            <v>fifo_bckt_pnt_17_mo</v>
          </cell>
        </row>
        <row r="3754">
          <cell r="A3754" t="str">
            <v>Item Hotel in September</v>
          </cell>
          <cell r="B3754">
            <v>3753</v>
          </cell>
          <cell r="P3754">
            <v>4074</v>
          </cell>
          <cell r="Q3754" t="str">
            <v>FIFO Bucket Point 18th Month</v>
          </cell>
          <cell r="R3754" t="str">
            <v>fifo_bckt_pnt_18_mo</v>
          </cell>
        </row>
        <row r="3755">
          <cell r="A3755" t="str">
            <v>Hotel Amount in September</v>
          </cell>
          <cell r="B3755">
            <v>3754</v>
          </cell>
          <cell r="P3755">
            <v>4075</v>
          </cell>
          <cell r="Q3755" t="str">
            <v>FIFO Bucket Point 19th Month</v>
          </cell>
          <cell r="R3755" t="str">
            <v>fifo_bckt_pnt_19_mo</v>
          </cell>
        </row>
        <row r="3756">
          <cell r="A3756" t="str">
            <v>Item Car Rental in September</v>
          </cell>
          <cell r="B3756">
            <v>3755</v>
          </cell>
          <cell r="P3756">
            <v>4076</v>
          </cell>
          <cell r="Q3756" t="str">
            <v>FIFO Bucket Point 20th Month</v>
          </cell>
          <cell r="R3756" t="str">
            <v>fifo_bckt_pnt_20_mo</v>
          </cell>
        </row>
        <row r="3757">
          <cell r="A3757" t="str">
            <v>Car Rental Amount in September</v>
          </cell>
          <cell r="B3757">
            <v>3756</v>
          </cell>
          <cell r="P3757">
            <v>4077</v>
          </cell>
          <cell r="Q3757" t="str">
            <v>FIFO Bucket Point 21st Month</v>
          </cell>
          <cell r="R3757" t="str">
            <v>fifo_bckt_pnt_21_mo</v>
          </cell>
        </row>
        <row r="3758">
          <cell r="A3758" t="str">
            <v>Item Restaurant in September</v>
          </cell>
          <cell r="B3758">
            <v>3757</v>
          </cell>
          <cell r="P3758">
            <v>4078</v>
          </cell>
          <cell r="Q3758" t="str">
            <v>FIFO Bucket Point 22nd Month</v>
          </cell>
          <cell r="R3758" t="str">
            <v>fifo_bckt_pnt_22_mo</v>
          </cell>
        </row>
        <row r="3759">
          <cell r="A3759" t="str">
            <v>Restaurant Amount in September</v>
          </cell>
          <cell r="B3759">
            <v>3758</v>
          </cell>
          <cell r="P3759">
            <v>4079</v>
          </cell>
          <cell r="Q3759" t="str">
            <v>FIFO Bucket Point 23rd Month</v>
          </cell>
          <cell r="R3759" t="str">
            <v>fifo_bckt_pnt_23_mo</v>
          </cell>
        </row>
        <row r="3760">
          <cell r="A3760" t="str">
            <v>Item Mail Order in September</v>
          </cell>
          <cell r="B3760">
            <v>3759</v>
          </cell>
          <cell r="P3760">
            <v>4080</v>
          </cell>
          <cell r="Q3760" t="str">
            <v>FIFO Bucket Point 24th Month</v>
          </cell>
          <cell r="R3760" t="str">
            <v>fifo_bckt_pnt_24_mo</v>
          </cell>
        </row>
        <row r="3761">
          <cell r="A3761" t="str">
            <v>Mail Order Amount in September</v>
          </cell>
          <cell r="B3761">
            <v>3760</v>
          </cell>
          <cell r="P3761">
            <v>4081</v>
          </cell>
          <cell r="Q3761" t="str">
            <v>FIFO Bucket Point 25th Month</v>
          </cell>
          <cell r="R3761" t="str">
            <v>fifo_bckt_pnt_25_mo</v>
          </cell>
        </row>
        <row r="3762">
          <cell r="A3762" t="str">
            <v>Item ATM Cash Advance in September</v>
          </cell>
          <cell r="B3762">
            <v>3761</v>
          </cell>
          <cell r="P3762">
            <v>4082</v>
          </cell>
          <cell r="Q3762" t="str">
            <v>FIFO Bucket Point 26th Month</v>
          </cell>
          <cell r="R3762" t="str">
            <v>fifo_bckt_pnt_26_mo</v>
          </cell>
        </row>
        <row r="3763">
          <cell r="A3763" t="str">
            <v>ATM Cash Advance Amount in September</v>
          </cell>
          <cell r="B3763">
            <v>3762</v>
          </cell>
          <cell r="P3763">
            <v>4083</v>
          </cell>
          <cell r="Q3763" t="str">
            <v>FIFO Bucket Point 27th Month</v>
          </cell>
          <cell r="R3763" t="str">
            <v>fifo_bckt_pnt_27_mo</v>
          </cell>
        </row>
        <row r="3764">
          <cell r="A3764" t="str">
            <v>Item Manual Cash Advance at Counter Kbank in September</v>
          </cell>
          <cell r="B3764">
            <v>3763</v>
          </cell>
          <cell r="P3764">
            <v>4084</v>
          </cell>
          <cell r="Q3764" t="str">
            <v>FIFO Bucket Point 28th Month</v>
          </cell>
          <cell r="R3764" t="str">
            <v>fifo_bckt_pnt_28_mo</v>
          </cell>
        </row>
        <row r="3765">
          <cell r="A3765" t="str">
            <v>Manual Cash Advance Amount at Counter Kbank in September</v>
          </cell>
          <cell r="B3765">
            <v>3764</v>
          </cell>
          <cell r="P3765">
            <v>4085</v>
          </cell>
          <cell r="Q3765" t="str">
            <v>FIFO Bucket Point 29th Month</v>
          </cell>
          <cell r="R3765" t="str">
            <v>fifo_bckt_pnt_29_mo</v>
          </cell>
        </row>
        <row r="3766">
          <cell r="A3766" t="str">
            <v>Item Quasi Cash Advance in September</v>
          </cell>
          <cell r="B3766">
            <v>3765</v>
          </cell>
          <cell r="P3766">
            <v>4086</v>
          </cell>
          <cell r="Q3766" t="str">
            <v>FIFO Bucket Point 30th Month</v>
          </cell>
          <cell r="R3766" t="str">
            <v>fifo_bckt_pnt_30_mo</v>
          </cell>
        </row>
        <row r="3767">
          <cell r="A3767" t="str">
            <v>Quasi Cash Advance Amount in September</v>
          </cell>
          <cell r="B3767">
            <v>3766</v>
          </cell>
          <cell r="P3767">
            <v>4087</v>
          </cell>
          <cell r="Q3767" t="str">
            <v>FIFO Bucket Point 31st Month</v>
          </cell>
          <cell r="R3767" t="str">
            <v>fifo_bckt_pnt_31_mo</v>
          </cell>
        </row>
        <row r="3768">
          <cell r="A3768" t="str">
            <v>Item Other Merchant in September</v>
          </cell>
          <cell r="B3768">
            <v>3767</v>
          </cell>
          <cell r="P3768">
            <v>4088</v>
          </cell>
          <cell r="Q3768" t="str">
            <v>FIFO Bucket Point 32nd Month</v>
          </cell>
          <cell r="R3768" t="str">
            <v>fifo_bckt_pnt_32_mo</v>
          </cell>
        </row>
        <row r="3769">
          <cell r="A3769" t="str">
            <v>Other Merchant Amount in September</v>
          </cell>
          <cell r="B3769">
            <v>3768</v>
          </cell>
          <cell r="P3769">
            <v>4089</v>
          </cell>
          <cell r="Q3769" t="str">
            <v>FIFO Bucket Point 33rd Month</v>
          </cell>
          <cell r="R3769" t="str">
            <v>fifo_bckt_pnt_33_mo</v>
          </cell>
        </row>
        <row r="3770">
          <cell r="A3770" t="str">
            <v>Item Retail in October</v>
          </cell>
          <cell r="B3770">
            <v>3769</v>
          </cell>
          <cell r="P3770">
            <v>4090</v>
          </cell>
          <cell r="Q3770" t="str">
            <v>FIFO Bucket Point 34th Month</v>
          </cell>
          <cell r="R3770" t="str">
            <v>fifo_bckt_pnt_34_mo</v>
          </cell>
        </row>
        <row r="3771">
          <cell r="A3771" t="str">
            <v>Retail Amount in October</v>
          </cell>
          <cell r="B3771">
            <v>3770</v>
          </cell>
          <cell r="P3771">
            <v>4091</v>
          </cell>
          <cell r="Q3771" t="str">
            <v>FIFO Bucket Point 35th Month</v>
          </cell>
          <cell r="R3771" t="str">
            <v>fifo_bckt_pnt_35_mo</v>
          </cell>
        </row>
        <row r="3772">
          <cell r="A3772" t="str">
            <v>Item Cash Advance at Atm in October</v>
          </cell>
          <cell r="B3772">
            <v>3771</v>
          </cell>
          <cell r="P3772">
            <v>4092</v>
          </cell>
          <cell r="Q3772" t="str">
            <v>FIFO Bucket Point 36th Month</v>
          </cell>
          <cell r="R3772" t="str">
            <v>fifo_bckt_pnt_36_mo</v>
          </cell>
        </row>
        <row r="3773">
          <cell r="A3773" t="str">
            <v>Cash Advance Amount at Atm in October</v>
          </cell>
          <cell r="B3773">
            <v>3772</v>
          </cell>
          <cell r="P3773">
            <v>4093</v>
          </cell>
          <cell r="Q3773" t="str">
            <v>FIFO Bucket Point 37th Month</v>
          </cell>
          <cell r="R3773" t="str">
            <v>fifo_bckt_pnt_37_mo</v>
          </cell>
        </row>
        <row r="3774">
          <cell r="A3774" t="str">
            <v>Item Cash Advance at Counter in October</v>
          </cell>
          <cell r="B3774">
            <v>3773</v>
          </cell>
          <cell r="P3774">
            <v>4094</v>
          </cell>
          <cell r="Q3774" t="str">
            <v>FIFO Bucket Point 38th Month</v>
          </cell>
          <cell r="R3774" t="str">
            <v>fifo_bckt_pnt_38_mo</v>
          </cell>
        </row>
        <row r="3775">
          <cell r="A3775" t="str">
            <v>Cash Advance Amount at Counter in October</v>
          </cell>
          <cell r="B3775">
            <v>3774</v>
          </cell>
          <cell r="P3775">
            <v>4095</v>
          </cell>
          <cell r="Q3775" t="str">
            <v>FIFO Bucket Point 39th Month</v>
          </cell>
          <cell r="R3775" t="str">
            <v>fifo_bckt_pnt_39_mo</v>
          </cell>
        </row>
        <row r="3776">
          <cell r="A3776" t="str">
            <v>Interest Amount at Retail in October</v>
          </cell>
          <cell r="B3776">
            <v>3775</v>
          </cell>
          <cell r="P3776">
            <v>4096</v>
          </cell>
          <cell r="Q3776" t="str">
            <v>FIFO Bucket Point 40th Month</v>
          </cell>
          <cell r="R3776" t="str">
            <v>fifo_bckt_pnt_40_mo</v>
          </cell>
        </row>
        <row r="3777">
          <cell r="A3777" t="str">
            <v>Interest Rate at Retail in October</v>
          </cell>
          <cell r="B3777">
            <v>3776</v>
          </cell>
          <cell r="P3777">
            <v>4097</v>
          </cell>
          <cell r="Q3777" t="str">
            <v>FIFO Bucket Point 41st Month</v>
          </cell>
          <cell r="R3777" t="str">
            <v>fifo_bckt_pnt_41_mo</v>
          </cell>
        </row>
        <row r="3778">
          <cell r="A3778" t="str">
            <v>Retail Limit1 in October</v>
          </cell>
          <cell r="B3778">
            <v>3777</v>
          </cell>
          <cell r="P3778">
            <v>4098</v>
          </cell>
          <cell r="Q3778" t="str">
            <v>FIFO Bucket Point 42nd Month</v>
          </cell>
          <cell r="R3778" t="str">
            <v>fifo_bckt_pnt_42_mo</v>
          </cell>
        </row>
        <row r="3779">
          <cell r="A3779" t="str">
            <v>Retail Limit2 in October</v>
          </cell>
          <cell r="B3779">
            <v>3778</v>
          </cell>
          <cell r="P3779">
            <v>4099</v>
          </cell>
          <cell r="Q3779" t="str">
            <v>FIFO Bucket Point 43rd Month</v>
          </cell>
          <cell r="R3779" t="str">
            <v>fifo_bckt_pnt_43_mo</v>
          </cell>
        </row>
        <row r="3780">
          <cell r="A3780" t="str">
            <v>Interest Rate at Retail-2 in October</v>
          </cell>
          <cell r="B3780">
            <v>3779</v>
          </cell>
          <cell r="P3780">
            <v>4100</v>
          </cell>
          <cell r="Q3780" t="str">
            <v>FIFO Bucket Point 44th Month</v>
          </cell>
          <cell r="R3780" t="str">
            <v>fifo_bckt_pnt_44_mo</v>
          </cell>
        </row>
        <row r="3781">
          <cell r="A3781" t="str">
            <v>Interest Rate at Retail-3 in October</v>
          </cell>
          <cell r="B3781">
            <v>3780</v>
          </cell>
          <cell r="P3781">
            <v>4101</v>
          </cell>
          <cell r="Q3781" t="str">
            <v>FIFO Bucket Point 45th Month</v>
          </cell>
          <cell r="R3781" t="str">
            <v>fifo_bckt_pnt_45_mo</v>
          </cell>
        </row>
        <row r="3782">
          <cell r="A3782" t="str">
            <v>Retail Limit Option in October</v>
          </cell>
          <cell r="B3782">
            <v>3781</v>
          </cell>
          <cell r="P3782">
            <v>4102</v>
          </cell>
          <cell r="Q3782" t="str">
            <v>FIFO Bucket Point 46th Month</v>
          </cell>
          <cell r="R3782" t="str">
            <v>fifo_bckt_pnt_46_mo</v>
          </cell>
        </row>
        <row r="3783">
          <cell r="A3783" t="str">
            <v>Interest Amount at Cash Advance in October</v>
          </cell>
          <cell r="B3783">
            <v>3782</v>
          </cell>
          <cell r="P3783">
            <v>4103</v>
          </cell>
          <cell r="Q3783" t="str">
            <v>FIFO Bucket Point 47th Month</v>
          </cell>
          <cell r="R3783" t="str">
            <v>fifo_bckt_pnt_47_mo</v>
          </cell>
        </row>
        <row r="3784">
          <cell r="A3784" t="str">
            <v>Interest Rate at Cash Advance in October</v>
          </cell>
          <cell r="B3784">
            <v>3783</v>
          </cell>
          <cell r="P3784">
            <v>4104</v>
          </cell>
          <cell r="Q3784" t="str">
            <v>FIFO Bucket Point 48th Month</v>
          </cell>
          <cell r="R3784" t="str">
            <v>fifo_bckt_pnt_48_mo</v>
          </cell>
        </row>
        <row r="3785">
          <cell r="A3785" t="str">
            <v>Cash Advance Limit1 in October</v>
          </cell>
          <cell r="B3785">
            <v>3784</v>
          </cell>
          <cell r="P3785">
            <v>4105</v>
          </cell>
          <cell r="Q3785" t="str">
            <v>FIFO bucket 1st  month</v>
          </cell>
          <cell r="R3785" t="str">
            <v>fifo_bckt_1_mo</v>
          </cell>
        </row>
        <row r="3786">
          <cell r="A3786" t="str">
            <v>Cash Advance Limit2 in October</v>
          </cell>
          <cell r="B3786">
            <v>3785</v>
          </cell>
          <cell r="P3786">
            <v>4106</v>
          </cell>
          <cell r="Q3786" t="str">
            <v>FIFO bucket 2nd  month</v>
          </cell>
          <cell r="R3786" t="str">
            <v>fifo_bckt_2_mo</v>
          </cell>
        </row>
        <row r="3787">
          <cell r="A3787" t="str">
            <v>Interest Rate at Cash Advance-2 in October</v>
          </cell>
          <cell r="B3787">
            <v>3786</v>
          </cell>
          <cell r="P3787">
            <v>4107</v>
          </cell>
          <cell r="Q3787" t="str">
            <v>FIFO bucket 3rd  month</v>
          </cell>
          <cell r="R3787" t="str">
            <v>fifo_bckt_3_mo</v>
          </cell>
        </row>
        <row r="3788">
          <cell r="A3788" t="str">
            <v>Interest Rate at Cash Advance-3 in October</v>
          </cell>
          <cell r="B3788">
            <v>3787</v>
          </cell>
          <cell r="P3788">
            <v>4108</v>
          </cell>
          <cell r="Q3788" t="str">
            <v>FIFO bucket 4th  month</v>
          </cell>
          <cell r="R3788" t="str">
            <v>fifo_bckt_4_mo</v>
          </cell>
        </row>
        <row r="3789">
          <cell r="A3789" t="str">
            <v>Cash Advance Limit Option in October</v>
          </cell>
          <cell r="B3789">
            <v>3788</v>
          </cell>
          <cell r="P3789">
            <v>4109</v>
          </cell>
          <cell r="Q3789" t="str">
            <v>FIFO bucket 5th  month</v>
          </cell>
          <cell r="R3789" t="str">
            <v>fifo_bckt_5_mo</v>
          </cell>
        </row>
        <row r="3790">
          <cell r="A3790" t="str">
            <v>Item Annual Fee in October</v>
          </cell>
          <cell r="B3790">
            <v>3789</v>
          </cell>
          <cell r="P3790">
            <v>4110</v>
          </cell>
          <cell r="Q3790" t="str">
            <v>FIFO bucket  6th  month</v>
          </cell>
          <cell r="R3790" t="str">
            <v>fifo_bckt_6_mo</v>
          </cell>
        </row>
        <row r="3791">
          <cell r="A3791" t="str">
            <v>Annual Fee Amount in October</v>
          </cell>
          <cell r="B3791">
            <v>3790</v>
          </cell>
          <cell r="P3791">
            <v>4111</v>
          </cell>
          <cell r="Q3791" t="str">
            <v>FIFO bucket 7th  month</v>
          </cell>
          <cell r="R3791" t="str">
            <v>fifo_bckt_7_mo</v>
          </cell>
        </row>
        <row r="3792">
          <cell r="A3792" t="str">
            <v>Item Late Charge in October</v>
          </cell>
          <cell r="B3792">
            <v>3791</v>
          </cell>
          <cell r="P3792">
            <v>4112</v>
          </cell>
          <cell r="Q3792" t="str">
            <v>FIFO bucket  8th  month</v>
          </cell>
          <cell r="R3792" t="str">
            <v>fifo_bckt_8_mo</v>
          </cell>
        </row>
        <row r="3793">
          <cell r="A3793" t="str">
            <v>Late Charge Amount in October</v>
          </cell>
          <cell r="B3793">
            <v>3792</v>
          </cell>
          <cell r="P3793">
            <v>4113</v>
          </cell>
          <cell r="Q3793" t="str">
            <v>FIFO bucket  9th  month</v>
          </cell>
          <cell r="R3793" t="str">
            <v>fifo_bckt_9_mo</v>
          </cell>
        </row>
        <row r="3794">
          <cell r="A3794" t="str">
            <v>Item Over Limit Fee in October</v>
          </cell>
          <cell r="B3794">
            <v>3793</v>
          </cell>
          <cell r="P3794">
            <v>4114</v>
          </cell>
          <cell r="Q3794" t="str">
            <v>FIFO bucket 10th  month</v>
          </cell>
          <cell r="R3794" t="str">
            <v>fifo_bckt_10_mo</v>
          </cell>
        </row>
        <row r="3795">
          <cell r="A3795" t="str">
            <v>Over Limit Fee Amount in October</v>
          </cell>
          <cell r="B3795">
            <v>3794</v>
          </cell>
          <cell r="P3795">
            <v>4115</v>
          </cell>
          <cell r="Q3795" t="str">
            <v>FIFO bucket 11th  month</v>
          </cell>
          <cell r="R3795" t="str">
            <v>fifo_bckt_11_mo</v>
          </cell>
        </row>
        <row r="3796">
          <cell r="A3796" t="str">
            <v>Item Miscellaneous Charge Fee in October</v>
          </cell>
          <cell r="B3796">
            <v>3795</v>
          </cell>
          <cell r="P3796">
            <v>4116</v>
          </cell>
          <cell r="Q3796" t="str">
            <v>FIFO bucket 12th  month</v>
          </cell>
          <cell r="R3796" t="str">
            <v>fifo_bckt_12_mo</v>
          </cell>
        </row>
        <row r="3797">
          <cell r="A3797" t="str">
            <v>Miscellaneous Charge Fee Amount in October</v>
          </cell>
          <cell r="B3797">
            <v>3796</v>
          </cell>
          <cell r="P3797">
            <v>4117</v>
          </cell>
          <cell r="Q3797" t="str">
            <v>FIFO bucket 13th  month</v>
          </cell>
          <cell r="R3797" t="str">
            <v>fifo_bckt_13_mo</v>
          </cell>
        </row>
        <row r="3798">
          <cell r="A3798" t="str">
            <v>Item Service Charge Fee in October</v>
          </cell>
          <cell r="B3798">
            <v>3797</v>
          </cell>
          <cell r="P3798">
            <v>4118</v>
          </cell>
          <cell r="Q3798" t="str">
            <v>FIFO bucket  14th  month</v>
          </cell>
          <cell r="R3798" t="str">
            <v>fifo_bckt_14_mo</v>
          </cell>
        </row>
        <row r="3799">
          <cell r="A3799" t="str">
            <v>Service Charge Fee Amount in October</v>
          </cell>
          <cell r="B3799">
            <v>3798</v>
          </cell>
          <cell r="P3799">
            <v>4119</v>
          </cell>
          <cell r="Q3799" t="str">
            <v>FIFO bucket 15th  month</v>
          </cell>
          <cell r="R3799" t="str">
            <v>fifo_bckt_15_mo</v>
          </cell>
        </row>
        <row r="3800">
          <cell r="A3800" t="str">
            <v>Item Cash Advance Per Fee in October</v>
          </cell>
          <cell r="B3800">
            <v>3799</v>
          </cell>
          <cell r="P3800">
            <v>4120</v>
          </cell>
          <cell r="Q3800" t="str">
            <v>FIFO bucket 16th  month</v>
          </cell>
          <cell r="R3800" t="str">
            <v>fifo_bckt_16_mo</v>
          </cell>
        </row>
        <row r="3801">
          <cell r="A3801" t="str">
            <v>Cash Advance Per Fee Amount in October</v>
          </cell>
          <cell r="B3801">
            <v>3800</v>
          </cell>
          <cell r="P3801">
            <v>4121</v>
          </cell>
          <cell r="Q3801" t="str">
            <v>FIFO bucket  17th  month</v>
          </cell>
          <cell r="R3801" t="str">
            <v>fifo_bckt_17_mo</v>
          </cell>
        </row>
        <row r="3802">
          <cell r="A3802" t="str">
            <v>Payment Amount in October</v>
          </cell>
          <cell r="B3802">
            <v>3801</v>
          </cell>
          <cell r="P3802">
            <v>4122</v>
          </cell>
          <cell r="Q3802" t="str">
            <v>FIFO bucket  18th  month</v>
          </cell>
          <cell r="R3802" t="str">
            <v>fifo_bckt_18_mo</v>
          </cell>
        </row>
        <row r="3803">
          <cell r="A3803" t="str">
            <v>Current Balance Amount as at statement in October</v>
          </cell>
          <cell r="B3803">
            <v>3802</v>
          </cell>
          <cell r="P3803">
            <v>4123</v>
          </cell>
          <cell r="Q3803" t="str">
            <v>FIFO bucket  19th  month</v>
          </cell>
          <cell r="R3803" t="str">
            <v>fifo_bckt_19_mo</v>
          </cell>
        </row>
        <row r="3804">
          <cell r="A3804" t="str">
            <v>Bonus Bucket Begin Balance in October</v>
          </cell>
          <cell r="B3804">
            <v>3803</v>
          </cell>
          <cell r="P3804">
            <v>4124</v>
          </cell>
          <cell r="Q3804" t="str">
            <v>FIFO bucket  20th  month</v>
          </cell>
          <cell r="R3804" t="str">
            <v>fifo_bckt_20_mo</v>
          </cell>
        </row>
        <row r="3805">
          <cell r="A3805" t="str">
            <v>Bonus Bucket Earn in October</v>
          </cell>
          <cell r="B3805">
            <v>3804</v>
          </cell>
          <cell r="P3805">
            <v>4125</v>
          </cell>
          <cell r="Q3805" t="str">
            <v>FIFO bucket  21st  month</v>
          </cell>
          <cell r="R3805" t="str">
            <v>fifo_bckt_21_mo</v>
          </cell>
        </row>
        <row r="3806">
          <cell r="A3806" t="str">
            <v>Bonus Bucket Used in October</v>
          </cell>
          <cell r="B3806">
            <v>3805</v>
          </cell>
          <cell r="P3806">
            <v>4126</v>
          </cell>
          <cell r="Q3806" t="str">
            <v>FIFO bucket  22nd  month</v>
          </cell>
          <cell r="R3806" t="str">
            <v>fifo_bckt_22_mo</v>
          </cell>
        </row>
        <row r="3807">
          <cell r="A3807" t="str">
            <v>Credit Limit as at statement in October</v>
          </cell>
          <cell r="B3807">
            <v>3806</v>
          </cell>
          <cell r="P3807">
            <v>4127</v>
          </cell>
          <cell r="Q3807" t="str">
            <v>FIFO bucket  23rd  month</v>
          </cell>
          <cell r="R3807" t="str">
            <v>fifo_bckt_23_mo</v>
          </cell>
        </row>
        <row r="3808">
          <cell r="A3808" t="str">
            <v>Available Credit as at statement in October</v>
          </cell>
          <cell r="B3808">
            <v>3807</v>
          </cell>
          <cell r="P3808">
            <v>4128</v>
          </cell>
          <cell r="Q3808" t="str">
            <v>FIFO bucket  24th  month</v>
          </cell>
          <cell r="R3808" t="str">
            <v>fifo_bckt_24_mo</v>
          </cell>
        </row>
        <row r="3809">
          <cell r="A3809" t="str">
            <v>Cash Limit as at statement in October</v>
          </cell>
          <cell r="B3809">
            <v>3808</v>
          </cell>
          <cell r="P3809">
            <v>4129</v>
          </cell>
          <cell r="Q3809" t="str">
            <v>FIFO bucket  25th  month</v>
          </cell>
          <cell r="R3809" t="str">
            <v>fifo_bckt_25_mo</v>
          </cell>
        </row>
        <row r="3810">
          <cell r="A3810" t="str">
            <v>Available Cash as at statement in October</v>
          </cell>
          <cell r="B3810">
            <v>3809</v>
          </cell>
          <cell r="P3810">
            <v>4130</v>
          </cell>
          <cell r="Q3810" t="str">
            <v>FIFO bucket  26th  month</v>
          </cell>
          <cell r="R3810" t="str">
            <v>fifo_bckt_26_mo</v>
          </cell>
        </row>
        <row r="3811">
          <cell r="A3811" t="str">
            <v>Item Airline in October</v>
          </cell>
          <cell r="B3811">
            <v>3810</v>
          </cell>
          <cell r="P3811">
            <v>4131</v>
          </cell>
          <cell r="Q3811" t="str">
            <v>FIFO bucket  27th  month</v>
          </cell>
          <cell r="R3811" t="str">
            <v>fifo_bckt_27_mo</v>
          </cell>
        </row>
        <row r="3812">
          <cell r="A3812" t="str">
            <v>Airline Amount in October</v>
          </cell>
          <cell r="B3812">
            <v>3811</v>
          </cell>
          <cell r="P3812">
            <v>4132</v>
          </cell>
          <cell r="Q3812" t="str">
            <v>FIFO bucket  28th  month</v>
          </cell>
          <cell r="R3812" t="str">
            <v>fifo_bckt_28_mo</v>
          </cell>
        </row>
        <row r="3813">
          <cell r="A3813" t="str">
            <v>Item Hotel in October</v>
          </cell>
          <cell r="B3813">
            <v>3812</v>
          </cell>
          <cell r="P3813">
            <v>4133</v>
          </cell>
          <cell r="Q3813" t="str">
            <v>FIFO bucket  29th  month</v>
          </cell>
          <cell r="R3813" t="str">
            <v>fifo_bckt_29_mo</v>
          </cell>
        </row>
        <row r="3814">
          <cell r="A3814" t="str">
            <v>Hotel Amount in October</v>
          </cell>
          <cell r="B3814">
            <v>3813</v>
          </cell>
          <cell r="P3814">
            <v>4134</v>
          </cell>
          <cell r="Q3814" t="str">
            <v>FIFO bucket  30th  month</v>
          </cell>
          <cell r="R3814" t="str">
            <v>fifo_bckt_30_mo</v>
          </cell>
        </row>
        <row r="3815">
          <cell r="A3815" t="str">
            <v>Item Car Rental in October</v>
          </cell>
          <cell r="B3815">
            <v>3814</v>
          </cell>
          <cell r="P3815">
            <v>4135</v>
          </cell>
          <cell r="Q3815" t="str">
            <v>FIFO bucket  31st  month</v>
          </cell>
          <cell r="R3815" t="str">
            <v>fifo_bckt_31_mo</v>
          </cell>
        </row>
        <row r="3816">
          <cell r="A3816" t="str">
            <v>Car Rental Amount in October</v>
          </cell>
          <cell r="B3816">
            <v>3815</v>
          </cell>
          <cell r="P3816">
            <v>4136</v>
          </cell>
          <cell r="Q3816" t="str">
            <v>FIFO bucket  32nd  month</v>
          </cell>
          <cell r="R3816" t="str">
            <v>fifo_bckt_32_mo</v>
          </cell>
        </row>
        <row r="3817">
          <cell r="A3817" t="str">
            <v>Item Restaurant in October</v>
          </cell>
          <cell r="B3817">
            <v>3816</v>
          </cell>
          <cell r="P3817">
            <v>4137</v>
          </cell>
          <cell r="Q3817" t="str">
            <v>FIFO bucket  33rd  month</v>
          </cell>
          <cell r="R3817" t="str">
            <v>fifo_bckt_33_mo</v>
          </cell>
        </row>
        <row r="3818">
          <cell r="A3818" t="str">
            <v>Restaurant Amount in October</v>
          </cell>
          <cell r="B3818">
            <v>3817</v>
          </cell>
          <cell r="P3818">
            <v>4138</v>
          </cell>
          <cell r="Q3818" t="str">
            <v>FIFO bucket  34th  month</v>
          </cell>
          <cell r="R3818" t="str">
            <v>fifo_bckt_34_mo</v>
          </cell>
        </row>
        <row r="3819">
          <cell r="A3819" t="str">
            <v>Item Mail Order in October</v>
          </cell>
          <cell r="B3819">
            <v>3818</v>
          </cell>
          <cell r="P3819">
            <v>4139</v>
          </cell>
          <cell r="Q3819" t="str">
            <v>FIFO bucket  35th  month</v>
          </cell>
          <cell r="R3819" t="str">
            <v>fifo_bckt_35_mo</v>
          </cell>
        </row>
        <row r="3820">
          <cell r="A3820" t="str">
            <v>Mail Order Amount in October</v>
          </cell>
          <cell r="B3820">
            <v>3819</v>
          </cell>
          <cell r="P3820">
            <v>4140</v>
          </cell>
          <cell r="Q3820" t="str">
            <v>FIFO bucket  36th  month</v>
          </cell>
          <cell r="R3820" t="str">
            <v>fifo_bckt_36_mo</v>
          </cell>
        </row>
        <row r="3821">
          <cell r="A3821" t="str">
            <v>Item ATM Cash Advance in October</v>
          </cell>
          <cell r="B3821">
            <v>3820</v>
          </cell>
          <cell r="P3821">
            <v>4141</v>
          </cell>
          <cell r="Q3821" t="str">
            <v>FIFO bucket  37th  month</v>
          </cell>
          <cell r="R3821" t="str">
            <v>fifo_bckt_37_mo</v>
          </cell>
        </row>
        <row r="3822">
          <cell r="A3822" t="str">
            <v>ATM Cash Advance Amount in October</v>
          </cell>
          <cell r="B3822">
            <v>3821</v>
          </cell>
          <cell r="P3822">
            <v>4142</v>
          </cell>
          <cell r="Q3822" t="str">
            <v>FIFO bucket  38th  month</v>
          </cell>
          <cell r="R3822" t="str">
            <v>fifo_bckt_38_mo</v>
          </cell>
        </row>
        <row r="3823">
          <cell r="A3823" t="str">
            <v>Item Manual Cash Advance at Counter Kbank in October</v>
          </cell>
          <cell r="B3823">
            <v>3822</v>
          </cell>
          <cell r="P3823">
            <v>4143</v>
          </cell>
          <cell r="Q3823" t="str">
            <v>FIFO bucket  39th  month</v>
          </cell>
          <cell r="R3823" t="str">
            <v>fifo_bckt_39_mo</v>
          </cell>
        </row>
        <row r="3824">
          <cell r="A3824" t="str">
            <v>Manual Cash Advance Amount at Counter Kbank in October</v>
          </cell>
          <cell r="B3824">
            <v>3823</v>
          </cell>
          <cell r="P3824">
            <v>4144</v>
          </cell>
          <cell r="Q3824" t="str">
            <v>FIFO bucket  40th  month</v>
          </cell>
          <cell r="R3824" t="str">
            <v>fifo_bckt_40_mo</v>
          </cell>
        </row>
        <row r="3825">
          <cell r="A3825" t="str">
            <v>Item Quasi Cash Advance in October</v>
          </cell>
          <cell r="B3825">
            <v>3824</v>
          </cell>
          <cell r="P3825">
            <v>4145</v>
          </cell>
          <cell r="Q3825" t="str">
            <v>FIFO bucket  41st  month</v>
          </cell>
          <cell r="R3825" t="str">
            <v>fifo_bckt_41_mo</v>
          </cell>
        </row>
        <row r="3826">
          <cell r="A3826" t="str">
            <v>Quasi Cash Advance Amount in October</v>
          </cell>
          <cell r="B3826">
            <v>3825</v>
          </cell>
          <cell r="P3826">
            <v>4146</v>
          </cell>
          <cell r="Q3826" t="str">
            <v>FIFO bucket  42nd  month</v>
          </cell>
          <cell r="R3826" t="str">
            <v>fifo_bckt_42_mo</v>
          </cell>
        </row>
        <row r="3827">
          <cell r="A3827" t="str">
            <v>Item Other Merchant in October</v>
          </cell>
          <cell r="B3827">
            <v>3826</v>
          </cell>
          <cell r="P3827">
            <v>4147</v>
          </cell>
          <cell r="Q3827" t="str">
            <v>FIFO bucket  43rd  month</v>
          </cell>
          <cell r="R3827" t="str">
            <v>fifo_bckt_43_mo</v>
          </cell>
        </row>
        <row r="3828">
          <cell r="A3828" t="str">
            <v>Other Merchant Amount in October</v>
          </cell>
          <cell r="B3828">
            <v>3827</v>
          </cell>
          <cell r="P3828">
            <v>4148</v>
          </cell>
          <cell r="Q3828" t="str">
            <v>FIFO bucket  44th  month</v>
          </cell>
          <cell r="R3828" t="str">
            <v>fifo_bckt_44_mo</v>
          </cell>
        </row>
        <row r="3829">
          <cell r="A3829" t="str">
            <v>Item Retail in November</v>
          </cell>
          <cell r="B3829">
            <v>3828</v>
          </cell>
          <cell r="P3829">
            <v>4149</v>
          </cell>
          <cell r="Q3829" t="str">
            <v>FIFO bucket  45th  month</v>
          </cell>
          <cell r="R3829" t="str">
            <v>fifo_bckt_45_mo</v>
          </cell>
        </row>
        <row r="3830">
          <cell r="A3830" t="str">
            <v>Retail Amount in November</v>
          </cell>
          <cell r="B3830">
            <v>3829</v>
          </cell>
          <cell r="P3830">
            <v>4150</v>
          </cell>
          <cell r="Q3830" t="str">
            <v>FIFO bucket  46th  month</v>
          </cell>
          <cell r="R3830" t="str">
            <v>fifo_bckt_46_mo</v>
          </cell>
        </row>
        <row r="3831">
          <cell r="A3831" t="str">
            <v>Item Cash Advance at Atm in November</v>
          </cell>
          <cell r="B3831">
            <v>3830</v>
          </cell>
          <cell r="P3831">
            <v>4151</v>
          </cell>
          <cell r="Q3831" t="str">
            <v>FIFO bucket  47th  month</v>
          </cell>
          <cell r="R3831" t="str">
            <v>fifo_bckt_47_mo</v>
          </cell>
        </row>
        <row r="3832">
          <cell r="A3832" t="str">
            <v>Cash Advance Amount at Atm in November</v>
          </cell>
          <cell r="B3832">
            <v>3831</v>
          </cell>
          <cell r="P3832">
            <v>4152</v>
          </cell>
          <cell r="Q3832" t="str">
            <v>FIFO bucket  48th  month</v>
          </cell>
          <cell r="R3832" t="str">
            <v>fifo_bckt_48_mo</v>
          </cell>
        </row>
        <row r="3833">
          <cell r="A3833" t="str">
            <v>Item Cash Advance at Counter in November</v>
          </cell>
          <cell r="B3833">
            <v>3832</v>
          </cell>
          <cell r="P3833">
            <v>4173</v>
          </cell>
          <cell r="Q3833" t="str">
            <v>Last Modified Date</v>
          </cell>
          <cell r="R3833" t="str">
            <v>last_mod_dt</v>
          </cell>
        </row>
        <row r="3834">
          <cell r="A3834" t="str">
            <v>Cash Advance Amount at Counter in November</v>
          </cell>
          <cell r="B3834">
            <v>3833</v>
          </cell>
          <cell r="P3834">
            <v>4193</v>
          </cell>
          <cell r="Q3834" t="str">
            <v>Private Banking Asset Under Management in 6 Months</v>
          </cell>
          <cell r="R3834" t="str">
            <v>pb_aum_in_6_mo</v>
          </cell>
        </row>
        <row r="3835">
          <cell r="A3835" t="str">
            <v>Interest Amount at Retail in November</v>
          </cell>
          <cell r="B3835">
            <v>3834</v>
          </cell>
          <cell r="P3835">
            <v>4198</v>
          </cell>
          <cell r="Q3835" t="str">
            <v>Benefit Spent</v>
          </cell>
          <cell r="R3835" t="str">
            <v>bnft_spnd</v>
          </cell>
        </row>
        <row r="3836">
          <cell r="A3836" t="str">
            <v>Interest Rate at Retail in November</v>
          </cell>
          <cell r="B3836">
            <v>3835</v>
          </cell>
          <cell r="P3836">
            <v>4207</v>
          </cell>
          <cell r="Q3836" t="str">
            <v>Selected Branch Closeness</v>
          </cell>
          <cell r="R3836" t="str">
            <v>selct_br_cls</v>
          </cell>
        </row>
        <row r="3837">
          <cell r="A3837" t="str">
            <v>Retail Limit1 in November</v>
          </cell>
          <cell r="B3837">
            <v>3836</v>
          </cell>
          <cell r="P3837">
            <v>4222</v>
          </cell>
          <cell r="Q3837" t="str">
            <v>Max Rewards Amount</v>
          </cell>
          <cell r="R3837" t="str">
            <v>max_rwrd_amt</v>
          </cell>
        </row>
        <row r="3838">
          <cell r="A3838" t="str">
            <v>Retail Limit2 in November</v>
          </cell>
          <cell r="B3838">
            <v>3837</v>
          </cell>
          <cell r="P3838">
            <v>4231</v>
          </cell>
          <cell r="Q3838" t="str">
            <v>Channel to Deliver</v>
          </cell>
          <cell r="R3838" t="str">
            <v>chnl_to_dlvr</v>
          </cell>
        </row>
        <row r="3839">
          <cell r="A3839" t="str">
            <v>Interest Rate at Retail-2 in November</v>
          </cell>
          <cell r="B3839">
            <v>3838</v>
          </cell>
          <cell r="P3839">
            <v>4247</v>
          </cell>
          <cell r="Q3839" t="str">
            <v>Contact Preference Last Modified By User Number</v>
          </cell>
          <cell r="R3839" t="str">
            <v>ctc_prefer_last_mod_by_usr_num</v>
          </cell>
        </row>
        <row r="3840">
          <cell r="A3840" t="str">
            <v>Interest Rate at Retail-3 in November</v>
          </cell>
          <cell r="B3840">
            <v>3839</v>
          </cell>
          <cell r="P3840">
            <v>4248</v>
          </cell>
          <cell r="Q3840" t="str">
            <v>Contact Preference Last Modified Date</v>
          </cell>
          <cell r="R3840" t="str">
            <v>ctc_prefer_last_mod_dt</v>
          </cell>
        </row>
        <row r="3841">
          <cell r="A3841" t="str">
            <v>Retail Limit Option in November</v>
          </cell>
          <cell r="B3841">
            <v>3840</v>
          </cell>
          <cell r="P3841">
            <v>4252</v>
          </cell>
          <cell r="Q3841" t="str">
            <v>Contacted Call Report Count</v>
          </cell>
          <cell r="R3841" t="str">
            <v>ctc_call_rpt_cnt</v>
          </cell>
        </row>
        <row r="3842">
          <cell r="A3842" t="str">
            <v>Interest Amount at Cash Advance in November</v>
          </cell>
          <cell r="B3842">
            <v>3841</v>
          </cell>
          <cell r="P3842">
            <v>4272</v>
          </cell>
          <cell r="Q3842" t="str">
            <v>Customer Owner Changed Date</v>
          </cell>
          <cell r="R3842" t="str">
            <v>cst_ownr_chng_dt</v>
          </cell>
        </row>
        <row r="3843">
          <cell r="A3843" t="str">
            <v>Interest Rate at Cash Advance in November</v>
          </cell>
          <cell r="B3843">
            <v>3842</v>
          </cell>
          <cell r="P3843">
            <v>4281</v>
          </cell>
          <cell r="Q3843" t="str">
            <v>Do Not Contact by Direct Mail</v>
          </cell>
          <cell r="R3843" t="str">
            <v>do_not_ctc_by_drct_mail</v>
          </cell>
        </row>
        <row r="3844">
          <cell r="A3844" t="str">
            <v>Cash Advance Limit1 in November</v>
          </cell>
          <cell r="B3844">
            <v>3843</v>
          </cell>
          <cell r="P3844">
            <v>4365</v>
          </cell>
          <cell r="Q3844" t="str">
            <v>Number of Dependents</v>
          </cell>
          <cell r="R3844" t="str">
            <v>nbr_dpnd</v>
          </cell>
        </row>
        <row r="3845">
          <cell r="A3845" t="str">
            <v>Cash Advance Limit2 in November</v>
          </cell>
          <cell r="B3845">
            <v>3844</v>
          </cell>
          <cell r="P3845">
            <v>4375</v>
          </cell>
          <cell r="Q3845" t="str">
            <v>Contact Referred</v>
          </cell>
          <cell r="R3845" t="str">
            <v>ctc_ref</v>
          </cell>
        </row>
        <row r="3846">
          <cell r="A3846" t="str">
            <v>Interest Rate at Cash Advance-2 in November</v>
          </cell>
          <cell r="B3846">
            <v>3845</v>
          </cell>
          <cell r="P3846">
            <v>4376</v>
          </cell>
          <cell r="Q3846" t="str">
            <v>Person Contact Referred</v>
          </cell>
          <cell r="R3846" t="str">
            <v>psn_ctc_ref</v>
          </cell>
        </row>
        <row r="3847">
          <cell r="A3847" t="str">
            <v>Interest Rate at Cash Advance-3 in November</v>
          </cell>
          <cell r="B3847">
            <v>3846</v>
          </cell>
          <cell r="P3847">
            <v>4377</v>
          </cell>
          <cell r="Q3847" t="str">
            <v>User Referred</v>
          </cell>
          <cell r="R3847" t="str">
            <v>usr_ref</v>
          </cell>
        </row>
        <row r="3848">
          <cell r="A3848" t="str">
            <v>Cash Advance Limit Option in November</v>
          </cell>
          <cell r="B3848">
            <v>3847</v>
          </cell>
          <cell r="P3848">
            <v>4378</v>
          </cell>
          <cell r="Q3848" t="str">
            <v>Person Contact User Referred</v>
          </cell>
          <cell r="R3848" t="str">
            <v>psn_ctc_usr_ref</v>
          </cell>
        </row>
        <row r="3849">
          <cell r="A3849" t="str">
            <v>Item Annual Fee in November</v>
          </cell>
          <cell r="B3849">
            <v>3848</v>
          </cell>
          <cell r="P3849">
            <v>4379</v>
          </cell>
          <cell r="Q3849" t="str">
            <v>Referrer Score</v>
          </cell>
          <cell r="R3849" t="str">
            <v>ref_scor</v>
          </cell>
        </row>
        <row r="3850">
          <cell r="A3850" t="str">
            <v>Annual Fee Amount in November</v>
          </cell>
          <cell r="B3850">
            <v>3849</v>
          </cell>
          <cell r="P3850">
            <v>4429</v>
          </cell>
          <cell r="Q3850" t="str">
            <v>Pending Gift for Deliver</v>
          </cell>
          <cell r="R3850" t="str">
            <v>pendg_gift_for_dlvr</v>
          </cell>
        </row>
        <row r="3851">
          <cell r="A3851" t="str">
            <v>Item Late Charge in November</v>
          </cell>
          <cell r="B3851">
            <v>3850</v>
          </cell>
          <cell r="P3851">
            <v>4437</v>
          </cell>
          <cell r="Q3851" t="str">
            <v>Healthy Body Lifestyle</v>
          </cell>
          <cell r="R3851" t="str">
            <v>hlth_body_lifestl</v>
          </cell>
        </row>
        <row r="3852">
          <cell r="A3852" t="str">
            <v>Late Charge Amount in November</v>
          </cell>
          <cell r="B3852">
            <v>3851</v>
          </cell>
          <cell r="P3852">
            <v>4466</v>
          </cell>
          <cell r="Q3852" t="str">
            <v>Last Visited Customer Employee Name</v>
          </cell>
          <cell r="R3852" t="str">
            <v>last_visit_cst_emp_nm</v>
          </cell>
        </row>
        <row r="3853">
          <cell r="A3853" t="str">
            <v>Item Over Limit Fee in November</v>
          </cell>
          <cell r="B3853">
            <v>3852</v>
          </cell>
          <cell r="P3853">
            <v>4471</v>
          </cell>
          <cell r="Q3853" t="str">
            <v>Lead Sharing Expired Date</v>
          </cell>
          <cell r="R3853" t="str">
            <v>lead_share_exp_dt</v>
          </cell>
        </row>
        <row r="3854">
          <cell r="A3854" t="str">
            <v>Over Limit Fee Amount in November</v>
          </cell>
          <cell r="B3854">
            <v>3853</v>
          </cell>
          <cell r="P3854">
            <v>4523</v>
          </cell>
          <cell r="Q3854" t="str">
            <v>Customer Life Style Details</v>
          </cell>
          <cell r="R3854" t="str">
            <v>cst_life_styl_dtl</v>
          </cell>
        </row>
        <row r="3855">
          <cell r="A3855" t="str">
            <v>Item Miscellaneous Charge Fee in November</v>
          </cell>
          <cell r="B3855">
            <v>3854</v>
          </cell>
          <cell r="P3855">
            <v>4524</v>
          </cell>
          <cell r="Q3855" t="str">
            <v>Others Segment</v>
          </cell>
          <cell r="R3855" t="str">
            <v>othr_seg</v>
          </cell>
        </row>
        <row r="3856">
          <cell r="A3856" t="str">
            <v>Miscellaneous Charge Fee Amount in November</v>
          </cell>
          <cell r="B3856">
            <v>3855</v>
          </cell>
          <cell r="P3856">
            <v>4531</v>
          </cell>
          <cell r="Q3856" t="str">
            <v>PB Last Visited Date Time</v>
          </cell>
          <cell r="R3856" t="str">
            <v>pb_last_visit_dt_tm</v>
          </cell>
        </row>
        <row r="3857">
          <cell r="A3857" t="str">
            <v>Item Service Charge Fee in November</v>
          </cell>
          <cell r="B3857">
            <v>3856</v>
          </cell>
          <cell r="P3857">
            <v>4577</v>
          </cell>
          <cell r="Q3857" t="str">
            <v>Duration of Creating Prospect</v>
          </cell>
          <cell r="R3857" t="str">
            <v>drtn_of_crt_prospct</v>
          </cell>
        </row>
        <row r="3858">
          <cell r="A3858" t="str">
            <v>Service Charge Fee Amount in November</v>
          </cell>
          <cell r="B3858">
            <v>3857</v>
          </cell>
          <cell r="P3858">
            <v>4578</v>
          </cell>
          <cell r="Q3858" t="str">
            <v>Duration Number of Creating Prospect</v>
          </cell>
          <cell r="R3858" t="str">
            <v>drtn_nbr_crt_prospct</v>
          </cell>
        </row>
        <row r="3859">
          <cell r="A3859" t="str">
            <v>Item Cash Advance Per Fee in November</v>
          </cell>
          <cell r="B3859">
            <v>3858</v>
          </cell>
          <cell r="P3859">
            <v>4597</v>
          </cell>
          <cell r="Q3859" t="str">
            <v>Outstanding and Limiting Range for Report</v>
          </cell>
          <cell r="R3859" t="str">
            <v>otsnd_and_lmt_rng_for_rpt</v>
          </cell>
        </row>
        <row r="3860">
          <cell r="A3860" t="str">
            <v>Cash Advance Per Fee Amount in November</v>
          </cell>
          <cell r="B3860">
            <v>3859</v>
          </cell>
          <cell r="P3860">
            <v>4598</v>
          </cell>
          <cell r="Q3860" t="str">
            <v>Limiting Range for Report</v>
          </cell>
          <cell r="R3860" t="str">
            <v>lmt_rng_for_rpt</v>
          </cell>
        </row>
        <row r="3861">
          <cell r="A3861" t="str">
            <v>Payment Amount in November</v>
          </cell>
          <cell r="B3861">
            <v>3860</v>
          </cell>
          <cell r="P3861">
            <v>4601</v>
          </cell>
          <cell r="Q3861" t="str">
            <v>Return Cheque Notification Services</v>
          </cell>
          <cell r="R3861" t="str">
            <v>retrn_chq_noti_svc</v>
          </cell>
        </row>
        <row r="3862">
          <cell r="A3862" t="str">
            <v>Current Balance Amount as at statement in November</v>
          </cell>
          <cell r="B3862">
            <v>3861</v>
          </cell>
          <cell r="P3862">
            <v>4606</v>
          </cell>
          <cell r="Q3862" t="str">
            <v>12 Months Inflow Account Deposit Tier</v>
          </cell>
          <cell r="R3862" t="str">
            <v>12_mo_inflw_acct_dep_tier</v>
          </cell>
        </row>
        <row r="3863">
          <cell r="A3863" t="str">
            <v>Bonus Bucket Begin Balance in November</v>
          </cell>
          <cell r="B3863">
            <v>3862</v>
          </cell>
          <cell r="P3863">
            <v>4609</v>
          </cell>
          <cell r="Q3863" t="str">
            <v>Last visited not by Master RM</v>
          </cell>
          <cell r="R3863" t="str">
            <v>last_visit_not_by_mstr_rm</v>
          </cell>
        </row>
        <row r="3864">
          <cell r="A3864" t="str">
            <v>Bonus Bucket Earn in November</v>
          </cell>
          <cell r="B3864">
            <v>3863</v>
          </cell>
          <cell r="P3864">
            <v>4621</v>
          </cell>
          <cell r="Q3864" t="str">
            <v>Securities Services</v>
          </cell>
          <cell r="R3864" t="str">
            <v>secur_svc</v>
          </cell>
        </row>
        <row r="3865">
          <cell r="A3865" t="str">
            <v>Bonus Bucket Used in November</v>
          </cell>
          <cell r="B3865">
            <v>3864</v>
          </cell>
          <cell r="P3865">
            <v>4665</v>
          </cell>
          <cell r="Q3865" t="str">
            <v>For Replacing Salutation with Number</v>
          </cell>
          <cell r="R3865" t="str">
            <v>for_rplace_salut_with_num</v>
          </cell>
        </row>
        <row r="3866">
          <cell r="A3866" t="str">
            <v>Credit Limit as at statement in November</v>
          </cell>
          <cell r="B3866">
            <v>3865</v>
          </cell>
          <cell r="P3866">
            <v>4668</v>
          </cell>
          <cell r="Q3866" t="str">
            <v>Total Assets Excluding Land</v>
          </cell>
          <cell r="R3866" t="str">
            <v>tot_asset_excld_land</v>
          </cell>
        </row>
        <row r="3867">
          <cell r="A3867" t="str">
            <v>Available Credit as at statement in November</v>
          </cell>
          <cell r="B3867">
            <v>3866</v>
          </cell>
          <cell r="P3867">
            <v>4677</v>
          </cell>
          <cell r="Q3867" t="str">
            <v>Range of Outstanding and Limiting Amount for SME</v>
          </cell>
          <cell r="R3867" t="str">
            <v>rng_of_otsnd_and_lmt_amt_for_sme</v>
          </cell>
        </row>
        <row r="3868">
          <cell r="A3868" t="str">
            <v>Cash Limit as at statement in November</v>
          </cell>
          <cell r="B3868">
            <v>3867</v>
          </cell>
          <cell r="P3868">
            <v>4679</v>
          </cell>
          <cell r="Q3868" t="str">
            <v>Range of Limiting Amount for SME</v>
          </cell>
          <cell r="R3868" t="str">
            <v>rng_of_lmt_amt_for_sme</v>
          </cell>
        </row>
        <row r="3869">
          <cell r="A3869" t="str">
            <v>Available Cash as at statement in November</v>
          </cell>
          <cell r="B3869">
            <v>3868</v>
          </cell>
          <cell r="P3869">
            <v>4700</v>
          </cell>
          <cell r="Q3869" t="str">
            <v>Amount of Reward Spent</v>
          </cell>
          <cell r="R3869" t="str">
            <v>amt_of_rwrd_spnd</v>
          </cell>
        </row>
        <row r="3870">
          <cell r="A3870" t="str">
            <v>Item Airline in November</v>
          </cell>
          <cell r="B3870">
            <v>3869</v>
          </cell>
          <cell r="P3870">
            <v>4707</v>
          </cell>
          <cell r="Q3870" t="str">
            <v>Range of Limiting Credit</v>
          </cell>
          <cell r="R3870" t="str">
            <v>rng_of_lmt_cr</v>
          </cell>
        </row>
        <row r="3871">
          <cell r="A3871" t="str">
            <v>Airline Amount in November</v>
          </cell>
          <cell r="B3871">
            <v>3870</v>
          </cell>
          <cell r="P3871">
            <v>4716</v>
          </cell>
          <cell r="Q3871" t="str">
            <v>Whitelisted Authentication Method 2 RM</v>
          </cell>
          <cell r="R3871" t="str">
            <v>whtlst_auth_mthd_2_rm</v>
          </cell>
        </row>
        <row r="3872">
          <cell r="A3872" t="str">
            <v>Item Hotel in November</v>
          </cell>
          <cell r="B3872">
            <v>3871</v>
          </cell>
          <cell r="P3872">
            <v>4724</v>
          </cell>
          <cell r="Q3872" t="str">
            <v>Account Extension Record Created Date</v>
          </cell>
          <cell r="R3872" t="str">
            <v>acct_extns_rec_crt_dt</v>
          </cell>
        </row>
        <row r="3873">
          <cell r="A3873" t="str">
            <v>Hotel Amount in November</v>
          </cell>
          <cell r="B3873">
            <v>3872</v>
          </cell>
          <cell r="P3873">
            <v>4727</v>
          </cell>
          <cell r="Q3873" t="str">
            <v>Investing Application</v>
          </cell>
          <cell r="R3873" t="str">
            <v>invst_appl</v>
          </cell>
        </row>
        <row r="3874">
          <cell r="A3874" t="str">
            <v>Item Car Rental in November</v>
          </cell>
          <cell r="B3874">
            <v>3873</v>
          </cell>
          <cell r="P3874">
            <v>4728</v>
          </cell>
          <cell r="Q3874" t="str">
            <v>Asset Under Management Value as of Date</v>
          </cell>
          <cell r="R3874" t="str">
            <v>aum_val_aod</v>
          </cell>
        </row>
        <row r="3875">
          <cell r="A3875" t="str">
            <v>Car Rental Amount in November</v>
          </cell>
          <cell r="B3875">
            <v>3874</v>
          </cell>
          <cell r="P3875">
            <v>4730</v>
          </cell>
          <cell r="Q3875" t="str">
            <v>Asset Under Management Average Balance on January</v>
          </cell>
          <cell r="R3875" t="str">
            <v>aum_avg_bal_on_jan</v>
          </cell>
        </row>
        <row r="3876">
          <cell r="A3876" t="str">
            <v>Item Restaurant in November</v>
          </cell>
          <cell r="B3876">
            <v>3875</v>
          </cell>
          <cell r="P3876">
            <v>4731</v>
          </cell>
          <cell r="Q3876" t="str">
            <v>Asset Under Management Average Balance on  October</v>
          </cell>
          <cell r="R3876" t="str">
            <v>aum_avg_bal_on_oct</v>
          </cell>
        </row>
        <row r="3877">
          <cell r="A3877" t="str">
            <v>Restaurant Amount in November</v>
          </cell>
          <cell r="B3877">
            <v>3876</v>
          </cell>
          <cell r="P3877">
            <v>4732</v>
          </cell>
          <cell r="Q3877" t="str">
            <v>Asset Under Management Average Balance on  November</v>
          </cell>
          <cell r="R3877" t="str">
            <v>aum_avg_bal_on_nov</v>
          </cell>
        </row>
        <row r="3878">
          <cell r="A3878" t="str">
            <v>Item Mail Order in November</v>
          </cell>
          <cell r="B3878">
            <v>3877</v>
          </cell>
          <cell r="P3878">
            <v>4733</v>
          </cell>
          <cell r="Q3878" t="str">
            <v>Asset Under Management Average Balance on  December</v>
          </cell>
          <cell r="R3878" t="str">
            <v>aum_avg_bal_on_dec</v>
          </cell>
        </row>
        <row r="3879">
          <cell r="A3879" t="str">
            <v>Mail Order Amount in November</v>
          </cell>
          <cell r="B3879">
            <v>3878</v>
          </cell>
          <cell r="P3879">
            <v>4734</v>
          </cell>
          <cell r="Q3879" t="str">
            <v>Asset Under Management Average Balance on  February</v>
          </cell>
          <cell r="R3879" t="str">
            <v>aum_avg_bal_on_feb</v>
          </cell>
        </row>
        <row r="3880">
          <cell r="A3880" t="str">
            <v>Item ATM Cash Advance in November</v>
          </cell>
          <cell r="B3880">
            <v>3879</v>
          </cell>
          <cell r="P3880">
            <v>4735</v>
          </cell>
          <cell r="Q3880" t="str">
            <v>Asset Under Management Average Balance on  March</v>
          </cell>
          <cell r="R3880" t="str">
            <v>aum_avg_bal_on_mar</v>
          </cell>
        </row>
        <row r="3881">
          <cell r="A3881" t="str">
            <v>ATM Cash Advance Amount in November</v>
          </cell>
          <cell r="B3881">
            <v>3880</v>
          </cell>
          <cell r="P3881">
            <v>4736</v>
          </cell>
          <cell r="Q3881" t="str">
            <v>Asset Under Management Average Balance on April</v>
          </cell>
          <cell r="R3881" t="str">
            <v>aum_avg_bal_on_apr</v>
          </cell>
        </row>
        <row r="3882">
          <cell r="A3882" t="str">
            <v>Item Manual Cash Advance at Counter Kbank in November</v>
          </cell>
          <cell r="B3882">
            <v>3881</v>
          </cell>
          <cell r="P3882">
            <v>4737</v>
          </cell>
          <cell r="Q3882" t="str">
            <v>Asset Under Management Average Balance on  May</v>
          </cell>
          <cell r="R3882" t="str">
            <v>aum_avg_bal_on_may</v>
          </cell>
        </row>
        <row r="3883">
          <cell r="A3883" t="str">
            <v>Manual Cash Advance Amount at Counter Kbank in November</v>
          </cell>
          <cell r="B3883">
            <v>3882</v>
          </cell>
          <cell r="P3883">
            <v>4738</v>
          </cell>
          <cell r="Q3883" t="str">
            <v>Asset Under Management Average Balance on June</v>
          </cell>
          <cell r="R3883" t="str">
            <v>aum_avg_bal_on_jun</v>
          </cell>
        </row>
        <row r="3884">
          <cell r="A3884" t="str">
            <v>Item Quasi Cash Advance in November</v>
          </cell>
          <cell r="B3884">
            <v>3883</v>
          </cell>
          <cell r="P3884">
            <v>4739</v>
          </cell>
          <cell r="Q3884" t="str">
            <v>Asset Under Management Average Balance on July</v>
          </cell>
          <cell r="R3884" t="str">
            <v>aum_avg_bal_on_jul</v>
          </cell>
        </row>
        <row r="3885">
          <cell r="A3885" t="str">
            <v>Quasi Cash Advance Amount in November</v>
          </cell>
          <cell r="B3885">
            <v>3884</v>
          </cell>
          <cell r="P3885">
            <v>4740</v>
          </cell>
          <cell r="Q3885" t="str">
            <v>Asset Under Management Average Balance on August</v>
          </cell>
          <cell r="R3885" t="str">
            <v>aum_avg_bal_on_aug</v>
          </cell>
        </row>
        <row r="3886">
          <cell r="A3886" t="str">
            <v>Item Other Merchant in November</v>
          </cell>
          <cell r="B3886">
            <v>3885</v>
          </cell>
          <cell r="P3886">
            <v>4741</v>
          </cell>
          <cell r="Q3886" t="str">
            <v>Asset Under Management Average Balance on September</v>
          </cell>
          <cell r="R3886" t="str">
            <v>aum_avg_bal_on_sep</v>
          </cell>
        </row>
        <row r="3887">
          <cell r="A3887" t="str">
            <v>Other Merchant Amount in November</v>
          </cell>
          <cell r="B3887">
            <v>3886</v>
          </cell>
          <cell r="P3887">
            <v>4783</v>
          </cell>
          <cell r="Q3887" t="str">
            <v>Customer Measures</v>
          </cell>
          <cell r="R3887" t="str">
            <v>cst_msr</v>
          </cell>
        </row>
        <row r="3888">
          <cell r="A3888" t="str">
            <v>Item Retail in December</v>
          </cell>
          <cell r="B3888">
            <v>3887</v>
          </cell>
          <cell r="P3888">
            <v>4785</v>
          </cell>
          <cell r="Q3888" t="str">
            <v>Number of Balance Fund Investment Transactions in Port</v>
          </cell>
          <cell r="R3888" t="str">
            <v>nbr_bal_fund_invst_txn_in_port</v>
          </cell>
        </row>
        <row r="3889">
          <cell r="A3889" t="str">
            <v>Retail Amount in December</v>
          </cell>
          <cell r="B3889">
            <v>3888</v>
          </cell>
          <cell r="P3889">
            <v>4787</v>
          </cell>
          <cell r="Q3889" t="str">
            <v>Number of FIF Equity Fund Investment Transactions in Port</v>
          </cell>
          <cell r="R3889" t="str">
            <v>nbr_fif_eqty_fund_invst_txn_in_port</v>
          </cell>
        </row>
        <row r="3890">
          <cell r="A3890" t="str">
            <v>Item Cash Advance at Atm in December</v>
          </cell>
          <cell r="B3890">
            <v>3889</v>
          </cell>
          <cell r="P3890">
            <v>4789</v>
          </cell>
          <cell r="Q3890" t="str">
            <v>Number of Liquidity Fund Investment Transactions in Port</v>
          </cell>
          <cell r="R3890" t="str">
            <v>nbr_lqd_fund_invst_txn_in_port</v>
          </cell>
        </row>
        <row r="3891">
          <cell r="A3891" t="str">
            <v>Cash Advance Amount at Atm in December</v>
          </cell>
          <cell r="B3891">
            <v>3890</v>
          </cell>
          <cell r="P3891">
            <v>4791</v>
          </cell>
          <cell r="Q3891" t="str">
            <v>Number of Tax Saving Fund Investment Transactions in Port</v>
          </cell>
          <cell r="R3891" t="str">
            <v>nbr_tax_svg_fund_invst_txn_in_port</v>
          </cell>
        </row>
        <row r="3892">
          <cell r="A3892" t="str">
            <v>Item Cash Advance at Counter in December</v>
          </cell>
          <cell r="B3892">
            <v>3891</v>
          </cell>
          <cell r="P3892">
            <v>4793</v>
          </cell>
          <cell r="Q3892" t="str">
            <v>Number of Term Fund Investment Transactions in Port</v>
          </cell>
          <cell r="R3892" t="str">
            <v>nbr_term_fund_invst_txn_in_port</v>
          </cell>
        </row>
        <row r="3893">
          <cell r="A3893" t="str">
            <v>Cash Advance Amount at Counter in December</v>
          </cell>
          <cell r="B3893">
            <v>3892</v>
          </cell>
          <cell r="P3893">
            <v>4794</v>
          </cell>
          <cell r="Q3893" t="str">
            <v>Number of Investment Transactions</v>
          </cell>
          <cell r="R3893" t="str">
            <v>nbr_invst_txn</v>
          </cell>
        </row>
        <row r="3894">
          <cell r="A3894" t="str">
            <v>Interest Amount at Retail in December</v>
          </cell>
          <cell r="B3894">
            <v>3893</v>
          </cell>
          <cell r="P3894">
            <v>4798</v>
          </cell>
          <cell r="Q3894" t="str">
            <v>Type of Customer Prohibited from Contact</v>
          </cell>
          <cell r="R3894" t="str">
            <v>tp_of_cst_prohbt_from_ctc</v>
          </cell>
        </row>
        <row r="3895">
          <cell r="A3895" t="str">
            <v>Interest Rate at Retail in December</v>
          </cell>
          <cell r="B3895">
            <v>3894</v>
          </cell>
          <cell r="P3895">
            <v>4818</v>
          </cell>
          <cell r="Q3895" t="str">
            <v>Condition for Submitting Income Document for Entrepreneur CC</v>
          </cell>
          <cell r="R3895" t="str">
            <v>condt_for_rsbmt_incm_doc_for_entpnr_cc</v>
          </cell>
        </row>
        <row r="3896">
          <cell r="A3896" t="str">
            <v>Retail Limit1 in December</v>
          </cell>
          <cell r="B3896">
            <v>3895</v>
          </cell>
          <cell r="P3896">
            <v>4819</v>
          </cell>
          <cell r="Q3896" t="str">
            <v>Condition for Submitting Income Document for Entrepreneur HL</v>
          </cell>
          <cell r="R3896" t="str">
            <v>condt_for_rsbmt_incm_doc_for_entpnr_hl</v>
          </cell>
        </row>
        <row r="3897">
          <cell r="A3897" t="str">
            <v>Retail Limit2 in December</v>
          </cell>
          <cell r="B3897">
            <v>3896</v>
          </cell>
          <cell r="P3897">
            <v>4821</v>
          </cell>
          <cell r="Q3897" t="str">
            <v>Condition for Submitting Income Document for Entrepreneur SME</v>
          </cell>
          <cell r="R3897" t="str">
            <v>condt_for_rsbmt_incm_doc_for_entpnr_sme</v>
          </cell>
        </row>
        <row r="3898">
          <cell r="A3898" t="str">
            <v>Interest Rate at Retail-2 in December</v>
          </cell>
          <cell r="B3898">
            <v>3897</v>
          </cell>
          <cell r="P3898">
            <v>4825</v>
          </cell>
          <cell r="Q3898" t="str">
            <v>Entrepreneur Income Assessment Link</v>
          </cell>
          <cell r="R3898" t="str">
            <v>entpnr_incm_ases_link</v>
          </cell>
        </row>
        <row r="3899">
          <cell r="A3899" t="str">
            <v>Interest Rate at Retail-3 in December</v>
          </cell>
          <cell r="B3899">
            <v>3898</v>
          </cell>
          <cell r="P3899">
            <v>4826</v>
          </cell>
          <cell r="Q3899" t="str">
            <v>Entrepreneur Income Assessment Remark</v>
          </cell>
          <cell r="R3899" t="str">
            <v>entpnr_incm_ases_rmrk</v>
          </cell>
        </row>
        <row r="3900">
          <cell r="A3900" t="str">
            <v>Retail Limit Option in December</v>
          </cell>
          <cell r="B3900">
            <v>3899</v>
          </cell>
          <cell r="P3900">
            <v>4827</v>
          </cell>
          <cell r="Q3900" t="str">
            <v>Entrepreneur Income Assessment Remark 1</v>
          </cell>
          <cell r="R3900" t="str">
            <v>entpnr_incm_ases_rmrk_1</v>
          </cell>
        </row>
        <row r="3901">
          <cell r="A3901" t="str">
            <v>Interest Amount at Cash Advance in December</v>
          </cell>
          <cell r="B3901">
            <v>3900</v>
          </cell>
          <cell r="P3901">
            <v>4829</v>
          </cell>
          <cell r="Q3901" t="str">
            <v>Applying Loan Details with Product Code CC</v>
          </cell>
          <cell r="R3901" t="str">
            <v>apply_ln_dtl_with_pd_cd_cc</v>
          </cell>
        </row>
        <row r="3902">
          <cell r="A3902" t="str">
            <v>Interest Rate at Cash Advance in December</v>
          </cell>
          <cell r="B3902">
            <v>3901</v>
          </cell>
          <cell r="P3902">
            <v>4830</v>
          </cell>
          <cell r="Q3902" t="str">
            <v>Applying Loan Details with Product Code HL</v>
          </cell>
          <cell r="R3902" t="str">
            <v>apply_ln_dtl_with_pd_cd_hl</v>
          </cell>
        </row>
        <row r="3903">
          <cell r="A3903" t="str">
            <v>Cash Advance Limit1 in December</v>
          </cell>
          <cell r="B3903">
            <v>3902</v>
          </cell>
          <cell r="P3903" t="e">
            <v>#N/A</v>
          </cell>
          <cell r="Q3903" t="str">
            <v>Add manual fix scnd</v>
          </cell>
          <cell r="R3903" t="str">
            <v>Add manual fix scnd</v>
          </cell>
        </row>
        <row r="3904">
          <cell r="A3904" t="str">
            <v>Cash Advance Limit2 in December</v>
          </cell>
          <cell r="B3904">
            <v>3903</v>
          </cell>
          <cell r="P3904">
            <v>45</v>
          </cell>
          <cell r="Q3904" t="str">
            <v>Mid Rate</v>
          </cell>
          <cell r="R3904" t="str">
            <v>mid_rate</v>
          </cell>
        </row>
        <row r="3905">
          <cell r="A3905" t="str">
            <v>Interest Rate at Cash Advance-2 in December</v>
          </cell>
          <cell r="B3905">
            <v>3904</v>
          </cell>
          <cell r="P3905">
            <v>584</v>
          </cell>
          <cell r="Q3905" t="str">
            <v>Number POS1 Authorize 1</v>
          </cell>
          <cell r="R3905" t="str">
            <v>num_pos1_auth_1</v>
          </cell>
        </row>
        <row r="3906">
          <cell r="A3906" t="str">
            <v>Interest Rate at Cash Advance-3 in December</v>
          </cell>
          <cell r="B3906">
            <v>3905</v>
          </cell>
          <cell r="P3906">
            <v>585</v>
          </cell>
          <cell r="Q3906" t="str">
            <v>Number POS2 Authorize 1</v>
          </cell>
          <cell r="R3906" t="str">
            <v>num_pos2_auth_1</v>
          </cell>
        </row>
        <row r="3907">
          <cell r="A3907" t="str">
            <v>Cash Advance Limit Option in December</v>
          </cell>
          <cell r="B3907">
            <v>3906</v>
          </cell>
          <cell r="P3907">
            <v>590</v>
          </cell>
          <cell r="Q3907" t="str">
            <v>Number POS1 Drafts 1</v>
          </cell>
          <cell r="R3907" t="str">
            <v>num_pos1_drft_1</v>
          </cell>
        </row>
        <row r="3908">
          <cell r="A3908" t="str">
            <v>Item Annual Fee in December</v>
          </cell>
          <cell r="B3908">
            <v>3907</v>
          </cell>
          <cell r="P3908">
            <v>591</v>
          </cell>
          <cell r="Q3908" t="str">
            <v>Number POS2 Drafts 1</v>
          </cell>
          <cell r="R3908" t="str">
            <v>num_pos2_drft_1</v>
          </cell>
        </row>
        <row r="3909">
          <cell r="A3909" t="str">
            <v>Annual Fee Amount in December</v>
          </cell>
          <cell r="B3909">
            <v>3908</v>
          </cell>
          <cell r="P3909">
            <v>592</v>
          </cell>
          <cell r="Q3909" t="str">
            <v>Number POS3 Drafts 1</v>
          </cell>
          <cell r="R3909" t="str">
            <v>num_pos3_drft_1</v>
          </cell>
        </row>
        <row r="3910">
          <cell r="A3910" t="str">
            <v>Item Late Charge in December</v>
          </cell>
          <cell r="B3910">
            <v>3909</v>
          </cell>
          <cell r="P3910">
            <v>603</v>
          </cell>
          <cell r="Q3910" t="str">
            <v>IMP1 Fee Amount 1</v>
          </cell>
          <cell r="R3910" t="str">
            <v>imp1_fee_amt_1</v>
          </cell>
        </row>
        <row r="3911">
          <cell r="A3911" t="str">
            <v>Late Charge Amount in December</v>
          </cell>
          <cell r="B3911">
            <v>3910</v>
          </cell>
          <cell r="P3911">
            <v>604</v>
          </cell>
          <cell r="Q3911" t="str">
            <v>IMP2 Fee Amount 1</v>
          </cell>
          <cell r="R3911" t="str">
            <v>imp2_fee_amt_1</v>
          </cell>
        </row>
        <row r="3912">
          <cell r="A3912" t="str">
            <v>Item Over Limit Fee in December</v>
          </cell>
          <cell r="B3912">
            <v>3911</v>
          </cell>
          <cell r="P3912">
            <v>605</v>
          </cell>
          <cell r="Q3912" t="str">
            <v>IMP3 Fee Amount 1</v>
          </cell>
          <cell r="R3912" t="str">
            <v>imp3_fee_amt_1</v>
          </cell>
        </row>
        <row r="3913">
          <cell r="A3913" t="str">
            <v>Over Limit Fee Amount in December</v>
          </cell>
          <cell r="B3913">
            <v>3912</v>
          </cell>
          <cell r="P3913">
            <v>606</v>
          </cell>
          <cell r="Q3913" t="str">
            <v>POS1 Fee Amount 1</v>
          </cell>
          <cell r="R3913" t="str">
            <v>pos1_fee_amt_1</v>
          </cell>
        </row>
        <row r="3914">
          <cell r="A3914" t="str">
            <v>Item Miscellaneous Charge Fee in December</v>
          </cell>
          <cell r="B3914">
            <v>3913</v>
          </cell>
          <cell r="P3914">
            <v>607</v>
          </cell>
          <cell r="Q3914" t="str">
            <v>POS2 Fee Amount 1</v>
          </cell>
          <cell r="R3914" t="str">
            <v>pos2_fee_amt_1</v>
          </cell>
        </row>
        <row r="3915">
          <cell r="A3915" t="str">
            <v>Miscellaneous Charge Fee Amount in December</v>
          </cell>
          <cell r="B3915">
            <v>3914</v>
          </cell>
          <cell r="P3915">
            <v>608</v>
          </cell>
          <cell r="Q3915" t="str">
            <v>POS3 Fee Amount 1</v>
          </cell>
          <cell r="R3915" t="str">
            <v>pos3_fee_amt_1</v>
          </cell>
        </row>
        <row r="3916">
          <cell r="A3916" t="str">
            <v>Item Service Charge Fee in December</v>
          </cell>
          <cell r="B3916">
            <v>3915</v>
          </cell>
          <cell r="P3916">
            <v>689</v>
          </cell>
          <cell r="Q3916" t="str">
            <v>Number POS1 Authorize 2</v>
          </cell>
          <cell r="R3916" t="str">
            <v>num_pos1_auth_2</v>
          </cell>
        </row>
        <row r="3917">
          <cell r="A3917" t="str">
            <v>Service Charge Fee Amount in December</v>
          </cell>
          <cell r="B3917">
            <v>3916</v>
          </cell>
          <cell r="P3917">
            <v>690</v>
          </cell>
          <cell r="Q3917" t="str">
            <v>Number POS2 Authorize 2</v>
          </cell>
          <cell r="R3917" t="str">
            <v>num_pos2_auth_2</v>
          </cell>
        </row>
        <row r="3918">
          <cell r="A3918" t="str">
            <v>Item Cash Advance Per Fee in December</v>
          </cell>
          <cell r="B3918">
            <v>3917</v>
          </cell>
          <cell r="P3918">
            <v>691</v>
          </cell>
          <cell r="Q3918" t="str">
            <v>Number POS3 Authorize 2</v>
          </cell>
          <cell r="R3918" t="str">
            <v>num_pos3_auth_2</v>
          </cell>
        </row>
        <row r="3919">
          <cell r="A3919" t="str">
            <v>Cash Advance Per Fee Amount in December</v>
          </cell>
          <cell r="B3919">
            <v>3918</v>
          </cell>
          <cell r="P3919">
            <v>695</v>
          </cell>
          <cell r="Q3919" t="str">
            <v>Number POS1 Drafts 2</v>
          </cell>
          <cell r="R3919" t="str">
            <v>num_pos1_drft_2</v>
          </cell>
        </row>
        <row r="3920">
          <cell r="A3920" t="str">
            <v>Payment Amount in December</v>
          </cell>
          <cell r="B3920">
            <v>3919</v>
          </cell>
          <cell r="P3920">
            <v>696</v>
          </cell>
          <cell r="Q3920" t="str">
            <v>Number POS2 Drafts 2</v>
          </cell>
          <cell r="R3920" t="str">
            <v>num_pos2_drft_2</v>
          </cell>
        </row>
        <row r="3921">
          <cell r="A3921" t="str">
            <v>Current Balance Amount as at statement in December</v>
          </cell>
          <cell r="B3921">
            <v>3920</v>
          </cell>
          <cell r="P3921">
            <v>697</v>
          </cell>
          <cell r="Q3921" t="str">
            <v>Number POS3 Drafts 2</v>
          </cell>
          <cell r="R3921" t="str">
            <v>num_pos3_drft_2</v>
          </cell>
        </row>
        <row r="3922">
          <cell r="A3922" t="str">
            <v>Bonus Bucket Begin Balance in December</v>
          </cell>
          <cell r="B3922">
            <v>3921</v>
          </cell>
          <cell r="P3922">
            <v>708</v>
          </cell>
          <cell r="Q3922" t="str">
            <v>IMP1 Fee Amount 2</v>
          </cell>
          <cell r="R3922" t="str">
            <v>imp1_fee_amt_2</v>
          </cell>
        </row>
        <row r="3923">
          <cell r="A3923" t="str">
            <v>Bonus Bucket Earn in December</v>
          </cell>
          <cell r="B3923">
            <v>3922</v>
          </cell>
          <cell r="P3923">
            <v>709</v>
          </cell>
          <cell r="Q3923" t="str">
            <v>IMP2 Fee Amount 2</v>
          </cell>
          <cell r="R3923" t="str">
            <v>imp2_fee_amt_2</v>
          </cell>
        </row>
        <row r="3924">
          <cell r="A3924" t="str">
            <v>Bonus Bucket Used in December</v>
          </cell>
          <cell r="B3924">
            <v>3923</v>
          </cell>
          <cell r="P3924">
            <v>710</v>
          </cell>
          <cell r="Q3924" t="str">
            <v>IMP3 Fee Amount 2</v>
          </cell>
          <cell r="R3924" t="str">
            <v>imp3_fee_amt_2</v>
          </cell>
        </row>
        <row r="3925">
          <cell r="A3925" t="str">
            <v>Credit Limit as at statement in December</v>
          </cell>
          <cell r="B3925">
            <v>3924</v>
          </cell>
          <cell r="P3925">
            <v>711</v>
          </cell>
          <cell r="Q3925" t="str">
            <v>POS1 Fee Amount 2</v>
          </cell>
          <cell r="R3925" t="str">
            <v>pos1_fee_amt_2</v>
          </cell>
        </row>
        <row r="3926">
          <cell r="A3926" t="str">
            <v>Available Credit as at statement in December</v>
          </cell>
          <cell r="B3926">
            <v>3925</v>
          </cell>
          <cell r="P3926">
            <v>712</v>
          </cell>
          <cell r="Q3926" t="str">
            <v>POS2 Fee Amount 2</v>
          </cell>
          <cell r="R3926" t="str">
            <v>pos2_fee_amt_2</v>
          </cell>
        </row>
        <row r="3927">
          <cell r="A3927" t="str">
            <v>Cash Limit as at statement in December</v>
          </cell>
          <cell r="B3927">
            <v>3926</v>
          </cell>
          <cell r="P3927">
            <v>713</v>
          </cell>
          <cell r="Q3927" t="str">
            <v>POS3 Fee Amount 2</v>
          </cell>
          <cell r="R3927" t="str">
            <v>pos3_fee_amt_2</v>
          </cell>
        </row>
        <row r="3928">
          <cell r="A3928" t="str">
            <v>Available Cash as at statement in December</v>
          </cell>
          <cell r="B3928">
            <v>3927</v>
          </cell>
          <cell r="P3928">
            <v>794</v>
          </cell>
          <cell r="Q3928" t="str">
            <v>Number POS1 Authorize 3</v>
          </cell>
          <cell r="R3928" t="str">
            <v>num_pos1_auth_3</v>
          </cell>
        </row>
        <row r="3929">
          <cell r="A3929" t="str">
            <v>Item Airline in December</v>
          </cell>
          <cell r="B3929">
            <v>3928</v>
          </cell>
          <cell r="P3929">
            <v>795</v>
          </cell>
          <cell r="Q3929" t="str">
            <v>Number POS2 Authorize 3</v>
          </cell>
          <cell r="R3929" t="str">
            <v>num_pos2_auth_3</v>
          </cell>
        </row>
        <row r="3930">
          <cell r="A3930" t="str">
            <v>Airline Amount in December</v>
          </cell>
          <cell r="B3930">
            <v>3929</v>
          </cell>
          <cell r="P3930">
            <v>796</v>
          </cell>
          <cell r="Q3930" t="str">
            <v>Number POS3 Authorize 3</v>
          </cell>
          <cell r="R3930" t="str">
            <v>num_pos3_auth_3</v>
          </cell>
        </row>
        <row r="3931">
          <cell r="A3931" t="str">
            <v>Item Hotel in December</v>
          </cell>
          <cell r="B3931">
            <v>3930</v>
          </cell>
          <cell r="P3931">
            <v>800</v>
          </cell>
          <cell r="Q3931" t="str">
            <v>Number POS1 Drafts 3</v>
          </cell>
          <cell r="R3931" t="str">
            <v>num_pos1_drft_3</v>
          </cell>
        </row>
        <row r="3932">
          <cell r="A3932" t="str">
            <v>Hotel Amount in December</v>
          </cell>
          <cell r="B3932">
            <v>3931</v>
          </cell>
          <cell r="P3932">
            <v>801</v>
          </cell>
          <cell r="Q3932" t="str">
            <v>Number POS2 Drafts 3</v>
          </cell>
          <cell r="R3932" t="str">
            <v>num_pos2_drft_3</v>
          </cell>
        </row>
        <row r="3933">
          <cell r="A3933" t="str">
            <v>Item Car Rental in December</v>
          </cell>
          <cell r="B3933">
            <v>3932</v>
          </cell>
          <cell r="P3933">
            <v>802</v>
          </cell>
          <cell r="Q3933" t="str">
            <v>Number POS3 Drafts 3</v>
          </cell>
          <cell r="R3933" t="str">
            <v>num_pos3_drft_3</v>
          </cell>
        </row>
        <row r="3934">
          <cell r="A3934" t="str">
            <v>Car Rental Amount in December</v>
          </cell>
          <cell r="B3934">
            <v>3933</v>
          </cell>
          <cell r="P3934">
            <v>813</v>
          </cell>
          <cell r="Q3934" t="str">
            <v>IMP1 Fee Amount 3</v>
          </cell>
          <cell r="R3934" t="str">
            <v>imp1_fee_amt_3</v>
          </cell>
        </row>
        <row r="3935">
          <cell r="A3935" t="str">
            <v>Item Restaurant in December</v>
          </cell>
          <cell r="B3935">
            <v>3934</v>
          </cell>
          <cell r="P3935">
            <v>814</v>
          </cell>
          <cell r="Q3935" t="str">
            <v>IMP2 Fee Amount 3</v>
          </cell>
          <cell r="R3935" t="str">
            <v>imp2_fee_amt_3</v>
          </cell>
        </row>
        <row r="3936">
          <cell r="A3936" t="str">
            <v>Restaurant Amount in December</v>
          </cell>
          <cell r="B3936">
            <v>3935</v>
          </cell>
          <cell r="P3936">
            <v>815</v>
          </cell>
          <cell r="Q3936" t="str">
            <v>IMP3 Fee Amount 3</v>
          </cell>
          <cell r="R3936" t="str">
            <v>imp3_fee_amt_3</v>
          </cell>
        </row>
        <row r="3937">
          <cell r="A3937" t="str">
            <v>Item Mail Order in December</v>
          </cell>
          <cell r="B3937">
            <v>3936</v>
          </cell>
          <cell r="P3937">
            <v>816</v>
          </cell>
          <cell r="Q3937" t="str">
            <v>POS1 Fee Amount 3</v>
          </cell>
          <cell r="R3937" t="str">
            <v>pos1_fee_amt_3</v>
          </cell>
        </row>
        <row r="3938">
          <cell r="A3938" t="str">
            <v>Mail Order Amount in December</v>
          </cell>
          <cell r="B3938">
            <v>3937</v>
          </cell>
          <cell r="P3938">
            <v>817</v>
          </cell>
          <cell r="Q3938" t="str">
            <v>POS2 Fee Amount 3</v>
          </cell>
          <cell r="R3938" t="str">
            <v>pos2_fee_amt_3</v>
          </cell>
        </row>
        <row r="3939">
          <cell r="A3939" t="str">
            <v>Item ATM Cash Advance in December</v>
          </cell>
          <cell r="B3939">
            <v>3938</v>
          </cell>
          <cell r="P3939">
            <v>818</v>
          </cell>
          <cell r="Q3939" t="str">
            <v>POS3 Fee Amount 3</v>
          </cell>
          <cell r="R3939" t="str">
            <v>pos3_fee_amt_3</v>
          </cell>
        </row>
        <row r="3940">
          <cell r="A3940" t="str">
            <v>ATM Cash Advance Amount in December</v>
          </cell>
          <cell r="B3940">
            <v>3939</v>
          </cell>
          <cell r="P3940">
            <v>899</v>
          </cell>
          <cell r="Q3940" t="str">
            <v>Number POS1 Authorize 4</v>
          </cell>
          <cell r="R3940" t="str">
            <v>num_pos1_auth_4</v>
          </cell>
        </row>
        <row r="3941">
          <cell r="A3941" t="str">
            <v>Item Manual Cash Advance at Counter Kbank in December</v>
          </cell>
          <cell r="B3941">
            <v>3940</v>
          </cell>
          <cell r="P3941">
            <v>900</v>
          </cell>
          <cell r="Q3941" t="str">
            <v>Number POS2 Authorize 4</v>
          </cell>
          <cell r="R3941" t="str">
            <v>num_pos2_auth_4</v>
          </cell>
        </row>
        <row r="3942">
          <cell r="A3942" t="str">
            <v>Manual Cash Advance Amount at Counter Kbank in December</v>
          </cell>
          <cell r="B3942">
            <v>3941</v>
          </cell>
          <cell r="P3942">
            <v>901</v>
          </cell>
          <cell r="Q3942" t="str">
            <v>Number POS3 Authorize 4</v>
          </cell>
          <cell r="R3942" t="str">
            <v>num_pos3_auth_4</v>
          </cell>
        </row>
        <row r="3943">
          <cell r="A3943" t="str">
            <v>Item Quasi Cash Advance in December</v>
          </cell>
          <cell r="B3943">
            <v>3942</v>
          </cell>
          <cell r="P3943">
            <v>905</v>
          </cell>
          <cell r="Q3943" t="str">
            <v>Number POS1 Drafts 4</v>
          </cell>
          <cell r="R3943" t="str">
            <v>num_pos1_drft_4</v>
          </cell>
        </row>
        <row r="3944">
          <cell r="A3944" t="str">
            <v>Quasi Cash Advance Amount in December</v>
          </cell>
          <cell r="B3944">
            <v>3943</v>
          </cell>
          <cell r="P3944">
            <v>906</v>
          </cell>
          <cell r="Q3944" t="str">
            <v>Number POS2 Drafts 4</v>
          </cell>
          <cell r="R3944" t="str">
            <v>num_pos2_drft_4</v>
          </cell>
        </row>
        <row r="3945">
          <cell r="A3945" t="str">
            <v>Item Other Merchant in December</v>
          </cell>
          <cell r="B3945">
            <v>3944</v>
          </cell>
          <cell r="P3945">
            <v>907</v>
          </cell>
          <cell r="Q3945" t="str">
            <v>Number POS3 Drafts 4</v>
          </cell>
          <cell r="R3945" t="str">
            <v>num_pos3_drft_4</v>
          </cell>
        </row>
        <row r="3946">
          <cell r="A3946" t="str">
            <v>Other Merchant Amount in December</v>
          </cell>
          <cell r="B3946">
            <v>3945</v>
          </cell>
          <cell r="P3946">
            <v>918</v>
          </cell>
          <cell r="Q3946" t="str">
            <v>IMP1 Fee Amount 4</v>
          </cell>
          <cell r="R3946" t="str">
            <v>imp1_fee_amt_4</v>
          </cell>
        </row>
        <row r="3947">
          <cell r="A3947" t="str">
            <v>Item Retail</v>
          </cell>
          <cell r="B3947">
            <v>3946</v>
          </cell>
          <cell r="P3947">
            <v>919</v>
          </cell>
          <cell r="Q3947" t="str">
            <v>IMP2 Fee Amount 4</v>
          </cell>
          <cell r="R3947" t="str">
            <v>imp2_fee_amt_4</v>
          </cell>
        </row>
        <row r="3948">
          <cell r="A3948" t="str">
            <v>Retail Amount</v>
          </cell>
          <cell r="B3948">
            <v>3947</v>
          </cell>
          <cell r="P3948">
            <v>920</v>
          </cell>
          <cell r="Q3948" t="str">
            <v>IMP3 Fee Amount 4</v>
          </cell>
          <cell r="R3948" t="str">
            <v>imp3_fee_amt_4</v>
          </cell>
        </row>
        <row r="3949">
          <cell r="A3949" t="str">
            <v>Item Cash Advance at Atm</v>
          </cell>
          <cell r="B3949">
            <v>3948</v>
          </cell>
          <cell r="P3949">
            <v>921</v>
          </cell>
          <cell r="Q3949" t="str">
            <v>POS1 Fee Amount 4</v>
          </cell>
          <cell r="R3949" t="str">
            <v>pos1_fee_amt_4</v>
          </cell>
        </row>
        <row r="3950">
          <cell r="A3950" t="str">
            <v>Cash Advance Amount at Atm</v>
          </cell>
          <cell r="B3950">
            <v>3949</v>
          </cell>
          <cell r="P3950">
            <v>922</v>
          </cell>
          <cell r="Q3950" t="str">
            <v>POS2 Fee Amount 4</v>
          </cell>
          <cell r="R3950" t="str">
            <v>pos2_fee_amt_4</v>
          </cell>
        </row>
        <row r="3951">
          <cell r="A3951" t="str">
            <v>Item Cash Advance at Counter</v>
          </cell>
          <cell r="B3951">
            <v>3950</v>
          </cell>
          <cell r="P3951">
            <v>923</v>
          </cell>
          <cell r="Q3951" t="str">
            <v>POS3 Fee Amount 4</v>
          </cell>
          <cell r="R3951" t="str">
            <v>pos3_fee_amt_4</v>
          </cell>
        </row>
        <row r="3952">
          <cell r="A3952" t="str">
            <v>Cash Advance Amount at Counter</v>
          </cell>
          <cell r="B3952">
            <v>3951</v>
          </cell>
          <cell r="P3952">
            <v>1281</v>
          </cell>
          <cell r="Q3952" t="str">
            <v>Reimbursement ATT</v>
          </cell>
          <cell r="R3952" t="str">
            <v>reimbrs_att</v>
          </cell>
        </row>
        <row r="3953">
          <cell r="A3953" t="str">
            <v>Interest Amount at Retail</v>
          </cell>
          <cell r="B3953">
            <v>3952</v>
          </cell>
          <cell r="P3953">
            <v>1321</v>
          </cell>
          <cell r="Q3953" t="str">
            <v>Customer POS and Mobile</v>
          </cell>
          <cell r="R3953" t="str">
            <v>cst_pos_and_mbl</v>
          </cell>
        </row>
        <row r="3954">
          <cell r="A3954" t="str">
            <v>Interest Rate at Retail</v>
          </cell>
          <cell r="B3954">
            <v>3953</v>
          </cell>
          <cell r="P3954">
            <v>1504</v>
          </cell>
          <cell r="Q3954" t="str">
            <v>POS Code</v>
          </cell>
          <cell r="R3954" t="str">
            <v>pos_cd</v>
          </cell>
        </row>
        <row r="3955">
          <cell r="A3955" t="str">
            <v>Retail Limit1</v>
          </cell>
          <cell r="B3955">
            <v>3954</v>
          </cell>
          <cell r="P3955">
            <v>1509</v>
          </cell>
          <cell r="Q3955" t="str">
            <v>POS Entry Mode</v>
          </cell>
          <cell r="R3955" t="str">
            <v>pos_entry_mode</v>
          </cell>
        </row>
        <row r="3956">
          <cell r="A3956" t="str">
            <v>Retail Limit2</v>
          </cell>
          <cell r="B3956">
            <v>3955</v>
          </cell>
          <cell r="P3956">
            <v>1708</v>
          </cell>
          <cell r="Q3956" t="str">
            <v>Fraud Record Flag</v>
          </cell>
          <cell r="R3956" t="str">
            <v>frd_rec_f</v>
          </cell>
        </row>
        <row r="3957">
          <cell r="A3957" t="str">
            <v>Interest Rate at Retail-2</v>
          </cell>
          <cell r="B3957">
            <v>3956</v>
          </cell>
          <cell r="P3957">
            <v>1742</v>
          </cell>
          <cell r="Q3957" t="str">
            <v>POS Entry Mode Code</v>
          </cell>
          <cell r="R3957" t="str">
            <v>pos_entry_mode_cd</v>
          </cell>
        </row>
        <row r="3958">
          <cell r="A3958" t="str">
            <v>Interest Rate at Retail-3</v>
          </cell>
          <cell r="B3958">
            <v>3957</v>
          </cell>
          <cell r="P3958">
            <v>1766</v>
          </cell>
          <cell r="Q3958" t="str">
            <v>POS Condition Code</v>
          </cell>
          <cell r="R3958" t="str">
            <v>pos_condt_cd</v>
          </cell>
        </row>
        <row r="3959">
          <cell r="A3959" t="str">
            <v>Retail Limit Option</v>
          </cell>
          <cell r="B3959">
            <v>3958</v>
          </cell>
          <cell r="P3959">
            <v>3225</v>
          </cell>
          <cell r="Q3959" t="str">
            <v xml:space="preserve">Pos Entry Mode </v>
          </cell>
          <cell r="R3959" t="str">
            <v>pos_entry_mode</v>
          </cell>
        </row>
        <row r="3960">
          <cell r="A3960" t="str">
            <v>Interest Amount at Cash Advance</v>
          </cell>
          <cell r="B3960">
            <v>3959</v>
          </cell>
          <cell r="P3960">
            <v>4351</v>
          </cell>
          <cell r="Q3960" t="str">
            <v>LinkedIn Profile URL.</v>
          </cell>
          <cell r="R3960" t="str">
            <v>linkedin_prfl_url</v>
          </cell>
        </row>
        <row r="3961">
          <cell r="A3961" t="str">
            <v>Interest Rate at Cash Advance</v>
          </cell>
          <cell r="B3961">
            <v>3960</v>
          </cell>
          <cell r="P3961">
            <v>4422</v>
          </cell>
          <cell r="Q3961" t="str">
            <v>Twitter Profile URL.</v>
          </cell>
          <cell r="R3961" t="str">
            <v>twitter_prfl_url</v>
          </cell>
        </row>
        <row r="3962">
          <cell r="A3962" t="str">
            <v>Cash Advance Limit1</v>
          </cell>
          <cell r="B3962">
            <v>3961</v>
          </cell>
          <cell r="P3962">
            <v>4603</v>
          </cell>
          <cell r="Q3962" t="str">
            <v>SME Exposure as of 202005.</v>
          </cell>
          <cell r="R3962" t="str">
            <v>sme_expos_as_of_202005</v>
          </cell>
        </row>
        <row r="3963">
          <cell r="A3963" t="str">
            <v>Cash Advance Limit2</v>
          </cell>
          <cell r="B3963">
            <v>3962</v>
          </cell>
          <cell r="P3963">
            <v>4604</v>
          </cell>
          <cell r="Q3963" t="str">
            <v>Total AUM as of 202005.</v>
          </cell>
          <cell r="R3963" t="str">
            <v>tot_aum_as_of_202005</v>
          </cell>
        </row>
        <row r="3964">
          <cell r="A3964" t="str">
            <v>Interest Rate at Cash Advance-2</v>
          </cell>
          <cell r="B3964">
            <v>3963</v>
          </cell>
          <cell r="P3964">
            <v>4618</v>
          </cell>
          <cell r="Q3964" t="str">
            <v>Manual Upload Range Value of sales_size__c</v>
          </cell>
          <cell r="R3964" t="str">
            <v>mnul_upld_rng_val_of_sale_size_c</v>
          </cell>
        </row>
        <row r="3965">
          <cell r="A3965" t="str">
            <v>Interest Rate at Cash Advance-3</v>
          </cell>
          <cell r="B3965">
            <v>3964</v>
          </cell>
          <cell r="P3965">
            <v>4804</v>
          </cell>
          <cell r="Q3965" t="str">
            <v>Account Extension Pos Date</v>
          </cell>
          <cell r="R3965" t="str">
            <v>acct_extns_pos</v>
          </cell>
        </row>
        <row r="3966">
          <cell r="A3966" t="str">
            <v>Cash Advance Limit Option</v>
          </cell>
          <cell r="B3966">
            <v>3965</v>
          </cell>
          <cell r="P3966">
            <v>4721</v>
          </cell>
          <cell r="Q3966" t="str">
            <v>K Express Cash</v>
          </cell>
          <cell r="R3966" t="str">
            <v>k_exprss_cash</v>
          </cell>
        </row>
        <row r="3967">
          <cell r="A3967" t="str">
            <v>Item Annual Fee</v>
          </cell>
          <cell r="B3967">
            <v>3966</v>
          </cell>
          <cell r="P3967">
            <v>4820</v>
          </cell>
          <cell r="Q3967" t="str">
            <v>Condition for Submitting Income Document for Entrepreneur K Car New Car</v>
          </cell>
          <cell r="R3967" t="str">
            <v>condt_for_rsbmt_incm_doc_for_entpnr_k_car_new_car</v>
          </cell>
        </row>
        <row r="3968">
          <cell r="A3968" t="str">
            <v>Item Late Charge</v>
          </cell>
          <cell r="B3968">
            <v>3967</v>
          </cell>
          <cell r="P3968">
            <v>4831</v>
          </cell>
          <cell r="Q3968" t="str">
            <v>Applying Loan Details with Product Code K Car New Car</v>
          </cell>
          <cell r="R3968" t="str">
            <v>apply_ln_dtl_with_pd_cd_k_car_new_car</v>
          </cell>
        </row>
        <row r="3969">
          <cell r="A3969" t="str">
            <v>Late Charge Amount</v>
          </cell>
          <cell r="B3969">
            <v>3968</v>
          </cell>
          <cell r="P3969">
            <v>1949</v>
          </cell>
          <cell r="Q3969" t="str">
            <v>Temp Block Flag</v>
          </cell>
          <cell r="R3969" t="str">
            <v>tmp_block_f</v>
          </cell>
        </row>
        <row r="3970">
          <cell r="A3970" t="str">
            <v>Item Over Limit Fee</v>
          </cell>
          <cell r="B3970">
            <v>3969</v>
          </cell>
          <cell r="P3970">
            <v>1950</v>
          </cell>
          <cell r="Q3970" t="str">
            <v>Temp Block Reason</v>
          </cell>
          <cell r="R3970" t="str">
            <v>tmp_block_rsn</v>
          </cell>
        </row>
        <row r="3971">
          <cell r="A3971" t="str">
            <v>Over Limit Fee Amount</v>
          </cell>
          <cell r="B3971">
            <v>3970</v>
          </cell>
          <cell r="P3971">
            <v>1951</v>
          </cell>
          <cell r="Q3971" t="str">
            <v>Temp Block Update Date</v>
          </cell>
          <cell r="R3971" t="str">
            <v>tmp_block_upd_dt</v>
          </cell>
        </row>
        <row r="3972">
          <cell r="A3972" t="str">
            <v>Item Miscellaneous Charge Fee</v>
          </cell>
          <cell r="B3972">
            <v>3971</v>
          </cell>
          <cell r="P3972">
            <v>586</v>
          </cell>
          <cell r="Q3972" t="str">
            <v>Number PO32 Authorize 1</v>
          </cell>
          <cell r="R3972" t="str">
            <v>num_pos3_auth_1</v>
          </cell>
        </row>
        <row r="3973">
          <cell r="A3973" t="str">
            <v>Miscellaneous Charge Fee Amount</v>
          </cell>
          <cell r="B3973">
            <v>3972</v>
          </cell>
        </row>
        <row r="3974">
          <cell r="A3974" t="str">
            <v>Item Service Charge Fee</v>
          </cell>
          <cell r="B3974">
            <v>3973</v>
          </cell>
        </row>
        <row r="3975">
          <cell r="A3975" t="str">
            <v>Service Charge Fee Amount</v>
          </cell>
          <cell r="B3975">
            <v>3974</v>
          </cell>
        </row>
        <row r="3976">
          <cell r="A3976" t="str">
            <v>Item Cash Advance Per Fee</v>
          </cell>
          <cell r="B3976">
            <v>3975</v>
          </cell>
        </row>
        <row r="3977">
          <cell r="A3977" t="str">
            <v>Cash Advance Per Fee Amount</v>
          </cell>
          <cell r="B3977">
            <v>3976</v>
          </cell>
        </row>
        <row r="3978">
          <cell r="A3978" t="str">
            <v>Payment Amount</v>
          </cell>
          <cell r="B3978">
            <v>3977</v>
          </cell>
        </row>
        <row r="3979">
          <cell r="A3979" t="str">
            <v>Current Balance Amount as at statement</v>
          </cell>
          <cell r="B3979">
            <v>3978</v>
          </cell>
        </row>
        <row r="3980">
          <cell r="A3980" t="str">
            <v>Bonus Bucket Begin Balance</v>
          </cell>
          <cell r="B3980">
            <v>3979</v>
          </cell>
        </row>
        <row r="3981">
          <cell r="A3981" t="str">
            <v>Bonus Bucket Earn</v>
          </cell>
          <cell r="B3981">
            <v>3980</v>
          </cell>
        </row>
        <row r="3982">
          <cell r="A3982" t="str">
            <v>Bonus Bucket Used</v>
          </cell>
          <cell r="B3982">
            <v>3981</v>
          </cell>
        </row>
        <row r="3983">
          <cell r="A3983" t="str">
            <v>Credit Limit as at statement</v>
          </cell>
          <cell r="B3983">
            <v>3982</v>
          </cell>
        </row>
        <row r="3984">
          <cell r="A3984" t="str">
            <v>Available Credit as at statement</v>
          </cell>
          <cell r="B3984">
            <v>3983</v>
          </cell>
        </row>
        <row r="3985">
          <cell r="A3985" t="str">
            <v>Cash Limit as at statement</v>
          </cell>
          <cell r="B3985">
            <v>3984</v>
          </cell>
        </row>
        <row r="3986">
          <cell r="A3986" t="str">
            <v>Available Cash as at statement</v>
          </cell>
          <cell r="B3986">
            <v>3985</v>
          </cell>
        </row>
        <row r="3987">
          <cell r="A3987" t="str">
            <v>Item Airline</v>
          </cell>
          <cell r="B3987">
            <v>3986</v>
          </cell>
        </row>
        <row r="3988">
          <cell r="A3988" t="str">
            <v>Airline Amount</v>
          </cell>
          <cell r="B3988">
            <v>3987</v>
          </cell>
        </row>
        <row r="3989">
          <cell r="A3989" t="str">
            <v>Item Hotel</v>
          </cell>
          <cell r="B3989">
            <v>3988</v>
          </cell>
        </row>
        <row r="3990">
          <cell r="A3990" t="str">
            <v>Hotel Amount</v>
          </cell>
          <cell r="B3990">
            <v>3989</v>
          </cell>
        </row>
        <row r="3991">
          <cell r="A3991" t="str">
            <v>Item Car Rental</v>
          </cell>
          <cell r="B3991">
            <v>3990</v>
          </cell>
        </row>
        <row r="3992">
          <cell r="A3992" t="str">
            <v>Car Rental Amount</v>
          </cell>
          <cell r="B3992">
            <v>3991</v>
          </cell>
        </row>
        <row r="3993">
          <cell r="A3993" t="str">
            <v>Item Restaurant</v>
          </cell>
          <cell r="B3993">
            <v>3992</v>
          </cell>
        </row>
        <row r="3994">
          <cell r="A3994" t="str">
            <v>Restaurant Amount</v>
          </cell>
          <cell r="B3994">
            <v>3993</v>
          </cell>
        </row>
        <row r="3995">
          <cell r="A3995" t="str">
            <v>Item Mail Order</v>
          </cell>
          <cell r="B3995">
            <v>3994</v>
          </cell>
        </row>
        <row r="3996">
          <cell r="A3996" t="str">
            <v>Mail Order Amount</v>
          </cell>
          <cell r="B3996">
            <v>3995</v>
          </cell>
        </row>
        <row r="3997">
          <cell r="A3997" t="str">
            <v>Item ATM Cash Advance</v>
          </cell>
          <cell r="B3997">
            <v>3996</v>
          </cell>
        </row>
        <row r="3998">
          <cell r="A3998" t="str">
            <v>ATM Cash Advance Amount</v>
          </cell>
          <cell r="B3998">
            <v>3997</v>
          </cell>
        </row>
        <row r="3999">
          <cell r="A3999" t="str">
            <v>Item Manual Cash Advance at Counter Kbank</v>
          </cell>
          <cell r="B3999">
            <v>3998</v>
          </cell>
        </row>
        <row r="4000">
          <cell r="A4000" t="str">
            <v>Manual Cash Advance Amount at Counter Kbank</v>
          </cell>
          <cell r="B4000">
            <v>3999</v>
          </cell>
        </row>
        <row r="4001">
          <cell r="A4001" t="str">
            <v>Item Quasi Cash Advance</v>
          </cell>
          <cell r="B4001">
            <v>4000</v>
          </cell>
        </row>
        <row r="4002">
          <cell r="A4002" t="str">
            <v>Quasi Cash Advance Amount</v>
          </cell>
          <cell r="B4002">
            <v>4001</v>
          </cell>
        </row>
        <row r="4003">
          <cell r="A4003" t="str">
            <v>Item Other Merchant</v>
          </cell>
          <cell r="B4003">
            <v>4002</v>
          </cell>
        </row>
        <row r="4004">
          <cell r="A4004" t="str">
            <v>Other Merchant Amount</v>
          </cell>
          <cell r="B4004">
            <v>4003</v>
          </cell>
        </row>
        <row r="4005">
          <cell r="A4005" t="str">
            <v>Card type description</v>
          </cell>
          <cell r="B4005">
            <v>4004</v>
          </cell>
        </row>
        <row r="4006">
          <cell r="A4006" t="str">
            <v>Update Flag</v>
          </cell>
          <cell r="B4006">
            <v>4005</v>
          </cell>
        </row>
        <row r="4007">
          <cell r="A4007" t="str">
            <v>Filter</v>
          </cell>
          <cell r="B4007">
            <v>4006</v>
          </cell>
        </row>
        <row r="4008">
          <cell r="A4008" t="str">
            <v>Source Code1</v>
          </cell>
          <cell r="B4008">
            <v>4007</v>
          </cell>
        </row>
        <row r="4009">
          <cell r="A4009" t="str">
            <v>Source Code2</v>
          </cell>
          <cell r="B4009">
            <v>4008</v>
          </cell>
        </row>
        <row r="4010">
          <cell r="A4010" t="str">
            <v>Transaction Amount in Thai baht</v>
          </cell>
          <cell r="B4010">
            <v>4009</v>
          </cell>
        </row>
        <row r="4011">
          <cell r="A4011" t="str">
            <v>Transaction Destination</v>
          </cell>
          <cell r="B4011">
            <v>4010</v>
          </cell>
        </row>
        <row r="4012">
          <cell r="A4012" t="str">
            <v>Spaces</v>
          </cell>
          <cell r="B4012">
            <v>4011</v>
          </cell>
        </row>
        <row r="4013">
          <cell r="A4013" t="str">
            <v>Merchant Category Mcc Code</v>
          </cell>
          <cell r="B4013">
            <v>4012</v>
          </cell>
        </row>
        <row r="4014">
          <cell r="A4014" t="str">
            <v>Encryption Card Number</v>
          </cell>
          <cell r="B4014">
            <v>4013</v>
          </cell>
        </row>
        <row r="4015">
          <cell r="A4015" t="str">
            <v>Account Organization</v>
          </cell>
          <cell r="B4015">
            <v>4014</v>
          </cell>
        </row>
        <row r="4016">
          <cell r="A4016" t="str">
            <v>Program Identification Number</v>
          </cell>
          <cell r="B4016">
            <v>4015</v>
          </cell>
        </row>
        <row r="4017">
          <cell r="A4017" t="str">
            <v>Cardholder Program Status</v>
          </cell>
          <cell r="B4017">
            <v>4016</v>
          </cell>
        </row>
        <row r="4018">
          <cell r="A4018" t="str">
            <v>Wave Annual Fee Indicator</v>
          </cell>
          <cell r="B4018">
            <v>4017</v>
          </cell>
        </row>
        <row r="4019">
          <cell r="A4019" t="str">
            <v>Next Annual Fee Date</v>
          </cell>
          <cell r="B4019">
            <v>4018</v>
          </cell>
        </row>
        <row r="4020">
          <cell r="A4020" t="str">
            <v>Join Date of This Program</v>
          </cell>
          <cell r="B4020">
            <v>4019</v>
          </cell>
        </row>
        <row r="4021">
          <cell r="A4021" t="str">
            <v>Close Date of This Program</v>
          </cell>
          <cell r="B4021">
            <v>4020</v>
          </cell>
        </row>
        <row r="4022">
          <cell r="A4022" t="str">
            <v>Accumulate Share Option</v>
          </cell>
          <cell r="B4022">
            <v>4021</v>
          </cell>
        </row>
        <row r="4023">
          <cell r="A4023" t="str">
            <v>Redemption Share Option</v>
          </cell>
          <cell r="B4023">
            <v>4022</v>
          </cell>
        </row>
        <row r="4024">
          <cell r="A4024" t="str">
            <v>Date for Start Accumulate</v>
          </cell>
          <cell r="B4024">
            <v>4023</v>
          </cell>
        </row>
        <row r="4025">
          <cell r="A4025" t="str">
            <v>Current Point of Last Batch</v>
          </cell>
          <cell r="B4025">
            <v>4024</v>
          </cell>
        </row>
        <row r="4026">
          <cell r="A4026" t="str">
            <v>AV1 Point of Last Batch</v>
          </cell>
          <cell r="B4026">
            <v>4025</v>
          </cell>
        </row>
        <row r="4027">
          <cell r="A4027" t="str">
            <v>AV2 Point of Last Batch</v>
          </cell>
          <cell r="B4027">
            <v>4026</v>
          </cell>
        </row>
        <row r="4028">
          <cell r="A4028" t="str">
            <v>Accumulate Point (CTD)</v>
          </cell>
          <cell r="B4028">
            <v>4027</v>
          </cell>
        </row>
        <row r="4029">
          <cell r="A4029" t="str">
            <v>Credit Adjust Point (CTD)</v>
          </cell>
          <cell r="B4029">
            <v>4028</v>
          </cell>
        </row>
        <row r="4030">
          <cell r="A4030" t="str">
            <v>Debit Adjust Point (CTD)</v>
          </cell>
          <cell r="B4030">
            <v>4029</v>
          </cell>
        </row>
        <row r="4031">
          <cell r="A4031" t="str">
            <v>Current Balance Point (CTD)</v>
          </cell>
          <cell r="B4031">
            <v>4030</v>
          </cell>
        </row>
        <row r="4032">
          <cell r="A4032" t="str">
            <v>Net Sale Amount (CTD)</v>
          </cell>
          <cell r="B4032">
            <v>4031</v>
          </cell>
        </row>
        <row r="4033">
          <cell r="A4033" t="str">
            <v>Accumulate Point (Last 1 Month)</v>
          </cell>
          <cell r="B4033">
            <v>4032</v>
          </cell>
        </row>
        <row r="4034">
          <cell r="A4034" t="str">
            <v>Credit Adjust Point (Last 1 Month)</v>
          </cell>
          <cell r="B4034">
            <v>4033</v>
          </cell>
        </row>
        <row r="4035">
          <cell r="A4035" t="str">
            <v>Debit Adjust Point (Last 1 Month)</v>
          </cell>
          <cell r="B4035">
            <v>4034</v>
          </cell>
        </row>
        <row r="4036">
          <cell r="A4036" t="str">
            <v>Current Balance Point (Last 1 Month)</v>
          </cell>
          <cell r="B4036">
            <v>4035</v>
          </cell>
        </row>
        <row r="4037">
          <cell r="A4037" t="str">
            <v>Net Sale Amount (Last 1 Month)</v>
          </cell>
          <cell r="B4037">
            <v>4036</v>
          </cell>
        </row>
        <row r="4038">
          <cell r="A4038" t="str">
            <v>Point Redeem from Current Bucket (CTD)</v>
          </cell>
          <cell r="B4038">
            <v>4037</v>
          </cell>
        </row>
        <row r="4039">
          <cell r="A4039" t="str">
            <v>Point Redeem from AV1 Bucket (CTD)</v>
          </cell>
          <cell r="B4039">
            <v>4038</v>
          </cell>
        </row>
        <row r="4040">
          <cell r="A4040" t="str">
            <v>Point Redeem from AV2 Bucket (CTD)</v>
          </cell>
          <cell r="B4040">
            <v>4039</v>
          </cell>
        </row>
        <row r="4041">
          <cell r="A4041" t="str">
            <v>Point Redeem from Current Bucket (Last 1 Month)</v>
          </cell>
          <cell r="B4041">
            <v>4040</v>
          </cell>
        </row>
        <row r="4042">
          <cell r="A4042" t="str">
            <v>Point Redeem from AV1 Bucket (Last 1 Month)</v>
          </cell>
          <cell r="B4042">
            <v>4041</v>
          </cell>
        </row>
        <row r="4043">
          <cell r="A4043" t="str">
            <v>Point Redeem from AV2 Bucket (Last 1 Month)</v>
          </cell>
          <cell r="B4043">
            <v>4042</v>
          </cell>
        </row>
        <row r="4044">
          <cell r="A4044" t="str">
            <v>Point Expire in AV1</v>
          </cell>
          <cell r="B4044">
            <v>4043</v>
          </cell>
        </row>
        <row r="4045">
          <cell r="A4045" t="str">
            <v>Date of Point Expire in AV1</v>
          </cell>
          <cell r="B4045">
            <v>4044</v>
          </cell>
        </row>
        <row r="4046">
          <cell r="A4046" t="str">
            <v>Point Expire in AV2</v>
          </cell>
          <cell r="B4046">
            <v>4045</v>
          </cell>
        </row>
        <row r="4047">
          <cell r="A4047" t="str">
            <v>Date of Point Expire in AV2</v>
          </cell>
          <cell r="B4047">
            <v>4046</v>
          </cell>
        </row>
        <row r="4048">
          <cell r="A4048" t="str">
            <v>Last Sequence Number of Transaction</v>
          </cell>
          <cell r="B4048">
            <v>4047</v>
          </cell>
        </row>
        <row r="4049">
          <cell r="A4049" t="str">
            <v>Last Accumulate Date</v>
          </cell>
          <cell r="B4049">
            <v>4048</v>
          </cell>
        </row>
        <row r="4050">
          <cell r="A4050" t="str">
            <v>Accumulate Period Sale Volume</v>
          </cell>
          <cell r="B4050">
            <v>4049</v>
          </cell>
        </row>
        <row r="4051">
          <cell r="A4051" t="str">
            <v>Last Transaction Date</v>
          </cell>
          <cell r="B4051">
            <v>4050</v>
          </cell>
        </row>
        <row r="4052">
          <cell r="A4052" t="str">
            <v>Last Maintenance Date</v>
          </cell>
          <cell r="B4052">
            <v>4051</v>
          </cell>
        </row>
        <row r="4053">
          <cell r="A4053" t="str">
            <v>Previous Balance Transfer</v>
          </cell>
          <cell r="B4053">
            <v>4052</v>
          </cell>
        </row>
        <row r="4054">
          <cell r="A4054" t="str">
            <v>Previous Balance Point</v>
          </cell>
          <cell r="B4054">
            <v>4053</v>
          </cell>
        </row>
        <row r="4055">
          <cell r="A4055" t="str">
            <v>Current Balance Expire Date</v>
          </cell>
          <cell r="B4055">
            <v>4054</v>
          </cell>
        </row>
        <row r="4056">
          <cell r="A4056" t="str">
            <v>Cycle Date (End of This Cycle)</v>
          </cell>
          <cell r="B4056">
            <v>4055</v>
          </cell>
        </row>
        <row r="4057">
          <cell r="A4057" t="str">
            <v>Kbank Keep in View Point</v>
          </cell>
          <cell r="B4057">
            <v>4056</v>
          </cell>
        </row>
        <row r="4058">
          <cell r="A4058" t="str">
            <v>FIFO Bucket Point 1st Month</v>
          </cell>
          <cell r="B4058">
            <v>4057</v>
          </cell>
        </row>
        <row r="4059">
          <cell r="A4059" t="str">
            <v>FIFO Bucket Point 2nd Month</v>
          </cell>
          <cell r="B4059">
            <v>4058</v>
          </cell>
        </row>
        <row r="4060">
          <cell r="A4060" t="str">
            <v>FIFO Bucket Point 3rd Month</v>
          </cell>
          <cell r="B4060">
            <v>4059</v>
          </cell>
        </row>
        <row r="4061">
          <cell r="A4061" t="str">
            <v>FIFO Bucket Point 4th Month</v>
          </cell>
          <cell r="B4061">
            <v>4060</v>
          </cell>
        </row>
        <row r="4062">
          <cell r="A4062" t="str">
            <v>FIFO Bucket Point 5th Month</v>
          </cell>
          <cell r="B4062">
            <v>4061</v>
          </cell>
        </row>
        <row r="4063">
          <cell r="A4063" t="str">
            <v>FIFO Bucket Point 6th Month</v>
          </cell>
          <cell r="B4063">
            <v>4062</v>
          </cell>
        </row>
        <row r="4064">
          <cell r="A4064" t="str">
            <v>FIFO Bucket Point 7th Month</v>
          </cell>
          <cell r="B4064">
            <v>4063</v>
          </cell>
        </row>
        <row r="4065">
          <cell r="A4065" t="str">
            <v>FIFO Bucket Point 8th Month</v>
          </cell>
          <cell r="B4065">
            <v>4064</v>
          </cell>
        </row>
        <row r="4066">
          <cell r="A4066" t="str">
            <v>FIFO Bucket Point 9th Month</v>
          </cell>
          <cell r="B4066">
            <v>4065</v>
          </cell>
        </row>
        <row r="4067">
          <cell r="A4067" t="str">
            <v>FIFO Bucket Point 10th Month</v>
          </cell>
          <cell r="B4067">
            <v>4066</v>
          </cell>
        </row>
        <row r="4068">
          <cell r="A4068" t="str">
            <v>FIFO Bucket Point 11th Month</v>
          </cell>
          <cell r="B4068">
            <v>4067</v>
          </cell>
        </row>
        <row r="4069">
          <cell r="A4069" t="str">
            <v>FIFO Bucket Point 12th Month</v>
          </cell>
          <cell r="B4069">
            <v>4068</v>
          </cell>
        </row>
        <row r="4070">
          <cell r="A4070" t="str">
            <v>FIFO Bucket Point 13th Month</v>
          </cell>
          <cell r="B4070">
            <v>4069</v>
          </cell>
        </row>
        <row r="4071">
          <cell r="A4071" t="str">
            <v>FIFO Bucket Point 14th Month</v>
          </cell>
          <cell r="B4071">
            <v>4070</v>
          </cell>
        </row>
        <row r="4072">
          <cell r="A4072" t="str">
            <v>FIFO Bucket Point 15th Month</v>
          </cell>
          <cell r="B4072">
            <v>4071</v>
          </cell>
        </row>
        <row r="4073">
          <cell r="A4073" t="str">
            <v>FIFO Bucket Point 16th Month</v>
          </cell>
          <cell r="B4073">
            <v>4072</v>
          </cell>
        </row>
        <row r="4074">
          <cell r="A4074" t="str">
            <v>FIFO Bucket Point 17th Month</v>
          </cell>
          <cell r="B4074">
            <v>4073</v>
          </cell>
        </row>
        <row r="4075">
          <cell r="A4075" t="str">
            <v>FIFO Bucket Point 18th Month</v>
          </cell>
          <cell r="B4075">
            <v>4074</v>
          </cell>
        </row>
        <row r="4076">
          <cell r="A4076" t="str">
            <v>FIFO Bucket Point 19th Month</v>
          </cell>
          <cell r="B4076">
            <v>4075</v>
          </cell>
        </row>
        <row r="4077">
          <cell r="A4077" t="str">
            <v>FIFO Bucket Point 20th Month</v>
          </cell>
          <cell r="B4077">
            <v>4076</v>
          </cell>
        </row>
        <row r="4078">
          <cell r="A4078" t="str">
            <v>FIFO Bucket Point 21st Month</v>
          </cell>
          <cell r="B4078">
            <v>4077</v>
          </cell>
        </row>
        <row r="4079">
          <cell r="A4079" t="str">
            <v>FIFO Bucket Point 22nd Month</v>
          </cell>
          <cell r="B4079">
            <v>4078</v>
          </cell>
        </row>
        <row r="4080">
          <cell r="A4080" t="str">
            <v>FIFO Bucket Point 23rd Month</v>
          </cell>
          <cell r="B4080">
            <v>4079</v>
          </cell>
        </row>
        <row r="4081">
          <cell r="A4081" t="str">
            <v>FIFO Bucket Point 24th Month</v>
          </cell>
          <cell r="B4081">
            <v>4080</v>
          </cell>
        </row>
        <row r="4082">
          <cell r="A4082" t="str">
            <v>FIFO Bucket Point 25th Month</v>
          </cell>
          <cell r="B4082">
            <v>4081</v>
          </cell>
        </row>
        <row r="4083">
          <cell r="A4083" t="str">
            <v>FIFO Bucket Point 26th Month</v>
          </cell>
          <cell r="B4083">
            <v>4082</v>
          </cell>
        </row>
        <row r="4084">
          <cell r="A4084" t="str">
            <v>FIFO Bucket Point 27th Month</v>
          </cell>
          <cell r="B4084">
            <v>4083</v>
          </cell>
        </row>
        <row r="4085">
          <cell r="A4085" t="str">
            <v>FIFO Bucket Point 28th Month</v>
          </cell>
          <cell r="B4085">
            <v>4084</v>
          </cell>
        </row>
        <row r="4086">
          <cell r="A4086" t="str">
            <v>FIFO Bucket Point 29th Month</v>
          </cell>
          <cell r="B4086">
            <v>4085</v>
          </cell>
        </row>
        <row r="4087">
          <cell r="A4087" t="str">
            <v>FIFO Bucket Point 30th Month</v>
          </cell>
          <cell r="B4087">
            <v>4086</v>
          </cell>
        </row>
        <row r="4088">
          <cell r="A4088" t="str">
            <v>FIFO Bucket Point 31st Month</v>
          </cell>
          <cell r="B4088">
            <v>4087</v>
          </cell>
        </row>
        <row r="4089">
          <cell r="A4089" t="str">
            <v>FIFO Bucket Point 32nd Month</v>
          </cell>
          <cell r="B4089">
            <v>4088</v>
          </cell>
        </row>
        <row r="4090">
          <cell r="A4090" t="str">
            <v>FIFO Bucket Point 33rd Month</v>
          </cell>
          <cell r="B4090">
            <v>4089</v>
          </cell>
        </row>
        <row r="4091">
          <cell r="A4091" t="str">
            <v>FIFO Bucket Point 34th Month</v>
          </cell>
          <cell r="B4091">
            <v>4090</v>
          </cell>
        </row>
        <row r="4092">
          <cell r="A4092" t="str">
            <v>FIFO Bucket Point 35th Month</v>
          </cell>
          <cell r="B4092">
            <v>4091</v>
          </cell>
        </row>
        <row r="4093">
          <cell r="A4093" t="str">
            <v>FIFO Bucket Point 36th Month</v>
          </cell>
          <cell r="B4093">
            <v>4092</v>
          </cell>
        </row>
        <row r="4094">
          <cell r="A4094" t="str">
            <v>FIFO Bucket Point 37th Month</v>
          </cell>
          <cell r="B4094">
            <v>4093</v>
          </cell>
        </row>
        <row r="4095">
          <cell r="A4095" t="str">
            <v>FIFO Bucket Point 38th Month</v>
          </cell>
          <cell r="B4095">
            <v>4094</v>
          </cell>
        </row>
        <row r="4096">
          <cell r="A4096" t="str">
            <v>FIFO Bucket Point 39th Month</v>
          </cell>
          <cell r="B4096">
            <v>4095</v>
          </cell>
        </row>
        <row r="4097">
          <cell r="A4097" t="str">
            <v>FIFO Bucket Point 40th Month</v>
          </cell>
          <cell r="B4097">
            <v>4096</v>
          </cell>
        </row>
        <row r="4098">
          <cell r="A4098" t="str">
            <v>FIFO Bucket Point 41st Month</v>
          </cell>
          <cell r="B4098">
            <v>4097</v>
          </cell>
        </row>
        <row r="4099">
          <cell r="A4099" t="str">
            <v>FIFO Bucket Point 42nd Month</v>
          </cell>
          <cell r="B4099">
            <v>4098</v>
          </cell>
        </row>
        <row r="4100">
          <cell r="A4100" t="str">
            <v>FIFO Bucket Point 43rd Month</v>
          </cell>
          <cell r="B4100">
            <v>4099</v>
          </cell>
        </row>
        <row r="4101">
          <cell r="A4101" t="str">
            <v>FIFO Bucket Point 44th Month</v>
          </cell>
          <cell r="B4101">
            <v>4100</v>
          </cell>
        </row>
        <row r="4102">
          <cell r="A4102" t="str">
            <v>FIFO Bucket Point 45th Month</v>
          </cell>
          <cell r="B4102">
            <v>4101</v>
          </cell>
        </row>
        <row r="4103">
          <cell r="A4103" t="str">
            <v>FIFO Bucket Point 46th Month</v>
          </cell>
          <cell r="B4103">
            <v>4102</v>
          </cell>
        </row>
        <row r="4104">
          <cell r="A4104" t="str">
            <v>FIFO Bucket Point 47th Month</v>
          </cell>
          <cell r="B4104">
            <v>4103</v>
          </cell>
        </row>
        <row r="4105">
          <cell r="A4105" t="str">
            <v>FIFO Bucket Point 48th Month</v>
          </cell>
          <cell r="B4105">
            <v>4104</v>
          </cell>
        </row>
        <row r="4106">
          <cell r="A4106" t="str">
            <v>FIFO bucket 1st  month</v>
          </cell>
          <cell r="B4106">
            <v>4105</v>
          </cell>
        </row>
        <row r="4107">
          <cell r="A4107" t="str">
            <v>FIFO bucket 2nd  month</v>
          </cell>
          <cell r="B4107">
            <v>4106</v>
          </cell>
        </row>
        <row r="4108">
          <cell r="A4108" t="str">
            <v>FIFO bucket 3rd  month</v>
          </cell>
          <cell r="B4108">
            <v>4107</v>
          </cell>
        </row>
        <row r="4109">
          <cell r="A4109" t="str">
            <v>FIFO bucket 4th  month</v>
          </cell>
          <cell r="B4109">
            <v>4108</v>
          </cell>
        </row>
        <row r="4110">
          <cell r="A4110" t="str">
            <v>FIFO bucket 5th  month</v>
          </cell>
          <cell r="B4110">
            <v>4109</v>
          </cell>
        </row>
        <row r="4111">
          <cell r="A4111" t="str">
            <v>FIFO bucket  6th  month</v>
          </cell>
          <cell r="B4111">
            <v>4110</v>
          </cell>
        </row>
        <row r="4112">
          <cell r="A4112" t="str">
            <v>FIFO bucket 7th  month</v>
          </cell>
          <cell r="B4112">
            <v>4111</v>
          </cell>
        </row>
        <row r="4113">
          <cell r="A4113" t="str">
            <v>FIFO bucket  8th  month</v>
          </cell>
          <cell r="B4113">
            <v>4112</v>
          </cell>
        </row>
        <row r="4114">
          <cell r="A4114" t="str">
            <v>FIFO bucket  9th  month</v>
          </cell>
          <cell r="B4114">
            <v>4113</v>
          </cell>
        </row>
        <row r="4115">
          <cell r="A4115" t="str">
            <v>FIFO bucket 10th  month</v>
          </cell>
          <cell r="B4115">
            <v>4114</v>
          </cell>
        </row>
        <row r="4116">
          <cell r="A4116" t="str">
            <v>FIFO bucket 11th  month</v>
          </cell>
          <cell r="B4116">
            <v>4115</v>
          </cell>
        </row>
        <row r="4117">
          <cell r="A4117" t="str">
            <v>FIFO bucket 12th  month</v>
          </cell>
          <cell r="B4117">
            <v>4116</v>
          </cell>
        </row>
        <row r="4118">
          <cell r="A4118" t="str">
            <v>FIFO bucket 13th  month</v>
          </cell>
          <cell r="B4118">
            <v>4117</v>
          </cell>
        </row>
        <row r="4119">
          <cell r="A4119" t="str">
            <v>FIFO bucket  14th  month</v>
          </cell>
          <cell r="B4119">
            <v>4118</v>
          </cell>
        </row>
        <row r="4120">
          <cell r="A4120" t="str">
            <v>FIFO bucket 15th  month</v>
          </cell>
          <cell r="B4120">
            <v>4119</v>
          </cell>
        </row>
        <row r="4121">
          <cell r="A4121" t="str">
            <v>FIFO bucket 16th  month</v>
          </cell>
          <cell r="B4121">
            <v>4120</v>
          </cell>
        </row>
        <row r="4122">
          <cell r="A4122" t="str">
            <v>FIFO bucket  17th  month</v>
          </cell>
          <cell r="B4122">
            <v>4121</v>
          </cell>
        </row>
        <row r="4123">
          <cell r="A4123" t="str">
            <v>FIFO bucket  18th  month</v>
          </cell>
          <cell r="B4123">
            <v>4122</v>
          </cell>
        </row>
        <row r="4124">
          <cell r="A4124" t="str">
            <v>FIFO bucket  19th  month</v>
          </cell>
          <cell r="B4124">
            <v>4123</v>
          </cell>
        </row>
        <row r="4125">
          <cell r="A4125" t="str">
            <v>FIFO bucket  20th  month</v>
          </cell>
          <cell r="B4125">
            <v>4124</v>
          </cell>
        </row>
        <row r="4126">
          <cell r="A4126" t="str">
            <v>FIFO bucket  21st  month</v>
          </cell>
          <cell r="B4126">
            <v>4125</v>
          </cell>
        </row>
        <row r="4127">
          <cell r="A4127" t="str">
            <v>FIFO bucket  22nd  month</v>
          </cell>
          <cell r="B4127">
            <v>4126</v>
          </cell>
        </row>
        <row r="4128">
          <cell r="A4128" t="str">
            <v>FIFO bucket  23rd  month</v>
          </cell>
          <cell r="B4128">
            <v>4127</v>
          </cell>
        </row>
        <row r="4129">
          <cell r="A4129" t="str">
            <v>FIFO bucket  24th  month</v>
          </cell>
          <cell r="B4129">
            <v>4128</v>
          </cell>
        </row>
        <row r="4130">
          <cell r="A4130" t="str">
            <v>FIFO bucket  25th  month</v>
          </cell>
          <cell r="B4130">
            <v>4129</v>
          </cell>
        </row>
        <row r="4131">
          <cell r="A4131" t="str">
            <v>FIFO bucket  26th  month</v>
          </cell>
          <cell r="B4131">
            <v>4130</v>
          </cell>
        </row>
        <row r="4132">
          <cell r="A4132" t="str">
            <v>FIFO bucket  27th  month</v>
          </cell>
          <cell r="B4132">
            <v>4131</v>
          </cell>
        </row>
        <row r="4133">
          <cell r="A4133" t="str">
            <v>FIFO bucket  28th  month</v>
          </cell>
          <cell r="B4133">
            <v>4132</v>
          </cell>
        </row>
        <row r="4134">
          <cell r="A4134" t="str">
            <v>FIFO bucket  29th  month</v>
          </cell>
          <cell r="B4134">
            <v>4133</v>
          </cell>
        </row>
        <row r="4135">
          <cell r="A4135" t="str">
            <v>FIFO bucket  30th  month</v>
          </cell>
          <cell r="B4135">
            <v>4134</v>
          </cell>
        </row>
        <row r="4136">
          <cell r="A4136" t="str">
            <v>FIFO bucket  31st  month</v>
          </cell>
          <cell r="B4136">
            <v>4135</v>
          </cell>
        </row>
        <row r="4137">
          <cell r="A4137" t="str">
            <v>FIFO bucket  32nd  month</v>
          </cell>
          <cell r="B4137">
            <v>4136</v>
          </cell>
        </row>
        <row r="4138">
          <cell r="A4138" t="str">
            <v>FIFO bucket  33rd  month</v>
          </cell>
          <cell r="B4138">
            <v>4137</v>
          </cell>
        </row>
        <row r="4139">
          <cell r="A4139" t="str">
            <v>FIFO bucket  34th  month</v>
          </cell>
          <cell r="B4139">
            <v>4138</v>
          </cell>
        </row>
        <row r="4140">
          <cell r="A4140" t="str">
            <v>FIFO bucket  35th  month</v>
          </cell>
          <cell r="B4140">
            <v>4139</v>
          </cell>
        </row>
        <row r="4141">
          <cell r="A4141" t="str">
            <v>FIFO bucket  36th  month</v>
          </cell>
          <cell r="B4141">
            <v>4140</v>
          </cell>
        </row>
        <row r="4142">
          <cell r="A4142" t="str">
            <v>FIFO bucket  37th  month</v>
          </cell>
          <cell r="B4142">
            <v>4141</v>
          </cell>
        </row>
        <row r="4143">
          <cell r="A4143" t="str">
            <v>FIFO bucket  38th  month</v>
          </cell>
          <cell r="B4143">
            <v>4142</v>
          </cell>
        </row>
        <row r="4144">
          <cell r="A4144" t="str">
            <v>FIFO bucket  39th  month</v>
          </cell>
          <cell r="B4144">
            <v>4143</v>
          </cell>
        </row>
        <row r="4145">
          <cell r="A4145" t="str">
            <v>FIFO bucket  40th  month</v>
          </cell>
          <cell r="B4145">
            <v>4144</v>
          </cell>
        </row>
        <row r="4146">
          <cell r="A4146" t="str">
            <v>FIFO bucket  41st  month</v>
          </cell>
          <cell r="B4146">
            <v>4145</v>
          </cell>
        </row>
        <row r="4147">
          <cell r="A4147" t="str">
            <v>FIFO bucket  42nd  month</v>
          </cell>
          <cell r="B4147">
            <v>4146</v>
          </cell>
        </row>
        <row r="4148">
          <cell r="A4148" t="str">
            <v>FIFO bucket  43rd  month</v>
          </cell>
          <cell r="B4148">
            <v>4147</v>
          </cell>
        </row>
        <row r="4149">
          <cell r="A4149" t="str">
            <v>FIFO bucket  44th  month</v>
          </cell>
          <cell r="B4149">
            <v>4148</v>
          </cell>
        </row>
        <row r="4150">
          <cell r="A4150" t="str">
            <v>FIFO bucket  45th  month</v>
          </cell>
          <cell r="B4150">
            <v>4149</v>
          </cell>
        </row>
        <row r="4151">
          <cell r="A4151" t="str">
            <v>FIFO bucket  46th  month</v>
          </cell>
          <cell r="B4151">
            <v>4150</v>
          </cell>
        </row>
        <row r="4152">
          <cell r="A4152" t="str">
            <v>FIFO bucket  47th  month</v>
          </cell>
          <cell r="B4152">
            <v>4151</v>
          </cell>
        </row>
        <row r="4153">
          <cell r="A4153" t="str">
            <v>FIFO bucket  48th  month</v>
          </cell>
          <cell r="B4153">
            <v>4152</v>
          </cell>
        </row>
        <row r="4154">
          <cell r="A4154" t="str">
            <v>Space</v>
          </cell>
          <cell r="B4154">
            <v>4153</v>
          </cell>
        </row>
        <row r="4155">
          <cell r="A4155" t="str">
            <v>Source Position Date</v>
          </cell>
          <cell r="B4155">
            <v>4154</v>
          </cell>
        </row>
        <row r="4156">
          <cell r="A4156" t="str">
            <v>Bank Number</v>
          </cell>
          <cell r="B4156">
            <v>4155</v>
          </cell>
        </row>
        <row r="4157">
          <cell r="A4157" t="str">
            <v>Bank Name in Thai</v>
          </cell>
          <cell r="B4157">
            <v>4156</v>
          </cell>
        </row>
        <row r="4158">
          <cell r="A4158" t="str">
            <v>Bank Name in English</v>
          </cell>
          <cell r="B4158">
            <v>4157</v>
          </cell>
        </row>
        <row r="4159">
          <cell r="A4159" t="str">
            <v>Bank Abbreviation Name in Thai</v>
          </cell>
          <cell r="B4159">
            <v>4158</v>
          </cell>
        </row>
        <row r="4160">
          <cell r="A4160" t="str">
            <v>Bank Abbreviation Name in English</v>
          </cell>
          <cell r="B4160">
            <v>4159</v>
          </cell>
        </row>
        <row r="4161">
          <cell r="A4161" t="str">
            <v>ORTF Bank Code</v>
          </cell>
          <cell r="B4161">
            <v>4160</v>
          </cell>
        </row>
        <row r="4162">
          <cell r="A4162" t="str">
            <v>ORTF Bank Abbreviation Name</v>
          </cell>
          <cell r="B4162">
            <v>4161</v>
          </cell>
        </row>
        <row r="4163">
          <cell r="A4163" t="str">
            <v>ATM SIM Activate Flag</v>
          </cell>
          <cell r="B4163">
            <v>4162</v>
          </cell>
        </row>
        <row r="4164">
          <cell r="A4164" t="str">
            <v>Bank Long Name in Thai</v>
          </cell>
          <cell r="B4164">
            <v>4163</v>
          </cell>
        </row>
        <row r="4165">
          <cell r="A4165" t="str">
            <v>Bank Long Name in English</v>
          </cell>
          <cell r="B4165">
            <v>4164</v>
          </cell>
        </row>
        <row r="4166">
          <cell r="A4166" t="str">
            <v>Sort Number in Thai</v>
          </cell>
          <cell r="B4166">
            <v>4165</v>
          </cell>
        </row>
        <row r="4167">
          <cell r="A4167" t="str">
            <v>Sort Number in English</v>
          </cell>
          <cell r="B4167">
            <v>4166</v>
          </cell>
        </row>
        <row r="4168">
          <cell r="A4168" t="str">
            <v>Bank Full Name in Thai</v>
          </cell>
          <cell r="B4168">
            <v>4167</v>
          </cell>
        </row>
        <row r="4169">
          <cell r="A4169" t="str">
            <v>Bank Full Name in English</v>
          </cell>
          <cell r="B4169">
            <v>4168</v>
          </cell>
        </row>
        <row r="4170">
          <cell r="A4170" t="str">
            <v>K-Mobile Banking PLUS Active Flag</v>
          </cell>
          <cell r="B4170">
            <v>4169</v>
          </cell>
        </row>
        <row r="4171">
          <cell r="A4171" t="str">
            <v>Source System Number</v>
          </cell>
          <cell r="B4171">
            <v>4170</v>
          </cell>
        </row>
        <row r="4172">
          <cell r="A4172" t="str">
            <v>Salesforce Number</v>
          </cell>
          <cell r="B4172">
            <v>4171</v>
          </cell>
        </row>
        <row r="4173">
          <cell r="A4173" t="str">
            <v>Customer Name</v>
          </cell>
          <cell r="B4173">
            <v>4172</v>
          </cell>
        </row>
        <row r="4174">
          <cell r="A4174" t="str">
            <v>Last Modified Date</v>
          </cell>
          <cell r="B4174">
            <v>4173</v>
          </cell>
        </row>
        <row r="4175">
          <cell r="A4175" t="str">
            <v>Customer Type</v>
          </cell>
          <cell r="B4175">
            <v>4174</v>
          </cell>
        </row>
        <row r="4176">
          <cell r="A4176" t="str">
            <v>Salesforce Number of Account Extension</v>
          </cell>
          <cell r="B4176">
            <v>4175</v>
          </cell>
        </row>
        <row r="4177">
          <cell r="A4177" t="str">
            <v>Active Contact</v>
          </cell>
          <cell r="B4177">
            <v>4176</v>
          </cell>
        </row>
        <row r="4178">
          <cell r="A4178" t="str">
            <v>Address 1</v>
          </cell>
          <cell r="B4178">
            <v>4177</v>
          </cell>
        </row>
        <row r="4179">
          <cell r="A4179" t="str">
            <v>AF Last Call Report Update Date</v>
          </cell>
          <cell r="B4179">
            <v>4178</v>
          </cell>
        </row>
        <row r="4180">
          <cell r="A4180" t="str">
            <v>AF Owner Name (Private Banking)</v>
          </cell>
          <cell r="B4180">
            <v>4179</v>
          </cell>
        </row>
        <row r="4181">
          <cell r="A4181" t="str">
            <v>AF Owner Name Port 2 (Private Banking)</v>
          </cell>
          <cell r="B4181">
            <v>4180</v>
          </cell>
        </row>
        <row r="4182">
          <cell r="A4182" t="str">
            <v>AF Port/Pool Name (Dual RM)</v>
          </cell>
          <cell r="B4182">
            <v>4181</v>
          </cell>
        </row>
        <row r="4183">
          <cell r="A4183" t="str">
            <v>AF Team Name (Dual RM)</v>
          </cell>
          <cell r="B4183">
            <v>4182</v>
          </cell>
        </row>
        <row r="4184">
          <cell r="A4184" t="str">
            <v>AF Temporary Customer Employee Number</v>
          </cell>
          <cell r="B4184">
            <v>4183</v>
          </cell>
        </row>
        <row r="4185">
          <cell r="A4185" t="str">
            <v>Area Head Employee Number</v>
          </cell>
          <cell r="B4185">
            <v>4184</v>
          </cell>
        </row>
        <row r="4186">
          <cell r="A4186" t="str">
            <v>Area Head Name</v>
          </cell>
          <cell r="B4186">
            <v>4185</v>
          </cell>
        </row>
        <row r="4187">
          <cell r="A4187" t="str">
            <v>Area Head RC Code</v>
          </cell>
          <cell r="B4187">
            <v>4186</v>
          </cell>
        </row>
        <row r="4188">
          <cell r="A4188" t="str">
            <v>Do Not Contact Information (Channel)</v>
          </cell>
          <cell r="B4188">
            <v>4187</v>
          </cell>
        </row>
        <row r="4189">
          <cell r="A4189" t="str">
            <v>Customer Owner Name</v>
          </cell>
          <cell r="B4189">
            <v>4188</v>
          </cell>
        </row>
        <row r="4190">
          <cell r="A4190" t="str">
            <v>Customer Food Allergies</v>
          </cell>
          <cell r="B4190">
            <v>4189</v>
          </cell>
        </row>
        <row r="4191">
          <cell r="A4191" t="str">
            <v>Area Name</v>
          </cell>
          <cell r="B4191">
            <v>4190</v>
          </cell>
        </row>
        <row r="4192">
          <cell r="A4192" t="str">
            <v>Current Asset</v>
          </cell>
          <cell r="B4192">
            <v>4191</v>
          </cell>
        </row>
        <row r="4193">
          <cell r="A4193" t="str">
            <v>Assistance Private Banker Employee Number</v>
          </cell>
          <cell r="B4193">
            <v>4192</v>
          </cell>
        </row>
        <row r="4194">
          <cell r="A4194" t="str">
            <v>Private Banking Asset Under Management in 6 Months</v>
          </cell>
          <cell r="B4194">
            <v>4193</v>
          </cell>
        </row>
        <row r="4195">
          <cell r="A4195" t="str">
            <v>Asset Under Management</v>
          </cell>
          <cell r="B4195">
            <v>4194</v>
          </cell>
        </row>
        <row r="4196">
          <cell r="A4196" t="str">
            <v>Daily Asset Under Management</v>
          </cell>
          <cell r="B4196">
            <v>4195</v>
          </cell>
        </row>
        <row r="4197">
          <cell r="A4197" t="str">
            <v>Private Banking Asset Under Management</v>
          </cell>
          <cell r="B4197">
            <v>4196</v>
          </cell>
        </row>
        <row r="4198">
          <cell r="A4198" t="str">
            <v>Additional Bad Customer Information</v>
          </cell>
          <cell r="B4198">
            <v>4197</v>
          </cell>
        </row>
        <row r="4199">
          <cell r="A4199" t="str">
            <v>Benefit Spent</v>
          </cell>
          <cell r="B4199">
            <v>4198</v>
          </cell>
        </row>
        <row r="4200">
          <cell r="A4200" t="str">
            <v>Big Investor</v>
          </cell>
          <cell r="B4200">
            <v>4199</v>
          </cell>
        </row>
        <row r="4201">
          <cell r="A4201" t="str">
            <v>Birthdate</v>
          </cell>
          <cell r="B4201">
            <v>4200</v>
          </cell>
        </row>
        <row r="4202">
          <cell r="A4202" t="str">
            <v>Banking On Demand Information</v>
          </cell>
          <cell r="B4202">
            <v>4201</v>
          </cell>
        </row>
        <row r="4203">
          <cell r="A4203" t="str">
            <v>BOL Message</v>
          </cell>
          <cell r="B4203">
            <v>4202</v>
          </cell>
        </row>
        <row r="4204">
          <cell r="A4204" t="str">
            <v>BOL Number</v>
          </cell>
          <cell r="B4204">
            <v>4203</v>
          </cell>
        </row>
        <row r="4205">
          <cell r="A4205" t="str">
            <v>BOT Customer</v>
          </cell>
          <cell r="B4205">
            <v>4204</v>
          </cell>
        </row>
        <row r="4206">
          <cell r="A4206" t="str">
            <v>Branch Closeness RC Code</v>
          </cell>
          <cell r="B4206">
            <v>4205</v>
          </cell>
        </row>
        <row r="4207">
          <cell r="A4207" t="str">
            <v>Branch Closeness Name</v>
          </cell>
          <cell r="B4207">
            <v>4206</v>
          </cell>
        </row>
        <row r="4208">
          <cell r="A4208" t="str">
            <v>Selected Branch Closeness</v>
          </cell>
          <cell r="B4208">
            <v>4207</v>
          </cell>
        </row>
        <row r="4209">
          <cell r="A4209" t="str">
            <v>Branch Manager Name</v>
          </cell>
          <cell r="B4209">
            <v>4208</v>
          </cell>
        </row>
        <row r="4210">
          <cell r="A4210" t="str">
            <v>Branch Manager Phone Number</v>
          </cell>
          <cell r="B4210">
            <v>4209</v>
          </cell>
        </row>
        <row r="4211">
          <cell r="A4211" t="str">
            <v>Branch Selection Detail</v>
          </cell>
          <cell r="B4211">
            <v>4210</v>
          </cell>
        </row>
        <row r="4212">
          <cell r="A4212" t="str">
            <v>Highest Priority Branch Name</v>
          </cell>
          <cell r="B4212">
            <v>4211</v>
          </cell>
        </row>
        <row r="4213">
          <cell r="A4213" t="str">
            <v>Importance Information</v>
          </cell>
          <cell r="B4213">
            <v>4212</v>
          </cell>
        </row>
        <row r="4214">
          <cell r="A4214" t="str">
            <v>Business Address</v>
          </cell>
          <cell r="B4214">
            <v>4213</v>
          </cell>
        </row>
        <row r="4215">
          <cell r="A4215" t="str">
            <v>Business Code Name in English</v>
          </cell>
          <cell r="B4215">
            <v>4214</v>
          </cell>
        </row>
        <row r="4216">
          <cell r="A4216" t="str">
            <v>Business Code Name in Thai</v>
          </cell>
          <cell r="B4216">
            <v>4215</v>
          </cell>
        </row>
        <row r="4217">
          <cell r="A4217" t="str">
            <v>Business Email for Organization Customer</v>
          </cell>
          <cell r="B4217">
            <v>4216</v>
          </cell>
        </row>
        <row r="4218">
          <cell r="A4218" t="str">
            <v>Business Email for Individual Customer</v>
          </cell>
          <cell r="B4218">
            <v>4217</v>
          </cell>
        </row>
        <row r="4219">
          <cell r="A4219" t="str">
            <v>Business Email Mask</v>
          </cell>
          <cell r="B4219">
            <v>4218</v>
          </cell>
        </row>
        <row r="4220">
          <cell r="A4220" t="str">
            <v>Customer Sum Watchlist Information</v>
          </cell>
          <cell r="B4220">
            <v>4219</v>
          </cell>
        </row>
        <row r="4221">
          <cell r="A4221" t="str">
            <v>Customer Watchlist Information</v>
          </cell>
          <cell r="B4221">
            <v>4220</v>
          </cell>
        </row>
        <row r="4222">
          <cell r="A4222" t="str">
            <v>Last Call Report Information</v>
          </cell>
          <cell r="B4222">
            <v>4221</v>
          </cell>
        </row>
        <row r="4223">
          <cell r="A4223" t="str">
            <v>Max Rewards Amount</v>
          </cell>
          <cell r="B4223">
            <v>4222</v>
          </cell>
        </row>
        <row r="4224">
          <cell r="A4224" t="str">
            <v>CBS FSVP Employee Number</v>
          </cell>
          <cell r="B4224">
            <v>4223</v>
          </cell>
        </row>
        <row r="4225">
          <cell r="A4225" t="str">
            <v>CBS FSVP Name</v>
          </cell>
          <cell r="B4225">
            <v>4224</v>
          </cell>
        </row>
        <row r="4226">
          <cell r="A4226" t="str">
            <v>CBS High Value</v>
          </cell>
          <cell r="B4226">
            <v>4225</v>
          </cell>
        </row>
        <row r="4227">
          <cell r="A4227" t="str">
            <v>CBS Report</v>
          </cell>
          <cell r="B4227">
            <v>4226</v>
          </cell>
        </row>
        <row r="4228">
          <cell r="A4228" t="str">
            <v>CBS Service Manager Phone Number</v>
          </cell>
          <cell r="B4228">
            <v>4227</v>
          </cell>
        </row>
        <row r="4229">
          <cell r="A4229" t="str">
            <v>Call Center Contact Result</v>
          </cell>
          <cell r="B4229">
            <v>4228</v>
          </cell>
        </row>
        <row r="4230">
          <cell r="A4230" t="str">
            <v>Additional Lead Information</v>
          </cell>
          <cell r="B4230">
            <v>4229</v>
          </cell>
        </row>
        <row r="4231">
          <cell r="A4231" t="str">
            <v>Change Owner Channel</v>
          </cell>
          <cell r="B4231">
            <v>4230</v>
          </cell>
        </row>
        <row r="4232">
          <cell r="A4232" t="str">
            <v>Channel to Deliver</v>
          </cell>
          <cell r="B4232">
            <v>4231</v>
          </cell>
        </row>
        <row r="4233">
          <cell r="A4233" t="str">
            <v>Character</v>
          </cell>
          <cell r="B4233">
            <v>4232</v>
          </cell>
        </row>
        <row r="4234">
          <cell r="A4234" t="str">
            <v>Last Order Cheque Solution Date</v>
          </cell>
          <cell r="B4234">
            <v>4233</v>
          </cell>
        </row>
        <row r="4235">
          <cell r="A4235" t="str">
            <v>Cheque Solution Number</v>
          </cell>
          <cell r="B4235">
            <v>4234</v>
          </cell>
        </row>
        <row r="4236">
          <cell r="A4236" t="str">
            <v>Client Group</v>
          </cell>
          <cell r="B4236">
            <v>4235</v>
          </cell>
        </row>
        <row r="4237">
          <cell r="A4237" t="str">
            <v>Collection</v>
          </cell>
          <cell r="B4237">
            <v>4236</v>
          </cell>
        </row>
        <row r="4238">
          <cell r="A4238" t="str">
            <v>Owner color Group</v>
          </cell>
          <cell r="B4238">
            <v>4237</v>
          </cell>
        </row>
        <row r="4239">
          <cell r="A4239" t="str">
            <v>Commercial Exposure</v>
          </cell>
          <cell r="B4239">
            <v>4238</v>
          </cell>
        </row>
        <row r="4240">
          <cell r="A4240" t="str">
            <v>Commercial Limit</v>
          </cell>
          <cell r="B4240">
            <v>4239</v>
          </cell>
        </row>
        <row r="4241">
          <cell r="A4241" t="str">
            <v>Commercial Outstanding Balance</v>
          </cell>
          <cell r="B4241">
            <v>4240</v>
          </cell>
        </row>
        <row r="4242">
          <cell r="A4242" t="str">
            <v>Consumer Exposure</v>
          </cell>
          <cell r="B4242">
            <v>4241</v>
          </cell>
        </row>
        <row r="4243">
          <cell r="A4243" t="str">
            <v>Consumer Limit</v>
          </cell>
          <cell r="B4243">
            <v>4242</v>
          </cell>
        </row>
        <row r="4244">
          <cell r="A4244" t="str">
            <v>Consumer Limit Outstanding Balance</v>
          </cell>
          <cell r="B4244">
            <v>4243</v>
          </cell>
        </row>
        <row r="4245">
          <cell r="A4245" t="str">
            <v>Contact First Name</v>
          </cell>
          <cell r="B4245">
            <v>4244</v>
          </cell>
        </row>
        <row r="4246">
          <cell r="A4246" t="str">
            <v>Contact Position Name</v>
          </cell>
          <cell r="B4246">
            <v>4245</v>
          </cell>
        </row>
        <row r="4247">
          <cell r="A4247" t="str">
            <v>Contact Preference Channel</v>
          </cell>
          <cell r="B4247">
            <v>4246</v>
          </cell>
        </row>
        <row r="4248">
          <cell r="A4248" t="str">
            <v>Contact Preference Last Modified By User Number</v>
          </cell>
          <cell r="B4248">
            <v>4247</v>
          </cell>
        </row>
        <row r="4249">
          <cell r="A4249" t="str">
            <v>Contact Preference Last Modified Date</v>
          </cell>
          <cell r="B4249">
            <v>4248</v>
          </cell>
        </row>
        <row r="4250">
          <cell r="A4250" t="str">
            <v xml:space="preserve">Contact Representative Type
</v>
          </cell>
          <cell r="B4250">
            <v>4249</v>
          </cell>
        </row>
        <row r="4251">
          <cell r="A4251" t="str">
            <v>Convert Prospect Date</v>
          </cell>
          <cell r="B4251">
            <v>4250</v>
          </cell>
        </row>
        <row r="4252">
          <cell r="A4252" t="str">
            <v>Relationship Manager Call Report Count</v>
          </cell>
          <cell r="B4252">
            <v>4251</v>
          </cell>
        </row>
        <row r="4253">
          <cell r="A4253" t="str">
            <v>Contacted Call Report Count</v>
          </cell>
          <cell r="B4253">
            <v>4252</v>
          </cell>
        </row>
        <row r="4254">
          <cell r="A4254" t="str">
            <v>Face to Face Call Report Count</v>
          </cell>
          <cell r="B4254">
            <v>4253</v>
          </cell>
        </row>
        <row r="4255">
          <cell r="A4255" t="str">
            <v>Phone Call Call Report Count</v>
          </cell>
          <cell r="B4255">
            <v>4254</v>
          </cell>
        </row>
        <row r="4256">
          <cell r="A4256" t="str">
            <v>Credit Card</v>
          </cell>
          <cell r="B4256">
            <v>4255</v>
          </cell>
        </row>
        <row r="4257">
          <cell r="A4257" t="str">
            <v>Credit Flag</v>
          </cell>
          <cell r="B4257">
            <v>4256</v>
          </cell>
        </row>
        <row r="4258">
          <cell r="A4258" t="str">
            <v>Criminal Offense</v>
          </cell>
          <cell r="B4258">
            <v>4257</v>
          </cell>
        </row>
        <row r="4259">
          <cell r="A4259" t="str">
            <v>Current Activity</v>
          </cell>
          <cell r="B4259">
            <v>4258</v>
          </cell>
        </row>
        <row r="4260">
          <cell r="A4260" t="str">
            <v xml:space="preserve">Last Create Call Plan or Call Report by Salesforce Number </v>
          </cell>
          <cell r="B4260">
            <v>4259</v>
          </cell>
        </row>
        <row r="4261">
          <cell r="A4261" t="str">
            <v>Current AH Team External Number</v>
          </cell>
          <cell r="B4261">
            <v>4260</v>
          </cell>
        </row>
        <row r="4262">
          <cell r="A4262" t="str">
            <v>Salesforce Number of Related Target List</v>
          </cell>
          <cell r="B4262">
            <v>4261</v>
          </cell>
        </row>
        <row r="4263">
          <cell r="A4263" t="str">
            <v>Current NH Team External Number</v>
          </cell>
          <cell r="B4263">
            <v>4262</v>
          </cell>
        </row>
        <row r="4264">
          <cell r="A4264" t="str">
            <v>Customer Owner Employee Number</v>
          </cell>
          <cell r="B4264">
            <v>4263</v>
          </cell>
        </row>
        <row r="4265">
          <cell r="A4265" t="str">
            <v>Current Ratio</v>
          </cell>
          <cell r="B4265">
            <v>4264</v>
          </cell>
        </row>
        <row r="4266">
          <cell r="A4266" t="str">
            <v>Salesforce Number of Related Lead</v>
          </cell>
          <cell r="B4266">
            <v>4265</v>
          </cell>
        </row>
        <row r="4267">
          <cell r="A4267" t="str">
            <v>Current Team External Number</v>
          </cell>
          <cell r="B4267">
            <v>4266</v>
          </cell>
        </row>
        <row r="4268">
          <cell r="A4268" t="str">
            <v>Assign Lead Employee Number</v>
          </cell>
          <cell r="B4268">
            <v>4267</v>
          </cell>
        </row>
        <row r="4269">
          <cell r="A4269" t="str">
            <v>Customer Business Status</v>
          </cell>
          <cell r="B4269">
            <v>4268</v>
          </cell>
        </row>
        <row r="4270">
          <cell r="A4270" t="str">
            <v>Customer Business Status Information</v>
          </cell>
          <cell r="B4270">
            <v>4269</v>
          </cell>
        </row>
        <row r="4271">
          <cell r="A4271" t="str">
            <v>Customer important note</v>
          </cell>
          <cell r="B4271">
            <v>4270</v>
          </cell>
        </row>
        <row r="4272">
          <cell r="A4272" t="str">
            <v>Customer Occupation Group</v>
          </cell>
          <cell r="B4272">
            <v>4271</v>
          </cell>
        </row>
        <row r="4273">
          <cell r="A4273" t="str">
            <v>Customer Owner Changed Date</v>
          </cell>
          <cell r="B4273">
            <v>4272</v>
          </cell>
        </row>
        <row r="4274">
          <cell r="A4274" t="str">
            <v>Customer Owner Phone</v>
          </cell>
          <cell r="B4274">
            <v>4273</v>
          </cell>
        </row>
        <row r="4275">
          <cell r="A4275" t="str">
            <v>Customer Segment Description</v>
          </cell>
          <cell r="B4275">
            <v>4274</v>
          </cell>
        </row>
        <row r="4276">
          <cell r="A4276" t="str">
            <v>Customer Status Description</v>
          </cell>
          <cell r="B4276">
            <v>4275</v>
          </cell>
        </row>
        <row r="4277">
          <cell r="A4277" t="str">
            <v>DC Customer Type</v>
          </cell>
          <cell r="B4277">
            <v>4276</v>
          </cell>
        </row>
        <row r="4278">
          <cell r="A4278" t="str">
            <v xml:space="preserve">Debt to Equity Ratio </v>
          </cell>
          <cell r="B4278">
            <v>4277</v>
          </cell>
        </row>
        <row r="4279">
          <cell r="A4279" t="str">
            <v>Debt Restructuring</v>
          </cell>
          <cell r="B4279">
            <v>4278</v>
          </cell>
        </row>
        <row r="4280">
          <cell r="A4280" t="str">
            <v>Deposit and Fund Amount</v>
          </cell>
          <cell r="B4280">
            <v>4279</v>
          </cell>
        </row>
        <row r="4281">
          <cell r="A4281" t="str">
            <v xml:space="preserve">Delivery Channel </v>
          </cell>
          <cell r="B4281">
            <v>4280</v>
          </cell>
        </row>
        <row r="4282">
          <cell r="A4282" t="str">
            <v>Do Not Contact by Directt Mail</v>
          </cell>
          <cell r="B4282">
            <v>4281</v>
          </cell>
        </row>
        <row r="4283">
          <cell r="A4283" t="str">
            <v>Do Not Contact by Email</v>
          </cell>
          <cell r="B4283">
            <v>4282</v>
          </cell>
        </row>
        <row r="4284">
          <cell r="A4284" t="str">
            <v>Do Not Contact by Fax</v>
          </cell>
          <cell r="B4284">
            <v>4283</v>
          </cell>
        </row>
        <row r="4285">
          <cell r="A4285" t="str">
            <v>Do Not Contact by Site Visit</v>
          </cell>
          <cell r="B4285">
            <v>4284</v>
          </cell>
        </row>
        <row r="4286">
          <cell r="A4286" t="str">
            <v>Do Not Contact by SMS</v>
          </cell>
          <cell r="B4286">
            <v>4285</v>
          </cell>
        </row>
        <row r="4287">
          <cell r="A4287" t="str">
            <v>Do Not Contact by Telemarketing</v>
          </cell>
          <cell r="B4287">
            <v>4286</v>
          </cell>
        </row>
        <row r="4288">
          <cell r="A4288" t="str">
            <v>Document Type</v>
          </cell>
          <cell r="B4288">
            <v>4287</v>
          </cell>
        </row>
        <row r="4289">
          <cell r="A4289" t="str">
            <v>Document Type for Prospect</v>
          </cell>
          <cell r="B4289">
            <v>4288</v>
          </cell>
        </row>
        <row r="4290">
          <cell r="A4290" t="str">
            <v>Dual RM Area RC Code</v>
          </cell>
          <cell r="B4290">
            <v>4289</v>
          </cell>
        </row>
        <row r="4291">
          <cell r="A4291" t="str">
            <v>Dual RM Employee Number</v>
          </cell>
          <cell r="B4291">
            <v>4290</v>
          </cell>
        </row>
        <row r="4292">
          <cell r="A4292" t="str">
            <v>Dual RM Segment Code</v>
          </cell>
          <cell r="B4292">
            <v>4291</v>
          </cell>
        </row>
        <row r="4293">
          <cell r="A4293" t="str">
            <v>Dual Segment Code</v>
          </cell>
          <cell r="B4293">
            <v>4292</v>
          </cell>
        </row>
        <row r="4294">
          <cell r="A4294" t="str">
            <v>Dual Segment Customer Owner</v>
          </cell>
          <cell r="B4294">
            <v>4293</v>
          </cell>
        </row>
        <row r="4295">
          <cell r="A4295" t="str">
            <v>Dual Sub Segment Code</v>
          </cell>
          <cell r="B4295">
            <v>4294</v>
          </cell>
        </row>
        <row r="4296">
          <cell r="A4296" t="str">
            <v>EBAN Last Modified Date</v>
          </cell>
          <cell r="B4296">
            <v>4295</v>
          </cell>
        </row>
        <row r="4297">
          <cell r="A4297" t="str">
            <v>Customer Email</v>
          </cell>
          <cell r="B4297">
            <v>4296</v>
          </cell>
        </row>
        <row r="4298">
          <cell r="A4298" t="str">
            <v>Estimate Sale Per Year</v>
          </cell>
          <cell r="B4298">
            <v>4297</v>
          </cell>
        </row>
        <row r="4299">
          <cell r="A4299" t="str">
            <v>Estimate Sale Per Month</v>
          </cell>
          <cell r="B4299">
            <v>4298</v>
          </cell>
        </row>
        <row r="4300">
          <cell r="A4300" t="str">
            <v>Giveaway for Customer</v>
          </cell>
          <cell r="B4300">
            <v>4299</v>
          </cell>
        </row>
        <row r="4301">
          <cell r="A4301" t="str">
            <v>Customer color Risk Flag</v>
          </cell>
          <cell r="B4301">
            <v>4300</v>
          </cell>
        </row>
        <row r="4302">
          <cell r="A4302" t="str">
            <v>External Number (Information has been passed through Adobe)</v>
          </cell>
          <cell r="B4302">
            <v>4301</v>
          </cell>
        </row>
        <row r="4303">
          <cell r="A4303" t="str">
            <v>Contact External Number</v>
          </cell>
          <cell r="B4303">
            <v>4302</v>
          </cell>
        </row>
        <row r="4304">
          <cell r="A4304" t="str">
            <v>Customer Facebook Name</v>
          </cell>
          <cell r="B4304">
            <v>4303</v>
          </cell>
        </row>
        <row r="4305">
          <cell r="A4305" t="str">
            <v>Customer Family Number</v>
          </cell>
          <cell r="B4305">
            <v>4304</v>
          </cell>
        </row>
        <row r="4306">
          <cell r="A4306" t="str">
            <v>Customer Favorite Menu</v>
          </cell>
          <cell r="B4306">
            <v>4305</v>
          </cell>
        </row>
        <row r="4307">
          <cell r="A4307" t="str">
            <v>Customer Favorite Brand</v>
          </cell>
          <cell r="B4307">
            <v>4306</v>
          </cell>
        </row>
        <row r="4308">
          <cell r="A4308" t="str">
            <v>Customer Favorite Magazine</v>
          </cell>
          <cell r="B4308">
            <v>4307</v>
          </cell>
        </row>
        <row r="4309">
          <cell r="A4309" t="str">
            <v>Customer Favorite Restaurant</v>
          </cell>
          <cell r="B4309">
            <v>4308</v>
          </cell>
        </row>
        <row r="4310">
          <cell r="A4310" t="str">
            <v>Customer Favorite Sport</v>
          </cell>
          <cell r="B4310">
            <v>4309</v>
          </cell>
        </row>
        <row r="4311">
          <cell r="A4311" t="str">
            <v>Credit Score</v>
          </cell>
          <cell r="B4311">
            <v>4310</v>
          </cell>
        </row>
        <row r="4312">
          <cell r="A4312" t="str">
            <v>Related Company</v>
          </cell>
          <cell r="B4312">
            <v>4311</v>
          </cell>
        </row>
        <row r="4313">
          <cell r="A4313" t="str">
            <v>AUM</v>
          </cell>
          <cell r="B4313">
            <v>4312</v>
          </cell>
        </row>
        <row r="4314">
          <cell r="A4314" t="str">
            <v>Billing Address</v>
          </cell>
          <cell r="B4314">
            <v>4313</v>
          </cell>
        </row>
        <row r="4315">
          <cell r="A4315" t="str">
            <v xml:space="preserve">Customer Borrowing History </v>
          </cell>
          <cell r="B4315">
            <v>4314</v>
          </cell>
        </row>
        <row r="4316">
          <cell r="A4316" t="str">
            <v>Borrowing Objective</v>
          </cell>
          <cell r="B4316">
            <v>4315</v>
          </cell>
        </row>
        <row r="4317">
          <cell r="A4317" t="str">
            <v>Country of Primary Citizenship</v>
          </cell>
          <cell r="B4317">
            <v>4316</v>
          </cell>
        </row>
        <row r="4318">
          <cell r="A4318" t="str">
            <v>Client Category</v>
          </cell>
          <cell r="B4318">
            <v>4317</v>
          </cell>
        </row>
        <row r="4319">
          <cell r="A4319" t="str">
            <v>Preferred Communication Channel</v>
          </cell>
          <cell r="B4319">
            <v>4318</v>
          </cell>
        </row>
        <row r="4320">
          <cell r="A4320" t="str">
            <v>Preferred Communication Method</v>
          </cell>
          <cell r="B4320">
            <v>4319</v>
          </cell>
        </row>
        <row r="4321">
          <cell r="A4321" t="str">
            <v>Conversion Date and Time</v>
          </cell>
          <cell r="B4321">
            <v>4320</v>
          </cell>
        </row>
        <row r="4322">
          <cell r="A4322" t="str">
            <v>Country of Birth</v>
          </cell>
          <cell r="B4322">
            <v>4321</v>
          </cell>
        </row>
        <row r="4323">
          <cell r="A4323" t="str">
            <v>Country of Residence</v>
          </cell>
          <cell r="B4323">
            <v>4322</v>
          </cell>
        </row>
        <row r="4324">
          <cell r="A4324" t="str">
            <v>Create from Lead Flag</v>
          </cell>
          <cell r="B4324">
            <v>4323</v>
          </cell>
        </row>
        <row r="4325">
          <cell r="A4325" t="str">
            <v>Credit Rating</v>
          </cell>
          <cell r="B4325">
            <v>4324</v>
          </cell>
        </row>
        <row r="4326">
          <cell r="A4326" t="str">
            <v>Current Employer</v>
          </cell>
          <cell r="B4326">
            <v>4325</v>
          </cell>
        </row>
        <row r="4327">
          <cell r="A4327" t="str">
            <v>Customer Segment</v>
          </cell>
          <cell r="B4327">
            <v>4326</v>
          </cell>
        </row>
        <row r="4328">
          <cell r="A4328" t="str">
            <v>Primary Time Zone</v>
          </cell>
          <cell r="B4328">
            <v>4327</v>
          </cell>
        </row>
        <row r="4329">
          <cell r="A4329" t="str">
            <v>Verified Email Flag</v>
          </cell>
          <cell r="B4329">
            <v>4328</v>
          </cell>
        </row>
        <row r="4330">
          <cell r="A4330" t="str">
            <v>Year when Client Started with Current Employer</v>
          </cell>
          <cell r="B4330">
            <v>4329</v>
          </cell>
        </row>
        <row r="4331">
          <cell r="A4331" t="str">
            <v>Facebook Profile URL</v>
          </cell>
          <cell r="B4331">
            <v>4330</v>
          </cell>
        </row>
        <row r="4332">
          <cell r="A4332" t="str">
            <v>Verified Fax Flag</v>
          </cell>
          <cell r="B4332">
            <v>4331</v>
          </cell>
        </row>
        <row r="4333">
          <cell r="A4333" t="str">
            <v>Financial Interest</v>
          </cell>
          <cell r="B4333">
            <v>4332</v>
          </cell>
        </row>
        <row r="4334">
          <cell r="A4334" t="str">
            <v>Gender</v>
          </cell>
          <cell r="B4334">
            <v>4333</v>
          </cell>
        </row>
        <row r="4335">
          <cell r="A4335" t="str">
            <v>Relationship to Primary Residence</v>
          </cell>
          <cell r="B4335">
            <v>4334</v>
          </cell>
        </row>
        <row r="4336">
          <cell r="A4336" t="str">
            <v>Verified Home Number Flag</v>
          </cell>
          <cell r="B4336">
            <v>4335</v>
          </cell>
        </row>
        <row r="4337">
          <cell r="A4337" t="str">
            <v>Unique Number</v>
          </cell>
          <cell r="B4337">
            <v>4336</v>
          </cell>
        </row>
        <row r="4338">
          <cell r="A4338" t="str">
            <v>Contact Person Unique Number</v>
          </cell>
          <cell r="B4338">
            <v>4337</v>
          </cell>
        </row>
        <row r="4339">
          <cell r="A4339" t="str">
            <v>Individual Type</v>
          </cell>
          <cell r="B4339">
            <v>4338</v>
          </cell>
        </row>
        <row r="4340">
          <cell r="A4340" t="str">
            <v>Contact Person Individual Type</v>
          </cell>
          <cell r="B4340">
            <v>4339</v>
          </cell>
        </row>
        <row r="4341">
          <cell r="A4341" t="str">
            <v>Investment Experience</v>
          </cell>
          <cell r="B4341">
            <v>4340</v>
          </cell>
        </row>
        <row r="4342">
          <cell r="A4342" t="str">
            <v>Investment Objective</v>
          </cell>
          <cell r="B4342">
            <v>4341</v>
          </cell>
        </row>
        <row r="4343">
          <cell r="A4343" t="str">
            <v>Languages Spoken</v>
          </cell>
          <cell r="B4343">
            <v>4342</v>
          </cell>
        </row>
        <row r="4344">
          <cell r="A4344" t="str">
            <v>Last 4-Digits of SSN or Tax ID</v>
          </cell>
          <cell r="B4344">
            <v>4343</v>
          </cell>
        </row>
        <row r="4345">
          <cell r="A4345" t="str">
            <v>Last Client Meeting or Call Date</v>
          </cell>
          <cell r="B4345">
            <v>4344</v>
          </cell>
        </row>
        <row r="4346">
          <cell r="A4346" t="str">
            <v>Last Client Review Date</v>
          </cell>
          <cell r="B4346">
            <v>4345</v>
          </cell>
        </row>
        <row r="4347">
          <cell r="A4347" t="str">
            <v>Joint Owner Last Transaction Date</v>
          </cell>
          <cell r="B4347">
            <v>4346</v>
          </cell>
        </row>
        <row r="4348">
          <cell r="A4348" t="str">
            <v>Primary Owner Last Transaction Date</v>
          </cell>
          <cell r="B4348">
            <v>4347</v>
          </cell>
        </row>
        <row r="4349">
          <cell r="A4349" t="str">
            <v>Last Contact Channel</v>
          </cell>
          <cell r="B4349">
            <v>4348</v>
          </cell>
        </row>
        <row r="4350">
          <cell r="A4350" t="str">
            <v>Length of Relationship</v>
          </cell>
          <cell r="B4350">
            <v>4349</v>
          </cell>
        </row>
        <row r="4351">
          <cell r="A4351" t="str">
            <v>Lifetime Value</v>
          </cell>
          <cell r="B4351">
            <v>4350</v>
          </cell>
        </row>
        <row r="4352">
          <cell r="A4352" t="str">
            <v>LinkedIn Profile URL.</v>
          </cell>
          <cell r="B4352">
            <v>4351</v>
          </cell>
        </row>
        <row r="4353">
          <cell r="A4353" t="str">
            <v>Mailing Address</v>
          </cell>
          <cell r="B4353">
            <v>4352</v>
          </cell>
        </row>
        <row r="4354">
          <cell r="A4354" t="str">
            <v>Marital Status</v>
          </cell>
          <cell r="B4354">
            <v>4353</v>
          </cell>
        </row>
        <row r="4355">
          <cell r="A4355" t="str">
            <v>Marketing Material OTP Out</v>
          </cell>
          <cell r="B4355">
            <v>4354</v>
          </cell>
        </row>
        <row r="4356">
          <cell r="A4356" t="str">
            <v>Market Segment</v>
          </cell>
          <cell r="B4356">
            <v>4355</v>
          </cell>
        </row>
        <row r="4357">
          <cell r="A4357" t="str">
            <v>Verified Mobile Phone Number Flag</v>
          </cell>
          <cell r="B4357">
            <v>4356</v>
          </cell>
        </row>
        <row r="4358">
          <cell r="A4358" t="str">
            <v>Most Frequent Communication Channel</v>
          </cell>
          <cell r="B4358">
            <v>4357</v>
          </cell>
        </row>
        <row r="4359">
          <cell r="A4359" t="str">
            <v>Mother Maiden Name</v>
          </cell>
          <cell r="B4359">
            <v>4358</v>
          </cell>
        </row>
        <row r="4360">
          <cell r="A4360" t="str">
            <v>Net Worth</v>
          </cell>
          <cell r="B4360">
            <v>4359</v>
          </cell>
        </row>
        <row r="4361">
          <cell r="A4361" t="str">
            <v>Next Meeting or Call Date</v>
          </cell>
          <cell r="B4361">
            <v>4360</v>
          </cell>
        </row>
        <row r="4362">
          <cell r="A4362" t="str">
            <v>Next Major Life Event</v>
          </cell>
          <cell r="B4362">
            <v>4361</v>
          </cell>
        </row>
        <row r="4363">
          <cell r="A4363" t="str">
            <v>Next Review Date</v>
          </cell>
          <cell r="B4363">
            <v>4362</v>
          </cell>
        </row>
        <row r="4364">
          <cell r="A4364" t="str">
            <v>Important Note</v>
          </cell>
          <cell r="B4364">
            <v>4363</v>
          </cell>
        </row>
        <row r="4365">
          <cell r="A4365" t="str">
            <v>Number of Children</v>
          </cell>
          <cell r="B4365">
            <v>4364</v>
          </cell>
        </row>
        <row r="4366">
          <cell r="A4366" t="str">
            <v>Number of Dependents</v>
          </cell>
          <cell r="B4366">
            <v>4365</v>
          </cell>
        </row>
        <row r="4367">
          <cell r="A4367" t="str">
            <v>Other Address</v>
          </cell>
          <cell r="B4367">
            <v>4366</v>
          </cell>
        </row>
        <row r="4368">
          <cell r="A4368" t="str">
            <v>Preferred Name</v>
          </cell>
          <cell r="B4368">
            <v>4367</v>
          </cell>
        </row>
        <row r="4369">
          <cell r="A4369" t="str">
            <v>Billing Primary Address</v>
          </cell>
          <cell r="B4369">
            <v>4368</v>
          </cell>
        </row>
        <row r="4370">
          <cell r="A4370" t="str">
            <v>Mailing Primary Address</v>
          </cell>
          <cell r="B4370">
            <v>4369</v>
          </cell>
        </row>
        <row r="4371">
          <cell r="A4371" t="str">
            <v>Other Primary Address</v>
          </cell>
          <cell r="B4371">
            <v>4370</v>
          </cell>
        </row>
        <row r="4372">
          <cell r="A4372" t="str">
            <v>Shipping Primary Address</v>
          </cell>
          <cell r="B4372">
            <v>4371</v>
          </cell>
        </row>
        <row r="4373">
          <cell r="A4373" t="str">
            <v>Primary Citizenship</v>
          </cell>
          <cell r="B4373">
            <v>4372</v>
          </cell>
        </row>
        <row r="4374">
          <cell r="A4374" t="str">
            <v>Primary Contact</v>
          </cell>
          <cell r="B4374">
            <v>4373</v>
          </cell>
        </row>
        <row r="4375">
          <cell r="A4375" t="str">
            <v>Primary Language</v>
          </cell>
          <cell r="B4375">
            <v>4374</v>
          </cell>
        </row>
        <row r="4376">
          <cell r="A4376" t="str">
            <v>Contact Referred</v>
          </cell>
          <cell r="B4376">
            <v>4375</v>
          </cell>
        </row>
        <row r="4377">
          <cell r="A4377" t="str">
            <v>Person Contact Referred</v>
          </cell>
          <cell r="B4377">
            <v>4376</v>
          </cell>
        </row>
        <row r="4378">
          <cell r="A4378" t="str">
            <v>User Referred</v>
          </cell>
          <cell r="B4378">
            <v>4377</v>
          </cell>
        </row>
        <row r="4379">
          <cell r="A4379" t="str">
            <v>Person Contact User Referred</v>
          </cell>
          <cell r="B4379">
            <v>4378</v>
          </cell>
        </row>
        <row r="4380">
          <cell r="A4380" t="str">
            <v>Referrer Score</v>
          </cell>
          <cell r="B4380">
            <v>4379</v>
          </cell>
        </row>
        <row r="4381">
          <cell r="A4381" t="str">
            <v>Relationship Start Date</v>
          </cell>
          <cell r="B4381">
            <v>4380</v>
          </cell>
        </row>
        <row r="4382">
          <cell r="A4382" t="str">
            <v>Frequency of Review</v>
          </cell>
          <cell r="B4382">
            <v>4381</v>
          </cell>
        </row>
        <row r="4383">
          <cell r="A4383" t="str">
            <v>Risk Tolerance</v>
          </cell>
          <cell r="B4383">
            <v>4382</v>
          </cell>
        </row>
        <row r="4384">
          <cell r="A4384" t="str">
            <v>Secondary Citizenship</v>
          </cell>
          <cell r="B4384">
            <v>4383</v>
          </cell>
        </row>
        <row r="4385">
          <cell r="A4385" t="str">
            <v>Secondary Language</v>
          </cell>
          <cell r="B4385">
            <v>4384</v>
          </cell>
        </row>
        <row r="4386">
          <cell r="A4386" t="str">
            <v>Service Level</v>
          </cell>
          <cell r="B4386">
            <v>4385</v>
          </cell>
        </row>
        <row r="4387">
          <cell r="A4387" t="str">
            <v>Shipping Address</v>
          </cell>
          <cell r="B4387">
            <v>4386</v>
          </cell>
        </row>
        <row r="4388">
          <cell r="A4388" t="str">
            <v>Person Contact Source System Number</v>
          </cell>
          <cell r="B4388">
            <v>4387</v>
          </cell>
        </row>
        <row r="4389">
          <cell r="A4389" t="str">
            <v>Status of Goal</v>
          </cell>
          <cell r="B4389">
            <v>4388</v>
          </cell>
        </row>
        <row r="4390">
          <cell r="A4390" t="str">
            <v>Tax Bracket</v>
          </cell>
          <cell r="B4390">
            <v>4389</v>
          </cell>
        </row>
        <row r="4391">
          <cell r="A4391" t="str">
            <v>Tax Number</v>
          </cell>
          <cell r="B4391">
            <v>4390</v>
          </cell>
        </row>
        <row r="4392">
          <cell r="A4392" t="str">
            <v>Time Horizon</v>
          </cell>
          <cell r="B4392">
            <v>4391</v>
          </cell>
        </row>
        <row r="4393">
          <cell r="A4393" t="str">
            <v>Total AUM Joint Owner Amount</v>
          </cell>
          <cell r="B4393">
            <v>4392</v>
          </cell>
        </row>
        <row r="4394">
          <cell r="A4394" t="str">
            <v>Total AUM Primary Owner Amount</v>
          </cell>
          <cell r="B4394">
            <v>4393</v>
          </cell>
        </row>
        <row r="4395">
          <cell r="A4395" t="str">
            <v>Total Bank Deposit Amount</v>
          </cell>
          <cell r="B4395">
            <v>4394</v>
          </cell>
        </row>
        <row r="4396">
          <cell r="A4396" t="str">
            <v>Total Bank Deposit Joint Owner Amount</v>
          </cell>
          <cell r="B4396">
            <v>4395</v>
          </cell>
        </row>
        <row r="4397">
          <cell r="A4397" t="str">
            <v>Total Bank Deposit Primary Owner Amount</v>
          </cell>
          <cell r="B4397">
            <v>4396</v>
          </cell>
        </row>
        <row r="4398">
          <cell r="A4398" t="str">
            <v>Total Financial Account Joint Owner Amount</v>
          </cell>
          <cell r="B4398">
            <v>4397</v>
          </cell>
        </row>
        <row r="4399">
          <cell r="A4399" t="str">
            <v>Total Financial Account Primary Owner Amount</v>
          </cell>
          <cell r="B4399">
            <v>4398</v>
          </cell>
        </row>
        <row r="4400">
          <cell r="A4400" t="str">
            <v>Total Financial Account Amount</v>
          </cell>
          <cell r="B4400">
            <v>4399</v>
          </cell>
        </row>
        <row r="4401">
          <cell r="A4401" t="str">
            <v>Total Held Financial Account Joint Owner Amount</v>
          </cell>
          <cell r="B4401">
            <v>4400</v>
          </cell>
        </row>
        <row r="4402">
          <cell r="A4402" t="str">
            <v>Total Held Financial Account Primary Owner Amount</v>
          </cell>
          <cell r="B4402">
            <v>4401</v>
          </cell>
        </row>
        <row r="4403">
          <cell r="A4403" t="str">
            <v>Total Insurance Amount</v>
          </cell>
          <cell r="B4403">
            <v>4402</v>
          </cell>
        </row>
        <row r="4404">
          <cell r="A4404" t="str">
            <v>Total Insurance Joint Owner Amount</v>
          </cell>
          <cell r="B4404">
            <v>4403</v>
          </cell>
        </row>
        <row r="4405">
          <cell r="A4405" t="str">
            <v>Total Insurance Primary Owner Amount</v>
          </cell>
          <cell r="B4405">
            <v>4404</v>
          </cell>
        </row>
        <row r="4406">
          <cell r="A4406" t="str">
            <v>Total Investment Account Amount</v>
          </cell>
          <cell r="B4406">
            <v>4405</v>
          </cell>
        </row>
        <row r="4407">
          <cell r="A4407" t="str">
            <v>Total Investment Account Joint Owner Amount</v>
          </cell>
          <cell r="B4407">
            <v>4406</v>
          </cell>
        </row>
        <row r="4408">
          <cell r="A4408" t="str">
            <v>Total Investment Account Primary Owner Amount</v>
          </cell>
          <cell r="B4408">
            <v>4407</v>
          </cell>
        </row>
        <row r="4409">
          <cell r="A4409" t="str">
            <v>Total Liabilities Account Amount</v>
          </cell>
          <cell r="B4409">
            <v>4408</v>
          </cell>
        </row>
        <row r="4410">
          <cell r="A4410" t="str">
            <v>Total Liabilities Account Joint Owner Amount</v>
          </cell>
          <cell r="B4410">
            <v>4409</v>
          </cell>
        </row>
        <row r="4411">
          <cell r="A4411" t="str">
            <v>Total Liabilities Account Primary Owner Amount</v>
          </cell>
          <cell r="B4411">
            <v>4410</v>
          </cell>
        </row>
        <row r="4412">
          <cell r="A4412" t="str">
            <v>Total Non Financial Asset Amount</v>
          </cell>
          <cell r="B4412">
            <v>4411</v>
          </cell>
        </row>
        <row r="4413">
          <cell r="A4413" t="str">
            <v>Total Non Financial Asset Joint Owner Amount</v>
          </cell>
          <cell r="B4413">
            <v>4412</v>
          </cell>
        </row>
        <row r="4414">
          <cell r="A4414" t="str">
            <v>Total Non Financial Asset Primary Owner Amount</v>
          </cell>
          <cell r="B4414">
            <v>4413</v>
          </cell>
        </row>
        <row r="4415">
          <cell r="A4415" t="str">
            <v>Total Number of Financial Account</v>
          </cell>
          <cell r="B4415">
            <v>4414</v>
          </cell>
        </row>
        <row r="4416">
          <cell r="A4416" t="str">
            <v>Total Number of Financial Joint Owner Account</v>
          </cell>
          <cell r="B4416">
            <v>4415</v>
          </cell>
        </row>
        <row r="4417">
          <cell r="A4417" t="str">
            <v>Total Number of Financial Primary Owner Account</v>
          </cell>
          <cell r="B4417">
            <v>4416</v>
          </cell>
        </row>
        <row r="4418">
          <cell r="A4418" t="str">
            <v>Total Outstanding Credit</v>
          </cell>
          <cell r="B4418">
            <v>4417</v>
          </cell>
        </row>
        <row r="4419">
          <cell r="A4419" t="str">
            <v>Total Outstanding Credit Joint Owner</v>
          </cell>
          <cell r="B4419">
            <v>4418</v>
          </cell>
        </row>
        <row r="4420">
          <cell r="A4420" t="str">
            <v>Total Outstanding Credit Primary Owner</v>
          </cell>
          <cell r="B4420">
            <v>4419</v>
          </cell>
        </row>
        <row r="4421">
          <cell r="A4421" t="str">
            <v>Total Annual Premium</v>
          </cell>
          <cell r="B4421">
            <v>4420</v>
          </cell>
        </row>
        <row r="4422">
          <cell r="A4422" t="str">
            <v>Total Revenue Amount</v>
          </cell>
          <cell r="B4422">
            <v>4421</v>
          </cell>
        </row>
        <row r="4423">
          <cell r="A4423" t="str">
            <v>Twitter Profile URL.</v>
          </cell>
          <cell r="B4423">
            <v>4422</v>
          </cell>
        </row>
        <row r="4424">
          <cell r="A4424" t="str">
            <v>Wallet Share Percentage</v>
          </cell>
          <cell r="B4424">
            <v>4423</v>
          </cell>
        </row>
        <row r="4425">
          <cell r="A4425" t="str">
            <v>Wedding Anniversary Date</v>
          </cell>
          <cell r="B4425">
            <v>4424</v>
          </cell>
        </row>
        <row r="4426">
          <cell r="A4426" t="str">
            <v>First Visited Date This Year</v>
          </cell>
          <cell r="B4426">
            <v>4425</v>
          </cell>
        </row>
        <row r="4427">
          <cell r="A4427" t="str">
            <v>Customer Generation</v>
          </cell>
          <cell r="B4427">
            <v>4426</v>
          </cell>
        </row>
        <row r="4428">
          <cell r="A4428" t="str">
            <v xml:space="preserve">Type of Gift Basket </v>
          </cell>
          <cell r="B4428">
            <v>4427</v>
          </cell>
        </row>
        <row r="4429">
          <cell r="A4429" t="str">
            <v>Event Tickets as Gifts for Customers</v>
          </cell>
          <cell r="B4429">
            <v>4428</v>
          </cell>
        </row>
        <row r="4430">
          <cell r="A4430" t="str">
            <v>Pending Gift for Deliver</v>
          </cell>
          <cell r="B4430">
            <v>4429</v>
          </cell>
        </row>
        <row r="4431">
          <cell r="A4431" t="str">
            <v>High Value Customer Flag</v>
          </cell>
          <cell r="B4431">
            <v>4430</v>
          </cell>
        </row>
        <row r="4432">
          <cell r="A4432" t="str">
            <v>Non High Value Flag</v>
          </cell>
          <cell r="B4432">
            <v>4431</v>
          </cell>
        </row>
        <row r="4433">
          <cell r="A4433" t="str">
            <v>Greenlane Flag</v>
          </cell>
          <cell r="B4433">
            <v>4432</v>
          </cell>
        </row>
        <row r="4434">
          <cell r="A4434" t="str">
            <v>Customer Group CBS</v>
          </cell>
          <cell r="B4434">
            <v>4433</v>
          </cell>
        </row>
        <row r="4435">
          <cell r="A4435" t="str">
            <v>Salesforce Number of Group / Sub Group Data</v>
          </cell>
          <cell r="B4435">
            <v>4434</v>
          </cell>
        </row>
        <row r="4436">
          <cell r="A4436" t="str">
            <v>Team Lead Name of Group/Sub Group CBS</v>
          </cell>
          <cell r="B4436">
            <v>4435</v>
          </cell>
        </row>
        <row r="4437">
          <cell r="A4437" t="str">
            <v>Contact with Consult Flag</v>
          </cell>
          <cell r="B4437">
            <v>4436</v>
          </cell>
        </row>
        <row r="4438">
          <cell r="A4438" t="str">
            <v>Healthy Body Lifestyle</v>
          </cell>
          <cell r="B4438">
            <v>4437</v>
          </cell>
        </row>
        <row r="4439">
          <cell r="A4439" t="str">
            <v>Healthy Mind Lifestyle</v>
          </cell>
          <cell r="B4439">
            <v>4438</v>
          </cell>
        </row>
        <row r="4440">
          <cell r="A4440" t="str">
            <v>High Value Customer Information</v>
          </cell>
          <cell r="B4440">
            <v>4439</v>
          </cell>
        </row>
        <row r="4441">
          <cell r="A4441" t="str">
            <v>High Value Flag</v>
          </cell>
          <cell r="B4441">
            <v>4440</v>
          </cell>
        </row>
        <row r="4442">
          <cell r="A4442" t="str">
            <v>Interest Coverage Ratio</v>
          </cell>
          <cell r="B4442">
            <v>4441</v>
          </cell>
        </row>
        <row r="4443">
          <cell r="A4443" t="str">
            <v>Customer Identification Number</v>
          </cell>
          <cell r="B4443">
            <v>4442</v>
          </cell>
        </row>
        <row r="4444">
          <cell r="A4444" t="str">
            <v>Prospect Identification Number</v>
          </cell>
          <cell r="B4444">
            <v>4443</v>
          </cell>
        </row>
        <row r="4445">
          <cell r="A4445" t="str">
            <v>Import Experience</v>
          </cell>
          <cell r="B4445">
            <v>4444</v>
          </cell>
        </row>
        <row r="4446">
          <cell r="A4446" t="str">
            <v>Income to Bank Last 1 Month</v>
          </cell>
          <cell r="B4446">
            <v>4445</v>
          </cell>
        </row>
        <row r="4447">
          <cell r="A4447" t="str">
            <v>Income to Bank Last Year</v>
          </cell>
          <cell r="B4447">
            <v>4446</v>
          </cell>
        </row>
        <row r="4448">
          <cell r="A4448" t="str">
            <v>Income to Bank Last Year Range</v>
          </cell>
          <cell r="B4448">
            <v>4447</v>
          </cell>
        </row>
        <row r="4449">
          <cell r="A4449" t="str">
            <v>Income to Bank This Year</v>
          </cell>
          <cell r="B4449">
            <v>4448</v>
          </cell>
        </row>
        <row r="4450">
          <cell r="A4450" t="str">
            <v>Income to Bank This Year Range</v>
          </cell>
          <cell r="B4450">
            <v>4449</v>
          </cell>
        </row>
        <row r="4451">
          <cell r="A4451" t="str">
            <v>Income to SME</v>
          </cell>
          <cell r="B4451">
            <v>4450</v>
          </cell>
        </row>
        <row r="4452">
          <cell r="A4452" t="str">
            <v>Incorrect Name</v>
          </cell>
          <cell r="B4452">
            <v>4451</v>
          </cell>
        </row>
        <row r="4453">
          <cell r="A4453" t="str">
            <v>Incorrect Phone Number</v>
          </cell>
          <cell r="B4453">
            <v>4452</v>
          </cell>
        </row>
        <row r="4454">
          <cell r="A4454" t="str">
            <v>Industry Color Group</v>
          </cell>
          <cell r="B4454">
            <v>4453</v>
          </cell>
        </row>
        <row r="4455">
          <cell r="A4455" t="str">
            <v>Industry Grade</v>
          </cell>
          <cell r="B4455">
            <v>4454</v>
          </cell>
        </row>
        <row r="4456">
          <cell r="A4456" t="str">
            <v>Industry Risk</v>
          </cell>
          <cell r="B4456">
            <v>4455</v>
          </cell>
        </row>
        <row r="4457">
          <cell r="A4457" t="str">
            <v>Converted Flag</v>
          </cell>
          <cell r="B4457">
            <v>4456</v>
          </cell>
        </row>
        <row r="4458">
          <cell r="A4458" t="str">
            <v xml:space="preserve">Shareholder Capital and Issued and Paid-Up Shareholder Capital
</v>
          </cell>
          <cell r="B4458">
            <v>4457</v>
          </cell>
        </row>
        <row r="4459">
          <cell r="A4459" t="str">
            <v>Kbank Private Banking Monthly Statement Subscription</v>
          </cell>
          <cell r="B4459">
            <v>4458</v>
          </cell>
        </row>
        <row r="4460">
          <cell r="A4460" t="str">
            <v>Results of Collaboration between KBANK - KSEC</v>
          </cell>
          <cell r="B4460">
            <v>4459</v>
          </cell>
        </row>
        <row r="4461">
          <cell r="A4461" t="str">
            <v>Know Your Business Customer Flag</v>
          </cell>
          <cell r="B4461">
            <v>4460</v>
          </cell>
        </row>
        <row r="4462">
          <cell r="A4462" t="str">
            <v>Last Response Lead Employee Number</v>
          </cell>
          <cell r="B4462">
            <v>4461</v>
          </cell>
        </row>
        <row r="4463">
          <cell r="A4463" t="str">
            <v>Last Updated Lead Datetime</v>
          </cell>
          <cell r="B4463">
            <v>4462</v>
          </cell>
        </row>
        <row r="4464">
          <cell r="A4464" t="str">
            <v>Last Updated Call Report Datetime</v>
          </cell>
          <cell r="B4464">
            <v>4463</v>
          </cell>
        </row>
        <row r="4465">
          <cell r="A4465" t="str">
            <v>Last Setup Application Employee Name</v>
          </cell>
          <cell r="B4465">
            <v>4464</v>
          </cell>
        </row>
        <row r="4466">
          <cell r="A4466" t="str">
            <v>Last Setup Application Datetime</v>
          </cell>
          <cell r="B4466">
            <v>4465</v>
          </cell>
        </row>
        <row r="4467">
          <cell r="A4467" t="str">
            <v>Last Visited Customer Employee Name</v>
          </cell>
          <cell r="B4467">
            <v>4466</v>
          </cell>
        </row>
        <row r="4468">
          <cell r="A4468" t="str">
            <v>Last Visited Customer Datetime</v>
          </cell>
          <cell r="B4468">
            <v>4467</v>
          </cell>
        </row>
        <row r="4469">
          <cell r="A4469" t="str">
            <v>Last Year Gift for the Customer</v>
          </cell>
          <cell r="B4469">
            <v>4468</v>
          </cell>
        </row>
        <row r="4470">
          <cell r="A4470" t="str">
            <v>Customer Lead for Feedback</v>
          </cell>
          <cell r="B4470">
            <v>4469</v>
          </cell>
        </row>
        <row r="4471">
          <cell r="A4471" t="str">
            <v>Customer Lead for Sales</v>
          </cell>
          <cell r="B4471">
            <v>4470</v>
          </cell>
        </row>
        <row r="4472">
          <cell r="A4472" t="str">
            <v>Lead Sharing Expired Date</v>
          </cell>
          <cell r="B4472">
            <v>4471</v>
          </cell>
        </row>
        <row r="4473">
          <cell r="A4473" t="str">
            <v>Customer Lead Status</v>
          </cell>
          <cell r="B4473">
            <v>4472</v>
          </cell>
        </row>
        <row r="4474">
          <cell r="A4474" t="str">
            <v>Customer Lead for Feedback to Do</v>
          </cell>
          <cell r="B4474">
            <v>4473</v>
          </cell>
        </row>
        <row r="4475">
          <cell r="A4475" t="str">
            <v>Customer Lead for Feedback to Inform</v>
          </cell>
          <cell r="B4475">
            <v>4474</v>
          </cell>
        </row>
        <row r="4476">
          <cell r="A4476" t="str">
            <v>Lead CBS Response Flag</v>
          </cell>
          <cell r="B4476">
            <v>4475</v>
          </cell>
        </row>
        <row r="4477">
          <cell r="A4477" t="str">
            <v>Liabilities Accounts Payable</v>
          </cell>
          <cell r="B4477">
            <v>4476</v>
          </cell>
        </row>
        <row r="4478">
          <cell r="A4478" t="str">
            <v xml:space="preserve">Liabilities Current Liability </v>
          </cell>
          <cell r="B4478">
            <v>4477</v>
          </cell>
        </row>
        <row r="4479">
          <cell r="A4479" t="str">
            <v>Other Liabilities 2</v>
          </cell>
          <cell r="B4479">
            <v>4478</v>
          </cell>
        </row>
        <row r="4480">
          <cell r="A4480" t="str">
            <v>Other Liabilities</v>
          </cell>
          <cell r="B4480">
            <v>4479</v>
          </cell>
        </row>
        <row r="4481">
          <cell r="A4481" t="str">
            <v>Liabilities Long Term Loan</v>
          </cell>
          <cell r="B4481">
            <v>4480</v>
          </cell>
        </row>
        <row r="4482">
          <cell r="A4482" t="str">
            <v xml:space="preserve">Non Current Liabilities </v>
          </cell>
          <cell r="B4482">
            <v>4481</v>
          </cell>
        </row>
        <row r="4483">
          <cell r="A4483" t="str">
            <v>Liabilities Overdraft</v>
          </cell>
          <cell r="B4483">
            <v>4482</v>
          </cell>
        </row>
        <row r="4484">
          <cell r="A4484" t="str">
            <v xml:space="preserve">Liabilities Short Term Loan </v>
          </cell>
          <cell r="B4484">
            <v>4483</v>
          </cell>
        </row>
        <row r="4485">
          <cell r="A4485" t="str">
            <v>Total Liabilities</v>
          </cell>
          <cell r="B4485">
            <v>4484</v>
          </cell>
        </row>
        <row r="4486">
          <cell r="A4486" t="str">
            <v>Customer LifeStyle</v>
          </cell>
          <cell r="B4486">
            <v>4485</v>
          </cell>
        </row>
        <row r="4487">
          <cell r="A4487" t="str">
            <v>Additional Life Style Detail</v>
          </cell>
          <cell r="B4487">
            <v>4486</v>
          </cell>
        </row>
        <row r="4488">
          <cell r="A4488" t="str">
            <v>Customer Line ID</v>
          </cell>
          <cell r="B4488">
            <v>4487</v>
          </cell>
        </row>
        <row r="4489">
          <cell r="A4489" t="str">
            <v>Main Bank Flag</v>
          </cell>
          <cell r="B4489">
            <v>4488</v>
          </cell>
        </row>
        <row r="4490">
          <cell r="A4490" t="str">
            <v>Corporate Main Bank Flag</v>
          </cell>
          <cell r="B4490">
            <v>4489</v>
          </cell>
        </row>
        <row r="4491">
          <cell r="A4491" t="str">
            <v>Retail Main Bank Flag</v>
          </cell>
          <cell r="B4491">
            <v>4490</v>
          </cell>
        </row>
        <row r="4492">
          <cell r="A4492" t="str">
            <v>Reason to become Master RM</v>
          </cell>
          <cell r="B4492">
            <v>4491</v>
          </cell>
        </row>
        <row r="4493">
          <cell r="A4493" t="str">
            <v>Main Borrower Bank</v>
          </cell>
          <cell r="B4493">
            <v>4492</v>
          </cell>
        </row>
        <row r="4494">
          <cell r="A4494" t="str">
            <v>Main Borrower Bank (RBS)</v>
          </cell>
          <cell r="B4494">
            <v>4493</v>
          </cell>
        </row>
        <row r="4495">
          <cell r="A4495" t="str">
            <v>Merge Status</v>
          </cell>
          <cell r="B4495">
            <v>4494</v>
          </cell>
        </row>
        <row r="4496">
          <cell r="A4496" t="str">
            <v>Merge Status Code</v>
          </cell>
          <cell r="B4496">
            <v>4495</v>
          </cell>
        </row>
        <row r="4497">
          <cell r="A4497" t="str">
            <v>MF Guarantee</v>
          </cell>
          <cell r="B4497">
            <v>4496</v>
          </cell>
        </row>
        <row r="4498">
          <cell r="A4498" t="str">
            <v>Monthly Outstanding Balance</v>
          </cell>
          <cell r="B4498">
            <v>4497</v>
          </cell>
        </row>
        <row r="4499">
          <cell r="A4499" t="str">
            <v>RBS Monthly Outstanding Balance</v>
          </cell>
          <cell r="B4499">
            <v>4498</v>
          </cell>
        </row>
        <row r="4500">
          <cell r="A4500" t="str">
            <v>Mobile Phone 2</v>
          </cell>
          <cell r="B4500">
            <v>4499</v>
          </cell>
        </row>
        <row r="4501">
          <cell r="A4501" t="str">
            <v>Mobile Phone</v>
          </cell>
          <cell r="B4501">
            <v>4500</v>
          </cell>
        </row>
        <row r="4502">
          <cell r="A4502" t="str">
            <v>Customer Monthly Income</v>
          </cell>
          <cell r="B4502">
            <v>4501</v>
          </cell>
        </row>
        <row r="4503">
          <cell r="A4503" t="str">
            <v>Most Interesting Topic</v>
          </cell>
          <cell r="B4503">
            <v>4502</v>
          </cell>
        </row>
        <row r="4504">
          <cell r="A4504" t="str">
            <v>Most Customer Visited Place</v>
          </cell>
          <cell r="B4504">
            <v>4503</v>
          </cell>
        </row>
        <row r="4505">
          <cell r="A4505" t="str">
            <v>Main Saving and Investment bank</v>
          </cell>
          <cell r="B4505">
            <v>4504</v>
          </cell>
        </row>
        <row r="4506">
          <cell r="A4506" t="str">
            <v>Name and Surname in English</v>
          </cell>
          <cell r="B4506">
            <v>4505</v>
          </cell>
        </row>
        <row r="4507">
          <cell r="A4507" t="str">
            <v>Name and Surname in Thai</v>
          </cell>
          <cell r="B4507">
            <v>4506</v>
          </cell>
        </row>
        <row r="4508">
          <cell r="A4508" t="str">
            <v>CBS Nationality</v>
          </cell>
          <cell r="B4508">
            <v>4507</v>
          </cell>
        </row>
        <row r="4509">
          <cell r="A4509" t="str">
            <v>Network Name</v>
          </cell>
          <cell r="B4509">
            <v>4508</v>
          </cell>
        </row>
        <row r="4510">
          <cell r="A4510" t="str">
            <v>Owner NH Emp Number</v>
          </cell>
          <cell r="B4510">
            <v>4509</v>
          </cell>
        </row>
        <row r="4511">
          <cell r="A4511" t="str">
            <v>Owner NH Name</v>
          </cell>
          <cell r="B4511">
            <v>4510</v>
          </cell>
        </row>
        <row r="4512">
          <cell r="A4512" t="str">
            <v>NH RC Code</v>
          </cell>
          <cell r="B4512">
            <v>4511</v>
          </cell>
        </row>
        <row r="4513">
          <cell r="A4513" t="str">
            <v>CBS Team Lead Name</v>
          </cell>
          <cell r="B4513">
            <v>4512</v>
          </cell>
        </row>
        <row r="4514">
          <cell r="A4514" t="str">
            <v>Customer Nickname</v>
          </cell>
          <cell r="B4514">
            <v>4513</v>
          </cell>
        </row>
        <row r="4515">
          <cell r="A4515" t="str">
            <v>RBS Port Selection Count</v>
          </cell>
          <cell r="B4515">
            <v>4514</v>
          </cell>
        </row>
        <row r="4516">
          <cell r="A4516" t="str">
            <v>Product Holding Count</v>
          </cell>
          <cell r="B4516">
            <v>4515</v>
          </cell>
        </row>
        <row r="4517">
          <cell r="A4517" t="str">
            <v>Internal Extension Number</v>
          </cell>
          <cell r="B4517">
            <v>4516</v>
          </cell>
        </row>
        <row r="4518">
          <cell r="A4518" t="str">
            <v>Company Fax</v>
          </cell>
          <cell r="B4518">
            <v>4517</v>
          </cell>
        </row>
        <row r="4519">
          <cell r="A4519" t="str">
            <v>Company Mobile Phone Number</v>
          </cell>
          <cell r="B4519">
            <v>4518</v>
          </cell>
        </row>
        <row r="4520">
          <cell r="A4520" t="str">
            <v>Company Number</v>
          </cell>
          <cell r="B4520">
            <v>4519</v>
          </cell>
        </row>
        <row r="4521">
          <cell r="A4521" t="str">
            <v>Company Phone Number</v>
          </cell>
          <cell r="B4521">
            <v>4520</v>
          </cell>
        </row>
        <row r="4522">
          <cell r="A4522" t="str">
            <v>Online Channel</v>
          </cell>
          <cell r="B4522">
            <v>4521</v>
          </cell>
        </row>
        <row r="4523">
          <cell r="A4523" t="str">
            <v>Customer Character Information</v>
          </cell>
          <cell r="B4523">
            <v>4522</v>
          </cell>
        </row>
        <row r="4524">
          <cell r="A4524" t="str">
            <v>Customer Life Style Details</v>
          </cell>
          <cell r="B4524">
            <v>4523</v>
          </cell>
        </row>
        <row r="4525">
          <cell r="A4525" t="str">
            <v>Others Segment</v>
          </cell>
          <cell r="B4525">
            <v>4524</v>
          </cell>
        </row>
        <row r="4526">
          <cell r="A4526" t="str">
            <v>Owner Employee Number</v>
          </cell>
          <cell r="B4526">
            <v>4525</v>
          </cell>
        </row>
        <row r="4527">
          <cell r="A4527" t="str">
            <v>Private Banking Customer Owner Name</v>
          </cell>
          <cell r="B4527">
            <v>4526</v>
          </cell>
        </row>
        <row r="4528">
          <cell r="A4528" t="str">
            <v>Network Head RC Code</v>
          </cell>
          <cell r="B4528">
            <v>4527</v>
          </cell>
        </row>
        <row r="4529">
          <cell r="A4529" t="str">
            <v>Customer Owner Profile Name</v>
          </cell>
          <cell r="B4529">
            <v>4528</v>
          </cell>
        </row>
        <row r="4530">
          <cell r="A4530" t="str">
            <v>Customer Owner RC Code</v>
          </cell>
          <cell r="B4530">
            <v>4529</v>
          </cell>
        </row>
        <row r="4531">
          <cell r="A4531" t="str">
            <v>Salesforce Number of Owner</v>
          </cell>
          <cell r="B4531">
            <v>4530</v>
          </cell>
        </row>
        <row r="4532">
          <cell r="A4532" t="str">
            <v>PB Last Visited Date Time</v>
          </cell>
          <cell r="B4532">
            <v>4531</v>
          </cell>
        </row>
        <row r="4533">
          <cell r="A4533" t="str">
            <v>Phone 1 for HN Customer</v>
          </cell>
          <cell r="B4533">
            <v>4532</v>
          </cell>
        </row>
        <row r="4534">
          <cell r="A4534" t="str">
            <v>Phone 2 for HN Customer</v>
          </cell>
          <cell r="B4534">
            <v>4533</v>
          </cell>
        </row>
        <row r="4535">
          <cell r="A4535" t="str">
            <v>PB Team Name</v>
          </cell>
          <cell r="B4535">
            <v>4534</v>
          </cell>
        </row>
        <row r="4536">
          <cell r="A4536" t="str">
            <v>Personal Email</v>
          </cell>
          <cell r="B4536">
            <v>4535</v>
          </cell>
        </row>
        <row r="4537">
          <cell r="A4537" t="str">
            <v>Personal Mobile Number</v>
          </cell>
          <cell r="B4537">
            <v>4536</v>
          </cell>
        </row>
        <row r="4538">
          <cell r="A4538" t="str">
            <v>Trigger Information 1</v>
          </cell>
          <cell r="B4538">
            <v>4537</v>
          </cell>
        </row>
        <row r="4539">
          <cell r="A4539" t="str">
            <v>Trigger Information 2</v>
          </cell>
          <cell r="B4539">
            <v>4538</v>
          </cell>
        </row>
        <row r="4540">
          <cell r="A4540" t="str">
            <v>Trigger Information 3</v>
          </cell>
          <cell r="B4540">
            <v>4539</v>
          </cell>
        </row>
        <row r="4541">
          <cell r="A4541" t="str">
            <v>Trigger Information 4</v>
          </cell>
          <cell r="B4541">
            <v>4540</v>
          </cell>
        </row>
        <row r="4542">
          <cell r="A4542" t="str">
            <v>Trigger Information 5</v>
          </cell>
          <cell r="B4542">
            <v>4541</v>
          </cell>
        </row>
        <row r="4543">
          <cell r="A4543" t="str">
            <v>Trigger Information 6</v>
          </cell>
          <cell r="B4543">
            <v>4542</v>
          </cell>
        </row>
        <row r="4544">
          <cell r="A4544" t="str">
            <v>Trigger Information 7</v>
          </cell>
          <cell r="B4544">
            <v>4543</v>
          </cell>
        </row>
        <row r="4545">
          <cell r="A4545" t="str">
            <v>Trigger Information 8</v>
          </cell>
          <cell r="B4545">
            <v>4544</v>
          </cell>
        </row>
        <row r="4546">
          <cell r="A4546" t="str">
            <v>PH Current Account</v>
          </cell>
          <cell r="B4546">
            <v>4545</v>
          </cell>
        </row>
        <row r="4547">
          <cell r="A4547" t="str">
            <v>PH Credit Card</v>
          </cell>
          <cell r="B4547">
            <v>4546</v>
          </cell>
        </row>
        <row r="4548">
          <cell r="A4548" t="str">
            <v>PH Saving Account</v>
          </cell>
          <cell r="B4548">
            <v>4547</v>
          </cell>
        </row>
        <row r="4549">
          <cell r="A4549" t="str">
            <v>Customer Phone Number 2</v>
          </cell>
          <cell r="B4549">
            <v>4548</v>
          </cell>
        </row>
        <row r="4550">
          <cell r="A4550" t="str">
            <v>Customer Phone Number</v>
          </cell>
          <cell r="B4550">
            <v>4549</v>
          </cell>
        </row>
        <row r="4551">
          <cell r="A4551" t="str">
            <v>Other Customer Phone Number</v>
          </cell>
          <cell r="B4551">
            <v>4550</v>
          </cell>
        </row>
        <row r="4552">
          <cell r="A4552" t="str">
            <v>Phone Sale Service</v>
          </cell>
          <cell r="B4552">
            <v>4551</v>
          </cell>
        </row>
        <row r="4553">
          <cell r="A4553" t="str">
            <v>Port/Pool Status of Owner</v>
          </cell>
          <cell r="B4553">
            <v>4552</v>
          </cell>
        </row>
        <row r="4554">
          <cell r="A4554" t="str">
            <v>Branch Port / Pool</v>
          </cell>
          <cell r="B4554">
            <v>4553</v>
          </cell>
        </row>
        <row r="4555">
          <cell r="A4555" t="str">
            <v>Port/Pool Dual Status</v>
          </cell>
          <cell r="B4555">
            <v>4554</v>
          </cell>
        </row>
        <row r="4556">
          <cell r="A4556" t="str">
            <v>Customer Priority for Master RM</v>
          </cell>
          <cell r="B4556">
            <v>4555</v>
          </cell>
        </row>
        <row r="4557">
          <cell r="A4557" t="str">
            <v>DNW Port/Pool</v>
          </cell>
          <cell r="B4557">
            <v>4556</v>
          </cell>
        </row>
        <row r="4558">
          <cell r="A4558" t="str">
            <v>Gift Recipient Position</v>
          </cell>
          <cell r="B4558">
            <v>4557</v>
          </cell>
        </row>
        <row r="4559">
          <cell r="A4559" t="str">
            <v>Potential Customer</v>
          </cell>
          <cell r="B4559">
            <v>4558</v>
          </cell>
        </row>
        <row r="4560">
          <cell r="A4560" t="str">
            <v>Presentation Skill</v>
          </cell>
          <cell r="B4560">
            <v>4559</v>
          </cell>
        </row>
        <row r="4561">
          <cell r="A4561" t="str">
            <v>Previous AH Name</v>
          </cell>
          <cell r="B4561">
            <v>4560</v>
          </cell>
        </row>
        <row r="4562">
          <cell r="A4562" t="str">
            <v>Previous Dual RM</v>
          </cell>
          <cell r="B4562">
            <v>4561</v>
          </cell>
        </row>
        <row r="4563">
          <cell r="A4563" t="str">
            <v>Salesforce Number of Previous HN</v>
          </cell>
          <cell r="B4563">
            <v>4562</v>
          </cell>
        </row>
        <row r="4564">
          <cell r="A4564" t="str">
            <v>Salesforce NUmber of Previous HN Team</v>
          </cell>
          <cell r="B4564">
            <v>4563</v>
          </cell>
        </row>
        <row r="4565">
          <cell r="A4565" t="str">
            <v>Previous Owner RC Code</v>
          </cell>
          <cell r="B4565">
            <v>4564</v>
          </cell>
        </row>
        <row r="4566">
          <cell r="A4566" t="str">
            <v>Previous HN Name</v>
          </cell>
          <cell r="B4566">
            <v>4565</v>
          </cell>
        </row>
        <row r="4567">
          <cell r="A4567" t="str">
            <v>Salesforce Number of Previous Owner</v>
          </cell>
          <cell r="B4567">
            <v>4566</v>
          </cell>
        </row>
        <row r="4568">
          <cell r="A4568" t="str">
            <v>Previous Owner Employee Number</v>
          </cell>
          <cell r="B4568">
            <v>4567</v>
          </cell>
        </row>
        <row r="4569">
          <cell r="A4569" t="str">
            <v>Previous Owner User Extension</v>
          </cell>
          <cell r="B4569">
            <v>4568</v>
          </cell>
        </row>
        <row r="4570">
          <cell r="A4570" t="str">
            <v>Previous Owner Segment Code</v>
          </cell>
          <cell r="B4570">
            <v>4569</v>
          </cell>
        </row>
        <row r="4571">
          <cell r="A4571" t="str">
            <v>Previous Service RM Emp Number</v>
          </cell>
          <cell r="B4571">
            <v>4570</v>
          </cell>
        </row>
        <row r="4572">
          <cell r="A4572" t="str">
            <v>Previous Service RM team</v>
          </cell>
          <cell r="B4572">
            <v>4571</v>
          </cell>
        </row>
        <row r="4573">
          <cell r="A4573" t="str">
            <v>Previous Team Code</v>
          </cell>
          <cell r="B4573">
            <v>4572</v>
          </cell>
        </row>
        <row r="4574">
          <cell r="A4574" t="str">
            <v>Primary Customer Contact</v>
          </cell>
          <cell r="B4574">
            <v>4573</v>
          </cell>
        </row>
        <row r="4575">
          <cell r="A4575" t="str">
            <v>RM Segment Code</v>
          </cell>
          <cell r="B4575">
            <v>4574</v>
          </cell>
        </row>
        <row r="4576">
          <cell r="A4576" t="str">
            <v>Segment Full Name</v>
          </cell>
          <cell r="B4576">
            <v>4575</v>
          </cell>
        </row>
        <row r="4577">
          <cell r="A4577" t="str">
            <v>Segment Abbreviation</v>
          </cell>
          <cell r="B4577">
            <v>4576</v>
          </cell>
        </row>
        <row r="4578">
          <cell r="A4578" t="str">
            <v>Duration of Creating Prospect</v>
          </cell>
          <cell r="B4578">
            <v>4577</v>
          </cell>
        </row>
        <row r="4579">
          <cell r="A4579" t="str">
            <v>Duration Number of Creating Prospect</v>
          </cell>
          <cell r="B4579">
            <v>4578</v>
          </cell>
        </row>
        <row r="4580">
          <cell r="A4580" t="str">
            <v>PS Name CBS</v>
          </cell>
          <cell r="B4580">
            <v>4579</v>
          </cell>
        </row>
        <row r="4581">
          <cell r="A4581" t="str">
            <v>Race</v>
          </cell>
          <cell r="B4581">
            <v>4580</v>
          </cell>
        </row>
        <row r="4582">
          <cell r="A4582" t="str">
            <v>Previous Branch Closeness RC Code</v>
          </cell>
          <cell r="B4582">
            <v>4581</v>
          </cell>
        </row>
        <row r="4583">
          <cell r="A4583" t="str">
            <v>Branch Code RC Code</v>
          </cell>
          <cell r="B4583">
            <v>4582</v>
          </cell>
        </row>
        <row r="4584">
          <cell r="A4584" t="str">
            <v>Employee Number of Branch Closeness Manager</v>
          </cell>
          <cell r="B4584">
            <v>4583</v>
          </cell>
        </row>
        <row r="4585">
          <cell r="A4585" t="str">
            <v>Owner RC code</v>
          </cell>
          <cell r="B4585">
            <v>4584</v>
          </cell>
        </row>
        <row r="4586">
          <cell r="A4586" t="str">
            <v>Name of Gift Recipient</v>
          </cell>
          <cell r="B4586">
            <v>4585</v>
          </cell>
        </row>
        <row r="4587">
          <cell r="A4587" t="str">
            <v>Gift Recipient Phone Number</v>
          </cell>
          <cell r="B4587">
            <v>4586</v>
          </cell>
        </row>
        <row r="4588">
          <cell r="A4588" t="str">
            <v>Lifestyle</v>
          </cell>
          <cell r="B4588">
            <v>4587</v>
          </cell>
        </row>
        <row r="4589">
          <cell r="A4589" t="str">
            <v>Refer Source</v>
          </cell>
          <cell r="B4589">
            <v>4588</v>
          </cell>
        </row>
        <row r="4590">
          <cell r="A4590" t="str">
            <v>Other Refer Source</v>
          </cell>
          <cell r="B4590">
            <v>4589</v>
          </cell>
        </row>
        <row r="4591">
          <cell r="A4591" t="str">
            <v>Customer Other Type</v>
          </cell>
          <cell r="B4591">
            <v>4590</v>
          </cell>
        </row>
        <row r="4592">
          <cell r="A4592" t="str">
            <v>RM Refer</v>
          </cell>
          <cell r="B4592">
            <v>4591</v>
          </cell>
        </row>
        <row r="4593">
          <cell r="A4593" t="str">
            <v>Customer Relationship Level</v>
          </cell>
          <cell r="B4593">
            <v>4592</v>
          </cell>
        </row>
        <row r="4594">
          <cell r="A4594" t="str">
            <v>Remaining Benefit</v>
          </cell>
          <cell r="B4594">
            <v>4593</v>
          </cell>
        </row>
        <row r="4595">
          <cell r="A4595" t="str">
            <v>Remaining Wallet</v>
          </cell>
          <cell r="B4595">
            <v>4594</v>
          </cell>
        </row>
        <row r="4596">
          <cell r="A4596" t="str">
            <v>Customer in Port or Pool</v>
          </cell>
          <cell r="B4596">
            <v>4595</v>
          </cell>
        </row>
        <row r="4597">
          <cell r="A4597" t="str">
            <v>Customer in Team or Pool</v>
          </cell>
          <cell r="B4597">
            <v>4596</v>
          </cell>
        </row>
        <row r="4598">
          <cell r="A4598" t="str">
            <v>Outstanding and Limiting Range for Report</v>
          </cell>
          <cell r="B4598">
            <v>4597</v>
          </cell>
        </row>
        <row r="4599">
          <cell r="A4599" t="str">
            <v>Limiting Range for Report</v>
          </cell>
          <cell r="B4599">
            <v>4598</v>
          </cell>
        </row>
        <row r="4600">
          <cell r="A4600" t="str">
            <v>Outstanding Range for Report</v>
          </cell>
          <cell r="B4600">
            <v>4599</v>
          </cell>
        </row>
        <row r="4601">
          <cell r="A4601" t="str">
            <v>Retained Earning</v>
          </cell>
          <cell r="B4601">
            <v>4600</v>
          </cell>
        </row>
        <row r="4602">
          <cell r="A4602" t="str">
            <v>Return Cheque Notification Services</v>
          </cell>
          <cell r="B4602">
            <v>4601</v>
          </cell>
        </row>
        <row r="4603">
          <cell r="A4603" t="str">
            <v>Reason for Port Review</v>
          </cell>
          <cell r="B4603">
            <v>4602</v>
          </cell>
        </row>
        <row r="4604">
          <cell r="A4604" t="str">
            <v>SME Exposure as of 202005.</v>
          </cell>
          <cell r="B4604">
            <v>4603</v>
          </cell>
        </row>
        <row r="4605">
          <cell r="A4605" t="str">
            <v>Total AUM as of 202005.</v>
          </cell>
          <cell r="B4605">
            <v>4604</v>
          </cell>
        </row>
        <row r="4606">
          <cell r="A4606" t="str">
            <v>Business Income (per Year) Tier</v>
          </cell>
          <cell r="B4606">
            <v>4605</v>
          </cell>
        </row>
        <row r="4607">
          <cell r="A4607" t="str">
            <v>12 Months Inflow Account Deposit Tier</v>
          </cell>
          <cell r="B4607">
            <v>4606</v>
          </cell>
        </row>
        <row r="4608">
          <cell r="A4608" t="str">
            <v>Major Customer Group</v>
          </cell>
          <cell r="B4608">
            <v>4607</v>
          </cell>
        </row>
        <row r="4609">
          <cell r="A4609" t="str">
            <v>Did Master RM Visit Customer in 2020</v>
          </cell>
          <cell r="B4609">
            <v>4608</v>
          </cell>
        </row>
        <row r="4610">
          <cell r="A4610" t="str">
            <v>Last visited not by Master RM</v>
          </cell>
          <cell r="B4610">
            <v>4609</v>
          </cell>
        </row>
        <row r="4611">
          <cell r="A4611" t="str">
            <v>Risk level</v>
          </cell>
          <cell r="B4611">
            <v>4610</v>
          </cell>
        </row>
        <row r="4612">
          <cell r="A4612" t="str">
            <v>Picture of Risk Level</v>
          </cell>
          <cell r="B4612">
            <v>4611</v>
          </cell>
        </row>
        <row r="4613">
          <cell r="A4613" t="str">
            <v>Account Owner Phone Number</v>
          </cell>
          <cell r="B4613">
            <v>4612</v>
          </cell>
        </row>
        <row r="4614">
          <cell r="A4614" t="str">
            <v>Account Owner Name</v>
          </cell>
          <cell r="B4614">
            <v>4613</v>
          </cell>
        </row>
        <row r="4615">
          <cell r="A4615" t="str">
            <v>WBG segment</v>
          </cell>
          <cell r="B4615">
            <v>4614</v>
          </cell>
        </row>
        <row r="4616">
          <cell r="A4616" t="str">
            <v>Customer are Likely to Sell KLC</v>
          </cell>
          <cell r="B4616">
            <v>4615</v>
          </cell>
        </row>
        <row r="4617">
          <cell r="A4617" t="str">
            <v>Sales Size</v>
          </cell>
          <cell r="B4617">
            <v>4616</v>
          </cell>
        </row>
        <row r="4618">
          <cell r="A4618" t="str">
            <v>Account Salesforce Number</v>
          </cell>
          <cell r="B4618">
            <v>4617</v>
          </cell>
        </row>
        <row r="4619">
          <cell r="A4619" t="str">
            <v>Manual Upload Range Value of sales_size__c (Manual Upload)</v>
          </cell>
          <cell r="B4619">
            <v>4618</v>
          </cell>
        </row>
        <row r="4620">
          <cell r="A4620" t="str">
            <v>RM in the Same Segment</v>
          </cell>
          <cell r="B4620">
            <v>4619</v>
          </cell>
        </row>
        <row r="4621">
          <cell r="A4621" t="str">
            <v>Customer script</v>
          </cell>
          <cell r="B4621">
            <v>4620</v>
          </cell>
        </row>
        <row r="4622">
          <cell r="A4622" t="str">
            <v>Securities Services</v>
          </cell>
          <cell r="B4622">
            <v>4621</v>
          </cell>
        </row>
        <row r="4623">
          <cell r="A4623" t="str">
            <v>Picture of Primary Segment Code</v>
          </cell>
          <cell r="B4623">
            <v>4622</v>
          </cell>
        </row>
        <row r="4624">
          <cell r="A4624" t="str">
            <v xml:space="preserve">Primary &amp; Secondary Segment Code
</v>
          </cell>
          <cell r="B4624">
            <v>4623</v>
          </cell>
        </row>
        <row r="4625">
          <cell r="A4625" t="str">
            <v>Team RC Code (Port Selection)</v>
          </cell>
          <cell r="B4625">
            <v>4624</v>
          </cell>
        </row>
        <row r="4626">
          <cell r="A4626" t="str">
            <v>Check Sensitive Customer</v>
          </cell>
          <cell r="B4626">
            <v>4625</v>
          </cell>
        </row>
        <row r="4627">
          <cell r="A4627" t="str">
            <v>Service Manager Name</v>
          </cell>
          <cell r="B4627">
            <v>4626</v>
          </cell>
        </row>
        <row r="4628">
          <cell r="A4628" t="str">
            <v>Service Manager Person Name</v>
          </cell>
          <cell r="B4628">
            <v>4627</v>
          </cell>
        </row>
        <row r="4629">
          <cell r="A4629" t="str">
            <v>Service Manager Phone Number</v>
          </cell>
          <cell r="B4629">
            <v>4628</v>
          </cell>
        </row>
        <row r="4630">
          <cell r="A4630" t="str">
            <v>Service RM Salesforce Number</v>
          </cell>
          <cell r="B4630">
            <v>4629</v>
          </cell>
        </row>
        <row r="4631">
          <cell r="A4631" t="str">
            <v>Service RM Employee Number</v>
          </cell>
          <cell r="B4631">
            <v>4630</v>
          </cell>
        </row>
        <row r="4632">
          <cell r="A4632" t="str">
            <v>Service RM Phone Number</v>
          </cell>
          <cell r="B4632">
            <v>4631</v>
          </cell>
        </row>
        <row r="4633">
          <cell r="A4633" t="str">
            <v>Service Team Slaesforce Number</v>
          </cell>
          <cell r="B4633">
            <v>4632</v>
          </cell>
        </row>
        <row r="4634">
          <cell r="A4634" t="str">
            <v>Share with Person</v>
          </cell>
          <cell r="B4634">
            <v>4633</v>
          </cell>
        </row>
        <row r="4635">
          <cell r="A4635" t="str">
            <v>Share with AN Segment</v>
          </cell>
          <cell r="B4635">
            <v>4634</v>
          </cell>
        </row>
        <row r="4636">
          <cell r="A4636" t="str">
            <v>Able to Meet Customer</v>
          </cell>
          <cell r="B4636">
            <v>4635</v>
          </cell>
        </row>
        <row r="4637">
          <cell r="A4637" t="str">
            <v>RM Contact Number</v>
          </cell>
          <cell r="B4637">
            <v>4636</v>
          </cell>
        </row>
        <row r="4638">
          <cell r="A4638" t="str">
            <v>Employee Number of Customer Temporary Owner</v>
          </cell>
          <cell r="B4638">
            <v>4637</v>
          </cell>
        </row>
        <row r="4639">
          <cell r="A4639" t="str">
            <v>Able to Contact via SMS</v>
          </cell>
          <cell r="B4639">
            <v>4638</v>
          </cell>
        </row>
        <row r="4640">
          <cell r="A4640" t="str">
            <v>Customer Social Media</v>
          </cell>
          <cell r="B4640">
            <v>4639</v>
          </cell>
        </row>
        <row r="4641">
          <cell r="A4641" t="str">
            <v>Estimated Income Entrepreneur</v>
          </cell>
          <cell r="B4641">
            <v>4640</v>
          </cell>
        </row>
        <row r="4642">
          <cell r="A4642" t="str">
            <v>Customer Estimated Salary</v>
          </cell>
          <cell r="B4642">
            <v>4641</v>
          </cell>
        </row>
        <row r="4643">
          <cell r="A4643" t="str">
            <v xml:space="preserve">Email Use for Send Statement </v>
          </cell>
          <cell r="B4643">
            <v>4642</v>
          </cell>
        </row>
        <row r="4644">
          <cell r="A4644" t="str">
            <v>Phone Number Use for Statement Password SMS</v>
          </cell>
          <cell r="B4644">
            <v>4643</v>
          </cell>
        </row>
        <row r="4645">
          <cell r="A4645" t="str">
            <v>Customer Status Icon</v>
          </cell>
          <cell r="B4645">
            <v>4644</v>
          </cell>
        </row>
        <row r="4646">
          <cell r="A4646" t="str">
            <v>Stock Day on Hand Days</v>
          </cell>
          <cell r="B4646">
            <v>4645</v>
          </cell>
        </row>
        <row r="4647">
          <cell r="A4647" t="str">
            <v>Securities Company</v>
          </cell>
          <cell r="B4647">
            <v>4646</v>
          </cell>
        </row>
        <row r="4648">
          <cell r="A4648" t="str">
            <v>Customer Contact Received Gift</v>
          </cell>
          <cell r="B4648">
            <v>4647</v>
          </cell>
        </row>
        <row r="4649">
          <cell r="A4649" t="str">
            <v>SVM AH Employee Number</v>
          </cell>
          <cell r="B4649">
            <v>4648</v>
          </cell>
        </row>
        <row r="4650">
          <cell r="A4650" t="str">
            <v>SVM AH Name</v>
          </cell>
          <cell r="B4650">
            <v>4649</v>
          </cell>
        </row>
        <row r="4651">
          <cell r="A4651" t="str">
            <v>SVM Employee Number</v>
          </cell>
          <cell r="B4651">
            <v>4650</v>
          </cell>
        </row>
        <row r="4652">
          <cell r="A4652" t="str">
            <v>SVM In Charge Employee Number</v>
          </cell>
          <cell r="B4652">
            <v>4651</v>
          </cell>
        </row>
        <row r="4653">
          <cell r="A4653" t="str">
            <v>SVM Name</v>
          </cell>
          <cell r="B4653">
            <v>4652</v>
          </cell>
        </row>
        <row r="4654">
          <cell r="A4654" t="str">
            <v>SVM NH Employee Number</v>
          </cell>
          <cell r="B4654">
            <v>4653</v>
          </cell>
        </row>
        <row r="4655">
          <cell r="A4655" t="str">
            <v>SVM NH Name</v>
          </cell>
          <cell r="B4655">
            <v>4654</v>
          </cell>
        </row>
        <row r="4656">
          <cell r="A4656" t="str">
            <v>SVM RC Code</v>
          </cell>
          <cell r="B4656">
            <v>4655</v>
          </cell>
        </row>
        <row r="4657">
          <cell r="A4657" t="str">
            <v>SVM TM Employee Number</v>
          </cell>
          <cell r="B4657">
            <v>4656</v>
          </cell>
        </row>
        <row r="4658">
          <cell r="A4658" t="str">
            <v>SVM TM Name</v>
          </cell>
          <cell r="B4658">
            <v>4657</v>
          </cell>
        </row>
        <row r="4659">
          <cell r="A4659" t="str">
            <v>Customer Tax Deduction</v>
          </cell>
          <cell r="B4659">
            <v>4658</v>
          </cell>
        </row>
        <row r="4660">
          <cell r="A4660" t="str">
            <v>Team Head of Customer Owner Dual Port</v>
          </cell>
          <cell r="B4660">
            <v>4659</v>
          </cell>
        </row>
        <row r="4661">
          <cell r="A4661" t="str">
            <v>Customer Owner Team Name</v>
          </cell>
          <cell r="B4661">
            <v>4660</v>
          </cell>
        </row>
        <row r="4662">
          <cell r="A4662" t="str">
            <v>List of Port Team Structure External Number</v>
          </cell>
          <cell r="B4662">
            <v>4661</v>
          </cell>
        </row>
        <row r="4663">
          <cell r="A4663" t="str">
            <v>Able to Contact Customer to Sell via Phone</v>
          </cell>
          <cell r="B4663">
            <v>4662</v>
          </cell>
        </row>
        <row r="4664">
          <cell r="A4664" t="str">
            <v>Temporary Ownership Flag</v>
          </cell>
          <cell r="B4664">
            <v>4663</v>
          </cell>
        </row>
        <row r="4665">
          <cell r="A4665" t="str">
            <v>Salutation</v>
          </cell>
          <cell r="B4665">
            <v>4664</v>
          </cell>
        </row>
        <row r="4666">
          <cell r="A4666" t="str">
            <v>For Replacing Salutation with Number</v>
          </cell>
          <cell r="B4666">
            <v>4665</v>
          </cell>
        </row>
        <row r="4667">
          <cell r="A4667" t="str">
            <v>TM Owner Employee Number</v>
          </cell>
          <cell r="B4667">
            <v>4666</v>
          </cell>
        </row>
        <row r="4668">
          <cell r="A4668" t="str">
            <v>TM Owner Name</v>
          </cell>
          <cell r="B4668">
            <v>4667</v>
          </cell>
        </row>
        <row r="4669">
          <cell r="A4669" t="str">
            <v>Total Assets Excluding Land</v>
          </cell>
          <cell r="B4669">
            <v>4668</v>
          </cell>
        </row>
        <row r="4670">
          <cell r="A4670" t="str">
            <v>Number of Total Benefit</v>
          </cell>
          <cell r="B4670">
            <v>4669</v>
          </cell>
        </row>
        <row r="4671">
          <cell r="A4671" t="str">
            <v>Number of Total Contact</v>
          </cell>
          <cell r="B4671">
            <v>4670</v>
          </cell>
        </row>
        <row r="4672">
          <cell r="A4672" t="str">
            <v>Customer Credit Limit</v>
          </cell>
          <cell r="B4672">
            <v>4671</v>
          </cell>
        </row>
        <row r="4673">
          <cell r="A4673" t="str">
            <v>Sum of Commercial Exposure and Consumer Exposure</v>
          </cell>
          <cell r="B4673">
            <v>4672</v>
          </cell>
        </row>
        <row r="4674">
          <cell r="A4674" t="str">
            <v>Sum of Commercial Limit and Consumer Limit</v>
          </cell>
          <cell r="B4674">
            <v>4673</v>
          </cell>
        </row>
        <row r="4675">
          <cell r="A4675" t="str">
            <v>Sum of Commercial Out and Consumer Out</v>
          </cell>
          <cell r="B4675">
            <v>4674</v>
          </cell>
        </row>
        <row r="4676">
          <cell r="A4676" t="str">
            <v>Sum of All Total Outstanding of CIS Record</v>
          </cell>
          <cell r="B4676">
            <v>4675</v>
          </cell>
        </row>
        <row r="4677">
          <cell r="A4677" t="str">
            <v>Sum of Outstanding Amount and Limit Amount for SME</v>
          </cell>
          <cell r="B4677">
            <v>4676</v>
          </cell>
        </row>
        <row r="4678">
          <cell r="A4678" t="str">
            <v>Range of Outstanding and Limiting Amount for SME</v>
          </cell>
          <cell r="B4678">
            <v>4677</v>
          </cell>
        </row>
        <row r="4679">
          <cell r="A4679" t="str">
            <v>Approved Credit Amount for SME</v>
          </cell>
          <cell r="B4679">
            <v>4678</v>
          </cell>
        </row>
        <row r="4680">
          <cell r="A4680" t="str">
            <v>Range of Limiting Amount for SME</v>
          </cell>
          <cell r="B4680">
            <v>4679</v>
          </cell>
        </row>
        <row r="4681">
          <cell r="A4681" t="str">
            <v>Outstanding Amount for SME</v>
          </cell>
          <cell r="B4681">
            <v>4680</v>
          </cell>
        </row>
        <row r="4682">
          <cell r="A4682" t="str">
            <v>Range of Outstanding Amount for SME</v>
          </cell>
          <cell r="B4682">
            <v>4681</v>
          </cell>
        </row>
        <row r="4683">
          <cell r="A4683" t="str">
            <v>Total Liabilities and Shareholder</v>
          </cell>
          <cell r="B4683">
            <v>4682</v>
          </cell>
        </row>
        <row r="4684">
          <cell r="A4684" t="str">
            <v>Total Shareholder Equity</v>
          </cell>
          <cell r="B4684">
            <v>4683</v>
          </cell>
        </row>
        <row r="4685">
          <cell r="A4685" t="str">
            <v>Have Visited Customer This Year?</v>
          </cell>
          <cell r="B4685">
            <v>4684</v>
          </cell>
        </row>
        <row r="4686">
          <cell r="A4686" t="str">
            <v>Pool (SME-Admin)</v>
          </cell>
          <cell r="B4686">
            <v>4685</v>
          </cell>
        </row>
        <row r="4687">
          <cell r="A4687" t="str">
            <v>Travel Life Style</v>
          </cell>
          <cell r="B4687">
            <v>4686</v>
          </cell>
        </row>
        <row r="4688">
          <cell r="A4688" t="str">
            <v>Trigger Name 1</v>
          </cell>
          <cell r="B4688">
            <v>4687</v>
          </cell>
        </row>
        <row r="4689">
          <cell r="A4689" t="str">
            <v>Trigger Name 2</v>
          </cell>
          <cell r="B4689">
            <v>4688</v>
          </cell>
        </row>
        <row r="4690">
          <cell r="A4690" t="str">
            <v>Trigger Name 3</v>
          </cell>
          <cell r="B4690">
            <v>4689</v>
          </cell>
        </row>
        <row r="4691">
          <cell r="A4691" t="str">
            <v>Trigger Name 4</v>
          </cell>
          <cell r="B4691">
            <v>4690</v>
          </cell>
        </row>
        <row r="4692">
          <cell r="A4692" t="str">
            <v>Trigger Name 5</v>
          </cell>
          <cell r="B4692">
            <v>4691</v>
          </cell>
        </row>
        <row r="4693">
          <cell r="A4693" t="str">
            <v>Trigger Name 6</v>
          </cell>
          <cell r="B4693">
            <v>4692</v>
          </cell>
        </row>
        <row r="4694">
          <cell r="A4694" t="str">
            <v>Trigger Name 7</v>
          </cell>
          <cell r="B4694">
            <v>4693</v>
          </cell>
        </row>
        <row r="4695">
          <cell r="A4695" t="str">
            <v>Trigger Name 8</v>
          </cell>
          <cell r="B4695">
            <v>4694</v>
          </cell>
        </row>
        <row r="4696">
          <cell r="A4696" t="str">
            <v>Trigger Action</v>
          </cell>
          <cell r="B4696">
            <v>4695</v>
          </cell>
        </row>
        <row r="4697">
          <cell r="A4697" t="str">
            <v>Trigger Group Name</v>
          </cell>
          <cell r="B4697">
            <v>4696</v>
          </cell>
        </row>
        <row r="4698">
          <cell r="A4698" t="str">
            <v>Trigger Nearest End Date</v>
          </cell>
          <cell r="B4698">
            <v>4697</v>
          </cell>
        </row>
        <row r="4699">
          <cell r="A4699" t="str">
            <v>Trigger Summary</v>
          </cell>
          <cell r="B4699">
            <v>4698</v>
          </cell>
        </row>
        <row r="4700">
          <cell r="A4700" t="str">
            <v>Type of Customer</v>
          </cell>
          <cell r="B4700">
            <v>4699</v>
          </cell>
        </row>
        <row r="4701">
          <cell r="A4701" t="str">
            <v>Amount of Reward Spent</v>
          </cell>
          <cell r="B4701">
            <v>4700</v>
          </cell>
        </row>
        <row r="4702">
          <cell r="A4702" t="str">
            <v>Color of UW Customer</v>
          </cell>
          <cell r="B4702">
            <v>4701</v>
          </cell>
        </row>
        <row r="4703">
          <cell r="A4703" t="str">
            <v>Image Classified by Color of UW Customer</v>
          </cell>
          <cell r="B4703">
            <v>4702</v>
          </cell>
        </row>
        <row r="4704">
          <cell r="A4704" t="str">
            <v>UW Customer Type</v>
          </cell>
          <cell r="B4704">
            <v>4703</v>
          </cell>
        </row>
        <row r="4705">
          <cell r="A4705" t="str">
            <v>Account Freezing in Web CSR</v>
          </cell>
          <cell r="B4705">
            <v>4704</v>
          </cell>
        </row>
        <row r="4706">
          <cell r="A4706" t="str">
            <v>Detail of Account Freezing in Web CSR</v>
          </cell>
          <cell r="B4706">
            <v>4705</v>
          </cell>
        </row>
        <row r="4707">
          <cell r="A4707" t="str">
            <v>Sum of Wallet Size Credit Limit and Outstanding</v>
          </cell>
          <cell r="B4707">
            <v>4706</v>
          </cell>
        </row>
        <row r="4708">
          <cell r="A4708" t="str">
            <v>Range of Limiting Credit</v>
          </cell>
          <cell r="B4708">
            <v>4707</v>
          </cell>
        </row>
        <row r="4709">
          <cell r="A4709" t="str">
            <v>Range of Outstanding Credit</v>
          </cell>
          <cell r="B4709">
            <v>4708</v>
          </cell>
        </row>
        <row r="4710">
          <cell r="A4710" t="str">
            <v>Sum of Wallet Size Limit and Outstanding</v>
          </cell>
          <cell r="B4710">
            <v>4709</v>
          </cell>
        </row>
        <row r="4711">
          <cell r="A4711" t="str">
            <v>Approved Credit Limit</v>
          </cell>
          <cell r="B4711">
            <v>4710</v>
          </cell>
        </row>
        <row r="4712">
          <cell r="A4712" t="str">
            <v>Outstanding Amount</v>
          </cell>
          <cell r="B4712">
            <v>4711</v>
          </cell>
        </row>
        <row r="4713">
          <cell r="A4713" t="str">
            <v>Investment Amount</v>
          </cell>
          <cell r="B4713">
            <v>4712</v>
          </cell>
        </row>
        <row r="4714">
          <cell r="A4714" t="str">
            <v>Range of Investment Amount</v>
          </cell>
          <cell r="B4714">
            <v>4713</v>
          </cell>
        </row>
        <row r="4715">
          <cell r="A4715" t="str">
            <v>Watch List Customer Flag</v>
          </cell>
          <cell r="B4715">
            <v>4714</v>
          </cell>
        </row>
        <row r="4716">
          <cell r="A4716" t="str">
            <v>Watch List Customer</v>
          </cell>
          <cell r="B4716">
            <v>4715</v>
          </cell>
        </row>
        <row r="4717">
          <cell r="A4717" t="str">
            <v>Whitelisted Authentication Method 2 RM</v>
          </cell>
          <cell r="B4717">
            <v>4716</v>
          </cell>
        </row>
        <row r="4718">
          <cell r="A4718" t="str">
            <v>Whitelisted Document and E-Signature</v>
          </cell>
          <cell r="B4718">
            <v>4717</v>
          </cell>
        </row>
        <row r="4719">
          <cell r="A4719" t="str">
            <v>Reason for Consult</v>
          </cell>
          <cell r="B4719">
            <v>4718</v>
          </cell>
        </row>
        <row r="4720">
          <cell r="A4720" t="str">
            <v>Customer Pain Point</v>
          </cell>
          <cell r="B4720">
            <v>4719</v>
          </cell>
        </row>
        <row r="4721">
          <cell r="A4721" t="str">
            <v>Workplace</v>
          </cell>
          <cell r="B4721">
            <v>4720</v>
          </cell>
        </row>
        <row r="4722">
          <cell r="A4722" t="str">
            <v>K Express Cash</v>
          </cell>
          <cell r="B4722">
            <v>4721</v>
          </cell>
        </row>
        <row r="4723">
          <cell r="A4723" t="str">
            <v xml:space="preserve">Age of Business </v>
          </cell>
          <cell r="B4723">
            <v>4722</v>
          </cell>
        </row>
        <row r="4724">
          <cell r="A4724" t="str">
            <v>Salesforce Number of User Who Create Record</v>
          </cell>
          <cell r="B4724">
            <v>4723</v>
          </cell>
        </row>
        <row r="4725">
          <cell r="A4725" t="str">
            <v>Account Extension Record Created Date</v>
          </cell>
          <cell r="B4725">
            <v>4724</v>
          </cell>
        </row>
        <row r="4726">
          <cell r="A4726" t="str">
            <v>Salesforce Number of Account</v>
          </cell>
          <cell r="B4726">
            <v>4725</v>
          </cell>
        </row>
        <row r="4727">
          <cell r="A4727" t="str">
            <v>Total Amount</v>
          </cell>
          <cell r="B4727">
            <v>4726</v>
          </cell>
        </row>
        <row r="4728">
          <cell r="A4728" t="str">
            <v>Investing Application</v>
          </cell>
          <cell r="B4728">
            <v>4727</v>
          </cell>
        </row>
        <row r="4729">
          <cell r="A4729" t="str">
            <v>Asset Under Manadement Value as of Date</v>
          </cell>
          <cell r="B4729">
            <v>4728</v>
          </cell>
        </row>
        <row r="4730">
          <cell r="A4730" t="str">
            <v>Cheque Date</v>
          </cell>
          <cell r="B4730">
            <v>4729</v>
          </cell>
        </row>
        <row r="4731">
          <cell r="A4731" t="str">
            <v>Asset Under Manadement Average Balance on January</v>
          </cell>
          <cell r="B4731">
            <v>4730</v>
          </cell>
        </row>
        <row r="4732">
          <cell r="A4732" t="str">
            <v>Asset Under Manadement Average Balance on  October</v>
          </cell>
          <cell r="B4732">
            <v>4731</v>
          </cell>
        </row>
        <row r="4733">
          <cell r="A4733" t="str">
            <v>Asset Under Manadement Average Balance on  November</v>
          </cell>
          <cell r="B4733">
            <v>4732</v>
          </cell>
        </row>
        <row r="4734">
          <cell r="A4734" t="str">
            <v>Asset Under Manadement Average Balance on  December</v>
          </cell>
          <cell r="B4734">
            <v>4733</v>
          </cell>
        </row>
        <row r="4735">
          <cell r="A4735" t="str">
            <v>Asset Under Manadement Average Balance on  February</v>
          </cell>
          <cell r="B4735">
            <v>4734</v>
          </cell>
        </row>
        <row r="4736">
          <cell r="A4736" t="str">
            <v>Asset Under Manadement Average Balance on  March</v>
          </cell>
          <cell r="B4736">
            <v>4735</v>
          </cell>
        </row>
        <row r="4737">
          <cell r="A4737" t="str">
            <v>Asset Under Manadement Average Balance on April</v>
          </cell>
          <cell r="B4737">
            <v>4736</v>
          </cell>
        </row>
        <row r="4738">
          <cell r="A4738" t="str">
            <v>Asset Under Manadement Average Balance on  May</v>
          </cell>
          <cell r="B4738">
            <v>4737</v>
          </cell>
        </row>
        <row r="4739">
          <cell r="A4739" t="str">
            <v>Asset Under Manadement Average Balance on June</v>
          </cell>
          <cell r="B4739">
            <v>4738</v>
          </cell>
        </row>
        <row r="4740">
          <cell r="A4740" t="str">
            <v>Asset Under Manadement Average Balance on July</v>
          </cell>
          <cell r="B4740">
            <v>4739</v>
          </cell>
        </row>
        <row r="4741">
          <cell r="A4741" t="str">
            <v>Asset Under Manadement Average Balance on August</v>
          </cell>
          <cell r="B4741">
            <v>4740</v>
          </cell>
        </row>
        <row r="4742">
          <cell r="A4742" t="str">
            <v>Asset Under Manadement Average Balance on September</v>
          </cell>
          <cell r="B4742">
            <v>4741</v>
          </cell>
        </row>
        <row r="4743">
          <cell r="A4743" t="str">
            <v>Average Payroll Amount</v>
          </cell>
          <cell r="B4743">
            <v>4742</v>
          </cell>
        </row>
        <row r="4744">
          <cell r="A4744" t="str">
            <v>Customer Information Should Be Treated with Caution.</v>
          </cell>
          <cell r="B4744">
            <v>4743</v>
          </cell>
        </row>
        <row r="4745">
          <cell r="A4745" t="str">
            <v>Wealth Customer Watchlist</v>
          </cell>
          <cell r="B4745">
            <v>4744</v>
          </cell>
        </row>
        <row r="4746">
          <cell r="A4746" t="str">
            <v>Watchlist Text</v>
          </cell>
          <cell r="B4746">
            <v>4745</v>
          </cell>
        </row>
        <row r="4747">
          <cell r="A4747" t="str">
            <v>Last Person Number who Revise the Client's Watchlist.</v>
          </cell>
          <cell r="B4747">
            <v>4746</v>
          </cell>
        </row>
        <row r="4748">
          <cell r="A4748" t="str">
            <v>Client's Watchlist Revision Date and time</v>
          </cell>
          <cell r="B4748">
            <v>4747</v>
          </cell>
        </row>
        <row r="4749">
          <cell r="A4749" t="str">
            <v>DPD Collection Type</v>
          </cell>
          <cell r="B4749">
            <v>4748</v>
          </cell>
        </row>
        <row r="4750">
          <cell r="A4750" t="str">
            <v>The Client's Payment Date</v>
          </cell>
          <cell r="B4750">
            <v>4749</v>
          </cell>
        </row>
        <row r="4751">
          <cell r="A4751" t="str">
            <v>Relationship with Company</v>
          </cell>
          <cell r="B4751">
            <v>4750</v>
          </cell>
        </row>
        <row r="4752">
          <cell r="A4752" t="str">
            <v>Customer Contact Frequency</v>
          </cell>
          <cell r="B4752">
            <v>4751</v>
          </cell>
        </row>
        <row r="4753">
          <cell r="A4753" t="str">
            <v>Size of Business</v>
          </cell>
          <cell r="B4753">
            <v>4752</v>
          </cell>
        </row>
        <row r="4754">
          <cell r="A4754" t="str">
            <v>Customer Watchlist Status</v>
          </cell>
          <cell r="B4754">
            <v>4753</v>
          </cell>
        </row>
        <row r="4755">
          <cell r="A4755" t="str">
            <v>Estimated Income Result</v>
          </cell>
          <cell r="B4755">
            <v>4754</v>
          </cell>
        </row>
        <row r="4756">
          <cell r="A4756" t="str">
            <v>External Number</v>
          </cell>
          <cell r="B4756">
            <v>4755</v>
          </cell>
        </row>
        <row r="4757">
          <cell r="A4757" t="str">
            <v>Family Status</v>
          </cell>
          <cell r="B4757">
            <v>4756</v>
          </cell>
        </row>
        <row r="4758">
          <cell r="A4758" t="str">
            <v>Additional Information for Debt Collection 1</v>
          </cell>
          <cell r="B4758">
            <v>4757</v>
          </cell>
        </row>
        <row r="4759">
          <cell r="A4759" t="str">
            <v>Additional Information 10</v>
          </cell>
          <cell r="B4759">
            <v>4758</v>
          </cell>
        </row>
        <row r="4760">
          <cell r="A4760" t="str">
            <v>Additional Information 11</v>
          </cell>
          <cell r="B4760">
            <v>4759</v>
          </cell>
        </row>
        <row r="4761">
          <cell r="A4761" t="str">
            <v>Additional Information 12</v>
          </cell>
          <cell r="B4761">
            <v>4760</v>
          </cell>
        </row>
        <row r="4762">
          <cell r="A4762" t="str">
            <v>Additional Information 13</v>
          </cell>
          <cell r="B4762">
            <v>4761</v>
          </cell>
        </row>
        <row r="4763">
          <cell r="A4763" t="str">
            <v>Additional Information 14</v>
          </cell>
          <cell r="B4763">
            <v>4762</v>
          </cell>
        </row>
        <row r="4764">
          <cell r="A4764" t="str">
            <v>Additional Information 15</v>
          </cell>
          <cell r="B4764">
            <v>4763</v>
          </cell>
        </row>
        <row r="4765">
          <cell r="A4765" t="str">
            <v>Additional Information 16</v>
          </cell>
          <cell r="B4765">
            <v>4764</v>
          </cell>
        </row>
        <row r="4766">
          <cell r="A4766" t="str">
            <v>Additional Information 17</v>
          </cell>
          <cell r="B4766">
            <v>4765</v>
          </cell>
        </row>
        <row r="4767">
          <cell r="A4767" t="str">
            <v>Additional Information 18</v>
          </cell>
          <cell r="B4767">
            <v>4766</v>
          </cell>
        </row>
        <row r="4768">
          <cell r="A4768" t="str">
            <v>Additional Information 19</v>
          </cell>
          <cell r="B4768">
            <v>4767</v>
          </cell>
        </row>
        <row r="4769">
          <cell r="A4769" t="str">
            <v>Additional Information for Debt Collection 2</v>
          </cell>
          <cell r="B4769">
            <v>4768</v>
          </cell>
        </row>
        <row r="4770">
          <cell r="A4770" t="str">
            <v>Additional Information 20</v>
          </cell>
          <cell r="B4770">
            <v>4769</v>
          </cell>
        </row>
        <row r="4771">
          <cell r="A4771" t="str">
            <v>Additional Information for Debt Collection 3</v>
          </cell>
          <cell r="B4771">
            <v>4770</v>
          </cell>
        </row>
        <row r="4772">
          <cell r="A4772" t="str">
            <v>Additional Information for Debt Collection 4</v>
          </cell>
          <cell r="B4772">
            <v>4771</v>
          </cell>
        </row>
        <row r="4773">
          <cell r="A4773" t="str">
            <v>Additional Information for Debt Collection 5</v>
          </cell>
          <cell r="B4773">
            <v>4772</v>
          </cell>
        </row>
        <row r="4774">
          <cell r="A4774" t="str">
            <v>Additional Information for Debt Collection 6</v>
          </cell>
          <cell r="B4774">
            <v>4773</v>
          </cell>
        </row>
        <row r="4775">
          <cell r="A4775" t="str">
            <v>Additional Information for Debt Collection 7</v>
          </cell>
          <cell r="B4775">
            <v>4774</v>
          </cell>
        </row>
        <row r="4776">
          <cell r="A4776" t="str">
            <v>Additional Information for Debt Collection 8</v>
          </cell>
          <cell r="B4776">
            <v>4775</v>
          </cell>
        </row>
        <row r="4777">
          <cell r="A4777" t="str">
            <v>Update Fund Situation</v>
          </cell>
          <cell r="B4777">
            <v>4776</v>
          </cell>
        </row>
        <row r="4778">
          <cell r="A4778" t="str">
            <v>Group of SIERRA</v>
          </cell>
          <cell r="B4778">
            <v>4777</v>
          </cell>
        </row>
        <row r="4779">
          <cell r="A4779" t="str">
            <v>Industry Group</v>
          </cell>
          <cell r="B4779">
            <v>4778</v>
          </cell>
        </row>
        <row r="4780">
          <cell r="A4780" t="str">
            <v>DPD Intensity</v>
          </cell>
          <cell r="B4780">
            <v>4779</v>
          </cell>
        </row>
        <row r="4781">
          <cell r="A4781" t="str">
            <v>Customer Payment on Time Flag</v>
          </cell>
          <cell r="B4781">
            <v>4780</v>
          </cell>
        </row>
        <row r="4782">
          <cell r="A4782" t="str">
            <v>Lead Status</v>
          </cell>
          <cell r="B4782">
            <v>4781</v>
          </cell>
        </row>
        <row r="4783">
          <cell r="A4783" t="str">
            <v>Marital Status Information</v>
          </cell>
          <cell r="B4783">
            <v>4782</v>
          </cell>
        </row>
        <row r="4784">
          <cell r="A4784" t="str">
            <v>Customer Measures</v>
          </cell>
          <cell r="B4784">
            <v>4783</v>
          </cell>
        </row>
        <row r="4785">
          <cell r="A4785" t="str">
            <v>Port has Balance Fund</v>
          </cell>
          <cell r="B4785">
            <v>4784</v>
          </cell>
        </row>
        <row r="4786">
          <cell r="A4786" t="str">
            <v>Number of Balance Fund Investment Transactions in Port</v>
          </cell>
          <cell r="B4786">
            <v>4785</v>
          </cell>
        </row>
        <row r="4787">
          <cell r="A4787" t="str">
            <v>Port has FIF/Equity Fund</v>
          </cell>
          <cell r="B4787">
            <v>4786</v>
          </cell>
        </row>
        <row r="4788">
          <cell r="A4788" t="str">
            <v>Number of FIF/Equity Fund Investment Transactions in Port</v>
          </cell>
          <cell r="B4788">
            <v>4787</v>
          </cell>
        </row>
        <row r="4789">
          <cell r="A4789" t="str">
            <v>Port has Liquidity Fund</v>
          </cell>
          <cell r="B4789">
            <v>4788</v>
          </cell>
        </row>
        <row r="4790">
          <cell r="A4790" t="str">
            <v>Number of Liquidity Fund Investment Transactions in Port</v>
          </cell>
          <cell r="B4790">
            <v>4789</v>
          </cell>
        </row>
        <row r="4791">
          <cell r="A4791" t="str">
            <v>Port has Tax Saving Fund</v>
          </cell>
          <cell r="B4791">
            <v>4790</v>
          </cell>
        </row>
        <row r="4792">
          <cell r="A4792" t="str">
            <v>Number of Tax Saving Fund Investment Transactions in Port</v>
          </cell>
          <cell r="B4792">
            <v>4791</v>
          </cell>
        </row>
        <row r="4793">
          <cell r="A4793" t="str">
            <v>Port has Term Fund</v>
          </cell>
          <cell r="B4793">
            <v>4792</v>
          </cell>
        </row>
        <row r="4794">
          <cell r="A4794" t="str">
            <v>Number of Term Fund Investment Transactions in Port</v>
          </cell>
          <cell r="B4794">
            <v>4793</v>
          </cell>
        </row>
        <row r="4795">
          <cell r="A4795" t="str">
            <v>Number of Investment Transactions</v>
          </cell>
          <cell r="B4795">
            <v>4794</v>
          </cell>
        </row>
        <row r="4796">
          <cell r="A4796" t="str">
            <v>Has Fund Account</v>
          </cell>
          <cell r="B4796">
            <v>4795</v>
          </cell>
        </row>
        <row r="4797">
          <cell r="A4797" t="str">
            <v>Min Start Date Lead From Website</v>
          </cell>
          <cell r="B4797">
            <v>4796</v>
          </cell>
        </row>
        <row r="4798">
          <cell r="A4798" t="str">
            <v>Number of Payroll</v>
          </cell>
          <cell r="B4798">
            <v>4797</v>
          </cell>
        </row>
        <row r="4799">
          <cell r="A4799" t="str">
            <v>Type of Customer Prohibited from Contact</v>
          </cell>
          <cell r="B4799">
            <v>4798</v>
          </cell>
        </row>
        <row r="4800">
          <cell r="A4800" t="str">
            <v>Notification of Profit &amp; Loss of Fund</v>
          </cell>
          <cell r="B4800">
            <v>4799</v>
          </cell>
        </row>
        <row r="4801">
          <cell r="A4801" t="str">
            <v>Occupation / Business Type</v>
          </cell>
          <cell r="B4801">
            <v>4800</v>
          </cell>
        </row>
        <row r="4802">
          <cell r="A4802" t="str">
            <v>Occupation</v>
          </cell>
          <cell r="B4802">
            <v>4801</v>
          </cell>
        </row>
        <row r="4803">
          <cell r="A4803" t="str">
            <v>Type of Online Business</v>
          </cell>
          <cell r="B4803">
            <v>4802</v>
          </cell>
        </row>
        <row r="4804">
          <cell r="A4804" t="str">
            <v>Personalized Message</v>
          </cell>
          <cell r="B4804">
            <v>4803</v>
          </cell>
        </row>
        <row r="4805">
          <cell r="A4805" t="str">
            <v>Account Extension Pos Date</v>
          </cell>
          <cell r="B4805">
            <v>4804</v>
          </cell>
        </row>
        <row r="4806">
          <cell r="A4806" t="str">
            <v>Account Extension Priority</v>
          </cell>
          <cell r="B4806">
            <v>4805</v>
          </cell>
        </row>
        <row r="4807">
          <cell r="A4807" t="str">
            <v>Ability to Handle Risks</v>
          </cell>
          <cell r="B4807">
            <v>4806</v>
          </cell>
        </row>
        <row r="4808">
          <cell r="A4808" t="str">
            <v>RM wants to know customer's AUM Indicator</v>
          </cell>
          <cell r="B4808">
            <v>4807</v>
          </cell>
        </row>
        <row r="4809">
          <cell r="A4809" t="str">
            <v>Total Purchases RMF This Year</v>
          </cell>
          <cell r="B4809">
            <v>4808</v>
          </cell>
        </row>
        <row r="4810">
          <cell r="A4810" t="str">
            <v>Salary Base</v>
          </cell>
          <cell r="B4810">
            <v>4809</v>
          </cell>
        </row>
        <row r="4811">
          <cell r="A4811" t="str">
            <v>Who Receives  &amp; Transfer Information to Customer</v>
          </cell>
          <cell r="B4811">
            <v>4810</v>
          </cell>
        </row>
        <row r="4812">
          <cell r="A4812" t="str">
            <v>All Product Code</v>
          </cell>
          <cell r="B4812">
            <v>4811</v>
          </cell>
        </row>
        <row r="4813">
          <cell r="A4813" t="str">
            <v>Customer Benefit</v>
          </cell>
          <cell r="B4813">
            <v>4812</v>
          </cell>
        </row>
        <row r="4814">
          <cell r="A4814" t="str">
            <v>Can Use Estimate Income</v>
          </cell>
          <cell r="B4814">
            <v>4813</v>
          </cell>
        </row>
        <row r="4815">
          <cell r="A4815" t="str">
            <v>Can Use Estimate Income Display</v>
          </cell>
          <cell r="B4815">
            <v>4814</v>
          </cell>
        </row>
        <row r="4816">
          <cell r="A4816" t="str">
            <v>Can Use Stable Income</v>
          </cell>
          <cell r="B4816">
            <v>4815</v>
          </cell>
        </row>
        <row r="4817">
          <cell r="A4817" t="str">
            <v>Can Use Stable Income Display</v>
          </cell>
          <cell r="B4817">
            <v>4816</v>
          </cell>
        </row>
        <row r="4818">
          <cell r="A4818" t="str">
            <v xml:space="preserve">Customer CIS </v>
          </cell>
          <cell r="B4818">
            <v>4817</v>
          </cell>
        </row>
        <row r="4819">
          <cell r="A4819" t="str">
            <v>Condition for Submitting Income Document for Entrepreneur (CC)</v>
          </cell>
          <cell r="B4819">
            <v>4818</v>
          </cell>
        </row>
        <row r="4820">
          <cell r="A4820" t="str">
            <v>Condition for Submitting Income Document for Entrepreneur (HL)</v>
          </cell>
          <cell r="B4820">
            <v>4819</v>
          </cell>
        </row>
        <row r="4821">
          <cell r="A4821" t="str">
            <v>Condition for Submitting Income Document for Entrepreneur (K-Car/ New Car)</v>
          </cell>
          <cell r="B4821">
            <v>4820</v>
          </cell>
        </row>
        <row r="4822">
          <cell r="A4822" t="str">
            <v>Condition for Submitting Income Document for Entrepreneur (SME)</v>
          </cell>
          <cell r="B4822">
            <v>4821</v>
          </cell>
        </row>
        <row r="4823">
          <cell r="A4823" t="str">
            <v>Condition for Submitting Income Document for Entrepreneur (XpressCash)</v>
          </cell>
          <cell r="B4823">
            <v>4822</v>
          </cell>
        </row>
        <row r="4824">
          <cell r="A4824" t="str">
            <v>Condition for Submitting Income Document for Entrepreneur (XpressLoan)</v>
          </cell>
          <cell r="B4824">
            <v>4823</v>
          </cell>
        </row>
        <row r="4825">
          <cell r="A4825" t="str">
            <v>Estimate Income Link</v>
          </cell>
          <cell r="B4825">
            <v>4824</v>
          </cell>
        </row>
        <row r="4826">
          <cell r="A4826" t="str">
            <v>Entrepreneur's Income Assessment Link</v>
          </cell>
          <cell r="B4826">
            <v>4825</v>
          </cell>
        </row>
        <row r="4827">
          <cell r="A4827" t="str">
            <v>Entrepreneur's Income Assessment Remark</v>
          </cell>
          <cell r="B4827">
            <v>4826</v>
          </cell>
        </row>
        <row r="4828">
          <cell r="A4828" t="str">
            <v>Entrepreneur's Income Assessment Remark 1</v>
          </cell>
          <cell r="B4828">
            <v>4827</v>
          </cell>
        </row>
        <row r="4829">
          <cell r="A4829" t="str">
            <v>Estimated Individual Monthly Income</v>
          </cell>
          <cell r="B4829">
            <v>4828</v>
          </cell>
        </row>
        <row r="4830">
          <cell r="A4830" t="str">
            <v>Applying Loan Details with Product Code (CC)</v>
          </cell>
          <cell r="B4830">
            <v>4829</v>
          </cell>
        </row>
        <row r="4831">
          <cell r="A4831" t="str">
            <v>Applying Loan Details with Product Code (HL)</v>
          </cell>
          <cell r="B4831">
            <v>4830</v>
          </cell>
        </row>
        <row r="4832">
          <cell r="A4832" t="str">
            <v>Applying Loan Details with Product Code (K-Car/ New Car)</v>
          </cell>
          <cell r="B4832">
            <v>4831</v>
          </cell>
        </row>
        <row r="4833">
          <cell r="A4833" t="str">
            <v>Applying Loan Details with Product Code (XpressCash)</v>
          </cell>
          <cell r="B4833">
            <v>4832</v>
          </cell>
        </row>
        <row r="4834">
          <cell r="A4834" t="str">
            <v>Applying Loan Details with Product Code (XpressLoan)</v>
          </cell>
          <cell r="B4834">
            <v>4833</v>
          </cell>
        </row>
        <row r="4835">
          <cell r="A4835" t="str">
            <v>Total Purchases SSF This Year</v>
          </cell>
          <cell r="B4835">
            <v>4834</v>
          </cell>
        </row>
        <row r="4836">
          <cell r="A4836" t="str">
            <v>SSF Purchase date</v>
          </cell>
          <cell r="B4836">
            <v>4835</v>
          </cell>
        </row>
        <row r="4837">
          <cell r="A4837" t="str">
            <v>Total SSF &amp; RMF This Year</v>
          </cell>
          <cell r="B4837">
            <v>4836</v>
          </cell>
        </row>
        <row r="4838">
          <cell r="A4838" t="str">
            <v>Trading Frequency</v>
          </cell>
          <cell r="B4838">
            <v>4837</v>
          </cell>
        </row>
        <row r="4839">
          <cell r="A4839" t="str">
            <v>Fee Collection Format</v>
          </cell>
          <cell r="B4839">
            <v>4838</v>
          </cell>
        </row>
        <row r="4840">
          <cell r="A4840" t="str">
            <v>Type of Occupation</v>
          </cell>
          <cell r="B4840">
            <v>4839</v>
          </cell>
        </row>
        <row r="4841">
          <cell r="A4841" t="str">
            <v xml:space="preserve">Wallet size &amp; Potential Group 1 </v>
          </cell>
          <cell r="B4841">
            <v>4840</v>
          </cell>
        </row>
        <row r="4842">
          <cell r="A4842" t="str">
            <v>Wallet size &amp; Potential Group 2</v>
          </cell>
          <cell r="B4842">
            <v>4841</v>
          </cell>
        </row>
        <row r="4843">
          <cell r="A4843" t="str">
            <v>Master RM Visited Customer in 2020 Indicator</v>
          </cell>
          <cell r="B4843">
            <v>4842</v>
          </cell>
        </row>
        <row r="4844">
          <cell r="A4844" t="str">
            <v>Visited Customer This Year Indicator</v>
          </cell>
          <cell r="B4844">
            <v>4843</v>
          </cell>
        </row>
        <row r="4854">
          <cell r="A4854" t="str">
            <v>Add new: Fix Question description</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22003F-0018-4C8D-A94B-0692CE9C321C}"/>
</namedSheetViews>
</file>

<file path=xl/persons/person.xml><?xml version="1.0" encoding="utf-8"?>
<personList xmlns="http://schemas.microsoft.com/office/spreadsheetml/2018/threadedcomments" xmlns:x="http://schemas.openxmlformats.org/spreadsheetml/2006/main">
  <person displayName="Chen, Pattanakit" id="{65C6214D-6CE0-4E05-B099-7157679DD7D5}" userId="pattanakit.chen@accenture.com" providerId="PeoplePicker"/>
  <person displayName="Prayoonsoontorn, Nattapol" id="{F5545B2B-F4FE-47DC-A743-76F2776426C7}" userId="n.prayoonsoontorn@accenture.com" providerId="PeoplePicker"/>
  <person displayName="Chiwitsophon, Chonnikan" id="{D88EC7E9-4C77-48A0-8653-F2893EA9DB69}" userId="S::c.chiwitsophon@accenture.com::fe11bbb1-4e7c-43d2-b79e-345fb22c3414" providerId="AD"/>
  <person displayName="Srisim, Tanatchporn" id="{307C7AD6-4B4E-4CD4-890A-918EBAE63A39}" userId="S::tanatchporn.srisim@accenture.com::97963e6b-4778-47c8-8a5d-aed229e867df" providerId="AD"/>
  <person displayName="Bootsungnern, Daranee" id="{BABFE53F-B419-45C3-A327-56EFCF7DE8CE}" userId="S::daranee.bootsungnern@accenture.com::3861d681-41c9-449f-82c5-548f540afe0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tprachakorn, Olf" refreshedDate="45308.800294328707" createdVersion="8" refreshedVersion="8" minRefreshableVersion="3" recordCount="166" xr:uid="{9EEE087D-5D9D-49C9-8EBF-940B9268E28F}">
  <cacheSource type="worksheet">
    <worksheetSource ref="A3:T174" sheet="Dev Inventory"/>
  </cacheSource>
  <cacheFields count="20">
    <cacheField name="No" numFmtId="0">
      <sharedItems containsSemiMixedTypes="0" containsString="0" containsNumber="1" containsInteger="1" minValue="1" maxValue="166"/>
    </cacheField>
    <cacheField name="Batch" numFmtId="0">
      <sharedItems count="3">
        <s v="Batch 2"/>
        <s v="Batch 3"/>
        <s v="Batch 4"/>
      </sharedItems>
    </cacheField>
    <cacheField name="System" numFmtId="0">
      <sharedItems count="26">
        <s v="PCB_Deposit"/>
        <s v="FCD"/>
        <s v="PCB_Loan"/>
        <s v="LPM-AS/400​"/>
        <s v="CIS"/>
        <s v="CSM"/>
        <s v="Trade-Navigator"/>
        <s v="New-Trade"/>
        <s v="Supply Chain"/>
        <s v="Murex"/>
        <s v="RDM"/>
        <s v="FXBOOTH​"/>
        <s v="DIH"/>
        <s v="Cardlink"/>
        <s v="RMST"/>
        <s v="LPM-WriteOff"/>
        <s v="UD"/>
        <s v="UD(KA)"/>
        <s v="KS"/>
        <s v="Factoring"/>
        <s v="PCB"/>
        <s v="Cardlink(TPN​)"/>
        <s v="CCMS​"/>
        <s v="HRIS"/>
        <s v="K PLUS"/>
        <s v="LEC​"/>
      </sharedItems>
    </cacheField>
    <cacheField name="Plan" numFmtId="0">
      <sharedItems count="3">
        <s v="Plan B"/>
        <s v="Plan A"/>
        <s v="Plan Arai"/>
      </sharedItems>
    </cacheField>
    <cacheField name="File name/Table name" numFmtId="0">
      <sharedItems count="174">
        <s v="CISP.CB2D0005.ODENCITD.SAM_YYYYMMDD"/>
        <s v="src_pf_txn_mis_eft_dly_yyyymmdd.txt"/>
        <s v="cls500029_yyyymmdd.txt"/>
        <s v="SRC_PF_AR_CA_CR_INF_DLY_yyyymmdd.txt"/>
        <s v="FCD_AR_YYYYMMDD.txt"/>
        <s v="Common_Product_Type.txt"/>
        <s v="Common_Sub_Type.txt"/>
        <s v="Common_Loan_Purpose_Table_yyyymmdd.txt"/>
        <s v="DATALAKE.IN_LPM_LMT_AR_INF_BFR_WRTOF"/>
        <s v="DATALAKE.IN_LPM_AR_WRTOF_RCV"/>
        <s v="DATALAKE.IN_LPM_LN_CNTG_DMMY_CLSS_PRVN"/>
        <s v="DATALAKE.IN_LPM_LN_CARD_CLSS_PRVN"/>
        <s v="DATALAKE.IN_LPM_LN_CNTG_CLSS_PRVN"/>
        <s v="DATALAKE.IN_LPM_AR_CLSS_QLY"/>
        <s v="DATALAKE.IN_LPM_LN_CNTG_CLSS_PRVN_BFR_WRTOF"/>
        <s v="DATALAKE.IN_LPM_LMT_INF_BFR_WRTOF"/>
        <s v="CIS_IPXAR_YYYYMMDD.txt"/>
        <s v="CIS_IP_YYYYMMDD.txt"/>
        <s v="CIS_AR_YYYYMMDD.txt"/>
        <s v="CSM_CUSTXFORMXCONSENT_YYYYMMDD.TXT"/>
        <s v="CSM_FORMXAPPR_YYYYMMDD.TXT"/>
        <s v="CSM_CHANNEL_YYYYMMDD.TXT"/>
        <s v="CSM_ORIGINATEPRODUCTCOA_YYYYMMDD.TXT"/>
        <s v="CSM_ORIGINATEPRODUCTNONCOA_YYYYMMDD.TXT"/>
        <s v="CSM_PURPOSE_YYYYMMDD.TXT"/>
        <s v="CSM_COMPANY_YYYYMMDD.TXT"/>
        <s v="CSM_RECEIVERTYPE_YYYYMMDD.TXT"/>
        <s v="CSM_FORMCONSENT_YYYYMMDD.TXT"/>
        <s v="CSM_FORMXCONTENT_YYYYMMDD.TXT"/>
        <s v="CSM_ACTION_YYYYMMDD.TXT"/>
        <s v="CSM_PRODUCT_YYYYMMDD.TXT"/>
        <s v="LCR070_YYYYMMDD.txt"/>
        <s v="SRC_EXIMAR_YYYYMMDD.TXT"/>
        <s v="KBGT_CONT_OUTSTANDING_YYYYMMDD.TXT"/>
        <s v="KBGT_LOAN_OUTSTANDING_YYYYMMDD.TXT"/>
        <s v="VW_SCT_BOOK_LOAN"/>
        <s v="VW_RDT_SCF_CL"/>
        <s v="VW_CM_FEE_STRUCTURE"/>
        <s v="VW_SCM_ACCT"/>
        <s v="SCM_TRADING"/>
        <s v="SCM_CUSTOMER"/>
        <s v="MXMKTEvent_YYYYMMDD.txt"/>
        <s v="MMLiveMat_YYYYMMDD.txt "/>
        <s v="mdm.CST_IP_LGL_STC_TP_CD"/>
        <s v="mdm.CST_NAT_CD"/>
        <s v="mdm.CST_MAR_ST_CD"/>
        <s v="mdm.CST_CTF_TP_CD"/>
        <s v="mdm.CST_OCP_CD"/>
        <s v="mdm.CST_PROF_CD"/>
        <s v="mdm.CST_IDV_INCM_SEG_CD"/>
        <s v="mdm.CST_SEG_CD"/>
        <s v="mdm.CARD_TP_CD"/>
        <s v="PIM.V_COA_PD"/>
        <s v="IDY_CL_CD"/>
        <s v="IDY_CL_SUB_GRP_CD"/>
        <s v="FXRATE.FX_MID_RATE"/>
        <s v="DIH_Composite_V_LPM_X_IP_REL"/>
        <s v="CIS_RELAR_YYYYMMDD.txt"/>
        <s v="CIS_DOCTP_YYYYMMDD.txt"/>
        <s v="CIS_CNTRELTP_YYYYMMDD.txt"/>
        <s v="CIS_IPXCONTACT_YYYYMMDD.txt"/>
        <s v="CIS_CONTTP_YYYYMMDD.txt"/>
        <s v="CIS_CONTINFO_YYYYMMDD.txt"/>
        <s v="CIS_IDV_YYYYMMDD.txt"/>
        <s v="CIS_ORG_YYYYMMDD.txt"/>
        <s v="CIS_IPSEGMENT_YYYYMMDD.txt"/>
        <s v="CIS_HISTSEGM_YYYYMMDD.txt"/>
        <s v="CIS_ADDR_YYYYMMDD.txt"/>
        <s v="CIS_IPXADDR_YYYYMMDD.txt"/>
        <s v="CIS_DNTCNT_YYYYMMDD.txt"/>
        <s v="CIS_OTHDOC_YYYYMMDD.txt"/>
        <s v="CPACP.DIH.KB1DH013.EPTRANS.Dddmmyy.txt"/>
        <s v="CPACP.DIH.KB1DH045.CC1D289G.Dddmmyy.txt"/>
        <s v="CPACP.DIH.KB1DH002.CPBCRD.D%%TRANDATE.txt"/>
        <s v="CPACP.DIH.KB1DH005.KBBCRD.D%%TRANDATE.txt"/>
        <s v="CPACP.DIH.KB1DH004.CPBMER.Dddmmyy.txt"/>
        <s v="CPACP.DIH.KB1DH023.LBPTTRN.Dddmmyy.TXT"/>
        <s v="CPACP.DIH.KB1DH039.CCND5012.Dddmmyy.TXT"/>
        <s v="CPACP.DIH.KB1DH010.OADCTF.DDDMMYY"/>
        <s v="CPACP.DIH.KB1DH017.CPAMT.Dddmmyy.TXT"/>
        <s v="CPACP.DIH.KB1DH019.CC1T377.Dddmmyy.txt"/>
        <s v="CPACP.DIH.KB1DH018.CPSRPTT.Dddmmyy.TXT"/>
        <s v="CPACP.DIH.KB1DH037.CPCCPF.Dddmmyy.TXT"/>
        <s v="CPACP.DIH.KB1DH003.CPBCUS.D%%TRANDATE"/>
        <s v="CPACP.DIH.KB1DH006.KBBCUS.D%%TRANDATE"/>
        <s v="CPACP.DIH.KB1DH028.CCIXPT.Dddmmyy.TXT"/>
        <s v="CPACP.DIH.KB1DH029.CCATABLA.Dddmmyy.TXT"/>
        <s v="CPACP.DIH.KB1DH030.CUPTRAN.Dddmmyy.TXT"/>
        <s v="CPACP.DIH.KB1DH031.CC1D583B.Dddmmyy.TXT"/>
        <s v="ODSCC.CCV2_JCB"/>
        <s v="RMST.IP_X_RM"/>
        <s v="WO1D004"/>
        <s v="DTEADM.VW_T_SU_SUB_UH_FUL"/>
        <s v="DTEADM.VW_KGROUP_SIDETEXTTBL"/>
        <s v="DTEADM.VW_FI_FND_INF_FUL"/>
        <s v="DTEADM.VW_FLT_RL_SUB_BAL_ENQ"/>
        <s v="DTEADM.VW_T_UH_UH_FUL"/>
        <s v="KA_FundCode.txt"/>
        <s v="DTEADM.VW_FLT_DIV_PMT_INC"/>
        <s v="KSecFundMaster_YYYYMMDD.txt"/>
        <s v="KSecFundPortfolio_YYYYMMDD.txt"/>
        <s v="KSecCustProfile_YYYYMMDD.txt"/>
        <s v="PrivateFund_Balance.txt"/>
        <s v="DTEADM.VW_STD_INS_EOD_INC"/>
        <s v="DTEADM.VW_TRANSACTIONEXT"/>
        <s v="DTEADM.VW_TRANSACTIONEODEXT"/>
        <s v="DTEADM.VW_FLT_DP_DIV_CERT_INC"/>
        <s v="FACT_ACCT_YYYYMMDD.txt"/>
        <s v="V_PurRef"/>
        <s v="V_ClientDebtor"/>
        <s v="V_Product"/>
        <s v="V_Company"/>
        <s v="V_ClientLimit"/>
        <s v="V_CIS"/>
        <s v="V_InterestSpread"/>
        <s v="PCB_DEPTXN_DB"/>
        <s v="CPACP.DIH.CI1D1166.CRDHD.Dddmmyy.TXT"/>
        <s v="CPACP.DIH.CI1D1178.CRDREG.Dddmmyy.TXT"/>
        <s v="CPACP.DIH.CI1D1166.CRDHD.D.DIH_ENC.TXT"/>
        <s v="CPACP.DIH.CI1D1167.CARDTYPE.Dddmmyy.TXT"/>
        <s v="CCMSP.BDA772N2.CARDHOLDER.FULL.DIH_ENC.YYYYMMDD.txt"/>
        <s v="CCMSP.BDA772N4.CARDREGISTER.YYYYMMDD.txt"/>
        <s v="CCMSP.BP772N1.CARDHOLDER.PURGE.YYYYMMDD.txt"/>
        <s v="CCMSP.BDA772N5.LISTCARDTYPE.YYYYMMDD.txt"/>
        <s v="SYSADM.HRIS_STAFF_ACCNT_VW"/>
        <s v="CPACP.DIH.KB1DH001.CP1T170.Dddmmyy.TXT"/>
        <s v="CPACP.DIH.KB1DH007.CPAHF.D%%TRANDATE"/>
        <s v="CPACP.DIH.KB1DH009.KBBMER.DDDMMYY"/>
        <s v="CPACP.DIH.KB1DH011.CC1D2027.Dddmmyy"/>
        <s v="CPACP.DIH.KB1DH012.CPCAH.Dddmmyy"/>
        <s v="CPACP.DIH.KB1DH014.CC1DMPGL.Dddmmyy"/>
        <s v="CPACP.DIH.KB1DH020.CC1D582D.Dddmmyy.TXT"/>
        <s v="CPACP.DIH.KB1DH021.CC1D582S.Dddmmyy.TXT"/>
        <s v="CPACP.DIH.KB1DH022.OADCC32.Dddmmyy.TXT"/>
        <s v="CPACP.DIH.KB1DH024.CC1D560.Dddmmyy.TXT"/>
        <s v="CPACP.DIH.KB1DH025.CPCAH.Dddmmyy.TXT"/>
        <s v="CPACP.DIH.KB1DH032.ADDTYPE"/>
        <s v="CPACP.LA10S.OATKN.OUTBOUND"/>
        <s v="CPACP.DIH.KB1DH037.CPTCPF.Dddmmyy.TXT"/>
        <s v="CPACP.DIH.KB1DH038.CC1D5012.Dddmmyy.TXT"/>
        <s v="CLCBP.DIH.LB1DH002.LBCRD.D%%TRANDATE"/>
        <s v="CSM_DOWNSTREAMRULES_YYYYMMDD.TXT"/>
        <s v="CSM_DOWNSTREAMCONFIG_YYYYMMDD.TXT"/>
        <s v="CSM_CUSTXFORMXCONSENTLOG_YYYYMMDD.TXT"/>
        <s v="CSM_CUSTXFORMXCONSENTDERIVED_YYYYMMDD.TXT"/>
        <s v="CSM_CUSTXFORMXCONSENTDERIVEDLOG_YYYYMMDD.TXT"/>
        <s v="View_JMobileActLog_Log"/>
        <s v="View_JMobile_Log"/>
        <s v="View_JMobileAcctCard_Log"/>
        <s v="eMobileBatchLog.View_BalanceAlertRegLog_Log"/>
        <s v="MBL_ACTN_LOG"/>
        <s v="ODSMBL.MBL_FNC_TXN"/>
        <s v="ODSMBL.MBL_NON_FNC_TXN  "/>
        <s v="View_SIMBankBankInfo_Log"/>
        <s v="DBTTNREL"/>
        <s v="KBGT_LIMIT_YYYYMMDD.TXT"/>
        <s v="DBTL4xL10"/>
        <s v="KBGT_LIMIT_ALLOCATED_YYYYMMDD.TXT"/>
        <s v="src_murx_deal_ar_yyyymmdd.txt"/>
        <s v="Report_Limit_Ctp_Funded_ForInt_YYYYMMDD.txt"/>
        <s v="Report_Limit_PSE_ForInt_YYYYMMDD.txt"/>
        <s v="Report_Limit_SE_ForInt_YYYYMMDD.txt"/>
        <s v="Reset_LP_Ctp_Funded_ForInt_YYYYMMDD.txt"/>
        <s v="Reset_MPLCDE_ForInt_YYYYMMDD.txt"/>
        <s v="MXLimitEffective_YYYYMMDD.txt"/>
        <s v="LECP.LEC3D18.TXT"/>
        <s v="LMD23400" u="1"/>
        <s v="L01D070" u="1"/>
        <s v="L01W769" u="1"/>
        <s v="L01W181" u="1"/>
        <s v="L01W909" u="1"/>
        <s v="L01D027" u="1"/>
        <s v="L01W910" u="1"/>
        <s v="LMD23500" u="1"/>
      </sharedItems>
    </cacheField>
    <cacheField name="EBAN/DIH" numFmtId="0">
      <sharedItems/>
    </cacheField>
    <cacheField name="Extraction Cases" numFmtId="0">
      <sharedItems count="3">
        <s v="Push"/>
        <s v="Pull"/>
        <s v="Stream"/>
      </sharedItems>
    </cacheField>
    <cacheField name="KBMF File Reference" numFmtId="0">
      <sharedItems containsBlank="1"/>
    </cacheField>
    <cacheField name="CBR EBAN File Reference" numFmtId="0">
      <sharedItems containsBlank="1"/>
    </cacheField>
    <cacheField name="KBMF Status" numFmtId="0">
      <sharedItems/>
    </cacheField>
    <cacheField name="Remark" numFmtId="0">
      <sharedItems containsBlank="1"/>
    </cacheField>
    <cacheField name="Received KBMF (Y/N)" numFmtId="0">
      <sharedItems count="2">
        <s v="Y"/>
        <s v="N"/>
      </sharedItems>
    </cacheField>
    <cacheField name="Table Specification (Y/N)" numFmtId="0">
      <sharedItems count="2">
        <s v="N"/>
        <s v="Y"/>
      </sharedItems>
    </cacheField>
    <cacheField name="Table Specification Remark" numFmtId="0">
      <sharedItems containsNonDate="0" containsString="0" containsBlank="1"/>
    </cacheField>
    <cacheField name="Ingestion CBR Status" numFmtId="0">
      <sharedItems/>
    </cacheField>
    <cacheField name="move closer" numFmtId="0">
      <sharedItems containsBlank="1"/>
    </cacheField>
    <cacheField name="move further" numFmtId="0">
      <sharedItems containsNonDate="0" containsString="0" containsBlank="1"/>
    </cacheField>
    <cacheField name="CBR File Name (Ingestion - Foundation)" numFmtId="0">
      <sharedItems containsBlank="1"/>
    </cacheField>
    <cacheField name="PIC" numFmtId="0">
      <sharedItems containsBlank="1"/>
    </cacheField>
    <cacheField name="Target Date" numFmtId="0">
      <sharedItems containsNonDate="0" containsDate="1" containsString="0" containsBlank="1" minDate="2024-01-17T00:00:00" maxDate="2024-01-20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witsophon, Chonnikan" refreshedDate="45310.448851967594" createdVersion="8" refreshedVersion="8" minRefreshableVersion="3" recordCount="176" xr:uid="{BBB005DB-3F14-4FA4-8680-8F8EF6E72B9A}">
  <cacheSource type="worksheet">
    <worksheetSource ref="B3:T174" sheet="Dev Inventory"/>
  </cacheSource>
  <cacheFields count="6">
    <cacheField name="Batch" numFmtId="0">
      <sharedItems count="4">
        <s v="Batch 1"/>
        <s v="Batch 2"/>
        <s v="Batch 3"/>
        <s v="Batch 4"/>
      </sharedItems>
    </cacheField>
    <cacheField name="System" numFmtId="0">
      <sharedItems count="28">
        <s v="PCB-Deposit"/>
        <s v="PCB-Lending"/>
        <s v="PCB_Deposit"/>
        <s v="FCD"/>
        <s v="PCB_Loan"/>
        <s v="LPM-AS/400​"/>
        <s v="CIS"/>
        <s v="CSM"/>
        <s v="Trade-Navigator"/>
        <s v="New-Trade"/>
        <s v="Supply Chain"/>
        <s v="Murex"/>
        <s v="RDM"/>
        <s v="FXBOOTH​"/>
        <s v="DIH"/>
        <s v="Cardlink"/>
        <s v="RMST"/>
        <s v="LPM-WriteOff"/>
        <s v="UD"/>
        <s v="UD(KA)"/>
        <s v="KS"/>
        <s v="Factoring"/>
        <s v="PCB"/>
        <s v="Cardlink(TPN​)"/>
        <s v="CCMS​"/>
        <s v="HRIS"/>
        <s v="K PLUS"/>
        <s v="LEC​"/>
      </sharedItems>
    </cacheField>
    <cacheField name="Plan" numFmtId="0">
      <sharedItems count="4">
        <s v="Plan B"/>
        <s v="Plan A"/>
        <s v="MQ"/>
        <s v="Plan Arai" u="1"/>
      </sharedItems>
    </cacheField>
    <cacheField name="Source Table Name" numFmtId="0">
      <sharedItems containsNonDate="0" containsString="0" containsBlank="1"/>
    </cacheField>
    <cacheField name="Target Table Name" numFmtId="0">
      <sharedItems containsNonDate="0" containsString="0" containsBlank="1"/>
    </cacheField>
    <cacheField name="File name/Table nam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witsophon, Chonnikan" refreshedDate="45331.548868518519" createdVersion="8" refreshedVersion="8" minRefreshableVersion="3" recordCount="181" xr:uid="{D1A45E79-12D8-42CC-A0BD-05D48C3D43C3}">
  <cacheSource type="worksheet">
    <worksheetSource ref="A1:S178" sheet="Ingestion Inventory"/>
  </cacheSource>
  <cacheFields count="15">
    <cacheField name="No" numFmtId="0">
      <sharedItems containsSemiMixedTypes="0" containsString="0" containsNumber="1" containsInteger="1" minValue="1" maxValue="181"/>
    </cacheField>
    <cacheField name="Batch" numFmtId="0">
      <sharedItems/>
    </cacheField>
    <cacheField name="System" numFmtId="0">
      <sharedItems count="24">
        <s v="PCB-Deposit"/>
        <s v="PCB-Lending"/>
        <s v="FCD"/>
        <s v="LPM-AS/400​"/>
        <s v="CIS"/>
        <s v="CSM"/>
        <s v="Trade-Navigator"/>
        <s v="New-Trade"/>
        <s v="Supply Chain"/>
        <s v="Murex"/>
        <s v="RDM"/>
        <s v="FXBOOTH​"/>
        <s v="DIH"/>
        <s v="Cardlink"/>
        <s v="RMST"/>
        <s v="LPM-WriteOff"/>
        <s v="UD"/>
        <s v="KS"/>
        <s v="Factoring"/>
        <s v="Cardlink(TPN​)"/>
        <s v="CCMS​"/>
        <s v="HRIS"/>
        <s v="K PLUS"/>
        <s v="LEC​"/>
      </sharedItems>
    </cacheField>
    <cacheField name="Plan" numFmtId="0">
      <sharedItems count="3">
        <s v="Plan B (EBAN)"/>
        <s v="Plan A"/>
        <s v="Plan B (Source)"/>
      </sharedItems>
    </cacheField>
    <cacheField name="Extraction Cases" numFmtId="0">
      <sharedItems/>
    </cacheField>
    <cacheField name="File name/Table name" numFmtId="0">
      <sharedItems/>
    </cacheField>
    <cacheField name="KBMF File Reference" numFmtId="0">
      <sharedItems containsBlank="1"/>
    </cacheField>
    <cacheField name="CBR EBAN File Reference" numFmtId="0">
      <sharedItems containsBlank="1"/>
    </cacheField>
    <cacheField name="File Format" numFmtId="0">
      <sharedItems/>
    </cacheField>
    <cacheField name="Extraction Method" numFmtId="0">
      <sharedItems/>
    </cacheField>
    <cacheField name="Control file" numFmtId="0">
      <sharedItems/>
    </cacheField>
    <cacheField name="Record count in data file" numFmtId="0">
      <sharedItems/>
    </cacheField>
    <cacheField name="Input Frequency" numFmtId="0">
      <sharedItems containsBlank="1"/>
    </cacheField>
    <cacheField name="Remark" numFmtId="0">
      <sharedItems containsBlank="1"/>
    </cacheField>
    <cacheField name="Received KBMF (Y/N)" numFmtId="0">
      <sharedItems count="3">
        <s v="Y"/>
        <s v="N" u="1"/>
        <s v="Used CBR"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sim, Tanatchporn" refreshedDate="45336.720326504626" createdVersion="8" refreshedVersion="8" minRefreshableVersion="3" recordCount="181" xr:uid="{72E08DAD-86CA-4898-A382-28E8BFDED157}">
  <cacheSource type="worksheet">
    <worksheetSource ref="B1:P178" sheet="Ingestion Inventory"/>
  </cacheSource>
  <cacheFields count="13">
    <cacheField name="Batch" numFmtId="0">
      <sharedItems count="2">
        <s v="Batch 1"/>
        <s v="Batch 2"/>
      </sharedItems>
    </cacheField>
    <cacheField name="System" numFmtId="0">
      <sharedItems count="23">
        <s v="PCB-Deposit"/>
        <s v="PCB-Lending"/>
        <s v="FCD"/>
        <s v="LPM-AS/400​"/>
        <s v="CIS"/>
        <s v="CSM"/>
        <s v="Trade-Navigator"/>
        <s v="New-Trade"/>
        <s v="Supply Chain"/>
        <s v="Murex"/>
        <s v="RDM"/>
        <s v="FXBOOTH​"/>
        <s v="Cardlink"/>
        <s v="RMST"/>
        <s v="LPM-WriteOff"/>
        <s v="UD"/>
        <s v="KS"/>
        <s v="Factoring"/>
        <s v="Cardlink(TPN​)"/>
        <s v="CCMS​"/>
        <s v="HRIS"/>
        <s v="K PLUS"/>
        <s v="LEC​"/>
      </sharedItems>
    </cacheField>
    <cacheField name="Plan" numFmtId="0">
      <sharedItems/>
    </cacheField>
    <cacheField name="Extraction Cases" numFmtId="0">
      <sharedItems/>
    </cacheField>
    <cacheField name="File name/Table name" numFmtId="0">
      <sharedItems/>
    </cacheField>
    <cacheField name="KBMF File Reference" numFmtId="0">
      <sharedItems containsBlank="1"/>
    </cacheField>
    <cacheField name="CBR EBAN File Reference" numFmtId="0">
      <sharedItems containsBlank="1"/>
    </cacheField>
    <cacheField name="File Format" numFmtId="0">
      <sharedItems count="6">
        <s v="txt"/>
        <s v="txt (var length)"/>
        <s v="txt (fix length)"/>
        <s v="csv"/>
        <s v="txt (EBCDIC)"/>
        <s v="Paq"/>
      </sharedItems>
    </cacheField>
    <cacheField name="Extraction Method" numFmtId="0">
      <sharedItems/>
    </cacheField>
    <cacheField name="Data File with Header" numFmtId="0">
      <sharedItems containsBlank="1"/>
    </cacheField>
    <cacheField name="Control file" numFmtId="0">
      <sharedItems count="2">
        <s v="N"/>
        <s v="Y"/>
      </sharedItems>
    </cacheField>
    <cacheField name="Record count in data file" numFmtId="0">
      <sharedItems/>
    </cacheField>
    <cacheField name="Remark Label_x000a_(Header/Tailor)" numFmtId="0">
      <sharedItems containsMixedTypes="1" containsNumber="1" containsInteger="1" minValue="0" maxValue="0" count="4">
        <s v="Header/Tailor"/>
        <n v="0"/>
        <s v="Tailor"/>
        <s v="N/A"/>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witsophon, Chonnikan" refreshedDate="45343.721144097224" createdVersion="8" refreshedVersion="8" minRefreshableVersion="3" recordCount="181" xr:uid="{DD7663BC-1404-43C9-8604-DA3A65649559}">
  <cacheSource type="worksheet">
    <worksheetSource ref="B3:AC180" sheet="Dev Inventory"/>
  </cacheSource>
  <cacheFields count="33">
    <cacheField name="Batch" numFmtId="0">
      <sharedItems count="2">
        <s v="Batch 1"/>
        <s v="Batch 2"/>
      </sharedItems>
    </cacheField>
    <cacheField name="System" numFmtId="0">
      <sharedItems count="23">
        <s v="PCB-Deposit"/>
        <s v="PCB-Lending"/>
        <s v="FCD"/>
        <s v="LPM-AS/400​"/>
        <s v="CIS"/>
        <s v="CSM"/>
        <s v="Trade-Navigator"/>
        <s v="New-Trade"/>
        <s v="Supply Chain"/>
        <s v="Murex"/>
        <s v="RDM"/>
        <s v="FXBOOTH​"/>
        <s v="Cardlink"/>
        <s v="RMST"/>
        <s v="LPM-WriteOff"/>
        <s v="UD"/>
        <s v="KS"/>
        <s v="Factoring"/>
        <s v="Cardlink(TPN​)"/>
        <s v="CCMS​"/>
        <s v="HRIS"/>
        <s v="K PLUS"/>
        <s v="LEC​"/>
      </sharedItems>
    </cacheField>
    <cacheField name="Plan" numFmtId="0">
      <sharedItems count="4">
        <s v="Plan B (EBAN)"/>
        <s v="Plan A"/>
        <s v="Plan B (Source)"/>
        <s v="Plan B (EBAN/DIH)"/>
      </sharedItems>
    </cacheField>
    <cacheField name="Extraction Cases" numFmtId="0">
      <sharedItems containsBlank="1"/>
    </cacheField>
    <cacheField name="src_sys_id" numFmtId="0">
      <sharedItems containsMixedTypes="1" containsNumber="1" minValue="72" maxValue="780"/>
    </cacheField>
    <cacheField name="src_sys" numFmtId="0">
      <sharedItems/>
    </cacheField>
    <cacheField name="Source Table Name (Not Used)" numFmtId="0">
      <sharedItems/>
    </cacheField>
    <cacheField name="Source Table Name _x000a_(For Foundation naming)" numFmtId="0">
      <sharedItems/>
    </cacheField>
    <cacheField name="Target Schema Name" numFmtId="0">
      <sharedItems/>
    </cacheField>
    <cacheField name="Target Table Name (Persist)" numFmtId="0">
      <sharedItems/>
    </cacheField>
    <cacheField name="Persist View name" numFmtId="0">
      <sharedItems/>
    </cacheField>
    <cacheField name="data file name" numFmtId="0">
      <sharedItems containsNonDate="0" containsString="0" containsBlank="1"/>
    </cacheField>
    <cacheField name="control file name" numFmtId="0">
      <sharedItems containsNonDate="0" containsString="0" containsBlank="1"/>
    </cacheField>
    <cacheField name="frequency" numFmtId="0">
      <sharedItems/>
    </cacheField>
    <cacheField name="freq" numFmtId="0">
      <sharedItems/>
    </cacheField>
    <cacheField name="job_name" numFmtId="0">
      <sharedItems/>
    </cacheField>
    <cacheField name="File name/Table name" numFmtId="0">
      <sharedItems count="181">
        <s v="src_pf_ar_sa_dly_yyyymmdd.txt"/>
        <s v="src_pf_ar_ca_dly_yyyymmdd.txt"/>
        <s v="src_pf_ar_fx_dly_yyyymmdd.txt"/>
        <s v="src_pf_ar_sf_dly_yyyymmdd.txt"/>
        <s v="PCB_DIH_ExtRATE1_YYYYMMDD.txt"/>
        <s v="Common_Account_Info_YYYYMMDD.txt"/>
        <s v="Common_Limit_Info_YYYYMMDD.txt"/>
        <s v="Common_Market_Code.txt"/>
        <s v="Common_Rate_Type.txt"/>
        <s v="Common_Account_Tier_By_Time.txt"/>
        <s v="CISP.CB2D0005.ODENCITD.SAM_YYYYMMDD"/>
        <s v="src_pf_txn_mis_eft_dly_yyyymmdd.txt"/>
        <s v="cls500029_yyyymmdd.txt"/>
        <s v="SRC_PF_AR_CA_CR_INF_DLY_yyyymmdd.txt"/>
        <s v="FCD_AR_YYYYMMDD.txt"/>
        <s v="Common_Product_Type.txt"/>
        <s v="Common_Sub_Type.txt"/>
        <s v="Common_Loan_Purpose_Table_yyyymmdd.txt"/>
        <s v="DATALAKE.IN_LPM_LMT_AR_INF_BFR_WRTOF"/>
        <s v="DATALAKE.IN_LPM_AR_WRTOF_RCV"/>
        <s v="DATALAKE.IN_LPM_LN_CNTG_DMMY_CLSS_PRVN"/>
        <s v="DATALAKE.IN_LPM_LN_CARD_CLSS_PRVN"/>
        <s v="DATALAKE.IN_LPM_LN_CNTG_CLSS_PRVN"/>
        <s v="DATALAKE.IN_LPM_AR_CLSS_QLY"/>
        <s v="DATALAKE.IN_LPM_LN_CNTG_CLSS_PRVN_BFR_WRTOF"/>
        <s v="DATALAKE.IN_LPM_LMT_INF_BFR_WRTOF"/>
        <s v="CIS_IPXAR_YYYYMMDD.txt"/>
        <s v="CIS_IP_YYYYMMDD.txt"/>
        <s v="CIS_AR_YYYYMMDD.txt"/>
        <s v="CSM_CUSTXFORMXCONSENT_YYYYMMDD.TXT"/>
        <s v="CSM_FORMXAPPR_YYYYMMDD.TXT"/>
        <s v="CSM_CHANNEL_YYYYMMDD.TXT"/>
        <s v="CSM_ORIGINATEPRODUCTCOA_YYYYMMDD.TXT"/>
        <s v="CSM_ORIGINATEPRODUCTNONCOA_YYYYMMDD.TXT"/>
        <s v="CSM_PURPOSE_YYYYMMDD.TXT"/>
        <s v="CSM_COMPANY_YYYYMMDD.TXT"/>
        <s v="CSM_RECEIVERTYPE_YYYYMMDD.TXT"/>
        <s v="CSM_FORMCONSENT_YYYYMMDD.TXT"/>
        <s v="CSM_FORMXCONTENT_YYYYMMDD.TXT"/>
        <s v="CSM_ACTION_YYYYMMDD.TXT"/>
        <s v="CSM_PRODUCT_YYYYMMDD.TXT"/>
        <s v="LCR070_YYYYMMDD.txt"/>
        <s v="SRC_EXIMAR_YYYYMMDD.TXT"/>
        <s v="KBGT_CONT_OUTSTANDING_YYYYMMDD.TXT"/>
        <s v="KBGT_LOAN_OUTSTANDING_YYYYMMDD.TXT"/>
        <s v="VW_SCT_BOOK_LOAN"/>
        <s v="VW_RDT_SCF_CL"/>
        <s v="VW_CM_FEE_STRUCTURE"/>
        <s v="VW_SCM_ACCT"/>
        <s v="SCM_TRADING"/>
        <s v="SCM_CUSTOMER"/>
        <s v="MXMKTEvent_YYYYMMDD.txt"/>
        <s v="MMLiveMat_YYYYMMDD.txt"/>
        <s v="mdm.CST_IP_LGL_STC_TP_CD"/>
        <s v="mdm.CST_NAT_CD"/>
        <s v="mdm.CST_MAR_ST_CD"/>
        <s v="mdm.CST_CTF_TP_CD"/>
        <s v="mdm.CST_OCP_CD"/>
        <s v="mdm.CST_PROF_CD"/>
        <s v="mdm.CST_IDV_INCM_SEG_CD"/>
        <s v="mdm.CST_SEG_CD"/>
        <s v="mdm.CARD_TP_CD"/>
        <s v="PIM.V_COA_PD"/>
        <s v="IDY_CL_CD"/>
        <s v="IDY_CL_SUB_GRP_CD"/>
        <s v="MIDRATE_KBANK_YYYY-MM-DD.csv"/>
        <s v="DIH_Composite_V_LPM_X_IP_REL"/>
        <s v="CIS_RELAR_YYYYMMDD.txt"/>
        <s v="CIS_DOCTP_YYYYMMDD.txt"/>
        <s v="CIS_CNTRELTP_YYYYMMDD.txt"/>
        <s v="CIS_IPXCONTACT_YYYYMMDD.txt"/>
        <s v="CIS_CONTTP_YYYYMMDD.txt"/>
        <s v="CIS_CONTINFO_YYYYMMDD.txt"/>
        <s v="CIS_IDV_YYYYMMDD.txt"/>
        <s v="CIS_ORG_YYYYMMDD.txt"/>
        <s v="CIS_IPSEGMENT_YYYYMMDD.txt"/>
        <s v="CIS_HISTSEGM_YYYYMMDD.txt"/>
        <s v="CIS_ADDR_YYYYMMDD.txt"/>
        <s v="CIS_IPXADDR_YYYYMMDD.txt"/>
        <s v="CIS_DNTCNT_YYYYMMDD.txt"/>
        <s v="CIS_OTHDOC_YYYYMMDD.txt"/>
        <s v="CPACP.DIH.KB1DH013.EPTRANS.Dddmmyy"/>
        <s v="CPACP.DIH.KB1DH045.CC1D289G.D%%TRANDATE.TXT"/>
        <s v="CPACP.DIH.KB1DH002.CPBCRD.D%%TRANDATE"/>
        <s v="CPACP.DIH.KB1DH005.KBBCRD.D%%TRANDATE"/>
        <s v="CPACP.DIH.KB1DH004.CPBMER.Dddmmyy"/>
        <s v="CPACP.DIH.KB1DH023.LBPTTRN.Dddmmyy.TXT"/>
        <s v="CPACP.DIH.KB1DH039.CCND5012.Dddmmyy.TXT"/>
        <s v="CPACP.DIH.KB1DH010.OADCTF.DDDMMYY"/>
        <s v="CPACP.DIH.KB1DH017.CPAMT.Dddmmyy.TXT"/>
        <s v="CPACP.DIH.KB1DH019.CC1T377.Dddmmyy.txt"/>
        <s v="CPACP.DIH.KB1DH018.CPSRPTT.Dddmmyy.TXT"/>
        <s v="CPACP.DIH.KB1DH037.CPCCPF.Dddmmyy.TXT"/>
        <s v="CPACP.DIH.KB1DH003.CPBCUS.D%%TRANDATE"/>
        <s v="CPACP.DIH.KB1DH006.KBBCUS.D%%TRANDATE"/>
        <s v="CPACP.DIH.KB1DH028.CCIXPT.Dddmmyy.TXT"/>
        <s v="CPACP.DIH.KB1DH029.CCATABLA.Dddmmyy.TXT"/>
        <s v="CPACP.DIH.KB1DH030.CUPTRAN.Dddmmyy.TXT"/>
        <s v="CPACP.DIH.KB1DH031.CC1D583B.Dddmmyy.TXT"/>
        <s v="ODSCC.CCV2_JCB"/>
        <s v="SalesSmart_Customer_yyyyMMdd.txt"/>
        <s v="PSCP.WO.WO1D04H.SAM"/>
        <s v="DTEADM.VW_T_SU_SUB_UH_FUL"/>
        <s v="DTEADM.VW_KGROUP_SIDETEXTTBL"/>
        <s v="DTEADM.VW_FI_FND_INF_FUL"/>
        <s v="DTEADM.VW_FLT_RL_SUB_BAL_ENQ"/>
        <s v="DTEADM.VW_T_UH_UH_FUL"/>
        <s v="KA_FundCode.txt"/>
        <s v="DTEADM.VW_FLT_DIV_PMT_INC"/>
        <s v="KSecFundMaster_YYYYMMDD.txt"/>
        <s v="KSecFundPortfolio_YYYYMMDD.txt"/>
        <s v="KSecCustProfile_YYYYMMDD.txt"/>
        <s v="PrivateFund_Balance.txt"/>
        <s v="DTEADM.VW_STD_INS_EOD_INC"/>
        <s v="DTEADM.VW_TRANSACTIONEXT"/>
        <s v="DTEADM.VW_TRANSACTIONEODEXT"/>
        <s v="DTEADM.VW_FLT_DP_DIV_CERT_INC"/>
        <s v="FACT_ACCT_YYYYMMDD.txt"/>
        <s v="V_PurRef"/>
        <s v="V_ClientDebtor"/>
        <s v="V_Product"/>
        <s v="V_Company"/>
        <s v="V_ClientLimit"/>
        <s v="V_CIS"/>
        <s v="V_InterestSpread"/>
        <s v="PCB_DEPTXN_DB"/>
        <s v="CPACP.DIH.CI1D1166.CRDHD.Dddmmyy.TXT"/>
        <s v="CPACP.DIH.CI1D1178.CRDREG.Dddmmyy.TXT"/>
        <s v="CPACP.DIH.CI1D1167.CARDTYPE.Dddmmyy.TXT"/>
        <s v="CCMSP.BDA772N2.CARDHOLDER.FULL.DIH_ENC.YYYYMMDD.txt"/>
        <s v="CCMSP.BDA772N4.CARDREGISTER.YYYYMMDD.txt"/>
        <s v="CCMSP.BP772N1.CARDHOLDER.PURGE.YYYYMMDD.txt"/>
        <s v="CCMSP.BDA772N5.LISTCARDTYPE.YYYYMMDD.txt"/>
        <s v="SYSADM.HRIS_STAFF_ACCNT_VW"/>
        <s v="CPACP.DIH.KB1DH001.CP1T170.Dddmmyy.TXT"/>
        <s v="CPACP.DIH.KB1DH007.CPAHF.D%%TRANDATE"/>
        <s v="CPACP.DIH.KB1DH009.KBBMER.DDDMMYY"/>
        <s v="CPACP.DIH.KB1DH011.CC1D2027.Dddmmyy"/>
        <s v="CPACP.DIH.KB1DH012.CPCAH.Dddmmyy"/>
        <s v="CPACP.DIH.KB1DH014.CC1DMPGL.Dddmmyy"/>
        <s v="CPACP.DIH.KB1DH020.CC1D582D.Dddmmyy.TXT"/>
        <s v="CPACP.DIH.KB1DH021.CC1D582S.Dddmmyy.TXT"/>
        <s v="CPACP.DIH.KB1DH022.OADCC32.Dddmmyy.TXT"/>
        <s v="CPACP.DIH.KB1DH024.CC1D560.Dddmmyy.TXT"/>
        <s v="CPACP.DIH.KB1DH025.CPCAH.Dddmmyy.TXT"/>
        <s v="CPACP.DIH.KB1DH032.ADDTYPE"/>
        <s v="CPACP.LA10S.OATKN.OUTBOUND"/>
        <s v="CPACP.DIH.KB1DH037.CPTCPF.Dddmmyy.TXT"/>
        <s v="CPACP.DIH.KB1DH038.CC1D5012.Dddmmyy.TXT"/>
        <s v="CLCBP.DIH.LB1DH002.LBCRD.D%%TRANDATE"/>
        <s v="CSM_DOWNSTREAMRULES_YYYYMMDD.TXT"/>
        <s v="CSM_DOWNSTREAMCONFIG_YYYYMMDD.TXT"/>
        <s v="CSM_CUSTXFORMXCONSENTLOG_YYYYMMDD.TXT"/>
        <s v="CSM_CUSTXFORMXCONSENTDERIVED_YYYYMMDD.TXT"/>
        <s v="CSM_CUSTXFORMXCONSENTDERIVEDLOG_YYYYMMDD.TXT"/>
        <s v="kplus_view_jmobileactlog_log_yyyymmdd.txt"/>
        <s v="View_JMobile_Log"/>
        <s v="View_JMobileAcctCard_Log"/>
        <s v="eMobileBatchLog.View_BalanceAlertRegLog_Log"/>
        <s v="kplus_actlog_qlocal_yyyymmdd.txt"/>
        <s v="ODSMBL.MBL_FNC_TXN"/>
        <s v="ODSMBL.MBL_NON_FNC_TXN  "/>
        <s v="View_SIMBankBankInfo_Log"/>
        <s v="DBTTNREL"/>
        <s v="KBGT_LIMIT_YYYYMMDD.TXT"/>
        <s v="DBTL4xL10"/>
        <s v="KBGT_LIMIT_ALLOCATED_YYYYMMDD.TXT"/>
        <s v="src_murx_deal_ar_yyyymmdd.txt"/>
        <s v="Report_Limit_Ctp_Funded_ForInt_YYYYMMDD.txt"/>
        <s v="Report_Limit_PSE_ForInt_YYYYMMDD.txt"/>
        <s v="Report_Limit_SE_ForInt_YYYYMMDD.txt"/>
        <s v="Reset_LP_Ctp_Funded_ForInt_YYYYMMDD.txt"/>
        <s v="Reset_MPLCDE_ForInt_YYYYMMDD.txt"/>
        <s v="MXLimitEffective_YYYYMMDD.txt"/>
        <s v="LECP.LEC3D18.TXT"/>
        <s v="SCM_PRODUCT_MAP"/>
        <s v="VW_RDT_SCF_CL_ACCT"/>
        <s v="src_pf_ar_ca_limit_dly_yyyymmdd.txt"/>
        <s v="common_transaction file.txt"/>
        <s v="SCM_TRADING_ACCT"/>
        <s v="VC_RC_CD"/>
      </sharedItems>
    </cacheField>
    <cacheField name="CBR File Name (Ingestion - Foundation)" numFmtId="0">
      <sharedItems/>
    </cacheField>
    <cacheField name="CBR Status" numFmtId="0">
      <sharedItems/>
    </cacheField>
    <cacheField name="View Table Name (Abbr) Status" numFmtId="0">
      <sharedItems/>
    </cacheField>
    <cacheField name="PIC" numFmtId="0">
      <sharedItems/>
    </cacheField>
    <cacheField name="src_pos_dt" numFmtId="0">
      <sharedItems containsBlank="1"/>
    </cacheField>
    <cacheField name="change column name ./- to _" numFmtId="0">
      <sharedItems containsBlank="1"/>
    </cacheField>
    <cacheField name="CBR Batch 2 Priority" numFmtId="0">
      <sharedItems/>
    </cacheField>
    <cacheField name="CBR Target Date" numFmtId="0">
      <sharedItems containsDate="1" containsMixedTypes="1" minDate="2024-02-07T00:00:00" maxDate="2024-02-24T00:00:00"/>
    </cacheField>
    <cacheField name="Remark CBR dev" numFmtId="0">
      <sharedItems containsBlank="1"/>
    </cacheField>
    <cacheField name="Remark Label" numFmtId="0">
      <sharedItems containsBlank="1"/>
    </cacheField>
    <cacheField name="Data File Status" numFmtId="0">
      <sharedItems/>
    </cacheField>
    <cacheField name="Generate init script" numFmtId="0">
      <sharedItems/>
    </cacheField>
    <cacheField name="Execute init (raw&amp;persist)" numFmtId="0">
      <sharedItems/>
    </cacheField>
    <cacheField name="Mapping Spec" numFmtId="0">
      <sharedItems/>
    </cacheField>
    <cacheField name="Config" numFmtId="0">
      <sharedItems/>
    </cacheField>
    <cacheField name="execute job" numFmtId="0">
      <sharedItems count="3">
        <s v="Not Started"/>
        <s v="In-Progress"/>
        <s v="Passed"/>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witsophon, Chonnikan" refreshedDate="45343.723097337963" createdVersion="8" refreshedVersion="8" minRefreshableVersion="3" recordCount="181" xr:uid="{C26806A3-8A8D-44B2-A6CB-9898083419CC}">
  <cacheSource type="worksheet">
    <worksheetSource ref="B3:Z180" sheet="Dev Inventory"/>
  </cacheSource>
  <cacheFields count="30">
    <cacheField name="Batch" numFmtId="0">
      <sharedItems count="2">
        <s v="Batch 1"/>
        <s v="Batch 2"/>
      </sharedItems>
    </cacheField>
    <cacheField name="System" numFmtId="0">
      <sharedItems count="23">
        <s v="PCB-Deposit"/>
        <s v="PCB-Lending"/>
        <s v="FCD"/>
        <s v="LPM-AS/400​"/>
        <s v="CIS"/>
        <s v="CSM"/>
        <s v="Trade-Navigator"/>
        <s v="New-Trade"/>
        <s v="Supply Chain"/>
        <s v="Murex"/>
        <s v="RDM"/>
        <s v="FXBOOTH​"/>
        <s v="Cardlink"/>
        <s v="RMST"/>
        <s v="LPM-WriteOff"/>
        <s v="UD"/>
        <s v="KS"/>
        <s v="Factoring"/>
        <s v="Cardlink(TPN​)"/>
        <s v="CCMS​"/>
        <s v="HRIS"/>
        <s v="K PLUS"/>
        <s v="LEC​"/>
      </sharedItems>
    </cacheField>
    <cacheField name="Plan" numFmtId="0">
      <sharedItems count="4">
        <s v="Plan B (EBAN)"/>
        <s v="Plan A"/>
        <s v="Plan B (Source)"/>
        <s v="Plan B (EBAN/DIH)"/>
      </sharedItems>
    </cacheField>
    <cacheField name="Extraction Cases" numFmtId="0">
      <sharedItems containsBlank="1"/>
    </cacheField>
    <cacheField name="src_sys_id" numFmtId="0">
      <sharedItems containsMixedTypes="1" containsNumber="1" minValue="72" maxValue="780"/>
    </cacheField>
    <cacheField name="src_sys" numFmtId="0">
      <sharedItems/>
    </cacheField>
    <cacheField name="Source Table Name (Not Used)" numFmtId="0">
      <sharedItems/>
    </cacheField>
    <cacheField name="Source Table Name _x000a_(For Foundation naming)" numFmtId="0">
      <sharedItems/>
    </cacheField>
    <cacheField name="Target Schema Name" numFmtId="0">
      <sharedItems/>
    </cacheField>
    <cacheField name="Target Table Name (Persist)" numFmtId="0">
      <sharedItems/>
    </cacheField>
    <cacheField name="Persist View name" numFmtId="0">
      <sharedItems/>
    </cacheField>
    <cacheField name="data file name" numFmtId="0">
      <sharedItems containsNonDate="0" containsString="0" containsBlank="1"/>
    </cacheField>
    <cacheField name="control file name" numFmtId="0">
      <sharedItems containsNonDate="0" containsString="0" containsBlank="1"/>
    </cacheField>
    <cacheField name="frequency" numFmtId="0">
      <sharedItems/>
    </cacheField>
    <cacheField name="freq" numFmtId="0">
      <sharedItems/>
    </cacheField>
    <cacheField name="job_name" numFmtId="0">
      <sharedItems/>
    </cacheField>
    <cacheField name="File name/Table name" numFmtId="0">
      <sharedItems count="181">
        <s v="src_pf_ar_sa_dly_yyyymmdd.txt"/>
        <s v="src_pf_ar_ca_dly_yyyymmdd.txt"/>
        <s v="src_pf_ar_fx_dly_yyyymmdd.txt"/>
        <s v="src_pf_ar_sf_dly_yyyymmdd.txt"/>
        <s v="PCB_DIH_ExtRATE1_YYYYMMDD.txt"/>
        <s v="Common_Account_Info_YYYYMMDD.txt"/>
        <s v="Common_Limit_Info_YYYYMMDD.txt"/>
        <s v="Common_Market_Code.txt"/>
        <s v="Common_Rate_Type.txt"/>
        <s v="Common_Account_Tier_By_Time.txt"/>
        <s v="CISP.CB2D0005.ODENCITD.SAM_YYYYMMDD"/>
        <s v="src_pf_txn_mis_eft_dly_yyyymmdd.txt"/>
        <s v="cls500029_yyyymmdd.txt"/>
        <s v="SRC_PF_AR_CA_CR_INF_DLY_yyyymmdd.txt"/>
        <s v="FCD_AR_YYYYMMDD.txt"/>
        <s v="Common_Product_Type.txt"/>
        <s v="Common_Sub_Type.txt"/>
        <s v="Common_Loan_Purpose_Table_yyyymmdd.txt"/>
        <s v="DATALAKE.IN_LPM_LMT_AR_INF_BFR_WRTOF"/>
        <s v="DATALAKE.IN_LPM_AR_WRTOF_RCV"/>
        <s v="DATALAKE.IN_LPM_LN_CNTG_DMMY_CLSS_PRVN"/>
        <s v="DATALAKE.IN_LPM_LN_CARD_CLSS_PRVN"/>
        <s v="DATALAKE.IN_LPM_LN_CNTG_CLSS_PRVN"/>
        <s v="DATALAKE.IN_LPM_AR_CLSS_QLY"/>
        <s v="DATALAKE.IN_LPM_LN_CNTG_CLSS_PRVN_BFR_WRTOF"/>
        <s v="DATALAKE.IN_LPM_LMT_INF_BFR_WRTOF"/>
        <s v="CIS_IPXAR_YYYYMMDD.txt"/>
        <s v="CIS_IP_YYYYMMDD.txt"/>
        <s v="CIS_AR_YYYYMMDD.txt"/>
        <s v="CSM_CUSTXFORMXCONSENT_YYYYMMDD.TXT"/>
        <s v="CSM_FORMXAPPR_YYYYMMDD.TXT"/>
        <s v="CSM_CHANNEL_YYYYMMDD.TXT"/>
        <s v="CSM_ORIGINATEPRODUCTCOA_YYYYMMDD.TXT"/>
        <s v="CSM_ORIGINATEPRODUCTNONCOA_YYYYMMDD.TXT"/>
        <s v="CSM_PURPOSE_YYYYMMDD.TXT"/>
        <s v="CSM_COMPANY_YYYYMMDD.TXT"/>
        <s v="CSM_RECEIVERTYPE_YYYYMMDD.TXT"/>
        <s v="CSM_FORMCONSENT_YYYYMMDD.TXT"/>
        <s v="CSM_FORMXCONTENT_YYYYMMDD.TXT"/>
        <s v="CSM_ACTION_YYYYMMDD.TXT"/>
        <s v="CSM_PRODUCT_YYYYMMDD.TXT"/>
        <s v="LCR070_YYYYMMDD.txt"/>
        <s v="SRC_EXIMAR_YYYYMMDD.TXT"/>
        <s v="KBGT_CONT_OUTSTANDING_YYYYMMDD.TXT"/>
        <s v="KBGT_LOAN_OUTSTANDING_YYYYMMDD.TXT"/>
        <s v="VW_SCT_BOOK_LOAN"/>
        <s v="VW_RDT_SCF_CL"/>
        <s v="VW_CM_FEE_STRUCTURE"/>
        <s v="VW_SCM_ACCT"/>
        <s v="SCM_TRADING"/>
        <s v="SCM_CUSTOMER"/>
        <s v="MXMKTEvent_YYYYMMDD.txt"/>
        <s v="MMLiveMat_YYYYMMDD.txt"/>
        <s v="mdm.CST_IP_LGL_STC_TP_CD"/>
        <s v="mdm.CST_NAT_CD"/>
        <s v="mdm.CST_MAR_ST_CD"/>
        <s v="mdm.CST_CTF_TP_CD"/>
        <s v="mdm.CST_OCP_CD"/>
        <s v="mdm.CST_PROF_CD"/>
        <s v="mdm.CST_IDV_INCM_SEG_CD"/>
        <s v="mdm.CST_SEG_CD"/>
        <s v="mdm.CARD_TP_CD"/>
        <s v="PIM.V_COA_PD"/>
        <s v="IDY_CL_CD"/>
        <s v="IDY_CL_SUB_GRP_CD"/>
        <s v="MIDRATE_KBANK_YYYY-MM-DD.csv"/>
        <s v="DIH_Composite_V_LPM_X_IP_REL"/>
        <s v="CIS_RELAR_YYYYMMDD.txt"/>
        <s v="CIS_DOCTP_YYYYMMDD.txt"/>
        <s v="CIS_CNTRELTP_YYYYMMDD.txt"/>
        <s v="CIS_IPXCONTACT_YYYYMMDD.txt"/>
        <s v="CIS_CONTTP_YYYYMMDD.txt"/>
        <s v="CIS_CONTINFO_YYYYMMDD.txt"/>
        <s v="CIS_IDV_YYYYMMDD.txt"/>
        <s v="CIS_ORG_YYYYMMDD.txt"/>
        <s v="CIS_IPSEGMENT_YYYYMMDD.txt"/>
        <s v="CIS_HISTSEGM_YYYYMMDD.txt"/>
        <s v="CIS_ADDR_YYYYMMDD.txt"/>
        <s v="CIS_IPXADDR_YYYYMMDD.txt"/>
        <s v="CIS_DNTCNT_YYYYMMDD.txt"/>
        <s v="CIS_OTHDOC_YYYYMMDD.txt"/>
        <s v="CPACP.DIH.KB1DH013.EPTRANS.Dddmmyy"/>
        <s v="CPACP.DIH.KB1DH045.CC1D289G.D%%TRANDATE.TXT"/>
        <s v="CPACP.DIH.KB1DH002.CPBCRD.D%%TRANDATE"/>
        <s v="CPACP.DIH.KB1DH005.KBBCRD.D%%TRANDATE"/>
        <s v="CPACP.DIH.KB1DH004.CPBMER.Dddmmyy"/>
        <s v="CPACP.DIH.KB1DH023.LBPTTRN.Dddmmyy.TXT"/>
        <s v="CPACP.DIH.KB1DH039.CCND5012.Dddmmyy.TXT"/>
        <s v="CPACP.DIH.KB1DH010.OADCTF.DDDMMYY"/>
        <s v="CPACP.DIH.KB1DH017.CPAMT.Dddmmyy.TXT"/>
        <s v="CPACP.DIH.KB1DH019.CC1T377.Dddmmyy.txt"/>
        <s v="CPACP.DIH.KB1DH018.CPSRPTT.Dddmmyy.TXT"/>
        <s v="CPACP.DIH.KB1DH037.CPCCPF.Dddmmyy.TXT"/>
        <s v="CPACP.DIH.KB1DH003.CPBCUS.D%%TRANDATE"/>
        <s v="CPACP.DIH.KB1DH006.KBBCUS.D%%TRANDATE"/>
        <s v="CPACP.DIH.KB1DH028.CCIXPT.Dddmmyy.TXT"/>
        <s v="CPACP.DIH.KB1DH029.CCATABLA.Dddmmyy.TXT"/>
        <s v="CPACP.DIH.KB1DH030.CUPTRAN.Dddmmyy.TXT"/>
        <s v="CPACP.DIH.KB1DH031.CC1D583B.Dddmmyy.TXT"/>
        <s v="ODSCC.CCV2_JCB"/>
        <s v="SalesSmart_Customer_yyyyMMdd.txt"/>
        <s v="PSCP.WO.WO1D04H.SAM"/>
        <s v="DTEADM.VW_T_SU_SUB_UH_FUL"/>
        <s v="DTEADM.VW_KGROUP_SIDETEXTTBL"/>
        <s v="DTEADM.VW_FI_FND_INF_FUL"/>
        <s v="DTEADM.VW_FLT_RL_SUB_BAL_ENQ"/>
        <s v="DTEADM.VW_T_UH_UH_FUL"/>
        <s v="KA_FundCode.txt"/>
        <s v="DTEADM.VW_FLT_DIV_PMT_INC"/>
        <s v="KSecFundMaster_YYYYMMDD.txt"/>
        <s v="KSecFundPortfolio_YYYYMMDD.txt"/>
        <s v="KSecCustProfile_YYYYMMDD.txt"/>
        <s v="PrivateFund_Balance.txt"/>
        <s v="DTEADM.VW_STD_INS_EOD_INC"/>
        <s v="DTEADM.VW_TRANSACTIONEXT"/>
        <s v="DTEADM.VW_TRANSACTIONEODEXT"/>
        <s v="DTEADM.VW_FLT_DP_DIV_CERT_INC"/>
        <s v="FACT_ACCT_YYYYMMDD.txt"/>
        <s v="V_PurRef"/>
        <s v="V_ClientDebtor"/>
        <s v="V_Product"/>
        <s v="V_Company"/>
        <s v="V_ClientLimit"/>
        <s v="V_CIS"/>
        <s v="V_InterestSpread"/>
        <s v="PCB_DEPTXN_DB"/>
        <s v="CPACP.DIH.CI1D1166.CRDHD.Dddmmyy.TXT"/>
        <s v="CPACP.DIH.CI1D1178.CRDREG.Dddmmyy.TXT"/>
        <s v="CPACP.DIH.CI1D1167.CARDTYPE.Dddmmyy.TXT"/>
        <s v="CCMSP.BDA772N2.CARDHOLDER.FULL.DIH_ENC.YYYYMMDD.txt"/>
        <s v="CCMSP.BDA772N4.CARDREGISTER.YYYYMMDD.txt"/>
        <s v="CCMSP.BP772N1.CARDHOLDER.PURGE.YYYYMMDD.txt"/>
        <s v="CCMSP.BDA772N5.LISTCARDTYPE.YYYYMMDD.txt"/>
        <s v="SYSADM.HRIS_STAFF_ACCNT_VW"/>
        <s v="CPACP.DIH.KB1DH001.CP1T170.Dddmmyy.TXT"/>
        <s v="CPACP.DIH.KB1DH007.CPAHF.D%%TRANDATE"/>
        <s v="CPACP.DIH.KB1DH009.KBBMER.DDDMMYY"/>
        <s v="CPACP.DIH.KB1DH011.CC1D2027.Dddmmyy"/>
        <s v="CPACP.DIH.KB1DH012.CPCAH.Dddmmyy"/>
        <s v="CPACP.DIH.KB1DH014.CC1DMPGL.Dddmmyy"/>
        <s v="CPACP.DIH.KB1DH020.CC1D582D.Dddmmyy.TXT"/>
        <s v="CPACP.DIH.KB1DH021.CC1D582S.Dddmmyy.TXT"/>
        <s v="CPACP.DIH.KB1DH022.OADCC32.Dddmmyy.TXT"/>
        <s v="CPACP.DIH.KB1DH024.CC1D560.Dddmmyy.TXT"/>
        <s v="CPACP.DIH.KB1DH025.CPCAH.Dddmmyy.TXT"/>
        <s v="CPACP.DIH.KB1DH032.ADDTYPE"/>
        <s v="CPACP.LA10S.OATKN.OUTBOUND"/>
        <s v="CPACP.DIH.KB1DH037.CPTCPF.Dddmmyy.TXT"/>
        <s v="CPACP.DIH.KB1DH038.CC1D5012.Dddmmyy.TXT"/>
        <s v="CLCBP.DIH.LB1DH002.LBCRD.D%%TRANDATE"/>
        <s v="CSM_DOWNSTREAMRULES_YYYYMMDD.TXT"/>
        <s v="CSM_DOWNSTREAMCONFIG_YYYYMMDD.TXT"/>
        <s v="CSM_CUSTXFORMXCONSENTLOG_YYYYMMDD.TXT"/>
        <s v="CSM_CUSTXFORMXCONSENTDERIVED_YYYYMMDD.TXT"/>
        <s v="CSM_CUSTXFORMXCONSENTDERIVEDLOG_YYYYMMDD.TXT"/>
        <s v="kplus_view_jmobileactlog_log_yyyymmdd.txt"/>
        <s v="View_JMobile_Log"/>
        <s v="View_JMobileAcctCard_Log"/>
        <s v="eMobileBatchLog.View_BalanceAlertRegLog_Log"/>
        <s v="kplus_actlog_qlocal_yyyymmdd.txt"/>
        <s v="ODSMBL.MBL_FNC_TXN"/>
        <s v="ODSMBL.MBL_NON_FNC_TXN  "/>
        <s v="View_SIMBankBankInfo_Log"/>
        <s v="DBTTNREL"/>
        <s v="KBGT_LIMIT_YYYYMMDD.TXT"/>
        <s v="DBTL4xL10"/>
        <s v="KBGT_LIMIT_ALLOCATED_YYYYMMDD.TXT"/>
        <s v="src_murx_deal_ar_yyyymmdd.txt"/>
        <s v="Report_Limit_Ctp_Funded_ForInt_YYYYMMDD.txt"/>
        <s v="Report_Limit_PSE_ForInt_YYYYMMDD.txt"/>
        <s v="Report_Limit_SE_ForInt_YYYYMMDD.txt"/>
        <s v="Reset_LP_Ctp_Funded_ForInt_YYYYMMDD.txt"/>
        <s v="Reset_MPLCDE_ForInt_YYYYMMDD.txt"/>
        <s v="MXLimitEffective_YYYYMMDD.txt"/>
        <s v="LECP.LEC3D18.TXT"/>
        <s v="SCM_PRODUCT_MAP"/>
        <s v="VW_RDT_SCF_CL_ACCT"/>
        <s v="src_pf_ar_ca_limit_dly_yyyymmdd.txt"/>
        <s v="common_transaction file.txt"/>
        <s v="SCM_TRADING_ACCT"/>
        <s v="VC_RC_CD"/>
      </sharedItems>
    </cacheField>
    <cacheField name="CBR File Name (Ingestion - Foundation)" numFmtId="0">
      <sharedItems/>
    </cacheField>
    <cacheField name="CBR Status" numFmtId="0">
      <sharedItems/>
    </cacheField>
    <cacheField name="View Table Name (Abbr) Status" numFmtId="0">
      <sharedItems/>
    </cacheField>
    <cacheField name="PIC" numFmtId="0">
      <sharedItems/>
    </cacheField>
    <cacheField name="src_pos_dt" numFmtId="0">
      <sharedItems containsBlank="1"/>
    </cacheField>
    <cacheField name="change column name ./- to _" numFmtId="0">
      <sharedItems containsBlank="1"/>
    </cacheField>
    <cacheField name="CBR Batch 2 Priority" numFmtId="0">
      <sharedItems/>
    </cacheField>
    <cacheField name="CBR Target Date" numFmtId="0">
      <sharedItems containsDate="1" containsMixedTypes="1" minDate="2024-02-07T00:00:00" maxDate="2024-02-24T00:00:00"/>
    </cacheField>
    <cacheField name="Remark CBR dev" numFmtId="0">
      <sharedItems containsBlank="1"/>
    </cacheField>
    <cacheField name="Remark Label" numFmtId="0">
      <sharedItems containsBlank="1"/>
    </cacheField>
    <cacheField name="Data File Status" numFmtId="0">
      <sharedItems/>
    </cacheField>
    <cacheField name="Generate init script" numFmtId="0">
      <sharedItems/>
    </cacheField>
    <cacheField name="Execute init (raw&amp;persist)" numFmtId="0">
      <sharedItems count="4">
        <s v="Not Started"/>
        <s v="Re-checked"/>
        <s v="Completed"/>
        <s v="In-Progress" u="1"/>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sim, Tanatchporn" refreshedDate="45345.819749421295" createdVersion="8" refreshedVersion="8" minRefreshableVersion="3" recordCount="181" xr:uid="{8FB553BF-6395-4C1C-AFFD-8FD63DAD0DD1}">
  <cacheSource type="worksheet">
    <worksheetSource ref="A3:AE180" sheet="Dev Inventory"/>
  </cacheSource>
  <cacheFields count="38">
    <cacheField name="No" numFmtId="0">
      <sharedItems containsSemiMixedTypes="0" containsString="0" containsNumber="1" containsInteger="1" minValue="1" maxValue="181"/>
    </cacheField>
    <cacheField name="Batch" numFmtId="0">
      <sharedItems count="2">
        <s v="Batch 1"/>
        <s v="Batch 2"/>
      </sharedItems>
    </cacheField>
    <cacheField name="System" numFmtId="0">
      <sharedItems/>
    </cacheField>
    <cacheField name="Plan" numFmtId="0">
      <sharedItems/>
    </cacheField>
    <cacheField name="Extraction Cases" numFmtId="0">
      <sharedItems containsBlank="1"/>
    </cacheField>
    <cacheField name="src_sys_id" numFmtId="0">
      <sharedItems containsMixedTypes="1" containsNumber="1" minValue="72" maxValue="780"/>
    </cacheField>
    <cacheField name="src_sys" numFmtId="0">
      <sharedItems/>
    </cacheField>
    <cacheField name="Source Table Name (Not Used)" numFmtId="0">
      <sharedItems/>
    </cacheField>
    <cacheField name="Source Table Name _x000a_(For Foundation naming)" numFmtId="0">
      <sharedItems/>
    </cacheField>
    <cacheField name="Target Schema Name" numFmtId="0">
      <sharedItems/>
    </cacheField>
    <cacheField name="Target Table Name (Persist)" numFmtId="0">
      <sharedItems/>
    </cacheField>
    <cacheField name="Persist View name" numFmtId="0">
      <sharedItems/>
    </cacheField>
    <cacheField name="data file name" numFmtId="0">
      <sharedItems containsBlank="1"/>
    </cacheField>
    <cacheField name="control file name" numFmtId="0">
      <sharedItems containsBlank="1"/>
    </cacheField>
    <cacheField name="frequency" numFmtId="0">
      <sharedItems/>
    </cacheField>
    <cacheField name="freq" numFmtId="0">
      <sharedItems/>
    </cacheField>
    <cacheField name="job_name" numFmtId="0">
      <sharedItems/>
    </cacheField>
    <cacheField name="File name/Table name" numFmtId="0">
      <sharedItems/>
    </cacheField>
    <cacheField name="CBR File Name (Ingestion - Foundation)" numFmtId="0">
      <sharedItems/>
    </cacheField>
    <cacheField name="CBR Status" numFmtId="0">
      <sharedItems count="4">
        <s v="Completed"/>
        <s v="Pending Recheck"/>
        <s v="In-Progress"/>
        <s v="Not Started"/>
      </sharedItems>
    </cacheField>
    <cacheField name="View Table Name (Abbr) Status" numFmtId="0">
      <sharedItems/>
    </cacheField>
    <cacheField name="PIC" numFmtId="0">
      <sharedItems count="4">
        <s v="Kaew"/>
        <s v="Auto"/>
        <s v="Tua"/>
        <s v="M" u="1"/>
      </sharedItems>
    </cacheField>
    <cacheField name="src_pos_dt" numFmtId="0">
      <sharedItems containsBlank="1"/>
    </cacheField>
    <cacheField name="change column name ./- to _" numFmtId="0">
      <sharedItems containsBlank="1"/>
    </cacheField>
    <cacheField name="CBR Batch 2 Priority" numFmtId="0">
      <sharedItems containsBlank="1" count="6">
        <s v="N/A"/>
        <s v="Lot 1"/>
        <s v="Lot 2"/>
        <m u="1"/>
        <s v="Priority 2" u="1"/>
        <s v="Priority 1" u="1"/>
      </sharedItems>
    </cacheField>
    <cacheField name="CBR Target Date" numFmtId="0">
      <sharedItems containsDate="1" containsMixedTypes="1" minDate="2024-02-07T00:00:00" maxDate="2024-02-24T00:00:00" count="9">
        <s v="N/A"/>
        <d v="2024-02-21T00:00:00"/>
        <d v="2024-02-19T00:00:00"/>
        <d v="2024-02-07T00:00:00"/>
        <d v="2024-02-22T00:00:00"/>
        <d v="2024-02-20T00:00:00"/>
        <d v="2024-02-23T00:00:00"/>
        <d v="2024-02-15T00:00:00" u="1"/>
        <d v="2024-02-16T00:00:00" u="1"/>
      </sharedItems>
    </cacheField>
    <cacheField name="Remark CBR dev" numFmtId="0">
      <sharedItems containsBlank="1"/>
    </cacheField>
    <cacheField name="Remark Label" numFmtId="0">
      <sharedItems containsBlank="1"/>
    </cacheField>
    <cacheField name="Data File Status" numFmtId="0">
      <sharedItems/>
    </cacheField>
    <cacheField name="Generate init script" numFmtId="0">
      <sharedItems/>
    </cacheField>
    <cacheField name="Execute init (raw&amp;persist)" numFmtId="0">
      <sharedItems/>
    </cacheField>
    <cacheField name="Mapping Spec" numFmtId="0">
      <sharedItems/>
    </cacheField>
    <cacheField name="Config" numFmtId="0">
      <sharedItems/>
    </cacheField>
    <cacheField name="execute job" numFmtId="0">
      <sharedItems/>
    </cacheField>
    <cacheField name="Error job" numFmtId="0">
      <sharedItems containsBlank="1"/>
    </cacheField>
    <cacheField name="Unit test" numFmtId="0">
      <sharedItems/>
    </cacheField>
    <cacheField name="Record Count in Data File (From Table Spec)" numFmtId="0">
      <sharedItems/>
    </cacheField>
    <cacheField name="Control File" numFmtId="0">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witsophon, Chonnikan" refreshedDate="45349.584847453705" createdVersion="8" refreshedVersion="8" minRefreshableVersion="3" recordCount="181" xr:uid="{3FCA5096-12EA-4769-8F86-B9B1F7513271}">
  <cacheSource type="worksheet">
    <worksheetSource ref="B3:Y180" sheet="Dev Inventory"/>
  </cacheSource>
  <cacheFields count="28">
    <cacheField name="Batch" numFmtId="0">
      <sharedItems count="2">
        <s v="Batch 1"/>
        <s v="Batch 2"/>
      </sharedItems>
    </cacheField>
    <cacheField name="System" numFmtId="0">
      <sharedItems count="25">
        <s v="PCB-Deposit"/>
        <s v="PCB-Lending"/>
        <s v="FCD"/>
        <s v="LPM-AS/400​"/>
        <s v="CIS"/>
        <s v="CSM"/>
        <s v="Trade-Navigator"/>
        <s v="New-Trade"/>
        <s v="Supply Chain"/>
        <s v="Murex"/>
        <s v="RDM"/>
        <s v="FXBOOTH​"/>
        <s v="Cardlink"/>
        <s v="RMST"/>
        <s v="LPM-WriteOff"/>
        <s v="UD"/>
        <s v="KS"/>
        <s v="Factoring"/>
        <s v="Cardlink(TPN​)"/>
        <s v="CCMS​"/>
        <s v="HRIS"/>
        <s v="K PLUS"/>
        <s v="LEC​"/>
        <s v="HRCRC"/>
        <s v="DIH" u="1"/>
      </sharedItems>
    </cacheField>
    <cacheField name="Plan" numFmtId="0">
      <sharedItems count="4">
        <s v="Plan B (EBAN)"/>
        <s v="Plan A"/>
        <s v="Plan B (Source)"/>
        <s v="Plan B (EBAN/DIH)"/>
      </sharedItems>
    </cacheField>
    <cacheField name="Extraction Cases" numFmtId="0">
      <sharedItems containsBlank="1" count="13">
        <s v="Pull EBAN File"/>
        <s v="Pull EBAN IN File"/>
        <s v="Source File (Push)"/>
        <s v="Pull Database"/>
        <s v="DIH Extraction File (Pull)"/>
        <s v="DIH Extraction File (Push)"/>
        <s v="Pull EBAN/DIH file"/>
        <s v="Source File (Pull)"/>
        <s v="EBAN Extraction File"/>
        <m u="1"/>
        <s v="Source Push File" u="1"/>
        <s v="DIH PUSH" u="1"/>
        <s v="Pull File" u="1"/>
      </sharedItems>
    </cacheField>
    <cacheField name="src_sys_id" numFmtId="0">
      <sharedItems containsMixedTypes="1" containsNumber="1" minValue="72" maxValue="780"/>
    </cacheField>
    <cacheField name="src_sys" numFmtId="0">
      <sharedItems count="24">
        <s v="pcb_dep"/>
        <s v="pcb_loan"/>
        <s v="fcd"/>
        <s v="lpm_as400"/>
        <s v="cis"/>
        <s v="csm"/>
        <s v="trade_na"/>
        <s v="gts"/>
        <s v="scf"/>
        <s v="mx"/>
        <s v="rdm"/>
        <s v="fxb"/>
        <s v="cardlink"/>
        <s v="rmst"/>
        <s v="lpm_wrtoff"/>
        <s v="ud"/>
        <s v="ks"/>
        <s v="dgtl_fctrng"/>
        <s v="cardlink_acq"/>
        <s v="ccms"/>
        <s v="hris"/>
        <s v="kplus"/>
        <s v="lec"/>
        <s v="hrcrc"/>
      </sharedItems>
    </cacheField>
    <cacheField name="Source Table Name (Not Used)" numFmtId="0">
      <sharedItems/>
    </cacheField>
    <cacheField name="Source Table Name _x000a_(For Foundation naming)" numFmtId="0">
      <sharedItems/>
    </cacheField>
    <cacheField name="Target Schema Name" numFmtId="0">
      <sharedItems/>
    </cacheField>
    <cacheField name="Target Table Name (Persist)" numFmtId="0">
      <sharedItems/>
    </cacheField>
    <cacheField name="Persist View name" numFmtId="0">
      <sharedItems/>
    </cacheField>
    <cacheField name="data file name" numFmtId="0">
      <sharedItems containsBlank="1"/>
    </cacheField>
    <cacheField name="control file name" numFmtId="0">
      <sharedItems containsBlank="1"/>
    </cacheField>
    <cacheField name="frequency" numFmtId="0">
      <sharedItems/>
    </cacheField>
    <cacheField name="freq" numFmtId="0">
      <sharedItems/>
    </cacheField>
    <cacheField name="job_name" numFmtId="0">
      <sharedItems/>
    </cacheField>
    <cacheField name="File name/Table name" numFmtId="0">
      <sharedItems count="190">
        <s v="src_pf_ar_sa_dly_yyyymmdd.txt"/>
        <s v="src_pf_ar_ca_dly_yyyymmdd.txt"/>
        <s v="src_pf_ar_fx_dly_yyyymmdd.txt"/>
        <s v="src_pf_ar_sf_dly_yyyymmdd.txt"/>
        <s v="PCB_DIH_ExtRATE1_YYYYMMDD.txt"/>
        <s v="Common_Account_Info_YYYYMMDD.txt"/>
        <s v="Common_Limit_Info_YYYYMMDD.txt"/>
        <s v="Common_Market_Code.txt"/>
        <s v="Common_Rate_Type.txt"/>
        <s v="Common_Account_Tier_By_Time.txt"/>
        <s v="CISP.CB2D0005.ODENCITD.SAM_YYYYMMDD"/>
        <s v="src_pf_txn_mis_eft_dly_yyyymmdd.txt"/>
        <s v="cls500029_yyyymmdd.txt"/>
        <s v="SRC_PF_AR_CA_CR_INF_DLY_yyyymmdd.txt"/>
        <s v="FCD_AR_YYYYMMDD.txt"/>
        <s v="Common_Product_Type.txt"/>
        <s v="Common_Sub_Type.txt"/>
        <s v="Common_Loan_Purpose_Table_yyyymmdd.txt"/>
        <s v="DATALAKE.IN_LPM_LMT_AR_INF_BFR_WRTOF"/>
        <s v="DATALAKE.IN_LPM_AR_WRTOF_RCV"/>
        <s v="DATALAKE.IN_LPM_LN_CNTG_DMMY_CLSS_PRVN"/>
        <s v="DATALAKE.IN_LPM_LN_CARD_CLSS_PRVN"/>
        <s v="DATALAKE.IN_LPM_LN_CNTG_CLSS_PRVN"/>
        <s v="DATALAKE.IN_LPM_AR_CLSS_QLY"/>
        <s v="DATALAKE.IN_LPM_LN_CNTG_CLSS_PRVN_BFR_WRTOF"/>
        <s v="DATALAKE.IN_LPM_LMT_INF_BFR_WRTOF"/>
        <s v="CIS_IPXAR_YYYYMMDD.txt"/>
        <s v="CIS_IP_YYYYMMDD.txt"/>
        <s v="CIS_AR_YYYYMMDD.txt"/>
        <s v="CSM_CUSTXFORMXCONSENT_YYYYMMDD.TXT"/>
        <s v="CSM_FORMXAPPR_YYYYMMDD.TXT"/>
        <s v="CSM_CHANNEL_YYYYMMDD.TXT"/>
        <s v="CSM_ORIGINATEPRODUCTCOA_YYYYMMDD.TXT"/>
        <s v="CSM_ORIGINATEPRODUCTNONCOA_YYYYMMDD.TXT"/>
        <s v="CSM_PURPOSE_YYYYMMDD.TXT"/>
        <s v="CSM_COMPANY_YYYYMMDD.TXT"/>
        <s v="CSM_RECEIVERTYPE_YYYYMMDD.TXT"/>
        <s v="CSM_FORMCONSENT_YYYYMMDD.TXT"/>
        <s v="CSM_FORMXCONTENT_YYYYMMDD.TXT"/>
        <s v="CSM_ACTION_YYYYMMDD.TXT"/>
        <s v="CSM_PRODUCT_YYYYMMDD.TXT"/>
        <s v="LCR070_YYYYMMDD.txt"/>
        <s v="SRC_EXIMAR_YYYYMMDD.TXT"/>
        <s v="KBGT_CONT_OUTSTANDING_YYYYMMDD.TXT"/>
        <s v="KBGT_LOAN_OUTSTANDING_YYYYMMDD.TXT"/>
        <s v="VW_SCT_BOOK_LOAN"/>
        <s v="VW_RDT_SCF_CL"/>
        <s v="VW_CM_FEE_STRUCTURE"/>
        <s v="VW_SCM_ACCT"/>
        <s v="SCM_TRADING"/>
        <s v="SCM_CUSTOMER"/>
        <s v="MXMKTEvent_YYYYMMDD.txt"/>
        <s v="MMLiveMat_YYYYMMDD.txt"/>
        <s v="mdm.CST_IP_LGL_STC_TP_CD"/>
        <s v="mdm.CST_NAT_CD"/>
        <s v="mdm.CST_MAR_ST_CD"/>
        <s v="mdm.CST_CTF_TP_CD"/>
        <s v="mdm.CST_OCP_CD"/>
        <s v="mdm.CST_PROF_CD"/>
        <s v="mdm.CST_IDV_INCM_SEG_CD"/>
        <s v="mdm.CST_SEG_CD"/>
        <s v="mdm.CARD_TP_CD"/>
        <s v="PIM.V_COA_PD"/>
        <s v="IDY_CL_CD"/>
        <s v="IDY_CL_SUB_GRP_CD"/>
        <s v="MIDRATE_KBANK_YYYY-MM-DD.csv"/>
        <s v="DIH_Composite_V_LPM_X_IP_REL"/>
        <s v="CIS_RELAR_YYYYMMDD.txt"/>
        <s v="CIS_DOCTP_YYYYMMDD.txt"/>
        <s v="CIS_CNTRELTP_YYYYMMDD.txt"/>
        <s v="CIS_IPXCONTACT_YYYYMMDD.txt"/>
        <s v="CIS_CONTTP_YYYYMMDD.txt"/>
        <s v="CIS_CONTINFO_YYYYMMDD.txt"/>
        <s v="CIS_IDV_YYYYMMDD.txt"/>
        <s v="CIS_ORG_YYYYMMDD.txt"/>
        <s v="CIS_IPSEGMENT_YYYYMMDD.txt"/>
        <s v="CIS_HISTSEGM_YYYYMMDD.txt"/>
        <s v="CIS_ADDR_YYYYMMDD.txt"/>
        <s v="CIS_IPXADDR_YYYYMMDD.txt"/>
        <s v="CIS_DNTCNT_YYYYMMDD.txt"/>
        <s v="CIS_OTHDOC_YYYYMMDD.txt"/>
        <s v="CPACP.DIH.KB1DH013.EPTRANS.Dddmmyy"/>
        <s v="CPACP.DIH.KB1DH045.CC1D289G.D%%TRANDATE.TXT"/>
        <s v="CPACP.DIH.KB1DH002.CPBCRD.D%%TRANDATE"/>
        <s v="CPACP.DIH.KB1DH005.KBBCRD.D%%TRANDATE"/>
        <s v="CPACP.DIH.KB1DH004.CPBMER.Dddmmyy"/>
        <s v="CPACP.DIH.KB1DH023.LBPTTRN.Dddmmyy.TXT"/>
        <s v="CPACP.DIH.KB1DH039.CCND5012.Dddmmyy.TXT"/>
        <s v="CPACP.DIH.KB1DH010.OADCTF.DDDMMYY"/>
        <s v="CPACP.DIH.KB1DH017.CPAMT.Dddmmyy.TXT"/>
        <s v="CPACP.DIH.KB1DH019.CC1T377.Dddmmyy.txt"/>
        <s v="CPACP.DIH.KB1DH018.CPSRPTT.Dddmmyy.TXT"/>
        <s v="CPACP.DIH.KB1DH037.CPCCPF.Dddmmyy.TXT"/>
        <s v="CPACP.DIH.KB1DH003.CPBCUS.D%%TRANDATE"/>
        <s v="CPACP.DIH.KB1DH006.KBBCUS.D%%TRANDATE"/>
        <s v="CPACP.DIH.KB1DH028.CCIXPT.Dddmmyy.TXT"/>
        <s v="CPACP.DIH.KB1DH029.CCATABLA.Dddmmyy.TXT"/>
        <s v="CPACP.DIH.KB1DH030.CUPTRAN.Dddmmyy.TXT"/>
        <s v="CPACP.DIH.KB1DH031.CC1D583B.Dddmmyy.TXT"/>
        <s v="ODSCC.CCV2_JCB"/>
        <s v="SalesSmart_Customer_yyyyMMdd.txt"/>
        <s v="PSCP.WO.WO1D04H.SAM"/>
        <s v="DTEADM.VW_T_SU_SUB_UH_FUL"/>
        <s v="DTEADM.VW_KGROUP_SIDETEXTTBL"/>
        <s v="DTEADM.VW_FI_FND_INF_FUL"/>
        <s v="DTEADM.VW_FLT_RL_SUB_BAL_ENQ"/>
        <s v="DTEADM.VW_T_UH_UH_FUL"/>
        <s v="KA_FundCode.txt"/>
        <s v="DTEADM.VW_FLT_DIV_PMT_INC"/>
        <s v="KSecFundMaster_YYYYMMDD.txt"/>
        <s v="KSecFundPortfolio_YYYYMMDD.txt"/>
        <s v="KSecCustProfile_YYYYMMDD.txt"/>
        <s v="PrivateFund_Balance.txt"/>
        <s v="DTEADM.VW_STD_INS_EOD_INC"/>
        <s v="DTEADM.VW_TRANSACTIONEXT"/>
        <s v="DTEADM.VW_TRANSACTIONEODEXT"/>
        <s v="DTEADM.VW_FLT_DP_DIV_CERT_INC"/>
        <s v="FACT_ACCT_YYYYMMDD.txt"/>
        <s v="V_PurRef"/>
        <s v="V_ClientDebtor"/>
        <s v="V_Product"/>
        <s v="V_Company"/>
        <s v="V_ClientLimit"/>
        <s v="V_CIS"/>
        <s v="V_InterestSpread"/>
        <s v="PCB_DEPTXN_DB"/>
        <s v="CPACP.DIH.CI1D1166.CRDHD.Dddmmyy.TXT"/>
        <s v="CPACP.DIH.CI1D1178.CRDREG.Dddmmyy.TXT"/>
        <s v="CPACP.DIH.CI1D1167.CARDTYPE.Dddmmyy.TXT"/>
        <s v="CCMSP.BDA772N2.CARDHOLDER.FULL.DIH_ENC.YYYYMMDD.txt"/>
        <s v="CCMSP.BDA772N4.CARDREGISTER.YYYYMMDD.txt"/>
        <s v="CCMSP.BP772N1.CARDHOLDER.PURGE.YYYYMMDD.txt"/>
        <s v="CCMSP.BDA772N5.LISTCARDTYPE.YYYYMMDD.txt"/>
        <s v="SYSADM.HRIS_STAFF_ACCNT_VW"/>
        <s v="CPACP.DIH.KB1DH001.CP1T170.Dddmmyy.TXT"/>
        <s v="CPACP.DIH.KB1DH007.CPAHF.D%%TRANDATE"/>
        <s v="CPACP.DIH.KB1DH009.KBBMER.DDDMMYY"/>
        <s v="CPACP.DIH.KB1DH011.CC1D2027.Dddmmyy"/>
        <s v="CPACP.DIH.KB1DH012.CPCAH.Dddmmyy"/>
        <s v="CPACP.DIH.KB1DH014.CC1DMPGL.Dddmmyy"/>
        <s v="CPACP.DIH.KB1DH020.CC1D582D.Dddmmyy.TXT"/>
        <s v="CPACP.DIH.KB1DH021.CC1D582S.Dddmmyy.TXT"/>
        <s v="CPACP.DIH.KB1DH022.OADCC32.Dddmmyy.TXT"/>
        <s v="CPACP.DIH.KB1DH024.CC1D560.Dddmmyy.TXT"/>
        <s v="CPACP.DIH.KB1DH025.CPCAH.Dddmmyy.TXT"/>
        <s v="CPACP.DIH.KB1DH032.ADDTYPE"/>
        <s v="CPACP.LA10S.OATKN.OUTBOUND"/>
        <s v="CPACP.DIH.KB1DH037.CPTCPF.Dddmmyy.TXT"/>
        <s v="CPACP.DIH.KB1DH038.CC1D5012.Dddmmyy.TXT"/>
        <s v="CLCBP.DIH.LB1DH002.LBCRD.D%%TRANDATE"/>
        <s v="CSM_DOWNSTREAMRULES_YYYYMMDD.TXT"/>
        <s v="CSM_DOWNSTREAMCONFIG_YYYYMMDD.TXT"/>
        <s v="CSM_CUSTXFORMXCONSENTLOG_YYYYMMDD.TXT"/>
        <s v="CSM_CUSTXFORMXCONSENTDERIVED_YYYYMMDD.TXT"/>
        <s v="CSM_CUSTXFORMXCONSENTDERIVEDLOG_YYYYMMDD.TXT"/>
        <s v="kplus_jmobileactlog_log_yyyymmdd.txt"/>
        <s v="View_JMobile_Log"/>
        <s v="View_JMobileAcctCard_Log"/>
        <s v="eMobileBatchLog.View_BalanceAlertRegLog_Log"/>
        <s v="kplus_actlog_qlocal_yyyymmdd.txt"/>
        <s v="ODSMBL.MBL_FNC_TXN"/>
        <s v="ODSMBL.MBL_NON_FNC_TXN  "/>
        <s v="View_SIMBankBankInfo_Log"/>
        <s v="DBTTNREL"/>
        <s v="KBGT_LIMIT_YYYYMMDD.TXT"/>
        <s v="DBTL4xL10"/>
        <s v="KBGT_LIMIT_ALLOCATED_YYYYMMDD.TXT"/>
        <s v="src_murx_deal_ar_yyyymmdd.txt"/>
        <s v="Report_Limit_Ctp_Funded_ForInt_YYYYMMDD.txt"/>
        <s v="Report_Limit_PSE_ForInt_YYYYMMDD.txt"/>
        <s v="Report_Limit_SE_ForInt_YYYYMMDD.txt"/>
        <s v="Reset_LP_Ctp_Funded_ForInt_YYYYMMDD.txt"/>
        <s v="Reset_MPLCDE_ForInt_YYYYMMDD.txt"/>
        <s v="MXLimitEffective_YYYYMMDD.txt"/>
        <s v="LECP.LEC3D18.TXT"/>
        <s v="SCM_PRODUCT_MAP"/>
        <s v="VW_RDT_SCF_CL_ACCT"/>
        <s v="src_pf_ar_ca_limit_dly_yyyymmdd.txt"/>
        <s v="common_transaction file.txt"/>
        <s v="SCM_TRADING_ACCT"/>
        <s v="VC_RC_CD"/>
        <s v="kplus_view_jmobileactlog_log_yyyymmdd.txt" u="1"/>
        <s v="View_JMobileActLog_Log" u="1"/>
        <s v="MBL_ACTN_LOG" u="1"/>
        <s v="CPACP.DIH.KB1DH013.EPTRANS.Dddmmyy.txt" u="1"/>
        <s v="CPACP.DIH.KB1DH045.CC1D289G.Dddmmyy.txt" u="1"/>
        <s v="CPACP.DIH.KB1DH002.CPBCRD.D%%TRANDATE.txt" u="1"/>
        <s v="CPACP.DIH.KB1DH005.KBBCRD.D%%TRANDATE.txt" u="1"/>
        <s v="CPACP.DIH.KB1DH004.CPBMER.Dddmmyy.txt" u="1"/>
        <s v="FXRATE.FX_MID_RATE" u="1"/>
      </sharedItems>
    </cacheField>
    <cacheField name="CBR File Name (Ingestion - Foundation)" numFmtId="0">
      <sharedItems/>
    </cacheField>
    <cacheField name="CBR Status" numFmtId="0">
      <sharedItems count="4">
        <s v="Completed"/>
        <s v="Pending Recheck"/>
        <s v="In-Progress" u="1"/>
        <s v="Not Started" u="1"/>
      </sharedItems>
    </cacheField>
    <cacheField name="View Table Name (Abbr) Status" numFmtId="0">
      <sharedItems/>
    </cacheField>
    <cacheField name="PIC" numFmtId="0">
      <sharedItems/>
    </cacheField>
    <cacheField name="src_pos_dt" numFmtId="0">
      <sharedItems containsBlank="1"/>
    </cacheField>
    <cacheField name="change column name ./- to _" numFmtId="0">
      <sharedItems containsBlank="1"/>
    </cacheField>
    <cacheField name="CBR Batch 2 Priority" numFmtId="0">
      <sharedItems/>
    </cacheField>
    <cacheField name="CBR Target Date" numFmtId="0">
      <sharedItems containsDate="1" containsMixedTypes="1" minDate="2024-02-07T00:00:00" maxDate="2024-02-24T00:00:00"/>
    </cacheField>
    <cacheField name="Remark CBR dev" numFmtId="0">
      <sharedItems containsBlank="1"/>
    </cacheField>
    <cacheField name="Remark Label" numFmtId="0">
      <sharedItems containsBlank="1"/>
    </cacheField>
    <cacheField name="Data File Status" numFmtId="0">
      <sharedItems containsBlank="1" count="5">
        <s v="Not Started"/>
        <s v="Completed"/>
        <s v="To follow up" u="1"/>
        <s v="Source Ready" u="1"/>
        <m u="1"/>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witsophon, Chonnikan" refreshedDate="45355.059811342595" createdVersion="8" refreshedVersion="8" minRefreshableVersion="3" recordCount="184" xr:uid="{731D494F-7E96-4CA7-B4A4-E501A2321F07}">
  <cacheSource type="worksheet">
    <worksheetSource ref="A1:T181" sheet="Ingestion Inventory"/>
  </cacheSource>
  <cacheFields count="18">
    <cacheField name="No" numFmtId="0">
      <sharedItems containsSemiMixedTypes="0" containsString="0" containsNumber="1" containsInteger="1" minValue="1" maxValue="184"/>
    </cacheField>
    <cacheField name="Batch" numFmtId="0">
      <sharedItems count="2">
        <s v="Batch 1"/>
        <s v="Batch 2"/>
      </sharedItems>
    </cacheField>
    <cacheField name="System" numFmtId="0">
      <sharedItems count="24">
        <s v="PCB-Deposit"/>
        <s v="PCB-Lending"/>
        <s v="FCD"/>
        <s v="LPM-AS/400​"/>
        <s v="CIS"/>
        <s v="CSM"/>
        <s v="Trade-Navigator"/>
        <s v="New-Trade"/>
        <s v="Supply Chain"/>
        <s v="Murex"/>
        <s v="RDM"/>
        <s v="FXBOOTH​"/>
        <s v="Cardlink"/>
        <s v="RMST"/>
        <s v="LPM-WriteOff"/>
        <s v="UD"/>
        <s v="KS"/>
        <s v="Factoring"/>
        <s v="CCMS​"/>
        <s v="HRIS"/>
        <s v="Cardlink(TPN​)"/>
        <s v="K PLUS"/>
        <s v="LEC​"/>
        <s v="HRCRC"/>
      </sharedItems>
    </cacheField>
    <cacheField name="Plan" numFmtId="0">
      <sharedItems count="4">
        <s v="Plan B (EBAN)"/>
        <s v="Plan A"/>
        <s v="Plan B (Source)"/>
        <s v="Plan B (EBAN/DIH)"/>
      </sharedItems>
    </cacheField>
    <cacheField name="Extraction Cases" numFmtId="0">
      <sharedItems count="9">
        <s v="Pull EBAN File"/>
        <s v="Pull EBAN IN File"/>
        <s v="Source File (Push)"/>
        <s v="Pull Database"/>
        <s v="DIH Extraction File (Pull)"/>
        <s v="DIH Extraction File (Push)"/>
        <s v="Pull EBAN/DIH file"/>
        <s v="Source File (Pull)"/>
        <s v="EBAN Extraction File"/>
      </sharedItems>
    </cacheField>
    <cacheField name="File name/Table name" numFmtId="0">
      <sharedItems count="184">
        <s v="src_pf_ar_sa_dly_yyyymmdd.txt"/>
        <s v="src_pf_ar_ca_dly_yyyymmdd.txt"/>
        <s v="src_pf_ar_fx_dly_yyyymmdd.txt"/>
        <s v="src_pf_ar_sf_dly_yyyymmdd.txt"/>
        <s v="PCB_DIH_ExtRATE1_YYYYMMDD.txt"/>
        <s v="Common_Account_Info_YYYYMMDD.txt"/>
        <s v="Common_Limit_Info_YYYYMMDD.txt"/>
        <s v="Common_Market_Code_YYYYMMDD.txt"/>
        <s v="Common_Rate_Type.txt"/>
        <s v="Common_Account_Tier_By_Time.txt"/>
        <s v="CISP.CB2D0005.ODENCITD.SAM_YYYYMMDD"/>
        <s v="src_pf_txn_mis_eft_dly_yyyymmdd.txt"/>
        <s v="cls500029_yyyymmdd.txt"/>
        <s v="SRC_PF_AR_CA_CR_INF_DLY_yyyymmdd.txt"/>
        <s v="FCD_AR_YYYYMMDD.txt"/>
        <s v="Common_Product_Type.txt"/>
        <s v="Common_Sub_Type.txt"/>
        <s v="Common_Loan_Purpose_Table_yyyymmdd.txt"/>
        <s v="DATALAKE.IN_LPM_LMT_AR_INF_BFR_WRTOF"/>
        <s v="DATALAKE.IN_LPM_AR_WRTOF_RCV"/>
        <s v="DATALAKE.IN_LPM_LN_CNTG_DMMY_CLSS_PRVN"/>
        <s v="DATALAKE.IN_LPM_LN_CARD_CLSS_PRVN"/>
        <s v="DATALAKE.IN_LPM_LN_CNTG_CLSS_PRVN"/>
        <s v="DATALAKE.IN_LPM_AR_CLSS_QLY"/>
        <s v="DATALAKE.IN_LPM_LN_CNTG_CLSS_PRVN_BFR_WRTOF"/>
        <s v="DATALAKE.IN_LPM_LMT_INF_BFR_WRTOF"/>
        <s v="CIS_IPXAR_YYYYMMDD.txt"/>
        <s v="CIS_IP_YYYYMMDD.txt"/>
        <s v="CIS_AR_YYYYMMDD.txt"/>
        <s v="CSM_CUSTXFORMXCONSENT_YYYYMMDD.TXT"/>
        <s v="CSM_FORMXAPPR_YYYYMMDD.TXT"/>
        <s v="CSM_CHANNEL_YYYYMMDD.TXT"/>
        <s v="CSM_ORIGINATEPRODUCTCOA_YYYYMMDD.TXT"/>
        <s v="CSM_ORIGINATEPRODUCTNONCOA_YYYYMMDD.TXT"/>
        <s v="CSM_PURPOSE_YYYYMMDD.TXT"/>
        <s v="CSM_COMPANY_YYYYMMDD.TXT"/>
        <s v="CSM_RECEIVERTYPE_YYYYMMDD.TXT"/>
        <s v="CSM_FORMCONSENT_YYYYMMDD.TXT"/>
        <s v="CSM_FORMXCONTENT_YYYYMMDD.TXT"/>
        <s v="CSM_ACTION_YYYYMMDD.TXT"/>
        <s v="CSM_PRODUCT_YYYYMMDD.TXT"/>
        <s v="LCR070_YYYYMMDD.txt"/>
        <s v="SRC_EXIMAR_YYYYMMDD.TXT"/>
        <s v="KBGT_CONT_OUTSTANDING_YYYYMMDD.TXT"/>
        <s v="KBGT_LOAN_OUTSTANDING_YYYYMMDD.TXT"/>
        <s v="VW_SCT_BOOK_LOAN"/>
        <s v="VW_RDT_SCF_CL"/>
        <s v="VW_CM_FEE_STRUCTURE"/>
        <s v="VW_SCM_ACCT"/>
        <s v="SCM_TRADING"/>
        <s v="SCM_CUSTOMER"/>
        <s v="MXMKTEvent_YYYYMMDD.txt"/>
        <s v="MMLiveMat_YYYYMMDD.txt"/>
        <s v="mdm.CST_IP_LGL_STC_TP_CD"/>
        <s v="mdm.CST_NAT_CD"/>
        <s v="mdm.CST_MAR_ST_CD"/>
        <s v="mdm.CST_CTF_TP_CD"/>
        <s v="mdm.CST_OCP_CD"/>
        <s v="mdm.CST_PROF_CD"/>
        <s v="mdm.CST_IDV_INCM_SEG_CD"/>
        <s v="mdm.CST_SEG_CD"/>
        <s v="mdm.CARD_TP_CD"/>
        <s v="PIM.V_COA_PD"/>
        <s v="IDY_CL_CD"/>
        <s v="IDY_CL_SUB_GRP_CD"/>
        <s v="MIDRATE_KBANK_YYYY-MM-DD.csv"/>
        <s v="DIH_Composite_V_LPM_X_IP_REL"/>
        <s v="CIS_RELAR_YYYYMMDD.txt"/>
        <s v="CIS_DOCTP_YYYYMMDD.txt"/>
        <s v="CIS_CNTRELTP_YYYYMMDD.txt"/>
        <s v="CIS_IPXCONTACT_YYYYMMDD.txt"/>
        <s v="CIS_CONTTP_YYYYMMDD.txt"/>
        <s v="CIS_CONTINFO_YYYYMMDD.txt"/>
        <s v="CIS_IDV_YYYYMMDD.txt"/>
        <s v="CIS_ORG_YYYYMMDD.txt"/>
        <s v="CIS_IPSEGMENT_YYYYMMDD.txt"/>
        <s v="CIS_HISTSEGM_YYYYMMDD.txt"/>
        <s v="CIS_ADDR_YYYYMMDD.txt"/>
        <s v="CIS_IPXADDR_YYYYMMDD.txt"/>
        <s v="CIS_DNTCNT_YYYYMMDD.txt"/>
        <s v="CIS_OTHDOC_YYYYMMDD.txt"/>
        <s v="CPACP.DIH.KB1DH013.EPTRANS.Dddmmyy"/>
        <s v="CPACP.DIH.KB1DH045.CC1D289G.D%%TRANDATE.TXT"/>
        <s v="CPACP.DIH.KB1DH002.CPBCRD.D%%TRANDATE"/>
        <s v="CPACP.DIH.KB1DH005.KBBCRD.D%%TRANDATE"/>
        <s v="CPACP.DIH.KB1DH004.CPBMER.Dddmmyy"/>
        <s v="CPACP.DIH.KB1DH023.LBPTTRN.Dddmmyy.TXT"/>
        <s v="CPACP.DIH.KB1DH039.CCND5012.Dddmmyy.TXT"/>
        <s v="CPACP.DIH.KB1DH010.OADCTF.DDDMMYY"/>
        <s v="CPACP.DIH.KB1DH017.CPAMT.Dddmmyy.TXT"/>
        <s v="CPACP.DIH.KB1DH019.CC1T377.Dddmmyy.txt"/>
        <s v="CPACP.DIH.KB1DH018.CPSRPTT.Dddmmyy.TXT"/>
        <s v="CPACP.DIH.KB1DH037.CPCCPF.Dddmmyy.TXT_x000a_(Target Table: cardlink_kb1dh037_cpccpf_p)"/>
        <s v="CPACP.DIH.KB1DH003.CPBCUS.D%%TRANDATE"/>
        <s v="CPACP.DIH.KB1DH006.KBBCUS.D%%TRANDATE"/>
        <s v="CPACP.DIH.KB1DH028.CCIXPT.Dddmmyy.TXT"/>
        <s v="CPACP.DIH.KB1DH029.CCATABLA.Dddmmyy.TXT"/>
        <s v="CPACP.DIH.KB1DH030.CUPTRAN.Dddmmyy.TXT"/>
        <s v="CPACP.DIH.KB1DH031.CC1D583B.Dddmmyy.TXT"/>
        <s v="ODSCC.CCV2_JCB"/>
        <s v="SalesSmart_Customer_yyyyMMdd.txt"/>
        <s v="PSCP.WO.WO1D04H.SAM"/>
        <s v="DTEADM.VW_T_SU_SUB_UH_FUL"/>
        <s v="DTEADM.VW_KGROUP_SIDETEXTTBL"/>
        <s v="DTEADM.VW_FI_FND_INF_FUL"/>
        <s v="DTEADM.VW_FLT_RL_SUB_BAL_ENQ"/>
        <s v="DTEADM.VW_T_UH_UH_FUL"/>
        <s v="KA_FundCode.txt"/>
        <s v="DTEADM.VW_FLT_DIV_PMT_INC"/>
        <s v="KSecFundMaster_YYYYMMDD.txt"/>
        <s v="KSecFundPortfolio_YYYYMMDD.txt"/>
        <s v="KSecCustProfile_YYYYMMDD.txt"/>
        <s v="PrivateFund_Balance.txt"/>
        <s v="DTEADM.VW_STD_INS_EOD_INC"/>
        <s v="DTEADM.VW_TRANSACTIONEXT"/>
        <s v="DTEADM.VW_TRANSACTIONEODEXT"/>
        <s v="DTEADM.VW_FLT_DP_DIV_CERT_INC"/>
        <s v="FACT_ACCT_YYYYMMDD.txt"/>
        <s v="V_PurRef"/>
        <s v="V_ClientDebtor"/>
        <s v="V_Product"/>
        <s v="V_Company"/>
        <s v="V_ClientLimit"/>
        <s v="V_CIS"/>
        <s v="V_InterestSpread"/>
        <s v="PCB_DEPTXN_DB"/>
        <s v="CPACP.DIH.KB1DH001.CP1T170.Dddmmyy.TXT_x000a_(Target Table: cardlink_kb1dh001_cp1t170_01)"/>
        <s v="CPACP.DIH.KB1DH007.CPAHF.D%%TRANDATE"/>
        <s v="CPACP.DIH.KB1DH009.KBBMER.DDDMMYY"/>
        <s v="CCMSP.BDA772N2.CARDHOLDER.FULL.DIH_ENC.YYYYMMDD.txt"/>
        <s v="CCMSP.BDA772N4.CARDREGISTER.YYYYMMDD.txt"/>
        <s v="CCMSP.BP772N1.CARDHOLDER.PURGE.YYYYMMDD.txt"/>
        <s v="CCMSP.BDA772N5.LISTCARDTYPE.YYYYMMDD.txt"/>
        <s v="SYSADM.HRIS_STAFF_ACCNT_VW"/>
        <s v="CPACP.DIH.KB1DH011.CC1D2027.Dddmmyy"/>
        <s v="CPACP.DIH.KB1DH012.CPCAH.Dddmmyy"/>
        <s v="CPACP.DIH.KB1DH014.CC1DMPGL.Dddmmyy"/>
        <s v="CPACP.DIH.KB1DH020.CC1D582D.Dddmmyy.TXT"/>
        <s v="CPACP.DIH.KB1DH021.CC1D582S.Dddmmyy.TXT"/>
        <s v="CPACP.DIH.KB1DH022.OADCC32.Dddmmyy.TXT"/>
        <s v="CPACP.DIH.KB1DH024.CC1D560.Dddmmyy.TXT"/>
        <s v="CPACP.DIH.KB1DH025.CPCAH.Dddmmyy.TXT"/>
        <s v="CPACP.DIH.KB1DH032.ADDTYPE"/>
        <s v="CPACP.LA10S.OATKN.OUTBOUND"/>
        <s v="CPACP.DIH.KB1DH037.CPTCPF.Dddmmyy.TXT_x000a_(Target Table: cardlink_kb1dh037_cptcpf_p)"/>
        <s v="CPACP.DIH.KB1DH038.CC1D5012.Dddmmyy.TXT"/>
        <s v="CLCBP.DIH.LB1DH002.LBCRD.D%%TRANDATE"/>
        <s v="CPACP.DIH.CI1D1166.CRDHD.Dddmmyy.TXT"/>
        <s v="CPACP.DIH.CI1D1178.CRDREG.Dddmmyy.TXT"/>
        <s v="CPACP.DIH.CI1D1167.CARDTYPE.Dddmmyy.TXT"/>
        <s v="CSM_DOWNSTREAMRULES_YYYYMMDD.TXT"/>
        <s v="CSM_DOWNSTREAMCONFIG_YYYYMMDD.TXT"/>
        <s v="CSM_CUSTXFORMXCONSENTLOG_YYYYMMDD.TXT"/>
        <s v="CSM_CUSTXFORMXCONSENTDERIVED_YYYYMMDD.TXT"/>
        <s v="CSM_CUSTXFORMXCONSENTDERIVEDLOG_YYYYMMDD.TXT"/>
        <s v="kplus_jmobileactlog_log_yyyymmdd.txt"/>
        <s v="View_JMobile_Log"/>
        <s v="View_JMobileAcctCard_Log"/>
        <s v="eMobileBatchLog.View_BalanceAlertRegLog_Log"/>
        <s v="kplus_actlog_qlocal_yyyymmdd.txt"/>
        <s v="ODSMBL.MBL_FNC_TXN"/>
        <s v="ODSMBL.MBL_NON_FNC_TXN  "/>
        <s v="View_SIMBankBankInfo_Log"/>
        <s v="DBTTNREL"/>
        <s v="KBGT_LIMIT_YYYYMMDD.TXT"/>
        <s v="DBTL4xL10"/>
        <s v="KBGT_LIMIT_ALLOCATED_YYYYMMDD.TXT"/>
        <s v="src_murx_deal_ar_yyyymmdd.txt"/>
        <s v="Report_Limit_Ctp_Funded_ForInt_YYYYMMDD.txt"/>
        <s v="Report_Limit_PSE_ForInt_YYYYMMDD.txt"/>
        <s v="Report_Limit_SE_ForInt_YYYYMMDD.txt"/>
        <s v="Reset_LP_Ctp_Funded_ForInt_YYYYMMDD.txt"/>
        <s v="Reset_MPLCDE_ForInt_YYYYMMDD.txt"/>
        <s v="MXLimitEffective_YYYYMMDD.txt"/>
        <s v="LECP.LEC3D18.TXT"/>
        <s v="SCM_PRODUCT_MAP"/>
        <s v="VW_RDT_SCF_CL_ACCT"/>
        <s v="src_pf_ar_ca_limit_dly_yyyymmdd.txt"/>
        <s v="common_transaction file.txt"/>
        <s v="SCM_TRADING_ACCT"/>
        <s v="VC_RC_CD"/>
        <s v="CPACP.DIH.KB1DH001.CP1T170.Dddmmyy.TXT_x000a_(Target Table: cardlink_kb1dh001_cp1t170_02)"/>
        <s v="CPACP.DIH.KB1DH037.CPTCPF.Dddmmyy.TXT_x000a_(Target Table: cardlink_kb1dh037_cptcpf_d)"/>
        <s v="CPACP.DIH.KB1DH037.CPCCPF.Dddmmyy.TXT_x000a_(Target Table: cardlink_kb1dh037_cpccpf_d)"/>
      </sharedItems>
    </cacheField>
    <cacheField name="KBMF File Reference" numFmtId="0">
      <sharedItems containsBlank="1"/>
    </cacheField>
    <cacheField name="CBR EBAN File Reference" numFmtId="0">
      <sharedItems containsBlank="1"/>
    </cacheField>
    <cacheField name="File Format" numFmtId="0">
      <sharedItems count="6">
        <s v="txt"/>
        <s v="txt (var length)"/>
        <s v="txt (fix length)"/>
        <s v="csv"/>
        <s v="Paq"/>
        <s v="txt (EBCDIC)" u="1"/>
      </sharedItems>
    </cacheField>
    <cacheField name="Extraction Method" numFmtId="0">
      <sharedItems count="3">
        <s v="Fulldump"/>
        <s v="Delta"/>
        <s v="Initial Fulldump + Daily Delta"/>
      </sharedItems>
    </cacheField>
    <cacheField name="Data File with Header" numFmtId="0">
      <sharedItems containsBlank="1"/>
    </cacheField>
    <cacheField name="Control file" numFmtId="0">
      <sharedItems/>
    </cacheField>
    <cacheField name="Record count in data file" numFmtId="0">
      <sharedItems/>
    </cacheField>
    <cacheField name="Remark Label_x000a_(Header/Tailor)" numFmtId="0">
      <sharedItems containsMixedTypes="1" containsNumber="1" containsInteger="1" minValue="0" maxValue="0"/>
    </cacheField>
    <cacheField name="Input Frequency" numFmtId="0">
      <sharedItems/>
    </cacheField>
    <cacheField name="Remark" numFmtId="0">
      <sharedItems containsBlank="1"/>
    </cacheField>
    <cacheField name="Received KBMF (Y/N)" numFmtId="0">
      <sharedItems/>
    </cacheField>
    <cacheField name="Table Specification (Y/N)" numFmtId="0">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sim, Tanatchporn" refreshedDate="45356.069718749997" createdVersion="8" refreshedVersion="8" minRefreshableVersion="3" recordCount="184" xr:uid="{EF0804AC-CB0D-4A7A-BF2A-79FEC74F285E}">
  <cacheSource type="worksheet">
    <worksheetSource ref="A3:V183" sheet="Dev Inventory"/>
  </cacheSource>
  <cacheFields count="25">
    <cacheField name="No" numFmtId="0">
      <sharedItems containsSemiMixedTypes="0" containsString="0" containsNumber="1" containsInteger="1" minValue="1" maxValue="184"/>
    </cacheField>
    <cacheField name="Batch" numFmtId="0">
      <sharedItems count="2">
        <s v="Batch 1"/>
        <s v="Batch 2"/>
      </sharedItems>
    </cacheField>
    <cacheField name="System" numFmtId="0">
      <sharedItems/>
    </cacheField>
    <cacheField name="Plan" numFmtId="0">
      <sharedItems/>
    </cacheField>
    <cacheField name="Extraction Cases" numFmtId="0">
      <sharedItems/>
    </cacheField>
    <cacheField name="src_sys_id" numFmtId="0">
      <sharedItems containsMixedTypes="1" containsNumber="1" minValue="72" maxValue="780"/>
    </cacheField>
    <cacheField name="src_sys" numFmtId="0">
      <sharedItems/>
    </cacheField>
    <cacheField name="Source Table Name (Not Used)" numFmtId="0">
      <sharedItems containsBlank="1"/>
    </cacheField>
    <cacheField name="Source Table Name _x000a_(For Foundation naming)" numFmtId="0">
      <sharedItems/>
    </cacheField>
    <cacheField name="Target Schema Name" numFmtId="0">
      <sharedItems/>
    </cacheField>
    <cacheField name="Target Table Name (Persist)" numFmtId="0">
      <sharedItems/>
    </cacheField>
    <cacheField name="Persist View name" numFmtId="0">
      <sharedItems/>
    </cacheField>
    <cacheField name="data file name" numFmtId="0">
      <sharedItems/>
    </cacheField>
    <cacheField name="control file name" numFmtId="0">
      <sharedItems containsBlank="1"/>
    </cacheField>
    <cacheField name="frequency" numFmtId="0">
      <sharedItems/>
    </cacheField>
    <cacheField name="freq" numFmtId="0">
      <sharedItems/>
    </cacheField>
    <cacheField name="job_name" numFmtId="0">
      <sharedItems/>
    </cacheField>
    <cacheField name="File name/Table name" numFmtId="0">
      <sharedItems/>
    </cacheField>
    <cacheField name="CBR File Name (Ingestion - Foundation)" numFmtId="0">
      <sharedItems/>
    </cacheField>
    <cacheField name="CBR Status" numFmtId="0">
      <sharedItems count="5">
        <s v="Re-submitted"/>
        <s v="Completed" u="1"/>
        <s v="Pending Recheck" u="1"/>
        <s v="Not Started" u="1"/>
        <s v="In-Progress" u="1"/>
      </sharedItems>
    </cacheField>
    <cacheField name="View Table Name (Abbr) Status" numFmtId="0">
      <sharedItems/>
    </cacheField>
    <cacheField name="PIC" numFmtId="0">
      <sharedItems/>
    </cacheField>
    <cacheField name="src_pos_dt" numFmtId="0">
      <sharedItems containsBlank="1"/>
    </cacheField>
    <cacheField name="change column name ./- to _" numFmtId="0">
      <sharedItems containsBlank="1"/>
    </cacheField>
    <cacheField name="CBR Batch 2 Priority" numFmtId="0">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witsophon, Chonnikan" refreshedDate="45363.725874884258" createdVersion="8" refreshedVersion="8" minRefreshableVersion="3" recordCount="37" xr:uid="{55627850-17AF-4FBD-A07A-117C2B31C4D8}">
  <cacheSource type="worksheet">
    <worksheetSource ref="I44:K81" sheet="JRS"/>
  </cacheSource>
  <cacheFields count="3">
    <cacheField name="source system" numFmtId="0">
      <sharedItems count="2">
        <s v="cardlink"/>
        <s v="cardlink_acq"/>
      </sharedItems>
    </cacheField>
    <cacheField name="data file" numFmtId="0">
      <sharedItems/>
    </cacheField>
    <cacheField name="table name" numFmtId="0">
      <sharedItems count="38">
        <e v="#REF!"/>
        <s v="cardlink_kb1dh045_cc1d289g"/>
        <s v="cardlink_kb1dh037_cpccpf_p"/>
        <s v="cardlink_kb1dh037_cpccpf_d"/>
        <s v="cardlink_kb1dh001_cp1t170_01"/>
        <s v="cardlink_kb1dh001_cp1t170_02"/>
        <s v="cardlink_kb1dh037_cptcpf_p"/>
        <s v="cardlink_kb1dh037_cptcpf_d"/>
        <s v="cardlink_kb1dh013_eptrans" u="1"/>
        <s v="cardlink_kb1dh002_cpbcrd" u="1"/>
        <s v="cardlink_kb1dh005_kbbcrd" u="1"/>
        <s v="cardlink_kb1dh023_lbpttrn" u="1"/>
        <s v="cardlink_kb1dh039_ccnd5012" u="1"/>
        <s v="cardlink_kb1dh017_cpamt" u="1"/>
        <s v="cardlink_kb1dh019_cc1t377" u="1"/>
        <s v="cardlink_kb1dh018_cpsrptt" u="1"/>
        <s v="cardlink_kb1dh003_cpbcus" u="1"/>
        <s v="cardlink_kb1dh006_kbbcus" u="1"/>
        <s v="cardlink_kb1dh028_ccixpt" u="1"/>
        <s v="cardlink_kb1dh029_ccatabla" u="1"/>
        <s v="cardlink_kb1dh030_cuptran" u="1"/>
        <s v="cardlink_kb1dh031_cc1d583b" u="1"/>
        <s v="cardlink_kb1dh007_cpahf" u="1"/>
        <s v="cardlink_kb1dh011_cc1d2027" u="1"/>
        <s v="cardlink_kb1dh012_cpcah" u="1"/>
        <s v="cardlink_kb1dh014_cc1dmpgl" u="1"/>
        <s v="cardlink_kb1dh020_cc1d582d" u="1"/>
        <s v="cardlink_kb1dh021_cc1d582s" u="1"/>
        <s v="cardlink_kb1dh022_oadcc32" u="1"/>
        <s v="cardlink_kb1dh024_cc1d560" u="1"/>
        <s v="cardlink_kb1dh025_cpcah" u="1"/>
        <s v="cardlink_kb1dh032_addtype" u="1"/>
        <s v="cardlink_la10s_oatkn" u="1"/>
        <s v="cardlink_kb1dh038_cc1d5012" u="1"/>
        <s v="cardlink_lb1dh002_lbcrd" u="1"/>
        <s v="cardlink_acq_ci1d1166_crdhd" u="1"/>
        <s v="cardlink_acq_ci1d1178_crdreg" u="1"/>
        <s v="cardlink_acq_ci1d1167_cardtype" u="1"/>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witsophon, Chonnikan" refreshedDate="45363.728735648147" createdVersion="8" refreshedVersion="8" minRefreshableVersion="3" recordCount="40" xr:uid="{5172286E-F8B5-40EF-9122-736614EAD71E}">
  <cacheSource type="worksheet">
    <worksheetSource ref="I1:K41" sheet="JRS"/>
  </cacheSource>
  <cacheFields count="3">
    <cacheField name="source system" numFmtId="0">
      <sharedItems count="8">
        <s v="ccms"/>
        <s v="fcd"/>
        <s v="gts"/>
        <s v="lpm_as400"/>
        <s v="mx"/>
        <s v="pcb_dep"/>
        <s v="pcb_loan"/>
        <s v="trade_na"/>
      </sharedItems>
    </cacheField>
    <cacheField name="data file" numFmtId="0">
      <sharedItems/>
    </cacheField>
    <cacheField name="table name" numFmtId="0">
      <sharedItems count="41">
        <s v="ccms_bda772n2_cardholder_full_dih_enc"/>
        <s v="ccms_bda772n4_cardregister"/>
        <s v="ccms_bp772n1_cardholder_purge"/>
        <s v="ccms_bda772n5_listcardtype"/>
        <s v="fcd_ar"/>
        <s v="gts_dbttnrel"/>
        <s v="gts_kbgt_cont_outstanding"/>
        <s v="gts_kbgt_limit_allocated"/>
        <s v="gts_kbgt_limit"/>
        <s v="gts_kbgt_loan_outstanding"/>
        <s v="lpm_as400_lpm_x_ip_rel"/>
        <s v="mx_mmlivemat"/>
        <s v="mx_limiteffective"/>
        <s v="mx_mktevent"/>
        <s v="mx_report_limit_ctp_funded_forint"/>
        <s v="mx_report_limit_pse_forint"/>
        <s v="mx_report_limit_se_forint"/>
        <s v="mx_reset_lp_ctp_funded_forint"/>
        <s v="mx_reset_mplcde_forint"/>
        <s v="mx_src_murx_deal_ar"/>
        <s v="pcb_dep_cb2d0005_odencitd_sam"/>
        <s v="pcb_dep_cls500029"/>
        <s v="pcb_dep_src_pf_ar_ca_cr_inf_dly"/>
        <s v="pcb_dep_src_pf_ar_ca_dly"/>
        <s v="pcb_dep_src_pf_ar_ca_limit_dly"/>
        <s v="pcb_dep_src_pf_ar_fx_dly"/>
        <s v="pcb_dep_src_pf_ar_sa_dly"/>
        <s v="pcb_dep_src_pf_ar_sf_dly"/>
        <s v="pcb_dep_src_pf_txn_mis_eft_dly"/>
        <s v="pcb_loan_common_account_info"/>
        <s v="pcb_loan_common_account_tier_by_time"/>
        <s v="pcb_loan_common_limit_info"/>
        <s v="pcb_loan_common_loan_purpose_table"/>
        <s v="pcb_loan_common_market_code"/>
        <s v="pcb_loan_common_product_type"/>
        <s v="pcb_loan_common_rate_type"/>
        <s v="pcb_loan_common_sub_type"/>
        <s v="pcb_loan_common_transaction_file"/>
        <s v="trade_na_lcr070"/>
        <s v="trade_na_src_eximar"/>
        <e v="#REF!" u="1"/>
      </sharedItems>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witsophon, Chonnikan" refreshedDate="45365.859419791668" createdVersion="8" refreshedVersion="8" minRefreshableVersion="3" recordCount="180" xr:uid="{F80A2773-A005-4EFE-869B-B7F264254551}">
  <cacheSource type="worksheet">
    <worksheetSource ref="A3:AM183" sheet="Dev Inventory"/>
  </cacheSource>
  <cacheFields count="43">
    <cacheField name="No" numFmtId="0">
      <sharedItems containsSemiMixedTypes="0" containsString="0" containsNumber="1" containsInteger="1" minValue="1" maxValue="180"/>
    </cacheField>
    <cacheField name="Batch" numFmtId="0">
      <sharedItems/>
    </cacheField>
    <cacheField name="System" numFmtId="0">
      <sharedItems/>
    </cacheField>
    <cacheField name="(Plan)" numFmtId="0">
      <sharedItems/>
    </cacheField>
    <cacheField name="src_sys" numFmtId="0">
      <sharedItems count="24">
        <s v="pcb_dep"/>
        <s v="pcb_loan"/>
        <s v="fcd"/>
        <s v="lpm_as400"/>
        <s v="ccms"/>
        <s v="cis"/>
        <s v="trade_na"/>
        <s v="gts"/>
        <s v="scf"/>
        <s v="rdm"/>
        <s v="fxb"/>
        <s v="csm"/>
        <s v="mx"/>
        <s v="cardlink"/>
        <s v="rmst"/>
        <s v="lpm_wrtoff"/>
        <s v="ud"/>
        <s v="ks"/>
        <s v="dgtl_fctrng"/>
        <s v="cardlink_acq"/>
        <s v="hris"/>
        <s v="kplus"/>
        <s v="lec"/>
        <s v="hrcrc"/>
      </sharedItems>
    </cacheField>
    <cacheField name="Plan" numFmtId="0">
      <sharedItems/>
    </cacheField>
    <cacheField name="Extraction Cases" numFmtId="0">
      <sharedItems/>
    </cacheField>
    <cacheField name="src_sys_id" numFmtId="0">
      <sharedItems containsMixedTypes="1" containsNumber="1" minValue="72" maxValue="780"/>
    </cacheField>
    <cacheField name="Source Table Name _x000a_(For Foundation naming)" numFmtId="0">
      <sharedItems/>
    </cacheField>
    <cacheField name="Target Schema Name" numFmtId="0">
      <sharedItems/>
    </cacheField>
    <cacheField name="Target Table Name (Raw+Persist)" numFmtId="0">
      <sharedItems/>
    </cacheField>
    <cacheField name="Persist View name" numFmtId="0">
      <sharedItems containsNonDate="0" containsString="0" containsBlank="1"/>
    </cacheField>
    <cacheField name="data file name" numFmtId="0">
      <sharedItems/>
    </cacheField>
    <cacheField name="control file name" numFmtId="0">
      <sharedItems containsBlank="1"/>
    </cacheField>
    <cacheField name="for lookup" numFmtId="0">
      <sharedItems/>
    </cacheField>
    <cacheField name="frequency" numFmtId="0">
      <sharedItems/>
    </cacheField>
    <cacheField name="freq" numFmtId="0">
      <sharedItems/>
    </cacheField>
    <cacheField name="job_name" numFmtId="0">
      <sharedItems/>
    </cacheField>
    <cacheField name="File name/Table name" numFmtId="0">
      <sharedItems/>
    </cacheField>
    <cacheField name="CBR File Name (Ingestion - Foundation)" numFmtId="0">
      <sharedItems/>
    </cacheField>
    <cacheField name="CBR Status (Physical)" numFmtId="0">
      <sharedItems/>
    </cacheField>
    <cacheField name="View Table Name (Abbr) Status" numFmtId="0">
      <sharedItems/>
    </cacheField>
    <cacheField name="PIC" numFmtId="0">
      <sharedItems/>
    </cacheField>
    <cacheField name="src_pos_dt" numFmtId="0">
      <sharedItems containsBlank="1"/>
    </cacheField>
    <cacheField name="change column name ./- to _" numFmtId="0">
      <sharedItems containsBlank="1"/>
    </cacheField>
    <cacheField name="CBR Batch 2 Priority" numFmtId="0">
      <sharedItems/>
    </cacheField>
    <cacheField name="Remark CBR dev" numFmtId="0">
      <sharedItems containsBlank="1" longText="1"/>
    </cacheField>
    <cacheField name="Remark Label" numFmtId="0">
      <sharedItems containsBlank="1"/>
    </cacheField>
    <cacheField name="Data File Status" numFmtId="0">
      <sharedItems/>
    </cacheField>
    <cacheField name="DDL scripts" numFmtId="0">
      <sharedItems/>
    </cacheField>
    <cacheField name="Mapping Spec" numFmtId="0">
      <sharedItems/>
    </cacheField>
    <cacheField name="Config" numFmtId="0">
      <sharedItems/>
    </cacheField>
    <cacheField name="execute job" numFmtId="0">
      <sharedItems/>
    </cacheField>
    <cacheField name="Error job" numFmtId="0">
      <sharedItems containsBlank="1"/>
    </cacheField>
    <cacheField name="DEV: Unit test" numFmtId="0">
      <sharedItems/>
    </cacheField>
    <cacheField name="Error test" numFmtId="0">
      <sharedItems containsBlank="1"/>
    </cacheField>
    <cacheField name="data date" numFmtId="0">
      <sharedItems containsNonDate="0" containsDate="1" containsString="0" containsBlank="1" minDate="2024-01-06T00:00:00" maxDate="2024-03-08T00:00:00"/>
    </cacheField>
    <cacheField name="UAT execute job" numFmtId="0">
      <sharedItems count="4">
        <s v="Not Started"/>
        <s v="Passed"/>
        <s v="Failed"/>
        <s v="In-Progress"/>
      </sharedItems>
    </cacheField>
    <cacheField name="job error" numFmtId="0">
      <sharedItems containsBlank="1"/>
    </cacheField>
    <cacheField name="UAT Test" numFmtId="0">
      <sharedItems count="3">
        <s v="Not Started"/>
        <s v="Failed"/>
        <s v="Passed"/>
      </sharedItems>
    </cacheField>
    <cacheField name="Error test2" numFmtId="0">
      <sharedItems containsBlank="1"/>
    </cacheField>
    <cacheField name="execute init table" numFmtId="0">
      <sharedItems/>
    </cacheField>
    <cacheField name="UAM - UAT" numFmtId="0">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witsophon, Chonnikan" refreshedDate="45363.729076620373" createdVersion="8" refreshedVersion="8" minRefreshableVersion="3" recordCount="180" xr:uid="{4921AE22-6EB2-4C9F-9EAA-69CD6275776A}">
  <cacheSource type="worksheet">
    <worksheetSource ref="C3:K183" sheet="Dev Inventory"/>
  </cacheSource>
  <cacheFields count="9">
    <cacheField name="System" numFmtId="0">
      <sharedItems/>
    </cacheField>
    <cacheField name="(Plan)" numFmtId="0">
      <sharedItems/>
    </cacheField>
    <cacheField name="src_sys" numFmtId="0">
      <sharedItems count="24">
        <s v="pcb_dep"/>
        <s v="pcb_loan"/>
        <s v="fcd"/>
        <s v="lpm_as400"/>
        <s v="cis"/>
        <s v="csm"/>
        <s v="trade_na"/>
        <s v="gts"/>
        <s v="scf"/>
        <s v="mx"/>
        <s v="rdm"/>
        <s v="fxb"/>
        <s v="cardlink"/>
        <s v="rmst"/>
        <s v="lpm_wrtoff"/>
        <s v="ud"/>
        <s v="ks"/>
        <s v="dgtl_fctrng"/>
        <s v="cardlink_acq"/>
        <s v="ccms"/>
        <s v="hris"/>
        <s v="kplus"/>
        <s v="lec"/>
        <s v="hrcrc"/>
      </sharedItems>
    </cacheField>
    <cacheField name="Plan" numFmtId="0">
      <sharedItems count="3">
        <s v="Plan B"/>
        <s v="Plan B - EBAN IN"/>
        <s v="Plan A"/>
      </sharedItems>
    </cacheField>
    <cacheField name="Extraction Cases" numFmtId="0">
      <sharedItems count="9">
        <s v="Pull EBAN File"/>
        <s v="Pull EBAN IN File"/>
        <s v="Source File (Push)"/>
        <s v="Pull Database"/>
        <s v="DIH Extraction File (Pull)"/>
        <s v="DIH Extraction File (Push)"/>
        <s v="Pull EBAN/DIH file"/>
        <s v="EBAN Extraction File"/>
        <s v="Source File (Pull)"/>
      </sharedItems>
    </cacheField>
    <cacheField name="src_sys_id" numFmtId="0">
      <sharedItems containsMixedTypes="1" containsNumber="1" minValue="72" maxValue="780"/>
    </cacheField>
    <cacheField name="Source Table Name _x000a_(For Foundation naming)" numFmtId="0">
      <sharedItems/>
    </cacheField>
    <cacheField name="Target Schema Name" numFmtId="0">
      <sharedItems/>
    </cacheField>
    <cacheField name="Target Table Name (Persist)" numFmtId="0">
      <sharedItems count="182">
        <s v="pcb_dep_src_pf_ar_sa_dly"/>
        <s v="pcb_dep_src_pf_ar_ca_dly"/>
        <s v="pcb_dep_src_pf_ar_fx_dly"/>
        <s v="pcb_dep_src_pf_ar_sf_dly"/>
        <s v="pcb_dep_extrate1"/>
        <s v="pcb_loan_common_account_info"/>
        <s v="pcb_loan_common_limit_info"/>
        <s v="pcb_loan_common_market_code"/>
        <s v="pcb_loan_common_rate_type"/>
        <s v="pcb_loan_common_account_tier_by_time"/>
        <s v="pcb_dep_cb2d0005_odencitd_sam"/>
        <s v="pcb_dep_src_pf_txn_mis_eft_dly"/>
        <s v="pcb_dep_cls500029"/>
        <s v="pcb_dep_src_pf_ar_ca_cr_inf_dly"/>
        <s v="fcd_ar"/>
        <s v="pcb_loan_common_product_type"/>
        <s v="pcb_loan_common_sub_type"/>
        <s v="pcb_loan_common_loan_purpose_table"/>
        <s v="lpm_as400_lmt_ar_inf_bfr_wrtof"/>
        <s v="lpm_as400_ar_wrtof_rcv"/>
        <s v="lpm_as400_ln_cntg_dmmy_clss_prvn"/>
        <s v="lpm_as400_ln_card_clss_prvn"/>
        <s v="lpm_as400_ln_cntg_clss_prvn"/>
        <s v="lpm_as400_ar_clss_qly"/>
        <s v="lpm_as400_ln_cntg_clss_prvn_bfr_wrtof"/>
        <s v="lpm_as400_lmt_inf_bfr_wrtof"/>
        <s v="cis_ipxar"/>
        <s v="cis_ip"/>
        <s v="cis_ar"/>
        <s v="csm_action"/>
        <s v="csm_channel"/>
        <s v="csm_company"/>
        <s v="csm_custxformxconsent"/>
        <s v="csm_custxformxconsentderived"/>
        <s v="csm_custxformxconsentderivedlog"/>
        <s v="csm_custxformxconsentlog"/>
        <s v="csm_downstreamconfig"/>
        <s v="csm_downstreamrules"/>
        <s v="csm_formconsent"/>
        <s v="csm_formxappr"/>
        <s v="csm_formxcontent"/>
        <s v="trade_na_lcr070"/>
        <s v="trade_na_src_eximar"/>
        <s v="gts_kbgt_cont_outstanding"/>
        <s v="gts_kbgt_loan_outstanding"/>
        <s v="scf_vw_sct_book_loan"/>
        <s v="scf_vw_rdt_scf_cl"/>
        <s v="scf_vw_cm_fee_structure"/>
        <s v="scf_vw_scm_acct"/>
        <s v="scf_trading"/>
        <s v="scf_customer"/>
        <s v="mx_mktevent"/>
        <s v="mx_mmlivemat"/>
        <s v="rdm_cst_ip_lgl_stc_tp_cd"/>
        <s v="rdm_cst_nat_cd"/>
        <s v="rdm_cst_mar_st_cd"/>
        <s v="rdm_cst_ctf_tp_cd"/>
        <s v="rdm_cst_ocp_cd"/>
        <s v="rdm_cst_prof_cd"/>
        <s v="rdm_cst_idv_incm_seg_cd"/>
        <s v="rdm_cst_seg_cd"/>
        <s v="rdm_card_tp_cd"/>
        <s v="rdm_pim_coa_pd"/>
        <s v="rdm_idy_cl_cd"/>
        <s v="rdm_idy_cl_sub_grp_cd"/>
        <s v="fxb_midrate_kbank"/>
        <s v="lpm_as400_lpm_x_ip_rel"/>
        <s v="cis_relar"/>
        <s v="cis_doctp"/>
        <s v="cis_cntreltp"/>
        <s v="cis_ipxcontact"/>
        <s v="cis_conttp"/>
        <s v="cis_continfo"/>
        <s v="cis_idv"/>
        <s v="cis_org"/>
        <s v="cis_ipsegment"/>
        <s v="cis_histsegm"/>
        <s v="cis_addr"/>
        <s v="cis_ipxaddr"/>
        <s v="cis_dntcnt"/>
        <s v="cis_othdoc"/>
        <s v="cardlink_kb1dh013_eptrans"/>
        <s v="cardlink_kb1dh045_cc1d289g"/>
        <s v="cardlink_kb1dh002_cpbcrd"/>
        <s v="cardlink_kb1dh005_kbbcrd"/>
        <s v="cardlink_kb1dh023_lbpttrn"/>
        <s v="cardlink_kb1dh039_ccnd5012"/>
        <s v="cardlink_kb1dh017_cpamt"/>
        <s v="cardlink_kb1dh019_cc1t377"/>
        <s v="cardlink_kb1dh018_cpsrptt"/>
        <s v="cardlink_kb1dh037_cpccpf_p"/>
        <s v="cardlink_kb1dh003_cpbcus"/>
        <s v="cardlink_kb1dh006_kbbcus"/>
        <s v="cardlink_kb1dh028_ccixpt"/>
        <s v="cardlink_kb1dh029_ccatabla"/>
        <s v="cardlink_kb1dh030_cuptran"/>
        <s v="cardlink_kb1dh031_cc1d583b"/>
        <s v="cardlink_odscc_ccv2_jcb"/>
        <s v="rmst_customer"/>
        <s v="lpm_wrtoff_pscp_wo_wo1d04h_sam"/>
        <s v="ud_vw_t_su_sub_uh_ful"/>
        <s v="ud_vw_kgroup_sidetexttbl"/>
        <s v="ud_vw_fi_fnd_inf_ful"/>
        <s v="ud_vw_flt_rl_sub_bal_enq"/>
        <s v="ud_vw_t_uh_uh_ful"/>
        <s v="ud_ka_fundcode"/>
        <s v="ud_vw_flt_div_pmt_inc"/>
        <s v="ks_fundmaster"/>
        <s v="ks_fundportfolio"/>
        <s v="ks_custprofile"/>
        <s v="ud_privatefund_balance"/>
        <s v="ud_vw_transactionext"/>
        <s v="ud_vw_transactioneodext"/>
        <s v="ud_vw_flt_dp_div_cert_inc"/>
        <s v="dgtl_fctrng_fact_acct"/>
        <s v="dgtl_fctrng_v_purref"/>
        <s v="dgtl_fctrng_v_clientdebtor"/>
        <s v="dgtl_fctrng_v_product"/>
        <s v="dgtl_fctrng_v_company"/>
        <s v="dgtl_fctrng_v_clientlimit"/>
        <s v="dgtl_fctrng_v_cis"/>
        <s v="dgtl_fctrng_v_interestspread"/>
        <s v="pcb_dep_deptxn_db"/>
        <s v="cardlink_acq_ci1d1166_crdhd"/>
        <s v="cardlink_acq_ci1d1178_crdreg"/>
        <s v="cardlink_acq_ci1d1167_cardtype"/>
        <s v="ccms_bda772n2_cardholder_full_dih_enc"/>
        <s v="ccms_bda772n4_cardregister"/>
        <s v="ccms_bp772n1_cardholder_purge"/>
        <s v="ccms_bda772n5_listcardtype"/>
        <s v="hris_staff_accnt_vw"/>
        <s v="cardlink_kb1dh001_cp1t170_01"/>
        <s v="cardlink_kb1dh007_cpahf"/>
        <s v="cardlink_kb1dh011_cc1d2027"/>
        <s v="cardlink_kb1dh012_cpcah"/>
        <s v="cardlink_kb1dh014_cc1dmpgl"/>
        <s v="cardlink_kb1dh020_cc1d582d"/>
        <s v="cardlink_kb1dh021_cc1d582s"/>
        <s v="cardlink_kb1dh022_oadcc32"/>
        <s v="cardlink_kb1dh024_cc1d560"/>
        <s v="cardlink_kb1dh025_cpcah"/>
        <s v="cardlink_kb1dh032_addtype"/>
        <s v="cardlink_la10s_oatkn"/>
        <s v="cardlink_kb1dh037_cptcpf_p"/>
        <s v="cardlink_kb1dh038_cc1d5012"/>
        <s v="cardlink_lb1dh002_lbcrd"/>
        <s v="csm_originateproductcoa"/>
        <s v="csm_originateproductnoncoa"/>
        <s v="csm_product"/>
        <s v="csm_purpose"/>
        <s v="csm_receivertype"/>
        <s v="kplus_jmobileactlog_log"/>
        <s v="kplus_view_jmobile_log"/>
        <s v="kplus_view_jmobileacctcard_log"/>
        <s v="kplus_view_balancealertreglog_log"/>
        <s v="kplus_actlog_qlocal"/>
        <s v="kplus_odsmbl_mbl_fnc_txn"/>
        <s v="kplus_odsmbl_mbl_non_fnc_txn"/>
        <s v="kplus_view_simbankbankinfo_log"/>
        <s v="gts_dbttnrel"/>
        <s v="gts_kbgt_limit"/>
        <s v="gts_dbtl4xl6"/>
        <s v="gts_kbgt_limit_allocated"/>
        <s v="mx_src_murx_deal_ar"/>
        <s v="mx_report_limit_ctp_funded_forint"/>
        <s v="mx_report_limit_pse_forint"/>
        <s v="mx_report_limit_se_forint"/>
        <s v="mx_reset_lp_ctp_funded_forint"/>
        <s v="mx_reset_mplcde_forint"/>
        <s v="mx_limiteffective"/>
        <s v="lec_lecp_lec3d18"/>
        <s v="scf_product_map"/>
        <s v="scf_vw_rdt_scf_cl_acct"/>
        <s v="pcb_dep_src_pf_ar_ca_limit_dly"/>
        <s v="pcb_loan_common_transaction_file"/>
        <s v="scf_vw_trading_acct"/>
        <s v="hrcrc_vc_rc_cd"/>
        <s v="cardlink_kb1dh001_cp1t170_02"/>
        <s v="cardlink_kb1dh037_cptcpf_d"/>
        <s v="cardlink_kb1dh037_cpccpf_d"/>
        <s v="ud_vw_std_ins_eod_inc" u="1"/>
        <s v="scf_trading_acct"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6">
  <r>
    <n v="1"/>
    <x v="0"/>
    <x v="0"/>
    <x v="0"/>
    <x v="0"/>
    <s v="EBAN"/>
    <x v="0"/>
    <s v="R192-AMS-KBMFB1900176-CB2D0005-BaOdEncItdAcctBal001_DM"/>
    <m/>
    <s v="Confirmed"/>
    <m/>
    <x v="0"/>
    <x v="0"/>
    <m/>
    <s v="Not Started"/>
    <m/>
    <m/>
    <m/>
    <s v="Auto"/>
    <d v="2024-01-18T00:00:00"/>
  </r>
  <r>
    <n v="2"/>
    <x v="0"/>
    <x v="0"/>
    <x v="0"/>
    <x v="1"/>
    <s v="EBAN"/>
    <x v="0"/>
    <m/>
    <m/>
    <s v="Pending to provide"/>
    <s v="Require EBAN team to provide KBMF file name reference"/>
    <x v="1"/>
    <x v="0"/>
    <m/>
    <s v="Not Started"/>
    <m/>
    <m/>
    <m/>
    <s v="Auto"/>
    <d v="2024-01-18T00:00:00"/>
  </r>
  <r>
    <n v="3"/>
    <x v="0"/>
    <x v="0"/>
    <x v="0"/>
    <x v="2"/>
    <s v="EBAN"/>
    <x v="0"/>
    <m/>
    <m/>
    <s v="Pending to provide"/>
    <s v="Require EBAN team to provide KBMF file name reference"/>
    <x v="1"/>
    <x v="0"/>
    <m/>
    <s v="Not Started"/>
    <m/>
    <m/>
    <m/>
    <s v="Auto"/>
    <d v="2024-01-18T00:00:00"/>
  </r>
  <r>
    <n v="4"/>
    <x v="0"/>
    <x v="0"/>
    <x v="0"/>
    <x v="3"/>
    <s v="EBAN"/>
    <x v="0"/>
    <m/>
    <m/>
    <s v="Pending to provide"/>
    <s v="Require EBAN team to provide KBMF file name reference"/>
    <x v="1"/>
    <x v="0"/>
    <m/>
    <s v="Not Started"/>
    <m/>
    <m/>
    <m/>
    <s v="Auto"/>
    <d v="2024-01-18T00:00:00"/>
  </r>
  <r>
    <n v="5"/>
    <x v="0"/>
    <x v="1"/>
    <x v="0"/>
    <x v="4"/>
    <s v="EBAN"/>
    <x v="0"/>
    <s v="KBMF_640_FCDB0001O_FCDArrangement_v1.0_20220816.xlsx"/>
    <m/>
    <s v="Confirmed"/>
    <m/>
    <x v="0"/>
    <x v="0"/>
    <m/>
    <s v="Not Started"/>
    <s v="Y"/>
    <m/>
    <m/>
    <s v="Auto"/>
    <d v="2024-01-18T00:00:00"/>
  </r>
  <r>
    <n v="6"/>
    <x v="0"/>
    <x v="2"/>
    <x v="0"/>
    <x v="5"/>
    <s v="EBAN"/>
    <x v="0"/>
    <s v="Common_Product_Type"/>
    <m/>
    <s v="Confirmed"/>
    <m/>
    <x v="1"/>
    <x v="0"/>
    <m/>
    <s v="Not Started"/>
    <s v="Y"/>
    <m/>
    <m/>
    <s v="Auto"/>
    <d v="2024-01-18T00:00:00"/>
  </r>
  <r>
    <n v="7"/>
    <x v="0"/>
    <x v="2"/>
    <x v="0"/>
    <x v="6"/>
    <s v="EBAN"/>
    <x v="0"/>
    <s v="Common_Sub_Type"/>
    <m/>
    <s v="Confirmed"/>
    <m/>
    <x v="1"/>
    <x v="0"/>
    <m/>
    <s v="Not Started"/>
    <s v="Y"/>
    <m/>
    <m/>
    <s v="Auto"/>
    <d v="2024-01-18T00:00:00"/>
  </r>
  <r>
    <n v="8"/>
    <x v="0"/>
    <x v="2"/>
    <x v="0"/>
    <x v="7"/>
    <s v="EBAN"/>
    <x v="0"/>
    <s v="Common-Loan purpose table"/>
    <m/>
    <s v="Confirmed"/>
    <m/>
    <x v="1"/>
    <x v="0"/>
    <m/>
    <s v="Not Started"/>
    <s v="Y"/>
    <m/>
    <m/>
    <s v="Auto"/>
    <d v="2024-01-18T00:00:00"/>
  </r>
  <r>
    <n v="9"/>
    <x v="0"/>
    <x v="3"/>
    <x v="0"/>
    <x v="8"/>
    <s v="EBAN"/>
    <x v="0"/>
    <s v="LMD23400.xls"/>
    <s v="CBR_VP_LPM_LMT_AR_INF_BFR_WRTOF_v0.5"/>
    <s v="Confirmed"/>
    <m/>
    <x v="0"/>
    <x v="0"/>
    <m/>
    <s v="Not Started"/>
    <s v="Y"/>
    <m/>
    <m/>
    <s v="Auto"/>
    <d v="2024-01-18T00:00:00"/>
  </r>
  <r>
    <n v="10"/>
    <x v="0"/>
    <x v="3"/>
    <x v="0"/>
    <x v="9"/>
    <s v="EBAN"/>
    <x v="0"/>
    <s v="L01D070.xls"/>
    <s v="CBR_V_LPM_AR_WRTOF_RCV_v0.9.xlsx "/>
    <s v="Confirmed"/>
    <m/>
    <x v="0"/>
    <x v="0"/>
    <m/>
    <s v="Not Started"/>
    <s v="Y"/>
    <m/>
    <m/>
    <s v="Auto"/>
    <d v="2024-01-18T00:00:00"/>
  </r>
  <r>
    <n v="11"/>
    <x v="0"/>
    <x v="3"/>
    <x v="0"/>
    <x v="10"/>
    <s v="EBAN"/>
    <x v="0"/>
    <s v="L01W769.xls"/>
    <s v="CBR_VP_LPM_LN_CNTG_DMMY_CLSS_PRVN_v0.19"/>
    <s v="Confirmed"/>
    <m/>
    <x v="0"/>
    <x v="0"/>
    <m/>
    <s v="Not Started"/>
    <s v="Y"/>
    <m/>
    <m/>
    <s v="Auto"/>
    <d v="2024-01-18T00:00:00"/>
  </r>
  <r>
    <n v="12"/>
    <x v="0"/>
    <x v="3"/>
    <x v="0"/>
    <x v="11"/>
    <s v="EBAN"/>
    <x v="0"/>
    <s v="L01W181.xls"/>
    <s v="CBR_VP_LPM_LN_CARD_CLSS_PRVN_v0.18"/>
    <s v="Confirmed"/>
    <m/>
    <x v="0"/>
    <x v="0"/>
    <m/>
    <s v="Not Started"/>
    <s v="Y"/>
    <m/>
    <m/>
    <s v="Auto"/>
    <d v="2024-01-18T00:00:00"/>
  </r>
  <r>
    <n v="13"/>
    <x v="0"/>
    <x v="3"/>
    <x v="0"/>
    <x v="12"/>
    <s v="EBAN"/>
    <x v="0"/>
    <s v="L01W909.xls"/>
    <s v="CBR_VP_LPM_LN_CNTG_CLSS_PRVN_v0.18"/>
    <s v="Confirmed"/>
    <m/>
    <x v="0"/>
    <x v="0"/>
    <m/>
    <s v="Not Started"/>
    <s v="Y"/>
    <m/>
    <m/>
    <s v="Auto"/>
    <d v="2024-01-18T00:00:00"/>
  </r>
  <r>
    <n v="14"/>
    <x v="0"/>
    <x v="3"/>
    <x v="0"/>
    <x v="13"/>
    <s v="EBAN"/>
    <x v="0"/>
    <s v="L01D027.xls"/>
    <s v="CBR_VP_LPM_AR_CLSS_QLY_v.0.8"/>
    <s v="Confirmed"/>
    <m/>
    <x v="0"/>
    <x v="0"/>
    <m/>
    <s v="Not Started"/>
    <s v="Y"/>
    <m/>
    <m/>
    <s v="Auto"/>
    <d v="2024-01-18T00:00:00"/>
  </r>
  <r>
    <n v="15"/>
    <x v="0"/>
    <x v="3"/>
    <x v="0"/>
    <x v="14"/>
    <s v="EBAN"/>
    <x v="0"/>
    <s v="Layout_L01W909_L01W910.xls"/>
    <s v="CBR_VP_LPM_LN_CNTG_CLSS_PRVN_BFR_WRTOF.v0.4"/>
    <s v="Confirmed"/>
    <m/>
    <x v="0"/>
    <x v="0"/>
    <m/>
    <s v="Not Started"/>
    <s v="Y"/>
    <m/>
    <m/>
    <s v="Auto"/>
    <d v="2024-01-19T00:00:00"/>
  </r>
  <r>
    <n v="16"/>
    <x v="0"/>
    <x v="3"/>
    <x v="0"/>
    <x v="15"/>
    <s v="EBAN"/>
    <x v="0"/>
    <s v="LMD23500.xls"/>
    <m/>
    <s v="Confirmed"/>
    <m/>
    <x v="0"/>
    <x v="0"/>
    <m/>
    <s v="Not Started"/>
    <m/>
    <m/>
    <m/>
    <s v="Auto"/>
    <d v="2024-01-19T00:00:00"/>
  </r>
  <r>
    <n v="17"/>
    <x v="0"/>
    <x v="4"/>
    <x v="1"/>
    <x v="16"/>
    <s v="N/A"/>
    <x v="0"/>
    <s v="KBMF-17601-CIS-MDF_IPXAR V0.1"/>
    <s v="CBR_V_AR_X_IP_REL_for_CIS_DECOM_0.11"/>
    <s v="N/A"/>
    <m/>
    <x v="0"/>
    <x v="1"/>
    <m/>
    <s v="In Progress"/>
    <s v="Y"/>
    <m/>
    <m/>
    <s v="Auto"/>
    <d v="2024-01-17T00:00:00"/>
  </r>
  <r>
    <n v="18"/>
    <x v="0"/>
    <x v="4"/>
    <x v="1"/>
    <x v="17"/>
    <s v="N/A"/>
    <x v="0"/>
    <s v="KBMF-17601-CIS-MDF_IP V0.1"/>
    <s v="CBR_V_IP_for_CIS_DECOM_0.15"/>
    <s v="N/A"/>
    <m/>
    <x v="0"/>
    <x v="1"/>
    <m/>
    <s v="In Progress"/>
    <s v="Y"/>
    <m/>
    <m/>
    <s v="Auto"/>
    <d v="2024-01-17T00:00:00"/>
  </r>
  <r>
    <n v="19"/>
    <x v="0"/>
    <x v="4"/>
    <x v="1"/>
    <x v="18"/>
    <s v="N/A"/>
    <x v="0"/>
    <s v="KBMF-17601-CIS-MDF_AR V0.1"/>
    <m/>
    <s v="N/A"/>
    <m/>
    <x v="0"/>
    <x v="1"/>
    <m/>
    <s v="In Progress"/>
    <s v="Y"/>
    <m/>
    <m/>
    <s v="Auto"/>
    <d v="2024-01-17T00:00:00"/>
  </r>
  <r>
    <n v="20"/>
    <x v="0"/>
    <x v="5"/>
    <x v="1"/>
    <x v="19"/>
    <s v="N/A"/>
    <x v="0"/>
    <s v="KBMF-780-CSMP_V_CUSTXFORMXCONSENT_v.0.3"/>
    <s v="CBR_V_CNSNT_FORM_KBNK_V0.7.xlsx"/>
    <s v="N/A"/>
    <m/>
    <x v="0"/>
    <x v="1"/>
    <m/>
    <s v="In Progress"/>
    <s v="Y"/>
    <m/>
    <m/>
    <s v="Kaew"/>
    <d v="2024-01-17T00:00:00"/>
  </r>
  <r>
    <n v="21"/>
    <x v="0"/>
    <x v="5"/>
    <x v="1"/>
    <x v="20"/>
    <s v="N/A"/>
    <x v="0"/>
    <s v="KBMF-780-CSMP_V_FORMXAPPR_v.0.2"/>
    <s v="CBR_VP_CNSNT_FORM_DTL_V0.1.xlsx"/>
    <s v="N/A"/>
    <m/>
    <x v="0"/>
    <x v="1"/>
    <m/>
    <s v="In Progress"/>
    <s v="Y"/>
    <m/>
    <m/>
    <s v="Kaew"/>
    <d v="2024-01-17T00:00:00"/>
  </r>
  <r>
    <n v="22"/>
    <x v="0"/>
    <x v="5"/>
    <x v="1"/>
    <x v="21"/>
    <s v="N/A"/>
    <x v="0"/>
    <s v="KBMF-780-CSMP_V_CHANNEL_v.0.2"/>
    <s v="CBR_VP_CNSNT_CNL_CD_v.0.1.xlsx"/>
    <s v="N/A"/>
    <m/>
    <x v="0"/>
    <x v="1"/>
    <m/>
    <s v="In Progress"/>
    <s v="Y"/>
    <m/>
    <m/>
    <s v="Kaew"/>
    <d v="2024-01-17T00:00:00"/>
  </r>
  <r>
    <n v="23"/>
    <x v="0"/>
    <x v="5"/>
    <x v="1"/>
    <x v="22"/>
    <s v="N/A"/>
    <x v="0"/>
    <s v="KBMF-780-CSMP_ORIGINATEPRODUCTCOA_v.0.1"/>
    <m/>
    <s v="N/A"/>
    <m/>
    <x v="0"/>
    <x v="1"/>
    <m/>
    <s v="In Progress"/>
    <s v="Y"/>
    <m/>
    <m/>
    <s v="Kaew"/>
    <d v="2024-01-17T00:00:00"/>
  </r>
  <r>
    <n v="24"/>
    <x v="0"/>
    <x v="5"/>
    <x v="1"/>
    <x v="23"/>
    <s v="N/A"/>
    <x v="0"/>
    <s v="KBMF-780-CSMP_V_ORIGINATEPRODUCTNONCOA_v.0.2"/>
    <s v="CBR_VP_CNSNT_ORIG_NON_COA_PD_CD_v.0.2.xlsx"/>
    <s v="N/A"/>
    <m/>
    <x v="0"/>
    <x v="1"/>
    <m/>
    <s v="In Progress"/>
    <s v="Y"/>
    <m/>
    <m/>
    <s v="Kaew"/>
    <d v="2024-01-17T00:00:00"/>
  </r>
  <r>
    <n v="25"/>
    <x v="0"/>
    <x v="5"/>
    <x v="1"/>
    <x v="24"/>
    <s v="N/A"/>
    <x v="0"/>
    <s v="KBMF-780-CSMP_V_PURPOSE_v.0.2"/>
    <s v="CBR_VP_CNSNT_PPS_CD_v.0.1.xlsx"/>
    <s v="N/A"/>
    <m/>
    <x v="0"/>
    <x v="1"/>
    <m/>
    <s v="In Progress"/>
    <s v="Y"/>
    <m/>
    <m/>
    <s v="Kaew"/>
    <d v="2024-01-17T00:00:00"/>
  </r>
  <r>
    <n v="26"/>
    <x v="0"/>
    <x v="5"/>
    <x v="1"/>
    <x v="25"/>
    <s v="N/A"/>
    <x v="0"/>
    <s v="KBMF-780-CSMP_V_COMPANY_v.0.2"/>
    <s v="CBR_VP_CNSNT_CO_CD_v.0.2.xlsx"/>
    <s v="N/A"/>
    <m/>
    <x v="0"/>
    <x v="1"/>
    <m/>
    <s v="In Progress"/>
    <s v="Y"/>
    <m/>
    <m/>
    <s v="Kaew"/>
    <d v="2024-01-17T00:00:00"/>
  </r>
  <r>
    <n v="27"/>
    <x v="0"/>
    <x v="5"/>
    <x v="1"/>
    <x v="26"/>
    <s v="N/A"/>
    <x v="0"/>
    <s v="KBMF-780-CSMP_V_RECEIVERTYPE_v.0.2"/>
    <s v="CBR_VP_CNSNT_RCVR_TP_CD_v.0.1"/>
    <s v="N/A"/>
    <m/>
    <x v="0"/>
    <x v="1"/>
    <m/>
    <s v="In Progress"/>
    <s v="Y"/>
    <m/>
    <m/>
    <s v="Kaew"/>
    <d v="2024-01-17T00:00:00"/>
  </r>
  <r>
    <n v="28"/>
    <x v="0"/>
    <x v="5"/>
    <x v="1"/>
    <x v="27"/>
    <s v="N/A"/>
    <x v="0"/>
    <s v="KBMF-780-CSMP_V_FORMCONSENT_v.0.1"/>
    <m/>
    <s v="N/A"/>
    <m/>
    <x v="0"/>
    <x v="1"/>
    <m/>
    <s v="In Progress"/>
    <s v="Y"/>
    <m/>
    <m/>
    <s v="Kaew"/>
    <d v="2024-01-17T00:00:00"/>
  </r>
  <r>
    <n v="29"/>
    <x v="0"/>
    <x v="5"/>
    <x v="1"/>
    <x v="28"/>
    <s v="N/A"/>
    <x v="0"/>
    <s v="KBMF-780-CSMP_V_FORMXCONTENT_v.0.5"/>
    <m/>
    <s v="N/A"/>
    <m/>
    <x v="0"/>
    <x v="1"/>
    <m/>
    <s v="In Progress"/>
    <s v="Y"/>
    <m/>
    <m/>
    <s v="Kaew"/>
    <d v="2024-01-17T00:00:00"/>
  </r>
  <r>
    <n v="30"/>
    <x v="0"/>
    <x v="5"/>
    <x v="1"/>
    <x v="29"/>
    <s v="N/A"/>
    <x v="0"/>
    <s v="KBMF-780-CSMP_V_ACTION_v.0.2"/>
    <m/>
    <s v="N/A"/>
    <m/>
    <x v="0"/>
    <x v="1"/>
    <m/>
    <s v="Not Started"/>
    <s v="Y"/>
    <m/>
    <m/>
    <s v="Kaew"/>
    <d v="2024-01-17T00:00:00"/>
  </r>
  <r>
    <n v="31"/>
    <x v="0"/>
    <x v="5"/>
    <x v="1"/>
    <x v="30"/>
    <s v="N/A"/>
    <x v="0"/>
    <s v="KBMF-780-CSMP_PRODUCT_v.0.1"/>
    <m/>
    <s v="N/A"/>
    <m/>
    <x v="0"/>
    <x v="1"/>
    <m/>
    <s v="Not Started"/>
    <s v="Y"/>
    <m/>
    <m/>
    <s v="Kaew"/>
    <d v="2024-01-17T00:00:00"/>
  </r>
  <r>
    <n v="32"/>
    <x v="0"/>
    <x v="6"/>
    <x v="0"/>
    <x v="31"/>
    <s v="EBAN"/>
    <x v="0"/>
    <s v="KBMF_Batch_TF_MIS-Report_(LCR070).xlsx"/>
    <m/>
    <s v="Confirmed"/>
    <m/>
    <x v="0"/>
    <x v="0"/>
    <m/>
    <s v="Not Started"/>
    <s v="Y"/>
    <m/>
    <m/>
    <s v="Auto"/>
    <d v="2024-01-19T00:00:00"/>
  </r>
  <r>
    <n v="33"/>
    <x v="0"/>
    <x v="6"/>
    <x v="0"/>
    <x v="32"/>
    <s v="EBAN"/>
    <x v="0"/>
    <s v="KBMF_Batch_TF_MIS-Report_(ALM).xlsx"/>
    <m/>
    <s v="Confirmed"/>
    <s v="File Name in KBMF = EXIMAR_YYYYMMDD.txt"/>
    <x v="0"/>
    <x v="0"/>
    <m/>
    <s v="Not Started"/>
    <s v="Y"/>
    <m/>
    <m/>
    <s v="Auto"/>
    <d v="2024-01-19T00:00:00"/>
  </r>
  <r>
    <n v="34"/>
    <x v="0"/>
    <x v="7"/>
    <x v="0"/>
    <x v="33"/>
    <s v="EBAN"/>
    <x v="0"/>
    <s v="KBMF-Batch_NTF_Contingent_Outstanding_DIH_v0.0.29_20200702.xlsx"/>
    <m/>
    <s v="Confirmed"/>
    <m/>
    <x v="1"/>
    <x v="0"/>
    <m/>
    <s v="Not Started"/>
    <s v="Y"/>
    <m/>
    <m/>
    <s v="Auto"/>
    <d v="2024-01-19T00:00:00"/>
  </r>
  <r>
    <n v="35"/>
    <x v="0"/>
    <x v="7"/>
    <x v="0"/>
    <x v="34"/>
    <s v="EBAN"/>
    <x v="0"/>
    <s v="KBMF-Batch_NTF_Loan_Outstanding_DIH_v0.0.28_20200702.xlsx"/>
    <m/>
    <s v="Confirmed"/>
    <m/>
    <x v="1"/>
    <x v="0"/>
    <m/>
    <s v="Not Started"/>
    <s v="Y"/>
    <m/>
    <m/>
    <s v="Auto"/>
    <d v="2024-01-19T00:00:00"/>
  </r>
  <r>
    <n v="36"/>
    <x v="0"/>
    <x v="8"/>
    <x v="0"/>
    <x v="35"/>
    <s v="EBAN"/>
    <x v="1"/>
    <s v="KBMF-(460)-SCT_BOOK_LOAN.xlsx"/>
    <m/>
    <s v="Confirmed"/>
    <m/>
    <x v="0"/>
    <x v="0"/>
    <m/>
    <s v="Not Started"/>
    <s v="Y"/>
    <m/>
    <m/>
    <s v="Auto"/>
    <d v="2024-01-19T00:00:00"/>
  </r>
  <r>
    <n v="37"/>
    <x v="0"/>
    <x v="8"/>
    <x v="0"/>
    <x v="36"/>
    <s v="EBAN"/>
    <x v="1"/>
    <s v="KBMF-Batch_SCF_Credit_limit_v4.0.xlsx"/>
    <m/>
    <s v="Confirmed"/>
    <m/>
    <x v="0"/>
    <x v="0"/>
    <m/>
    <s v="Not Started"/>
    <s v="Y"/>
    <m/>
    <m/>
    <s v="Auto"/>
    <d v="2024-01-19T00:00:00"/>
  </r>
  <r>
    <n v="38"/>
    <x v="0"/>
    <x v="8"/>
    <x v="0"/>
    <x v="37"/>
    <s v="EBAN"/>
    <x v="1"/>
    <s v="KBMF-(460)-SCM_FEE_STRUCTURE.xlsx"/>
    <m/>
    <s v="Confirmed"/>
    <m/>
    <x v="0"/>
    <x v="0"/>
    <m/>
    <s v="Not Started"/>
    <s v="Y"/>
    <m/>
    <m/>
    <s v="Auto"/>
    <d v="2024-01-19T00:00:00"/>
  </r>
  <r>
    <n v="39"/>
    <x v="0"/>
    <x v="8"/>
    <x v="0"/>
    <x v="38"/>
    <s v="EBAN"/>
    <x v="1"/>
    <s v="KBMF-(460)-SCM_ACCT.xlsx"/>
    <m/>
    <s v="Confirmed"/>
    <m/>
    <x v="0"/>
    <x v="0"/>
    <m/>
    <s v="Not Started"/>
    <s v="Y"/>
    <m/>
    <m/>
    <s v="Auto"/>
    <d v="2024-01-19T00:00:00"/>
  </r>
  <r>
    <n v="40"/>
    <x v="0"/>
    <x v="8"/>
    <x v="0"/>
    <x v="39"/>
    <s v="EBAN"/>
    <x v="1"/>
    <s v="KBMF-(460)-SCM_TRADING.xlsx"/>
    <m/>
    <s v="Confirmed"/>
    <m/>
    <x v="0"/>
    <x v="0"/>
    <m/>
    <s v="Not Started"/>
    <s v="Y"/>
    <m/>
    <m/>
    <s v="Auto"/>
    <d v="2024-01-19T00:00:00"/>
  </r>
  <r>
    <n v="41"/>
    <x v="0"/>
    <x v="8"/>
    <x v="0"/>
    <x v="40"/>
    <s v="EBAN"/>
    <x v="1"/>
    <s v="KBMF-(460)-SCM_CUSTOMER_updatefield.xlsx"/>
    <m/>
    <s v="Confirmed"/>
    <m/>
    <x v="0"/>
    <x v="0"/>
    <m/>
    <s v="Not Started"/>
    <s v="Y"/>
    <m/>
    <m/>
    <s v="Auto"/>
    <d v="2024-01-19T00:00:00"/>
  </r>
  <r>
    <n v="42"/>
    <x v="0"/>
    <x v="9"/>
    <x v="0"/>
    <x v="41"/>
    <s v="EBAN"/>
    <x v="0"/>
    <s v="KBMF-Batch_MX_ADD_ON-590-XXX_MXMKTEvent_Y22M04D21_v1.0.0_WL.xls"/>
    <m/>
    <s v="Confirmed"/>
    <m/>
    <x v="0"/>
    <x v="0"/>
    <m/>
    <s v="Not Started"/>
    <s v="Y"/>
    <m/>
    <m/>
    <s v="Auto"/>
    <d v="2024-01-19T00:00:00"/>
  </r>
  <r>
    <n v="43"/>
    <x v="0"/>
    <x v="9"/>
    <x v="0"/>
    <x v="42"/>
    <s v="EBAN"/>
    <x v="0"/>
    <s v="-(105) KBMF-Batch_MX_ADD_ON-590-048_MMLiveMat_Y22M04D21_v1.0.5_WL.xls_x000a_- (105) KBMF-Batch_MX_ADD_ON-590-048_MMLiveMat_Y21M11D012_v1.0.2_PC"/>
    <m/>
    <s v="Confirmed"/>
    <s v="KBMF มี 2 ไฟล์"/>
    <x v="0"/>
    <x v="0"/>
    <m/>
    <s v="Not Started"/>
    <s v="Y"/>
    <m/>
    <m/>
    <s v="Auto"/>
    <d v="2024-01-19T00:00:00"/>
  </r>
  <r>
    <n v="44"/>
    <x v="0"/>
    <x v="10"/>
    <x v="1"/>
    <x v="43"/>
    <s v="N/A"/>
    <x v="0"/>
    <s v="KBMF_RDM_IP_LGL_STC_TP_CD_V1.3.xlsx"/>
    <s v="CBR_V_IP_LGL_STC_TP_CD_v.0.5"/>
    <s v="N/A"/>
    <m/>
    <x v="0"/>
    <x v="0"/>
    <m/>
    <s v="In Progress"/>
    <s v="Y"/>
    <m/>
    <s v="pending table spec"/>
    <s v="Auto"/>
    <d v="2024-01-17T00:00:00"/>
  </r>
  <r>
    <n v="45"/>
    <x v="0"/>
    <x v="10"/>
    <x v="1"/>
    <x v="44"/>
    <s v="N/A"/>
    <x v="0"/>
    <s v="KBMF_RDM_NAT_CD.xlsx"/>
    <s v="CBR_V_NAT_CD_v0.7"/>
    <s v="N/A"/>
    <m/>
    <x v="0"/>
    <x v="0"/>
    <m/>
    <s v="In Progress"/>
    <s v="Y"/>
    <m/>
    <s v="pending table spec"/>
    <s v="Auto"/>
    <d v="2024-01-17T00:00:00"/>
  </r>
  <r>
    <n v="46"/>
    <x v="0"/>
    <x v="10"/>
    <x v="1"/>
    <x v="45"/>
    <s v="N/A"/>
    <x v="0"/>
    <s v="KBMF_RDM_MAR_ST_CD_V1.1.xlsx"/>
    <s v="CBR_V_MAR_ST_CD_v0.8"/>
    <s v="N/A"/>
    <m/>
    <x v="0"/>
    <x v="0"/>
    <m/>
    <s v="In Progress"/>
    <s v="Y"/>
    <m/>
    <s v="pending table spec"/>
    <s v="Auto"/>
    <d v="2024-01-17T00:00:00"/>
  </r>
  <r>
    <n v="47"/>
    <x v="0"/>
    <x v="10"/>
    <x v="1"/>
    <x v="46"/>
    <s v="N/A"/>
    <x v="0"/>
    <s v="KBMF_RDM_CTF_TP_CD.xlsx"/>
    <s v="CBR_V_CTF_TP_CD_v.0.7"/>
    <s v="N/A"/>
    <m/>
    <x v="0"/>
    <x v="0"/>
    <m/>
    <s v="Not Started"/>
    <s v="Y"/>
    <m/>
    <m/>
    <s v="Auto"/>
    <d v="2024-01-17T00:00:00"/>
  </r>
  <r>
    <n v="48"/>
    <x v="0"/>
    <x v="10"/>
    <x v="1"/>
    <x v="47"/>
    <s v="N/A"/>
    <x v="0"/>
    <s v="KBMF_RDM_OCP_CD_V0.2.xlsx"/>
    <s v="CBR_V_OCP_CD_V0.4_PRD"/>
    <s v="N/A"/>
    <m/>
    <x v="0"/>
    <x v="0"/>
    <m/>
    <s v="Not Started"/>
    <s v="Y"/>
    <m/>
    <m/>
    <s v="Auto"/>
    <d v="2024-01-17T00:00:00"/>
  </r>
  <r>
    <n v="49"/>
    <x v="0"/>
    <x v="10"/>
    <x v="1"/>
    <x v="48"/>
    <s v="N/A"/>
    <x v="0"/>
    <s v="KBMF_RDM_PROF_CD_V0.1.xlsx"/>
    <s v="CBR_EBAN_V_PROF_CD_V0.7"/>
    <s v="N/A"/>
    <m/>
    <x v="0"/>
    <x v="0"/>
    <m/>
    <s v="Not Started"/>
    <s v="Y"/>
    <m/>
    <m/>
    <s v="Auto"/>
    <d v="2024-01-17T00:00:00"/>
  </r>
  <r>
    <n v="50"/>
    <x v="0"/>
    <x v="10"/>
    <x v="1"/>
    <x v="49"/>
    <s v="N/A"/>
    <x v="0"/>
    <s v="KBMF_RDM_IDV_INCM_SEG_CD.xlsx"/>
    <s v="CBR_V_IDV_INCM_SEG_CD_v.1.0"/>
    <s v="N/A"/>
    <m/>
    <x v="0"/>
    <x v="0"/>
    <m/>
    <s v="Not Started"/>
    <s v="Y"/>
    <m/>
    <m/>
    <s v="Auto"/>
    <d v="2024-01-17T00:00:00"/>
  </r>
  <r>
    <n v="51"/>
    <x v="0"/>
    <x v="10"/>
    <x v="1"/>
    <x v="50"/>
    <s v="N/A"/>
    <x v="0"/>
    <s v="KBMF_RDM_SEG_CD_V1.5.xlsx"/>
    <s v="CBR_V_SEG_CD_v1.2"/>
    <s v="N/A"/>
    <m/>
    <x v="0"/>
    <x v="0"/>
    <m/>
    <s v="Not Started"/>
    <s v="Y"/>
    <m/>
    <m/>
    <s v="Auto"/>
    <d v="2024-01-17T00:00:00"/>
  </r>
  <r>
    <n v="52"/>
    <x v="0"/>
    <x v="10"/>
    <x v="1"/>
    <x v="51"/>
    <s v="N/A"/>
    <x v="0"/>
    <s v="KBMF-655-FILE_RDM_CARD_TP_CD_V0.1.xlsx"/>
    <m/>
    <s v="N/A"/>
    <m/>
    <x v="1"/>
    <x v="0"/>
    <m/>
    <s v="Not Started"/>
    <s v="Y"/>
    <m/>
    <m/>
    <s v="Auto"/>
    <d v="2024-01-17T00:00:00"/>
  </r>
  <r>
    <n v="53"/>
    <x v="0"/>
    <x v="10"/>
    <x v="1"/>
    <x v="52"/>
    <s v="N/A"/>
    <x v="0"/>
    <s v="KBMF-655-FILE_RDM_PIM_COA_PD_V0.1.xlsx"/>
    <m/>
    <s v="N/A"/>
    <m/>
    <x v="1"/>
    <x v="0"/>
    <m/>
    <s v="Not Started"/>
    <s v="Y"/>
    <m/>
    <m/>
    <s v="Auto"/>
    <d v="2024-01-17T00:00:00"/>
  </r>
  <r>
    <n v="54"/>
    <x v="0"/>
    <x v="10"/>
    <x v="1"/>
    <x v="53"/>
    <s v="N/A"/>
    <x v="0"/>
    <s v="KBMF-655-FILE_RDM_IDY_CL_CD_V0.1.xlsx"/>
    <m/>
    <s v="N/A"/>
    <m/>
    <x v="1"/>
    <x v="0"/>
    <m/>
    <s v="Not Started"/>
    <s v="Y"/>
    <m/>
    <m/>
    <s v="Auto"/>
    <d v="2024-01-17T00:00:00"/>
  </r>
  <r>
    <n v="55"/>
    <x v="0"/>
    <x v="10"/>
    <x v="1"/>
    <x v="54"/>
    <s v="N/A"/>
    <x v="0"/>
    <s v="KBMF-655-FILE_RDM_IDY_CL_SUB_GRP_CD_V0.1.xlsx"/>
    <m/>
    <s v="N/A"/>
    <m/>
    <x v="1"/>
    <x v="0"/>
    <m/>
    <s v="Not Started"/>
    <s v="Y"/>
    <m/>
    <m/>
    <s v="Auto"/>
    <d v="2024-01-17T00:00:00"/>
  </r>
  <r>
    <n v="56"/>
    <x v="0"/>
    <x v="11"/>
    <x v="1"/>
    <x v="55"/>
    <s v="DIH"/>
    <x v="0"/>
    <s v="KBMF-655-VIEW-V_FX_MID_RATE.xlsx"/>
    <m/>
    <s v="N/A"/>
    <m/>
    <x v="1"/>
    <x v="0"/>
    <m/>
    <s v="Not Started"/>
    <m/>
    <m/>
    <m/>
    <s v="Kaew"/>
    <d v="2024-01-17T00:00:00"/>
  </r>
  <r>
    <n v="57"/>
    <x v="0"/>
    <x v="12"/>
    <x v="1"/>
    <x v="56"/>
    <s v="DIH"/>
    <x v="0"/>
    <m/>
    <m/>
    <s v="N/A"/>
    <m/>
    <x v="1"/>
    <x v="0"/>
    <m/>
    <s v="Not Started"/>
    <m/>
    <m/>
    <m/>
    <s v="Kaew"/>
    <d v="2024-01-17T00:00:00"/>
  </r>
  <r>
    <n v="58"/>
    <x v="1"/>
    <x v="4"/>
    <x v="1"/>
    <x v="57"/>
    <s v="N/A"/>
    <x v="0"/>
    <s v="KBMF-17601-CIS-MDF_RELAR V0.1"/>
    <s v="CBR_V_AR_X_IP_REL_TP_CD_for_CIS_DECOM_0.5"/>
    <s v="N/A"/>
    <m/>
    <x v="0"/>
    <x v="1"/>
    <m/>
    <s v="In Progress"/>
    <s v="Y"/>
    <m/>
    <m/>
    <s v="Auto"/>
    <m/>
  </r>
  <r>
    <n v="59"/>
    <x v="1"/>
    <x v="4"/>
    <x v="1"/>
    <x v="58"/>
    <s v="N/A"/>
    <x v="0"/>
    <s v="KBMF-17601-CIS-MDF_DOCTP V0.1"/>
    <s v="CBR_V_DOC_ITM_CD_for_CIS_DECOM_v0.3"/>
    <s v="N/A"/>
    <m/>
    <x v="0"/>
    <x v="1"/>
    <m/>
    <s v="In Progress"/>
    <s v="Y"/>
    <m/>
    <m/>
    <s v="Auto"/>
    <m/>
  </r>
  <r>
    <n v="60"/>
    <x v="1"/>
    <x v="4"/>
    <x v="1"/>
    <x v="59"/>
    <s v="N/A"/>
    <x v="0"/>
    <s v="KBMF-17601-CIS-MDF_CNTRELTP V0.1"/>
    <s v="CBR_V_ELC_ADR_LO_USE_TP_CD_for_CIS_DECOM_0.5"/>
    <s v="N/A"/>
    <m/>
    <x v="0"/>
    <x v="1"/>
    <m/>
    <s v="Not Started"/>
    <s v="Y"/>
    <m/>
    <m/>
    <m/>
    <m/>
  </r>
  <r>
    <n v="61"/>
    <x v="1"/>
    <x v="4"/>
    <x v="1"/>
    <x v="60"/>
    <s v="N/A"/>
    <x v="0"/>
    <s v="KBMF-17601-CIS-MDF_IPXCONTACT V0.1"/>
    <s v="CBR_V_IP_X_ELC_ADR_REL_for_CIS_DECOM_0.8"/>
    <s v="N/A"/>
    <m/>
    <x v="0"/>
    <x v="1"/>
    <m/>
    <s v="Not Started"/>
    <s v="Y"/>
    <m/>
    <m/>
    <m/>
    <m/>
  </r>
  <r>
    <n v="62"/>
    <x v="1"/>
    <x v="4"/>
    <x v="1"/>
    <x v="61"/>
    <s v="N/A"/>
    <x v="0"/>
    <s v="KBMF-17601-CIS-MDF_CONTTP V0.1"/>
    <s v="CBR_V_ELC_ADR_USE_TP_CD_for_CIS_DECOM_0.4"/>
    <s v="N/A"/>
    <m/>
    <x v="0"/>
    <x v="1"/>
    <m/>
    <s v="Not Started"/>
    <s v="Y"/>
    <m/>
    <m/>
    <m/>
    <m/>
  </r>
  <r>
    <n v="63"/>
    <x v="1"/>
    <x v="4"/>
    <x v="1"/>
    <x v="62"/>
    <s v="N/A"/>
    <x v="0"/>
    <s v="KBMF-17601-CIS-MDF_CONTINFO V0.1"/>
    <s v="CBR_V_ELC_ADR_for_CIS_DECOM_0.12"/>
    <s v="N/A"/>
    <m/>
    <x v="0"/>
    <x v="1"/>
    <m/>
    <s v="Not Started"/>
    <s v="Y"/>
    <m/>
    <m/>
    <m/>
    <m/>
  </r>
  <r>
    <n v="64"/>
    <x v="1"/>
    <x v="4"/>
    <x v="1"/>
    <x v="63"/>
    <s v="N/A"/>
    <x v="0"/>
    <s v="KBMF-17601-CIS-MDF-IDV V0.1"/>
    <s v="CBR_V_IDV_for_CIS_DECOM_v0.12"/>
    <s v="N/A"/>
    <m/>
    <x v="0"/>
    <x v="1"/>
    <m/>
    <s v="Not Started"/>
    <s v="Y"/>
    <m/>
    <m/>
    <m/>
    <m/>
  </r>
  <r>
    <n v="65"/>
    <x v="1"/>
    <x v="4"/>
    <x v="1"/>
    <x v="64"/>
    <s v="N/A"/>
    <x v="0"/>
    <s v="KBMF-17601-CIS-MDF_ORG V0.1"/>
    <s v="CBR_V_ORG_for_CIS_DECOM_0.11"/>
    <s v="N/A"/>
    <m/>
    <x v="0"/>
    <x v="1"/>
    <m/>
    <s v="Not Started"/>
    <s v="Y"/>
    <m/>
    <m/>
    <m/>
    <m/>
  </r>
  <r>
    <n v="66"/>
    <x v="1"/>
    <x v="4"/>
    <x v="1"/>
    <x v="65"/>
    <s v="N/A"/>
    <x v="0"/>
    <s v="KBMF-17601-CIS-MDF_IPSEGMENT V0.1"/>
    <s v="CBR_V_IP_X_SEG_REL_for_CIS_DECOM_0.11"/>
    <s v="N/A"/>
    <m/>
    <x v="0"/>
    <x v="1"/>
    <m/>
    <s v="Not Started"/>
    <s v="Y"/>
    <m/>
    <m/>
    <m/>
    <m/>
  </r>
  <r>
    <n v="67"/>
    <x v="1"/>
    <x v="4"/>
    <x v="1"/>
    <x v="66"/>
    <s v="N/A"/>
    <x v="0"/>
    <s v="KBMF-17601-CIS-MDF_HISTSEGM V0.1"/>
    <s v="CBR_V_IP_X_SEG_REL_for_CIS_DECOM_0.11"/>
    <s v="N/A"/>
    <m/>
    <x v="0"/>
    <x v="1"/>
    <m/>
    <s v="Not Started"/>
    <s v="Y"/>
    <m/>
    <m/>
    <m/>
    <m/>
  </r>
  <r>
    <n v="68"/>
    <x v="1"/>
    <x v="4"/>
    <x v="1"/>
    <x v="67"/>
    <s v="N/A"/>
    <x v="0"/>
    <s v="KBMF-17601-CIS-MDF_ADDR V0.1"/>
    <s v="CBR_V_ADR_for_CIS_DECOM_v0.10"/>
    <s v="N/A"/>
    <m/>
    <x v="0"/>
    <x v="1"/>
    <m/>
    <s v="Not Started"/>
    <s v="Y"/>
    <m/>
    <m/>
    <m/>
    <m/>
  </r>
  <r>
    <n v="69"/>
    <x v="1"/>
    <x v="4"/>
    <x v="1"/>
    <x v="68"/>
    <s v="N/A"/>
    <x v="0"/>
    <s v="KBMF-17601-CIS-MDF_IPXADDR V0.1"/>
    <s v="CBR_V_IP_X_ADR_REL_for_CIS_DECOM_v0.7"/>
    <s v="N/A"/>
    <m/>
    <x v="0"/>
    <x v="1"/>
    <m/>
    <s v="In Progress"/>
    <s v="Y"/>
    <m/>
    <m/>
    <s v="Kaew"/>
    <m/>
  </r>
  <r>
    <n v="70"/>
    <x v="1"/>
    <x v="4"/>
    <x v="1"/>
    <x v="69"/>
    <s v="N/A"/>
    <x v="0"/>
    <s v="KBMF-17601-CIS-MDF_DNTCNT V0.1"/>
    <s v="CBR_V_CTC_CNDT_for_CIS_DECOM_0.5"/>
    <s v="N/A"/>
    <m/>
    <x v="0"/>
    <x v="1"/>
    <m/>
    <s v="In Progress"/>
    <s v="Y"/>
    <m/>
    <m/>
    <s v="Kaew"/>
    <m/>
  </r>
  <r>
    <n v="71"/>
    <x v="1"/>
    <x v="4"/>
    <x v="1"/>
    <x v="70"/>
    <s v="N/A"/>
    <x v="0"/>
    <s v="KBMF-17601-CIS-MDF_OTHDOC V0.1"/>
    <s v="CBR_V_IP_X_DOC_ITM_REL_for_CIS_DECOM_v0.6"/>
    <s v="N/A"/>
    <m/>
    <x v="0"/>
    <x v="1"/>
    <m/>
    <s v="In Progress"/>
    <s v="Y"/>
    <m/>
    <m/>
    <s v="Kaew"/>
    <m/>
  </r>
  <r>
    <n v="72"/>
    <x v="1"/>
    <x v="13"/>
    <x v="1"/>
    <x v="71"/>
    <s v="N/A"/>
    <x v="0"/>
    <m/>
    <m/>
    <s v="N/A"/>
    <m/>
    <x v="1"/>
    <x v="1"/>
    <m/>
    <s v="Not Started"/>
    <s v="Y"/>
    <m/>
    <m/>
    <m/>
    <m/>
  </r>
  <r>
    <n v="73"/>
    <x v="1"/>
    <x v="13"/>
    <x v="1"/>
    <x v="72"/>
    <s v="N/A"/>
    <x v="0"/>
    <m/>
    <m/>
    <s v="N/A"/>
    <m/>
    <x v="1"/>
    <x v="1"/>
    <m/>
    <s v="Not Started"/>
    <s v="Y"/>
    <m/>
    <m/>
    <m/>
    <m/>
  </r>
  <r>
    <n v="74"/>
    <x v="1"/>
    <x v="13"/>
    <x v="1"/>
    <x v="73"/>
    <s v="N/A"/>
    <x v="0"/>
    <m/>
    <m/>
    <s v="N/A"/>
    <m/>
    <x v="1"/>
    <x v="1"/>
    <m/>
    <s v="Not Started"/>
    <s v="Y"/>
    <m/>
    <m/>
    <m/>
    <m/>
  </r>
  <r>
    <n v="75"/>
    <x v="1"/>
    <x v="13"/>
    <x v="1"/>
    <x v="74"/>
    <s v="N/A"/>
    <x v="0"/>
    <m/>
    <m/>
    <s v="N/A"/>
    <m/>
    <x v="1"/>
    <x v="1"/>
    <m/>
    <s v="Not Started"/>
    <s v="Y"/>
    <m/>
    <m/>
    <m/>
    <m/>
  </r>
  <r>
    <n v="76"/>
    <x v="1"/>
    <x v="13"/>
    <x v="1"/>
    <x v="75"/>
    <s v="N/A"/>
    <x v="0"/>
    <m/>
    <m/>
    <s v="N/A"/>
    <m/>
    <x v="1"/>
    <x v="1"/>
    <m/>
    <s v="Not Started"/>
    <s v="Y"/>
    <m/>
    <m/>
    <m/>
    <m/>
  </r>
  <r>
    <n v="77"/>
    <x v="1"/>
    <x v="13"/>
    <x v="1"/>
    <x v="76"/>
    <s v="N/A"/>
    <x v="0"/>
    <m/>
    <m/>
    <s v="N/A"/>
    <m/>
    <x v="1"/>
    <x v="1"/>
    <m/>
    <s v="Not Started"/>
    <s v="Y"/>
    <m/>
    <m/>
    <m/>
    <m/>
  </r>
  <r>
    <n v="78"/>
    <x v="1"/>
    <x v="13"/>
    <x v="1"/>
    <x v="77"/>
    <s v="N/A"/>
    <x v="0"/>
    <m/>
    <m/>
    <s v="N/A"/>
    <m/>
    <x v="1"/>
    <x v="1"/>
    <m/>
    <s v="Not Started"/>
    <s v="Y"/>
    <m/>
    <m/>
    <m/>
    <m/>
  </r>
  <r>
    <n v="79"/>
    <x v="1"/>
    <x v="13"/>
    <x v="1"/>
    <x v="78"/>
    <s v="N/A"/>
    <x v="0"/>
    <m/>
    <m/>
    <s v="N/A"/>
    <m/>
    <x v="1"/>
    <x v="1"/>
    <m/>
    <s v="Not Started"/>
    <s v="Y"/>
    <m/>
    <m/>
    <m/>
    <m/>
  </r>
  <r>
    <n v="80"/>
    <x v="1"/>
    <x v="13"/>
    <x v="1"/>
    <x v="79"/>
    <s v="N/A"/>
    <x v="0"/>
    <m/>
    <m/>
    <s v="N/A"/>
    <m/>
    <x v="1"/>
    <x v="1"/>
    <m/>
    <s v="Not Started"/>
    <s v="Y"/>
    <m/>
    <m/>
    <m/>
    <m/>
  </r>
  <r>
    <n v="81"/>
    <x v="1"/>
    <x v="13"/>
    <x v="1"/>
    <x v="80"/>
    <s v="N/A"/>
    <x v="0"/>
    <m/>
    <m/>
    <s v="N/A"/>
    <s v="same KBMF as CP1T377"/>
    <x v="1"/>
    <x v="1"/>
    <m/>
    <s v="Not Started"/>
    <s v="Y"/>
    <m/>
    <m/>
    <m/>
    <m/>
  </r>
  <r>
    <n v="82"/>
    <x v="1"/>
    <x v="13"/>
    <x v="1"/>
    <x v="81"/>
    <s v="N/A"/>
    <x v="0"/>
    <m/>
    <m/>
    <s v="N/A"/>
    <m/>
    <x v="1"/>
    <x v="1"/>
    <m/>
    <s v="Not Started"/>
    <s v="Y"/>
    <m/>
    <m/>
    <m/>
    <m/>
  </r>
  <r>
    <n v="83"/>
    <x v="1"/>
    <x v="13"/>
    <x v="1"/>
    <x v="82"/>
    <s v="N/A"/>
    <x v="0"/>
    <m/>
    <m/>
    <s v="N/A"/>
    <m/>
    <x v="1"/>
    <x v="1"/>
    <m/>
    <s v="Not Started"/>
    <s v="Y"/>
    <m/>
    <m/>
    <m/>
    <m/>
  </r>
  <r>
    <n v="84"/>
    <x v="1"/>
    <x v="13"/>
    <x v="1"/>
    <x v="83"/>
    <s v="N/A"/>
    <x v="0"/>
    <m/>
    <m/>
    <s v="N/A"/>
    <m/>
    <x v="1"/>
    <x v="1"/>
    <m/>
    <s v="Not Started"/>
    <s v="Y"/>
    <m/>
    <m/>
    <m/>
    <m/>
  </r>
  <r>
    <n v="85"/>
    <x v="1"/>
    <x v="13"/>
    <x v="1"/>
    <x v="84"/>
    <s v="N/A"/>
    <x v="0"/>
    <m/>
    <m/>
    <s v="N/A"/>
    <m/>
    <x v="1"/>
    <x v="1"/>
    <m/>
    <s v="Not Started"/>
    <s v="Y"/>
    <m/>
    <m/>
    <m/>
    <m/>
  </r>
  <r>
    <n v="86"/>
    <x v="1"/>
    <x v="13"/>
    <x v="1"/>
    <x v="85"/>
    <s v="N/A"/>
    <x v="0"/>
    <m/>
    <m/>
    <s v="N/A"/>
    <m/>
    <x v="1"/>
    <x v="1"/>
    <m/>
    <s v="Not Started"/>
    <s v="Y"/>
    <m/>
    <m/>
    <m/>
    <m/>
  </r>
  <r>
    <n v="87"/>
    <x v="1"/>
    <x v="13"/>
    <x v="1"/>
    <x v="86"/>
    <s v="N/A"/>
    <x v="0"/>
    <m/>
    <m/>
    <s v="N/A"/>
    <m/>
    <x v="1"/>
    <x v="1"/>
    <m/>
    <s v="Not Started"/>
    <s v="Y"/>
    <m/>
    <m/>
    <m/>
    <m/>
  </r>
  <r>
    <n v="88"/>
    <x v="1"/>
    <x v="13"/>
    <x v="1"/>
    <x v="87"/>
    <s v="N/A"/>
    <x v="0"/>
    <m/>
    <m/>
    <s v="N/A"/>
    <m/>
    <x v="1"/>
    <x v="1"/>
    <m/>
    <s v="Not Started"/>
    <s v="Y"/>
    <m/>
    <m/>
    <m/>
    <m/>
  </r>
  <r>
    <n v="89"/>
    <x v="1"/>
    <x v="13"/>
    <x v="1"/>
    <x v="88"/>
    <s v="N/A"/>
    <x v="0"/>
    <m/>
    <m/>
    <s v="N/A"/>
    <m/>
    <x v="1"/>
    <x v="1"/>
    <m/>
    <s v="Not Started"/>
    <s v="Y"/>
    <m/>
    <m/>
    <m/>
    <m/>
  </r>
  <r>
    <n v="90"/>
    <x v="1"/>
    <x v="13"/>
    <x v="2"/>
    <x v="89"/>
    <s v="N/A"/>
    <x v="2"/>
    <m/>
    <m/>
    <s v="N/A"/>
    <s v="Streaming Hub - Kafka"/>
    <x v="1"/>
    <x v="0"/>
    <m/>
    <s v="Not Started"/>
    <m/>
    <m/>
    <m/>
    <m/>
    <m/>
  </r>
  <r>
    <n v="91"/>
    <x v="1"/>
    <x v="14"/>
    <x v="1"/>
    <x v="90"/>
    <s v="EBAN"/>
    <x v="0"/>
    <m/>
    <m/>
    <s v="N/A"/>
    <s v="Sales Smart will sent KBMF by 12-Jan (As agreed in WS)"/>
    <x v="1"/>
    <x v="0"/>
    <m/>
    <s v="Not Started"/>
    <s v="Y"/>
    <m/>
    <m/>
    <m/>
    <m/>
  </r>
  <r>
    <n v="92"/>
    <x v="1"/>
    <x v="15"/>
    <x v="0"/>
    <x v="91"/>
    <s v="EBAN"/>
    <x v="0"/>
    <m/>
    <m/>
    <s v="Pending to provide"/>
    <s v="Require EBAN team to provide KBMF file name reference"/>
    <x v="1"/>
    <x v="0"/>
    <m/>
    <s v="Not Started"/>
    <m/>
    <m/>
    <m/>
    <m/>
    <m/>
  </r>
  <r>
    <n v="93"/>
    <x v="1"/>
    <x v="16"/>
    <x v="0"/>
    <x v="92"/>
    <s v="EBAN"/>
    <x v="1"/>
    <s v="KBMF-Batch_UD_View_UnitHolderBal_v1.4.xlsx"/>
    <m/>
    <s v="Confirmed"/>
    <s v="https://kasikornbankgroup-my.sharepoint.com/personal/morakot_so_kbtg_tech/_layouts/15/onedrive.aspx?id=%2Fpersonal%2Fmorakot%5Fso%5Fkbtg%5Ftech%2FDocuments%2FMDF%5FDocument%2FUD%2FKBMF&amp;view=0"/>
    <x v="0"/>
    <x v="0"/>
    <m/>
    <s v="Not Started"/>
    <s v="Y"/>
    <m/>
    <m/>
    <m/>
    <m/>
  </r>
  <r>
    <n v="94"/>
    <x v="1"/>
    <x v="16"/>
    <x v="0"/>
    <x v="93"/>
    <s v="EBAN"/>
    <x v="1"/>
    <s v="KBMF-Batch_UD_EBAN_SavingPlan_V1.0.0.xlsx"/>
    <m/>
    <s v="Confirmed"/>
    <s v="https://kasikornbankgroup-my.sharepoint.com/personal/morakot_so_kbtg_tech/_layouts/15/onedrive.aspx?id=%2Fpersonal%2Fmorakot%5Fso%5Fkbtg%5Ftech%2FDocuments%2FMDF%5FDocument%2FUD%2FKBMF&amp;view=0"/>
    <x v="0"/>
    <x v="0"/>
    <m/>
    <s v="Not Started"/>
    <s v="Y"/>
    <m/>
    <m/>
    <m/>
    <m/>
  </r>
  <r>
    <n v="95"/>
    <x v="1"/>
    <x v="16"/>
    <x v="0"/>
    <x v="94"/>
    <s v="EBAN"/>
    <x v="1"/>
    <s v="KBMF-Batch_UD_View_FundInfoFull_v1.2.0.xlsx"/>
    <m/>
    <s v="Confirmed"/>
    <s v="https://kasikornbankgroup-my.sharepoint.com/personal/morakot_so_kbtg_tech/_layouts/15/onedrive.aspx?id=%2Fpersonal%2Fmorakot%5Fso%5Fkbtg%5Ftech%2FDocuments%2FMDF%5FDocument%2FUD%2FKBMF&amp;view=0"/>
    <x v="0"/>
    <x v="0"/>
    <m/>
    <s v="Not Started"/>
    <s v="Y"/>
    <m/>
    <m/>
    <m/>
    <m/>
  </r>
  <r>
    <n v="96"/>
    <x v="1"/>
    <x v="16"/>
    <x v="0"/>
    <x v="95"/>
    <s v="EBAN"/>
    <x v="1"/>
    <s v="KBMF-Batch_UD_View_AccBal_SalableUnit_V1.0"/>
    <m/>
    <s v="Confirmed"/>
    <s v="https://kasikornbankgroup-my.sharepoint.com/personal/morakot_so_kbtg_tech/_layouts/15/onedrive.aspx?id=%2Fpersonal%2Fmorakot%5Fso%5Fkbtg%5Ftech%2FDocuments%2FMDF%5FDocument%2FUD%2FKBMF&amp;view=0"/>
    <x v="0"/>
    <x v="0"/>
    <m/>
    <s v="Not Started"/>
    <s v="Y"/>
    <m/>
    <m/>
    <m/>
    <m/>
  </r>
  <r>
    <n v="97"/>
    <x v="1"/>
    <x v="16"/>
    <x v="0"/>
    <x v="96"/>
    <s v="EBAN"/>
    <x v="1"/>
    <s v="KBMF-Batch_UD_VIew_UnitHolderFull_v1.2"/>
    <m/>
    <s v="Confirmed"/>
    <s v="https://kasikornbankgroup-my.sharepoint.com/personal/morakot_so_kbtg_tech/_layouts/15/onedrive.aspx?id=%2Fpersonal%2Fmorakot%5Fso%5Fkbtg%5Ftech%2FDocuments%2FMDF%5FDocument%2FUD%2FKBMF&amp;view=0"/>
    <x v="0"/>
    <x v="0"/>
    <m/>
    <s v="Not Started"/>
    <s v="Y"/>
    <m/>
    <m/>
    <m/>
    <m/>
  </r>
  <r>
    <n v="98"/>
    <x v="1"/>
    <x v="17"/>
    <x v="0"/>
    <x v="97"/>
    <s v="EBAN"/>
    <x v="0"/>
    <s v="KBMF_EDH_KA_Fund_Code_V1.4.0"/>
    <m/>
    <s v="Confirmed"/>
    <m/>
    <x v="0"/>
    <x v="0"/>
    <m/>
    <s v="Not Started"/>
    <s v="Y"/>
    <m/>
    <m/>
    <m/>
    <m/>
  </r>
  <r>
    <n v="99"/>
    <x v="1"/>
    <x v="16"/>
    <x v="0"/>
    <x v="98"/>
    <s v="EBAN"/>
    <x v="1"/>
    <s v="KBMF-Batch_UD_View_Dividend_Payment_V00.00.06"/>
    <m/>
    <s v="Confirmed"/>
    <s v="https://kasikornbankgroup-my.sharepoint.com/personal/morakot_so_kbtg_tech/_layouts/15/onedrive.aspx?id=%2Fpersonal%2Fmorakot%5Fso%5Fkbtg%5Ftech%2FDocuments%2FMDF%5FDocument%2FUD%2FKBMF&amp;view=0"/>
    <x v="0"/>
    <x v="0"/>
    <m/>
    <s v="Not Started"/>
    <s v="Y"/>
    <m/>
    <m/>
    <m/>
    <m/>
  </r>
  <r>
    <n v="100"/>
    <x v="1"/>
    <x v="18"/>
    <x v="0"/>
    <x v="99"/>
    <s v="EBAN"/>
    <x v="0"/>
    <s v="KSec_WealthConsolidate_WealthProductData_V0.0.10_x000a_Sheet : KSecFundMaster"/>
    <m/>
    <s v="Confirmed"/>
    <m/>
    <x v="1"/>
    <x v="0"/>
    <m/>
    <s v="Not Started"/>
    <s v="Y"/>
    <m/>
    <m/>
    <m/>
    <m/>
  </r>
  <r>
    <n v="101"/>
    <x v="1"/>
    <x v="18"/>
    <x v="0"/>
    <x v="100"/>
    <s v="EBAN"/>
    <x v="0"/>
    <s v="KSec_WealthConsolidate_WealthProductData_V0.0.10_x000a_KSecFundPortfolio"/>
    <m/>
    <s v="Confirmed"/>
    <m/>
    <x v="1"/>
    <x v="0"/>
    <m/>
    <s v="Not Started"/>
    <s v="Y"/>
    <m/>
    <m/>
    <m/>
    <m/>
  </r>
  <r>
    <n v="102"/>
    <x v="1"/>
    <x v="18"/>
    <x v="0"/>
    <x v="101"/>
    <s v="EBAN"/>
    <x v="0"/>
    <s v="KSec_WealthConsolidate_WealthProductData_V0.0.10_x000a_KSecCustProfile"/>
    <m/>
    <s v="Confirmed"/>
    <m/>
    <x v="1"/>
    <x v="0"/>
    <m/>
    <s v="Not Started"/>
    <s v="Y"/>
    <m/>
    <m/>
    <m/>
    <m/>
  </r>
  <r>
    <n v="103"/>
    <x v="1"/>
    <x v="16"/>
    <x v="0"/>
    <x v="102"/>
    <s v="EBAN"/>
    <x v="0"/>
    <s v="KBMF-V_PRVT_FND_V0.7"/>
    <m/>
    <s v="Confirmed"/>
    <m/>
    <x v="1"/>
    <x v="0"/>
    <m/>
    <s v="Not Started"/>
    <s v="Y"/>
    <m/>
    <m/>
    <m/>
    <m/>
  </r>
  <r>
    <n v="104"/>
    <x v="1"/>
    <x v="16"/>
    <x v="0"/>
    <x v="103"/>
    <s v="EBAN"/>
    <x v="1"/>
    <s v="KBMF-Batch_UD_View_SavingPlan_v1.0.0"/>
    <m/>
    <s v="Confirmed"/>
    <m/>
    <x v="0"/>
    <x v="0"/>
    <m/>
    <s v="Not Started"/>
    <s v="Y"/>
    <m/>
    <m/>
    <m/>
    <m/>
  </r>
  <r>
    <n v="105"/>
    <x v="1"/>
    <x v="16"/>
    <x v="0"/>
    <x v="104"/>
    <s v="EBAN"/>
    <x v="1"/>
    <s v="KBMF-Batch_UD_View_TransactionExt_v1.4"/>
    <m/>
    <s v="Confirmed"/>
    <m/>
    <x v="0"/>
    <x v="0"/>
    <m/>
    <s v="Not Started"/>
    <s v="Y"/>
    <m/>
    <m/>
    <m/>
    <m/>
  </r>
  <r>
    <n v="106"/>
    <x v="1"/>
    <x v="16"/>
    <x v="0"/>
    <x v="105"/>
    <s v="EBAN"/>
    <x v="1"/>
    <s v="KBMF-Batch_UD_View_TransactionExt_v1.4"/>
    <m/>
    <s v="Confirmed"/>
    <m/>
    <x v="0"/>
    <x v="0"/>
    <m/>
    <s v="Not Started"/>
    <s v="Y"/>
    <m/>
    <m/>
    <m/>
    <m/>
  </r>
  <r>
    <n v="107"/>
    <x v="1"/>
    <x v="16"/>
    <x v="0"/>
    <x v="106"/>
    <s v="EBAN"/>
    <x v="1"/>
    <m/>
    <m/>
    <s v="Pending to provide"/>
    <s v="Require EBAN team to provide KBMF file name reference"/>
    <x v="1"/>
    <x v="0"/>
    <m/>
    <s v="Not Started"/>
    <s v="Y"/>
    <m/>
    <m/>
    <m/>
    <m/>
  </r>
  <r>
    <n v="108"/>
    <x v="1"/>
    <x v="19"/>
    <x v="0"/>
    <x v="107"/>
    <s v="EBAN"/>
    <x v="0"/>
    <s v="KBMF-Batch_FACT_Account_Info_v0.0.7_20190118.xls"/>
    <m/>
    <s v="Confirmed"/>
    <m/>
    <x v="0"/>
    <x v="0"/>
    <m/>
    <s v="Not Started"/>
    <m/>
    <m/>
    <m/>
    <m/>
    <m/>
  </r>
  <r>
    <n v="109"/>
    <x v="1"/>
    <x v="19"/>
    <x v="0"/>
    <x v="108"/>
    <s v="EBAN"/>
    <x v="1"/>
    <s v="- DMS_KFAC_PurRef V0.05.xlsx_x000a_- KFact_DataDic_V_PurRef"/>
    <m/>
    <s v="Confirmed"/>
    <m/>
    <x v="0"/>
    <x v="0"/>
    <m/>
    <s v="Not Started"/>
    <m/>
    <m/>
    <m/>
    <m/>
    <m/>
  </r>
  <r>
    <n v="110"/>
    <x v="1"/>
    <x v="19"/>
    <x v="0"/>
    <x v="109"/>
    <s v="EBAN"/>
    <x v="1"/>
    <s v="- DMS_KFAC_Client_Debtor V0.08_upd.xlsx_x000a_- KFact_DataDic_V_ClientDebtor"/>
    <m/>
    <s v="Confirmed"/>
    <m/>
    <x v="0"/>
    <x v="0"/>
    <m/>
    <s v="Not Started"/>
    <m/>
    <m/>
    <m/>
    <m/>
    <m/>
  </r>
  <r>
    <n v="111"/>
    <x v="1"/>
    <x v="19"/>
    <x v="0"/>
    <x v="110"/>
    <s v="EBAN"/>
    <x v="1"/>
    <s v="KFact_DataDic_V_Product"/>
    <m/>
    <s v="Pending to confirm"/>
    <s v="Require EBAN team to provide KBMF file name reference"/>
    <x v="0"/>
    <x v="0"/>
    <m/>
    <s v="Not Started"/>
    <m/>
    <m/>
    <m/>
    <m/>
    <m/>
  </r>
  <r>
    <n v="112"/>
    <x v="1"/>
    <x v="19"/>
    <x v="0"/>
    <x v="111"/>
    <s v="EBAN"/>
    <x v="1"/>
    <s v="- DMS_KFAC_Company V0.09.xlsx_x000a_- KFact_DataDic_V_Company"/>
    <m/>
    <s v="Confirmed"/>
    <m/>
    <x v="0"/>
    <x v="0"/>
    <m/>
    <s v="Not Started"/>
    <m/>
    <m/>
    <m/>
    <m/>
    <m/>
  </r>
  <r>
    <n v="113"/>
    <x v="1"/>
    <x v="19"/>
    <x v="0"/>
    <x v="112"/>
    <s v="EBAN"/>
    <x v="1"/>
    <m/>
    <m/>
    <s v="Pending to provide"/>
    <s v="Require EBAN team to provide KBMF file name reference"/>
    <x v="1"/>
    <x v="0"/>
    <m/>
    <s v="Not Started"/>
    <m/>
    <m/>
    <m/>
    <m/>
    <m/>
  </r>
  <r>
    <n v="114"/>
    <x v="1"/>
    <x v="19"/>
    <x v="0"/>
    <x v="113"/>
    <s v="EBAN"/>
    <x v="1"/>
    <m/>
    <m/>
    <s v="Pending to provide"/>
    <s v="Require EBAN team to provide KBMF file name reference"/>
    <x v="1"/>
    <x v="0"/>
    <m/>
    <s v="Not Started"/>
    <m/>
    <m/>
    <m/>
    <m/>
    <m/>
  </r>
  <r>
    <n v="115"/>
    <x v="1"/>
    <x v="19"/>
    <x v="0"/>
    <x v="114"/>
    <s v="EBAN"/>
    <x v="1"/>
    <m/>
    <m/>
    <s v="Pending to provide"/>
    <s v="Require EBAN team to provide KBMF file name reference"/>
    <x v="1"/>
    <x v="0"/>
    <m/>
    <s v="Not Started"/>
    <m/>
    <m/>
    <m/>
    <m/>
    <m/>
  </r>
  <r>
    <n v="116"/>
    <x v="1"/>
    <x v="20"/>
    <x v="1"/>
    <x v="115"/>
    <s v="DIH"/>
    <x v="0"/>
    <m/>
    <m/>
    <s v="N/A"/>
    <m/>
    <x v="1"/>
    <x v="0"/>
    <m/>
    <s v="Not Started"/>
    <m/>
    <m/>
    <m/>
    <m/>
    <m/>
  </r>
  <r>
    <n v="117"/>
    <x v="2"/>
    <x v="21"/>
    <x v="1"/>
    <x v="116"/>
    <s v="N/A"/>
    <x v="0"/>
    <m/>
    <m/>
    <s v="N/A"/>
    <m/>
    <x v="1"/>
    <x v="1"/>
    <m/>
    <s v="Not Started"/>
    <s v="Y"/>
    <m/>
    <m/>
    <m/>
    <m/>
  </r>
  <r>
    <n v="118"/>
    <x v="2"/>
    <x v="21"/>
    <x v="1"/>
    <x v="117"/>
    <s v="N/A"/>
    <x v="0"/>
    <m/>
    <m/>
    <s v="N/A"/>
    <m/>
    <x v="1"/>
    <x v="1"/>
    <m/>
    <s v="Not Started"/>
    <s v="Y"/>
    <m/>
    <m/>
    <m/>
    <m/>
  </r>
  <r>
    <n v="119"/>
    <x v="2"/>
    <x v="21"/>
    <x v="1"/>
    <x v="118"/>
    <s v="N/A"/>
    <x v="0"/>
    <m/>
    <m/>
    <s v="N/A"/>
    <s v="TPN confirms not from TPN"/>
    <x v="1"/>
    <x v="0"/>
    <m/>
    <s v="Not Started"/>
    <m/>
    <m/>
    <m/>
    <m/>
    <m/>
  </r>
  <r>
    <n v="120"/>
    <x v="2"/>
    <x v="21"/>
    <x v="1"/>
    <x v="119"/>
    <s v="N/A"/>
    <x v="0"/>
    <m/>
    <m/>
    <s v="N/A"/>
    <m/>
    <x v="1"/>
    <x v="1"/>
    <m/>
    <s v="Not Started"/>
    <m/>
    <m/>
    <m/>
    <m/>
    <m/>
  </r>
  <r>
    <n v="121"/>
    <x v="2"/>
    <x v="22"/>
    <x v="1"/>
    <x v="120"/>
    <s v="N/A"/>
    <x v="0"/>
    <m/>
    <m/>
    <s v="N/A"/>
    <m/>
    <x v="1"/>
    <x v="1"/>
    <m/>
    <s v="Not Started"/>
    <s v="Y"/>
    <m/>
    <m/>
    <m/>
    <m/>
  </r>
  <r>
    <n v="122"/>
    <x v="2"/>
    <x v="22"/>
    <x v="1"/>
    <x v="121"/>
    <s v="N/A"/>
    <x v="0"/>
    <m/>
    <m/>
    <s v="N/A"/>
    <m/>
    <x v="1"/>
    <x v="1"/>
    <m/>
    <s v="Not Started"/>
    <s v="Y"/>
    <m/>
    <m/>
    <m/>
    <m/>
  </r>
  <r>
    <n v="123"/>
    <x v="2"/>
    <x v="22"/>
    <x v="1"/>
    <x v="122"/>
    <s v="N/A"/>
    <x v="0"/>
    <m/>
    <m/>
    <s v="N/A"/>
    <m/>
    <x v="1"/>
    <x v="1"/>
    <m/>
    <s v="Not Started"/>
    <s v="Y"/>
    <m/>
    <m/>
    <m/>
    <m/>
  </r>
  <r>
    <n v="124"/>
    <x v="2"/>
    <x v="22"/>
    <x v="1"/>
    <x v="123"/>
    <s v="N/A"/>
    <x v="0"/>
    <m/>
    <m/>
    <s v="N/A"/>
    <m/>
    <x v="1"/>
    <x v="0"/>
    <m/>
    <s v="Not Started"/>
    <s v="Y"/>
    <m/>
    <m/>
    <m/>
    <m/>
  </r>
  <r>
    <n v="125"/>
    <x v="2"/>
    <x v="23"/>
    <x v="0"/>
    <x v="124"/>
    <s v="EBAN"/>
    <x v="0"/>
    <s v="HRX_SFSF_Interface Inventory List_(506.04-HRIS)_20230310_v1.5"/>
    <m/>
    <s v="Confirmed"/>
    <m/>
    <x v="0"/>
    <x v="0"/>
    <m/>
    <s v="Not Started"/>
    <s v="Y"/>
    <m/>
    <m/>
    <m/>
    <m/>
  </r>
  <r>
    <n v="126"/>
    <x v="2"/>
    <x v="13"/>
    <x v="1"/>
    <x v="125"/>
    <s v="N/A"/>
    <x v="0"/>
    <m/>
    <m/>
    <s v="N/A"/>
    <s v="TBD"/>
    <x v="1"/>
    <x v="1"/>
    <m/>
    <s v="Not Started"/>
    <m/>
    <m/>
    <m/>
    <m/>
    <m/>
  </r>
  <r>
    <n v="127"/>
    <x v="2"/>
    <x v="13"/>
    <x v="1"/>
    <x v="126"/>
    <s v="N/A"/>
    <x v="0"/>
    <m/>
    <m/>
    <s v="N/A"/>
    <s v="TBD"/>
    <x v="1"/>
    <x v="1"/>
    <m/>
    <s v="Not Started"/>
    <m/>
    <m/>
    <m/>
    <m/>
    <m/>
  </r>
  <r>
    <n v="128"/>
    <x v="2"/>
    <x v="13"/>
    <x v="1"/>
    <x v="127"/>
    <s v="N/A"/>
    <x v="0"/>
    <m/>
    <m/>
    <s v="N/A"/>
    <s v="TBD"/>
    <x v="1"/>
    <x v="1"/>
    <m/>
    <s v="Not Started"/>
    <m/>
    <m/>
    <m/>
    <m/>
    <m/>
  </r>
  <r>
    <n v="129"/>
    <x v="2"/>
    <x v="13"/>
    <x v="1"/>
    <x v="128"/>
    <s v="N/A"/>
    <x v="0"/>
    <m/>
    <m/>
    <s v="N/A"/>
    <s v="TBD"/>
    <x v="1"/>
    <x v="1"/>
    <m/>
    <s v="Not Started"/>
    <m/>
    <m/>
    <m/>
    <m/>
    <m/>
  </r>
  <r>
    <n v="130"/>
    <x v="2"/>
    <x v="13"/>
    <x v="1"/>
    <x v="129"/>
    <s v="N/A"/>
    <x v="0"/>
    <m/>
    <m/>
    <s v="N/A"/>
    <s v="TBD"/>
    <x v="1"/>
    <x v="1"/>
    <m/>
    <s v="Not Started"/>
    <m/>
    <m/>
    <m/>
    <m/>
    <m/>
  </r>
  <r>
    <n v="131"/>
    <x v="2"/>
    <x v="13"/>
    <x v="1"/>
    <x v="130"/>
    <s v="N/A"/>
    <x v="0"/>
    <m/>
    <m/>
    <s v="N/A"/>
    <s v="TBD"/>
    <x v="1"/>
    <x v="1"/>
    <m/>
    <s v="Not Started"/>
    <m/>
    <m/>
    <m/>
    <m/>
    <m/>
  </r>
  <r>
    <n v="132"/>
    <x v="2"/>
    <x v="13"/>
    <x v="1"/>
    <x v="131"/>
    <s v="N/A"/>
    <x v="0"/>
    <m/>
    <m/>
    <s v="N/A"/>
    <s v="TBD"/>
    <x v="1"/>
    <x v="1"/>
    <m/>
    <s v="Not Started"/>
    <m/>
    <m/>
    <m/>
    <m/>
    <m/>
  </r>
  <r>
    <n v="133"/>
    <x v="2"/>
    <x v="13"/>
    <x v="1"/>
    <x v="132"/>
    <s v="N/A"/>
    <x v="0"/>
    <m/>
    <m/>
    <s v="N/A"/>
    <s v="TBD"/>
    <x v="1"/>
    <x v="1"/>
    <m/>
    <s v="Not Started"/>
    <m/>
    <m/>
    <m/>
    <m/>
    <m/>
  </r>
  <r>
    <n v="134"/>
    <x v="2"/>
    <x v="13"/>
    <x v="1"/>
    <x v="133"/>
    <s v="N/A"/>
    <x v="0"/>
    <m/>
    <m/>
    <s v="N/A"/>
    <s v="TBD"/>
    <x v="1"/>
    <x v="1"/>
    <m/>
    <s v="Not Started"/>
    <m/>
    <m/>
    <m/>
    <m/>
    <m/>
  </r>
  <r>
    <n v="135"/>
    <x v="2"/>
    <x v="13"/>
    <x v="1"/>
    <x v="134"/>
    <s v="N/A"/>
    <x v="0"/>
    <m/>
    <m/>
    <s v="N/A"/>
    <s v="TBD"/>
    <x v="1"/>
    <x v="1"/>
    <m/>
    <s v="Not Started"/>
    <m/>
    <m/>
    <m/>
    <m/>
    <m/>
  </r>
  <r>
    <n v="136"/>
    <x v="2"/>
    <x v="13"/>
    <x v="1"/>
    <x v="135"/>
    <s v="N/A"/>
    <x v="0"/>
    <m/>
    <m/>
    <s v="N/A"/>
    <s v="TBD"/>
    <x v="1"/>
    <x v="1"/>
    <m/>
    <s v="Not Started"/>
    <m/>
    <m/>
    <m/>
    <m/>
    <m/>
  </r>
  <r>
    <n v="137"/>
    <x v="2"/>
    <x v="13"/>
    <x v="1"/>
    <x v="136"/>
    <s v="N/A"/>
    <x v="0"/>
    <m/>
    <m/>
    <s v="N/A"/>
    <s v="TBD"/>
    <x v="1"/>
    <x v="1"/>
    <m/>
    <s v="Not Started"/>
    <m/>
    <m/>
    <m/>
    <m/>
    <m/>
  </r>
  <r>
    <n v="138"/>
    <x v="2"/>
    <x v="13"/>
    <x v="1"/>
    <x v="137"/>
    <s v="N/A"/>
    <x v="0"/>
    <m/>
    <m/>
    <s v="N/A"/>
    <s v="TBD"/>
    <x v="1"/>
    <x v="1"/>
    <m/>
    <s v="Not Started"/>
    <m/>
    <m/>
    <m/>
    <m/>
    <m/>
  </r>
  <r>
    <n v="139"/>
    <x v="2"/>
    <x v="13"/>
    <x v="1"/>
    <x v="138"/>
    <s v="N/A"/>
    <x v="0"/>
    <m/>
    <m/>
    <s v="N/A"/>
    <s v="TBD"/>
    <x v="1"/>
    <x v="1"/>
    <m/>
    <s v="Not Started"/>
    <m/>
    <m/>
    <m/>
    <m/>
    <m/>
  </r>
  <r>
    <n v="140"/>
    <x v="2"/>
    <x v="13"/>
    <x v="1"/>
    <x v="139"/>
    <s v="N/A"/>
    <x v="0"/>
    <m/>
    <m/>
    <s v="N/A"/>
    <s v="TBD"/>
    <x v="1"/>
    <x v="1"/>
    <m/>
    <s v="Not Started"/>
    <m/>
    <m/>
    <m/>
    <m/>
    <m/>
  </r>
  <r>
    <n v="141"/>
    <x v="2"/>
    <x v="13"/>
    <x v="1"/>
    <x v="140"/>
    <s v="N/A"/>
    <x v="0"/>
    <m/>
    <m/>
    <s v="N/A"/>
    <s v="TBD"/>
    <x v="1"/>
    <x v="1"/>
    <m/>
    <s v="Not Started"/>
    <m/>
    <m/>
    <m/>
    <m/>
    <m/>
  </r>
  <r>
    <n v="142"/>
    <x v="2"/>
    <x v="5"/>
    <x v="1"/>
    <x v="141"/>
    <s v="N/A"/>
    <x v="0"/>
    <s v="KBMF-780-CSMP_DOWNSTREAMRULES_v.0.1."/>
    <m/>
    <s v="N/A"/>
    <m/>
    <x v="0"/>
    <x v="1"/>
    <m/>
    <s v="Not Started"/>
    <s v="Y"/>
    <m/>
    <m/>
    <m/>
    <m/>
  </r>
  <r>
    <n v="143"/>
    <x v="2"/>
    <x v="5"/>
    <x v="1"/>
    <x v="142"/>
    <s v="N/A"/>
    <x v="0"/>
    <s v="KBMF-780-CSMP_DOWNSTREAMCONFIG_v.0.1."/>
    <m/>
    <s v="N/A"/>
    <m/>
    <x v="0"/>
    <x v="1"/>
    <m/>
    <s v="Not Started"/>
    <s v="Y"/>
    <m/>
    <m/>
    <m/>
    <m/>
  </r>
  <r>
    <n v="144"/>
    <x v="2"/>
    <x v="5"/>
    <x v="1"/>
    <x v="143"/>
    <s v="N/A"/>
    <x v="0"/>
    <s v="KBMF-780-CSMP_V_CUSTXFORMXCONSENTLOG_v.0.5"/>
    <m/>
    <s v="N/A"/>
    <m/>
    <x v="0"/>
    <x v="1"/>
    <m/>
    <s v="Not Started"/>
    <s v="Y"/>
    <m/>
    <m/>
    <m/>
    <m/>
  </r>
  <r>
    <n v="145"/>
    <x v="2"/>
    <x v="5"/>
    <x v="1"/>
    <x v="144"/>
    <s v="N/A"/>
    <x v="0"/>
    <s v="KBMF-780-CSMP_CUSTXFORMXCONSENTDERIVED_v.0.1"/>
    <m/>
    <s v="N/A"/>
    <m/>
    <x v="0"/>
    <x v="1"/>
    <m/>
    <s v="Not Started"/>
    <s v="Y"/>
    <m/>
    <m/>
    <m/>
    <m/>
  </r>
  <r>
    <n v="146"/>
    <x v="2"/>
    <x v="5"/>
    <x v="1"/>
    <x v="145"/>
    <s v="N/A"/>
    <x v="0"/>
    <s v="KBMF-780-CSMP_CUSTXFORMXCONSENTDERIVEDLOG_v.0.1"/>
    <m/>
    <s v="N/A"/>
    <m/>
    <x v="0"/>
    <x v="1"/>
    <m/>
    <s v="Not Started"/>
    <s v="Y"/>
    <m/>
    <m/>
    <m/>
    <m/>
  </r>
  <r>
    <n v="147"/>
    <x v="2"/>
    <x v="24"/>
    <x v="0"/>
    <x v="146"/>
    <s v="EBAN"/>
    <x v="1"/>
    <s v="DataDict_eMobileLog_V0.6.xlsx"/>
    <s v="CBR_V_MB_ACTN_LOG_v.1.8"/>
    <s v="Confirmed"/>
    <s v="- มีเฉพาะ datadict ข้อมูลไม่ครบถ้วน"/>
    <x v="0"/>
    <x v="0"/>
    <m/>
    <s v="In Progress"/>
    <m/>
    <m/>
    <m/>
    <s v="Auto"/>
    <m/>
  </r>
  <r>
    <n v="148"/>
    <x v="2"/>
    <x v="24"/>
    <x v="0"/>
    <x v="147"/>
    <s v="EBAN"/>
    <x v="1"/>
    <s v="DataDict_eMobileLog_V0.6.xlsx"/>
    <s v="CBR_V_MB_PLUS_IP_MSTR_V.0.13"/>
    <s v="Confirmed"/>
    <s v="- มีเฉพาะ datadict ข้อมูลไม่ครบถ้วน"/>
    <x v="0"/>
    <x v="0"/>
    <m/>
    <s v="Not Started"/>
    <m/>
    <m/>
    <m/>
    <m/>
    <m/>
  </r>
  <r>
    <n v="149"/>
    <x v="2"/>
    <x v="24"/>
    <x v="0"/>
    <x v="148"/>
    <s v="EBAN"/>
    <x v="1"/>
    <s v="DataDict_eMobileLog_V0.6.xlsx"/>
    <s v="CBR_V_MB_PLUS_IP_X_AR_REL_v0.5"/>
    <s v="Confirmed"/>
    <s v="- มีเฉพาะ datadict ข้อมูลไม่ครบถ้วน"/>
    <x v="0"/>
    <x v="0"/>
    <m/>
    <s v="Not Started"/>
    <m/>
    <m/>
    <m/>
    <m/>
    <m/>
  </r>
  <r>
    <n v="150"/>
    <x v="2"/>
    <x v="24"/>
    <x v="0"/>
    <x v="149"/>
    <s v="EBAN"/>
    <x v="1"/>
    <s v="DataDict_3_BCA_KeMail_030517_x000a_Sheet : BalancealertReglog"/>
    <m/>
    <s v="Confirmed"/>
    <s v="Require EBAN team to provide KBMF file name reference"/>
    <x v="0"/>
    <x v="0"/>
    <m/>
    <s v="Not Started"/>
    <m/>
    <m/>
    <m/>
    <m/>
    <m/>
  </r>
  <r>
    <n v="151"/>
    <x v="2"/>
    <x v="24"/>
    <x v="1"/>
    <x v="150"/>
    <s v="DIH"/>
    <x v="0"/>
    <m/>
    <m/>
    <s v="N/A"/>
    <s v="pending MB session"/>
    <x v="1"/>
    <x v="0"/>
    <m/>
    <s v="Not Started"/>
    <m/>
    <m/>
    <m/>
    <m/>
    <m/>
  </r>
  <r>
    <n v="152"/>
    <x v="2"/>
    <x v="24"/>
    <x v="1"/>
    <x v="151"/>
    <s v="DIH"/>
    <x v="0"/>
    <m/>
    <m/>
    <s v="N/A"/>
    <s v="pending MB session"/>
    <x v="1"/>
    <x v="0"/>
    <m/>
    <s v="Not Started"/>
    <m/>
    <m/>
    <m/>
    <m/>
    <m/>
  </r>
  <r>
    <n v="153"/>
    <x v="2"/>
    <x v="24"/>
    <x v="1"/>
    <x v="152"/>
    <s v="DIH"/>
    <x v="0"/>
    <m/>
    <m/>
    <s v="N/A"/>
    <s v="pending MB session"/>
    <x v="1"/>
    <x v="0"/>
    <m/>
    <s v="Not Started"/>
    <m/>
    <m/>
    <m/>
    <m/>
    <m/>
  </r>
  <r>
    <n v="154"/>
    <x v="2"/>
    <x v="24"/>
    <x v="0"/>
    <x v="153"/>
    <s v="EBAN"/>
    <x v="1"/>
    <s v="DataDict_eMobileLog_V0.6.xlsx"/>
    <m/>
    <s v="Pending to confirm"/>
    <m/>
    <x v="0"/>
    <x v="0"/>
    <m/>
    <s v="Not Started"/>
    <m/>
    <m/>
    <m/>
    <m/>
    <m/>
  </r>
  <r>
    <n v="155"/>
    <x v="2"/>
    <x v="7"/>
    <x v="0"/>
    <x v="154"/>
    <s v="EBAN"/>
    <x v="0"/>
    <s v="KBMF-Batch_NTF_TN Reference and BT Limit Relation_V2.0"/>
    <m/>
    <s v="Confirmed"/>
    <m/>
    <x v="0"/>
    <x v="0"/>
    <m/>
    <s v="Not Started"/>
    <s v="Y"/>
    <m/>
    <m/>
    <m/>
    <m/>
  </r>
  <r>
    <n v="156"/>
    <x v="2"/>
    <x v="7"/>
    <x v="0"/>
    <x v="155"/>
    <s v="EBAN"/>
    <x v="0"/>
    <m/>
    <m/>
    <s v="Pending to provide"/>
    <s v="Require EBAN team to provide KBMF file name reference"/>
    <x v="1"/>
    <x v="0"/>
    <m/>
    <s v="Not Started"/>
    <m/>
    <m/>
    <m/>
    <m/>
    <m/>
  </r>
  <r>
    <n v="157"/>
    <x v="2"/>
    <x v="7"/>
    <x v="0"/>
    <x v="156"/>
    <s v="EBAN"/>
    <x v="0"/>
    <m/>
    <m/>
    <s v="Pending to provide"/>
    <s v="Require EBAN team to provide KBMF file name reference"/>
    <x v="1"/>
    <x v="0"/>
    <m/>
    <s v="Not Started"/>
    <m/>
    <m/>
    <m/>
    <m/>
    <m/>
  </r>
  <r>
    <n v="158"/>
    <x v="2"/>
    <x v="7"/>
    <x v="0"/>
    <x v="157"/>
    <s v="EBAN"/>
    <x v="0"/>
    <m/>
    <m/>
    <s v="Pending to provide"/>
    <s v="Require EBAN team to provide KBMF file name reference"/>
    <x v="1"/>
    <x v="0"/>
    <m/>
    <s v="Not Started"/>
    <m/>
    <m/>
    <m/>
    <m/>
    <m/>
  </r>
  <r>
    <n v="159"/>
    <x v="2"/>
    <x v="9"/>
    <x v="0"/>
    <x v="158"/>
    <s v="EBAN"/>
    <x v="0"/>
    <m/>
    <m/>
    <s v="Pending to provide"/>
    <s v="Require EBAN team to provide KBMF file name reference"/>
    <x v="1"/>
    <x v="0"/>
    <m/>
    <s v="Not Started"/>
    <m/>
    <m/>
    <m/>
    <m/>
    <m/>
  </r>
  <r>
    <n v="160"/>
    <x v="2"/>
    <x v="9"/>
    <x v="0"/>
    <x v="159"/>
    <s v="EBAN"/>
    <x v="0"/>
    <m/>
    <m/>
    <s v="Pending to provide"/>
    <s v="Require EBAN team to provide KBMF file name reference"/>
    <x v="1"/>
    <x v="0"/>
    <m/>
    <s v="Not Started"/>
    <m/>
    <m/>
    <m/>
    <m/>
    <m/>
  </r>
  <r>
    <n v="161"/>
    <x v="2"/>
    <x v="9"/>
    <x v="0"/>
    <x v="160"/>
    <s v="EBAN"/>
    <x v="0"/>
    <m/>
    <m/>
    <s v="Pending to provide"/>
    <s v="Require EBAN team to provide KBMF file name reference"/>
    <x v="1"/>
    <x v="0"/>
    <m/>
    <s v="Not Started"/>
    <m/>
    <m/>
    <m/>
    <m/>
    <m/>
  </r>
  <r>
    <n v="162"/>
    <x v="2"/>
    <x v="9"/>
    <x v="0"/>
    <x v="161"/>
    <s v="EBAN"/>
    <x v="0"/>
    <m/>
    <m/>
    <s v="Pending to provide"/>
    <s v="Require EBAN team to provide KBMF file name reference"/>
    <x v="1"/>
    <x v="0"/>
    <m/>
    <s v="Not Started"/>
    <m/>
    <m/>
    <m/>
    <m/>
    <m/>
  </r>
  <r>
    <n v="163"/>
    <x v="2"/>
    <x v="9"/>
    <x v="0"/>
    <x v="162"/>
    <s v="EBAN"/>
    <x v="0"/>
    <m/>
    <m/>
    <s v="Pending to provide"/>
    <s v="Require EBAN team to provide KBMF file name reference"/>
    <x v="1"/>
    <x v="0"/>
    <m/>
    <s v="Not Started"/>
    <m/>
    <m/>
    <m/>
    <m/>
    <m/>
  </r>
  <r>
    <n v="164"/>
    <x v="2"/>
    <x v="9"/>
    <x v="0"/>
    <x v="163"/>
    <s v="EBAN"/>
    <x v="0"/>
    <m/>
    <m/>
    <s v="Pending to provide"/>
    <s v="Require EBAN team to provide KBMF file name reference"/>
    <x v="1"/>
    <x v="0"/>
    <m/>
    <s v="Not Started"/>
    <m/>
    <m/>
    <m/>
    <m/>
    <m/>
  </r>
  <r>
    <n v="165"/>
    <x v="2"/>
    <x v="9"/>
    <x v="0"/>
    <x v="164"/>
    <s v="EBAN"/>
    <x v="0"/>
    <m/>
    <m/>
    <s v="Pending to provide"/>
    <s v="Require EBAN team to provide KBMF file name reference"/>
    <x v="1"/>
    <x v="0"/>
    <m/>
    <s v="Not Started"/>
    <m/>
    <m/>
    <m/>
    <m/>
    <m/>
  </r>
  <r>
    <n v="166"/>
    <x v="2"/>
    <x v="25"/>
    <x v="0"/>
    <x v="165"/>
    <s v="EBAN"/>
    <x v="0"/>
    <s v="LEC3D18_layout"/>
    <m/>
    <s v="Confirmed"/>
    <m/>
    <x v="0"/>
    <x v="0"/>
    <m/>
    <s v="Not Started"/>
    <s v="Y"/>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
  <r>
    <x v="0"/>
    <x v="0"/>
    <x v="0"/>
    <m/>
    <m/>
    <s v="src_pf_ar_sa_dly_yyyymmdd.txt"/>
  </r>
  <r>
    <x v="0"/>
    <x v="0"/>
    <x v="0"/>
    <m/>
    <m/>
    <s v="src_pf_ar_ca_dly_yyyymmdd.txt"/>
  </r>
  <r>
    <x v="0"/>
    <x v="0"/>
    <x v="0"/>
    <m/>
    <m/>
    <s v="src_pf_ar_fx_dly_yyyymmdd.txt"/>
  </r>
  <r>
    <x v="0"/>
    <x v="0"/>
    <x v="0"/>
    <m/>
    <m/>
    <s v="src_pf_ar_sf_dly_yyyymmdd.txt"/>
  </r>
  <r>
    <x v="0"/>
    <x v="0"/>
    <x v="0"/>
    <m/>
    <m/>
    <s v="PCB_DIH_ExtRATE1_YYYYMMDD.txt"/>
  </r>
  <r>
    <x v="0"/>
    <x v="1"/>
    <x v="0"/>
    <m/>
    <m/>
    <s v="Common_Account_Info_YYYYMMDD.txt"/>
  </r>
  <r>
    <x v="0"/>
    <x v="1"/>
    <x v="0"/>
    <m/>
    <m/>
    <s v="Common_Limit_Info_YYYYMMDD.txt"/>
  </r>
  <r>
    <x v="0"/>
    <x v="1"/>
    <x v="0"/>
    <m/>
    <m/>
    <s v="Common_Market_Code.txt"/>
  </r>
  <r>
    <x v="0"/>
    <x v="1"/>
    <x v="0"/>
    <m/>
    <m/>
    <s v="Common_Rate_Type.txt"/>
  </r>
  <r>
    <x v="0"/>
    <x v="1"/>
    <x v="0"/>
    <m/>
    <m/>
    <s v="Common_Account_Tier_By_Time.txt"/>
  </r>
  <r>
    <x v="1"/>
    <x v="2"/>
    <x v="0"/>
    <m/>
    <m/>
    <s v="CISP.CB2D0005.ODENCITD.SAM_YYYYMMDD"/>
  </r>
  <r>
    <x v="1"/>
    <x v="2"/>
    <x v="0"/>
    <m/>
    <m/>
    <s v="src_pf_txn_mis_eft_dly_yyyymmdd.txt"/>
  </r>
  <r>
    <x v="1"/>
    <x v="2"/>
    <x v="0"/>
    <m/>
    <m/>
    <s v="cls500029_yyyymmdd.txt"/>
  </r>
  <r>
    <x v="1"/>
    <x v="2"/>
    <x v="0"/>
    <m/>
    <m/>
    <s v="SRC_PF_AR_CA_CR_INF_DLY_yyyymmdd.txt"/>
  </r>
  <r>
    <x v="1"/>
    <x v="3"/>
    <x v="0"/>
    <m/>
    <m/>
    <s v="FCD_AR_YYYYMMDD.txt"/>
  </r>
  <r>
    <x v="1"/>
    <x v="4"/>
    <x v="0"/>
    <m/>
    <m/>
    <s v="Common_Product_Type.txt"/>
  </r>
  <r>
    <x v="1"/>
    <x v="4"/>
    <x v="0"/>
    <m/>
    <m/>
    <s v="Common_Sub_Type.txt"/>
  </r>
  <r>
    <x v="1"/>
    <x v="4"/>
    <x v="0"/>
    <m/>
    <m/>
    <s v="Common_Loan_Purpose_Table_yyyymmdd.txt"/>
  </r>
  <r>
    <x v="1"/>
    <x v="5"/>
    <x v="0"/>
    <m/>
    <m/>
    <s v="DATALAKE.IN_LPM_LMT_AR_INF_BFR_WRTOF"/>
  </r>
  <r>
    <x v="1"/>
    <x v="5"/>
    <x v="0"/>
    <m/>
    <m/>
    <s v="DATALAKE.IN_LPM_AR_WRTOF_RCV"/>
  </r>
  <r>
    <x v="1"/>
    <x v="5"/>
    <x v="0"/>
    <m/>
    <m/>
    <s v="DATALAKE.IN_LPM_LN_CNTG_DMMY_CLSS_PRVN"/>
  </r>
  <r>
    <x v="1"/>
    <x v="5"/>
    <x v="0"/>
    <m/>
    <m/>
    <s v="DATALAKE.IN_LPM_LN_CARD_CLSS_PRVN"/>
  </r>
  <r>
    <x v="1"/>
    <x v="5"/>
    <x v="0"/>
    <m/>
    <m/>
    <s v="DATALAKE.IN_LPM_LN_CNTG_CLSS_PRVN"/>
  </r>
  <r>
    <x v="1"/>
    <x v="5"/>
    <x v="0"/>
    <m/>
    <m/>
    <s v="DATALAKE.IN_LPM_AR_CLSS_QLY"/>
  </r>
  <r>
    <x v="1"/>
    <x v="5"/>
    <x v="0"/>
    <m/>
    <m/>
    <s v="DATALAKE.IN_LPM_LN_CNTG_CLSS_PRVN_BFR_WRTOF"/>
  </r>
  <r>
    <x v="1"/>
    <x v="5"/>
    <x v="0"/>
    <m/>
    <m/>
    <s v="DATALAKE.IN_LPM_LMT_INF_BFR_WRTOF"/>
  </r>
  <r>
    <x v="1"/>
    <x v="6"/>
    <x v="1"/>
    <m/>
    <m/>
    <s v="CIS_IPXAR_YYYYMMDD.txt"/>
  </r>
  <r>
    <x v="1"/>
    <x v="6"/>
    <x v="1"/>
    <m/>
    <m/>
    <s v="CIS_IP_YYYYMMDD.txt"/>
  </r>
  <r>
    <x v="1"/>
    <x v="6"/>
    <x v="1"/>
    <m/>
    <m/>
    <s v="CIS_AR_YYYYMMDD.txt"/>
  </r>
  <r>
    <x v="1"/>
    <x v="7"/>
    <x v="1"/>
    <m/>
    <m/>
    <s v="CSM_CUSTXFORMXCONSENT_YYYYMMDD.TXT"/>
  </r>
  <r>
    <x v="1"/>
    <x v="7"/>
    <x v="1"/>
    <m/>
    <m/>
    <s v="CSM_FORMXAPPR_YYYYMMDD.TXT"/>
  </r>
  <r>
    <x v="1"/>
    <x v="7"/>
    <x v="1"/>
    <m/>
    <m/>
    <s v="CSM_CHANNEL_YYYYMMDD.TXT"/>
  </r>
  <r>
    <x v="1"/>
    <x v="7"/>
    <x v="1"/>
    <m/>
    <m/>
    <s v="CSM_ORIGINATEPRODUCTCOA_YYYYMMDD.TXT"/>
  </r>
  <r>
    <x v="1"/>
    <x v="7"/>
    <x v="1"/>
    <m/>
    <m/>
    <s v="CSM_ORIGINATEPRODUCTNONCOA_YYYYMMDD.TXT"/>
  </r>
  <r>
    <x v="1"/>
    <x v="7"/>
    <x v="1"/>
    <m/>
    <m/>
    <s v="CSM_PURPOSE_YYYYMMDD.TXT"/>
  </r>
  <r>
    <x v="1"/>
    <x v="7"/>
    <x v="1"/>
    <m/>
    <m/>
    <s v="CSM_COMPANY_YYYYMMDD.TXT"/>
  </r>
  <r>
    <x v="1"/>
    <x v="7"/>
    <x v="1"/>
    <m/>
    <m/>
    <s v="CSM_RECEIVERTYPE_YYYYMMDD.TXT"/>
  </r>
  <r>
    <x v="1"/>
    <x v="7"/>
    <x v="1"/>
    <m/>
    <m/>
    <s v="CSM_FORMCONSENT_YYYYMMDD.TXT"/>
  </r>
  <r>
    <x v="1"/>
    <x v="7"/>
    <x v="1"/>
    <m/>
    <m/>
    <s v="CSM_FORMXCONTENT_YYYYMMDD.TXT"/>
  </r>
  <r>
    <x v="1"/>
    <x v="7"/>
    <x v="1"/>
    <m/>
    <m/>
    <s v="CSM_ACTION_YYYYMMDD.TXT"/>
  </r>
  <r>
    <x v="1"/>
    <x v="7"/>
    <x v="1"/>
    <m/>
    <m/>
    <s v="CSM_PRODUCT_YYYYMMDD.TXT"/>
  </r>
  <r>
    <x v="1"/>
    <x v="8"/>
    <x v="0"/>
    <m/>
    <m/>
    <s v="LCR070_YYYYMMDD.txt"/>
  </r>
  <r>
    <x v="1"/>
    <x v="8"/>
    <x v="0"/>
    <m/>
    <m/>
    <s v="SRC_EXIMAR_YYYYMMDD.TXT"/>
  </r>
  <r>
    <x v="1"/>
    <x v="9"/>
    <x v="0"/>
    <m/>
    <m/>
    <s v="KBGT_CONT_OUTSTANDING_YYYYMMDD.TXT"/>
  </r>
  <r>
    <x v="1"/>
    <x v="9"/>
    <x v="0"/>
    <m/>
    <m/>
    <s v="KBGT_LOAN_OUTSTANDING_YYYYMMDD.TXT"/>
  </r>
  <r>
    <x v="1"/>
    <x v="10"/>
    <x v="0"/>
    <m/>
    <m/>
    <s v="VW_SCT_BOOK_LOAN"/>
  </r>
  <r>
    <x v="1"/>
    <x v="10"/>
    <x v="0"/>
    <m/>
    <m/>
    <s v="VW_RDT_SCF_CL"/>
  </r>
  <r>
    <x v="1"/>
    <x v="10"/>
    <x v="0"/>
    <m/>
    <m/>
    <s v="VW_CM_FEE_STRUCTURE"/>
  </r>
  <r>
    <x v="1"/>
    <x v="10"/>
    <x v="0"/>
    <m/>
    <m/>
    <s v="VW_SCM_ACCT"/>
  </r>
  <r>
    <x v="1"/>
    <x v="10"/>
    <x v="0"/>
    <m/>
    <m/>
    <s v="SCM_TRADING"/>
  </r>
  <r>
    <x v="1"/>
    <x v="10"/>
    <x v="0"/>
    <m/>
    <m/>
    <s v="SCM_CUSTOMER"/>
  </r>
  <r>
    <x v="1"/>
    <x v="11"/>
    <x v="0"/>
    <m/>
    <m/>
    <s v="MXMKTEvent_YYYYMMDD.txt"/>
  </r>
  <r>
    <x v="1"/>
    <x v="11"/>
    <x v="0"/>
    <m/>
    <m/>
    <s v="MMLiveMat_YYYYMMDD.txt "/>
  </r>
  <r>
    <x v="1"/>
    <x v="12"/>
    <x v="1"/>
    <m/>
    <m/>
    <s v="mdm.CST_IP_LGL_STC_TP_CD"/>
  </r>
  <r>
    <x v="1"/>
    <x v="12"/>
    <x v="1"/>
    <m/>
    <m/>
    <s v="mdm.CST_NAT_CD"/>
  </r>
  <r>
    <x v="1"/>
    <x v="12"/>
    <x v="1"/>
    <m/>
    <m/>
    <s v="mdm.CST_MAR_ST_CD"/>
  </r>
  <r>
    <x v="1"/>
    <x v="12"/>
    <x v="1"/>
    <m/>
    <m/>
    <s v="mdm.CST_CTF_TP_CD"/>
  </r>
  <r>
    <x v="1"/>
    <x v="12"/>
    <x v="1"/>
    <m/>
    <m/>
    <s v="mdm.CST_OCP_CD"/>
  </r>
  <r>
    <x v="1"/>
    <x v="12"/>
    <x v="1"/>
    <m/>
    <m/>
    <s v="mdm.CST_PROF_CD"/>
  </r>
  <r>
    <x v="1"/>
    <x v="12"/>
    <x v="1"/>
    <m/>
    <m/>
    <s v="mdm.CST_IDV_INCM_SEG_CD"/>
  </r>
  <r>
    <x v="1"/>
    <x v="12"/>
    <x v="1"/>
    <m/>
    <m/>
    <s v="mdm.CST_SEG_CD"/>
  </r>
  <r>
    <x v="1"/>
    <x v="12"/>
    <x v="1"/>
    <m/>
    <m/>
    <s v="mdm.CARD_TP_CD"/>
  </r>
  <r>
    <x v="1"/>
    <x v="12"/>
    <x v="1"/>
    <m/>
    <m/>
    <s v="PIM.V_COA_PD"/>
  </r>
  <r>
    <x v="1"/>
    <x v="12"/>
    <x v="1"/>
    <m/>
    <m/>
    <s v="IDY_CL_CD"/>
  </r>
  <r>
    <x v="1"/>
    <x v="12"/>
    <x v="1"/>
    <m/>
    <m/>
    <s v="IDY_CL_SUB_GRP_CD"/>
  </r>
  <r>
    <x v="1"/>
    <x v="13"/>
    <x v="1"/>
    <m/>
    <m/>
    <s v="FXRATE.FX_MID_RATE"/>
  </r>
  <r>
    <x v="1"/>
    <x v="14"/>
    <x v="1"/>
    <m/>
    <m/>
    <s v="DIH_Composite_V_LPM_X_IP_REL"/>
  </r>
  <r>
    <x v="2"/>
    <x v="6"/>
    <x v="1"/>
    <m/>
    <m/>
    <s v="CIS_RELAR_YYYYMMDD.txt"/>
  </r>
  <r>
    <x v="2"/>
    <x v="6"/>
    <x v="1"/>
    <m/>
    <m/>
    <s v="CIS_DOCTP_YYYYMMDD.txt"/>
  </r>
  <r>
    <x v="2"/>
    <x v="6"/>
    <x v="1"/>
    <m/>
    <m/>
    <s v="CIS_CNTRELTP_YYYYMMDD.txt"/>
  </r>
  <r>
    <x v="2"/>
    <x v="6"/>
    <x v="1"/>
    <m/>
    <m/>
    <s v="CIS_IPXCONTACT_YYYYMMDD.txt"/>
  </r>
  <r>
    <x v="2"/>
    <x v="6"/>
    <x v="1"/>
    <m/>
    <m/>
    <s v="CIS_CONTTP_YYYYMMDD.txt"/>
  </r>
  <r>
    <x v="2"/>
    <x v="6"/>
    <x v="1"/>
    <m/>
    <m/>
    <s v="CIS_CONTINFO_YYYYMMDD.txt"/>
  </r>
  <r>
    <x v="2"/>
    <x v="6"/>
    <x v="1"/>
    <m/>
    <m/>
    <s v="CIS_IDV_YYYYMMDD.txt"/>
  </r>
  <r>
    <x v="2"/>
    <x v="6"/>
    <x v="1"/>
    <m/>
    <m/>
    <s v="CIS_ORG_YYYYMMDD.txt"/>
  </r>
  <r>
    <x v="2"/>
    <x v="6"/>
    <x v="1"/>
    <m/>
    <m/>
    <s v="CIS_IPSEGMENT_YYYYMMDD.txt"/>
  </r>
  <r>
    <x v="2"/>
    <x v="6"/>
    <x v="1"/>
    <m/>
    <m/>
    <s v="CIS_HISTSEGM_YYYYMMDD.txt"/>
  </r>
  <r>
    <x v="2"/>
    <x v="6"/>
    <x v="1"/>
    <m/>
    <m/>
    <s v="CIS_ADDR_YYYYMMDD.txt"/>
  </r>
  <r>
    <x v="2"/>
    <x v="6"/>
    <x v="1"/>
    <m/>
    <m/>
    <s v="CIS_IPXADDR_YYYYMMDD.txt"/>
  </r>
  <r>
    <x v="2"/>
    <x v="6"/>
    <x v="1"/>
    <m/>
    <m/>
    <s v="CIS_DNTCNT_YYYYMMDD.txt"/>
  </r>
  <r>
    <x v="2"/>
    <x v="6"/>
    <x v="1"/>
    <m/>
    <m/>
    <s v="CIS_OTHDOC_YYYYMMDD.txt"/>
  </r>
  <r>
    <x v="2"/>
    <x v="15"/>
    <x v="1"/>
    <m/>
    <m/>
    <s v="CPACP.DIH.KB1DH013.EPTRANS.Dddmmyy.txt"/>
  </r>
  <r>
    <x v="2"/>
    <x v="15"/>
    <x v="1"/>
    <m/>
    <m/>
    <s v="CPACP.DIH.KB1DH045.CC1D289G.Dddmmyy.txt"/>
  </r>
  <r>
    <x v="2"/>
    <x v="15"/>
    <x v="1"/>
    <m/>
    <m/>
    <s v="CPACP.DIH.KB1DH002.CPBCRD.D%%TRANDATE.txt"/>
  </r>
  <r>
    <x v="2"/>
    <x v="15"/>
    <x v="1"/>
    <m/>
    <m/>
    <s v="CPACP.DIH.KB1DH005.KBBCRD.D%%TRANDATE.txt"/>
  </r>
  <r>
    <x v="2"/>
    <x v="15"/>
    <x v="1"/>
    <m/>
    <m/>
    <s v="CPACP.DIH.KB1DH004.CPBMER.Dddmmyy.txt"/>
  </r>
  <r>
    <x v="2"/>
    <x v="15"/>
    <x v="1"/>
    <m/>
    <m/>
    <s v="CPACP.DIH.KB1DH023.LBPTTRN.Dddmmyy.TXT"/>
  </r>
  <r>
    <x v="2"/>
    <x v="15"/>
    <x v="1"/>
    <m/>
    <m/>
    <s v="CPACP.DIH.KB1DH039.CCND5012.Dddmmyy.TXT"/>
  </r>
  <r>
    <x v="2"/>
    <x v="15"/>
    <x v="1"/>
    <m/>
    <m/>
    <s v="CPACP.DIH.KB1DH010.OADCTF.DDDMMYY"/>
  </r>
  <r>
    <x v="2"/>
    <x v="15"/>
    <x v="1"/>
    <m/>
    <m/>
    <s v="CPACP.DIH.KB1DH017.CPAMT.Dddmmyy.TXT"/>
  </r>
  <r>
    <x v="2"/>
    <x v="15"/>
    <x v="1"/>
    <m/>
    <m/>
    <s v="CPACP.DIH.KB1DH019.CC1T377.Dddmmyy.txt"/>
  </r>
  <r>
    <x v="2"/>
    <x v="15"/>
    <x v="1"/>
    <m/>
    <m/>
    <s v="CPACP.DIH.KB1DH018.CPSRPTT.Dddmmyy.TXT"/>
  </r>
  <r>
    <x v="2"/>
    <x v="15"/>
    <x v="1"/>
    <m/>
    <m/>
    <s v="CPACP.DIH.KB1DH037.CPCCPF.Dddmmyy.TXT"/>
  </r>
  <r>
    <x v="2"/>
    <x v="15"/>
    <x v="1"/>
    <m/>
    <m/>
    <s v="CPACP.DIH.KB1DH003.CPBCUS.D%%TRANDATE"/>
  </r>
  <r>
    <x v="2"/>
    <x v="15"/>
    <x v="1"/>
    <m/>
    <m/>
    <s v="CPACP.DIH.KB1DH006.KBBCUS.D%%TRANDATE"/>
  </r>
  <r>
    <x v="2"/>
    <x v="15"/>
    <x v="1"/>
    <m/>
    <m/>
    <s v="CPACP.DIH.KB1DH028.CCIXPT.Dddmmyy.TXT"/>
  </r>
  <r>
    <x v="2"/>
    <x v="15"/>
    <x v="1"/>
    <m/>
    <m/>
    <s v="CPACP.DIH.KB1DH029.CCATABLA.Dddmmyy.TXT"/>
  </r>
  <r>
    <x v="2"/>
    <x v="15"/>
    <x v="1"/>
    <m/>
    <m/>
    <s v="CPACP.DIH.KB1DH030.CUPTRAN.Dddmmyy.TXT"/>
  </r>
  <r>
    <x v="2"/>
    <x v="15"/>
    <x v="1"/>
    <m/>
    <m/>
    <s v="CPACP.DIH.KB1DH031.CC1D583B.Dddmmyy.TXT"/>
  </r>
  <r>
    <x v="2"/>
    <x v="15"/>
    <x v="2"/>
    <m/>
    <m/>
    <s v="ODSCC.CCV2_JCB"/>
  </r>
  <r>
    <x v="2"/>
    <x v="16"/>
    <x v="1"/>
    <m/>
    <m/>
    <s v="RMST.IP_X_RM"/>
  </r>
  <r>
    <x v="2"/>
    <x v="17"/>
    <x v="0"/>
    <m/>
    <m/>
    <s v="WO1D004"/>
  </r>
  <r>
    <x v="2"/>
    <x v="18"/>
    <x v="0"/>
    <m/>
    <m/>
    <s v="DTEADM.VW_T_SU_SUB_UH_FUL"/>
  </r>
  <r>
    <x v="2"/>
    <x v="18"/>
    <x v="0"/>
    <m/>
    <m/>
    <s v="DTEADM.VW_KGROUP_SIDETEXTTBL"/>
  </r>
  <r>
    <x v="2"/>
    <x v="18"/>
    <x v="0"/>
    <m/>
    <m/>
    <s v="DTEADM.VW_FI_FND_INF_FUL"/>
  </r>
  <r>
    <x v="2"/>
    <x v="18"/>
    <x v="0"/>
    <m/>
    <m/>
    <s v="DTEADM.VW_FLT_RL_SUB_BAL_ENQ"/>
  </r>
  <r>
    <x v="2"/>
    <x v="18"/>
    <x v="0"/>
    <m/>
    <m/>
    <s v="DTEADM.VW_T_UH_UH_FUL"/>
  </r>
  <r>
    <x v="2"/>
    <x v="19"/>
    <x v="0"/>
    <m/>
    <m/>
    <s v="KA_FundCode.txt"/>
  </r>
  <r>
    <x v="2"/>
    <x v="18"/>
    <x v="0"/>
    <m/>
    <m/>
    <s v="DTEADM.VW_FLT_DIV_PMT_INC"/>
  </r>
  <r>
    <x v="2"/>
    <x v="20"/>
    <x v="0"/>
    <m/>
    <m/>
    <s v="KSecFundMaster_YYYYMMDD.txt"/>
  </r>
  <r>
    <x v="2"/>
    <x v="20"/>
    <x v="0"/>
    <m/>
    <m/>
    <s v="KSecFundPortfolio_YYYYMMDD.txt"/>
  </r>
  <r>
    <x v="2"/>
    <x v="20"/>
    <x v="0"/>
    <m/>
    <m/>
    <s v="KSecCustProfile_YYYYMMDD.txt"/>
  </r>
  <r>
    <x v="2"/>
    <x v="18"/>
    <x v="0"/>
    <m/>
    <m/>
    <s v="PrivateFund_Balance.txt"/>
  </r>
  <r>
    <x v="2"/>
    <x v="18"/>
    <x v="0"/>
    <m/>
    <m/>
    <s v="DTEADM.VW_STD_INS_EOD_INC"/>
  </r>
  <r>
    <x v="2"/>
    <x v="18"/>
    <x v="0"/>
    <m/>
    <m/>
    <s v="DTEADM.VW_TRANSACTIONEXT"/>
  </r>
  <r>
    <x v="2"/>
    <x v="18"/>
    <x v="0"/>
    <m/>
    <m/>
    <s v="DTEADM.VW_TRANSACTIONEODEXT"/>
  </r>
  <r>
    <x v="2"/>
    <x v="18"/>
    <x v="0"/>
    <m/>
    <m/>
    <s v="DTEADM.VW_FLT_DP_DIV_CERT_INC"/>
  </r>
  <r>
    <x v="2"/>
    <x v="21"/>
    <x v="0"/>
    <m/>
    <m/>
    <s v="FACT_ACCT_YYYYMMDD.txt"/>
  </r>
  <r>
    <x v="2"/>
    <x v="21"/>
    <x v="0"/>
    <m/>
    <m/>
    <s v="V_PurRef"/>
  </r>
  <r>
    <x v="2"/>
    <x v="21"/>
    <x v="0"/>
    <m/>
    <m/>
    <s v="V_ClientDebtor"/>
  </r>
  <r>
    <x v="2"/>
    <x v="21"/>
    <x v="0"/>
    <m/>
    <m/>
    <s v="V_Product"/>
  </r>
  <r>
    <x v="2"/>
    <x v="21"/>
    <x v="0"/>
    <m/>
    <m/>
    <s v="V_Company"/>
  </r>
  <r>
    <x v="2"/>
    <x v="21"/>
    <x v="0"/>
    <m/>
    <m/>
    <s v="V_ClientLimit"/>
  </r>
  <r>
    <x v="2"/>
    <x v="21"/>
    <x v="0"/>
    <m/>
    <m/>
    <s v="V_CIS"/>
  </r>
  <r>
    <x v="2"/>
    <x v="21"/>
    <x v="0"/>
    <m/>
    <m/>
    <s v="V_InterestSpread"/>
  </r>
  <r>
    <x v="2"/>
    <x v="22"/>
    <x v="1"/>
    <m/>
    <m/>
    <s v="PCB_DEPTXN_DB"/>
  </r>
  <r>
    <x v="3"/>
    <x v="23"/>
    <x v="1"/>
    <m/>
    <m/>
    <s v="CPACP.DIH.CI1D1166.CRDHD.Dddmmyy.TXT"/>
  </r>
  <r>
    <x v="3"/>
    <x v="23"/>
    <x v="1"/>
    <m/>
    <m/>
    <s v="CPACP.DIH.CI1D1178.CRDREG.Dddmmyy.TXT"/>
  </r>
  <r>
    <x v="3"/>
    <x v="23"/>
    <x v="1"/>
    <m/>
    <m/>
    <s v="CPACP.DIH.CI1D1166.CRDHD.D.DIH_ENC.TXT"/>
  </r>
  <r>
    <x v="3"/>
    <x v="23"/>
    <x v="1"/>
    <m/>
    <m/>
    <s v="CPACP.DIH.CI1D1167.CARDTYPE.Dddmmyy.TXT"/>
  </r>
  <r>
    <x v="3"/>
    <x v="24"/>
    <x v="1"/>
    <m/>
    <m/>
    <s v="CCMSP.BDA772N2.CARDHOLDER.FULL.DIH_ENC.YYYYMMDD.txt"/>
  </r>
  <r>
    <x v="3"/>
    <x v="24"/>
    <x v="1"/>
    <m/>
    <m/>
    <s v="CCMSP.BDA772N4.CARDREGISTER.YYYYMMDD.txt"/>
  </r>
  <r>
    <x v="3"/>
    <x v="24"/>
    <x v="1"/>
    <m/>
    <m/>
    <s v="CCMSP.BP772N1.CARDHOLDER.PURGE.YYYYMMDD.txt"/>
  </r>
  <r>
    <x v="3"/>
    <x v="24"/>
    <x v="1"/>
    <m/>
    <m/>
    <s v="CCMSP.BDA772N5.LISTCARDTYPE.YYYYMMDD.txt"/>
  </r>
  <r>
    <x v="3"/>
    <x v="25"/>
    <x v="0"/>
    <m/>
    <m/>
    <s v="SYSADM.HRIS_STAFF_ACCNT_VW"/>
  </r>
  <r>
    <x v="3"/>
    <x v="15"/>
    <x v="1"/>
    <m/>
    <m/>
    <s v="CPACP.DIH.KB1DH001.CP1T170.Dddmmyy.TXT"/>
  </r>
  <r>
    <x v="3"/>
    <x v="15"/>
    <x v="1"/>
    <m/>
    <m/>
    <s v="CPACP.DIH.KB1DH007.CPAHF.D%%TRANDATE"/>
  </r>
  <r>
    <x v="3"/>
    <x v="15"/>
    <x v="1"/>
    <m/>
    <m/>
    <s v="CPACP.DIH.KB1DH009.KBBMER.DDDMMYY"/>
  </r>
  <r>
    <x v="3"/>
    <x v="15"/>
    <x v="1"/>
    <m/>
    <m/>
    <s v="CPACP.DIH.KB1DH011.CC1D2027.Dddmmyy"/>
  </r>
  <r>
    <x v="3"/>
    <x v="15"/>
    <x v="1"/>
    <m/>
    <m/>
    <s v="CPACP.DIH.KB1DH012.CPCAH.Dddmmyy"/>
  </r>
  <r>
    <x v="3"/>
    <x v="15"/>
    <x v="1"/>
    <m/>
    <m/>
    <s v="CPACP.DIH.KB1DH014.CC1DMPGL.Dddmmyy"/>
  </r>
  <r>
    <x v="3"/>
    <x v="15"/>
    <x v="1"/>
    <m/>
    <m/>
    <s v="CPACP.DIH.KB1DH020.CC1D582D.Dddmmyy.TXT"/>
  </r>
  <r>
    <x v="3"/>
    <x v="15"/>
    <x v="1"/>
    <m/>
    <m/>
    <s v="CPACP.DIH.KB1DH021.CC1D582S.Dddmmyy.TXT"/>
  </r>
  <r>
    <x v="3"/>
    <x v="15"/>
    <x v="1"/>
    <m/>
    <m/>
    <s v="CPACP.DIH.KB1DH022.OADCC32.Dddmmyy.TXT"/>
  </r>
  <r>
    <x v="3"/>
    <x v="15"/>
    <x v="1"/>
    <m/>
    <m/>
    <s v="CPACP.DIH.KB1DH024.CC1D560.Dddmmyy.TXT"/>
  </r>
  <r>
    <x v="3"/>
    <x v="15"/>
    <x v="1"/>
    <m/>
    <m/>
    <s v="CPACP.DIH.KB1DH025.CPCAH.Dddmmyy.TXT"/>
  </r>
  <r>
    <x v="3"/>
    <x v="15"/>
    <x v="1"/>
    <m/>
    <m/>
    <s v="CPACP.DIH.KB1DH032.ADDTYPE"/>
  </r>
  <r>
    <x v="3"/>
    <x v="15"/>
    <x v="1"/>
    <m/>
    <m/>
    <s v="CPACP.LA10S.OATKN.OUTBOUND"/>
  </r>
  <r>
    <x v="3"/>
    <x v="15"/>
    <x v="1"/>
    <m/>
    <m/>
    <s v="CPACP.DIH.KB1DH037.CPTCPF.Dddmmyy.TXT"/>
  </r>
  <r>
    <x v="3"/>
    <x v="15"/>
    <x v="1"/>
    <m/>
    <m/>
    <s v="CPACP.DIH.KB1DH038.CC1D5012.Dddmmyy.TXT"/>
  </r>
  <r>
    <x v="3"/>
    <x v="15"/>
    <x v="1"/>
    <m/>
    <m/>
    <s v="CLCBP.DIH.LB1DH002.LBCRD.D%%TRANDATE"/>
  </r>
  <r>
    <x v="3"/>
    <x v="7"/>
    <x v="1"/>
    <m/>
    <m/>
    <s v="CSM_DOWNSTREAMRULES_YYYYMMDD.TXT"/>
  </r>
  <r>
    <x v="3"/>
    <x v="7"/>
    <x v="1"/>
    <m/>
    <m/>
    <s v="CSM_DOWNSTREAMCONFIG_YYYYMMDD.TXT"/>
  </r>
  <r>
    <x v="3"/>
    <x v="7"/>
    <x v="1"/>
    <m/>
    <m/>
    <s v="CSM_CUSTXFORMXCONSENTLOG_YYYYMMDD.TXT"/>
  </r>
  <r>
    <x v="3"/>
    <x v="7"/>
    <x v="1"/>
    <m/>
    <m/>
    <s v="CSM_CUSTXFORMXCONSENTDERIVED_YYYYMMDD.TXT"/>
  </r>
  <r>
    <x v="3"/>
    <x v="7"/>
    <x v="1"/>
    <m/>
    <m/>
    <s v="CSM_CUSTXFORMXCONSENTDERIVEDLOG_YYYYMMDD.TXT"/>
  </r>
  <r>
    <x v="3"/>
    <x v="26"/>
    <x v="0"/>
    <m/>
    <m/>
    <s v="View_JMobileActLog_Log"/>
  </r>
  <r>
    <x v="3"/>
    <x v="26"/>
    <x v="0"/>
    <m/>
    <m/>
    <s v="View_JMobile_Log"/>
  </r>
  <r>
    <x v="3"/>
    <x v="26"/>
    <x v="0"/>
    <m/>
    <m/>
    <s v="View_JMobileAcctCard_Log"/>
  </r>
  <r>
    <x v="3"/>
    <x v="26"/>
    <x v="0"/>
    <m/>
    <m/>
    <s v="eMobileBatchLog.View_BalanceAlertRegLog_Log"/>
  </r>
  <r>
    <x v="3"/>
    <x v="26"/>
    <x v="1"/>
    <m/>
    <m/>
    <s v="MBL_ACTN_LOG"/>
  </r>
  <r>
    <x v="3"/>
    <x v="26"/>
    <x v="1"/>
    <m/>
    <m/>
    <s v="ODSMBL.MBL_FNC_TXN"/>
  </r>
  <r>
    <x v="3"/>
    <x v="26"/>
    <x v="1"/>
    <m/>
    <m/>
    <s v="ODSMBL.MBL_NON_FNC_TXN  "/>
  </r>
  <r>
    <x v="3"/>
    <x v="26"/>
    <x v="0"/>
    <m/>
    <m/>
    <s v="View_SIMBankBankInfo_Log"/>
  </r>
  <r>
    <x v="3"/>
    <x v="9"/>
    <x v="0"/>
    <m/>
    <m/>
    <s v="DBTTNREL"/>
  </r>
  <r>
    <x v="3"/>
    <x v="9"/>
    <x v="0"/>
    <m/>
    <m/>
    <s v="KBGT_LIMIT_YYYYMMDD.TXT"/>
  </r>
  <r>
    <x v="3"/>
    <x v="9"/>
    <x v="0"/>
    <m/>
    <m/>
    <s v="DBTL4xL10"/>
  </r>
  <r>
    <x v="3"/>
    <x v="9"/>
    <x v="0"/>
    <m/>
    <m/>
    <s v="KBGT_LIMIT_ALLOCATED_YYYYMMDD.TXT"/>
  </r>
  <r>
    <x v="3"/>
    <x v="11"/>
    <x v="0"/>
    <m/>
    <m/>
    <s v="src_murx_deal_ar_yyyymmdd.txt"/>
  </r>
  <r>
    <x v="3"/>
    <x v="11"/>
    <x v="0"/>
    <m/>
    <m/>
    <s v="Report_Limit_Ctp_Funded_ForInt_YYYYMMDD.txt"/>
  </r>
  <r>
    <x v="3"/>
    <x v="11"/>
    <x v="0"/>
    <m/>
    <m/>
    <s v="Report_Limit_PSE_ForInt_YYYYMMDD.txt"/>
  </r>
  <r>
    <x v="3"/>
    <x v="11"/>
    <x v="0"/>
    <m/>
    <m/>
    <s v="Report_Limit_SE_ForInt_YYYYMMDD.txt"/>
  </r>
  <r>
    <x v="3"/>
    <x v="11"/>
    <x v="0"/>
    <m/>
    <m/>
    <s v="Reset_LP_Ctp_Funded_ForInt_YYYYMMDD.txt"/>
  </r>
  <r>
    <x v="3"/>
    <x v="11"/>
    <x v="0"/>
    <m/>
    <m/>
    <s v="Reset_MPLCDE_ForInt_YYYYMMDD.txt"/>
  </r>
  <r>
    <x v="3"/>
    <x v="11"/>
    <x v="0"/>
    <m/>
    <m/>
    <s v="MXLimitEffective_YYYYMMDD.txt"/>
  </r>
  <r>
    <x v="3"/>
    <x v="27"/>
    <x v="0"/>
    <m/>
    <m/>
    <s v="LECP.LEC3D18.TX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n v="1"/>
    <s v="Batch 1"/>
    <x v="0"/>
    <x v="0"/>
    <s v="Pull EBAN File"/>
    <s v="src_pf_ar_sa_dly_yyyymmdd.txt"/>
    <s v="W4-AMS-APIB00392-SavingArrangement_DM.xlsx"/>
    <s v="CBR_V_PCB_AR_SA_DLY_v.1.12"/>
    <s v="txt"/>
    <s v="Fulldump"/>
    <s v="N"/>
    <s v="Tailor"/>
    <s v="Daily"/>
    <m/>
    <x v="0"/>
  </r>
  <r>
    <n v="2"/>
    <s v="Batch 1"/>
    <x v="0"/>
    <x v="0"/>
    <s v="Pull EBAN File"/>
    <s v="src_pf_ar_ca_dly_yyyymmdd.txt"/>
    <s v="W4-AMS-APIB00392-CurrentArrangement_DM_V20200312.xlsx"/>
    <s v="CBR_V_PCB_AR_CA_DLY_V0.16"/>
    <s v="txt"/>
    <s v="Fulldump"/>
    <s v="N"/>
    <s v="Tailor"/>
    <s v="Daily"/>
    <m/>
    <x v="0"/>
  </r>
  <r>
    <n v="3"/>
    <s v="Batch 1"/>
    <x v="0"/>
    <x v="0"/>
    <s v="Pull EBAN File"/>
    <s v="src_pf_ar_fx_dly_yyyymmdd.txt"/>
    <s v="W4-AMS-APIB00392-FixedDepositArrangement_DM_V20200312.xlsx"/>
    <s v="CBR_V_PCB_AR_FX_DLY_V0.14"/>
    <s v="txt"/>
    <s v="Fulldump"/>
    <s v="N"/>
    <s v="Tailor"/>
    <s v="Daily"/>
    <m/>
    <x v="0"/>
  </r>
  <r>
    <n v="4"/>
    <s v="Batch 1"/>
    <x v="0"/>
    <x v="0"/>
    <s v="Pull EBAN File"/>
    <s v="src_pf_ar_sf_dly_yyyymmdd.txt"/>
    <s v="W4-AMS-APIB00392-SpecialFixedArrangement_DM_V20200312.xlsx"/>
    <s v="CBR_V_PCB_AR_SF_DLY_v0.11"/>
    <s v="txt"/>
    <s v="Fulldump"/>
    <s v="N"/>
    <s v="Tailor"/>
    <s v="Daily"/>
    <m/>
    <x v="0"/>
  </r>
  <r>
    <n v="5"/>
    <s v="Batch 1"/>
    <x v="0"/>
    <x v="0"/>
    <s v="Pull EBAN File"/>
    <s v="PCB_DIH_ExtRATE1_YYYYMMDD.txt"/>
    <s v="PCB-DIH+KBMF_PCBB00002-ExtRATE1_v1.2.xlsx"/>
    <s v="CBR_FIX_DEP_RATE_TIER_BY_AMT_v0.2"/>
    <s v="txt"/>
    <s v="Fulldump"/>
    <s v="N"/>
    <s v="Tailor"/>
    <s v="Daily"/>
    <m/>
    <x v="0"/>
  </r>
  <r>
    <n v="6"/>
    <s v="Batch 2"/>
    <x v="1"/>
    <x v="0"/>
    <s v="Pull EBAN File"/>
    <s v="Common_Account_Info_YYYYMMDD.txt"/>
    <s v="Common_Account_Info.xlsx"/>
    <s v="CBR_V_AC_INF_V1.1"/>
    <s v="txt (var length)"/>
    <s v="Fulldump"/>
    <s v="N"/>
    <s v="Tailor"/>
    <s v="Daily"/>
    <s v="Open Platform : Var Length &quot;|&quot; (pipe)_x000a_AS400 Platform: Fixed Length_x0009__x0009_"/>
    <x v="0"/>
  </r>
  <r>
    <n v="7"/>
    <s v="Batch 2"/>
    <x v="1"/>
    <x v="0"/>
    <s v="Pull EBAN File"/>
    <s v="Common_Limit_Info_YYYYMMDD.txt"/>
    <s v="Common_Limit_Info_V2.0.xls"/>
    <s v="CBR_VP_LMT_FNC_SVC_AR_v1.6"/>
    <s v="txt (var length)"/>
    <s v="Fulldump"/>
    <s v="N"/>
    <s v="Tailor"/>
    <s v="Daily"/>
    <s v="Open Platform : Var Length &quot;|&quot; (pipe)_x000a_AS400 Platform: Fixed Length_x0009__x0009_"/>
    <x v="0"/>
  </r>
  <r>
    <n v="8"/>
    <s v="Batch 2"/>
    <x v="1"/>
    <x v="0"/>
    <s v="Pull EBAN File"/>
    <s v="Common_Market_Code.txt"/>
    <s v="Common_Market_Code.xlsx"/>
    <s v="KBMF-718.02-DATALAKE_VIEW_VQ_MKT_CD_V0.4"/>
    <s v="txt (var length)"/>
    <s v="Fulldump"/>
    <s v="N"/>
    <s v="Tailor"/>
    <s v="Daily"/>
    <s v="Open Platform : Var Length &quot;|&quot; (pipe)_x000a_AS400 Platform: Fixed Length_x0009__x0009_"/>
    <x v="0"/>
  </r>
  <r>
    <n v="9"/>
    <s v="Batch 2"/>
    <x v="1"/>
    <x v="0"/>
    <s v="Pull EBAN File"/>
    <s v="Common_Rate_Type.txt"/>
    <s v="Common_Rate_Type.xls"/>
    <s v="CBR_718.02_VQ_INT_RATE_TP_CD_V0.4"/>
    <s v="txt (var length)"/>
    <s v="Fulldump"/>
    <s v="N"/>
    <s v="Tailor"/>
    <s v="Daily"/>
    <s v="Open Platform : Var Length &quot;|&quot; (pipe)_x000a_AS400 Platform: Fixed Length_x0009__x0009_"/>
    <x v="0"/>
  </r>
  <r>
    <n v="10"/>
    <s v="Batch 2"/>
    <x v="1"/>
    <x v="0"/>
    <s v="Pull EBAN File"/>
    <s v="Common_Account_Tier_By_Time.txt"/>
    <s v="Common_Account_Tier_By_Time.xlsx"/>
    <s v="CBR_VP_AR_RATE_TIER_BY_TM_V0.4"/>
    <s v="txt (var length)"/>
    <s v="Fulldump"/>
    <s v="N"/>
    <s v="Tailor"/>
    <s v="Daily"/>
    <s v="Open Platform : Var Length &quot;|&quot; (pipe)_x000a_AS400 Platform: Fixed Length_x0009__x0009_"/>
    <x v="0"/>
  </r>
  <r>
    <n v="11"/>
    <s v="Batch 2"/>
    <x v="0"/>
    <x v="0"/>
    <s v="Pull EBAN File"/>
    <s v="CISP.CB2D0005.ODENCITD.SAM_YYYYMMDD"/>
    <s v="R192-AMS-KBMFB1900176-CB2D0005-BaOdEncItdAcctBal001_DM"/>
    <s v="CBR_EBAN_VP_PCB_AR_CA_OD_ENC_ITD_LMT_DLY_V0.5"/>
    <s v="txt (fix length)"/>
    <s v="Fulldump"/>
    <s v="N"/>
    <s v="Tailor"/>
    <s v="Monthly"/>
    <m/>
    <x v="0"/>
  </r>
  <r>
    <n v="12"/>
    <s v="Batch 1"/>
    <x v="0"/>
    <x v="0"/>
    <s v="Pull EBAN File"/>
    <s v="src_pf_txn_mis_eft_dly_yyyymmdd.txt"/>
    <s v="KBMF-(718.02)-DATALAKE_VIEW_VP_PCB_EFT_TXN_v.0.4"/>
    <m/>
    <s v="txt"/>
    <s v="Fulldump"/>
    <s v="N"/>
    <s v="Tailor"/>
    <s v="Daily"/>
    <m/>
    <x v="0"/>
  </r>
  <r>
    <n v="13"/>
    <s v="Batch 1"/>
    <x v="0"/>
    <x v="0"/>
    <s v="Pull EBAN File"/>
    <s v="cls500029_yyyymmdd.txt"/>
    <s v="N/A"/>
    <s v="CBR_V_PCB_CL_v.0.7.xlsx"/>
    <s v="txt"/>
    <s v="Fulldump"/>
    <s v="N"/>
    <s v="Tailor"/>
    <s v="Daily"/>
    <s v="No KBMF: Used CBR"/>
    <x v="0"/>
  </r>
  <r>
    <n v="14"/>
    <s v="Batch 1"/>
    <x v="0"/>
    <x v="0"/>
    <s v="Pull EBAN File"/>
    <s v="SRC_PF_AR_CA_CR_INF_DLY_yyyymmdd.txt"/>
    <s v="N/A"/>
    <s v="CBR_VP_PCB_AR_MSTR_DLY_v.0.3_20200124.xlsx"/>
    <s v="txt"/>
    <s v="Fulldump"/>
    <s v="N"/>
    <s v="Tailor"/>
    <s v="Daily"/>
    <s v="No KBMF: Used CBR"/>
    <x v="0"/>
  </r>
  <r>
    <n v="15"/>
    <s v="Batch 1"/>
    <x v="2"/>
    <x v="0"/>
    <s v="Pull EBAN File"/>
    <s v="FCD_AR_YYYYMMDD.txt"/>
    <s v="KBMF_640_FCDB0001O_FCDArrangement_v1.0_20220816.xlsx"/>
    <s v="CBR_VP_FCD_DEP_AR_DLY_v1.3"/>
    <s v="txt"/>
    <s v="Fulldump"/>
    <s v="N"/>
    <s v="Tailor"/>
    <s v="Daily"/>
    <m/>
    <x v="0"/>
  </r>
  <r>
    <n v="16"/>
    <s v="Batch 2"/>
    <x v="1"/>
    <x v="0"/>
    <s v="Pull EBAN File"/>
    <s v="Common_Product_Type.txt"/>
    <s v="Common_Product_Type"/>
    <s v="KBMF-718.02-DATALAKE_VIEW_VQ_PD_TP_CD_V0.3"/>
    <s v="txt (var length)"/>
    <s v="Fulldump"/>
    <s v="N"/>
    <s v="Tailor"/>
    <s v="Daily"/>
    <s v="Open Platform : Var Length &quot;|&quot; (pipe)_x000a_AS400 Platform: Fixed Length_x0009__x0009_"/>
    <x v="0"/>
  </r>
  <r>
    <n v="17"/>
    <s v="Batch 2"/>
    <x v="1"/>
    <x v="0"/>
    <s v="Pull EBAN File"/>
    <s v="Common_Sub_Type.txt"/>
    <s v="Common_Sub_Type"/>
    <s v="KBMF-718.02-DATALAKE_VIEW_VQ_PD_SUB_TP_CD_V0.3"/>
    <s v="txt (var length)"/>
    <s v="Fulldump"/>
    <s v="N"/>
    <s v="Tailor"/>
    <s v="Daily"/>
    <s v="Open Platform : Var Length &quot;|&quot; (pipe)_x000a_AS400 Platform: Fixed Length_x0009__x0009_"/>
    <x v="0"/>
  </r>
  <r>
    <n v="18"/>
    <s v="Batch 2"/>
    <x v="1"/>
    <x v="0"/>
    <s v="Pull EBAN File"/>
    <s v="Common_Loan_Purpose_Table_yyyymmdd.txt"/>
    <s v="Common-Loan purpose table"/>
    <s v="KBMF-718.02-DATATANK_VIEW_VQN_AR_PPS_TP_CD_V0.1"/>
    <s v="txt (var length)"/>
    <s v="Fulldump"/>
    <s v="N"/>
    <s v="Tailor"/>
    <s v="Daily"/>
    <s v="Open Platform : Var Length &quot;|&quot; (pipe)_x000a_AS400 Platform: Fixed Length_x0009__x0009_"/>
    <x v="0"/>
  </r>
  <r>
    <n v="19"/>
    <s v="Batch 1"/>
    <x v="3"/>
    <x v="0"/>
    <s v="Pull EBAN File"/>
    <s v="DATALAKE.IN_LPM_LMT_AR_INF_BFR_WRTOF"/>
    <s v="LMD23400.xls"/>
    <s v="CBR_VP_LPM_LMT_AR_INF_BFR_WRTOF_v0.5"/>
    <s v="txt"/>
    <s v="Fulldump"/>
    <s v="Y"/>
    <s v="Tailor"/>
    <s v="Monthly"/>
    <m/>
    <x v="0"/>
  </r>
  <r>
    <n v="20"/>
    <s v="Batch 1"/>
    <x v="3"/>
    <x v="0"/>
    <s v="Pull EBAN File"/>
    <s v="DATALAKE.IN_LPM_AR_WRTOF_RCV"/>
    <s v="L01D070.xls"/>
    <s v="CBR_V_LPM_AR_WRTOF_RCV_v0.9.xlsx "/>
    <s v="txt"/>
    <s v="Fulldump"/>
    <s v="Y"/>
    <s v="Tailor"/>
    <s v="Monthly"/>
    <m/>
    <x v="0"/>
  </r>
  <r>
    <n v="21"/>
    <s v="Batch 1"/>
    <x v="3"/>
    <x v="0"/>
    <s v="Pull EBAN File"/>
    <s v="DATALAKE.IN_LPM_LN_CNTG_DMMY_CLSS_PRVN"/>
    <s v="L01W769.xls"/>
    <s v="CBR_VP_LPM_LN_CNTG_DMMY_CLSS_PRVN_v0.19"/>
    <s v="txt"/>
    <s v="Fulldump"/>
    <s v="Y"/>
    <s v="Tailor"/>
    <s v="Daily"/>
    <m/>
    <x v="0"/>
  </r>
  <r>
    <n v="22"/>
    <s v="Batch 1"/>
    <x v="3"/>
    <x v="0"/>
    <s v="Pull EBAN File"/>
    <s v="DATALAKE.IN_LPM_LN_CARD_CLSS_PRVN"/>
    <s v="L01W181.xls"/>
    <s v="CBR_VP_LPM_LN_CARD_CLSS_PRVN_v0.18"/>
    <s v="txt"/>
    <s v="Fulldump"/>
    <s v="Y"/>
    <s v="Tailor"/>
    <s v="Daily"/>
    <m/>
    <x v="0"/>
  </r>
  <r>
    <n v="23"/>
    <s v="Batch 1"/>
    <x v="3"/>
    <x v="0"/>
    <s v="Pull EBAN File"/>
    <s v="DATALAKE.IN_LPM_LN_CNTG_CLSS_PRVN"/>
    <s v="L01W909.xls"/>
    <s v="CBR_VP_LPM_LN_CNTG_CLSS_PRVN_v0.18"/>
    <s v="txt"/>
    <s v="Fulldump"/>
    <s v="Y"/>
    <s v="Tailor"/>
    <s v="Monthly"/>
    <m/>
    <x v="0"/>
  </r>
  <r>
    <n v="24"/>
    <s v="Batch 1"/>
    <x v="3"/>
    <x v="0"/>
    <s v="Pull EBAN File"/>
    <s v="DATALAKE.IN_LPM_AR_CLSS_QLY"/>
    <s v="L01D027.xls"/>
    <s v="CBR_VP_LPM_AR_CLSS_QLY_v.0.8"/>
    <s v="txt"/>
    <s v="Fulldump"/>
    <s v="Y"/>
    <s v="Tailor"/>
    <s v="Daily"/>
    <m/>
    <x v="0"/>
  </r>
  <r>
    <n v="25"/>
    <s v="Batch 1"/>
    <x v="3"/>
    <x v="0"/>
    <s v="Pull EBAN File"/>
    <s v="DATALAKE.IN_LPM_LN_CNTG_CLSS_PRVN_BFR_WRTOF"/>
    <s v="Layout_L01W909_L01W910.xls "/>
    <s v="CBR_VP_LPM_LN_CNTG_CLSS_PRVN_BFR_WRTOF.v0.4"/>
    <s v="txt"/>
    <s v="Fulldump"/>
    <s v="Y"/>
    <s v="Tailor"/>
    <s v="Monthly"/>
    <m/>
    <x v="0"/>
  </r>
  <r>
    <n v="26"/>
    <s v="Batch 1"/>
    <x v="3"/>
    <x v="0"/>
    <s v="Pull EBAN File"/>
    <s v="DATALAKE.IN_LPM_LMT_INF_BFR_WRTOF"/>
    <s v="LMD23500.xls"/>
    <s v="CBR_VP_LPM_LMT_INF_BFR_WRTOF_v0.5"/>
    <s v="txt"/>
    <s v="Fulldump"/>
    <s v="Y"/>
    <s v="Tailor"/>
    <s v="Monthly"/>
    <m/>
    <x v="0"/>
  </r>
  <r>
    <n v="27"/>
    <s v="Batch 2"/>
    <x v="4"/>
    <x v="1"/>
    <s v="Source Push File"/>
    <s v="CIS_IPXAR_YYYYMMDD.txt"/>
    <s v="KBMF-17601-CIS-MDF_IPXAR V0.1"/>
    <s v="CBR_V_AR_X_IP_REL_for_CIS_DECOM_0.11"/>
    <s v="txt"/>
    <s v="Fulldump"/>
    <s v="Y"/>
    <s v="N"/>
    <s v="Daily"/>
    <m/>
    <x v="0"/>
  </r>
  <r>
    <n v="28"/>
    <s v="Batch 2"/>
    <x v="4"/>
    <x v="1"/>
    <s v="Source Push File"/>
    <s v="CIS_IP_YYYYMMDD.txt"/>
    <s v="KBMF-17601-CIS-MDF_IP V0.1"/>
    <s v="CBR_V_IP_for_CIS_DECOM_0.15"/>
    <s v="txt"/>
    <s v="Fulldump"/>
    <s v="Y"/>
    <s v="N"/>
    <s v="Daily"/>
    <m/>
    <x v="0"/>
  </r>
  <r>
    <n v="29"/>
    <s v="Batch 2"/>
    <x v="4"/>
    <x v="1"/>
    <s v="Source Push File"/>
    <s v="CIS_AR_YYYYMMDD.txt"/>
    <s v="KBMF-17601-CIS-MDF_AR V0.1"/>
    <m/>
    <s v="txt"/>
    <s v="Fulldump"/>
    <s v="Y"/>
    <s v="N"/>
    <s v="Daily"/>
    <m/>
    <x v="0"/>
  </r>
  <r>
    <n v="30"/>
    <s v="Batch 1"/>
    <x v="5"/>
    <x v="1"/>
    <s v="Source Push File"/>
    <s v="CSM_CUSTXFORMXCONSENT_YYYYMMDD.TXT"/>
    <s v="KBMF-780-CSMP_V_CUSTXFORMXCONSENT_v.0.3"/>
    <s v="CBR_V_CNSNT_FORM_KBNK_V0.7.xlsx"/>
    <s v="txt"/>
    <s v="Fulldump"/>
    <s v="Y"/>
    <s v="Y"/>
    <s v="Daily"/>
    <m/>
    <x v="0"/>
  </r>
  <r>
    <n v="31"/>
    <s v="Batch 1"/>
    <x v="5"/>
    <x v="1"/>
    <s v="Source Push File"/>
    <s v="CSM_FORMXAPPR_YYYYMMDD.TXT"/>
    <s v="KBMF-780-CSMP_V_FORMXAPPR_v.0.2"/>
    <s v="CBR_VP_CNSNT_FORM_DTL_V0.1.xlsx"/>
    <s v="txt"/>
    <s v="Fulldump"/>
    <s v="Y"/>
    <s v="Y"/>
    <s v="Daily"/>
    <m/>
    <x v="0"/>
  </r>
  <r>
    <n v="32"/>
    <s v="Batch 1"/>
    <x v="5"/>
    <x v="1"/>
    <s v="Source Push File"/>
    <s v="CSM_CHANNEL_YYYYMMDD.TXT"/>
    <s v="KBMF-780-CSMP_V_CHANNEL_v.0.2"/>
    <s v="CBR_VP_CNSNT_CNL_CD_v.0.1.xlsx"/>
    <s v="txt"/>
    <s v="Fulldump"/>
    <s v="Y"/>
    <s v="Y"/>
    <s v="Daily"/>
    <m/>
    <x v="0"/>
  </r>
  <r>
    <n v="33"/>
    <s v="Batch 1"/>
    <x v="5"/>
    <x v="1"/>
    <s v="Source Push File"/>
    <s v="CSM_ORIGINATEPRODUCTCOA_YYYYMMDD.TXT"/>
    <s v="KBMF-780-CSMP_ORIGINATEPRODUCTCOA_v.0.1"/>
    <m/>
    <s v="txt"/>
    <s v="Fulldump"/>
    <s v="Y"/>
    <s v="Y"/>
    <s v="Daily"/>
    <m/>
    <x v="0"/>
  </r>
  <r>
    <n v="34"/>
    <s v="Batch 1"/>
    <x v="5"/>
    <x v="1"/>
    <s v="Source Push File"/>
    <s v="CSM_ORIGINATEPRODUCTNONCOA_YYYYMMDD.TXT"/>
    <s v="KBMF-780-CSMP_V_ORIGINATEPRODUCTNONCOA_v.0.2"/>
    <s v="CBR_VP_CNSNT_ORIG_NON_COA_PD_CD_v.0.2.xlsx"/>
    <s v="txt"/>
    <s v="Fulldump"/>
    <s v="Y"/>
    <s v="Y"/>
    <s v="Daily"/>
    <m/>
    <x v="0"/>
  </r>
  <r>
    <n v="35"/>
    <s v="Batch 1"/>
    <x v="5"/>
    <x v="1"/>
    <s v="Source Push File"/>
    <s v="CSM_PURPOSE_YYYYMMDD.TXT"/>
    <s v="KBMF-780-CSMP_V_PURPOSE_v.0.2"/>
    <s v="CBR_VP_CNSNT_PPS_CD_v.0.1.xlsx"/>
    <s v="txt"/>
    <s v="Fulldump"/>
    <s v="Y"/>
    <s v="Y"/>
    <s v="Daily"/>
    <m/>
    <x v="0"/>
  </r>
  <r>
    <n v="36"/>
    <s v="Batch 1"/>
    <x v="5"/>
    <x v="1"/>
    <s v="Source Push File"/>
    <s v="CSM_COMPANY_YYYYMMDD.TXT"/>
    <s v="KBMF-780-CSMP_V_COMPANY_v.0.2"/>
    <s v="CBR_VP_CNSNT_CO_CD_v.0.2.xlsx"/>
    <s v="txt"/>
    <s v="Fulldump"/>
    <s v="Y"/>
    <s v="Y"/>
    <s v="Daily"/>
    <m/>
    <x v="0"/>
  </r>
  <r>
    <n v="37"/>
    <s v="Batch 1"/>
    <x v="5"/>
    <x v="1"/>
    <s v="Source Push File"/>
    <s v="CSM_RECEIVERTYPE_YYYYMMDD.TXT"/>
    <s v="KBMF-780-CSMP_V_RECEIVERTYPE_v.0.2"/>
    <s v="CBR_VP_CNSNT_RCVR_TP_CD_v.0.1"/>
    <s v="txt"/>
    <s v="Fulldump"/>
    <s v="Y"/>
    <s v="Y"/>
    <s v="Daily"/>
    <m/>
    <x v="0"/>
  </r>
  <r>
    <n v="38"/>
    <s v="Batch 1"/>
    <x v="5"/>
    <x v="1"/>
    <s v="Source Push File"/>
    <s v="CSM_FORMCONSENT_YYYYMMDD.TXT"/>
    <s v="KBMF-780-CSMP_V_FORMCONSENT_v.0.1"/>
    <s v="CBR_VP_CNSNT_FORM_v0.1"/>
    <s v="txt"/>
    <s v="Fulldump"/>
    <s v="Y"/>
    <s v="Y"/>
    <s v="Daily"/>
    <m/>
    <x v="0"/>
  </r>
  <r>
    <n v="39"/>
    <s v="Batch 1"/>
    <x v="5"/>
    <x v="1"/>
    <s v="Source Push File"/>
    <s v="CSM_FORMXCONTENT_YYYYMMDD.TXT"/>
    <s v="KBMF-780-CSMP_V_FORMXCONTENT_v.0.5"/>
    <s v="CBR_VP_CNSNT_FORM_CNTNT_v.1.0"/>
    <s v="txt"/>
    <s v="Fulldump"/>
    <s v="Y"/>
    <s v="Y"/>
    <s v="Daily"/>
    <m/>
    <x v="0"/>
  </r>
  <r>
    <n v="40"/>
    <s v="Batch 1"/>
    <x v="5"/>
    <x v="1"/>
    <s v="Source Push File"/>
    <s v="CSM_ACTION_YYYYMMDD.TXT"/>
    <s v="KBMF-780-CSMP_V_ACTION_v.0.2"/>
    <s v="CBR_VP_CNSNT_ACTN_CD_v.0.1"/>
    <s v="txt"/>
    <s v="Fulldump"/>
    <s v="Y"/>
    <s v="Y"/>
    <s v="Daily"/>
    <m/>
    <x v="0"/>
  </r>
  <r>
    <n v="41"/>
    <s v="Batch 1"/>
    <x v="5"/>
    <x v="1"/>
    <s v="Source Push File"/>
    <s v="CSM_PRODUCT_YYYYMMDD.TXT"/>
    <s v="KBMF-780-CSMP_PRODUCT_v.0.1"/>
    <m/>
    <s v="txt"/>
    <s v="Fulldump"/>
    <s v="Y"/>
    <s v="Y"/>
    <s v="Daily"/>
    <m/>
    <x v="0"/>
  </r>
  <r>
    <n v="42"/>
    <s v="Batch 2"/>
    <x v="6"/>
    <x v="0"/>
    <s v="Pull EBAN File"/>
    <s v="LCR070_YYYYMMDD.txt"/>
    <s v="KBMF_Batch_TF_MIS-Report_(LCR070).xlsx"/>
    <s v="CBR_EBAN_V_TRD_AC_AR_v1.1"/>
    <s v="txt (var length)"/>
    <s v="Fulldump"/>
    <s v="N"/>
    <s v="Tailor"/>
    <s v="previous business day"/>
    <m/>
    <x v="0"/>
  </r>
  <r>
    <n v="43"/>
    <s v="Batch 2"/>
    <x v="6"/>
    <x v="0"/>
    <s v="Pull EBAN File"/>
    <s v="SRC_EXIMAR_YYYYMMDD.TXT"/>
    <s v="KBMF_Batch_TF_MIS-Report_(ALM).xlsx"/>
    <s v="CBR_EBAN_V_TRD_AC_AR_INF_v0.4"/>
    <s v="txt (var length)"/>
    <s v="Fulldump"/>
    <s v="N"/>
    <s v="Tailor"/>
    <s v="previous business day"/>
    <m/>
    <x v="0"/>
  </r>
  <r>
    <n v="44"/>
    <s v="Batch 2"/>
    <x v="7"/>
    <x v="0"/>
    <s v="Pull EBAN File"/>
    <s v="KBGT_CONT_OUTSTANDING_YYYYMMDD.TXT"/>
    <s v="KBMF-Batch_NTF_Contingent_Outstanding_DIH_v0.0.29_20200702.xlsx"/>
    <s v="CBR_EBAN_VP_CNTG_TDG_AC_AR_INF_v1.4"/>
    <s v="txt (var length)"/>
    <s v="Fulldump"/>
    <s v="N"/>
    <s v="Tailor"/>
    <s v="Business Daily"/>
    <m/>
    <x v="0"/>
  </r>
  <r>
    <n v="45"/>
    <s v="Batch 2"/>
    <x v="7"/>
    <x v="0"/>
    <s v="Pull EBAN File"/>
    <s v="KBGT_LOAN_OUTSTANDING_YYYYMMDD.TXT"/>
    <s v="KBMF-Batch_NTF_Loan_Outstanding_DIH_v0.0.28_20200702.xlsx"/>
    <s v="CBR_EBAN_V_TDG_AC_AR_INF_v1.2"/>
    <s v="txt (var length)"/>
    <s v="Fulldump"/>
    <s v="N"/>
    <s v="Tailor"/>
    <s v="Business Daily"/>
    <m/>
    <x v="0"/>
  </r>
  <r>
    <n v="46"/>
    <s v="Batch 2"/>
    <x v="8"/>
    <x v="2"/>
    <s v="Pull Database"/>
    <s v="VW_SCT_BOOK_LOAN"/>
    <s v="KBMF-(460)-SCT_BOOK_LOAN.xlsx"/>
    <s v="CBR_VP_SCF_BOOK_LOAN_v0.7"/>
    <s v="txt"/>
    <s v="Fulldump"/>
    <s v="Y"/>
    <s v="N"/>
    <m/>
    <s v="Enhance by FW"/>
    <x v="0"/>
  </r>
  <r>
    <n v="47"/>
    <s v="Batch 2"/>
    <x v="8"/>
    <x v="2"/>
    <s v="Pull Database"/>
    <s v="VW_RDT_SCF_CL"/>
    <s v="KBMF-Batch_SCF_Credit_limit_v4.0.xlsx"/>
    <s v="CBR_VP_SCF_LMT_AR_INF_v0.4"/>
    <s v="txt"/>
    <s v="Fulldump"/>
    <s v="Y"/>
    <s v="N"/>
    <m/>
    <s v="Enhance by FW"/>
    <x v="0"/>
  </r>
  <r>
    <n v="48"/>
    <s v="Batch 2"/>
    <x v="8"/>
    <x v="2"/>
    <s v="Pull Database"/>
    <s v="VW_CM_FEE_STRUCTURE"/>
    <s v="KBMF-(460)-SCM_FEE_STRUCTURE.xlsx"/>
    <s v="CBR_VP_SCF_FEE_DTL_v0.6"/>
    <s v="txt"/>
    <s v="Fulldump"/>
    <s v="Y"/>
    <s v="N"/>
    <m/>
    <s v="Enhance by FW"/>
    <x v="0"/>
  </r>
  <r>
    <n v="49"/>
    <s v="Batch 2"/>
    <x v="8"/>
    <x v="2"/>
    <s v="Pull Database"/>
    <s v="VW_SCM_ACCT"/>
    <s v="KBMF-(460)-SCM_ACCT.xlsx"/>
    <s v="CBR_VP_SCF_CST_X_AR_REL_v0.2"/>
    <s v="txt"/>
    <s v="Fulldump"/>
    <s v="Y"/>
    <s v="N"/>
    <m/>
    <s v="Enhance by FW"/>
    <x v="0"/>
  </r>
  <r>
    <n v="50"/>
    <s v="Batch 2"/>
    <x v="8"/>
    <x v="2"/>
    <s v="Pull Database"/>
    <s v="SCM_TRADING"/>
    <s v="KBMF-(460)-SCM_TRADING.xlsx"/>
    <s v="CBR_VP_SCF_TDG_0.4"/>
    <s v="txt"/>
    <s v="Fulldump"/>
    <s v="Y"/>
    <s v="N"/>
    <m/>
    <s v="Enhance by FW"/>
    <x v="0"/>
  </r>
  <r>
    <n v="51"/>
    <s v="Batch 2"/>
    <x v="8"/>
    <x v="2"/>
    <s v="Pull Database"/>
    <s v="SCM_CUSTOMER"/>
    <s v="KBMF-(460)-SCM_CUSTOMER_updatefield.xlsx"/>
    <s v="CBR_VP_SCF_CST_PRFL_v0.3"/>
    <s v="txt"/>
    <s v="Fulldump"/>
    <s v="Y"/>
    <s v="N"/>
    <m/>
    <s v="Enhance by FW"/>
    <x v="0"/>
  </r>
  <r>
    <n v="52"/>
    <s v="Batch 2"/>
    <x v="9"/>
    <x v="0"/>
    <s v="Pull EBAN File"/>
    <s v="MXMKTEvent_YYYYMMDD.txt"/>
    <s v="KBMF-Batch_MX_ADD_ON-590-XXX_MXMKTEvent_Y22M04D21_v1.0.0_WL.xls"/>
    <s v="CBR_VP_CMB_MKT_EV_v0.1"/>
    <s v="txt (var length)"/>
    <s v="Fulldump"/>
    <s v="N"/>
    <s v="Tailor"/>
    <s v="Daily"/>
    <m/>
    <x v="0"/>
  </r>
  <r>
    <n v="53"/>
    <s v="Batch 2"/>
    <x v="9"/>
    <x v="0"/>
    <s v="Pull EBAN File"/>
    <s v="MMLiveMat_YYYYMMDD.txt"/>
    <s v="-(105) KBMF-Batch_MX_ADD_ON-590-048_MMLiveMat_Y22M04D21_v1.0.5_WL.xls_x000a_- (105) KBMF-Batch_MX_ADD_ON-590-048_MMLiveMat_Y21M11D012_v1.0.2_PC"/>
    <s v="CBR_VP_CMB_MM_DEAL_AR_v0.6"/>
    <s v="txt (var length)"/>
    <s v="Fulldump"/>
    <s v="N"/>
    <s v="Tailor"/>
    <s v="Daily"/>
    <s v="KBMF มี 2 ไฟล์"/>
    <x v="0"/>
  </r>
  <r>
    <n v="54"/>
    <s v="Batch 1"/>
    <x v="10"/>
    <x v="1"/>
    <s v="Source Push File"/>
    <s v="mdm.CST_IP_LGL_STC_TP_CD"/>
    <s v="KBMF-655-FILE-RDM_CST_IP_LGL_STC_TP_CD_V.0.1"/>
    <s v="CBR_V_IP_LGL_STC_TP_CD_v.0.5"/>
    <s v="txt"/>
    <s v="Fulldump"/>
    <s v="Y"/>
    <s v="N"/>
    <s v="Daily"/>
    <s v="Have Header"/>
    <x v="0"/>
  </r>
  <r>
    <n v="55"/>
    <s v="Batch 1"/>
    <x v="10"/>
    <x v="1"/>
    <s v="Source Push File"/>
    <s v="mdm.CST_NAT_CD"/>
    <s v="KBMF-655-FILE-RDM_CST_NAT_CD_V.0.1"/>
    <s v="CBR_V_NAT_CD_v0.7"/>
    <s v="txt"/>
    <s v="Fulldump"/>
    <s v="Y"/>
    <s v="N"/>
    <s v="Daily"/>
    <s v="Have Header"/>
    <x v="0"/>
  </r>
  <r>
    <n v="56"/>
    <s v="Batch 1"/>
    <x v="10"/>
    <x v="1"/>
    <s v="Source Push File"/>
    <s v="mdm.CST_MAR_ST_CD"/>
    <s v="KBMF-655-FILE-RDM_CST_MAR_ST_CD_V.0.1"/>
    <s v="CBR_V_MAR_ST_CD_v0.8"/>
    <s v="txt"/>
    <s v="Fulldump"/>
    <s v="Y"/>
    <s v="N"/>
    <s v="Daily"/>
    <s v="Have Header"/>
    <x v="0"/>
  </r>
  <r>
    <n v="57"/>
    <s v="Batch 1"/>
    <x v="10"/>
    <x v="1"/>
    <s v="Source Push File"/>
    <s v="mdm.CST_CTF_TP_CD"/>
    <s v="KBMF-655-FILE-RDM_CST_CTF_TP_CD_V.0.1"/>
    <s v="CBR_V_CTF_TP_CD_v.0.7"/>
    <s v="txt"/>
    <s v="Fulldump"/>
    <s v="Y"/>
    <s v="N"/>
    <s v="Daily"/>
    <s v="Have Header"/>
    <x v="0"/>
  </r>
  <r>
    <n v="58"/>
    <s v="Batch 1"/>
    <x v="10"/>
    <x v="1"/>
    <s v="Source Push File"/>
    <s v="mdm.CST_OCP_CD"/>
    <s v="KBMF-655-FILE-RDM_CST_OCP_CD_V.0.1"/>
    <s v="CBR_V_OCP_CD_V0.4_PRD"/>
    <s v="txt"/>
    <s v="Fulldump"/>
    <s v="Y"/>
    <s v="N"/>
    <s v="Daily"/>
    <s v="Have Header"/>
    <x v="0"/>
  </r>
  <r>
    <n v="59"/>
    <s v="Batch 1"/>
    <x v="10"/>
    <x v="1"/>
    <s v="Source Push File"/>
    <s v="mdm.CST_PROF_CD"/>
    <s v="KBMF-655-FILE-RDM_CST_PROF_CD_V.0.1"/>
    <s v="CBR_EBAN_V_PROF_CD_V0.7"/>
    <s v="txt"/>
    <s v="Fulldump"/>
    <s v="Y"/>
    <s v="N"/>
    <s v="Daily"/>
    <s v="Have Header"/>
    <x v="0"/>
  </r>
  <r>
    <n v="60"/>
    <s v="Batch 1"/>
    <x v="10"/>
    <x v="1"/>
    <s v="Source Push File"/>
    <s v="mdm.CST_IDV_INCM_SEG_CD"/>
    <s v="KBMF-655-FILE-RDM_CST_IDV_INCM_SEG_CD_V.0.1"/>
    <s v="CBR_V_IDV_INCM_SEG_CD_v.1.0"/>
    <s v="txt"/>
    <s v="Fulldump"/>
    <s v="Y"/>
    <s v="N"/>
    <s v="Daily"/>
    <s v="Have Header"/>
    <x v="0"/>
  </r>
  <r>
    <n v="61"/>
    <s v="Batch 1"/>
    <x v="10"/>
    <x v="1"/>
    <s v="Source Push File"/>
    <s v="mdm.CST_SEG_CD"/>
    <s v="KBMF-655-FILE-RDM_CST_SEG_CD_V.0.1"/>
    <s v="CBR_V_SEG_CD_v1.2"/>
    <s v="txt"/>
    <s v="Fulldump"/>
    <s v="Y"/>
    <s v="N"/>
    <s v="Daily"/>
    <s v="Have Header"/>
    <x v="0"/>
  </r>
  <r>
    <n v="62"/>
    <s v="Batch 1"/>
    <x v="10"/>
    <x v="1"/>
    <s v="Source Push File"/>
    <s v="mdm.CARD_TP_CD"/>
    <s v="KBMF-655-FILE-RDM_CARD_TP_CD_V.0.1"/>
    <s v="CBR_EBAN_V_CC_TP_CD_v1.0"/>
    <s v="txt"/>
    <s v="Fulldump"/>
    <s v="Y"/>
    <s v="N"/>
    <s v="Daily"/>
    <s v="Have Header"/>
    <x v="0"/>
  </r>
  <r>
    <n v="63"/>
    <s v="Batch 1"/>
    <x v="10"/>
    <x v="1"/>
    <s v="Source Push File"/>
    <s v="PIM.V_COA_PD"/>
    <s v="KBMF-655-FILE-RDM_PIM_COA_PD_V.0.1"/>
    <s v="CBR_V_COA_PD_v.0.5.xlsx"/>
    <s v="txt"/>
    <s v="Fulldump"/>
    <s v="Y"/>
    <s v="N"/>
    <s v="Daily"/>
    <s v="Have Header"/>
    <x v="0"/>
  </r>
  <r>
    <n v="64"/>
    <s v="Batch 1"/>
    <x v="10"/>
    <x v="1"/>
    <s v="Source Push File"/>
    <s v="IDY_CL_CD"/>
    <s v="KBMF-655-FILE-RDM_IDY_CL_CD_V.0.1"/>
    <s v="CBR_EBAN_VC_REFR_IDY_CL_CD_V.2.7"/>
    <s v="txt"/>
    <s v="Fulldump"/>
    <s v="Y"/>
    <s v="N"/>
    <s v="Daily"/>
    <s v="Have Header"/>
    <x v="0"/>
  </r>
  <r>
    <n v="65"/>
    <s v="Batch 1"/>
    <x v="10"/>
    <x v="1"/>
    <s v="Source Push File"/>
    <s v="IDY_CL_SUB_GRP_CD"/>
    <s v="KBMF-655-FILE-RDM_IDY_CL_SUB_GRP_CD_V.0.1"/>
    <m/>
    <s v="txt"/>
    <s v="Fulldump"/>
    <s v="Y"/>
    <s v="N"/>
    <s v="Daily"/>
    <s v="Have Header"/>
    <x v="0"/>
  </r>
  <r>
    <n v="66"/>
    <s v="Batch 2"/>
    <x v="11"/>
    <x v="2"/>
    <s v="DIH Extraction File (Pull)"/>
    <s v="MIDRATE_KBANK_YYYY-MM-DD.csv"/>
    <s v="KBMF_FXPub-761-200_KBankMidRate_Y18M07D18_V001_CS"/>
    <m/>
    <s v="csv"/>
    <s v="Incremental"/>
    <s v="N"/>
    <s v="Header"/>
    <s v="Business Daily"/>
    <s v="No Header Column name _x000a_"/>
    <x v="0"/>
  </r>
  <r>
    <n v="67"/>
    <s v="Batch 2"/>
    <x v="12"/>
    <x v="1"/>
    <s v="DIH PUSH"/>
    <s v="DIH_Composite_V_LPM_X_IP_REL"/>
    <s v="KBMF-655-FILE_LPM_X_IP_REL_V0.1"/>
    <m/>
    <s v="txt"/>
    <s v="Incremental"/>
    <s v="Y"/>
    <s v="N"/>
    <s v="Business Date (Order Date - 1)"/>
    <s v="No Header Column name "/>
    <x v="0"/>
  </r>
  <r>
    <n v="68"/>
    <s v="Batch 1"/>
    <x v="4"/>
    <x v="1"/>
    <s v="Source Push File"/>
    <s v="CIS_RELAR_YYYYMMDD.txt"/>
    <s v="KBMF-17601-CIS-MDF_RELAR V0.1"/>
    <s v="CBR_V_AR_X_IP_REL_TP_CD_for_CIS_DECOM_0.5"/>
    <s v="txt"/>
    <s v="Fulldump"/>
    <s v="Y"/>
    <s v="N"/>
    <s v="Daily"/>
    <m/>
    <x v="0"/>
  </r>
  <r>
    <n v="69"/>
    <s v="Batch 1"/>
    <x v="4"/>
    <x v="1"/>
    <s v="Source Push File"/>
    <s v="CIS_DOCTP_YYYYMMDD.txt"/>
    <s v="KBMF-17601-CIS-MDF_DOCTP V0.1"/>
    <s v="CBR_V_DOC_ITM_CD_for_CIS_DECOM_v0.3"/>
    <s v="txt"/>
    <s v="Fulldump"/>
    <s v="Y"/>
    <s v="N"/>
    <s v="Daily"/>
    <m/>
    <x v="0"/>
  </r>
  <r>
    <n v="70"/>
    <s v="Batch 1"/>
    <x v="4"/>
    <x v="1"/>
    <s v="Source Push File"/>
    <s v="CIS_CNTRELTP_YYYYMMDD.txt"/>
    <s v="KBMF-17601-CIS-MDF_CNTRELTP V0.1"/>
    <s v="CBR_V_ELC_ADR_LO_USE_TP_CD_for_CIS_DECOM_0.5"/>
    <s v="txt"/>
    <s v="Fulldump"/>
    <s v="Y"/>
    <s v="N"/>
    <s v="Daily"/>
    <m/>
    <x v="0"/>
  </r>
  <r>
    <n v="71"/>
    <s v="Batch 2"/>
    <x v="4"/>
    <x v="1"/>
    <s v="Source Push File"/>
    <s v="CIS_IPXCONTACT_YYYYMMDD.txt"/>
    <s v="KBMF-17601-CIS-MDF_IPXCONTACT V0.1"/>
    <s v="CBR_V_IP_X_ELC_ADR_REL_for_CIS_DECOM_0.8"/>
    <s v="txt"/>
    <s v="Fulldump"/>
    <s v="Y"/>
    <s v="N"/>
    <s v="Daily"/>
    <m/>
    <x v="0"/>
  </r>
  <r>
    <n v="72"/>
    <s v="Batch 1"/>
    <x v="4"/>
    <x v="1"/>
    <s v="Source Push File"/>
    <s v="CIS_CONTTP_YYYYMMDD.txt"/>
    <s v="KBMF-17601-CIS-MDF_CONTTP V0.1"/>
    <s v="CBR_V_ELC_ADR_USE_TP_CD_for_CIS_DECOM_0.4"/>
    <s v="txt"/>
    <s v="Fulldump"/>
    <s v="Y"/>
    <s v="N"/>
    <s v="Daily"/>
    <m/>
    <x v="0"/>
  </r>
  <r>
    <n v="73"/>
    <s v="Batch 2"/>
    <x v="4"/>
    <x v="1"/>
    <s v="Source Push File"/>
    <s v="CIS_CONTINFO_YYYYMMDD.txt"/>
    <s v="KBMF-17601-CIS-MDF_CONTINFO V0.1"/>
    <s v="CBR_V_ELC_ADR_for_CIS_DECOM_0.12"/>
    <s v="txt"/>
    <s v="Fulldump"/>
    <s v="Y"/>
    <s v="N"/>
    <s v="Daily"/>
    <m/>
    <x v="0"/>
  </r>
  <r>
    <n v="74"/>
    <s v="Batch 2"/>
    <x v="4"/>
    <x v="1"/>
    <s v="Source Push File"/>
    <s v="CIS_IDV_YYYYMMDD.txt"/>
    <s v="KBMF-17601-CIS-MDF-IDV V0.1"/>
    <s v="CBR_V_IDV_for_CIS_DECOM_v0.12"/>
    <s v="txt"/>
    <s v="Fulldump"/>
    <s v="Y"/>
    <s v="N"/>
    <s v="Daily"/>
    <m/>
    <x v="0"/>
  </r>
  <r>
    <n v="75"/>
    <s v="Batch 2"/>
    <x v="4"/>
    <x v="1"/>
    <s v="Source Push File"/>
    <s v="CIS_ORG_YYYYMMDD.txt"/>
    <s v="KBMF-17601-CIS-MDF_ORG V0.1"/>
    <s v="CBR_V_ORG_for_CIS_DECOM_0.11"/>
    <s v="txt"/>
    <s v="Fulldump"/>
    <s v="Y"/>
    <s v="N"/>
    <s v="Daily"/>
    <m/>
    <x v="0"/>
  </r>
  <r>
    <n v="76"/>
    <s v="Batch 2"/>
    <x v="4"/>
    <x v="1"/>
    <s v="Source Push File"/>
    <s v="CIS_IPSEGMENT_YYYYMMDD.txt"/>
    <s v="KBMF-17601-CIS-MDF_IPSEGMENT V0.1"/>
    <s v="CBR_V_IP_X_SEG_REL_for_CIS_DECOM_0.11"/>
    <s v="txt"/>
    <s v="Fulldump"/>
    <s v="Y"/>
    <s v="N"/>
    <s v="Daily"/>
    <m/>
    <x v="0"/>
  </r>
  <r>
    <n v="77"/>
    <s v="Batch 2"/>
    <x v="4"/>
    <x v="1"/>
    <s v="Source Push File"/>
    <s v="CIS_HISTSEGM_YYYYMMDD.txt"/>
    <s v="KBMF-17601-CIS-MDF_HISTSEGM V0.1"/>
    <s v="CBR_V_IP_X_SEG_REL_for_CIS_DECOM_0.11"/>
    <s v="txt"/>
    <s v="Fulldump"/>
    <s v="Y"/>
    <s v="N"/>
    <s v="Daily"/>
    <m/>
    <x v="0"/>
  </r>
  <r>
    <n v="78"/>
    <s v="Batch 2"/>
    <x v="4"/>
    <x v="1"/>
    <s v="Source Push File"/>
    <s v="CIS_ADDR_YYYYMMDD.txt"/>
    <s v="KBMF-17601-CIS-MDF_ADDR V0.1"/>
    <s v="CBR_V_ADR_for_CIS_DECOM_v0.10"/>
    <s v="txt"/>
    <s v="Fulldump"/>
    <s v="Y"/>
    <s v="N"/>
    <s v="Daily"/>
    <m/>
    <x v="0"/>
  </r>
  <r>
    <n v="79"/>
    <s v="Batch 2"/>
    <x v="4"/>
    <x v="1"/>
    <s v="Source Push File"/>
    <s v="CIS_IPXADDR_YYYYMMDD.txt"/>
    <s v="KBMF-17601-CIS-MDF_IPXADDR V0.1"/>
    <s v="CBR_V_IP_X_ADR_REL_for_CIS_DECOM_v0.7"/>
    <s v="txt"/>
    <s v="Fulldump"/>
    <s v="Y"/>
    <s v="N"/>
    <s v="Daily"/>
    <m/>
    <x v="0"/>
  </r>
  <r>
    <n v="80"/>
    <s v="Batch 2"/>
    <x v="4"/>
    <x v="1"/>
    <s v="Source Push File"/>
    <s v="CIS_DNTCNT_YYYYMMDD.txt"/>
    <s v="KBMF-17601-CIS-MDF_DNTCNT V0.1"/>
    <s v="CBR_V_CTC_CNDT_for_CIS_DECOM_0.5"/>
    <s v="txt"/>
    <s v="Fulldump"/>
    <s v="Y"/>
    <s v="N"/>
    <s v="Daily"/>
    <m/>
    <x v="0"/>
  </r>
  <r>
    <n v="81"/>
    <s v="Batch 2"/>
    <x v="4"/>
    <x v="1"/>
    <s v="Source Push File"/>
    <s v="CIS_OTHDOC_YYYYMMDD.txt"/>
    <s v="KBMF-17601-CIS-MDF_OTHDOC V0.1"/>
    <s v="CBR_V_IP_X_DOC_ITM_REL_for_CIS_DECOM_v0.6"/>
    <s v="txt"/>
    <s v="Fulldump"/>
    <s v="Y"/>
    <s v="N"/>
    <s v="Daily"/>
    <m/>
    <x v="0"/>
  </r>
  <r>
    <n v="82"/>
    <s v="Batch 2"/>
    <x v="13"/>
    <x v="1"/>
    <s v="Pull File"/>
    <s v="CPACP.DIH.KB1DH013.EPTRANS.Dddmmyy.txt"/>
    <s v="KBMF_KB1DH013_EPTRANS_V1.0.8.xls"/>
    <m/>
    <s v="txt (fix length)"/>
    <s v="Fulldump"/>
    <s v="N"/>
    <s v="Tailor"/>
    <s v="Daily"/>
    <s v="EBCDIC (mainframe)"/>
    <x v="0"/>
  </r>
  <r>
    <n v="83"/>
    <s v="Batch 2"/>
    <x v="13"/>
    <x v="1"/>
    <s v="Pull File"/>
    <s v="CPACP.DIH.KB1DH045.CC1D289G.Dddmmyy.txt"/>
    <s v="KBMF_KB1DH045_CC1D289G_collateral_V 1.0.1_09March2022.xlsx"/>
    <m/>
    <s v="txt (EBCDIC)"/>
    <s v="Fulldump"/>
    <s v="N"/>
    <s v="Y"/>
    <s v="Daily"/>
    <s v="Fixed Length, SAM"/>
    <x v="0"/>
  </r>
  <r>
    <n v="84"/>
    <s v="Batch 2"/>
    <x v="13"/>
    <x v="1"/>
    <s v="Pull File"/>
    <s v="CPACP.DIH.KB1DH002.CPBCRD.D%%TRANDATE.txt"/>
    <s v="KBMF_KB1DH002_CPBCRD V 1.0.13.xlsx"/>
    <m/>
    <s v="txt (fix length)"/>
    <s v="Fulldump"/>
    <s v="N"/>
    <s v="Y"/>
    <s v="Daily"/>
    <m/>
    <x v="0"/>
  </r>
  <r>
    <n v="85"/>
    <s v="Batch 2"/>
    <x v="13"/>
    <x v="1"/>
    <s v="Pull File"/>
    <s v="CPACP.DIH.KB1DH005.KBBCRD.D%%TRANDATE.txt"/>
    <s v="KBMF_KB1DH005_KBBCRD_V 1.0.8.xlsx"/>
    <m/>
    <s v="txt (fix length)"/>
    <s v="Fulldump"/>
    <s v="N"/>
    <s v="Y"/>
    <s v="Daily"/>
    <m/>
    <x v="0"/>
  </r>
  <r>
    <n v="86"/>
    <s v="Batch 2"/>
    <x v="13"/>
    <x v="1"/>
    <s v="Pull File"/>
    <s v="CPACP.DIH.KB1DH004.CPBMER.Dddmmyy.txt"/>
    <s v="KBMF_KB1DH004_CPBMER V0.0.8_200717.xls"/>
    <m/>
    <s v="txt (fix length)"/>
    <s v="Fulldump"/>
    <s v="N"/>
    <s v="Y"/>
    <s v="Daily"/>
    <m/>
    <x v="0"/>
  </r>
  <r>
    <n v="87"/>
    <s v="Batch 2"/>
    <x v="13"/>
    <x v="1"/>
    <s v="Pull File"/>
    <s v="CPACP.DIH.KB1DH023.LBPTTRN.Dddmmyy.TXT"/>
    <s v="7.KBMF_KB1DH023_LBPTTRN V1.8.xls"/>
    <m/>
    <s v="txt (EBCDIC)"/>
    <s v="Fulldump"/>
    <s v="N"/>
    <s v="Tailor"/>
    <s v="Daily"/>
    <s v="- EBCDIC (mainframe)_x000a_- Fixed Length, SAM"/>
    <x v="0"/>
  </r>
  <r>
    <n v="88"/>
    <s v="Batch 2"/>
    <x v="13"/>
    <x v="1"/>
    <s v="Pull File"/>
    <s v="CPACP.DIH.KB1DH039.CCND5012.Dddmmyy.TXT"/>
    <s v="KBMF_KB1DH039_CCND5012_V0.6.xls"/>
    <m/>
    <s v="txt (fix length)"/>
    <s v="Fulldump"/>
    <s v="N"/>
    <s v="Y"/>
    <s v="Daily"/>
    <s v="Fixed Length, SAM"/>
    <x v="0"/>
  </r>
  <r>
    <n v="89"/>
    <s v="Batch 2"/>
    <x v="13"/>
    <x v="1"/>
    <s v="Pull File"/>
    <s v="CPACP.DIH.KB1DH010.OADCTF.DDDMMYY"/>
    <s v="27.KBMF_KB1DH010_OADCC03 V2.0 (2).xls"/>
    <m/>
    <s v="txt (fix length)"/>
    <s v="Fulldump"/>
    <s v="N"/>
    <s v="Y"/>
    <s v="Daily"/>
    <s v="Fixed Length, SAM"/>
    <x v="0"/>
  </r>
  <r>
    <n v="90"/>
    <s v="Batch 2"/>
    <x v="13"/>
    <x v="1"/>
    <s v="Pull File"/>
    <s v="CPACP.DIH.KB1DH017.CPAMT.Dddmmyy.TXT"/>
    <s v="KBMF_KB1DH017_CPAMT V1.9.xlsx"/>
    <m/>
    <s v="txt (EBCDIC)"/>
    <s v="Fulldump"/>
    <s v="N"/>
    <s v="Tailor"/>
    <s v="Daily"/>
    <s v="- EBCDIC (mainframe)_x000a_- Fixed Length, SAM"/>
    <x v="0"/>
  </r>
  <r>
    <n v="91"/>
    <s v="Batch 2"/>
    <x v="13"/>
    <x v="1"/>
    <s v="Pull File"/>
    <s v="CPACP.DIH.KB1DH019.CC1T377.Dddmmyy.txt"/>
    <s v="KBMF_KB1DH019_CP1T377 V2.8.xlsx"/>
    <m/>
    <s v="txt (EBCDIC)"/>
    <s v="Fulldump"/>
    <s v="N"/>
    <s v="Y"/>
    <s v="Daily"/>
    <s v="- EBCDIC (mainframe)_x000a_- Fixed Length, SAM_x000a_- same KBMF as CP1T377"/>
    <x v="0"/>
  </r>
  <r>
    <n v="92"/>
    <s v="Batch 2"/>
    <x v="13"/>
    <x v="1"/>
    <s v="Pull File"/>
    <s v="CPACP.DIH.KB1DH018.CPSRPTT.Dddmmyy.TXT"/>
    <s v="KBMF_KB1DH018_CPSRPTT V1.9.xls"/>
    <m/>
    <s v="txt (EBCDIC)"/>
    <s v="Fulldump"/>
    <s v="N"/>
    <s v="Tailor"/>
    <s v="Daily"/>
    <s v="- EBCDIC (mainframe)_x000a_- Fixed Length, SAM"/>
    <x v="0"/>
  </r>
  <r>
    <n v="93"/>
    <s v="Batch 2"/>
    <x v="13"/>
    <x v="1"/>
    <s v="Pull File"/>
    <s v="CPACP.DIH.KB1DH037.CPCCPF.Dddmmyy.TXT"/>
    <s v="KBMF_KB1DH037_CPCCPF_CPTCPF_V0.9.xls"/>
    <m/>
    <s v="txt (fix length)"/>
    <s v="Fulldump"/>
    <s v="N"/>
    <s v="Y"/>
    <s v="Daily"/>
    <s v="Fixed Length, SAM"/>
    <x v="0"/>
  </r>
  <r>
    <n v="94"/>
    <s v="Batch 2"/>
    <x v="13"/>
    <x v="1"/>
    <s v="Pull File"/>
    <s v="CPACP.DIH.KB1DH003.CPBCUS.D%%TRANDATE"/>
    <s v="KBMF_KB1DH003_CPBCUS_V 1.0.7.xlsx"/>
    <m/>
    <s v="txt (fix length)"/>
    <s v="Fulldump"/>
    <s v="N"/>
    <s v="Y"/>
    <s v="Daily"/>
    <s v="Fixed Length, SAM"/>
    <x v="0"/>
  </r>
  <r>
    <n v="95"/>
    <s v="Batch 2"/>
    <x v="13"/>
    <x v="1"/>
    <s v="Pull File"/>
    <s v="CPACP.DIH.KB1DH006.KBBCUS.D%%TRANDATE"/>
    <s v="KBMF_KB1DH006_KBBCUS_V 1.0.8.xlsx"/>
    <m/>
    <s v="txt (fix length)"/>
    <s v="Fulldump"/>
    <s v="N"/>
    <s v="Y"/>
    <s v="Daily"/>
    <s v="Fixed Length, SAM"/>
    <x v="0"/>
  </r>
  <r>
    <n v="96"/>
    <s v="Batch 2"/>
    <x v="13"/>
    <x v="1"/>
    <s v="Pull File"/>
    <s v="CPACP.DIH.KB1DH028.CCIXPT.Dddmmyy.TXT"/>
    <s v="AMS-KBMF-655-DIH-OPEN_CARDLINK_MASTER_V5.0.xls"/>
    <m/>
    <s v="txt (EBCDIC)"/>
    <s v="Fulldump"/>
    <s v="N"/>
    <s v="Tailor"/>
    <s v="Daily"/>
    <s v="- EBCDIC (mainframe)_x000a_- Fixed Length, SAM"/>
    <x v="0"/>
  </r>
  <r>
    <n v="97"/>
    <s v="Batch 2"/>
    <x v="13"/>
    <x v="1"/>
    <s v="Pull File"/>
    <s v="CPACP.DIH.KB1DH029.CCATABLA.Dddmmyy.TXT"/>
    <s v="AMS-KBMF-655-DIH-OPEN_CARDLINK_VISA_V6.0.xls"/>
    <m/>
    <s v="txt (EBCDIC)"/>
    <s v="Fulldump"/>
    <s v="N"/>
    <s v="Tailor"/>
    <s v="Daily"/>
    <s v="EBCDIC (mainframe)"/>
    <x v="0"/>
  </r>
  <r>
    <n v="98"/>
    <s v="Batch 2"/>
    <x v="13"/>
    <x v="1"/>
    <s v="Pull File"/>
    <s v="CPACP.DIH.KB1DH030.CUPTRAN.Dddmmyy.TXT"/>
    <s v="30.KBMF_KB1DH030_CC1DLOGC V3.0.xls"/>
    <m/>
    <s v="txt (fix length)"/>
    <s v="Fulldump"/>
    <s v="N"/>
    <s v="Y"/>
    <s v="Daily"/>
    <s v="Fixed Length, SAM"/>
    <x v="0"/>
  </r>
  <r>
    <n v="99"/>
    <s v="Batch 2"/>
    <x v="13"/>
    <x v="1"/>
    <s v="Pull File"/>
    <s v="CPACP.DIH.KB1DH031.CC1D583B.Dddmmyy.TXT"/>
    <s v="31.KBMF_KB1DH031_CC1D583B V2.0.xls"/>
    <m/>
    <s v="txt (fix length)"/>
    <s v="Fulldump"/>
    <s v="N"/>
    <s v="Y"/>
    <s v="Daily"/>
    <m/>
    <x v="0"/>
  </r>
  <r>
    <n v="100"/>
    <s v="Batch 2"/>
    <x v="13"/>
    <x v="0"/>
    <s v="Pull EBAN File"/>
    <s v="ODSCC.CCV2_JCB"/>
    <s v="N/A"/>
    <s v="CBR_V_CC_JCB_AHR_LOG_v0.5"/>
    <s v="txt"/>
    <s v="Fulldump"/>
    <s v="N"/>
    <s v="Tailor"/>
    <s v="Daily"/>
    <s v="No KBMF: Used CBR"/>
    <x v="0"/>
  </r>
  <r>
    <n v="101"/>
    <s v="Batch 2"/>
    <x v="14"/>
    <x v="1"/>
    <s v="Source Push File"/>
    <s v="SalesSmart_Customer_yyyyMMdd.txt"/>
    <s v="SalesSmart_KBMF_MDP_Customer_20240130_V4.0"/>
    <m/>
    <s v="txt"/>
    <s v="Delta"/>
    <s v="Y"/>
    <s v="Tailor"/>
    <s v="Daily"/>
    <s v="No Data"/>
    <x v="0"/>
  </r>
  <r>
    <n v="102"/>
    <s v="Batch 2"/>
    <x v="15"/>
    <x v="0"/>
    <s v="Pull EBAN File"/>
    <s v="PSCP.WO.WO1D04H.SAM"/>
    <s v="N/A"/>
    <s v="CBR_VP_LPM_WRTOF_AR_v0.2"/>
    <s v="txt (fix length)"/>
    <s v="Fulldump"/>
    <s v="N"/>
    <s v="Tailor"/>
    <s v="Monthly"/>
    <s v="No KBMF: Used CBR"/>
    <x v="0"/>
  </r>
  <r>
    <n v="103"/>
    <s v="Batch 2"/>
    <x v="16"/>
    <x v="2"/>
    <s v="Pull Database"/>
    <s v="DTEADM.VW_T_SU_SUB_UH_FUL"/>
    <s v="KBMF-Batch_UD_View_UnitHolderBal_v1.4.xlsx"/>
    <s v="CBR_EBAN_VP_FND_AR_v1.2"/>
    <s v="txt"/>
    <s v="Fulldump"/>
    <s v="Y"/>
    <s v="N"/>
    <m/>
    <s v="Enhance by FW"/>
    <x v="0"/>
  </r>
  <r>
    <n v="104"/>
    <s v="Batch 2"/>
    <x v="16"/>
    <x v="2"/>
    <s v="Pull Database"/>
    <s v="DTEADM.VW_KGROUP_SIDETEXTTBL"/>
    <s v="KBMF-Batch_UD_EBAN_SavingPlan_V0.0.0.7xlsx"/>
    <s v="CBR_EBAN_VP_FND_SVG_PLN_v1.2"/>
    <s v="txt"/>
    <s v="Fulldump"/>
    <s v="Y"/>
    <s v="N"/>
    <m/>
    <s v="Enhance by FW"/>
    <x v="0"/>
  </r>
  <r>
    <n v="105"/>
    <s v="Batch 2"/>
    <x v="16"/>
    <x v="2"/>
    <s v="Pull Database"/>
    <s v="DTEADM.VW_FI_FND_INF_FUL"/>
    <s v="KBMF-Batch_UD_View_FundInfoFull_v1.2.0.xlsx"/>
    <s v="CBR_EBAN_VP_FND_DTL_v.0.9.xlsx"/>
    <s v="txt"/>
    <s v="Fulldump"/>
    <s v="Y"/>
    <s v="N"/>
    <m/>
    <s v="Enhance by FW"/>
    <x v="0"/>
  </r>
  <r>
    <n v="106"/>
    <s v="Batch 2"/>
    <x v="16"/>
    <x v="2"/>
    <s v="Pull Database"/>
    <s v="DTEADM.VW_FLT_RL_SUB_BAL_ENQ"/>
    <s v="KBMF-Batch_UD_View_AccBal_SalableUnit_V1.0"/>
    <s v="CBR_EBAN_VP_FND_TAX_SLBL_v.0.4.xlsx"/>
    <s v="txt"/>
    <s v="Fulldump"/>
    <s v="Y"/>
    <s v="N"/>
    <m/>
    <s v="Enhance by FW"/>
    <x v="0"/>
  </r>
  <r>
    <n v="107"/>
    <s v="Batch 2"/>
    <x v="16"/>
    <x v="2"/>
    <s v="Pull Database"/>
    <s v="DTEADM.VW_T_UH_UH_FUL"/>
    <s v="KBMF-Batch_UD_VIew_UnitHolderFull_v1.2"/>
    <s v="CBR_EBAN_VP_FND_AR_MSTR_v1.3"/>
    <s v="txt"/>
    <s v="Fulldump"/>
    <s v="Y"/>
    <s v="N"/>
    <m/>
    <s v="Enhance by FW"/>
    <x v="0"/>
  </r>
  <r>
    <n v="108"/>
    <s v="Batch 1"/>
    <x v="16"/>
    <x v="0"/>
    <s v="Pull EBAN File"/>
    <s v="KA_FundCode.txt"/>
    <s v="KBMF_EDH_KA_Fund_Code_V1.4.0"/>
    <s v="CBR_V_FND_v0.6.xlsx"/>
    <s v="txt"/>
    <s v="Fulldump"/>
    <s v="N"/>
    <s v="Tailor"/>
    <s v="Daily"/>
    <m/>
    <x v="0"/>
  </r>
  <r>
    <n v="109"/>
    <s v="Batch 2"/>
    <x v="16"/>
    <x v="2"/>
    <s v="Pull Database"/>
    <s v="DTEADM.VW_FLT_DIV_PMT_INC"/>
    <s v="KBMF-Batch_UD_View_Dividend_Payment_V00.00.06"/>
    <s v="CBR_EBAN_VP_FND_DVDN_PYMT_v1.4"/>
    <s v="txt"/>
    <s v="Fulldump"/>
    <s v="Y"/>
    <s v="N"/>
    <m/>
    <s v="Enhance by FW"/>
    <x v="0"/>
  </r>
  <r>
    <n v="110"/>
    <s v="Batch 1"/>
    <x v="17"/>
    <x v="0"/>
    <s v="Pull EBAN File"/>
    <s v="KSecFundMaster_YYYYMMDD.txt"/>
    <s v="KSec_WealthConsolidate_WealthProductData_V0.0.10_x000a_Sheet : KSecFundMaster"/>
    <s v="CBR_EBAN_VP_KS_FND_MSTR_v0.2.xlsx"/>
    <s v="txt"/>
    <s v="Fulldump"/>
    <s v="N"/>
    <s v="Tailor"/>
    <s v="Monthly"/>
    <s v="&quot;Batch - Outbound from K-Securities&quot;"/>
    <x v="0"/>
  </r>
  <r>
    <n v="111"/>
    <s v="Batch 1"/>
    <x v="17"/>
    <x v="0"/>
    <s v="Pull EBAN File"/>
    <s v="KSecFundPortfolio_YYYYMMDD.txt"/>
    <s v="KSec_WealthConsolidate_WealthProductData_V0.0.10_x000a_KSecFundPortfolio"/>
    <s v="KBMF-718.02-DATATANK_VIEW.VP_KS_FND_AR_v0.4"/>
    <s v="txt"/>
    <s v="Fulldump"/>
    <s v="N"/>
    <s v="Tailor"/>
    <s v="Monthly"/>
    <s v="&quot;Batch - Outbound from K-Securities&quot;"/>
    <x v="0"/>
  </r>
  <r>
    <n v="112"/>
    <s v="Batch 1"/>
    <x v="17"/>
    <x v="0"/>
    <s v="Pull EBAN File"/>
    <s v="KSecCustProfile_YYYYMMDD.txt"/>
    <s v="KSec_WealthConsolidate_WealthProductData_V0.0.10_x000a_KSecCustProfile"/>
    <s v="CBR_EBAN_VP_KS_CST_PRFL_v0.5.xlsx"/>
    <s v="txt"/>
    <s v="Fulldump"/>
    <s v="N"/>
    <s v="Tailor"/>
    <s v="Business Daily"/>
    <s v="&quot;Batch - Outbound from K-Securities&quot;"/>
    <x v="0"/>
  </r>
  <r>
    <n v="113"/>
    <s v="Batch 1"/>
    <x v="16"/>
    <x v="0"/>
    <s v="Pull EBAN File"/>
    <s v="PrivateFund_Balance.txt"/>
    <s v="KBMF-V_PRVT_FND_V0.7"/>
    <s v="KBMF-718.02-VIEW-DATALAKE_VIEW.V_PRVT_FND_v.1.3"/>
    <s v="txt"/>
    <s v="Fulldump"/>
    <s v="N"/>
    <s v="Tailor"/>
    <s v="Daily"/>
    <m/>
    <x v="0"/>
  </r>
  <r>
    <n v="114"/>
    <s v="Batch 2"/>
    <x v="16"/>
    <x v="2"/>
    <s v="Pull Database"/>
    <s v="DTEADM.VW_STD_INS_EOD_INC"/>
    <s v="KBMF-Batch_UD_View_SavingPlan_v1.0.0"/>
    <s v="no CBR"/>
    <s v="txt"/>
    <s v="Fulldump"/>
    <s v="Y"/>
    <s v="N"/>
    <m/>
    <s v="Enhance by FW"/>
    <x v="0"/>
  </r>
  <r>
    <n v="115"/>
    <s v="Batch 2"/>
    <x v="16"/>
    <x v="2"/>
    <s v="Pull Database"/>
    <s v="DTEADM.VW_TRANSACTIONEXT"/>
    <s v="KBMF-Batch_UD_View_TransactionExt_v1.4"/>
    <s v="CBR_EBAN_VP_FND_TXN_v1.8"/>
    <s v="txt"/>
    <s v="Fulldump"/>
    <s v="Y"/>
    <s v="N"/>
    <m/>
    <s v="Enhance by FW"/>
    <x v="0"/>
  </r>
  <r>
    <n v="116"/>
    <s v="Batch 2"/>
    <x v="16"/>
    <x v="2"/>
    <s v="Pull Database"/>
    <s v="DTEADM.VW_TRANSACTIONEODEXT"/>
    <s v="KBMF-Batch_UD_View_TransactionExt_v1.4"/>
    <s v="CBR_EBAN_VP_FND_TXN_v1.8"/>
    <s v="txt"/>
    <s v="Fulldump"/>
    <s v="Y"/>
    <s v="N"/>
    <m/>
    <s v="Enhance by FW"/>
    <x v="0"/>
  </r>
  <r>
    <n v="117"/>
    <s v="Batch 2"/>
    <x v="16"/>
    <x v="2"/>
    <s v="Pull Database"/>
    <s v="DTEADM.VW_FLT_DP_DIV_CERT_INC"/>
    <s v="KBMF-Batch_UD_View_Dividend_Certificate_v1.4.xlsx"/>
    <s v="CBR_EBAN_VP_FND_CTF_DVDN_PYMT_v.0.6.xlsx"/>
    <s v="txt"/>
    <s v="Fulldump"/>
    <s v="Y"/>
    <s v="N"/>
    <m/>
    <s v="Enhance by FW"/>
    <x v="0"/>
  </r>
  <r>
    <n v="118"/>
    <s v="Batch 2"/>
    <x v="18"/>
    <x v="0"/>
    <s v="Pull EBAN File"/>
    <s v="FACT_ACCT_YYYYMMDD.txt"/>
    <s v="KBMF-Batch_FACT_Account_Info_v0.0.7_20190118.xls"/>
    <s v="CBR_VP_FCTRNG_AR_v.0.4"/>
    <s v="txt (var length)"/>
    <s v="Fulldump"/>
    <s v="N"/>
    <s v="Tailor"/>
    <s v="Daily"/>
    <s v="Open platform delimited, AS400 fixed length"/>
    <x v="0"/>
  </r>
  <r>
    <n v="119"/>
    <s v="Batch 2"/>
    <x v="18"/>
    <x v="2"/>
    <s v="Pull Database"/>
    <s v="V_PurRef"/>
    <s v="- DMS_KFAC_PurRef V0.05.xlsx_x000a_- KFact_DataDic_V_PurRef"/>
    <s v="KBMF-718.02-DATALAKE_VIEW.VP_FCTRNG_AR_DTL_V.0.4"/>
    <s v="txt"/>
    <s v="Fulldump"/>
    <s v="Y"/>
    <s v="N"/>
    <m/>
    <s v="Enhance by FW"/>
    <x v="0"/>
  </r>
  <r>
    <n v="120"/>
    <s v="Batch 2"/>
    <x v="18"/>
    <x v="2"/>
    <s v="Pull Database"/>
    <s v="V_ClientDebtor"/>
    <s v="- DMS_KFAC_Client_Debtor V0.08_upd.xlsx_x000a_- KFact_DataDic_V_ClientDebtor"/>
    <s v="CBR_VP_FCTRNG_SUB_LMT_AR_v.0.3"/>
    <s v="txt"/>
    <s v="Fulldump"/>
    <s v="Y"/>
    <s v="N"/>
    <m/>
    <s v="Enhance by FW"/>
    <x v="0"/>
  </r>
  <r>
    <n v="121"/>
    <s v="Batch 2"/>
    <x v="18"/>
    <x v="2"/>
    <s v="Pull Database"/>
    <s v="V_Product"/>
    <s v="KFact_DataDic_V_Product"/>
    <s v="CBR_VP_FCTRNG_PD_CD_v.0.3"/>
    <s v="txt"/>
    <s v="Fulldump"/>
    <s v="Y"/>
    <s v="N"/>
    <m/>
    <s v="Enhance by FW"/>
    <x v="0"/>
  </r>
  <r>
    <n v="122"/>
    <s v="Batch 2"/>
    <x v="18"/>
    <x v="2"/>
    <s v="Pull Database"/>
    <s v="V_Company"/>
    <s v="- DMS_KFAC_Company V0.09.xlsx_x000a_- KFact_DataDic_V_Company"/>
    <s v="CBR_VP_FCTRNG_LMT_AR_DTL_v.0.7.xlsx"/>
    <s v="txt"/>
    <s v="Fulldump"/>
    <s v="Y"/>
    <s v="N"/>
    <m/>
    <s v="Enhance by FW"/>
    <x v="0"/>
  </r>
  <r>
    <n v="123"/>
    <s v="Batch 2"/>
    <x v="18"/>
    <x v="2"/>
    <s v="Pull Database"/>
    <s v="V_ClientLimit"/>
    <s v="Kfact_DataDic_V_ClientLimit.xlsx"/>
    <s v="CBR_VP_FCTRNG_CR_LMT_AR_DTL_v.0.3.xlsx"/>
    <s v="txt"/>
    <s v="Fulldump"/>
    <s v="Y"/>
    <s v="N"/>
    <m/>
    <s v="Enhance by FW"/>
    <x v="0"/>
  </r>
  <r>
    <n v="124"/>
    <s v="Batch 2"/>
    <x v="18"/>
    <x v="2"/>
    <s v="Pull Database"/>
    <s v="V_CIS"/>
    <s v="Kfact_DataDic_V_Cis.xlsx"/>
    <s v="CBR_VP_FCTRNG_IP_v.0.2.xlsx"/>
    <s v="txt"/>
    <s v="Fulldump"/>
    <s v="Y"/>
    <s v="N"/>
    <m/>
    <s v="Enhance by FW"/>
    <x v="0"/>
  </r>
  <r>
    <n v="125"/>
    <s v="Batch 2"/>
    <x v="18"/>
    <x v="2"/>
    <s v="Pull Database"/>
    <s v="V_InterestSpread"/>
    <s v="Kfact_DataDic_V_InterestSpread.xlsx"/>
    <s v="CBR_VP_FCTRNG_LMT_INT_RATE_v.0.3.xlsx"/>
    <s v="txt"/>
    <s v="Fulldump"/>
    <s v="Y"/>
    <s v="N"/>
    <m/>
    <s v="Enhance by FW"/>
    <x v="0"/>
  </r>
  <r>
    <n v="126"/>
    <s v="Batch 2"/>
    <x v="0"/>
    <x v="0"/>
    <s v="Pull EBAN File"/>
    <s v="PCB_DEPTXN_DB"/>
    <s v="N/A"/>
    <s v="CBR_V_DEP_TXN_v.1.9.xlsx"/>
    <s v="txt"/>
    <s v="Fulldump"/>
    <s v="N"/>
    <s v="Tailor"/>
    <s v="Daily"/>
    <s v="No KBMF: Used CBR"/>
    <x v="0"/>
  </r>
  <r>
    <n v="127"/>
    <s v="Batch 2"/>
    <x v="19"/>
    <x v="1"/>
    <s v="Pull File"/>
    <s v="CPACP.DIH.CI1D1166.CRDHD.Dddmmyy.TXT"/>
    <s v="KBMF_CCMS_CARD_Holder V0.19_210614"/>
    <m/>
    <s v="txt (fix length)"/>
    <s v="Fulldump"/>
    <s v="N"/>
    <s v="Y"/>
    <s v="Daily"/>
    <s v="EBCDIC (mainframe)"/>
    <x v="0"/>
  </r>
  <r>
    <n v="128"/>
    <s v="Batch 2"/>
    <x v="19"/>
    <x v="1"/>
    <s v="Pull File"/>
    <s v="CPACP.DIH.CI1D1178.CRDREG.Dddmmyy.TXT"/>
    <s v="KBMF_CardRegister V0.11_210309"/>
    <m/>
    <s v="txt (fix length)"/>
    <s v="Fulldump"/>
    <s v="N"/>
    <s v="Y"/>
    <s v="Daily"/>
    <s v="EBCDIC (mainframe)"/>
    <x v="0"/>
  </r>
  <r>
    <n v="129"/>
    <s v="Batch 2"/>
    <x v="19"/>
    <x v="1"/>
    <s v="Pull File"/>
    <s v="CPACP.DIH.CI1D1167.CARDTYPE.Dddmmyy.TXT"/>
    <s v="KBMF_List_CardType V0.3"/>
    <m/>
    <s v="txt (fix length)"/>
    <s v="Fulldump"/>
    <s v="N"/>
    <s v="Y"/>
    <s v="Daily"/>
    <s v="EBCDIC (mainframe)"/>
    <x v="0"/>
  </r>
  <r>
    <n v="130"/>
    <s v="Batch 2"/>
    <x v="20"/>
    <x v="1"/>
    <s v="Source Push File"/>
    <s v="CCMSP.BDA772N2.CARDHOLDER.FULL.DIH_ENC.YYYYMMDD.txt"/>
    <s v="KBMF_CCMS_CARD_Holder V0.17"/>
    <s v="CBR_EBAN_VP_CCMS_CARD_v.1.6"/>
    <s v="txt (fix length)"/>
    <s v="Fulldump"/>
    <s v="N"/>
    <s v="Tailor"/>
    <s v="Daily"/>
    <m/>
    <x v="0"/>
  </r>
  <r>
    <n v="131"/>
    <s v="Batch 2"/>
    <x v="20"/>
    <x v="1"/>
    <s v="Source Push File"/>
    <s v="CCMSP.BDA772N4.CARDREGISTER.YYYYMMDD.txt"/>
    <s v="KBMF_CardRegister V0.8"/>
    <s v="CBR_EBAN_VP_CCMS_CARD_RGST_v.1.7"/>
    <s v="txt (fix length)"/>
    <s v="Fulldump"/>
    <s v="N"/>
    <s v="Tailor"/>
    <s v="Daily"/>
    <m/>
    <x v="0"/>
  </r>
  <r>
    <n v="132"/>
    <s v="Batch 2"/>
    <x v="20"/>
    <x v="1"/>
    <s v="Source Push File"/>
    <s v="CCMSP.BP772N1.CARDHOLDER.PURGE.YYYYMMDD.txt"/>
    <s v="KBMF_CCMS_CARD_Holder V0.17 KBMF_CCMS_PURGE_CARD_ V0.3"/>
    <s v="CBR_EBAN_VP_CCMS_CARD_PRG_v.0.4"/>
    <s v="txt (fix length)"/>
    <s v="Fulldump"/>
    <s v="N"/>
    <s v="Tailor"/>
    <s v="เสาร์แรกของเดือน 1 และ 7"/>
    <m/>
    <x v="0"/>
  </r>
  <r>
    <n v="133"/>
    <s v="Batch 2"/>
    <x v="20"/>
    <x v="1"/>
    <s v="Source Push File"/>
    <s v="CCMSP.BDA772N5.LISTCARDTYPE.YYYYMMDD.txt"/>
    <s v="KBMF_List_CardType V0.2"/>
    <s v="CBR_EBAN_VP_CCMS_CARD_TP_CD_v.0.1"/>
    <s v="txt (fix length)"/>
    <s v="Fulldump"/>
    <s v="N"/>
    <s v="Tailor"/>
    <s v="Daily"/>
    <m/>
    <x v="0"/>
  </r>
  <r>
    <n v="134"/>
    <s v="Batch 1"/>
    <x v="21"/>
    <x v="0"/>
    <s v="Pull EBAN File"/>
    <s v="SYSADM.HRIS_STAFF_ACCNT_VW"/>
    <s v="HRX_SFSF_Interface Inventory List_(506.04-HRIS)_20230310_v1.5_x000a_(Sheet O-21)"/>
    <s v="CBR_EBAN_V_EMP_AR_v.0.9"/>
    <s v="txt"/>
    <s v="Fulldump"/>
    <s v="N"/>
    <s v="Tailor"/>
    <s v="Daily"/>
    <s v="Database"/>
    <x v="0"/>
  </r>
  <r>
    <n v="135"/>
    <s v="Batch 2"/>
    <x v="13"/>
    <x v="1"/>
    <s v="Pull File"/>
    <s v="CPACP.DIH.KB1DH001.CP1T170.Dddmmyy.TXT"/>
    <s v="KBMF_KB1DH001_CP1T170_V0.0.9"/>
    <m/>
    <s v="txt (fix length)"/>
    <s v="Fulldump"/>
    <s v="N"/>
    <s v="Tailor"/>
    <s v="27,25,23,20,18,17,13,10,8,5,2,L1"/>
    <s v="Fixed Length, SAM"/>
    <x v="0"/>
  </r>
  <r>
    <n v="136"/>
    <s v="Batch 2"/>
    <x v="13"/>
    <x v="1"/>
    <s v="Pull File"/>
    <s v="CPACP.DIH.KB1DH007.CPAHF.D%%TRANDATE"/>
    <s v="KBMF_KB1DH007_CPAHF_V0.0.2"/>
    <m/>
    <s v="txt (fix length)"/>
    <s v="Fulldump"/>
    <s v="N"/>
    <s v="Tailor"/>
    <s v="Daily"/>
    <s v="Fixed Length, SAM"/>
    <x v="0"/>
  </r>
  <r>
    <n v="137"/>
    <s v="Batch 2"/>
    <x v="13"/>
    <x v="1"/>
    <s v="Pull File"/>
    <s v="CPACP.DIH.KB1DH009.KBBMER.DDDMMYY"/>
    <s v="KBMF_KB1DH009_KBBMER_V0.0.10"/>
    <m/>
    <s v="txt (fix length)"/>
    <s v="Fulldump"/>
    <s v="N"/>
    <s v="Tailor"/>
    <s v="Daily"/>
    <s v="Fixed Length, SAM"/>
    <x v="0"/>
  </r>
  <r>
    <n v="138"/>
    <s v="Batch 2"/>
    <x v="13"/>
    <x v="1"/>
    <s v="Pull File"/>
    <s v="CPACP.DIH.KB1DH011.CC1D2027.Dddmmyy"/>
    <s v="KBMF_KB1DH011_CC1D2027_V1.0.1"/>
    <m/>
    <s v="txt (EBCDIC)"/>
    <s v="Fulldump"/>
    <s v="N"/>
    <s v="Tailor"/>
    <s v="Daily"/>
    <s v="- EBCDIC (mainframe)_x000a_- Fixed Length, SAM"/>
    <x v="0"/>
  </r>
  <r>
    <n v="139"/>
    <s v="Batch 2"/>
    <x v="13"/>
    <x v="1"/>
    <s v="Pull File"/>
    <s v="CPACP.DIH.KB1DH012.CPCAH.Dddmmyy"/>
    <s v="KBMF_KB1DH012_CPCAH V2.2"/>
    <m/>
    <s v="txt (EBCDIC)"/>
    <s v="Fulldump"/>
    <s v="N"/>
    <s v="Tailor"/>
    <s v="L1"/>
    <s v="- EBCDIC (mainframe)_x000a_- Fixed Length, SAM"/>
    <x v="0"/>
  </r>
  <r>
    <n v="140"/>
    <s v="Batch 2"/>
    <x v="13"/>
    <x v="1"/>
    <s v="Pull File"/>
    <s v="CPACP.DIH.KB1DH014.CC1DMPGL.Dddmmyy"/>
    <s v="KBMF_KB1DH014_CC1DMPGL_V1.0.3"/>
    <m/>
    <s v="txt (EBCDIC)"/>
    <s v="Fulldump"/>
    <s v="N"/>
    <s v="Tailor"/>
    <s v="Daily"/>
    <s v="- EBCDIC (mainframe)_x000a_- Fixed Length, SAM"/>
    <x v="0"/>
  </r>
  <r>
    <n v="141"/>
    <s v="Batch 2"/>
    <x v="13"/>
    <x v="1"/>
    <s v="Pull File"/>
    <s v="CPACP.DIH.KB1DH020.CC1D582D.Dddmmyy.TXT"/>
    <s v="4.KBMF_KB1DH020_CC1D582D V1.8"/>
    <m/>
    <s v="txt (fix length)"/>
    <s v="Fulldump"/>
    <s v="N"/>
    <s v="Tailor"/>
    <s v="Daily"/>
    <s v="Fixed Length, SAM"/>
    <x v="0"/>
  </r>
  <r>
    <n v="142"/>
    <s v="Batch 2"/>
    <x v="13"/>
    <x v="1"/>
    <s v="Pull File"/>
    <s v="CPACP.DIH.KB1DH021.CC1D582S.Dddmmyy.TXT"/>
    <s v="5.KBMF_KB1DH021_CC1D582S V1.8"/>
    <m/>
    <s v="txt (fix length)"/>
    <s v="Fulldump"/>
    <s v="N"/>
    <s v="Tailor"/>
    <s v="Daily"/>
    <s v="Fixed Length, SAM"/>
    <x v="0"/>
  </r>
  <r>
    <n v="143"/>
    <s v="Batch 2"/>
    <x v="13"/>
    <x v="1"/>
    <s v="Pull File"/>
    <s v="CPACP.DIH.KB1DH022.OADCC32.Dddmmyy.TXT"/>
    <s v="6.KBMF_KB1DH022_OADCC32 V1.8"/>
    <m/>
    <s v="txt (fix length)"/>
    <s v="Fulldump"/>
    <s v="N"/>
    <s v="Tailor"/>
    <s v="Daily"/>
    <s v="Fixed Length, SAM"/>
    <x v="0"/>
  </r>
  <r>
    <n v="144"/>
    <s v="Batch 2"/>
    <x v="13"/>
    <x v="1"/>
    <s v="Pull File"/>
    <s v="CPACP.DIH.KB1DH024.CC1D560.Dddmmyy.TXT"/>
    <s v="8.KBMF_KB1DH024_CC1D560 V1.8"/>
    <m/>
    <s v="txt (EBCDIC)"/>
    <s v="Fulldump"/>
    <s v="N"/>
    <s v="Tailor"/>
    <s v="Daily"/>
    <s v="- EBCDIC (mainframe)_x000a_- Fixed Length, SAM"/>
    <x v="0"/>
  </r>
  <r>
    <n v="145"/>
    <s v="Batch 2"/>
    <x v="13"/>
    <x v="1"/>
    <s v="Pull File"/>
    <s v="CPACP.DIH.KB1DH025.CPCAH.Dddmmyy.TXT"/>
    <s v="KBMF_KB1DH025_CPCAH V1.9"/>
    <m/>
    <s v="txt (EBCDIC)"/>
    <s v="Fulldump"/>
    <s v="N"/>
    <s v="Tailor"/>
    <s v="Daily"/>
    <s v="- EBCDIC (mainframe)_x000a_- Fixed Length, SAM"/>
    <x v="0"/>
  </r>
  <r>
    <n v="146"/>
    <s v="Batch 2"/>
    <x v="13"/>
    <x v="1"/>
    <s v="Pull File"/>
    <s v="CPACP.DIH.KB1DH032.ADDTYPE"/>
    <s v="KBMF_KB1DH032_ADDTYPE_V0.0.1"/>
    <m/>
    <s v="txt (fix length)"/>
    <s v="Fulldump"/>
    <s v="N"/>
    <s v="Tailor"/>
    <s v="On-request"/>
    <s v="Fixed Length, SAM"/>
    <x v="0"/>
  </r>
  <r>
    <n v="147"/>
    <s v="Batch 1"/>
    <x v="13"/>
    <x v="1"/>
    <s v="Pull File"/>
    <s v="CPACP.LA10S.OATKN.OUTBOUND"/>
    <s v="KBMF_OATKN_V0.0.9"/>
    <m/>
    <s v="txt"/>
    <s v="Fulldump"/>
    <s v="N"/>
    <s v="Tailor"/>
    <s v="Daily"/>
    <m/>
    <x v="0"/>
  </r>
  <r>
    <n v="148"/>
    <s v="Batch 2"/>
    <x v="13"/>
    <x v="1"/>
    <s v="Pull File"/>
    <s v="CPACP.DIH.KB1DH037.CPTCPF.Dddmmyy.TXT"/>
    <s v="KBMF_KB1DH037_CPCCPF_CPTCPF_V0.9"/>
    <m/>
    <s v="txt (fix length)"/>
    <s v="Fulldump"/>
    <s v="N"/>
    <s v="Tailor"/>
    <s v="Daily"/>
    <s v="Fixed Length, SAM"/>
    <x v="0"/>
  </r>
  <r>
    <n v="149"/>
    <s v="Batch 2"/>
    <x v="13"/>
    <x v="1"/>
    <s v="Pull File"/>
    <s v="CPACP.DIH.KB1DH038.CC1D5012.Dddmmyy.TXT"/>
    <s v="KBMF_KB1DH038_CC1D5012_V0.7"/>
    <m/>
    <s v="txt (fix length)"/>
    <s v="Fulldump"/>
    <s v="N"/>
    <s v="Tailor"/>
    <s v="Daily"/>
    <s v="Fixed Length, SAM"/>
    <x v="0"/>
  </r>
  <r>
    <n v="150"/>
    <s v="Batch 2"/>
    <x v="13"/>
    <x v="1"/>
    <s v="Pull File"/>
    <s v="CLCBP.DIH.LB1DH002.LBCRD.D%%TRANDATE"/>
    <s v="KBMF_LB1DH002_LBCRD_V0.0.7_point master card lv"/>
    <m/>
    <s v="txt (fix length)"/>
    <s v="Fulldump"/>
    <s v="N"/>
    <s v="Tailor"/>
    <s v="Daily"/>
    <s v="Fixed Length, SAM"/>
    <x v="0"/>
  </r>
  <r>
    <n v="151"/>
    <s v="Batch 1"/>
    <x v="5"/>
    <x v="1"/>
    <s v="Source Push File"/>
    <s v="CSM_DOWNSTREAMRULES_YYYYMMDD.TXT"/>
    <s v="KBMF-780-CSMP_DOWNSTREAMRULES_v.0.1."/>
    <m/>
    <s v="txt"/>
    <s v="Fulldump"/>
    <s v="Y"/>
    <s v="Y"/>
    <s v="Daily"/>
    <m/>
    <x v="0"/>
  </r>
  <r>
    <n v="152"/>
    <s v="Batch 1"/>
    <x v="5"/>
    <x v="1"/>
    <s v="Source Push File"/>
    <s v="CSM_DOWNSTREAMCONFIG_YYYYMMDD.TXT"/>
    <s v="KBMF-780-CSMP_DOWNSTREAMCONFIG_v.0.1."/>
    <m/>
    <s v="txt"/>
    <s v="Fulldump"/>
    <s v="Y"/>
    <s v="Y"/>
    <s v="Daily"/>
    <m/>
    <x v="0"/>
  </r>
  <r>
    <n v="153"/>
    <s v="Batch 1"/>
    <x v="5"/>
    <x v="1"/>
    <s v="Source Push File"/>
    <s v="CSM_CUSTXFORMXCONSENTLOG_YYYYMMDD.TXT"/>
    <s v="KBMF-780-CSMP_V_CUSTXFORMXCONSENTLOG_v.0.5"/>
    <s v="CBR_VP_CNSNT_FORM_KBNK_LOG_V0.4"/>
    <s v="txt"/>
    <s v="Fulldump"/>
    <s v="Y"/>
    <s v="Y"/>
    <s v="Daily"/>
    <m/>
    <x v="0"/>
  </r>
  <r>
    <n v="154"/>
    <s v="Batch 1"/>
    <x v="5"/>
    <x v="1"/>
    <s v="Source Push File"/>
    <s v="CSM_CUSTXFORMXCONSENTDERIVED_YYYYMMDD.TXT"/>
    <s v="KBMF-780-CSMP_CUSTXFORMXCONSENTDERIVED_v.0.1"/>
    <m/>
    <s v="txt"/>
    <s v="Fulldump"/>
    <s v="Y"/>
    <s v="Y"/>
    <s v="Daily"/>
    <m/>
    <x v="0"/>
  </r>
  <r>
    <n v="155"/>
    <s v="Batch 1"/>
    <x v="5"/>
    <x v="1"/>
    <s v="Source Push File"/>
    <s v="CSM_CUSTXFORMXCONSENTDERIVEDLOG_YYYYMMDD.TXT"/>
    <s v="KBMF-780-CSMP_CUSTXFORMXCONSENTDERIVEDLOG_v.0.1"/>
    <m/>
    <s v="txt"/>
    <s v="Fulldump"/>
    <s v="Y"/>
    <s v="Y"/>
    <s v="Daily"/>
    <m/>
    <x v="0"/>
  </r>
  <r>
    <n v="156"/>
    <s v="Batch 2"/>
    <x v="22"/>
    <x v="0"/>
    <s v="Pull EBAN File"/>
    <s v="View_JMobileActLog_Log"/>
    <s v="DataDict_eMobileLog_V0.6.xlsx"/>
    <s v="CBR_V_MB_ACTN_LOG_v.1.8"/>
    <s v="txt"/>
    <s v="Fulldump"/>
    <s v="Y"/>
    <s v="Tailor"/>
    <m/>
    <m/>
    <x v="0"/>
  </r>
  <r>
    <n v="157"/>
    <s v="Batch 2"/>
    <x v="22"/>
    <x v="0"/>
    <s v="Pull EBAN File"/>
    <s v="View_JMobile_Log"/>
    <s v="DataDict_eMobileLog_V0.6.xlsx"/>
    <s v="CBR_V_MB_PLUS_IP_MSTR_V.0.13"/>
    <s v="txt"/>
    <s v="Fulldump"/>
    <s v="Y"/>
    <s v="Tailor"/>
    <s v="Daily"/>
    <m/>
    <x v="0"/>
  </r>
  <r>
    <n v="158"/>
    <s v="Batch 2"/>
    <x v="22"/>
    <x v="0"/>
    <s v="Pull EBAN File"/>
    <s v="View_JMobileAcctCard_Log"/>
    <s v="DataDict_eMobileLog_V0.6.xlsx"/>
    <s v="CBR_V_MB_PLUS_IP_X_AR_REL_v0.5"/>
    <s v="txt"/>
    <s v="Fulldump"/>
    <s v="Y"/>
    <s v="Tailor"/>
    <s v="Daily"/>
    <m/>
    <x v="0"/>
  </r>
  <r>
    <n v="159"/>
    <s v="Batch 2"/>
    <x v="22"/>
    <x v="0"/>
    <s v="Pull EBAN File"/>
    <s v="eMobileBatchLog.View_BalanceAlertRegLog_Log"/>
    <s v="DataDict_3_BCA_KeMail_030517_x000a_Sheet : BalancealertReglog"/>
    <s v="CBR_EBAN_VP_MB_BCA_RGST_LOG_HD_V0.3.xlsx"/>
    <s v="txt"/>
    <s v="Fulldump"/>
    <s v="Y"/>
    <s v="Tailor"/>
    <s v="Daily"/>
    <m/>
    <x v="0"/>
  </r>
  <r>
    <n v="160"/>
    <s v="Batch 2"/>
    <x v="22"/>
    <x v="0"/>
    <s v="Pull EBAN File"/>
    <s v="MBL_ACTN_LOG"/>
    <s v="DataDict_eMobileLog_V0.6 (Sheet : JMobileActLog)"/>
    <s v="CBR_V_MB_ACTN_LOG_v.1.8"/>
    <s v="txt"/>
    <s v="Fulldump"/>
    <s v="Y"/>
    <s v="Tailor"/>
    <m/>
    <m/>
    <x v="0"/>
  </r>
  <r>
    <n v="161"/>
    <s v="Batch 2"/>
    <x v="22"/>
    <x v="0"/>
    <s v="Pull EBAN File"/>
    <s v="ODSMBL.MBL_FNC_TXN"/>
    <s v="DataDict_eMobileLog_V0.6 (Sheet : JMobileTranLogHD)"/>
    <s v="CBR_V_MB_TXN_LOG_HD_v.1.16"/>
    <s v="txt"/>
    <s v="Fulldump"/>
    <s v="Y"/>
    <s v="Tailor"/>
    <m/>
    <m/>
    <x v="0"/>
  </r>
  <r>
    <n v="162"/>
    <s v="Batch 2"/>
    <x v="22"/>
    <x v="0"/>
    <s v="Pull EBAN File"/>
    <s v="ODSMBL.MBL_NON_FNC_TXN  "/>
    <s v="DataDict_eMobileLog_V0.6 (Sheet : JMobileTranLogHD)"/>
    <s v="CBR_V_MB_TXN_LOG_HD_v.1.16"/>
    <s v="txt"/>
    <s v="Fulldump"/>
    <s v="Y"/>
    <s v="Tailor"/>
    <m/>
    <m/>
    <x v="0"/>
  </r>
  <r>
    <n v="163"/>
    <s v="Batch 2"/>
    <x v="22"/>
    <x v="0"/>
    <s v="Pull EBAN File"/>
    <s v="View_SIMBankBankInfo_Log"/>
    <s v="DataDict_eMobileLog_V0.6.xlsx"/>
    <s v="KBMF-718.02-DATALAKE_VIEW.V_MB_PLUS_BNK_CD_v0.1"/>
    <s v="txt"/>
    <s v="Fulldump"/>
    <s v="Y"/>
    <s v="Tailor"/>
    <m/>
    <m/>
    <x v="0"/>
  </r>
  <r>
    <n v="164"/>
    <s v="Batch 2"/>
    <x v="7"/>
    <x v="0"/>
    <s v="Pull EBAN File"/>
    <s v="DBTTNREL"/>
    <s v="KBMF-Batch_NTF_TN Reference and BT Limit Relation_V2.0.xlsx"/>
    <s v="CBR_EBAN_V_REFR_LMT_TDG_AC_AR_v1.3"/>
    <s v="txt (fix length)"/>
    <s v="Fulldump"/>
    <s v="N"/>
    <s v="Tailor"/>
    <s v="Business Daily"/>
    <s v="(KBMF) Message format = fixed length"/>
    <x v="0"/>
  </r>
  <r>
    <n v="165"/>
    <s v="Batch 2"/>
    <x v="7"/>
    <x v="0"/>
    <s v="Pull EBAN File"/>
    <s v="KBGT_LIMIT_YYYYMMDD.TXT"/>
    <s v="KBMF-Batch_NTF_Limit_LimitInfo_DIH_v0.0.8_20200302.xlsx"/>
    <s v="CBR_EBAN_VP_LMT_TDG_AC_AR_v1.5"/>
    <s v="txt (var length)"/>
    <s v="Fulldump"/>
    <s v="N"/>
    <s v="Tailor"/>
    <s v="Business Daily"/>
    <m/>
    <x v="0"/>
  </r>
  <r>
    <n v="166"/>
    <s v="Batch 2"/>
    <x v="7"/>
    <x v="0"/>
    <s v="Pull EBAN File"/>
    <s v="DBTL4xL10"/>
    <s v="KBMF-Batch_NTF_XREF_ACCT_LIMIT_(CutOver)_ForCMS_V0.0.2"/>
    <s v="CBR_EBAN_V_REFR_L4_LMT_TDG_AC_AR_v1.2"/>
    <s v="txt (fix length)"/>
    <s v="Fulldump"/>
    <s v="N"/>
    <s v="Tailor"/>
    <s v="Business Daily"/>
    <m/>
    <x v="0"/>
  </r>
  <r>
    <n v="167"/>
    <s v="Batch 2"/>
    <x v="7"/>
    <x v="0"/>
    <s v="Pull EBAN File"/>
    <s v="KBGT_LIMIT_ALLOCATED_YYYYMMDD.TXT"/>
    <s v="KBMF-Batch_NTF_LimitInfor_Allocation_v0.8.2.xlsx"/>
    <s v="CBR_EBAN_VP_LMT_ALCT_TDG_AC_AR_v1.4"/>
    <s v="txt (var length)"/>
    <s v="Fulldump"/>
    <s v="N"/>
    <s v="Tailor"/>
    <s v="Business Daily"/>
    <s v="DIH delimited, AS400 fixed length"/>
    <x v="0"/>
  </r>
  <r>
    <n v="168"/>
    <s v="Batch 1"/>
    <x v="9"/>
    <x v="0"/>
    <s v="Pull EBAN File"/>
    <s v="src_murx_deal_ar_yyyymmdd.txt"/>
    <s v="N/A"/>
    <s v="CBR_VP_CMB_MM_DEAL_AR_v0.6"/>
    <s v="txt"/>
    <s v="Fulldump"/>
    <s v="N"/>
    <s v="Tailor"/>
    <s v="Daily"/>
    <s v="No KBMF: Used CBR"/>
    <x v="0"/>
  </r>
  <r>
    <n v="169"/>
    <s v="Batch 1"/>
    <x v="9"/>
    <x v="0"/>
    <s v="Pull EBAN File"/>
    <s v="Report_Limit_Ctp_Funded_ForInt_YYYYMMDD.txt"/>
    <s v="N/A"/>
    <s v="CBR_VP_CMB_LMT_CTP_v1.2"/>
    <s v="txt"/>
    <s v="Fulldump"/>
    <s v="N"/>
    <s v="Tailor"/>
    <s v="Daily"/>
    <s v="No KBMF: Used CBR"/>
    <x v="0"/>
  </r>
  <r>
    <n v="170"/>
    <s v="Batch 1"/>
    <x v="9"/>
    <x v="0"/>
    <s v="Pull EBAN File"/>
    <s v="Report_Limit_PSE_ForInt_YYYYMMDD.txt"/>
    <s v="N/A"/>
    <s v="CBR_VP_CMB_LMT_PSE_v0.11"/>
    <s v="txt"/>
    <s v="Fulldump"/>
    <s v="N"/>
    <s v="Tailor"/>
    <s v="Daily"/>
    <s v="No KBMF: Used CBR"/>
    <x v="0"/>
  </r>
  <r>
    <n v="171"/>
    <s v="Batch 1"/>
    <x v="9"/>
    <x v="0"/>
    <s v="Pull EBAN File"/>
    <s v="Report_Limit_SE_ForInt_YYYYMMDD.txt"/>
    <s v="N/A"/>
    <s v="CBR_VP_CMB_LMT_SE_v0.12"/>
    <s v="txt"/>
    <s v="Fulldump"/>
    <s v="N"/>
    <s v="Tailor"/>
    <s v="Daily"/>
    <s v="No KBMF: Used CBR"/>
    <x v="0"/>
  </r>
  <r>
    <n v="172"/>
    <s v="Batch 1"/>
    <x v="9"/>
    <x v="0"/>
    <s v="Pull EBAN File"/>
    <s v="Reset_LP_Ctp_Funded_ForInt_YYYYMMDD.txt"/>
    <s v="N/A"/>
    <s v="CBR_VP_CMB_LMT_CTP_UTLZ_v0.11"/>
    <s v="txt"/>
    <s v="Fulldump"/>
    <s v="N"/>
    <s v="Tailor"/>
    <s v="Daily"/>
    <s v="No KBMF: Used CBR"/>
    <x v="0"/>
  </r>
  <r>
    <n v="173"/>
    <s v="Batch 1"/>
    <x v="9"/>
    <x v="0"/>
    <s v="Pull EBAN File"/>
    <s v="Reset_MPLCDE_ForInt_YYYYMMDD.txt"/>
    <s v="N/A"/>
    <s v="CBR_VP_CMB_LMT_PSE_UTLZ_v0.11"/>
    <s v="txt"/>
    <s v="Fulldump"/>
    <s v="N"/>
    <s v="Tailor"/>
    <s v="Daily"/>
    <s v="No KBMF: Used CBR"/>
    <x v="0"/>
  </r>
  <r>
    <n v="174"/>
    <s v="Batch 1"/>
    <x v="9"/>
    <x v="0"/>
    <s v="Pull EBAN File"/>
    <s v="MXLimitEffective_YYYYMMDD.txt"/>
    <s v="KBMF-Batch_MX_ADD_ON-590-XXX_MXLimitEffective_Y22M06D23_v1.0.1_WL"/>
    <s v="CBR_AUTO_DEV_CMB_LMT_EFF_DT_v0.1"/>
    <s v="txt"/>
    <s v="Fulldump"/>
    <s v="N"/>
    <s v="Tailor"/>
    <s v="Daily"/>
    <m/>
    <x v="0"/>
  </r>
  <r>
    <n v="175"/>
    <s v="Batch 1"/>
    <x v="23"/>
    <x v="0"/>
    <s v="Pull EBAN File"/>
    <s v="LECP.LEC3D18.TXT"/>
    <s v="LEC3D18_layout"/>
    <s v="CBR_VP_LEC_AR_v0.5"/>
    <s v="txt"/>
    <s v="Fulldump"/>
    <s v="N"/>
    <s v="Tailor"/>
    <s v="Monthly"/>
    <m/>
    <x v="0"/>
  </r>
  <r>
    <n v="176"/>
    <s v="Batch 2"/>
    <x v="8"/>
    <x v="2"/>
    <s v="Pull Database"/>
    <s v="SCM_PRODUCT_MAP"/>
    <s v="KBMF_Ingestion_SCM_PRODUCT_MAP_v00_00_02"/>
    <m/>
    <s v="txt"/>
    <s v="Fulldump"/>
    <s v="Y"/>
    <s v="N"/>
    <m/>
    <s v="Enhance by FW"/>
    <x v="0"/>
  </r>
  <r>
    <n v="177"/>
    <s v="Batch 2"/>
    <x v="8"/>
    <x v="2"/>
    <s v="Pull Database"/>
    <s v="VW_RDT_SCF_CL_ACCT"/>
    <s v="CBR_VP_SCF_LMT_X_AR_REL_v0.4_x000a_Sheet : 5. KBMF-IN"/>
    <s v="CBR_VP_SCF_LMT_X_AR_REL_v0.4.xlsx"/>
    <s v="txt"/>
    <s v="Fulldump"/>
    <s v="Y"/>
    <s v="N"/>
    <m/>
    <s v="Enhance by FW"/>
    <x v="0"/>
  </r>
  <r>
    <n v="178"/>
    <s v="Batch 2"/>
    <x v="0"/>
    <x v="0"/>
    <s v="Pull EBAN File"/>
    <s v="src_pf_ar_ca_limit_dly_yyyymmdd.txt"/>
    <m/>
    <s v="CBR_V_PCB_AR_CA_LMT_DLY_V.0.6"/>
    <s v="txt"/>
    <s v="Fulldump"/>
    <s v="N"/>
    <s v="Tailor"/>
    <s v="Daily"/>
    <m/>
    <x v="0"/>
  </r>
  <r>
    <n v="179"/>
    <s v="Batch 2"/>
    <x v="1"/>
    <x v="0"/>
    <s v="Pull EBAN File"/>
    <s v="common_transaction file.txt"/>
    <m/>
    <s v="CBR_VP_FNC_SVC_TXN_V0.7"/>
    <s v="txt"/>
    <s v="Fulldump"/>
    <s v="N"/>
    <s v="Tailor"/>
    <s v="Daily"/>
    <m/>
    <x v="0"/>
  </r>
  <r>
    <n v="180"/>
    <s v="Batch 2"/>
    <x v="8"/>
    <x v="2"/>
    <s v="Pull Database"/>
    <s v="SCM_TRADING_ACCT"/>
    <s v="KBMF-(460)-SCM_TRADING_ACCT"/>
    <s v="CBR_VP_SCF_TDG_X_AR_REL_v0.3"/>
    <s v="txt"/>
    <s v="Fulldump"/>
    <s v="Y"/>
    <s v="N"/>
    <m/>
    <s v="Enhance by FW"/>
    <x v="0"/>
  </r>
  <r>
    <n v="181"/>
    <s v="Batch 2"/>
    <x v="21"/>
    <x v="0"/>
    <s v="Pull EBAN File"/>
    <s v="VC_RC_CD"/>
    <s v="KBMF-718.02-DATALAKE_VIEW_VC_RC_CD_V2.7.xlsx"/>
    <s v="CBR_EBAN_VC_RC_CD_V0.6.xlsx"/>
    <s v="Paq"/>
    <s v="Fulldump"/>
    <s v="N"/>
    <s v="Tailor"/>
    <s v="Daily"/>
    <m/>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x v="0"/>
    <x v="0"/>
    <s v="Plan B (EBAN)"/>
    <s v="Pull EBAN File"/>
    <s v="src_pf_ar_sa_dly_yyyymmdd.txt"/>
    <s v="W4-AMS-APIB00392-SavingArrangement_DM.xlsx"/>
    <s v="CBR_V_PCB_AR_SA_DLY_v.1.12"/>
    <x v="0"/>
    <s v="Fulldump"/>
    <m/>
    <x v="0"/>
    <s v="Tailor"/>
    <x v="0"/>
  </r>
  <r>
    <x v="0"/>
    <x v="0"/>
    <s v="Plan B (EBAN)"/>
    <s v="Pull EBAN File"/>
    <s v="src_pf_ar_ca_dly_yyyymmdd.txt"/>
    <s v="W4-AMS-APIB00392-CurrentArrangement_DM_V20200312.xlsx"/>
    <s v="CBR_V_PCB_AR_CA_DLY_V0.16"/>
    <x v="0"/>
    <s v="Fulldump"/>
    <m/>
    <x v="0"/>
    <s v="Tailor"/>
    <x v="0"/>
  </r>
  <r>
    <x v="0"/>
    <x v="0"/>
    <s v="Plan B (EBAN)"/>
    <s v="Pull EBAN File"/>
    <s v="src_pf_ar_fx_dly_yyyymmdd.txt"/>
    <s v="W4-AMS-APIB00392-FixedDepositArrangement_DM_V20200312.xlsx"/>
    <s v="CBR_V_PCB_AR_FX_DLY_V0.14"/>
    <x v="0"/>
    <s v="Fulldump"/>
    <m/>
    <x v="0"/>
    <s v="Tailor"/>
    <x v="0"/>
  </r>
  <r>
    <x v="0"/>
    <x v="0"/>
    <s v="Plan B (EBAN)"/>
    <s v="Pull EBAN File"/>
    <s v="src_pf_ar_sf_dly_yyyymmdd.txt"/>
    <s v="W4-AMS-APIB00392-SpecialFixedArrangement_DM_V20200312.xlsx"/>
    <s v="CBR_V_PCB_AR_SF_DLY_v0.11"/>
    <x v="0"/>
    <s v="Fulldump"/>
    <m/>
    <x v="0"/>
    <s v="Tailor"/>
    <x v="0"/>
  </r>
  <r>
    <x v="0"/>
    <x v="0"/>
    <s v="Plan B (EBAN)"/>
    <s v="Pull EBAN File"/>
    <s v="PCB_DIH_ExtRATE1_YYYYMMDD.txt"/>
    <s v="PCB-DIH+KBMF_PCBB00002-ExtRATE1_v1.2.xlsx"/>
    <s v="CBR_FIX_DEP_RATE_TIER_BY_AMT_v0.2"/>
    <x v="0"/>
    <s v="Fulldump"/>
    <m/>
    <x v="0"/>
    <s v="Tailor"/>
    <x v="0"/>
  </r>
  <r>
    <x v="1"/>
    <x v="1"/>
    <s v="Plan B (EBAN)"/>
    <s v="Pull EBAN File"/>
    <s v="Common_Account_Info_YYYYMMDD.txt"/>
    <s v="Common_Account_Info.xlsx"/>
    <s v="CBR_V_AC_INF_V1.1"/>
    <x v="1"/>
    <s v="Fulldump"/>
    <m/>
    <x v="0"/>
    <s v="Tailor"/>
    <x v="0"/>
  </r>
  <r>
    <x v="1"/>
    <x v="1"/>
    <s v="Plan B (EBAN)"/>
    <s v="Pull EBAN File"/>
    <s v="Common_Limit_Info_YYYYMMDD.txt"/>
    <s v="Common_Limit_Info_V2.0.xls"/>
    <s v="CBR_VP_LMT_FNC_SVC_AR_v1.6"/>
    <x v="1"/>
    <s v="Fulldump"/>
    <m/>
    <x v="0"/>
    <s v="Tailor"/>
    <x v="0"/>
  </r>
  <r>
    <x v="1"/>
    <x v="1"/>
    <s v="Plan B (EBAN)"/>
    <s v="Pull EBAN File"/>
    <s v="Common_Market_Code.txt"/>
    <s v="Common_Market_Code.xlsx"/>
    <s v="KBMF-718.02-DATALAKE_VIEW_VQ_MKT_CD_V0.4"/>
    <x v="1"/>
    <s v="Fulldump"/>
    <m/>
    <x v="0"/>
    <s v="Tailor"/>
    <x v="0"/>
  </r>
  <r>
    <x v="1"/>
    <x v="1"/>
    <s v="Plan B (EBAN)"/>
    <s v="Pull EBAN File"/>
    <s v="Common_Rate_Type.txt"/>
    <s v="Common_Rate_Type.xls"/>
    <s v="CBR_718.02_VQ_INT_RATE_TP_CD_V0.4"/>
    <x v="1"/>
    <s v="Fulldump"/>
    <m/>
    <x v="0"/>
    <s v="Tailor"/>
    <x v="0"/>
  </r>
  <r>
    <x v="1"/>
    <x v="1"/>
    <s v="Plan B (EBAN)"/>
    <s v="Pull EBAN File"/>
    <s v="Common_Account_Tier_By_Time.txt"/>
    <s v="Common_Account_Tier_By_Time.xlsx"/>
    <s v="CBR_VP_AR_RATE_TIER_BY_TM_V0.4"/>
    <x v="1"/>
    <s v="Fulldump"/>
    <m/>
    <x v="0"/>
    <s v="Tailor"/>
    <x v="0"/>
  </r>
  <r>
    <x v="1"/>
    <x v="0"/>
    <s v="Plan B (EBAN)"/>
    <s v="Pull EBAN File"/>
    <s v="CISP.CB2D0005.ODENCITD.SAM_YYYYMMDD"/>
    <s v="R192-AMS-KBMFB1900176-CB2D0005-BaOdEncItdAcctBal001_DM"/>
    <s v="CBR_EBAN_VP_PCB_AR_CA_OD_ENC_ITD_LMT_DLY_V0.5"/>
    <x v="2"/>
    <s v="Fulldump"/>
    <m/>
    <x v="0"/>
    <s v="Tailor"/>
    <x v="1"/>
  </r>
  <r>
    <x v="0"/>
    <x v="0"/>
    <s v="Plan B (EBAN)"/>
    <s v="Pull EBAN File"/>
    <s v="src_pf_txn_mis_eft_dly_yyyymmdd.txt"/>
    <s v="KBMF-(718.02)-DATALAKE_VIEW_VP_PCB_EFT_TXN_v.0.4"/>
    <m/>
    <x v="0"/>
    <s v="Fulldump"/>
    <m/>
    <x v="0"/>
    <s v="Tailor"/>
    <x v="2"/>
  </r>
  <r>
    <x v="0"/>
    <x v="0"/>
    <s v="Plan B (EBAN)"/>
    <s v="Pull EBAN File"/>
    <s v="cls500029_yyyymmdd.txt"/>
    <s v="N/A"/>
    <s v="CBR_V_PCB_CL_v.0.7.xlsx"/>
    <x v="0"/>
    <s v="Fulldump"/>
    <m/>
    <x v="0"/>
    <s v="Tailor"/>
    <x v="2"/>
  </r>
  <r>
    <x v="0"/>
    <x v="0"/>
    <s v="Plan B (EBAN)"/>
    <s v="Pull EBAN File"/>
    <s v="SRC_PF_AR_CA_CR_INF_DLY_yyyymmdd.txt"/>
    <s v="N/A"/>
    <s v="CBR_VP_PCB_AR_MSTR_DLY_v.0.3_20200124.xlsx"/>
    <x v="0"/>
    <s v="Fulldump"/>
    <m/>
    <x v="0"/>
    <s v="Tailor"/>
    <x v="2"/>
  </r>
  <r>
    <x v="0"/>
    <x v="2"/>
    <s v="Plan B (EBAN)"/>
    <s v="Pull EBAN File"/>
    <s v="FCD_AR_YYYYMMDD.txt"/>
    <s v="KBMF_640_FCDB0001O_FCDArrangement_v1.0_20220816.xlsx"/>
    <s v="CBR_VP_FCD_DEP_AR_DLY_v1.3"/>
    <x v="0"/>
    <s v="Fulldump"/>
    <m/>
    <x v="0"/>
    <s v="Tailor"/>
    <x v="0"/>
  </r>
  <r>
    <x v="1"/>
    <x v="1"/>
    <s v="Plan B (EBAN)"/>
    <s v="Pull EBAN File"/>
    <s v="Common_Product_Type.txt"/>
    <s v="Common_Product_Type"/>
    <s v="KBMF-718.02-DATALAKE_VIEW_VQ_PD_TP_CD_V0.3"/>
    <x v="1"/>
    <s v="Fulldump"/>
    <m/>
    <x v="0"/>
    <s v="Tailor"/>
    <x v="0"/>
  </r>
  <r>
    <x v="1"/>
    <x v="1"/>
    <s v="Plan B (EBAN)"/>
    <s v="Pull EBAN File"/>
    <s v="Common_Sub_Type.txt"/>
    <s v="Common_Sub_Type"/>
    <s v="KBMF-718.02-DATALAKE_VIEW_VQ_PD_SUB_TP_CD_V0.3"/>
    <x v="1"/>
    <s v="Fulldump"/>
    <m/>
    <x v="0"/>
    <s v="Tailor"/>
    <x v="0"/>
  </r>
  <r>
    <x v="1"/>
    <x v="1"/>
    <s v="Plan B (EBAN)"/>
    <s v="Pull EBAN File"/>
    <s v="Common_Loan_Purpose_Table_yyyymmdd.txt"/>
    <s v="Common-Loan purpose table"/>
    <s v="KBMF-718.02-DATATANK_VIEW_VQN_AR_PPS_TP_CD_V0.1"/>
    <x v="1"/>
    <s v="Fulldump"/>
    <m/>
    <x v="0"/>
    <s v="Tailor"/>
    <x v="0"/>
  </r>
  <r>
    <x v="0"/>
    <x v="3"/>
    <s v="Plan B (EBAN)"/>
    <s v="Pull EBAN File"/>
    <s v="DATALAKE.IN_LPM_LMT_AR_INF_BFR_WRTOF"/>
    <s v="LMD23400.xls"/>
    <s v="CBR_VP_LPM_LMT_AR_INF_BFR_WRTOF_v0.5"/>
    <x v="0"/>
    <s v="Fulldump"/>
    <m/>
    <x v="1"/>
    <s v="N"/>
    <x v="3"/>
  </r>
  <r>
    <x v="1"/>
    <x v="3"/>
    <s v="Plan B (EBAN)"/>
    <s v="Pull EBAN File"/>
    <s v="DATALAKE.IN_LPM_AR_WRTOF_RCV"/>
    <s v="L01D070.xls"/>
    <s v="CBR_V_LPM_AR_WRTOF_RCV_v0.9.xlsx "/>
    <x v="2"/>
    <s v="Fulldump"/>
    <m/>
    <x v="1"/>
    <s v="N"/>
    <x v="2"/>
  </r>
  <r>
    <x v="0"/>
    <x v="3"/>
    <s v="Plan B (EBAN)"/>
    <s v="Pull EBAN File"/>
    <s v="DATALAKE.IN_LPM_LN_CNTG_DMMY_CLSS_PRVN"/>
    <s v="L01W769.xls"/>
    <s v="CBR_VP_LPM_LN_CNTG_DMMY_CLSS_PRVN_v0.19"/>
    <x v="0"/>
    <s v="Fulldump"/>
    <m/>
    <x v="1"/>
    <s v="N"/>
    <x v="3"/>
  </r>
  <r>
    <x v="0"/>
    <x v="3"/>
    <s v="Plan B (EBAN)"/>
    <s v="Pull EBAN File"/>
    <s v="DATALAKE.IN_LPM_LN_CARD_CLSS_PRVN"/>
    <s v="L01W181.xls"/>
    <s v="CBR_VP_LPM_LN_CARD_CLSS_PRVN_v0.18"/>
    <x v="0"/>
    <s v="Fulldump"/>
    <m/>
    <x v="1"/>
    <s v="N"/>
    <x v="3"/>
  </r>
  <r>
    <x v="0"/>
    <x v="3"/>
    <s v="Plan B (EBAN)"/>
    <s v="Pull EBAN File"/>
    <s v="DATALAKE.IN_LPM_LN_CNTG_CLSS_PRVN"/>
    <s v="L01W909.xls"/>
    <s v="CBR_VP_LPM_LN_CNTG_CLSS_PRVN_v0.18"/>
    <x v="0"/>
    <s v="Fulldump"/>
    <m/>
    <x v="1"/>
    <s v="N"/>
    <x v="3"/>
  </r>
  <r>
    <x v="0"/>
    <x v="3"/>
    <s v="Plan B (EBAN)"/>
    <s v="Pull EBAN File"/>
    <s v="DATALAKE.IN_LPM_AR_CLSS_QLY"/>
    <s v="L01D027.xls"/>
    <s v="CBR_VP_LPM_AR_CLSS_QLY_v.0.8"/>
    <x v="0"/>
    <s v="Fulldump"/>
    <m/>
    <x v="1"/>
    <s v="N"/>
    <x v="3"/>
  </r>
  <r>
    <x v="0"/>
    <x v="3"/>
    <s v="Plan B (EBAN)"/>
    <s v="Pull EBAN File"/>
    <s v="DATALAKE.IN_LPM_LN_CNTG_CLSS_PRVN_BFR_WRTOF"/>
    <s v="Layout_L01W909_L01W910.xls "/>
    <s v="CBR_VP_LPM_LN_CNTG_CLSS_PRVN_BFR_WRTOF.v0.4"/>
    <x v="0"/>
    <s v="Fulldump"/>
    <m/>
    <x v="1"/>
    <s v="N"/>
    <x v="3"/>
  </r>
  <r>
    <x v="0"/>
    <x v="3"/>
    <s v="Plan B (EBAN)"/>
    <s v="Pull EBAN File"/>
    <s v="DATALAKE.IN_LPM_LMT_INF_BFR_WRTOF"/>
    <s v="LMD23500.xls"/>
    <s v="CBR_VP_LPM_LMT_INF_BFR_WRTOF_v0.5"/>
    <x v="0"/>
    <s v="Fulldump"/>
    <m/>
    <x v="1"/>
    <s v="N"/>
    <x v="3"/>
  </r>
  <r>
    <x v="0"/>
    <x v="4"/>
    <s v="Plan A"/>
    <s v="Source Push File"/>
    <s v="CIS_IPXAR_YYYYMMDD.txt"/>
    <s v="KBMF-17601-CIS-MDF_IPXAR V0.1"/>
    <s v="CBR_V_AR_X_IP_REL_for_CIS_DECOM_0.11"/>
    <x v="0"/>
    <s v="Fulldump"/>
    <m/>
    <x v="1"/>
    <s v="N"/>
    <x v="3"/>
  </r>
  <r>
    <x v="0"/>
    <x v="4"/>
    <s v="Plan A"/>
    <s v="Source Push File"/>
    <s v="CIS_IP_YYYYMMDD.txt"/>
    <s v="KBMF-17601-CIS-MDF_IP V0.1"/>
    <s v="CBR_V_IP_for_CIS_DECOM_0.15"/>
    <x v="0"/>
    <s v="Fulldump"/>
    <m/>
    <x v="1"/>
    <s v="N"/>
    <x v="3"/>
  </r>
  <r>
    <x v="0"/>
    <x v="4"/>
    <s v="Plan A"/>
    <s v="Source Push File"/>
    <s v="CIS_AR_YYYYMMDD.txt"/>
    <s v="KBMF-17601-CIS-MDF_AR V0.1"/>
    <m/>
    <x v="0"/>
    <s v="Fulldump"/>
    <m/>
    <x v="1"/>
    <s v="N"/>
    <x v="3"/>
  </r>
  <r>
    <x v="0"/>
    <x v="5"/>
    <s v="Plan A"/>
    <s v="Source Push File"/>
    <s v="CSM_CUSTXFORMXCONSENT_YYYYMMDD.TXT"/>
    <s v="KBMF-780-CSMP_V_CUSTXFORMXCONSENT_v.0.3"/>
    <s v="CBR_V_CNSNT_FORM_KBNK_V0.7.xlsx"/>
    <x v="0"/>
    <s v="Fulldump"/>
    <s v="Y"/>
    <x v="1"/>
    <s v="N"/>
    <x v="3"/>
  </r>
  <r>
    <x v="0"/>
    <x v="5"/>
    <s v="Plan A"/>
    <s v="Source Push File"/>
    <s v="CSM_FORMXAPPR_YYYYMMDD.TXT"/>
    <s v="KBMF-780-CSMP_V_FORMXAPPR_v.0.2"/>
    <s v="CBR_VP_CNSNT_FORM_DTL_V0.1.xlsx"/>
    <x v="0"/>
    <s v="Fulldump"/>
    <s v="Y"/>
    <x v="1"/>
    <s v="N"/>
    <x v="3"/>
  </r>
  <r>
    <x v="0"/>
    <x v="5"/>
    <s v="Plan A"/>
    <s v="Source Push File"/>
    <s v="CSM_CHANNEL_YYYYMMDD.TXT"/>
    <s v="KBMF-780-CSMP_V_CHANNEL_v.0.2"/>
    <s v="CBR_VP_CNSNT_CNL_CD_v.0.1.xlsx"/>
    <x v="0"/>
    <s v="Fulldump"/>
    <s v="Y"/>
    <x v="1"/>
    <s v="N"/>
    <x v="3"/>
  </r>
  <r>
    <x v="0"/>
    <x v="5"/>
    <s v="Plan A"/>
    <s v="Source Push File"/>
    <s v="CSM_ORIGINATEPRODUCTCOA_YYYYMMDD.TXT"/>
    <s v="KBMF-780-CSMP_ORIGINATEPRODUCTCOA_v.0.1"/>
    <m/>
    <x v="0"/>
    <s v="Fulldump"/>
    <s v="Y"/>
    <x v="1"/>
    <s v="N"/>
    <x v="3"/>
  </r>
  <r>
    <x v="0"/>
    <x v="5"/>
    <s v="Plan A"/>
    <s v="Source Push File"/>
    <s v="CSM_ORIGINATEPRODUCTNONCOA_YYYYMMDD.TXT"/>
    <s v="KBMF-780-CSMP_V_ORIGINATEPRODUCTNONCOA_v.0.2"/>
    <s v="CBR_VP_CNSNT_ORIG_NON_COA_PD_CD_v.0.2.xlsx"/>
    <x v="0"/>
    <s v="Fulldump"/>
    <s v="Y"/>
    <x v="1"/>
    <s v="N"/>
    <x v="3"/>
  </r>
  <r>
    <x v="0"/>
    <x v="5"/>
    <s v="Plan A"/>
    <s v="Source Push File"/>
    <s v="CSM_PURPOSE_YYYYMMDD.TXT"/>
    <s v="KBMF-780-CSMP_V_PURPOSE_v.0.2"/>
    <s v="CBR_VP_CNSNT_PPS_CD_v.0.1.xlsx"/>
    <x v="0"/>
    <s v="Fulldump"/>
    <s v="Y"/>
    <x v="1"/>
    <s v="N"/>
    <x v="3"/>
  </r>
  <r>
    <x v="0"/>
    <x v="5"/>
    <s v="Plan A"/>
    <s v="Source Push File"/>
    <s v="CSM_COMPANY_YYYYMMDD.TXT"/>
    <s v="KBMF-780-CSMP_V_COMPANY_v.0.2"/>
    <s v="CBR_VP_CNSNT_CO_CD_v.0.2.xlsx"/>
    <x v="0"/>
    <s v="Fulldump"/>
    <s v="Y"/>
    <x v="1"/>
    <s v="N"/>
    <x v="3"/>
  </r>
  <r>
    <x v="0"/>
    <x v="5"/>
    <s v="Plan A"/>
    <s v="Source Push File"/>
    <s v="CSM_RECEIVERTYPE_YYYYMMDD.TXT"/>
    <s v="KBMF-780-CSMP_V_RECEIVERTYPE_v.0.2"/>
    <s v="CBR_VP_CNSNT_RCVR_TP_CD_v.0.1"/>
    <x v="0"/>
    <s v="Fulldump"/>
    <s v="Y"/>
    <x v="1"/>
    <s v="N"/>
    <x v="3"/>
  </r>
  <r>
    <x v="0"/>
    <x v="5"/>
    <s v="Plan A"/>
    <s v="Source Push File"/>
    <s v="CSM_FORMCONSENT_YYYYMMDD.TXT"/>
    <s v="KBMF-780-CSMP_V_FORMCONSENT_v.0.1"/>
    <s v="CBR_VP_CNSNT_FORM_v0.1"/>
    <x v="0"/>
    <s v="Fulldump"/>
    <s v="Y"/>
    <x v="1"/>
    <s v="N"/>
    <x v="3"/>
  </r>
  <r>
    <x v="0"/>
    <x v="5"/>
    <s v="Plan A"/>
    <s v="Source Push File"/>
    <s v="CSM_FORMXCONTENT_YYYYMMDD.TXT"/>
    <s v="KBMF-780-CSMP_V_FORMXCONTENT_v.0.5"/>
    <s v="CBR_VP_CNSNT_FORM_CNTNT_v.1.0"/>
    <x v="0"/>
    <s v="Fulldump"/>
    <s v="Y"/>
    <x v="1"/>
    <s v="N"/>
    <x v="3"/>
  </r>
  <r>
    <x v="0"/>
    <x v="5"/>
    <s v="Plan A"/>
    <s v="Source Push File"/>
    <s v="CSM_ACTION_YYYYMMDD.TXT"/>
    <s v="KBMF-780-CSMP_V_ACTION_v.0.2"/>
    <s v="CBR_VP_CNSNT_ACTN_CD_v.0.1"/>
    <x v="0"/>
    <s v="Fulldump"/>
    <s v="Y"/>
    <x v="1"/>
    <s v="N"/>
    <x v="3"/>
  </r>
  <r>
    <x v="0"/>
    <x v="5"/>
    <s v="Plan A"/>
    <s v="Source Push File"/>
    <s v="CSM_PRODUCT_YYYYMMDD.TXT"/>
    <s v="KBMF-780-CSMP_PRODUCT_v.0.1"/>
    <m/>
    <x v="0"/>
    <s v="Fulldump"/>
    <s v="Y"/>
    <x v="1"/>
    <s v="N"/>
    <x v="3"/>
  </r>
  <r>
    <x v="1"/>
    <x v="6"/>
    <s v="Plan B (EBAN)"/>
    <s v="Pull EBAN File"/>
    <s v="LCR070_YYYYMMDD.txt"/>
    <s v="KBMF_Batch_TF_MIS-Report_(LCR070).xlsx"/>
    <s v="CBR_EBAN_V_TRD_AC_AR_v1.1"/>
    <x v="1"/>
    <s v="Fulldump"/>
    <m/>
    <x v="0"/>
    <s v="Tailor"/>
    <x v="0"/>
  </r>
  <r>
    <x v="1"/>
    <x v="6"/>
    <s v="Plan B (EBAN)"/>
    <s v="Pull EBAN File"/>
    <s v="SRC_EXIMAR_YYYYMMDD.TXT"/>
    <s v="KBMF_Batch_TF_MIS-Report_(ALM).xlsx"/>
    <s v="CBR_EBAN_V_TRD_AC_AR_INF_v0.4"/>
    <x v="1"/>
    <s v="Fulldump"/>
    <m/>
    <x v="0"/>
    <s v="Tailor"/>
    <x v="0"/>
  </r>
  <r>
    <x v="1"/>
    <x v="7"/>
    <s v="Plan B (EBAN)"/>
    <s v="Pull EBAN File"/>
    <s v="KBGT_CONT_OUTSTANDING_YYYYMMDD.TXT"/>
    <s v="KBMF-Batch_NTF_Contingent_Outstanding_DIH_v0.0.29_20200702.xlsx"/>
    <s v="CBR_EBAN_VP_CNTG_TDG_AC_AR_INF_v1.4"/>
    <x v="1"/>
    <s v="Fulldump"/>
    <m/>
    <x v="0"/>
    <s v="Tailor"/>
    <x v="0"/>
  </r>
  <r>
    <x v="1"/>
    <x v="7"/>
    <s v="Plan B (EBAN)"/>
    <s v="Pull EBAN File"/>
    <s v="KBGT_LOAN_OUTSTANDING_YYYYMMDD.TXT"/>
    <s v="KBMF-Batch_NTF_Loan_Outstanding_DIH_v0.0.28_20200702.xlsx"/>
    <s v="CBR_EBAN_V_TDG_AC_AR_INF_v1.2"/>
    <x v="1"/>
    <s v="Fulldump"/>
    <m/>
    <x v="0"/>
    <s v="Tailor"/>
    <x v="0"/>
  </r>
  <r>
    <x v="1"/>
    <x v="8"/>
    <s v="Plan B (Source)"/>
    <s v="Pull Database"/>
    <s v="VW_SCT_BOOK_LOAN"/>
    <s v="KBMF-(460)-SCT_BOOK_LOAN.xlsx"/>
    <s v="CBR_VP_SCF_BOOK_LOAN_v0.7"/>
    <x v="0"/>
    <s v="Fulldump"/>
    <m/>
    <x v="1"/>
    <s v="N"/>
    <x v="1"/>
  </r>
  <r>
    <x v="1"/>
    <x v="8"/>
    <s v="Plan B (Source)"/>
    <s v="Pull Database"/>
    <s v="VW_RDT_SCF_CL"/>
    <s v="KBMF-Batch_SCF_Credit_limit_v4.0.xlsx"/>
    <s v="CBR_VP_SCF_LMT_AR_INF_v0.4"/>
    <x v="0"/>
    <s v="Fulldump"/>
    <m/>
    <x v="1"/>
    <s v="N"/>
    <x v="1"/>
  </r>
  <r>
    <x v="1"/>
    <x v="8"/>
    <s v="Plan B (Source)"/>
    <s v="Pull Database"/>
    <s v="VW_CM_FEE_STRUCTURE"/>
    <s v="KBMF-(460)-SCM_FEE_STRUCTURE.xlsx"/>
    <s v="CBR_VP_SCF_FEE_DTL_v0.6"/>
    <x v="0"/>
    <s v="Fulldump"/>
    <m/>
    <x v="1"/>
    <s v="N"/>
    <x v="1"/>
  </r>
  <r>
    <x v="1"/>
    <x v="8"/>
    <s v="Plan B (Source)"/>
    <s v="Pull Database"/>
    <s v="VW_SCM_ACCT"/>
    <s v="KBMF-(460)-SCM_ACCT.xlsx"/>
    <s v="CBR_VP_SCF_CST_X_AR_REL_v0.2"/>
    <x v="0"/>
    <s v="Fulldump"/>
    <m/>
    <x v="1"/>
    <s v="N"/>
    <x v="1"/>
  </r>
  <r>
    <x v="1"/>
    <x v="8"/>
    <s v="Plan B (Source)"/>
    <s v="Pull Database"/>
    <s v="SCM_TRADING"/>
    <s v="KBMF-(460)-SCM_TRADING.xlsx"/>
    <s v="CBR_VP_SCF_TDG_0.4"/>
    <x v="0"/>
    <s v="Fulldump"/>
    <m/>
    <x v="1"/>
    <s v="N"/>
    <x v="1"/>
  </r>
  <r>
    <x v="1"/>
    <x v="8"/>
    <s v="Plan B (Source)"/>
    <s v="Pull Database"/>
    <s v="SCM_CUSTOMER"/>
    <s v="KBMF-(460)-SCM_CUSTOMER_updatefield.xlsx"/>
    <s v="CBR_VP_SCF_CST_PRFL_v0.3"/>
    <x v="0"/>
    <s v="Fulldump"/>
    <m/>
    <x v="1"/>
    <s v="N"/>
    <x v="1"/>
  </r>
  <r>
    <x v="1"/>
    <x v="9"/>
    <s v="Plan B (EBAN)"/>
    <s v="Pull EBAN File"/>
    <s v="MXMKTEvent_YYYYMMDD.txt"/>
    <s v="KBMF-Batch_MX_ADD_ON-590-XXX_MXMKTEvent_Y22M04D21_v1.0.0_WL.xls"/>
    <s v="CBR_VP_CMB_MKT_EV_v0.1"/>
    <x v="1"/>
    <s v="Fulldump"/>
    <m/>
    <x v="0"/>
    <s v="Tailor"/>
    <x v="1"/>
  </r>
  <r>
    <x v="1"/>
    <x v="9"/>
    <s v="Plan B (EBAN)"/>
    <s v="Pull EBAN File"/>
    <s v="MMLiveMat_YYYYMMDD.txt"/>
    <s v="-(105) KBMF-Batch_MX_ADD_ON-590-048_MMLiveMat_Y22M04D21_v1.0.5_WL.xls_x000a_- (105) KBMF-Batch_MX_ADD_ON-590-048_MMLiveMat_Y21M11D012_v1.0.2_PC"/>
    <s v="CBR_VP_CMB_MM_DEAL_AR_v0.6"/>
    <x v="1"/>
    <s v="Fulldump"/>
    <m/>
    <x v="0"/>
    <s v="Tailor"/>
    <x v="1"/>
  </r>
  <r>
    <x v="0"/>
    <x v="10"/>
    <s v="Plan A"/>
    <s v="Source Push File"/>
    <s v="mdm.CST_IP_LGL_STC_TP_CD"/>
    <s v="KBMF-655-FILE-RDM_CST_IP_LGL_STC_TP_CD_V.0.1"/>
    <s v="CBR_V_IP_LGL_STC_TP_CD_v.0.5"/>
    <x v="0"/>
    <s v="Fulldump"/>
    <s v="Y"/>
    <x v="1"/>
    <s v="N"/>
    <x v="3"/>
  </r>
  <r>
    <x v="0"/>
    <x v="10"/>
    <s v="Plan A"/>
    <s v="Source Push File"/>
    <s v="mdm.CST_NAT_CD"/>
    <s v="KBMF-655-FILE-RDM_CST_NAT_CD_V.0.1"/>
    <s v="CBR_V_NAT_CD_v0.7"/>
    <x v="0"/>
    <s v="Fulldump"/>
    <s v="Y"/>
    <x v="1"/>
    <s v="N"/>
    <x v="3"/>
  </r>
  <r>
    <x v="0"/>
    <x v="10"/>
    <s v="Plan A"/>
    <s v="Source Push File"/>
    <s v="mdm.CST_MAR_ST_CD"/>
    <s v="KBMF-655-FILE-RDM_CST_MAR_ST_CD_V.0.1"/>
    <s v="CBR_V_MAR_ST_CD_v0.8"/>
    <x v="0"/>
    <s v="Fulldump"/>
    <s v="Y"/>
    <x v="1"/>
    <s v="N"/>
    <x v="3"/>
  </r>
  <r>
    <x v="0"/>
    <x v="10"/>
    <s v="Plan A"/>
    <s v="Source Push File"/>
    <s v="mdm.CST_CTF_TP_CD"/>
    <s v="KBMF-655-FILE-RDM_CST_CTF_TP_CD_V.0.1"/>
    <s v="CBR_V_CTF_TP_CD_v.0.7"/>
    <x v="0"/>
    <s v="Fulldump"/>
    <s v="Y"/>
    <x v="1"/>
    <s v="N"/>
    <x v="3"/>
  </r>
  <r>
    <x v="0"/>
    <x v="10"/>
    <s v="Plan A"/>
    <s v="Source Push File"/>
    <s v="mdm.CST_OCP_CD"/>
    <s v="KBMF-655-FILE-RDM_CST_OCP_CD_V.0.1"/>
    <s v="CBR_V_OCP_CD_V0.4_PRD"/>
    <x v="0"/>
    <s v="Fulldump"/>
    <s v="Y"/>
    <x v="1"/>
    <s v="N"/>
    <x v="3"/>
  </r>
  <r>
    <x v="0"/>
    <x v="10"/>
    <s v="Plan A"/>
    <s v="Source Push File"/>
    <s v="mdm.CST_PROF_CD"/>
    <s v="KBMF-655-FILE-RDM_CST_PROF_CD_V.0.1"/>
    <s v="CBR_EBAN_V_PROF_CD_V0.7"/>
    <x v="0"/>
    <s v="Fulldump"/>
    <s v="Y"/>
    <x v="1"/>
    <s v="N"/>
    <x v="3"/>
  </r>
  <r>
    <x v="0"/>
    <x v="10"/>
    <s v="Plan A"/>
    <s v="Source Push File"/>
    <s v="mdm.CST_IDV_INCM_SEG_CD"/>
    <s v="KBMF-655-FILE-RDM_CST_IDV_INCM_SEG_CD_V.0.1"/>
    <s v="CBR_V_IDV_INCM_SEG_CD_v.1.0"/>
    <x v="0"/>
    <s v="Fulldump"/>
    <s v="Y"/>
    <x v="1"/>
    <s v="N"/>
    <x v="3"/>
  </r>
  <r>
    <x v="0"/>
    <x v="10"/>
    <s v="Plan A"/>
    <s v="Source Push File"/>
    <s v="mdm.CST_SEG_CD"/>
    <s v="KBMF-655-FILE-RDM_CST_SEG_CD_V.0.1"/>
    <s v="CBR_V_SEG_CD_v1.2"/>
    <x v="0"/>
    <s v="Fulldump"/>
    <s v="Y"/>
    <x v="1"/>
    <s v="N"/>
    <x v="3"/>
  </r>
  <r>
    <x v="0"/>
    <x v="10"/>
    <s v="Plan A"/>
    <s v="Source Push File"/>
    <s v="mdm.CARD_TP_CD"/>
    <s v="KBMF-655-FILE-RDM_CARD_TP_CD_V.0.1"/>
    <s v="CBR_EBAN_V_CC_TP_CD_v1.0"/>
    <x v="0"/>
    <s v="Fulldump"/>
    <s v="Y"/>
    <x v="1"/>
    <s v="N"/>
    <x v="3"/>
  </r>
  <r>
    <x v="0"/>
    <x v="10"/>
    <s v="Plan A"/>
    <s v="Source Push File"/>
    <s v="PIM.V_COA_PD"/>
    <s v="KBMF-655-FILE-RDM_PIM_COA_PD_V.0.1"/>
    <s v="CBR_V_COA_PD_v.0.5.xlsx"/>
    <x v="0"/>
    <s v="Fulldump"/>
    <s v="Y"/>
    <x v="1"/>
    <s v="N"/>
    <x v="3"/>
  </r>
  <r>
    <x v="0"/>
    <x v="10"/>
    <s v="Plan A"/>
    <s v="Source Push File"/>
    <s v="IDY_CL_CD"/>
    <s v="KBMF-655-FILE-RDM_IDY_CL_CD_V.0.1"/>
    <s v="CBR_EBAN_VC_REFR_IDY_CL_CD_V.2.7"/>
    <x v="0"/>
    <s v="Fulldump"/>
    <s v="Y"/>
    <x v="1"/>
    <s v="N"/>
    <x v="3"/>
  </r>
  <r>
    <x v="0"/>
    <x v="10"/>
    <s v="Plan A"/>
    <s v="Source Push File"/>
    <s v="IDY_CL_SUB_GRP_CD"/>
    <s v="KBMF-655-FILE-RDM_IDY_CL_SUB_GRP_CD_V.0.1"/>
    <m/>
    <x v="0"/>
    <s v="Fulldump"/>
    <s v="Y"/>
    <x v="1"/>
    <s v="N"/>
    <x v="3"/>
  </r>
  <r>
    <x v="1"/>
    <x v="11"/>
    <s v="Plan B (Source)"/>
    <s v="DIH Extraction File (Pull)"/>
    <s v="MIDRATE_KBANK_YYYY-MM-DD.csv"/>
    <s v="KBMF_FXPub-761-200_KBankMidRate_Y18M07D18_V001_CS"/>
    <m/>
    <x v="3"/>
    <s v="Delta"/>
    <m/>
    <x v="0"/>
    <s v="Header"/>
    <x v="1"/>
  </r>
  <r>
    <x v="1"/>
    <x v="3"/>
    <s v="Plan A"/>
    <s v="DIH PUSH"/>
    <s v="DIH_Composite_V_LPM_X_IP_REL"/>
    <s v="KBMF-655-FILE_LPM_X_IP_REL_V0.1"/>
    <m/>
    <x v="0"/>
    <s v="Delta"/>
    <m/>
    <x v="1"/>
    <s v="N"/>
    <x v="1"/>
  </r>
  <r>
    <x v="0"/>
    <x v="4"/>
    <s v="Plan A"/>
    <s v="Source Push File"/>
    <s v="CIS_RELAR_YYYYMMDD.txt"/>
    <s v="KBMF-17601-CIS-MDF_RELAR V0.1"/>
    <s v="CBR_V_AR_X_IP_REL_TP_CD_for_CIS_DECOM_0.5"/>
    <x v="0"/>
    <s v="Fulldump"/>
    <m/>
    <x v="1"/>
    <s v="N"/>
    <x v="3"/>
  </r>
  <r>
    <x v="0"/>
    <x v="4"/>
    <s v="Plan A"/>
    <s v="Source Push File"/>
    <s v="CIS_DOCTP_YYYYMMDD.txt"/>
    <s v="KBMF-17601-CIS-MDF_DOCTP V0.1"/>
    <s v="CBR_V_DOC_ITM_CD_for_CIS_DECOM_v0.3"/>
    <x v="0"/>
    <s v="Fulldump"/>
    <m/>
    <x v="1"/>
    <s v="N"/>
    <x v="3"/>
  </r>
  <r>
    <x v="0"/>
    <x v="4"/>
    <s v="Plan A"/>
    <s v="Source Push File"/>
    <s v="CIS_CNTRELTP_YYYYMMDD.txt"/>
    <s v="KBMF-17601-CIS-MDF_CNTRELTP V0.1"/>
    <s v="CBR_V_ELC_ADR_LO_USE_TP_CD_for_CIS_DECOM_0.5"/>
    <x v="0"/>
    <s v="Fulldump"/>
    <m/>
    <x v="1"/>
    <s v="N"/>
    <x v="3"/>
  </r>
  <r>
    <x v="0"/>
    <x v="4"/>
    <s v="Plan A"/>
    <s v="Source Push File"/>
    <s v="CIS_IPXCONTACT_YYYYMMDD.txt"/>
    <s v="KBMF-17601-CIS-MDF_IPXCONTACT V0.1"/>
    <s v="CBR_V_IP_X_ELC_ADR_REL_for_CIS_DECOM_0.8"/>
    <x v="0"/>
    <s v="Fulldump"/>
    <m/>
    <x v="1"/>
    <s v="N"/>
    <x v="3"/>
  </r>
  <r>
    <x v="0"/>
    <x v="4"/>
    <s v="Plan A"/>
    <s v="Source Push File"/>
    <s v="CIS_CONTTP_YYYYMMDD.txt"/>
    <s v="KBMF-17601-CIS-MDF_CONTTP V0.1"/>
    <s v="CBR_V_ELC_ADR_USE_TP_CD_for_CIS_DECOM_0.4"/>
    <x v="0"/>
    <s v="Fulldump"/>
    <m/>
    <x v="1"/>
    <s v="N"/>
    <x v="3"/>
  </r>
  <r>
    <x v="0"/>
    <x v="4"/>
    <s v="Plan A"/>
    <s v="Source Push File"/>
    <s v="CIS_CONTINFO_YYYYMMDD.txt"/>
    <s v="KBMF-17601-CIS-MDF_CONTINFO V0.1"/>
    <s v="CBR_V_ELC_ADR_for_CIS_DECOM_0.12"/>
    <x v="0"/>
    <s v="Fulldump"/>
    <m/>
    <x v="1"/>
    <s v="N"/>
    <x v="3"/>
  </r>
  <r>
    <x v="0"/>
    <x v="4"/>
    <s v="Plan A"/>
    <s v="Source Push File"/>
    <s v="CIS_IDV_YYYYMMDD.txt"/>
    <s v="KBMF-17601-CIS-MDF-IDV V0.1"/>
    <s v="CBR_V_IDV_for_CIS_DECOM_v0.12"/>
    <x v="0"/>
    <s v="Fulldump"/>
    <m/>
    <x v="1"/>
    <s v="N"/>
    <x v="3"/>
  </r>
  <r>
    <x v="0"/>
    <x v="4"/>
    <s v="Plan A"/>
    <s v="Source Push File"/>
    <s v="CIS_ORG_YYYYMMDD.txt"/>
    <s v="KBMF-17601-CIS-MDF_ORG V0.1"/>
    <s v="CBR_V_ORG_for_CIS_DECOM_0.11"/>
    <x v="0"/>
    <s v="Fulldump"/>
    <m/>
    <x v="1"/>
    <s v="N"/>
    <x v="3"/>
  </r>
  <r>
    <x v="0"/>
    <x v="4"/>
    <s v="Plan A"/>
    <s v="Source Push File"/>
    <s v="CIS_IPSEGMENT_YYYYMMDD.txt"/>
    <s v="KBMF-17601-CIS-MDF_IPSEGMENT V0.1"/>
    <s v="CBR_V_IP_X_SEG_REL_for_CIS_DECOM_0.11"/>
    <x v="0"/>
    <s v="Fulldump"/>
    <m/>
    <x v="1"/>
    <s v="N"/>
    <x v="3"/>
  </r>
  <r>
    <x v="0"/>
    <x v="4"/>
    <s v="Plan A"/>
    <s v="Source Push File"/>
    <s v="CIS_HISTSEGM_YYYYMMDD.txt"/>
    <s v="KBMF-17601-CIS-MDF_HISTSEGM V0.1"/>
    <s v="CBR_V_IP_X_SEG_REL_for_CIS_DECOM_0.11"/>
    <x v="0"/>
    <s v="Fulldump"/>
    <m/>
    <x v="1"/>
    <s v="N"/>
    <x v="3"/>
  </r>
  <r>
    <x v="0"/>
    <x v="4"/>
    <s v="Plan A"/>
    <s v="Source Push File"/>
    <s v="CIS_ADDR_YYYYMMDD.txt"/>
    <s v="KBMF-17601-CIS-MDF_ADDR V0.1"/>
    <s v="CBR_V_ADR_for_CIS_DECOM_v0.10"/>
    <x v="0"/>
    <s v="Fulldump"/>
    <m/>
    <x v="1"/>
    <s v="N"/>
    <x v="3"/>
  </r>
  <r>
    <x v="0"/>
    <x v="4"/>
    <s v="Plan A"/>
    <s v="Source Push File"/>
    <s v="CIS_IPXADDR_YYYYMMDD.txt"/>
    <s v="KBMF-17601-CIS-MDF_IPXADDR V0.1"/>
    <s v="CBR_V_IP_X_ADR_REL_for_CIS_DECOM_v0.7"/>
    <x v="0"/>
    <s v="Fulldump"/>
    <m/>
    <x v="1"/>
    <s v="N"/>
    <x v="3"/>
  </r>
  <r>
    <x v="0"/>
    <x v="4"/>
    <s v="Plan A"/>
    <s v="Source Push File"/>
    <s v="CIS_DNTCNT_YYYYMMDD.txt"/>
    <s v="KBMF-17601-CIS-MDF_DNTCNT V0.1"/>
    <s v="CBR_V_CTC_CNDT_for_CIS_DECOM_0.5"/>
    <x v="0"/>
    <s v="Fulldump"/>
    <m/>
    <x v="1"/>
    <s v="N"/>
    <x v="3"/>
  </r>
  <r>
    <x v="0"/>
    <x v="4"/>
    <s v="Plan A"/>
    <s v="Source Push File"/>
    <s v="CIS_OTHDOC_YYYYMMDD.txt"/>
    <s v="KBMF-17601-CIS-MDF_OTHDOC V0.1"/>
    <s v="CBR_V_IP_X_DOC_ITM_REL_for_CIS_DECOM_v0.6"/>
    <x v="0"/>
    <s v="Fulldump"/>
    <m/>
    <x v="1"/>
    <s v="N"/>
    <x v="3"/>
  </r>
  <r>
    <x v="1"/>
    <x v="12"/>
    <s v="Plan A"/>
    <s v="Pull File"/>
    <s v="CPACP.DIH.KB1DH013.EPTRANS.Dddmmyy"/>
    <s v="KBMF_KB1DH013_EPTRANS_V1.0.8.xls"/>
    <m/>
    <x v="2"/>
    <s v="Fulldump"/>
    <m/>
    <x v="0"/>
    <s v="Tailor"/>
    <x v="1"/>
  </r>
  <r>
    <x v="1"/>
    <x v="12"/>
    <s v="Plan A"/>
    <s v="Pull File"/>
    <s v="CPACP.DIH.KB1DH045.CC1D289G.D%%TRANDATE.TXT"/>
    <s v="KBMF_KB1DH045_CC1D289G_collateral_V 1.0.1_09March2022.xlsx"/>
    <m/>
    <x v="4"/>
    <s v="Fulldump"/>
    <m/>
    <x v="0"/>
    <s v="Y"/>
    <x v="1"/>
  </r>
  <r>
    <x v="1"/>
    <x v="12"/>
    <s v="Plan A"/>
    <s v="Pull File"/>
    <s v="CPACP.DIH.KB1DH002.CPBCRD.D%%TRANDATE"/>
    <s v="KBMF_KB1DH002_CPBCRD V 1.0.13.xlsx"/>
    <m/>
    <x v="2"/>
    <s v="Fulldump"/>
    <m/>
    <x v="0"/>
    <s v="Y"/>
    <x v="1"/>
  </r>
  <r>
    <x v="1"/>
    <x v="12"/>
    <s v="Plan A"/>
    <s v="Pull File"/>
    <s v="CPACP.DIH.KB1DH005.KBBCRD.D%%TRANDATE"/>
    <s v="KBMF_KB1DH005_KBBCRD_V 1.0.8.xlsx"/>
    <m/>
    <x v="2"/>
    <s v="Fulldump"/>
    <m/>
    <x v="0"/>
    <s v="Y"/>
    <x v="1"/>
  </r>
  <r>
    <x v="1"/>
    <x v="12"/>
    <s v="Plan A"/>
    <s v="Pull File"/>
    <s v="CPACP.DIH.KB1DH004.CPBMER.Dddmmyy"/>
    <s v="KBMF_KB1DH004_CPBMER V0.0.8_200717.xls"/>
    <m/>
    <x v="2"/>
    <s v="Fulldump"/>
    <m/>
    <x v="0"/>
    <s v="Y"/>
    <x v="1"/>
  </r>
  <r>
    <x v="1"/>
    <x v="12"/>
    <s v="Plan A"/>
    <s v="Pull File"/>
    <s v="CPACP.DIH.KB1DH023.LBPTTRN.Dddmmyy.TXT"/>
    <s v="7.KBMF_KB1DH023_LBPTTRN V1.8.xls"/>
    <m/>
    <x v="4"/>
    <s v="Fulldump"/>
    <m/>
    <x v="0"/>
    <s v="Tailor"/>
    <x v="1"/>
  </r>
  <r>
    <x v="1"/>
    <x v="12"/>
    <s v="Plan A"/>
    <s v="Pull File"/>
    <s v="CPACP.DIH.KB1DH039.CCND5012.Dddmmyy.TXT"/>
    <s v="KBMF_KB1DH039_CCND5012_V0.6.xls"/>
    <m/>
    <x v="2"/>
    <s v="Fulldump"/>
    <m/>
    <x v="0"/>
    <s v="Y"/>
    <x v="1"/>
  </r>
  <r>
    <x v="1"/>
    <x v="12"/>
    <s v="Plan A"/>
    <s v="Pull File"/>
    <s v="CPACP.DIH.KB1DH010.OADCTF.DDDMMYY"/>
    <s v="27.KBMF_KB1DH010_OADCC03 V2.0 (2).xls"/>
    <m/>
    <x v="2"/>
    <s v="Fulldump"/>
    <m/>
    <x v="0"/>
    <s v="Y"/>
    <x v="1"/>
  </r>
  <r>
    <x v="1"/>
    <x v="12"/>
    <s v="Plan A"/>
    <s v="Pull File"/>
    <s v="CPACP.DIH.KB1DH017.CPAMT.Dddmmyy.TXT"/>
    <s v="KBMF_KB1DH017_CPAMT V1.9.xlsx"/>
    <m/>
    <x v="4"/>
    <s v="Fulldump"/>
    <m/>
    <x v="0"/>
    <s v="Tailor"/>
    <x v="1"/>
  </r>
  <r>
    <x v="1"/>
    <x v="12"/>
    <s v="Plan A"/>
    <s v="Pull File"/>
    <s v="CPACP.DIH.KB1DH019.CC1T377.Dddmmyy.txt"/>
    <s v="KBMF_KB1DH019_CP1T377 V2.8.xlsx"/>
    <m/>
    <x v="4"/>
    <s v="Fulldump"/>
    <m/>
    <x v="0"/>
    <s v="Y"/>
    <x v="1"/>
  </r>
  <r>
    <x v="1"/>
    <x v="12"/>
    <s v="Plan A"/>
    <s v="Pull File"/>
    <s v="CPACP.DIH.KB1DH018.CPSRPTT.Dddmmyy.TXT"/>
    <s v="KBMF_KB1DH018_CPSRPTT V1.9.xls"/>
    <m/>
    <x v="4"/>
    <s v="Fulldump"/>
    <m/>
    <x v="0"/>
    <s v="Tailor"/>
    <x v="1"/>
  </r>
  <r>
    <x v="1"/>
    <x v="12"/>
    <s v="Plan A"/>
    <s v="Pull File"/>
    <s v="CPACP.DIH.KB1DH037.CPCCPF.Dddmmyy.TXT"/>
    <s v="KBMF_KB1DH037_CPCCPF_CPTCPF_V0.9.xls"/>
    <m/>
    <x v="2"/>
    <s v="Fulldump"/>
    <m/>
    <x v="0"/>
    <s v="Y"/>
    <x v="1"/>
  </r>
  <r>
    <x v="1"/>
    <x v="12"/>
    <s v="Plan A"/>
    <s v="Pull File"/>
    <s v="CPACP.DIH.KB1DH003.CPBCUS.D%%TRANDATE"/>
    <s v="KBMF_KB1DH003_CPBCUS_V 1.0.7.xlsx"/>
    <m/>
    <x v="2"/>
    <s v="Fulldump"/>
    <m/>
    <x v="0"/>
    <s v="Y"/>
    <x v="1"/>
  </r>
  <r>
    <x v="1"/>
    <x v="12"/>
    <s v="Plan A"/>
    <s v="Pull File"/>
    <s v="CPACP.DIH.KB1DH006.KBBCUS.D%%TRANDATE"/>
    <s v="KBMF_KB1DH006_KBBCUS_V 1.0.8.xlsx"/>
    <m/>
    <x v="2"/>
    <s v="Fulldump"/>
    <m/>
    <x v="0"/>
    <s v="Y"/>
    <x v="1"/>
  </r>
  <r>
    <x v="1"/>
    <x v="12"/>
    <s v="Plan A"/>
    <s v="Pull File"/>
    <s v="CPACP.DIH.KB1DH028.CCIXPT.Dddmmyy.TXT"/>
    <s v="AMS-KBMF-655-DIH-OPEN_CARDLINK_MASTER_V5.0.xls"/>
    <m/>
    <x v="4"/>
    <s v="Fulldump"/>
    <m/>
    <x v="0"/>
    <s v="Tailor"/>
    <x v="1"/>
  </r>
  <r>
    <x v="1"/>
    <x v="12"/>
    <s v="Plan A"/>
    <s v="Pull File"/>
    <s v="CPACP.DIH.KB1DH029.CCATABLA.Dddmmyy.TXT"/>
    <s v="AMS-KBMF-655-DIH-OPEN_CARDLINK_VISA_V6.0.xls"/>
    <m/>
    <x v="4"/>
    <s v="Fulldump"/>
    <m/>
    <x v="0"/>
    <s v="Tailor"/>
    <x v="1"/>
  </r>
  <r>
    <x v="1"/>
    <x v="12"/>
    <s v="Plan A"/>
    <s v="Pull File"/>
    <s v="CPACP.DIH.KB1DH030.CUPTRAN.Dddmmyy.TXT"/>
    <s v="30.KBMF_KB1DH030_CC1DLOGC V3.0.xls"/>
    <m/>
    <x v="2"/>
    <s v="Fulldump"/>
    <m/>
    <x v="0"/>
    <s v="Y"/>
    <x v="1"/>
  </r>
  <r>
    <x v="1"/>
    <x v="12"/>
    <s v="Plan A"/>
    <s v="Pull File"/>
    <s v="CPACP.DIH.KB1DH031.CC1D583B.Dddmmyy.TXT"/>
    <s v="31.KBMF_KB1DH031_CC1D583B V2.0.xls"/>
    <m/>
    <x v="2"/>
    <s v="Fulldump"/>
    <m/>
    <x v="0"/>
    <s v="Y"/>
    <x v="1"/>
  </r>
  <r>
    <x v="1"/>
    <x v="12"/>
    <s v="Plan B (EBAN)"/>
    <s v="Pull EBAN File"/>
    <s v="ODSCC.CCV2_JCB"/>
    <s v="N/A"/>
    <s v="CBR_V_CC_JCB_AHR_LOG_v0.5"/>
    <x v="0"/>
    <s v="Fulldump"/>
    <m/>
    <x v="0"/>
    <s v="Tailor"/>
    <x v="1"/>
  </r>
  <r>
    <x v="1"/>
    <x v="13"/>
    <s v="Plan A"/>
    <s v="Source Push File"/>
    <s v="SalesSmart_Customer_yyyyMMdd.txt"/>
    <s v="SalesSmart_KBMF_MDP_Customer_20240130_V4.0"/>
    <m/>
    <x v="0"/>
    <s v="Delta"/>
    <m/>
    <x v="1"/>
    <s v="Tailor"/>
    <x v="1"/>
  </r>
  <r>
    <x v="1"/>
    <x v="14"/>
    <s v="Plan B (EBAN)"/>
    <s v="Pull EBAN File"/>
    <s v="PSCP.WO.WO1D04H.SAM"/>
    <s v="N/A"/>
    <s v="CBR_VP_LPM_WRTOF_AR_v0.2"/>
    <x v="2"/>
    <s v="Fulldump"/>
    <m/>
    <x v="0"/>
    <s v="Tailor"/>
    <x v="1"/>
  </r>
  <r>
    <x v="1"/>
    <x v="15"/>
    <s v="Plan B (Source)"/>
    <s v="Pull Database"/>
    <s v="DTEADM.VW_T_SU_SUB_UH_FUL"/>
    <s v="KBMF-Batch_UD_View_UnitHolderBal_v1.4.xlsx"/>
    <s v="CBR_EBAN_VP_FND_AR_v1.2"/>
    <x v="0"/>
    <s v="Fulldump"/>
    <m/>
    <x v="1"/>
    <s v="N"/>
    <x v="1"/>
  </r>
  <r>
    <x v="1"/>
    <x v="15"/>
    <s v="Plan B (Source)"/>
    <s v="Pull Database"/>
    <s v="DTEADM.VW_KGROUP_SIDETEXTTBL"/>
    <s v="KBMF-Batch_UD_EBAN_SavingPlan_V0.0.0.7xlsx"/>
    <s v="CBR_EBAN_VP_FND_SVG_PLN_v1.2"/>
    <x v="0"/>
    <s v="Fulldump"/>
    <m/>
    <x v="1"/>
    <s v="N"/>
    <x v="1"/>
  </r>
  <r>
    <x v="1"/>
    <x v="15"/>
    <s v="Plan B (Source)"/>
    <s v="Pull Database"/>
    <s v="DTEADM.VW_FI_FND_INF_FUL"/>
    <s v="KBMF-Batch_UD_View_FundInfoFull_v1.2.0.xlsx"/>
    <s v="CBR_EBAN_VP_FND_DTL_v.0.9.xlsx"/>
    <x v="0"/>
    <s v="Fulldump"/>
    <m/>
    <x v="1"/>
    <s v="N"/>
    <x v="1"/>
  </r>
  <r>
    <x v="1"/>
    <x v="15"/>
    <s v="Plan B (Source)"/>
    <s v="Pull Database"/>
    <s v="DTEADM.VW_FLT_RL_SUB_BAL_ENQ"/>
    <s v="KBMF-Batch_UD_View_AccBal_SalableUnit_V1.0"/>
    <s v="CBR_EBAN_VP_FND_TAX_SLBL_v.0.4.xlsx"/>
    <x v="0"/>
    <s v="Fulldump"/>
    <m/>
    <x v="1"/>
    <s v="N"/>
    <x v="1"/>
  </r>
  <r>
    <x v="1"/>
    <x v="15"/>
    <s v="Plan B (Source)"/>
    <s v="Pull Database"/>
    <s v="DTEADM.VW_T_UH_UH_FUL"/>
    <s v="KBMF-Batch_UD_VIew_UnitHolderFull_v1.2"/>
    <s v="CBR_EBAN_VP_FND_AR_MSTR_v1.3"/>
    <x v="0"/>
    <s v="Fulldump"/>
    <m/>
    <x v="1"/>
    <s v="N"/>
    <x v="1"/>
  </r>
  <r>
    <x v="0"/>
    <x v="15"/>
    <s v="Plan B (EBAN)"/>
    <s v="Pull EBAN File"/>
    <s v="KA_FundCode.txt"/>
    <s v="KBMF_EDH_KA_Fund_Code_V1.4.0"/>
    <s v="CBR_V_FND_v0.6.xlsx"/>
    <x v="0"/>
    <s v="Fulldump"/>
    <m/>
    <x v="0"/>
    <s v="Tailor"/>
    <x v="0"/>
  </r>
  <r>
    <x v="1"/>
    <x v="15"/>
    <s v="Plan B (Source)"/>
    <s v="Pull Database"/>
    <s v="DTEADM.VW_FLT_DIV_PMT_INC"/>
    <s v="KBMF-Batch_UD_View_Dividend_Payment_V00.00.06"/>
    <s v="CBR_EBAN_VP_FND_DVDN_PYMT_v1.4"/>
    <x v="0"/>
    <s v="Fulldump"/>
    <m/>
    <x v="1"/>
    <s v="N"/>
    <x v="1"/>
  </r>
  <r>
    <x v="0"/>
    <x v="16"/>
    <s v="Plan B (EBAN)"/>
    <s v="Pull EBAN File"/>
    <s v="KSecFundMaster_YYYYMMDD.txt"/>
    <s v="KSec_WealthConsolidate_WealthProductData_V0.0.10_x000a_Sheet : KSecFundMaster"/>
    <s v="CBR_EBAN_VP_KS_FND_MSTR_v0.1.xlsx"/>
    <x v="0"/>
    <s v="Fulldump"/>
    <m/>
    <x v="0"/>
    <s v="Tailor"/>
    <x v="0"/>
  </r>
  <r>
    <x v="0"/>
    <x v="16"/>
    <s v="Plan B (EBAN)"/>
    <s v="Pull EBAN File"/>
    <s v="KSecFundPortfolio_YYYYMMDD.txt"/>
    <s v="KSec_WealthConsolidate_WealthProductData_V0.0.10_x000a_KSecFundPortfolio"/>
    <s v="KBMF-718.02-DATATANK_VIEW.VP_KS_FND_AR_v0.4"/>
    <x v="0"/>
    <s v="Fulldump"/>
    <m/>
    <x v="0"/>
    <s v="Tailor"/>
    <x v="0"/>
  </r>
  <r>
    <x v="0"/>
    <x v="16"/>
    <s v="Plan B (EBAN)"/>
    <s v="Pull EBAN File"/>
    <s v="KSecCustProfile_YYYYMMDD.txt"/>
    <s v="KSec_WealthConsolidate_WealthProductData_V0.0.10_x000a_KSecCustProfile"/>
    <s v="CBR_EBAN_VP_KS_CST_PRFL_v0.5.xlsx"/>
    <x v="0"/>
    <s v="Fulldump"/>
    <m/>
    <x v="0"/>
    <s v="Tailor"/>
    <x v="0"/>
  </r>
  <r>
    <x v="0"/>
    <x v="15"/>
    <s v="Plan B (EBAN)"/>
    <s v="Pull EBAN File"/>
    <s v="PrivateFund_Balance.txt"/>
    <s v="KBMF-V_PRVT_FND_V0.7"/>
    <s v="KBMF-718.02-VIEW-DATALAKE_VIEW.V_PRVT_FND_v.1.3"/>
    <x v="0"/>
    <s v="Fulldump"/>
    <m/>
    <x v="0"/>
    <s v="Tailor"/>
    <x v="0"/>
  </r>
  <r>
    <x v="1"/>
    <x v="15"/>
    <s v="Plan B (Source)"/>
    <s v="Pull Database"/>
    <s v="DTEADM.VW_STD_INS_EOD_INC"/>
    <s v="KBMF-Batch_UD_View_SavingPlan_v1.0.0"/>
    <s v="no CBR"/>
    <x v="0"/>
    <s v="Fulldump"/>
    <m/>
    <x v="1"/>
    <s v="N"/>
    <x v="1"/>
  </r>
  <r>
    <x v="1"/>
    <x v="15"/>
    <s v="Plan B (Source)"/>
    <s v="Pull Database"/>
    <s v="DTEADM.VW_TRANSACTIONEXT"/>
    <s v="KBMF-Batch_UD_View_TransactionExt_v1.4"/>
    <s v="CBR_EBAN_VP_FND_TXN_v1.8"/>
    <x v="0"/>
    <s v="Fulldump"/>
    <m/>
    <x v="1"/>
    <s v="N"/>
    <x v="1"/>
  </r>
  <r>
    <x v="1"/>
    <x v="15"/>
    <s v="Plan B (Source)"/>
    <s v="Pull Database"/>
    <s v="DTEADM.VW_TRANSACTIONEODEXT"/>
    <s v="KBMF-Batch_UD_View_TransactionExt_v1.4"/>
    <s v="CBR_EBAN_VP_FND_TXN_v1.8"/>
    <x v="0"/>
    <s v="Fulldump"/>
    <m/>
    <x v="1"/>
    <s v="N"/>
    <x v="1"/>
  </r>
  <r>
    <x v="1"/>
    <x v="15"/>
    <s v="Plan B (Source)"/>
    <s v="Pull Database"/>
    <s v="DTEADM.VW_FLT_DP_DIV_CERT_INC"/>
    <s v="KBMF-Batch_UD_View_Dividend_Certificate_v1.4.xlsx"/>
    <s v="CBR_EBAN_VP_FND_CTF_DVDN_PYMT_v.0.6.xlsx"/>
    <x v="0"/>
    <s v="Fulldump"/>
    <m/>
    <x v="1"/>
    <s v="N"/>
    <x v="1"/>
  </r>
  <r>
    <x v="1"/>
    <x v="17"/>
    <s v="Plan B (EBAN)"/>
    <s v="Pull EBAN File"/>
    <s v="FACT_ACCT_YYYYMMDD.txt"/>
    <s v="KBMF-Batch_FACT_Account_Info_v0.0.7_20190118.xls"/>
    <s v="CBR_VP_FCTRNG_AR_v.0.4"/>
    <x v="1"/>
    <s v="Fulldump"/>
    <m/>
    <x v="0"/>
    <s v="Tailor"/>
    <x v="1"/>
  </r>
  <r>
    <x v="1"/>
    <x v="17"/>
    <s v="Plan B (Source)"/>
    <s v="Pull Database"/>
    <s v="V_PurRef"/>
    <s v="- DMS_KFAC_PurRef V0.05.xlsx_x000a_- KFact_DataDic_V_PurRef"/>
    <s v="KBMF-718.02-DATALAKE_VIEW.VP_FCTRNG_AR_DTL_V.0.4"/>
    <x v="0"/>
    <s v="Fulldump"/>
    <m/>
    <x v="1"/>
    <s v="N"/>
    <x v="1"/>
  </r>
  <r>
    <x v="1"/>
    <x v="17"/>
    <s v="Plan B (Source)"/>
    <s v="Pull Database"/>
    <s v="V_ClientDebtor"/>
    <s v="- DMS_KFAC_Client_Debtor V0.08_upd.xlsx_x000a_- KFact_DataDic_V_ClientDebtor"/>
    <s v="CBR_VP_FCTRNG_SUB_LMT_AR_v.0.3"/>
    <x v="0"/>
    <s v="Fulldump"/>
    <m/>
    <x v="1"/>
    <s v="N"/>
    <x v="1"/>
  </r>
  <r>
    <x v="1"/>
    <x v="17"/>
    <s v="Plan B (Source)"/>
    <s v="Pull Database"/>
    <s v="V_Product"/>
    <s v="KFact_DataDic_V_Product"/>
    <s v="CBR_VP_FCTRNG_PD_CD_v.0.3"/>
    <x v="0"/>
    <s v="Fulldump"/>
    <m/>
    <x v="1"/>
    <s v="N"/>
    <x v="1"/>
  </r>
  <r>
    <x v="1"/>
    <x v="17"/>
    <s v="Plan B (Source)"/>
    <s v="Pull Database"/>
    <s v="V_Company"/>
    <s v="- DMS_KFAC_Company V0.09.xlsx_x000a_- KFact_DataDic_V_Company"/>
    <s v="CBR_VP_FCTRNG_LMT_AR_DTL_v.0.7.xlsx"/>
    <x v="0"/>
    <s v="Fulldump"/>
    <m/>
    <x v="1"/>
    <s v="N"/>
    <x v="1"/>
  </r>
  <r>
    <x v="1"/>
    <x v="17"/>
    <s v="Plan B (Source)"/>
    <s v="Pull Database"/>
    <s v="V_ClientLimit"/>
    <s v="Kfact_DataDic_V_ClientLimit.xlsx"/>
    <s v="CBR_VP_FCTRNG_CR_LMT_AR_DTL_v.0.3.xlsx"/>
    <x v="0"/>
    <s v="Fulldump"/>
    <m/>
    <x v="1"/>
    <s v="N"/>
    <x v="1"/>
  </r>
  <r>
    <x v="1"/>
    <x v="17"/>
    <s v="Plan B (Source)"/>
    <s v="Pull Database"/>
    <s v="V_CIS"/>
    <s v="Kfact_DataDic_V_Cis.xlsx"/>
    <s v="CBR_VP_FCTRNG_IP_v.0.2.xlsx"/>
    <x v="0"/>
    <s v="Fulldump"/>
    <m/>
    <x v="1"/>
    <s v="N"/>
    <x v="1"/>
  </r>
  <r>
    <x v="1"/>
    <x v="17"/>
    <s v="Plan B (Source)"/>
    <s v="Pull Database"/>
    <s v="V_InterestSpread"/>
    <s v="Kfact_DataDic_V_InterestSpread.xlsx"/>
    <s v="CBR_VP_FCTRNG_LMT_INT_RATE_v.0.3.xlsx"/>
    <x v="0"/>
    <s v="Fulldump"/>
    <m/>
    <x v="1"/>
    <s v="N"/>
    <x v="1"/>
  </r>
  <r>
    <x v="1"/>
    <x v="0"/>
    <s v="Plan B (EBAN)"/>
    <s v="Pull EBAN File"/>
    <s v="PCB_DEPTXN_DB"/>
    <s v="N/A"/>
    <s v="CBR_V_DEP_TXN_v.1.9.xlsx"/>
    <x v="0"/>
    <s v="Fulldump"/>
    <m/>
    <x v="0"/>
    <s v="Tailor"/>
    <x v="1"/>
  </r>
  <r>
    <x v="1"/>
    <x v="18"/>
    <s v="Plan A"/>
    <s v="Pull File"/>
    <s v="CPACP.DIH.CI1D1166.CRDHD.Dddmmyy.TXT"/>
    <s v="KBMF_CCMS_CARD_Holder V0.19_210614"/>
    <m/>
    <x v="2"/>
    <s v="Fulldump"/>
    <m/>
    <x v="0"/>
    <s v="Y"/>
    <x v="1"/>
  </r>
  <r>
    <x v="1"/>
    <x v="18"/>
    <s v="Plan A"/>
    <s v="Pull File"/>
    <s v="CPACP.DIH.CI1D1178.CRDREG.Dddmmyy.TXT"/>
    <s v="KBMF_CardRegister V0.11_210309"/>
    <m/>
    <x v="2"/>
    <s v="Fulldump"/>
    <m/>
    <x v="0"/>
    <s v="Y"/>
    <x v="1"/>
  </r>
  <r>
    <x v="1"/>
    <x v="18"/>
    <s v="Plan A"/>
    <s v="Pull File"/>
    <s v="CPACP.DIH.CI1D1167.CARDTYPE.Dddmmyy.TXT"/>
    <s v="KBMF_List_CardType V0.3"/>
    <m/>
    <x v="2"/>
    <s v="Fulldump"/>
    <m/>
    <x v="0"/>
    <s v="Y"/>
    <x v="1"/>
  </r>
  <r>
    <x v="1"/>
    <x v="19"/>
    <s v="Plan A"/>
    <s v="Source Push File"/>
    <s v="CCMSP.BDA772N2.CARDHOLDER.FULL.DIH_ENC.YYYYMMDD.txt"/>
    <s v="KBMF_CCMS_CARD_Holder V0.17"/>
    <s v="CBR_EBAN_VP_CCMS_CARD_v.1.6"/>
    <x v="2"/>
    <s v="Fulldump"/>
    <m/>
    <x v="0"/>
    <s v="Tailor"/>
    <x v="1"/>
  </r>
  <r>
    <x v="1"/>
    <x v="19"/>
    <s v="Plan A"/>
    <s v="Source Push File"/>
    <s v="CCMSP.BDA772N4.CARDREGISTER.YYYYMMDD.txt"/>
    <s v="KBMF_CardRegister V0.8"/>
    <s v="CBR_EBAN_VP_CCMS_CARD_RGST_v.1.7"/>
    <x v="2"/>
    <s v="Fulldump"/>
    <m/>
    <x v="0"/>
    <s v="Tailor"/>
    <x v="1"/>
  </r>
  <r>
    <x v="1"/>
    <x v="19"/>
    <s v="Plan A"/>
    <s v="Source Push File"/>
    <s v="CCMSP.BP772N1.CARDHOLDER.PURGE.YYYYMMDD.txt"/>
    <s v="KBMF_CCMS_CARD_Holder V0.17 KBMF_CCMS_PURGE_CARD_ V0.3"/>
    <s v="CBR_EBAN_VP_CCMS_CARD_PRG_v.0.4"/>
    <x v="2"/>
    <s v="Fulldump"/>
    <m/>
    <x v="0"/>
    <s v="Tailor"/>
    <x v="1"/>
  </r>
  <r>
    <x v="1"/>
    <x v="19"/>
    <s v="Plan A"/>
    <s v="Source Push File"/>
    <s v="CCMSP.BDA772N5.LISTCARDTYPE.YYYYMMDD.txt"/>
    <s v="KBMF_List_CardType V0.2"/>
    <s v="CBR_EBAN_VP_CCMS_CARD_TP_CD_v.0.1"/>
    <x v="2"/>
    <s v="Fulldump"/>
    <m/>
    <x v="0"/>
    <s v="Tailor"/>
    <x v="1"/>
  </r>
  <r>
    <x v="0"/>
    <x v="20"/>
    <s v="Plan B (EBAN)"/>
    <s v="Pull EBAN File"/>
    <s v="SYSADM.HRIS_STAFF_ACCNT_VW"/>
    <s v="HRX_SFSF_Interface Inventory List_(506.04-HRIS)_20230310_v1.5_x000a_(Sheet O-21)"/>
    <s v="CBR_EBAN_V_EMP_AR_v.0.9"/>
    <x v="0"/>
    <s v="Fulldump"/>
    <m/>
    <x v="0"/>
    <s v="Tailor"/>
    <x v="0"/>
  </r>
  <r>
    <x v="1"/>
    <x v="12"/>
    <s v="Plan A"/>
    <s v="Pull File"/>
    <s v="CPACP.DIH.KB1DH001.CP1T170.Dddmmyy.TXT"/>
    <s v="KBMF_KB1DH001_CP1T170_V0.0.9"/>
    <m/>
    <x v="2"/>
    <s v="Fulldump"/>
    <m/>
    <x v="0"/>
    <s v="Tailor"/>
    <x v="1"/>
  </r>
  <r>
    <x v="1"/>
    <x v="12"/>
    <s v="Plan A"/>
    <s v="Pull File"/>
    <s v="CPACP.DIH.KB1DH007.CPAHF.D%%TRANDATE"/>
    <s v="KBMF_KB1DH007_CPAHF_V0.0.2"/>
    <m/>
    <x v="2"/>
    <s v="Fulldump"/>
    <m/>
    <x v="0"/>
    <s v="Tailor"/>
    <x v="1"/>
  </r>
  <r>
    <x v="1"/>
    <x v="12"/>
    <s v="Plan A"/>
    <s v="Pull File"/>
    <s v="CPACP.DIH.KB1DH009.KBBMER.DDDMMYY"/>
    <s v="KBMF_KB1DH009_KBBMER_V0.0.10"/>
    <m/>
    <x v="2"/>
    <s v="Fulldump"/>
    <m/>
    <x v="0"/>
    <s v="Tailor"/>
    <x v="1"/>
  </r>
  <r>
    <x v="1"/>
    <x v="12"/>
    <s v="Plan A"/>
    <s v="Pull File"/>
    <s v="CPACP.DIH.KB1DH011.CC1D2027.Dddmmyy"/>
    <s v="KBMF_KB1DH011_CC1D2027_V1.0.1"/>
    <m/>
    <x v="4"/>
    <s v="Fulldump"/>
    <m/>
    <x v="0"/>
    <s v="Tailor"/>
    <x v="1"/>
  </r>
  <r>
    <x v="1"/>
    <x v="12"/>
    <s v="Plan A"/>
    <s v="Pull File"/>
    <s v="CPACP.DIH.KB1DH012.CPCAH.Dddmmyy"/>
    <s v="KBMF_KB1DH012_CPCAH V2.2"/>
    <m/>
    <x v="4"/>
    <s v="Fulldump"/>
    <m/>
    <x v="0"/>
    <s v="Tailor"/>
    <x v="1"/>
  </r>
  <r>
    <x v="1"/>
    <x v="12"/>
    <s v="Plan A"/>
    <s v="Pull File"/>
    <s v="CPACP.DIH.KB1DH014.CC1DMPGL.Dddmmyy"/>
    <s v="KBMF_KB1DH014_CC1DMPGL_V1.0.3"/>
    <m/>
    <x v="4"/>
    <s v="Fulldump"/>
    <m/>
    <x v="0"/>
    <s v="Tailor"/>
    <x v="1"/>
  </r>
  <r>
    <x v="1"/>
    <x v="12"/>
    <s v="Plan A"/>
    <s v="Pull File"/>
    <s v="CPACP.DIH.KB1DH020.CC1D582D.Dddmmyy.TXT"/>
    <s v="4.KBMF_KB1DH020_CC1D582D V1.8"/>
    <m/>
    <x v="2"/>
    <s v="Fulldump"/>
    <m/>
    <x v="0"/>
    <s v="Tailor"/>
    <x v="1"/>
  </r>
  <r>
    <x v="1"/>
    <x v="12"/>
    <s v="Plan A"/>
    <s v="Pull File"/>
    <s v="CPACP.DIH.KB1DH021.CC1D582S.Dddmmyy.TXT"/>
    <s v="5.KBMF_KB1DH021_CC1D582S V1.8"/>
    <m/>
    <x v="2"/>
    <s v="Fulldump"/>
    <m/>
    <x v="0"/>
    <s v="Tailor"/>
    <x v="1"/>
  </r>
  <r>
    <x v="1"/>
    <x v="12"/>
    <s v="Plan A"/>
    <s v="Pull File"/>
    <s v="CPACP.DIH.KB1DH022.OADCC32.Dddmmyy.TXT"/>
    <s v="6.KBMF_KB1DH022_OADCC32 V1.8"/>
    <m/>
    <x v="2"/>
    <s v="Fulldump"/>
    <m/>
    <x v="0"/>
    <s v="Tailor"/>
    <x v="1"/>
  </r>
  <r>
    <x v="1"/>
    <x v="12"/>
    <s v="Plan A"/>
    <s v="Pull File"/>
    <s v="CPACP.DIH.KB1DH024.CC1D560.Dddmmyy.TXT"/>
    <s v="8.KBMF_KB1DH024_CC1D560 V1.8"/>
    <m/>
    <x v="4"/>
    <s v="Fulldump"/>
    <m/>
    <x v="0"/>
    <s v="Tailor"/>
    <x v="1"/>
  </r>
  <r>
    <x v="1"/>
    <x v="12"/>
    <s v="Plan A"/>
    <s v="Pull File"/>
    <s v="CPACP.DIH.KB1DH025.CPCAH.Dddmmyy.TXT"/>
    <s v="KBMF_KB1DH025_CPCAH V1.9"/>
    <m/>
    <x v="4"/>
    <s v="Fulldump"/>
    <m/>
    <x v="0"/>
    <s v="Tailor"/>
    <x v="1"/>
  </r>
  <r>
    <x v="1"/>
    <x v="12"/>
    <s v="Plan A"/>
    <s v="Pull File"/>
    <s v="CPACP.DIH.KB1DH032.ADDTYPE"/>
    <s v="KBMF_KB1DH032_ADDTYPE_V0.0.1"/>
    <m/>
    <x v="2"/>
    <s v="Fulldump"/>
    <m/>
    <x v="0"/>
    <s v="Tailor"/>
    <x v="1"/>
  </r>
  <r>
    <x v="0"/>
    <x v="12"/>
    <s v="Plan A"/>
    <s v="Pull File"/>
    <s v="CPACP.LA10S.OATKN.OUTBOUND"/>
    <s v="KBMF_OATKN_V0.0.9"/>
    <m/>
    <x v="0"/>
    <s v="Fulldump"/>
    <m/>
    <x v="0"/>
    <s v="Tailor"/>
    <x v="0"/>
  </r>
  <r>
    <x v="1"/>
    <x v="12"/>
    <s v="Plan A"/>
    <s v="Pull File"/>
    <s v="CPACP.DIH.KB1DH037.CPTCPF.Dddmmyy.TXT"/>
    <s v="KBMF_KB1DH037_CPCCPF_CPTCPF_V0.9"/>
    <m/>
    <x v="2"/>
    <s v="Fulldump"/>
    <m/>
    <x v="0"/>
    <s v="Tailor"/>
    <x v="1"/>
  </r>
  <r>
    <x v="1"/>
    <x v="12"/>
    <s v="Plan A"/>
    <s v="Pull File"/>
    <s v="CPACP.DIH.KB1DH038.CC1D5012.Dddmmyy.TXT"/>
    <s v="KBMF_KB1DH038_CC1D5012_V0.7"/>
    <m/>
    <x v="2"/>
    <s v="Fulldump"/>
    <m/>
    <x v="0"/>
    <s v="Tailor"/>
    <x v="1"/>
  </r>
  <r>
    <x v="1"/>
    <x v="12"/>
    <s v="Plan A"/>
    <s v="Pull File"/>
    <s v="CLCBP.DIH.LB1DH002.LBCRD.D%%TRANDATE"/>
    <s v="KBMF_LB1DH002_LBCRD_V0.0.7_point master card lv"/>
    <m/>
    <x v="2"/>
    <s v="Fulldump"/>
    <m/>
    <x v="0"/>
    <s v="Tailor"/>
    <x v="1"/>
  </r>
  <r>
    <x v="0"/>
    <x v="5"/>
    <s v="Plan A"/>
    <s v="Source Push File"/>
    <s v="CSM_DOWNSTREAMRULES_YYYYMMDD.TXT"/>
    <s v="KBMF-780-CSMP_DOWNSTREAMRULES_v.0.1."/>
    <m/>
    <x v="0"/>
    <s v="Fulldump"/>
    <s v="Y"/>
    <x v="1"/>
    <s v="N"/>
    <x v="3"/>
  </r>
  <r>
    <x v="0"/>
    <x v="5"/>
    <s v="Plan A"/>
    <s v="Source Push File"/>
    <s v="CSM_DOWNSTREAMCONFIG_YYYYMMDD.TXT"/>
    <s v="KBMF-780-CSMP_DOWNSTREAMCONFIG_v.0.1."/>
    <m/>
    <x v="0"/>
    <s v="Fulldump"/>
    <s v="Y"/>
    <x v="1"/>
    <s v="N"/>
    <x v="3"/>
  </r>
  <r>
    <x v="0"/>
    <x v="5"/>
    <s v="Plan A"/>
    <s v="Source Push File"/>
    <s v="CSM_CUSTXFORMXCONSENTLOG_YYYYMMDD.TXT"/>
    <s v="KBMF-780-CSMP_V_CUSTXFORMXCONSENTLOG_v.0.5"/>
    <s v="CBR_VP_CNSNT_FORM_KBNK_LOG_V0.4"/>
    <x v="0"/>
    <s v="Fulldump"/>
    <s v="Y"/>
    <x v="1"/>
    <s v="N"/>
    <x v="3"/>
  </r>
  <r>
    <x v="0"/>
    <x v="5"/>
    <s v="Plan A"/>
    <s v="Source Push File"/>
    <s v="CSM_CUSTXFORMXCONSENTDERIVED_YYYYMMDD.TXT"/>
    <s v="KBMF-780-CSMP_CUSTXFORMXCONSENTDERIVED_v.0.1"/>
    <m/>
    <x v="0"/>
    <s v="Fulldump"/>
    <s v="Y"/>
    <x v="1"/>
    <s v="N"/>
    <x v="3"/>
  </r>
  <r>
    <x v="0"/>
    <x v="5"/>
    <s v="Plan A"/>
    <s v="Source Push File"/>
    <s v="CSM_CUSTXFORMXCONSENTDERIVEDLOG_YYYYMMDD.TXT"/>
    <s v="KBMF-780-CSMP_CUSTXFORMXCONSENTDERIVEDLOG_v.0.1"/>
    <m/>
    <x v="0"/>
    <s v="Fulldump"/>
    <s v="Y"/>
    <x v="1"/>
    <s v="N"/>
    <x v="3"/>
  </r>
  <r>
    <x v="1"/>
    <x v="21"/>
    <s v="Plan B (EBAN)"/>
    <s v="EBAN Extraction File"/>
    <s v="kplus_view_jmobileactlog_log_yyyymmdd.txt"/>
    <s v="DataDict_eMobileLog_V0.6.xlsx"/>
    <s v="CBR_V_MB_ACTN_LOG_v.1.8"/>
    <x v="0"/>
    <s v="Fulldump"/>
    <m/>
    <x v="1"/>
    <s v="N"/>
    <x v="3"/>
  </r>
  <r>
    <x v="1"/>
    <x v="21"/>
    <s v="Plan B (EBAN)"/>
    <s v="EBAN Extraction File"/>
    <s v="View_JMobile_Log"/>
    <s v="DataDict_eMobileLog_V0.6.xlsx"/>
    <s v="CBR_V_MB_PLUS_IP_MSTR_V.0.13"/>
    <x v="0"/>
    <s v="Fulldump"/>
    <m/>
    <x v="1"/>
    <s v="N"/>
    <x v="3"/>
  </r>
  <r>
    <x v="1"/>
    <x v="21"/>
    <s v="Plan B (EBAN)"/>
    <s v="EBAN Extraction File"/>
    <s v="View_JMobileAcctCard_Log"/>
    <s v="DataDict_eMobileLog_V0.6.xlsx"/>
    <s v="CBR_V_MB_PLUS_IP_X_AR_REL_v0.5"/>
    <x v="0"/>
    <s v="Fulldump"/>
    <m/>
    <x v="1"/>
    <s v="N"/>
    <x v="3"/>
  </r>
  <r>
    <x v="1"/>
    <x v="21"/>
    <s v="Plan B (EBAN)"/>
    <s v="EBAN Extraction File"/>
    <s v="eMobileBatchLog.View_BalanceAlertRegLog_Log"/>
    <s v="DataDict_3_BCA_KeMail_030517_x000a_Sheet : BalancealertReglog"/>
    <s v="CBR_EBAN_VP_MB_BCA_RGST_LOG_HD_V0.3.xlsx"/>
    <x v="0"/>
    <s v="Fulldump"/>
    <m/>
    <x v="1"/>
    <s v="N"/>
    <x v="3"/>
  </r>
  <r>
    <x v="1"/>
    <x v="21"/>
    <s v="Plan B (EBAN)"/>
    <s v="EBAN Extraction File"/>
    <s v="kplus_actlog_qlocal_yyyymmdd.txt"/>
    <s v="DataDict_eMobileLog_V0.6 (Sheet : JMobileActLog)"/>
    <s v="CBR_V_MB_ACTN_LOG_v.1.8"/>
    <x v="0"/>
    <s v="Fulldump"/>
    <m/>
    <x v="1"/>
    <s v="N"/>
    <x v="3"/>
  </r>
  <r>
    <x v="1"/>
    <x v="21"/>
    <s v="Plan B (EBAN)"/>
    <s v="EBAN Extraction File"/>
    <s v="ODSMBL.MBL_FNC_TXN"/>
    <s v="DataDict_eMobileLog_V0.6 (Sheet : JMobileTranLogHD)"/>
    <s v="CBR_V_MB_TXN_LOG_HD_v.1.16"/>
    <x v="0"/>
    <s v="Fulldump"/>
    <m/>
    <x v="1"/>
    <s v="N"/>
    <x v="3"/>
  </r>
  <r>
    <x v="1"/>
    <x v="21"/>
    <s v="Plan B (EBAN)"/>
    <s v="EBAN Extraction File"/>
    <s v="ODSMBL.MBL_NON_FNC_TXN  "/>
    <s v="DataDict_eMobileLog_V0.6 (Sheet : JMobileTranLogHD)"/>
    <s v="CBR_V_MB_TXN_LOG_HD_v.1.16"/>
    <x v="0"/>
    <s v="Fulldump"/>
    <m/>
    <x v="1"/>
    <s v="N"/>
    <x v="3"/>
  </r>
  <r>
    <x v="1"/>
    <x v="21"/>
    <s v="Plan B (EBAN)"/>
    <s v="EBAN Extraction File"/>
    <s v="View_SIMBankBankInfo_Log"/>
    <s v="DataDict_eMobileLog_V0.6.xlsx"/>
    <s v="KBMF-718.02-DATALAKE_VIEW.V_MB_PLUS_BNK_CD_v0.1"/>
    <x v="0"/>
    <s v="Fulldump"/>
    <m/>
    <x v="1"/>
    <s v="N"/>
    <x v="3"/>
  </r>
  <r>
    <x v="1"/>
    <x v="7"/>
    <s v="Plan B (EBAN)"/>
    <s v="Pull EBAN File"/>
    <s v="DBTTNREL"/>
    <s v="KBMF-Batch_NTF_TN Reference and BT Limit Relation_V2.0.xlsx"/>
    <s v="CBR_EBAN_V_REFR_LMT_TDG_AC_AR_v1.3"/>
    <x v="2"/>
    <s v="Fulldump"/>
    <m/>
    <x v="0"/>
    <s v="Tailor"/>
    <x v="1"/>
  </r>
  <r>
    <x v="1"/>
    <x v="7"/>
    <s v="Plan B (EBAN)"/>
    <s v="Pull EBAN File"/>
    <s v="KBGT_LIMIT_YYYYMMDD.TXT"/>
    <s v="KBMF-Batch_NTF_Limit_LimitInfo_DIH_v0.0.8_20200302.xlsx"/>
    <s v="CBR_EBAN_VP_LMT_TDG_AC_AR_v1.5"/>
    <x v="1"/>
    <s v="Fulldump"/>
    <m/>
    <x v="0"/>
    <s v="Tailor"/>
    <x v="1"/>
  </r>
  <r>
    <x v="1"/>
    <x v="7"/>
    <s v="Plan B (EBAN)"/>
    <s v="Pull EBAN File"/>
    <s v="DBTL4xL10"/>
    <s v="KBMF-Batch_NTF_XREF_ACCT_LIMIT_(CutOver)_ForCMS_V0.0.2"/>
    <s v="CBR_EBAN_V_REFR_L4_LMT_TDG_AC_AR_v1.2"/>
    <x v="2"/>
    <s v="Fulldump"/>
    <m/>
    <x v="0"/>
    <s v="Tailor"/>
    <x v="1"/>
  </r>
  <r>
    <x v="1"/>
    <x v="7"/>
    <s v="Plan B (EBAN)"/>
    <s v="Pull EBAN File"/>
    <s v="KBGT_LIMIT_ALLOCATED_YYYYMMDD.TXT"/>
    <s v="KBMF-Batch_NTF_LimitInfor_Allocation_v0.8.2.xlsx"/>
    <s v="CBR_EBAN_VP_LMT_ALCT_TDG_AC_AR_v1.4"/>
    <x v="1"/>
    <s v="Fulldump"/>
    <m/>
    <x v="0"/>
    <s v="Tailor"/>
    <x v="1"/>
  </r>
  <r>
    <x v="0"/>
    <x v="9"/>
    <s v="Plan B (EBAN)"/>
    <s v="Pull EBAN File"/>
    <s v="src_murx_deal_ar_yyyymmdd.txt"/>
    <s v="N/A"/>
    <s v="CBR_VP_CMB_MM_DEAL_AR_v0.6"/>
    <x v="0"/>
    <s v="Fulldump"/>
    <m/>
    <x v="0"/>
    <s v="Tailor"/>
    <x v="0"/>
  </r>
  <r>
    <x v="0"/>
    <x v="9"/>
    <s v="Plan B (EBAN)"/>
    <s v="Pull EBAN File"/>
    <s v="Report_Limit_Ctp_Funded_ForInt_YYYYMMDD.txt"/>
    <s v="N/A"/>
    <s v="CBR_VP_CMB_LMT_CTP_v1.2"/>
    <x v="0"/>
    <s v="Fulldump"/>
    <m/>
    <x v="0"/>
    <s v="Tailor"/>
    <x v="0"/>
  </r>
  <r>
    <x v="0"/>
    <x v="9"/>
    <s v="Plan B (EBAN)"/>
    <s v="Pull EBAN File"/>
    <s v="Report_Limit_PSE_ForInt_YYYYMMDD.txt"/>
    <s v="N/A"/>
    <s v="CBR_VP_CMB_LMT_PSE_v0.11"/>
    <x v="0"/>
    <s v="Fulldump"/>
    <m/>
    <x v="0"/>
    <s v="Tailor"/>
    <x v="0"/>
  </r>
  <r>
    <x v="0"/>
    <x v="9"/>
    <s v="Plan B (EBAN)"/>
    <s v="Pull EBAN File"/>
    <s v="Report_Limit_SE_ForInt_YYYYMMDD.txt"/>
    <s v="N/A"/>
    <s v="CBR_VP_CMB_LMT_SE_v0.12"/>
    <x v="0"/>
    <s v="Fulldump"/>
    <m/>
    <x v="0"/>
    <s v="Tailor"/>
    <x v="0"/>
  </r>
  <r>
    <x v="0"/>
    <x v="9"/>
    <s v="Plan B (EBAN)"/>
    <s v="Pull EBAN File"/>
    <s v="Reset_LP_Ctp_Funded_ForInt_YYYYMMDD.txt"/>
    <s v="N/A"/>
    <s v="CBR_VP_CMB_LMT_CTP_UTLZ_v0.11"/>
    <x v="0"/>
    <s v="Fulldump"/>
    <m/>
    <x v="0"/>
    <s v="Tailor"/>
    <x v="0"/>
  </r>
  <r>
    <x v="0"/>
    <x v="9"/>
    <s v="Plan B (EBAN)"/>
    <s v="Pull EBAN File"/>
    <s v="Reset_MPLCDE_ForInt_YYYYMMDD.txt"/>
    <s v="N/A"/>
    <s v="CBR_VP_CMB_LMT_PSE_UTLZ_v0.11"/>
    <x v="0"/>
    <s v="Fulldump"/>
    <m/>
    <x v="0"/>
    <s v="Tailor"/>
    <x v="0"/>
  </r>
  <r>
    <x v="0"/>
    <x v="9"/>
    <s v="Plan B (EBAN)"/>
    <s v="Pull EBAN File"/>
    <s v="MXLimitEffective_YYYYMMDD.txt"/>
    <s v="KBMF-Batch_MX_ADD_ON-590-XXX_MXLimitEffective_Y22M06D23_v1.0.1_WL"/>
    <s v="CBR_AUTO_DEV_CMB_LMT_EFF_DT_v0.1"/>
    <x v="0"/>
    <s v="Fulldump"/>
    <m/>
    <x v="0"/>
    <s v="Tailor"/>
    <x v="0"/>
  </r>
  <r>
    <x v="0"/>
    <x v="22"/>
    <s v="Plan B (EBAN)"/>
    <s v="Pull EBAN File"/>
    <s v="LECP.LEC3D18.TXT"/>
    <s v="LEC3D18_layout"/>
    <s v="CBR_VP_LEC_AR_v0.5"/>
    <x v="0"/>
    <s v="Fulldump"/>
    <m/>
    <x v="1"/>
    <s v="N"/>
    <x v="3"/>
  </r>
  <r>
    <x v="1"/>
    <x v="8"/>
    <s v="Plan B (Source)"/>
    <s v="Pull Database"/>
    <s v="SCM_PRODUCT_MAP"/>
    <s v="KBMF_Ingestion_SCM_PRODUCT_MAP_v00_00_02"/>
    <m/>
    <x v="0"/>
    <s v="Fulldump"/>
    <m/>
    <x v="1"/>
    <s v="N"/>
    <x v="1"/>
  </r>
  <r>
    <x v="1"/>
    <x v="8"/>
    <s v="Plan B (Source)"/>
    <s v="Pull Database"/>
    <s v="VW_RDT_SCF_CL_ACCT"/>
    <s v="CBR_VP_SCF_LMT_X_AR_REL_v0.4_x000a_Sheet : 5. KBMF-IN"/>
    <s v="CBR_VP_SCF_LMT_X_AR_REL_v0.4.xlsx"/>
    <x v="0"/>
    <s v="Fulldump"/>
    <m/>
    <x v="1"/>
    <s v="N"/>
    <x v="1"/>
  </r>
  <r>
    <x v="1"/>
    <x v="0"/>
    <s v="Plan B (EBAN)"/>
    <s v="Pull EBAN File"/>
    <s v="src_pf_ar_ca_limit_dly_yyyymmdd.txt"/>
    <m/>
    <s v="CBR_V_PCB_AR_CA_LMT_DLY_V.0.6"/>
    <x v="0"/>
    <s v="Fulldump"/>
    <m/>
    <x v="0"/>
    <s v="Tailor"/>
    <x v="1"/>
  </r>
  <r>
    <x v="1"/>
    <x v="1"/>
    <s v="Plan B (EBAN)"/>
    <s v="Pull EBAN File"/>
    <s v="common_transaction file.txt"/>
    <m/>
    <s v="CBR_VP_FNC_SVC_TXN_V0.7"/>
    <x v="0"/>
    <s v="Fulldump"/>
    <m/>
    <x v="0"/>
    <s v="Tailor"/>
    <x v="1"/>
  </r>
  <r>
    <x v="1"/>
    <x v="8"/>
    <s v="Plan B (Source)"/>
    <s v="Pull Database"/>
    <s v="SCM_TRADING_ACCT"/>
    <s v="KBMF-(460)-SCM_TRADING_ACCT"/>
    <s v="CBR_VP_SCF_TDG_X_AR_REL_v0.3"/>
    <x v="0"/>
    <s v="Fulldump"/>
    <m/>
    <x v="1"/>
    <s v="N"/>
    <x v="1"/>
  </r>
  <r>
    <x v="1"/>
    <x v="20"/>
    <s v="Plan B (EBAN)"/>
    <s v="Pull EBAN File"/>
    <s v="VC_RC_CD"/>
    <s v="KBMF-718.02-DATALAKE_VIEW_VC_RC_CD_V2.7.xlsx"/>
    <s v="CBR_EBAN_VC_RC_CD_V0.6.xlsx"/>
    <x v="5"/>
    <s v="Fulldump"/>
    <m/>
    <x v="0"/>
    <s v="Tailor"/>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x v="0"/>
    <x v="0"/>
    <x v="0"/>
    <s v="Pull EBAN File"/>
    <n v="668"/>
    <s v="pcb_dep"/>
    <s v="ar_sa"/>
    <s v="src_pf_ar_sa_dly"/>
    <s v="persist_pcb_dep"/>
    <s v="pcb_dep_src_pf_ar_sa_dly"/>
    <s v="v_pcb_dep_src_pf_ar_sa_dly"/>
    <m/>
    <m/>
    <s v="Daily"/>
    <s v="d"/>
    <s v="ingest_pcb_dep_src_pf_ar_sa_dly_d"/>
    <x v="0"/>
    <s v="CBR_Ingestion_pcb_dep_src_pf_ar_sa_dly_v01_00_00.xlsx"/>
    <s v="Completed"/>
    <s v="Not Started"/>
    <s v="Kaew"/>
    <s v="Y"/>
    <m/>
    <s v="N/A"/>
    <s v="N/A"/>
    <m/>
    <s v="Header/Tailor"/>
    <s v="Not Started"/>
    <s v="Completed"/>
    <s v="Not Started"/>
    <s v="Not Started"/>
    <s v="Not Started"/>
    <x v="0"/>
  </r>
  <r>
    <x v="0"/>
    <x v="0"/>
    <x v="0"/>
    <s v="Pull EBAN File"/>
    <n v="668"/>
    <s v="pcb_dep"/>
    <s v="ar_ca"/>
    <s v="src_pf_ar_ca_dly"/>
    <s v="persist_pcb_dep"/>
    <s v="pcb_dep_src_pf_ar_ca_dly"/>
    <s v="v_pcb_dep_src_pf_ar_ca_dly"/>
    <m/>
    <m/>
    <s v="Daily"/>
    <s v="d"/>
    <s v="ingest_pcb_dep_src_pf_ar_ca_dly_d"/>
    <x v="1"/>
    <s v="CBR_Ingestion_pcb_dep_src_pf_ar_ca_dly_v01_00_00.xlsx"/>
    <s v="Completed"/>
    <s v="Not Started"/>
    <s v="Kaew"/>
    <s v="Y"/>
    <m/>
    <s v="N/A"/>
    <s v="N/A"/>
    <m/>
    <s v="Header/Tailor"/>
    <s v="Not Started"/>
    <s v="Completed"/>
    <s v="Not Started"/>
    <s v="Not Started"/>
    <s v="Not Started"/>
    <x v="0"/>
  </r>
  <r>
    <x v="0"/>
    <x v="0"/>
    <x v="0"/>
    <s v="Pull EBAN File"/>
    <n v="668"/>
    <s v="pcb_dep"/>
    <s v="ar_fx"/>
    <s v="src_pf_ar_fx_dly"/>
    <s v="persist_pcb_dep"/>
    <s v="pcb_dep_src_pf_ar_fx_dly"/>
    <s v="v_pcb_dep_src_pf_ar_fx_dly"/>
    <m/>
    <m/>
    <s v="Daily"/>
    <s v="d"/>
    <s v="ingest_pcb_dep_src_pf_ar_fx_dly_d"/>
    <x v="2"/>
    <s v="CBR_Ingestion_pcb_dep_src_pf_ar_fx_dly_v01_00_00.xlsx"/>
    <s v="Completed"/>
    <s v="Not Started"/>
    <s v="Kaew"/>
    <s v="Y"/>
    <m/>
    <s v="N/A"/>
    <s v="N/A"/>
    <m/>
    <s v="Header/Tailor"/>
    <s v="Not Started"/>
    <s v="Completed"/>
    <s v="Not Started"/>
    <s v="Not Started"/>
    <s v="Not Started"/>
    <x v="0"/>
  </r>
  <r>
    <x v="0"/>
    <x v="0"/>
    <x v="0"/>
    <s v="Pull EBAN File"/>
    <n v="668"/>
    <s v="pcb_dep"/>
    <s v="ar_sf"/>
    <s v="src_pf_ar_sf_dly"/>
    <s v="persist_pcb_dep"/>
    <s v="pcb_dep_src_pf_ar_sf_dly"/>
    <s v="v_pcb_dep_src_pf_ar_sf_dly"/>
    <m/>
    <m/>
    <s v="Daily"/>
    <s v="d"/>
    <s v="ingest_pcb_dep_src_pf_ar_sf_dly_d"/>
    <x v="3"/>
    <s v="CBR_Ingestion_pcb_dep_src_pf_ar_sf_dly_v01_00_00.xlsx"/>
    <s v="Completed"/>
    <s v="Not Started"/>
    <s v="Kaew"/>
    <s v="Y"/>
    <m/>
    <s v="N/A"/>
    <s v="N/A"/>
    <m/>
    <s v="Header/Tailor"/>
    <s v="Not Started"/>
    <s v="Completed"/>
    <s v="Not Started"/>
    <s v="Not Started"/>
    <s v="Not Started"/>
    <x v="0"/>
  </r>
  <r>
    <x v="0"/>
    <x v="0"/>
    <x v="0"/>
    <s v="Pull EBAN File"/>
    <n v="668"/>
    <s v="pcb_dep"/>
    <s v="fd_int_rate_val"/>
    <s v="extrate1"/>
    <s v="persist_pcb_dep"/>
    <s v="pcb_dep_extrate1"/>
    <s v="v_pcb_dep_extrate1"/>
    <m/>
    <m/>
    <s v="Daily"/>
    <s v="d"/>
    <s v="ingest_pcb_dep_extrate1_d"/>
    <x v="4"/>
    <s v="CBR_Ingestion_pcb_dep_extrate1_v01_00_00.xlsx"/>
    <s v="Completed"/>
    <s v="Not Started"/>
    <s v="Kaew"/>
    <s v="N"/>
    <m/>
    <s v="N/A"/>
    <s v="N/A"/>
    <m/>
    <s v="Header/Tailor"/>
    <s v="Not Started"/>
    <s v="Completed"/>
    <s v="Not Started"/>
    <s v="Not Started"/>
    <s v="Not Started"/>
    <x v="0"/>
  </r>
  <r>
    <x v="1"/>
    <x v="1"/>
    <x v="0"/>
    <s v="Pull EBAN File"/>
    <n v="668.08"/>
    <s v="pcb_loan"/>
    <s v="acct_info"/>
    <s v="common_account_info"/>
    <s v="persist_pcb_loan"/>
    <s v="pcb_loan_common_account_info"/>
    <s v="v_pcb_loan_common_account_info"/>
    <m/>
    <m/>
    <s v="Daily"/>
    <s v="d"/>
    <s v="ingest_pcb_loan_common_account_info_d"/>
    <x v="5"/>
    <s v="CBR_Ingestion_pcb_loan_common_account_info_v01_00_00.xlsx"/>
    <s v="Completed"/>
    <s v="In-Progress"/>
    <s v="Kaew"/>
    <s v="Header"/>
    <s v="N"/>
    <s v="Lot 1"/>
    <d v="2024-02-21T00:00:00"/>
    <m/>
    <s v="Header/Tailor"/>
    <s v="Not Started"/>
    <s v="Not Started"/>
    <s v="Not Started"/>
    <s v="Not Started"/>
    <s v="Not Started"/>
    <x v="0"/>
  </r>
  <r>
    <x v="1"/>
    <x v="1"/>
    <x v="0"/>
    <s v="Pull EBAN File"/>
    <n v="668.08"/>
    <s v="pcb_loan"/>
    <s v="lmt_info"/>
    <s v="common_limit_info"/>
    <s v="persist_pcb_loan"/>
    <s v="pcb_loan_common_limit_info"/>
    <s v="v_pcb_loan_common_limit_info"/>
    <m/>
    <m/>
    <s v="Daily"/>
    <s v="d"/>
    <s v="ingest_pcb_loan_common_limit_info_d"/>
    <x v="6"/>
    <s v="CBR_Ingestion_pcb_loan_common_limit_info_v01_00_00.xlsx"/>
    <s v="Pending Recheck"/>
    <s v="Not Started"/>
    <s v="Auto"/>
    <s v="N"/>
    <m/>
    <s v="Lot 1"/>
    <d v="2024-02-21T00:00:00"/>
    <s v="[Feb 21] Remark: _x000a_File Delimiter listed as | (pipe) as per Table Spec_x000a__x000a__x000a_'- ต้องใส่ File Delimiter ใน CBR เป็นแบบไหน_x000a_Open Platform : | (pipe)_x000a_AS400 Platform: Fixed Length"/>
    <s v="Header/Tailor"/>
    <s v="Not Started"/>
    <s v="Not Started"/>
    <s v="Not Started"/>
    <s v="Not Started"/>
    <s v="Not Started"/>
    <x v="0"/>
  </r>
  <r>
    <x v="1"/>
    <x v="1"/>
    <x v="0"/>
    <s v="Pull EBAN File"/>
    <n v="668.08"/>
    <s v="pcb_loan"/>
    <s v="mkt_cd"/>
    <s v="common_market_code"/>
    <s v="persist_pcb_loan"/>
    <s v="pcb_loan_common_market_code"/>
    <s v="v_pcb_loan_common_market_code"/>
    <m/>
    <m/>
    <s v="Daily"/>
    <s v="d"/>
    <s v="ingest_pcb_loan_common_market_code_d"/>
    <x v="7"/>
    <s v="CBR_Ingestion_pcb_loan_common_market_code_v01_00_00.xlsx"/>
    <s v="Pending Recheck"/>
    <s v="Not Started"/>
    <s v="Auto"/>
    <s v="N"/>
    <m/>
    <s v="Lot 1"/>
    <d v="2024-02-21T00:00:00"/>
    <s v="[Feb 21] Remark: _x000a_File Delimiter listed as | (pipe) as per Table Spec_x000a__x000a__x000a_'- ต้องใส่ File Delimiter ใน CBR เป็นแบบไหน_x000a_Open Platform : | (pipe)_x000a_AS400 Platform: Fixed Length"/>
    <s v="Header/Tailor"/>
    <s v="Not Started"/>
    <s v="Not Started"/>
    <s v="Not Started"/>
    <s v="Not Started"/>
    <s v="Not Started"/>
    <x v="0"/>
  </r>
  <r>
    <x v="1"/>
    <x v="1"/>
    <x v="0"/>
    <s v="Pull EBAN File"/>
    <n v="668.08"/>
    <s v="pcb_loan"/>
    <s v="rate_tp"/>
    <s v="common_rate_type"/>
    <s v="persist_pcb_loan"/>
    <s v="pcb_loan_common_rate_type"/>
    <s v="v_pcb_loan_common_rate_type"/>
    <m/>
    <m/>
    <s v="Daily"/>
    <s v="d"/>
    <s v="ingest_pcb_loan_common_rate_type_d"/>
    <x v="8"/>
    <s v="CBR_Ingestion_pcb_loan_common_rate_type_v01_00_00.xlsx"/>
    <s v="Pending Recheck"/>
    <s v="Not Started"/>
    <s v="Auto"/>
    <s v="N"/>
    <m/>
    <s v="Lot 1"/>
    <d v="2024-02-21T00:00:00"/>
    <s v="[Feb 21] Remark: _x000a_File Delimiter listed as | (pipe) as per Table Spec_x000a__x000a__x000a_'- ต้องใส่ File Delimiter ใน CBR เป็นแบบไหน_x000a_Open Platform : | (pipe)_x000a_AS400 Platform: Fixed Length"/>
    <s v="Header/Tailor"/>
    <s v="Not Started"/>
    <s v="Not Started"/>
    <s v="Not Started"/>
    <s v="Not Started"/>
    <s v="Not Started"/>
    <x v="0"/>
  </r>
  <r>
    <x v="1"/>
    <x v="1"/>
    <x v="0"/>
    <s v="Pull EBAN File"/>
    <n v="668.08"/>
    <s v="pcb_loan"/>
    <s v="acct_tier_by_tm"/>
    <s v="common_account_tier_by_time"/>
    <s v="persist_pcb_loan"/>
    <s v="pcb_loan_common_account_tier_by_time"/>
    <s v="v_pcb_loan_common_account_tier_by_time"/>
    <m/>
    <m/>
    <s v="Daily"/>
    <s v="d"/>
    <s v="ingest_pcb_loan_common_account_tier_by_time_d"/>
    <x v="9"/>
    <s v="CBR_Ingestion_pcb_loan_common_account_tier_by_time_v01_00_00.xlsx"/>
    <s v="Pending Recheck"/>
    <s v="Not Started"/>
    <s v="Auto"/>
    <s v="N"/>
    <m/>
    <s v="Lot 1"/>
    <d v="2024-02-21T00:00:00"/>
    <s v="[Feb 21] Remark: _x000a_File Delimiter listed as | (pipe) as per Table Spec_x000a__x000a__x000a_'- ต้องใส่ File Delimiter ใน CBR เป็นแบบไหน_x000a_Open Platform : | (pipe)_x000a_AS400 Platform: Fixed Length"/>
    <s v="Header/Tailor"/>
    <s v="Not Started"/>
    <s v="Not Started"/>
    <s v="Not Started"/>
    <s v="Not Started"/>
    <s v="Not Started"/>
    <x v="0"/>
  </r>
  <r>
    <x v="1"/>
    <x v="0"/>
    <x v="0"/>
    <s v="Pull EBAN File"/>
    <n v="668"/>
    <s v="pcb_dep"/>
    <s v="ar_ca_od_enc_ltd_lmt"/>
    <s v="cb2d0005_odencitd_sam"/>
    <s v="persist_pcb_dep"/>
    <s v="pcb_dep_cb2d0005_odencitd_sam"/>
    <s v="v_pcb_dep_cb2d0005_odencitd_sam"/>
    <m/>
    <m/>
    <s v="Daily"/>
    <s v="d"/>
    <s v="ingest_pcb_dep_cb2d0005_odencitd_sam_d"/>
    <x v="10"/>
    <s v="CBR_Ingestion_pcb_dep_cb2d0005_odencitd_sam_v01_00_00.xlsx"/>
    <s v="Completed"/>
    <s v="In-Progress"/>
    <s v="Kaew"/>
    <s v="N"/>
    <s v="N"/>
    <s v="Lot 1"/>
    <d v="2024-02-21T00:00:00"/>
    <s v="- CBR missing field =&gt; อิงตามKBMF แทน"/>
    <m/>
    <s v="Not Started"/>
    <s v="Not Started"/>
    <s v="Not Started"/>
    <s v="Not Started"/>
    <s v="Not Started"/>
    <x v="0"/>
  </r>
  <r>
    <x v="0"/>
    <x v="0"/>
    <x v="0"/>
    <s v="Pull EBAN File"/>
    <n v="668"/>
    <s v="pcb_dep"/>
    <s v="eft_txn"/>
    <s v="src_pf_txn_mis_eft_dly"/>
    <s v="persist_pcb_dep"/>
    <s v="pcb_dep_src_pf_txn_mis_eft_dly"/>
    <s v="v_pcb_dep_src_pf_txn_mis_eft_dly"/>
    <m/>
    <m/>
    <s v="Daily"/>
    <s v="d"/>
    <s v="ingest_pcb_dep_src_pf_txn_mis_eft_dly_d"/>
    <x v="11"/>
    <s v="CBR_Ingestion_pcb_dep_src_pf_txn_mis_eft_dly_v01_00_00.xlsx"/>
    <s v="Completed"/>
    <s v="Not Started"/>
    <s v="Kaew"/>
    <s v="N"/>
    <m/>
    <s v="N/A"/>
    <s v="N/A"/>
    <s v="Remark:_x000a_- ใน Table Spec ระบุ Tailor แต่ใน KBMF EBAN  ไม่มี =&gt; Flag Tailor = Y ไว้_x000a_- TIS-620 encoding in KBMF"/>
    <s v="Header/Tailor"/>
    <s v="Not Started"/>
    <s v="Completed"/>
    <s v="Not Started"/>
    <s v="Not Started"/>
    <s v="Not Started"/>
    <x v="0"/>
  </r>
  <r>
    <x v="0"/>
    <x v="0"/>
    <x v="0"/>
    <s v="Pull EBAN File"/>
    <n v="668"/>
    <s v="pcb_dep"/>
    <s v="cl"/>
    <s v="cls500029"/>
    <s v="persist_pcb_dep"/>
    <s v="pcb_dep_cls500029"/>
    <s v="v_pcb_dep_cls500029"/>
    <m/>
    <m/>
    <s v="Daily"/>
    <s v="d"/>
    <s v="ingest_pcb_dep_cls500029_d"/>
    <x v="12"/>
    <s v="CBR_Ingestion_pcb_dep_cls500029_v01_00_00.xlsx"/>
    <s v="Completed"/>
    <s v="Not Started"/>
    <s v="Kaew"/>
    <s v="N"/>
    <m/>
    <s v="N/A"/>
    <s v="N/A"/>
    <s v="Remark:_x000a_- ใน Table Spec ระบุ Tailor แต่ใน KBMF EBAN  ไม่มี =&gt; Flag Tailor = Y ไว้_x000a_Header/Tailor ต้องเอารายละเอียดมาจากไหน"/>
    <s v="Header/Tailor"/>
    <s v="Not Started"/>
    <s v="Completed"/>
    <s v="Not Started"/>
    <s v="Not Started"/>
    <s v="Not Started"/>
    <x v="0"/>
  </r>
  <r>
    <x v="0"/>
    <x v="0"/>
    <x v="0"/>
    <s v="Pull EBAN File"/>
    <n v="668"/>
    <s v="pcb_dep"/>
    <s v="ar_mstr"/>
    <s v="src_pf_ar_ca_cr_inf_dly"/>
    <s v="persist_pcb_dep"/>
    <s v="pcb_dep_src_pf_ar_ca_cr_inf_dly"/>
    <s v="v_pcb_dep_src_pf_ar_ca_cr_inf_dly"/>
    <m/>
    <m/>
    <s v="Daily"/>
    <s v="d"/>
    <s v="ingest_pcb_dep_src_pf_ar_ca_cr_inf_dly_d"/>
    <x v="13"/>
    <s v="CBR_Ingestion_pcb_dep_src_pf_ar_ca_cr_inf_dly_v01_00_00.xlsx"/>
    <s v="Completed"/>
    <s v="Not Started"/>
    <s v="Kaew"/>
    <s v="N"/>
    <m/>
    <s v="N/A"/>
    <s v="N/A"/>
    <s v="Remark:_x000a_- ใน Table Spec ระบุ Tailor แต่ใน KBMF EBAN  ไม่มี =&gt; Flag Tailor = Y ไว้_x000a_Header/Tailor ต้องเอารายละเอียดมาจากไหน"/>
    <s v="Header/Tailor"/>
    <s v="Not Started"/>
    <s v="Completed"/>
    <s v="Not Started"/>
    <s v="Not Started"/>
    <s v="Not Started"/>
    <x v="0"/>
  </r>
  <r>
    <x v="0"/>
    <x v="2"/>
    <x v="0"/>
    <s v="Pull EBAN File"/>
    <n v="640"/>
    <s v="fcd"/>
    <s v="dep_ar"/>
    <s v="ar"/>
    <s v="persist_fcd"/>
    <s v="fcd_ar"/>
    <s v="v_fcd_ar"/>
    <m/>
    <m/>
    <s v="Daily"/>
    <s v="d"/>
    <s v="ingest_fcd_ar_d"/>
    <x v="14"/>
    <s v="CBR_Ingestion_fcd_ar_v01_00_00.xlsx"/>
    <s v="Completed"/>
    <s v="Not Started"/>
    <s v="Kaew"/>
    <s v="Y"/>
    <m/>
    <s v="N/A"/>
    <s v="N/A"/>
    <s v="Remark: _x000a_- TIS-620 encoding in KBMF"/>
    <s v="Header/Tailor"/>
    <s v="Not Started"/>
    <s v="Completed"/>
    <s v="Not Started"/>
    <s v="Not Started"/>
    <s v="Not Started"/>
    <x v="0"/>
  </r>
  <r>
    <x v="1"/>
    <x v="1"/>
    <x v="0"/>
    <s v="Pull EBAN File"/>
    <n v="668.08"/>
    <s v="pcb_loan"/>
    <s v="pd_tp_cd"/>
    <s v="common_product_type"/>
    <s v="persist_pcb_loan"/>
    <s v="pcb_loan_common_product_type"/>
    <s v="v_pcb_loan_common_product_type"/>
    <m/>
    <m/>
    <s v="Daily"/>
    <s v="d"/>
    <s v="ingest_pcb_loan_common_product_type_d"/>
    <x v="15"/>
    <s v="CBR_Ingestion_pcb_loan_common_product_type_v01_00_00.xlsx"/>
    <s v="Completed"/>
    <s v="In-Progress"/>
    <s v="Kaew"/>
    <m/>
    <m/>
    <s v="Lot 1"/>
    <d v="2024-02-21T00:00:00"/>
    <m/>
    <s v="Header/Tailor"/>
    <s v="Not Started"/>
    <s v="Not Started"/>
    <s v="Not Started"/>
    <s v="Not Started"/>
    <s v="Not Started"/>
    <x v="0"/>
  </r>
  <r>
    <x v="1"/>
    <x v="1"/>
    <x v="0"/>
    <s v="Pull EBAN File"/>
    <n v="668.08"/>
    <s v="pcb_loan"/>
    <s v="pd_sub_tp_cd"/>
    <s v="common_sub_type"/>
    <s v="persist_pcb_loan"/>
    <s v="pcb_loan_common_sub_type"/>
    <s v="v_pcb_loan_common_sub_type"/>
    <m/>
    <m/>
    <s v="Daily"/>
    <s v="d"/>
    <s v="ingest_pcb_loan_common_sub_type_d"/>
    <x v="16"/>
    <s v="CBR_Ingestion_pcb_loan_common_sub_type_v01_00_00.xlsx"/>
    <s v="Completed"/>
    <s v="In-Progress"/>
    <s v="Kaew"/>
    <m/>
    <m/>
    <s v="Lot 1"/>
    <d v="2024-02-21T00:00:00"/>
    <m/>
    <s v="Header/Tailor"/>
    <s v="Not Started"/>
    <s v="Not Started"/>
    <s v="Not Started"/>
    <s v="Not Started"/>
    <s v="Not Started"/>
    <x v="0"/>
  </r>
  <r>
    <x v="1"/>
    <x v="1"/>
    <x v="0"/>
    <s v="Pull EBAN File"/>
    <n v="668.08"/>
    <s v="pcb_loan"/>
    <s v="ar_pps_tp_cd"/>
    <s v="common_loan_purpose_table"/>
    <s v="persist_pcb_loan"/>
    <s v="pcb_loan_common_loan_purpose_table"/>
    <s v="v_pcb_loan_common_loan_purpose_table"/>
    <m/>
    <m/>
    <s v="Daily"/>
    <s v="d"/>
    <s v="ingest_pcb_loan_common_loan_purpose_table_d"/>
    <x v="17"/>
    <s v="CBR_Ingestion_pcb_loan_common_loan_purpose_table_v01_00_00.xlsx"/>
    <s v="Completed"/>
    <s v="In-Progress"/>
    <s v="Kaew"/>
    <m/>
    <m/>
    <s v="Lot 1"/>
    <d v="2024-02-21T00:00:00"/>
    <m/>
    <s v="Header/Tailor"/>
    <s v="Not Started"/>
    <s v="Not Started"/>
    <s v="Not Started"/>
    <s v="Not Started"/>
    <s v="Not Started"/>
    <x v="0"/>
  </r>
  <r>
    <x v="0"/>
    <x v="3"/>
    <x v="0"/>
    <s v="Pull EBAN IN File"/>
    <n v="75"/>
    <s v="lpm_as400"/>
    <s v="lmt_ar_inf_bfr_wrtof"/>
    <s v="lmt_ar_inf_bfr_wrtof"/>
    <s v="persist_lpm_as400"/>
    <s v="lpm_as400_lmt_ar_inf_bfr_wrtof"/>
    <s v="v_lpm_as400_lmt_ar_inf_bfr_wrtof"/>
    <m/>
    <m/>
    <s v="Daily"/>
    <s v="d"/>
    <s v="ingest_lpm_as400_lmt_ar_inf_bfr_wrtof_d"/>
    <x v="18"/>
    <s v="CBR_Ingestion_lpm_as400_lmt_ar_inf_bfr_wrtof_v01_00_00.xlsx"/>
    <s v="Completed"/>
    <s v="Not Started"/>
    <s v="Kaew"/>
    <s v="N"/>
    <m/>
    <s v="N/A"/>
    <s v="N/A"/>
    <m/>
    <s v="N/A"/>
    <s v="Not Started"/>
    <s v="Completed"/>
    <s v="Not Started"/>
    <s v="Not Started"/>
    <s v="Not Started"/>
    <x v="0"/>
  </r>
  <r>
    <x v="1"/>
    <x v="3"/>
    <x v="0"/>
    <s v="Pull EBAN IN File"/>
    <n v="75"/>
    <s v="lpm_as400"/>
    <s v="ar_wrtof_rcv"/>
    <s v="ar_wrtof_rcv"/>
    <s v="persist_lpm_as400"/>
    <s v="lpm_as400_ar_wrtof_rcv"/>
    <s v="v_lpm_as400_ar_wrtof_rcv"/>
    <m/>
    <m/>
    <s v="Monthly"/>
    <s v="m"/>
    <s v="ingest_lpm_as400_ar_wrtof_rcv_m"/>
    <x v="19"/>
    <s v="CBR_Ingestion_lpm_as400_ar_wrtof_rcv_v01_00_00.xlsx"/>
    <s v="Completed"/>
    <s v="Not Started"/>
    <s v="Kaew"/>
    <s v="N"/>
    <s v="N"/>
    <s v="Lot 1"/>
    <d v="2024-02-19T00:00:00"/>
    <m/>
    <s v="Tailor"/>
    <s v="Not Started"/>
    <s v="Not Started"/>
    <s v="Not Started"/>
    <s v="Not Started"/>
    <s v="Not Started"/>
    <x v="0"/>
  </r>
  <r>
    <x v="0"/>
    <x v="3"/>
    <x v="0"/>
    <s v="Pull EBAN IN File"/>
    <n v="75"/>
    <s v="lpm_as400"/>
    <s v="ln_cntg_dmmy_clss_prvn"/>
    <s v="ln_cntg_dmmy_clss_prvn"/>
    <s v="persist_lpm_as400"/>
    <s v="lpm_as400_ln_cntg_dmmy_clss_prvn"/>
    <s v="v_lpm_as400_ln_cntg_dmmy_clss_prvn"/>
    <m/>
    <m/>
    <s v="Daily"/>
    <s v="d"/>
    <s v="ingest_lpm_as400_ln_cntg_dmmy_clss_prvn_d"/>
    <x v="20"/>
    <s v="CBR_Ingestion_lpm_as400_ln_cntg_dmmy_clss_prvn_v01_00_00.xlsx"/>
    <s v="Completed"/>
    <s v="Not Started"/>
    <s v="Kaew"/>
    <s v="N"/>
    <m/>
    <s v="N/A"/>
    <s v="N/A"/>
    <m/>
    <s v="N/A"/>
    <s v="Not Started"/>
    <s v="Completed"/>
    <s v="Not Started"/>
    <s v="Not Started"/>
    <s v="Not Started"/>
    <x v="0"/>
  </r>
  <r>
    <x v="0"/>
    <x v="3"/>
    <x v="0"/>
    <s v="Pull EBAN IN File"/>
    <n v="75"/>
    <s v="lpm_as400"/>
    <s v="ln_card_clss_prvn"/>
    <s v="ln_card_clss_prvn"/>
    <s v="persist_lpm_as400"/>
    <s v="lpm_as400_ln_card_clss_prvn"/>
    <s v="v_lpm_as400_ln_card_clss_prvn"/>
    <m/>
    <m/>
    <s v="Daily"/>
    <s v="d"/>
    <s v="ingest_lpm_as400_ln_card_clss_prvn_d"/>
    <x v="21"/>
    <s v="CBR_Ingestion_lpm_as400_ln_card_clss_prvn_v01_00_00.xlsx"/>
    <s v="Completed"/>
    <s v="Not Started"/>
    <s v="Kaew"/>
    <s v="N"/>
    <m/>
    <s v="N/A"/>
    <s v="N/A"/>
    <s v="Remark [Feb 12]:_x000a_- No tailor confirmed by EBAN"/>
    <s v="N/A"/>
    <s v="Not Started"/>
    <s v="Completed"/>
    <s v="Not Started"/>
    <s v="Not Started"/>
    <s v="Not Started"/>
    <x v="0"/>
  </r>
  <r>
    <x v="0"/>
    <x v="3"/>
    <x v="0"/>
    <s v="Pull EBAN IN File"/>
    <n v="75"/>
    <s v="lpm_as400"/>
    <s v="ln_cntg_clss_prvn"/>
    <s v="ln_cntg_clss_prvn"/>
    <s v="persist_lpm_as400"/>
    <s v="lpm_as400_ln_cntg_clss_prvn"/>
    <s v="v_lpm_as400_ln_cntg_clss_prvn"/>
    <m/>
    <m/>
    <s v="Monthly"/>
    <s v="m"/>
    <s v="ingest_lpm_as400_ln_cntg_clss_prvn_m"/>
    <x v="22"/>
    <s v="CBR_Ingestion_lpm_as400_ln_cntg_clss_prvn_v01_00_00.xlsx"/>
    <s v="Completed"/>
    <s v="Not Started"/>
    <s v="Kaew"/>
    <s v="N"/>
    <m/>
    <s v="N/A"/>
    <s v="N/A"/>
    <s v="Remark [Feb 12]:_x000a_- No tailor confirmed by EBAN"/>
    <s v="N/A"/>
    <s v="Not Started"/>
    <s v="Completed"/>
    <s v="Not Started"/>
    <s v="Not Started"/>
    <s v="Not Started"/>
    <x v="0"/>
  </r>
  <r>
    <x v="0"/>
    <x v="3"/>
    <x v="0"/>
    <s v="Pull EBAN IN File"/>
    <n v="75"/>
    <s v="lpm_as400"/>
    <s v="ar_clss_qly"/>
    <s v="ar_clss_qly"/>
    <s v="persist_lpm_as400"/>
    <s v="lpm_as400_ar_clss_qly"/>
    <s v="v_lpm_as400_ar_clss_qly"/>
    <m/>
    <m/>
    <s v="Daily"/>
    <s v="d"/>
    <s v="ingest_lpm_as400_ar_clss_qly_d"/>
    <x v="23"/>
    <s v="CBR_Ingestion_lpm_as400_ar_clss_qly_v01_00_00.xlsx"/>
    <s v="Completed"/>
    <s v="Not Started"/>
    <s v="Kaew"/>
    <s v="N"/>
    <m/>
    <s v="N/A"/>
    <s v="N/A"/>
    <m/>
    <s v="N/A"/>
    <s v="Not Started"/>
    <s v="Completed"/>
    <s v="Not Started"/>
    <s v="Not Started"/>
    <s v="Not Started"/>
    <x v="0"/>
  </r>
  <r>
    <x v="0"/>
    <x v="3"/>
    <x v="0"/>
    <s v="Pull EBAN IN File"/>
    <n v="75"/>
    <s v="lpm_as400"/>
    <s v="ln_cntg_clss_prvn_bfr_wrtof"/>
    <s v="ln_cntg_clss_prvn_bfr_wrtof"/>
    <s v="persist_lpm_as400"/>
    <s v="lpm_as400_ln_cntg_clss_prvn_bfr_wrtof"/>
    <s v="v_lpm_as400_ln_cntg_clss_prvn_bfr_wrtof"/>
    <m/>
    <m/>
    <s v="Monthly"/>
    <s v="m"/>
    <s v="ingest_lpm_as400_ln_cntg_clss_prvn_bfr_wrtof_m"/>
    <x v="24"/>
    <s v="CBR_Ingestion_lpm_as400_ln_cntg_clss_prvn_bfr_wrtof_v01_00_00.xlsx"/>
    <s v="Completed"/>
    <s v="Not Started"/>
    <s v="Kaew"/>
    <s v="N"/>
    <m/>
    <s v="N/A"/>
    <s v="N/A"/>
    <s v="Remark [Feb 12]:_x000a_- No tailor confirmed by EBAN"/>
    <s v="N/A"/>
    <s v="Not Started"/>
    <s v="Completed"/>
    <s v="Not Started"/>
    <s v="Not Started"/>
    <s v="Not Started"/>
    <x v="0"/>
  </r>
  <r>
    <x v="0"/>
    <x v="3"/>
    <x v="0"/>
    <s v="Pull EBAN IN File"/>
    <n v="75"/>
    <s v="lpm_as400"/>
    <s v="lmt_inf_bfr_wrtof"/>
    <s v="lmt_inf_bfr_wrtof"/>
    <s v="persist_lpm_as400"/>
    <s v="lpm_as400_lmt_inf_bfr_wrtof"/>
    <s v="v_lpm_as400_lmt_inf_bfr_wrtof"/>
    <m/>
    <m/>
    <s v="Daily"/>
    <s v="d"/>
    <s v="ingest_lpm_as400_lmt_inf_bfr_wrtof_d"/>
    <x v="25"/>
    <s v="CBR_Ingestion_lpm_as400_lmt_inf_bfr_wrtof_v01_00_00.xlsx"/>
    <s v="Completed"/>
    <s v="Not Started"/>
    <s v="Kaew"/>
    <s v="N"/>
    <m/>
    <s v="N/A"/>
    <s v="N/A"/>
    <m/>
    <s v="N/A"/>
    <s v="Not Started"/>
    <s v="Completed"/>
    <s v="Not Started"/>
    <s v="Not Started"/>
    <s v="Not Started"/>
    <x v="0"/>
  </r>
  <r>
    <x v="0"/>
    <x v="4"/>
    <x v="1"/>
    <s v="Source File (Push)"/>
    <n v="176"/>
    <s v="cis"/>
    <s v="ipxar"/>
    <s v="ipxar"/>
    <s v="persist_cis"/>
    <s v="cis_ipxar"/>
    <s v="v_cis_ipxar"/>
    <m/>
    <m/>
    <s v="Daily"/>
    <s v="d"/>
    <s v="ingest_cis_ipxar_d"/>
    <x v="26"/>
    <s v="CBR_Ingestion_cis_ipxar_v01_00_00.xlsx"/>
    <s v="Completed"/>
    <s v="Not Started"/>
    <s v="Auto"/>
    <s v="N"/>
    <m/>
    <s v="N/A"/>
    <d v="2024-02-07T00:00:00"/>
    <m/>
    <s v="N/A"/>
    <s v="To follow up"/>
    <s v="Completed"/>
    <s v="Re-checked"/>
    <s v="Not Started"/>
    <s v="Not Started"/>
    <x v="0"/>
  </r>
  <r>
    <x v="0"/>
    <x v="4"/>
    <x v="1"/>
    <s v="Source File (Push)"/>
    <n v="176"/>
    <s v="cis"/>
    <s v="ip"/>
    <s v="ip"/>
    <s v="persist_cis"/>
    <s v="cis_ip"/>
    <s v="v_cis_ip"/>
    <m/>
    <m/>
    <s v="Daily"/>
    <s v="d"/>
    <s v="ingest_cis_ip_d"/>
    <x v="27"/>
    <s v="CBR_Ingestion_cis_ip_v01_00_00.xlsx"/>
    <s v="Completed"/>
    <s v="Not Started"/>
    <s v="Auto"/>
    <s v="N"/>
    <m/>
    <s v="N/A"/>
    <d v="2024-02-07T00:00:00"/>
    <m/>
    <s v="N/A"/>
    <s v="To follow up"/>
    <s v="Completed"/>
    <s v="Re-checked"/>
    <s v="Not Started"/>
    <s v="Not Started"/>
    <x v="0"/>
  </r>
  <r>
    <x v="0"/>
    <x v="4"/>
    <x v="1"/>
    <s v="Source File (Push)"/>
    <n v="176"/>
    <s v="cis"/>
    <s v="ar"/>
    <s v="ar"/>
    <s v="persist_cis"/>
    <s v="cis_ar"/>
    <s v="v_cis_ar"/>
    <m/>
    <m/>
    <s v="Daily"/>
    <s v="d"/>
    <s v="ingest_cis_ar_d"/>
    <x v="28"/>
    <s v="CBR_Ingestion_cis_ar_v01_00_00.xlsx"/>
    <s v="Completed"/>
    <s v="Not Started"/>
    <s v="Auto"/>
    <s v="N"/>
    <m/>
    <s v="N/A"/>
    <d v="2024-02-07T00:00:00"/>
    <s v="TBC: Source Schema (no EBAN CBR)"/>
    <s v="N/A"/>
    <s v="To follow up"/>
    <s v="Completed"/>
    <s v="Re-checked"/>
    <s v="Not Started"/>
    <s v="Not Started"/>
    <x v="0"/>
  </r>
  <r>
    <x v="0"/>
    <x v="5"/>
    <x v="1"/>
    <s v="Source File (Push)"/>
    <n v="780"/>
    <s v="csm"/>
    <s v="custxformxconsent"/>
    <s v="custxformxconsent"/>
    <s v="persist_csm"/>
    <s v="csm_custxformxconsent"/>
    <s v="v_csm_custxformxconsent"/>
    <m/>
    <m/>
    <s v="Daily"/>
    <s v="d"/>
    <s v="ingest_csm_custxformxconsent_d"/>
    <x v="29"/>
    <s v="CBR_Ingestion_csm_custxformxconsent_v01_00_00.xlsx"/>
    <s v="Completed"/>
    <s v="Not Started"/>
    <s v="Auto"/>
    <s v="N"/>
    <m/>
    <s v="N/A"/>
    <s v="N/A"/>
    <m/>
    <s v="N/A"/>
    <s v="Completed"/>
    <s v="Completed"/>
    <s v="Completed"/>
    <s v="Completed"/>
    <s v="Completed"/>
    <x v="1"/>
  </r>
  <r>
    <x v="0"/>
    <x v="5"/>
    <x v="1"/>
    <s v="Source File (Push)"/>
    <n v="780"/>
    <s v="csm"/>
    <s v="formxappr"/>
    <s v="formxappr"/>
    <s v="persist_csm"/>
    <s v="csm_formxappr"/>
    <s v="v_csm_formxappr"/>
    <m/>
    <m/>
    <s v="Daily"/>
    <s v="d"/>
    <s v="ingest_csm_formxappr_d"/>
    <x v="30"/>
    <s v="CBR_Ingestion_csm_formxappr_v01_00_00.xlsx"/>
    <s v="Completed"/>
    <s v="Not Started"/>
    <s v="Auto"/>
    <s v="N"/>
    <m/>
    <s v="N/A"/>
    <s v="N/A"/>
    <m/>
    <s v="N/A"/>
    <s v="Completed"/>
    <s v="Completed"/>
    <s v="Completed"/>
    <s v="Completed"/>
    <s v="Completed"/>
    <x v="2"/>
  </r>
  <r>
    <x v="0"/>
    <x v="5"/>
    <x v="1"/>
    <s v="Source File (Push)"/>
    <n v="780"/>
    <s v="csm"/>
    <s v="channel"/>
    <s v="channel"/>
    <s v="persist_csm"/>
    <s v="csm_channel"/>
    <s v="v_csm_channel"/>
    <m/>
    <m/>
    <s v="Daily"/>
    <s v="d"/>
    <s v="ingest_csm_channel_d"/>
    <x v="31"/>
    <s v="CBR_Ingestion_csm_channel_v01_00_00.xlsx"/>
    <s v="Completed"/>
    <s v="Not Started"/>
    <s v="Auto"/>
    <s v="N"/>
    <m/>
    <s v="N/A"/>
    <s v="N/A"/>
    <m/>
    <s v="N/A"/>
    <s v="Completed"/>
    <s v="Completed"/>
    <s v="Completed"/>
    <s v="Completed"/>
    <s v="Completed"/>
    <x v="2"/>
  </r>
  <r>
    <x v="0"/>
    <x v="5"/>
    <x v="1"/>
    <s v="Source File (Push)"/>
    <n v="780"/>
    <s v="csm"/>
    <s v="originateproductcoa"/>
    <s v="originateproductcoa"/>
    <s v="persist_csm"/>
    <s v="csm_originateproductcoa"/>
    <s v="v_csm_originateproductcoa"/>
    <m/>
    <m/>
    <s v="Daily"/>
    <s v="d"/>
    <s v="ingest_csm_originateproductcoa_d"/>
    <x v="32"/>
    <s v="CBR_Ingestion_csm_originateproductcoa_v01_00_00.xlsx"/>
    <s v="Completed"/>
    <s v="Not Started"/>
    <s v="Auto"/>
    <s v="N"/>
    <m/>
    <s v="N/A"/>
    <s v="N/A"/>
    <s v="No CBR: Source Schema Empty"/>
    <s v="N/A"/>
    <s v="Completed"/>
    <s v="Completed"/>
    <s v="Completed"/>
    <s v="Completed"/>
    <s v="Completed"/>
    <x v="2"/>
  </r>
  <r>
    <x v="0"/>
    <x v="5"/>
    <x v="1"/>
    <s v="Source File (Push)"/>
    <n v="780"/>
    <s v="csm"/>
    <s v="originateproductnoncoa"/>
    <s v="originateproductnoncoa"/>
    <s v="persist_csm"/>
    <s v="csm_originateproductnoncoa"/>
    <s v="v_csm_originateproductnoncoa"/>
    <m/>
    <m/>
    <s v="Daily"/>
    <s v="d"/>
    <s v="ingest_csm_originateproductnoncoa_d"/>
    <x v="33"/>
    <s v="CBR_Ingestion_csm_originateproductnoncoa_v01_00_00.xlsx"/>
    <s v="Completed"/>
    <s v="Not Started"/>
    <s v="Auto"/>
    <s v="N"/>
    <m/>
    <s v="N/A"/>
    <s v="N/A"/>
    <m/>
    <s v="N/A"/>
    <s v="Completed"/>
    <s v="Completed"/>
    <s v="Completed"/>
    <s v="Completed"/>
    <s v="Completed"/>
    <x v="2"/>
  </r>
  <r>
    <x v="0"/>
    <x v="5"/>
    <x v="1"/>
    <s v="Source File (Push)"/>
    <n v="780"/>
    <s v="csm"/>
    <s v="purpose"/>
    <s v="purpose"/>
    <s v="persist_csm"/>
    <s v="csm_purpose"/>
    <s v="v_csm_purpose"/>
    <m/>
    <m/>
    <s v="Daily"/>
    <s v="d"/>
    <s v="ingest_csm_purpose_d"/>
    <x v="34"/>
    <s v="CBR_Ingestion_csm_purpose_v01_00_00.xlsx"/>
    <s v="Completed"/>
    <s v="Not Started"/>
    <s v="Auto"/>
    <s v="N"/>
    <m/>
    <s v="N/A"/>
    <s v="N/A"/>
    <m/>
    <s v="N/A"/>
    <s v="Completed"/>
    <s v="Completed"/>
    <s v="Completed"/>
    <s v="Completed"/>
    <s v="Completed"/>
    <x v="2"/>
  </r>
  <r>
    <x v="0"/>
    <x v="5"/>
    <x v="1"/>
    <s v="Source File (Push)"/>
    <n v="780"/>
    <s v="csm"/>
    <s v="company"/>
    <s v="company"/>
    <s v="persist_csm"/>
    <s v="csm_company"/>
    <s v="v_csm_company"/>
    <m/>
    <m/>
    <s v="Daily"/>
    <s v="d"/>
    <s v="ingest_csm_company_d"/>
    <x v="35"/>
    <s v="CBR_Ingestion_csm_company_v01_00_00.xlsx"/>
    <s v="Completed"/>
    <s v="Not Started"/>
    <s v="Auto"/>
    <s v="N"/>
    <m/>
    <s v="N/A"/>
    <s v="N/A"/>
    <m/>
    <s v="N/A"/>
    <s v="Completed"/>
    <s v="Completed"/>
    <s v="Completed"/>
    <s v="Completed"/>
    <s v="Completed"/>
    <x v="2"/>
  </r>
  <r>
    <x v="0"/>
    <x v="5"/>
    <x v="1"/>
    <s v="Source File (Push)"/>
    <n v="780"/>
    <s v="csm"/>
    <s v="receivertype"/>
    <s v="receivertype"/>
    <s v="persist_csm"/>
    <s v="csm_receivertype"/>
    <s v="v_csm_receivertype"/>
    <m/>
    <m/>
    <s v="Daily"/>
    <s v="d"/>
    <s v="ingest_csm_receivertype_d"/>
    <x v="36"/>
    <s v="CBR_Ingestion_csm_receivertype_v01_00_00.xlsx"/>
    <s v="Completed"/>
    <s v="Not Started"/>
    <s v="Kaew"/>
    <s v="N"/>
    <m/>
    <s v="N/A"/>
    <s v="N/A"/>
    <m/>
    <s v="N/A"/>
    <s v="Completed"/>
    <s v="Completed"/>
    <s v="Completed"/>
    <s v="Completed"/>
    <s v="Completed"/>
    <x v="2"/>
  </r>
  <r>
    <x v="0"/>
    <x v="5"/>
    <x v="1"/>
    <s v="Source File (Push)"/>
    <n v="780"/>
    <s v="csm"/>
    <s v="formconsent"/>
    <s v="formconsent"/>
    <s v="persist_csm"/>
    <s v="csm_formconsent"/>
    <s v="v_csm_formconsent"/>
    <m/>
    <m/>
    <s v="Daily"/>
    <s v="d"/>
    <s v="ingest_csm_formconsent_d"/>
    <x v="37"/>
    <s v="CBR_Ingestion_csm_formconsent_v01_00_00.xlsx"/>
    <s v="Completed"/>
    <s v="Not Started"/>
    <s v="Kaew"/>
    <s v="N"/>
    <m/>
    <s v="N/A"/>
    <s v="N/A"/>
    <s v="No CBR: Source Schema Empty"/>
    <s v="N/A"/>
    <s v="Completed"/>
    <s v="Completed"/>
    <s v="Completed"/>
    <s v="Completed"/>
    <s v="Completed"/>
    <x v="2"/>
  </r>
  <r>
    <x v="0"/>
    <x v="5"/>
    <x v="1"/>
    <s v="Source File (Push)"/>
    <n v="780"/>
    <s v="csm"/>
    <s v="formxcontent"/>
    <s v="formxcontent"/>
    <s v="persist_csm"/>
    <s v="csm_formxcontent"/>
    <s v="v_csm_formxcontent"/>
    <m/>
    <m/>
    <s v="Daily"/>
    <s v="d"/>
    <s v="ingest_csm_formxcontent_d"/>
    <x v="38"/>
    <s v="CBR_Ingestion_csm_formxcontent_v01_00_00.xlsx"/>
    <s v="Completed"/>
    <s v="Not Started"/>
    <s v="Kaew"/>
    <s v="N"/>
    <m/>
    <s v="N/A"/>
    <s v="N/A"/>
    <m/>
    <s v="N/A"/>
    <s v="Completed"/>
    <s v="Completed"/>
    <s v="Completed"/>
    <s v="Completed"/>
    <s v="Completed"/>
    <x v="2"/>
  </r>
  <r>
    <x v="0"/>
    <x v="5"/>
    <x v="1"/>
    <s v="Source File (Push)"/>
    <n v="780"/>
    <s v="csm"/>
    <s v="action"/>
    <s v="action"/>
    <s v="persist_csm"/>
    <s v="csm_action"/>
    <s v="v_csm_action"/>
    <m/>
    <m/>
    <s v="Daily"/>
    <s v="d"/>
    <s v="ingest_csm_action_d"/>
    <x v="39"/>
    <s v="CBR_Ingestion_csm_action_v01_00_00.xlsx"/>
    <s v="Completed"/>
    <s v="Not Started"/>
    <s v="Kaew"/>
    <s v="N"/>
    <m/>
    <s v="N/A"/>
    <s v="N/A"/>
    <m/>
    <s v="N/A"/>
    <s v="Completed"/>
    <s v="Completed"/>
    <s v="Completed"/>
    <s v="Completed"/>
    <s v="Completed"/>
    <x v="2"/>
  </r>
  <r>
    <x v="0"/>
    <x v="5"/>
    <x v="1"/>
    <s v="Source File (Push)"/>
    <n v="780"/>
    <s v="csm"/>
    <s v="product"/>
    <s v="product"/>
    <s v="persist_csm"/>
    <s v="csm_product"/>
    <s v="v_csm_product"/>
    <m/>
    <m/>
    <s v="Daily"/>
    <s v="d"/>
    <s v="ingest_csm_product_d"/>
    <x v="40"/>
    <s v="CBR_Ingestion_csm_product_v01_00_00.xlsx"/>
    <s v="Completed"/>
    <s v="Not Started"/>
    <s v="Kaew"/>
    <s v="N"/>
    <m/>
    <s v="N/A"/>
    <s v="N/A"/>
    <s v="No CBR: Source Schema Empty"/>
    <s v="N/A"/>
    <s v="Completed"/>
    <s v="Completed"/>
    <s v="Completed"/>
    <s v="Completed"/>
    <s v="Completed"/>
    <x v="2"/>
  </r>
  <r>
    <x v="1"/>
    <x v="6"/>
    <x v="0"/>
    <s v="Pull EBAN File"/>
    <n v="451"/>
    <s v="trade_na"/>
    <s v="trd_ac_ar"/>
    <s v="lcr070"/>
    <s v="persist_trade_na"/>
    <s v="trade_na_lcr070"/>
    <s v="v_trade_na_lcr070"/>
    <m/>
    <m/>
    <s v="Daily"/>
    <s v="d"/>
    <s v="ingest_trade_na_lcr070_d"/>
    <x v="41"/>
    <s v="CBR_Ingestion_trade_na_lcr070_v01_00_00.xlsx"/>
    <s v="Pending Recheck"/>
    <s v="Not Started"/>
    <s v="Auto"/>
    <s v="N"/>
    <s v="Y (header/tailor only)"/>
    <s v="Lot 1"/>
    <d v="2024-02-21T00:00:00"/>
    <s v="- ต้องใส่ File Delimiter ใน CBR เป็นแบบไหน_x000a_KBMF ระบุเป็น (txt var length)"/>
    <s v="Header/Tailor"/>
    <s v="Not Started"/>
    <s v="Not Started"/>
    <s v="Not Started"/>
    <s v="Not Started"/>
    <s v="Not Started"/>
    <x v="0"/>
  </r>
  <r>
    <x v="1"/>
    <x v="6"/>
    <x v="0"/>
    <s v="Pull EBAN File"/>
    <n v="451"/>
    <s v="trade_na"/>
    <s v="trd_ac_ar_inf"/>
    <s v="src_eximar"/>
    <s v="persist_trade_na"/>
    <s v="trade_na_src_eximar"/>
    <s v="v_trade_na_src_eximar"/>
    <m/>
    <m/>
    <s v="Daily"/>
    <s v="d"/>
    <s v="ingest_trade_na_src_eximar_d"/>
    <x v="42"/>
    <s v="CBR_Ingestion_trade_na_src_eximar_v01_00_00.xlsx"/>
    <s v="In-Progress"/>
    <s v="Not Started"/>
    <s v="Auto"/>
    <s v="Y"/>
    <s v="Y (header/tailor only)"/>
    <s v="Lot 1"/>
    <d v="2024-02-21T00:00:00"/>
    <s v="[Feb 21]:_x000a_2 Pos dates_x000a_Integer has no size in KBMF and EBAN CBR"/>
    <s v="Header/Tailor"/>
    <s v="Not Started"/>
    <s v="Not Started"/>
    <s v="Not Started"/>
    <s v="Not Started"/>
    <s v="Not Started"/>
    <x v="0"/>
  </r>
  <r>
    <x v="1"/>
    <x v="7"/>
    <x v="0"/>
    <s v="Pull EBAN File"/>
    <n v="735"/>
    <s v="gts"/>
    <s v="cntg_tdg_ac_ar_inf"/>
    <s v="kbgt_cont_outstanding"/>
    <s v="persist_gts"/>
    <s v="gts_kbgt_cont_outstanding"/>
    <s v="v_gts_kbgt_cont_outstanding"/>
    <m/>
    <m/>
    <s v="Daily"/>
    <s v="d"/>
    <s v="ingest_gts_kbgt_cont_outstanding_d"/>
    <x v="43"/>
    <s v="CBR_Ingestion_gts_kbgt_cont_outstanding_v01_00_00.xlsx"/>
    <s v="In-Progress"/>
    <s v="Not Started"/>
    <s v="Auto"/>
    <m/>
    <m/>
    <s v="Lot 2"/>
    <d v="2024-02-21T00:00:00"/>
    <s v="- ต้องใส่ File Delimiter ใน CBR เป็นแบบไหน_x000a_KBMF ระบุเป็น (txt var length)"/>
    <s v="Header/Tailor"/>
    <s v="Not Started"/>
    <s v="Not Started"/>
    <s v="Not Started"/>
    <s v="Not Started"/>
    <s v="Not Started"/>
    <x v="0"/>
  </r>
  <r>
    <x v="1"/>
    <x v="7"/>
    <x v="0"/>
    <s v="Pull EBAN File"/>
    <n v="735"/>
    <s v="gts"/>
    <s v="tdg_ac_ar_inf"/>
    <s v="kbgt_loan_outstanding"/>
    <s v="persist_gts"/>
    <s v="gts_kbgt_loan_outstanding"/>
    <s v="v_gts_kbgt_loan_outstanding"/>
    <m/>
    <m/>
    <s v="Daily"/>
    <s v="d"/>
    <s v="ingest_gts_kbgt_loan_outstanding_d"/>
    <x v="44"/>
    <s v="CBR_Ingestion_gts_kbgt_loan_outstanding_v01_00_00.xlsx"/>
    <s v="In-Progress"/>
    <s v="Not Started"/>
    <s v="Auto"/>
    <m/>
    <m/>
    <s v="Lot 2"/>
    <d v="2024-02-21T00:00:00"/>
    <s v="- ต้องใส่ File Delimiter ใน CBR เป็นแบบไหน_x000a_KBMF ระบุเป็น (txt var length)"/>
    <s v="Header/Tailor"/>
    <s v="Not Started"/>
    <s v="Not Started"/>
    <s v="Not Started"/>
    <s v="Not Started"/>
    <s v="Not Started"/>
    <x v="0"/>
  </r>
  <r>
    <x v="1"/>
    <x v="8"/>
    <x v="2"/>
    <s v="Pull Database"/>
    <n v="460"/>
    <s v="scf"/>
    <s v="book_loan"/>
    <s v="vw_sct_book_loan"/>
    <s v="persist_scf"/>
    <s v="scf_vw_sct_book_loan"/>
    <s v="v_scf_vw_sct_book_loan"/>
    <m/>
    <m/>
    <s v="Daily"/>
    <s v="d"/>
    <s v="ingest_scf_vw_sct_book_loan_d"/>
    <x v="45"/>
    <s v="CBR_Ingestion_scf_vw_sct_book_loan_v01_00_00.xlsx"/>
    <s v="Completed"/>
    <s v="Not Started"/>
    <s v="Kaew"/>
    <s v="N"/>
    <s v="N"/>
    <s v="Lot 1"/>
    <d v="2024-02-19T00:00:00"/>
    <m/>
    <m/>
    <s v="Not Started"/>
    <s v="Not Started"/>
    <s v="Not Started"/>
    <s v="Not Started"/>
    <s v="Not Started"/>
    <x v="0"/>
  </r>
  <r>
    <x v="1"/>
    <x v="8"/>
    <x v="2"/>
    <s v="Pull Database"/>
    <n v="460"/>
    <s v="scf"/>
    <s v="lmt_ar_inf"/>
    <s v="vw_rdt_scf_cl"/>
    <s v="persist_scf"/>
    <s v="scf_vw_rdt_scf_cl"/>
    <s v="v_scf_vw_rdt_scf_cl"/>
    <m/>
    <m/>
    <s v="Daily"/>
    <s v="d"/>
    <s v="ingest_scf_vw_rdt_scf_cl_d"/>
    <x v="46"/>
    <s v="CBR_Ingestion_scf_vw_rdt_scf_cl_v01_00_00.xlsx"/>
    <s v="Completed"/>
    <s v="Not Started"/>
    <s v="Kaew"/>
    <s v="N"/>
    <s v="N"/>
    <s v="Lot 1"/>
    <d v="2024-02-19T00:00:00"/>
    <m/>
    <m/>
    <s v="Not Started"/>
    <s v="Not Started"/>
    <s v="Not Started"/>
    <s v="Not Started"/>
    <s v="Not Started"/>
    <x v="0"/>
  </r>
  <r>
    <x v="1"/>
    <x v="8"/>
    <x v="2"/>
    <s v="Pull Database"/>
    <n v="460"/>
    <s v="scf"/>
    <s v="fee_dtl"/>
    <s v="vw_cm_fee_structure"/>
    <s v="persist_scf"/>
    <s v="scf_vw_cm_fee_structure"/>
    <s v="v_scf_vw_cm_fee_structure"/>
    <m/>
    <m/>
    <s v="Daily"/>
    <s v="d"/>
    <s v="ingest_scf_vw_cm_fee_structure_d"/>
    <x v="47"/>
    <s v="CBR_Ingestion_scf_vw_cm_fee_structure_v01_00_00.xlsx"/>
    <s v="Completed"/>
    <s v="Not Started"/>
    <s v="Kaew"/>
    <s v="N"/>
    <s v="N"/>
    <s v="Lot 1"/>
    <d v="2024-02-19T00:00:00"/>
    <m/>
    <m/>
    <s v="Not Started"/>
    <s v="Not Started"/>
    <s v="Not Started"/>
    <s v="Not Started"/>
    <s v="Not Started"/>
    <x v="0"/>
  </r>
  <r>
    <x v="1"/>
    <x v="8"/>
    <x v="2"/>
    <s v="Pull Database"/>
    <n v="460"/>
    <s v="scf"/>
    <s v="cst_x_ar_rel"/>
    <s v="vw_scm_acct"/>
    <s v="persist_scf"/>
    <s v="scf_vw_scm_acct"/>
    <s v="v_scf_vw_scm_acct"/>
    <m/>
    <m/>
    <s v="Daily"/>
    <s v="d"/>
    <s v="ingest_scf_vw_scm_acct_d"/>
    <x v="48"/>
    <s v="CBR_Ingestion_scf_vw_scm_acct_v01_00_00.xlsx"/>
    <s v="Completed"/>
    <s v="Not Started"/>
    <s v="Kaew"/>
    <s v="N"/>
    <s v="N"/>
    <s v="Lot 1"/>
    <d v="2024-02-19T00:00:00"/>
    <s v="Pending top section"/>
    <m/>
    <s v="Not Started"/>
    <s v="Not Started"/>
    <s v="Not Started"/>
    <s v="Not Started"/>
    <s v="Not Started"/>
    <x v="0"/>
  </r>
  <r>
    <x v="1"/>
    <x v="8"/>
    <x v="2"/>
    <s v="Pull Database"/>
    <n v="460"/>
    <s v="scf"/>
    <s v="tdg"/>
    <s v="trading"/>
    <s v="persist_scf"/>
    <s v="scf_trading"/>
    <s v="v_scf_trading"/>
    <m/>
    <m/>
    <s v="Daily"/>
    <s v="d"/>
    <s v="ingest_scf_trading_d"/>
    <x v="49"/>
    <s v="CBR_Ingestion_scf_trading_v01_00_00.xlsx"/>
    <s v="Completed"/>
    <s v="Not Started"/>
    <s v="Tua"/>
    <s v="N"/>
    <s v="N"/>
    <s v="Lot 1"/>
    <d v="2024-02-19T00:00:00"/>
    <s v="- 2 column copy data from phy. Cbr eban_x000a_- 2 Colunm diff kbnf"/>
    <m/>
    <s v="Not Started"/>
    <s v="Not Started"/>
    <s v="Not Started"/>
    <s v="Not Started"/>
    <s v="Not Started"/>
    <x v="0"/>
  </r>
  <r>
    <x v="1"/>
    <x v="8"/>
    <x v="2"/>
    <s v="Pull Database"/>
    <n v="460"/>
    <s v="scf"/>
    <s v="cst_prfl"/>
    <s v="customer"/>
    <s v="persist_scf"/>
    <s v="scf_customer"/>
    <s v="v_scf_customer"/>
    <m/>
    <m/>
    <s v="Daily"/>
    <s v="d"/>
    <s v="ingest_scf_customer_d"/>
    <x v="50"/>
    <s v="CBR_Ingestion_scf_customer_v01_00_00.xlsx"/>
    <s v="Completed"/>
    <s v="Not Started"/>
    <s v="Tua"/>
    <s v="N"/>
    <s v="N"/>
    <s v="Lot 1"/>
    <d v="2024-02-19T00:00:00"/>
    <s v="- 1 column copy data from phy. Cbr eban_x000a_- 1 Colunm diff kbnf"/>
    <m/>
    <s v="Not Started"/>
    <s v="Not Started"/>
    <s v="Not Started"/>
    <s v="Not Started"/>
    <s v="Not Started"/>
    <x v="0"/>
  </r>
  <r>
    <x v="1"/>
    <x v="9"/>
    <x v="0"/>
    <s v="Pull EBAN File"/>
    <n v="590"/>
    <s v="mx"/>
    <s v="cmb_mkt_ev"/>
    <s v="mktevent"/>
    <s v="persist_mx"/>
    <s v="mx_mktevent"/>
    <s v="v_mx_mktevent"/>
    <m/>
    <m/>
    <s v="Daily"/>
    <s v="d"/>
    <s v="ingest_mx_mktevent_d"/>
    <x v="51"/>
    <s v="CBR_Ingestion_mx_mktevent_v01_00_00.xlsx"/>
    <s v="Completed"/>
    <s v="Not Started"/>
    <s v="Kaew"/>
    <s v="N"/>
    <s v="N"/>
    <s v="Lot 1"/>
    <d v="2024-02-19T00:00:00"/>
    <s v="- ต้องใส่ File Delimiter ใน CBR เป็นแบบไหน_x000a_KBMF ระบุเป็น (txt var length)_x000a_- ไม่มี offset ระบุมา"/>
    <m/>
    <s v="Not Started"/>
    <s v="Not Started"/>
    <s v="Not Started"/>
    <s v="Not Started"/>
    <s v="Not Started"/>
    <x v="0"/>
  </r>
  <r>
    <x v="1"/>
    <x v="9"/>
    <x v="0"/>
    <s v="Pull EBAN File"/>
    <n v="590"/>
    <s v="mx"/>
    <s v="cmb_mm_deal_ar"/>
    <s v="mmlivemat"/>
    <s v="persist_mx"/>
    <s v="mx_mmlivemat"/>
    <s v="v_mx_mmlivemat"/>
    <m/>
    <m/>
    <s v="Daily"/>
    <s v="d"/>
    <s v="ingest_mx_mmlivemat_d"/>
    <x v="52"/>
    <s v="CBR_Ingestion_mx_mmlivemat_v01_00_00.xlsx"/>
    <s v="Completed"/>
    <s v="Not Started"/>
    <s v="Auto"/>
    <s v="N"/>
    <s v="N"/>
    <s v="Lot 1"/>
    <d v="2024-02-20T00:00:00"/>
    <s v="- KBMF มี Field มากกว่า CBR EBAN 1 field: CTPY_FULL_NAME"/>
    <m/>
    <s v="Not Started"/>
    <s v="Not Started"/>
    <s v="Not Started"/>
    <s v="Not Started"/>
    <s v="Not Started"/>
    <x v="0"/>
  </r>
  <r>
    <x v="0"/>
    <x v="10"/>
    <x v="1"/>
    <s v="Source Push File"/>
    <n v="655"/>
    <s v="rdm"/>
    <s v="cst_ip_lgl_stc_tp_cd"/>
    <s v="cst_ip_lgl_stc_tp_cd"/>
    <s v="persist_rdm"/>
    <s v="rdm_cst_ip_lgl_stc_tp_cd"/>
    <s v="v_rdm_cst_ip_lgl_stc_tp_cd"/>
    <m/>
    <m/>
    <s v="Daily"/>
    <s v="d"/>
    <s v="ingest_rdm_cst_ip_lgl_stc_tp_cd_d"/>
    <x v="53"/>
    <s v="CBR_Ingestion_rdm_cst_ip_lgl_stc_tp_cd_v01_00_00.xlsx"/>
    <s v="Completed"/>
    <s v="Not Started"/>
    <s v="Tua"/>
    <s v="N"/>
    <m/>
    <s v="N/A"/>
    <s v="N/A"/>
    <m/>
    <s v="N/A"/>
    <s v="Completed"/>
    <s v="Completed"/>
    <s v="Re-checked"/>
    <s v="Completed"/>
    <s v="Completed"/>
    <x v="2"/>
  </r>
  <r>
    <x v="0"/>
    <x v="10"/>
    <x v="1"/>
    <s v="Source Push File"/>
    <n v="655"/>
    <s v="rdm"/>
    <s v="cst_nat_cd"/>
    <s v="cst_nat_cd"/>
    <s v="persist_rdm"/>
    <s v="rdm_cst_nat_cd"/>
    <s v="v_rdm_cst_nat_cd"/>
    <m/>
    <m/>
    <s v="Daily"/>
    <s v="d"/>
    <s v="ingest_rdm_cst_nat_cd_d"/>
    <x v="54"/>
    <s v="CBR_Ingestion_rdm_cst_nat_cd_v01_00_00.xlsx"/>
    <s v="Completed"/>
    <s v="Not Started"/>
    <s v="Tua"/>
    <s v="N"/>
    <m/>
    <s v="N/A"/>
    <s v="N/A"/>
    <m/>
    <s v="N/A"/>
    <s v="Completed"/>
    <s v="Completed"/>
    <s v="Completed"/>
    <s v="Completed"/>
    <s v="Completed"/>
    <x v="2"/>
  </r>
  <r>
    <x v="0"/>
    <x v="10"/>
    <x v="1"/>
    <s v="Source Push File"/>
    <n v="655"/>
    <s v="rdm"/>
    <s v="cst_mar_st_cd"/>
    <s v="cst_mar_st_cd"/>
    <s v="persist_rdm"/>
    <s v="rdm_cst_mar_st_cd"/>
    <s v="v_rdm_cst_mar_st_cd"/>
    <m/>
    <m/>
    <s v="Daily"/>
    <s v="d"/>
    <s v="ingest_rdm_cst_mar_st_cd_d"/>
    <x v="55"/>
    <s v="CBR_Ingestion_rdm_cst_mar_st_cd_v01_00_00.xlsx"/>
    <s v="Completed"/>
    <s v="Not Started"/>
    <s v="Kaew"/>
    <s v="N"/>
    <m/>
    <s v="N/A"/>
    <s v="N/A"/>
    <m/>
    <s v="N/A"/>
    <s v="Completed"/>
    <s v="Completed"/>
    <s v="Completed"/>
    <s v="Completed"/>
    <s v="Completed"/>
    <x v="2"/>
  </r>
  <r>
    <x v="0"/>
    <x v="10"/>
    <x v="1"/>
    <s v="Source Push File"/>
    <n v="655"/>
    <s v="rdm"/>
    <s v="cst_ctf_tp_cd"/>
    <s v="cst_ctf_tp_cd"/>
    <s v="persist_rdm"/>
    <s v="rdm_cst_ctf_tp_cd"/>
    <s v="v_rdm_cst_ctf_tp_cd"/>
    <m/>
    <m/>
    <s v="Daily"/>
    <s v="d"/>
    <s v="ingest_rdm_cst_ctf_tp_cd_d"/>
    <x v="56"/>
    <s v="CBR_Ingestion_rdm_cst_ctf_tp_cd_v01_00_00.xlsx"/>
    <s v="Completed"/>
    <s v="Not Started"/>
    <s v="Kaew"/>
    <s v="N"/>
    <m/>
    <s v="N/A"/>
    <s v="N/A"/>
    <m/>
    <s v="N/A"/>
    <s v="Completed"/>
    <s v="Completed"/>
    <s v="Completed"/>
    <s v="Completed"/>
    <s v="Completed"/>
    <x v="2"/>
  </r>
  <r>
    <x v="0"/>
    <x v="10"/>
    <x v="1"/>
    <s v="Source Push File"/>
    <n v="655"/>
    <s v="rdm"/>
    <s v="cst_ocp_cd"/>
    <s v="cst_ocp_cd"/>
    <s v="persist_rdm"/>
    <s v="rdm_cst_ocp_cd"/>
    <s v="v_rdm_cst_ocp_cd"/>
    <m/>
    <m/>
    <s v="Daily"/>
    <s v="d"/>
    <s v="ingest_rdm_cst_ocp_cd_d"/>
    <x v="57"/>
    <s v="CBR_Ingestion_rdm_cst_ocp_cd_v01_00_00.xlsx"/>
    <s v="Completed"/>
    <s v="Not Started"/>
    <s v="Kaew"/>
    <s v="N"/>
    <m/>
    <s v="N/A"/>
    <s v="N/A"/>
    <m/>
    <s v="N/A"/>
    <s v="Completed"/>
    <s v="Completed"/>
    <s v="Completed"/>
    <s v="Completed"/>
    <s v="Completed"/>
    <x v="2"/>
  </r>
  <r>
    <x v="0"/>
    <x v="10"/>
    <x v="1"/>
    <s v="Source Push File"/>
    <n v="655"/>
    <s v="rdm"/>
    <s v="cst_prof_cd"/>
    <s v="cst_prof_cd"/>
    <s v="persist_rdm"/>
    <s v="rdm_cst_prof_cd"/>
    <s v="v_rdm_cst_prof_cd"/>
    <m/>
    <m/>
    <s v="Daily"/>
    <s v="d"/>
    <s v="ingest_rdm_cst_prof_cd_d"/>
    <x v="58"/>
    <s v="CBR_Ingestion_rdm_cst_prof_cd_v01_00_00.xlsx"/>
    <s v="Completed"/>
    <s v="Not Started"/>
    <s v="Auto"/>
    <s v="N"/>
    <m/>
    <s v="N/A"/>
    <s v="N/A"/>
    <m/>
    <s v="N/A"/>
    <s v="Completed"/>
    <s v="Completed"/>
    <s v="Completed"/>
    <s v="Completed"/>
    <s v="Completed"/>
    <x v="2"/>
  </r>
  <r>
    <x v="0"/>
    <x v="10"/>
    <x v="1"/>
    <s v="Source Push File"/>
    <n v="655"/>
    <s v="rdm"/>
    <s v="cst_idv_incm_seg_cd"/>
    <s v="cst_idv_incm_seg_cd"/>
    <s v="persist_rdm"/>
    <s v="rdm_cst_idv_incm_seg_cd"/>
    <s v="v_rdm_cst_idv_incm_seg_cd"/>
    <m/>
    <m/>
    <s v="Daily"/>
    <s v="d"/>
    <s v="ingest_rdm_cst_idv_incm_seg_cd_d"/>
    <x v="59"/>
    <s v="CBR_Ingestion_rdm_cst_idv_incm_seg_cd_v01_00_00.xlsx"/>
    <s v="Completed"/>
    <s v="Not Started"/>
    <s v="Tua"/>
    <s v="N"/>
    <m/>
    <s v="N/A"/>
    <s v="N/A"/>
    <m/>
    <s v="N/A"/>
    <s v="Completed"/>
    <s v="Completed"/>
    <s v="Completed"/>
    <s v="Completed"/>
    <s v="Completed"/>
    <x v="2"/>
  </r>
  <r>
    <x v="0"/>
    <x v="10"/>
    <x v="1"/>
    <s v="Source Push File"/>
    <n v="655"/>
    <s v="rdm"/>
    <s v="cst_seg_cd"/>
    <s v="cst_seg_cd"/>
    <s v="persist_rdm"/>
    <s v="rdm_cst_seg_cd"/>
    <s v="v_rdm_cst_seg_cd"/>
    <m/>
    <m/>
    <s v="Daily"/>
    <s v="d"/>
    <s v="ingest_rdm_cst_seg_cd_d"/>
    <x v="60"/>
    <s v="CBR_Ingestion_rdm_cst_seg_cd_v01_00_00.xlsx"/>
    <s v="Completed"/>
    <s v="Not Started"/>
    <s v="Tua"/>
    <s v="N"/>
    <m/>
    <s v="N/A"/>
    <s v="N/A"/>
    <m/>
    <s v="N/A"/>
    <s v="Completed"/>
    <s v="Completed"/>
    <s v="Completed"/>
    <s v="Completed"/>
    <s v="Completed"/>
    <x v="2"/>
  </r>
  <r>
    <x v="0"/>
    <x v="10"/>
    <x v="1"/>
    <s v="Source Push File"/>
    <n v="655"/>
    <s v="rdm"/>
    <s v="card_tp_cd"/>
    <s v="card_tp_cd"/>
    <s v="persist_rdm"/>
    <s v="rdm_card_tp_cd"/>
    <s v="v_rdm_card_tp_cd"/>
    <m/>
    <m/>
    <s v="Daily"/>
    <s v="d"/>
    <s v="ingest_rdm_card_tp_cd_d"/>
    <x v="61"/>
    <s v="CBR_Ingestion_rdm_card_tp_cd_v01_00_00.xlsx"/>
    <s v="Completed"/>
    <s v="Not Started"/>
    <s v="Tua"/>
    <s v="N"/>
    <m/>
    <s v="N/A"/>
    <s v="N/A"/>
    <m/>
    <s v="N/A"/>
    <s v="Completed"/>
    <s v="Completed"/>
    <s v="Completed"/>
    <s v="Completed"/>
    <s v="Completed"/>
    <x v="2"/>
  </r>
  <r>
    <x v="0"/>
    <x v="10"/>
    <x v="1"/>
    <s v="Source Push File"/>
    <n v="655"/>
    <s v="rdm"/>
    <s v="pim_coa_pd"/>
    <s v="pim_coa_pd"/>
    <s v="persist_rdm"/>
    <s v="rdm_pim_coa_pd"/>
    <s v="v_rdm_pim_coa_pd"/>
    <m/>
    <m/>
    <s v="Daily"/>
    <s v="d"/>
    <s v="ingest_rdm_pim_coa_pd_d"/>
    <x v="62"/>
    <s v="CBR_Ingestion_rdm_pim_coa_pd_v01_00_00.xlsx"/>
    <s v="Completed"/>
    <s v="Not Started"/>
    <s v="Tua"/>
    <s v="N"/>
    <m/>
    <s v="N/A"/>
    <s v="N/A"/>
    <m/>
    <s v="N/A"/>
    <s v="Completed"/>
    <s v="Completed"/>
    <s v="Completed"/>
    <s v="Completed"/>
    <s v="Completed"/>
    <x v="2"/>
  </r>
  <r>
    <x v="0"/>
    <x v="10"/>
    <x v="1"/>
    <s v="Source Push File"/>
    <n v="655"/>
    <s v="rdm"/>
    <s v="idy_cl_cd"/>
    <s v="idy_cl_cd"/>
    <s v="persist_rdm"/>
    <s v="rdm_idy_cl_cd"/>
    <s v="v_rdm_idy_cl_cd"/>
    <m/>
    <m/>
    <s v="Daily"/>
    <s v="d"/>
    <s v="ingest_rdm_idy_cl_cd_d"/>
    <x v="63"/>
    <s v="CBR_Ingestion_rdm_idy_cl_cd_v01_00_00.xlsx"/>
    <s v="Completed"/>
    <s v="Not Started"/>
    <s v="Tua"/>
    <s v="N"/>
    <m/>
    <s v="N/A"/>
    <s v="N/A"/>
    <m/>
    <s v="N/A"/>
    <s v="Completed"/>
    <s v="Completed"/>
    <s v="Completed"/>
    <s v="Completed"/>
    <s v="Completed"/>
    <x v="2"/>
  </r>
  <r>
    <x v="0"/>
    <x v="10"/>
    <x v="1"/>
    <s v="Source Push File"/>
    <n v="655"/>
    <s v="rdm"/>
    <s v="idy_cl_sub_grp_cd"/>
    <s v="idy_cl_sub_grp_cd"/>
    <s v="persist_rdm"/>
    <s v="rdm_idy_cl_sub_grp_cd"/>
    <s v="v_rdm_idy_cl_sub_grp_cd"/>
    <m/>
    <m/>
    <s v="Daily"/>
    <s v="d"/>
    <s v="ingest_rdm_idy_cl_sub_grp_cd_d"/>
    <x v="64"/>
    <s v="CBR_Ingestion_rdm_idy_cl_sub_grp_cd_v01_00_00.xlsx"/>
    <s v="Completed"/>
    <s v="Not Started"/>
    <s v="Tua"/>
    <s v="N"/>
    <m/>
    <s v="N/A"/>
    <s v="N/A"/>
    <m/>
    <s v="N/A"/>
    <s v="Completed"/>
    <s v="Completed"/>
    <s v="Completed"/>
    <s v="Completed"/>
    <s v="Completed"/>
    <x v="2"/>
  </r>
  <r>
    <x v="1"/>
    <x v="11"/>
    <x v="2"/>
    <s v="DIH Extraction File (Pull)"/>
    <n v="745"/>
    <s v="fxb"/>
    <s v="mid_rate"/>
    <s v="midrate_kbank"/>
    <s v="persist_fxb"/>
    <s v="fxb_midrate_kbank"/>
    <s v="v_fxb_midrate_kbank"/>
    <m/>
    <m/>
    <s v="Daily"/>
    <s v="d"/>
    <s v="ingest_fxb_midrate_kbank_d"/>
    <x v="65"/>
    <s v="CBR_Ingestion_fxb_midrate_kbank_v01_00_00.xlsx"/>
    <s v="In-Progress"/>
    <s v="Not Started"/>
    <s v="Kaew"/>
    <m/>
    <m/>
    <s v="Lot 2"/>
    <d v="2024-02-21T00:00:00"/>
    <m/>
    <m/>
    <s v="Not Started"/>
    <s v="Not Started"/>
    <s v="Not Started"/>
    <s v="Not Started"/>
    <s v="Not Started"/>
    <x v="0"/>
  </r>
  <r>
    <x v="1"/>
    <x v="3"/>
    <x v="1"/>
    <s v="DIH Extraction File (Push)"/>
    <n v="655"/>
    <s v="lpm_as400"/>
    <s v="lpm_x_ip_rel"/>
    <s v="lpm_x_ip_rel"/>
    <s v="persist_lpm_as400"/>
    <s v="lpm_as400_lpm_x_ip_rel"/>
    <s v="v_lpm_as400_lpm_x_ip_rel"/>
    <m/>
    <m/>
    <s v="Daily"/>
    <s v="d"/>
    <s v="ingest_lpm_as400_lpm_x_ip_rel_d"/>
    <x v="66"/>
    <s v="CBR_Ingestion_lpm_as400_lpm_x_ip_rel_v01_00_00.xlsx"/>
    <s v="In-Progress"/>
    <s v="Not Started"/>
    <s v="Tua"/>
    <m/>
    <m/>
    <s v="Lot 2"/>
    <d v="2024-02-22T00:00:00"/>
    <s v="- มีเพิ่ม column 3 column (To revise)_x000a_- Pending Table Spec"/>
    <m/>
    <s v="Completed"/>
    <s v="Not Started"/>
    <s v="Not Started"/>
    <s v="Not Started"/>
    <s v="Not Started"/>
    <x v="0"/>
  </r>
  <r>
    <x v="0"/>
    <x v="4"/>
    <x v="1"/>
    <s v="Source File (Push)"/>
    <n v="176"/>
    <s v="cis"/>
    <s v="relar"/>
    <s v="relar"/>
    <s v="persist_cis"/>
    <s v="cis_relar"/>
    <s v="v_cis_relar"/>
    <m/>
    <m/>
    <s v="Daily"/>
    <s v="d"/>
    <s v="ingest_cis_relar_d"/>
    <x v="67"/>
    <s v="CBR_Ingestion_cis_relar_v01_00_00.xlsx"/>
    <s v="Completed"/>
    <s v="Not Started"/>
    <s v="Auto"/>
    <s v="N"/>
    <m/>
    <s v="N/A"/>
    <s v="N/A"/>
    <m/>
    <s v="N/A"/>
    <s v="To follow up"/>
    <s v="Completed"/>
    <s v="Re-checked"/>
    <s v="Not Started"/>
    <s v="Not Started"/>
    <x v="0"/>
  </r>
  <r>
    <x v="0"/>
    <x v="4"/>
    <x v="1"/>
    <s v="Source File (Push)"/>
    <n v="176"/>
    <s v="cis"/>
    <s v="doctp"/>
    <s v="doctp"/>
    <s v="persist_cis"/>
    <s v="cis_doctp"/>
    <s v="v_cis_doctp"/>
    <m/>
    <m/>
    <s v="Daily"/>
    <s v="d"/>
    <s v="ingest_cis_doctp_d"/>
    <x v="68"/>
    <s v="CBR_Ingestion_cis_doctp_v01_00_00.xlsx"/>
    <s v="Completed"/>
    <s v="Not Started"/>
    <s v="Auto"/>
    <s v="N"/>
    <m/>
    <s v="N/A"/>
    <s v="N/A"/>
    <m/>
    <s v="N/A"/>
    <s v="To follow up"/>
    <s v="Completed"/>
    <s v="Re-checked"/>
    <s v="Not Started"/>
    <s v="Not Started"/>
    <x v="0"/>
  </r>
  <r>
    <x v="0"/>
    <x v="4"/>
    <x v="1"/>
    <s v="Source File (Push)"/>
    <n v="176"/>
    <s v="cis"/>
    <s v="cntreltp"/>
    <s v="cntreltp"/>
    <s v="persist_cis"/>
    <s v="cis_cntreltp"/>
    <s v="v_cis_cntreltp"/>
    <m/>
    <m/>
    <s v="Daily"/>
    <s v="d"/>
    <s v="ingest_cis_cntreltp_d"/>
    <x v="69"/>
    <s v="CBR_Ingestion_cis_cntreltp_v01_00_00.xlsx"/>
    <s v="Completed"/>
    <s v="Not Started"/>
    <s v="Tua"/>
    <s v="N"/>
    <m/>
    <s v="N/A"/>
    <s v="N/A"/>
    <m/>
    <s v="N/A"/>
    <s v="To follow up"/>
    <s v="Completed"/>
    <s v="Re-checked"/>
    <s v="Not Started"/>
    <s v="Not Started"/>
    <x v="0"/>
  </r>
  <r>
    <x v="0"/>
    <x v="4"/>
    <x v="1"/>
    <s v="Source File (Push)"/>
    <n v="176"/>
    <s v="cis"/>
    <s v="ipxcontact"/>
    <s v="ipxcontact"/>
    <s v="persist_cis"/>
    <s v="cis_ipxcontact"/>
    <s v="v_cis_ipxcontact"/>
    <m/>
    <m/>
    <s v="Daily"/>
    <s v="d"/>
    <s v="ingest_cis_ipxcontact_d"/>
    <x v="70"/>
    <s v="CBR_Ingestion_cis_ipxcontact_v01_00_00.xlsx"/>
    <s v="Completed"/>
    <s v="Not Started"/>
    <s v="Auto"/>
    <s v="N"/>
    <m/>
    <s v="N/A"/>
    <d v="2024-02-07T00:00:00"/>
    <m/>
    <s v="N/A"/>
    <s v="To follow up"/>
    <s v="Completed"/>
    <s v="Re-checked"/>
    <s v="Not Started"/>
    <s v="Not Started"/>
    <x v="0"/>
  </r>
  <r>
    <x v="0"/>
    <x v="4"/>
    <x v="1"/>
    <s v="Source File (Push)"/>
    <n v="176"/>
    <s v="cis"/>
    <s v="conttp"/>
    <s v="conttp"/>
    <s v="persist_cis"/>
    <s v="cis_conttp"/>
    <s v="v_cis_conttp"/>
    <m/>
    <m/>
    <s v="Daily"/>
    <s v="d"/>
    <s v="ingest_cis_conttp_d"/>
    <x v="71"/>
    <s v="CBR_Ingestion_cis_conttp_v01_00_00.xlsx"/>
    <s v="Completed"/>
    <s v="Not Started"/>
    <s v="Tua"/>
    <s v="N"/>
    <m/>
    <s v="N/A"/>
    <s v="N/A"/>
    <m/>
    <s v="N/A"/>
    <s v="To follow up"/>
    <s v="Completed"/>
    <s v="Re-checked"/>
    <s v="Not Started"/>
    <s v="Not Started"/>
    <x v="0"/>
  </r>
  <r>
    <x v="0"/>
    <x v="4"/>
    <x v="1"/>
    <s v="Source File (Push)"/>
    <n v="176"/>
    <s v="cis"/>
    <s v="continfo"/>
    <s v="continfo"/>
    <s v="persist_cis"/>
    <s v="cis_continfo"/>
    <s v="v_cis_continfo"/>
    <m/>
    <m/>
    <s v="Daily"/>
    <s v="d"/>
    <s v="ingest_cis_continfo_d"/>
    <x v="72"/>
    <s v="CBR_Ingestion_cis_continfo_v01_00_00.xlsx"/>
    <s v="Completed"/>
    <s v="Not Started"/>
    <s v="Auto"/>
    <s v="N"/>
    <m/>
    <s v="N/A"/>
    <d v="2024-02-07T00:00:00"/>
    <m/>
    <s v="N/A"/>
    <s v="To follow up"/>
    <s v="Completed"/>
    <s v="Re-checked"/>
    <s v="Not Started"/>
    <s v="Not Started"/>
    <x v="0"/>
  </r>
  <r>
    <x v="0"/>
    <x v="4"/>
    <x v="1"/>
    <s v="Source File (Push)"/>
    <n v="176"/>
    <s v="cis"/>
    <s v="idv"/>
    <s v="idv"/>
    <s v="persist_cis"/>
    <s v="cis_idv"/>
    <s v="v_cis_idv"/>
    <m/>
    <m/>
    <s v="Daily"/>
    <s v="d"/>
    <s v="ingest_cis_idv_d"/>
    <x v="73"/>
    <s v="CBR_Ingestion_cis_idv_v01_00_00.xlsx"/>
    <s v="Completed"/>
    <s v="Not Started"/>
    <s v="Auto"/>
    <s v="N"/>
    <m/>
    <s v="N/A"/>
    <d v="2024-02-07T00:00:00"/>
    <m/>
    <s v="N/A"/>
    <s v="To follow up"/>
    <s v="Completed"/>
    <s v="Re-checked"/>
    <s v="Not Started"/>
    <s v="Not Started"/>
    <x v="0"/>
  </r>
  <r>
    <x v="0"/>
    <x v="4"/>
    <x v="1"/>
    <s v="Source File (Push)"/>
    <n v="176"/>
    <s v="cis"/>
    <s v="org"/>
    <s v="org"/>
    <s v="persist_cis"/>
    <s v="cis_org"/>
    <s v="v_cis_org"/>
    <m/>
    <m/>
    <s v="Daily"/>
    <s v="d"/>
    <s v="ingest_cis_org_d"/>
    <x v="74"/>
    <s v="CBR_Ingestion_cis_org_v01_00_00.xlsx"/>
    <s v="Completed"/>
    <s v="Not Started"/>
    <s v="Auto"/>
    <s v="N"/>
    <m/>
    <s v="N/A"/>
    <d v="2024-02-07T00:00:00"/>
    <m/>
    <s v="N/A"/>
    <s v="To follow up"/>
    <s v="Completed"/>
    <s v="Re-checked"/>
    <s v="Not Started"/>
    <s v="Not Started"/>
    <x v="0"/>
  </r>
  <r>
    <x v="0"/>
    <x v="4"/>
    <x v="1"/>
    <s v="Source File (Push)"/>
    <n v="176"/>
    <s v="cis"/>
    <s v="ipsegment"/>
    <s v="ipsegment"/>
    <s v="persist_cis"/>
    <s v="cis_ipsegment"/>
    <s v="v_cis_ipsegment"/>
    <m/>
    <m/>
    <s v="Daily"/>
    <s v="d"/>
    <s v="ingest_cis_ipsegment_d"/>
    <x v="75"/>
    <s v="CBR_Ingestion_cis_ipsegment_v01_00_00.xlsx"/>
    <s v="Completed"/>
    <s v="Not Started"/>
    <s v="Auto"/>
    <s v="N"/>
    <m/>
    <s v="N/A"/>
    <d v="2024-02-07T00:00:00"/>
    <m/>
    <s v="N/A"/>
    <s v="To follow up"/>
    <s v="Completed"/>
    <s v="Re-checked"/>
    <s v="Not Started"/>
    <s v="Not Started"/>
    <x v="0"/>
  </r>
  <r>
    <x v="0"/>
    <x v="4"/>
    <x v="1"/>
    <s v="Source File (Push)"/>
    <n v="176"/>
    <s v="cis"/>
    <s v="histsegm"/>
    <s v="histsegm"/>
    <s v="persist_cis"/>
    <s v="cis_histsegm"/>
    <s v="v_cis_histsegm"/>
    <m/>
    <m/>
    <s v="Daily"/>
    <s v="d"/>
    <s v="ingest_cis_histsegm_d"/>
    <x v="76"/>
    <s v="CBR_Ingestion_cis_histsegm_v01_00_00.xlsx"/>
    <s v="Completed"/>
    <s v="Not Started"/>
    <s v="Auto"/>
    <s v="N"/>
    <m/>
    <s v="N/A"/>
    <d v="2024-02-07T00:00:00"/>
    <m/>
    <s v="N/A"/>
    <s v="To follow up"/>
    <s v="Completed"/>
    <s v="Re-checked"/>
    <s v="Not Started"/>
    <s v="Not Started"/>
    <x v="0"/>
  </r>
  <r>
    <x v="0"/>
    <x v="4"/>
    <x v="1"/>
    <s v="Source File (Push)"/>
    <n v="176"/>
    <s v="cis"/>
    <s v="addr"/>
    <s v="addr"/>
    <s v="persist_cis"/>
    <s v="cis_addr"/>
    <s v="v_cis_addr"/>
    <m/>
    <m/>
    <s v="Daily"/>
    <s v="d"/>
    <s v="ingest_cis_addr_d"/>
    <x v="77"/>
    <s v="CBR_Ingestion_cis_addr_v01_00_00.xlsx"/>
    <s v="Completed"/>
    <s v="Not Started"/>
    <s v="Auto"/>
    <s v="N"/>
    <m/>
    <s v="N/A"/>
    <d v="2024-02-07T00:00:00"/>
    <m/>
    <s v="N/A"/>
    <s v="To follow up"/>
    <s v="Completed"/>
    <s v="Re-checked"/>
    <s v="Not Started"/>
    <s v="Not Started"/>
    <x v="0"/>
  </r>
  <r>
    <x v="0"/>
    <x v="4"/>
    <x v="1"/>
    <s v="Source File (Push)"/>
    <n v="176"/>
    <s v="cis"/>
    <s v="ipxaddr"/>
    <s v="ipxaddr"/>
    <s v="persist_cis"/>
    <s v="cis_ipxaddr"/>
    <s v="v_cis_ipxaddr"/>
    <m/>
    <m/>
    <s v="Daily"/>
    <s v="d"/>
    <s v="ingest_cis_ipxaddr_d"/>
    <x v="78"/>
    <s v="CBR_Ingestion_cis_ipxaddr_v01_00_00.xlsx"/>
    <s v="Completed"/>
    <s v="Not Started"/>
    <s v="Auto"/>
    <s v="N"/>
    <m/>
    <s v="N/A"/>
    <d v="2024-02-07T00:00:00"/>
    <m/>
    <s v="N/A"/>
    <s v="To follow up"/>
    <s v="Completed"/>
    <s v="Re-checked"/>
    <s v="Not Started"/>
    <s v="Not Started"/>
    <x v="0"/>
  </r>
  <r>
    <x v="0"/>
    <x v="4"/>
    <x v="1"/>
    <s v="Source File (Push)"/>
    <n v="176"/>
    <s v="cis"/>
    <s v="dntcnt"/>
    <s v="dntcnt"/>
    <s v="persist_cis"/>
    <s v="cis_dntcnt"/>
    <s v="v_cis_dntcnt"/>
    <m/>
    <m/>
    <s v="Daily"/>
    <s v="d"/>
    <s v="ingest_cis_dntcnt_d"/>
    <x v="79"/>
    <s v="CBR_Ingestion_cis_dntcnt_v01_00_00.xlsx"/>
    <s v="Completed"/>
    <s v="Not Started"/>
    <s v="Auto"/>
    <s v="N"/>
    <m/>
    <s v="N/A"/>
    <d v="2024-02-07T00:00:00"/>
    <m/>
    <s v="N/A"/>
    <s v="To follow up"/>
    <s v="Completed"/>
    <s v="Re-checked"/>
    <s v="Not Started"/>
    <s v="Not Started"/>
    <x v="0"/>
  </r>
  <r>
    <x v="0"/>
    <x v="4"/>
    <x v="1"/>
    <s v="Source File (Push)"/>
    <n v="176"/>
    <s v="cis"/>
    <s v="othdoc"/>
    <s v="othdoc"/>
    <s v="persist_cis"/>
    <s v="cis_othdoc"/>
    <s v="v_cis_othdoc"/>
    <m/>
    <m/>
    <s v="Daily"/>
    <s v="d"/>
    <s v="ingest_cis_othdoc_d"/>
    <x v="80"/>
    <s v="CBR_Ingestion_cis_othdoc_v01_00_00.xlsx"/>
    <s v="Completed"/>
    <s v="Not Started"/>
    <s v="Auto"/>
    <s v="N"/>
    <m/>
    <s v="N/A"/>
    <d v="2024-02-07T00:00:00"/>
    <m/>
    <s v="N/A"/>
    <s v="To follow up"/>
    <s v="Completed"/>
    <s v="Re-checked"/>
    <s v="Not Started"/>
    <s v="Not Started"/>
    <x v="0"/>
  </r>
  <r>
    <x v="1"/>
    <x v="12"/>
    <x v="3"/>
    <s v="Pull EBAN/DIH file"/>
    <n v="268"/>
    <s v="cardlink"/>
    <s v="kb1dh013_eptrans"/>
    <s v="kb1dh013_eptrans"/>
    <s v="persist_cardlink"/>
    <s v="cardlink_kb1dh013_eptrans"/>
    <s v="v_cardlink_kb1dh013_eptrans"/>
    <m/>
    <m/>
    <s v="Daily"/>
    <s v="d"/>
    <s v="ingest_cardlink_kb1dh013_eptrans_d"/>
    <x v="81"/>
    <s v="CBR_Ingestion_cardlink_kb1dh013_eptrans_v01_00_00.xlsx"/>
    <s v="Pending Recheck"/>
    <s v="Not Started"/>
    <s v="Auto"/>
    <s v="Header"/>
    <s v="Y"/>
    <s v="Lot 1"/>
    <d v="2024-02-20T00:00:00"/>
    <s v="- To recheck decimal datatype (x,x)"/>
    <m/>
    <s v="Not Started"/>
    <s v="Not Started"/>
    <s v="Not Started"/>
    <s v="Not Started"/>
    <s v="Not Started"/>
    <x v="0"/>
  </r>
  <r>
    <x v="1"/>
    <x v="12"/>
    <x v="3"/>
    <s v="Pull EBAN/DIH file"/>
    <n v="268"/>
    <s v="cardlink"/>
    <s v="kb1dh045_cc1d289g"/>
    <s v="kb1dh045_cc1d289g"/>
    <s v="persist_cardlink"/>
    <s v="cardlink_kb1dh045_cc1d289g"/>
    <s v="v_cardlink_kb1dh045_cc1d289g"/>
    <m/>
    <m/>
    <s v="Daily"/>
    <s v="d"/>
    <s v="ingest_cardlink_kb1dh045_cc1d289g_d"/>
    <x v="82"/>
    <s v="CBR_Ingestion_cardlink_kb1dh045_cc1d289g_v01_00_00.xlsx"/>
    <s v="Pending Recheck"/>
    <s v="Not Started"/>
    <s v="Auto"/>
    <m/>
    <m/>
    <s v="Lot 1"/>
    <d v="2024-02-20T00:00:00"/>
    <s v="- In KBMF: ระบุ Character Encoding = EBCIDIC, ใน CBR ต้องใส่ File Format เป็นอะไร_x000a_- Pending Table Name_x000a_- Pending top section_x000a_- To be confirm datatype"/>
    <m/>
    <s v="Not Started"/>
    <s v="Not Started"/>
    <s v="Not Started"/>
    <s v="Not Started"/>
    <s v="Not Started"/>
    <x v="0"/>
  </r>
  <r>
    <x v="1"/>
    <x v="12"/>
    <x v="3"/>
    <s v="Pull EBAN/DIH file"/>
    <n v="268"/>
    <s v="cardlink"/>
    <s v="kb1dh002_cpbcrd"/>
    <s v="kb1dh002_cpbcrd"/>
    <s v="persist_cardlink"/>
    <s v="cardlink_kb1dh002_cpbcrd"/>
    <s v="v_cardlink_kb1dh002_cpbcrd"/>
    <m/>
    <m/>
    <s v="Daily"/>
    <s v="d"/>
    <s v="ingest_cardlink_kb1dh002_cpbcrd_d"/>
    <x v="83"/>
    <s v="CBR_Ingestion_cardlink_kb1dh002_cpbcrd_v01_00_00.xlsx"/>
    <s v="In-Progress"/>
    <s v="Not Started"/>
    <s v="Auto"/>
    <m/>
    <m/>
    <s v="Lot 1"/>
    <d v="2024-02-21T00:00:00"/>
    <m/>
    <m/>
    <s v="Not Started"/>
    <s v="Not Started"/>
    <s v="Not Started"/>
    <s v="Not Started"/>
    <s v="Not Started"/>
    <x v="0"/>
  </r>
  <r>
    <x v="1"/>
    <x v="12"/>
    <x v="3"/>
    <s v="Pull EBAN/DIH file"/>
    <n v="268"/>
    <s v="cardlink"/>
    <s v="kb1dh005_kbbcrd"/>
    <s v="kb1dh005_kbbcrd"/>
    <s v="persist_cardlink"/>
    <s v="cardlink_kb1dh005_kbbcrd"/>
    <s v="v_cardlink_kb1dh005_kbbcrd"/>
    <m/>
    <m/>
    <s v="Daily"/>
    <s v="d"/>
    <s v="ingest_cardlink_kb1dh005_kbbcrd_d"/>
    <x v="84"/>
    <s v="CBR_Ingestion_cardlink_kb1dh005_kbbcrd_v01_00_00.xlsx"/>
    <s v="Pending Recheck"/>
    <s v="Not Started"/>
    <s v="Auto"/>
    <m/>
    <m/>
    <s v="Lot 1"/>
    <d v="2024-02-20T00:00:00"/>
    <m/>
    <m/>
    <s v="Not Started"/>
    <s v="Not Started"/>
    <s v="Not Started"/>
    <s v="Not Started"/>
    <s v="Not Started"/>
    <x v="0"/>
  </r>
  <r>
    <x v="1"/>
    <x v="12"/>
    <x v="3"/>
    <s v="Pull EBAN/DIH file"/>
    <n v="268"/>
    <s v="cardlink"/>
    <s v="kb1dh004_cpbmer"/>
    <s v="kb1dh004_cpbmer"/>
    <s v="persist_cardlink"/>
    <s v="cardlink_kb1dh004_cpbmer"/>
    <s v="v_cardlink_kb1dh004_cpbmer"/>
    <m/>
    <m/>
    <s v="Daily"/>
    <s v="d"/>
    <s v="ingest_cardlink_kb1dh004_cpbmer_d"/>
    <x v="85"/>
    <s v="CBR_Ingestion_cardlink_kb1dh004_cpbmer_v01_00_00.xlsx"/>
    <s v="Not Started"/>
    <s v="Not Started"/>
    <s v="Kaew"/>
    <m/>
    <m/>
    <s v="Lot 2"/>
    <d v="2024-02-21T00:00:00"/>
    <s v="KBMF has different layout in one file (TBC with curate team)"/>
    <m/>
    <s v="Not Started"/>
    <s v="Not Started"/>
    <s v="Not Started"/>
    <s v="Not Started"/>
    <s v="Not Started"/>
    <x v="0"/>
  </r>
  <r>
    <x v="1"/>
    <x v="12"/>
    <x v="3"/>
    <s v="Pull EBAN/DIH file"/>
    <n v="268"/>
    <s v="cardlink"/>
    <s v="kb1dh023_lbpttrn"/>
    <s v="kb1dh023_lbpttrn"/>
    <s v="persist_cardlink"/>
    <s v="cardlink_kb1dh023_lbpttrn"/>
    <s v="v_cardlink_kb1dh023_lbpttrn"/>
    <m/>
    <m/>
    <s v="Daily"/>
    <s v="d"/>
    <s v="ingest_cardlink_kb1dh023_lbpttrn_d"/>
    <x v="86"/>
    <s v="CBR_Ingestion_cardlink_kb1dh023_lbpttrn_v01_00_00.xlsx"/>
    <s v="Not Started"/>
    <s v="Not Started"/>
    <s v="Kaew"/>
    <m/>
    <m/>
    <s v="Lot 2"/>
    <d v="2024-02-21T00:00:00"/>
    <m/>
    <m/>
    <s v="Not Started"/>
    <s v="Not Started"/>
    <s v="Not Started"/>
    <s v="Not Started"/>
    <s v="Not Started"/>
    <x v="0"/>
  </r>
  <r>
    <x v="1"/>
    <x v="12"/>
    <x v="3"/>
    <s v="Pull EBAN/DIH file"/>
    <n v="268"/>
    <s v="cardlink"/>
    <s v="kb1dh039_ccnd5012"/>
    <s v="kb1dh039_ccnd5012"/>
    <s v="persist_cardlink"/>
    <s v="cardlink_kb1dh039_ccnd5012"/>
    <s v="v_cardlink_kb1dh039_ccnd5012"/>
    <m/>
    <m/>
    <s v="Daily"/>
    <s v="d"/>
    <s v="ingest_cardlink_kb1dh039_ccnd5012_d"/>
    <x v="87"/>
    <s v="CBR_Ingestion_cardlink_kb1dh039_ccnd5012_v01_00_00.xlsx"/>
    <s v="Not Started"/>
    <s v="Not Started"/>
    <s v="Kaew"/>
    <m/>
    <m/>
    <s v="Lot 2"/>
    <d v="2024-02-21T00:00:00"/>
    <m/>
    <m/>
    <s v="Not Started"/>
    <s v="Not Started"/>
    <s v="Not Started"/>
    <s v="Not Started"/>
    <s v="Not Started"/>
    <x v="0"/>
  </r>
  <r>
    <x v="1"/>
    <x v="12"/>
    <x v="3"/>
    <s v="Pull EBAN/DIH file"/>
    <n v="268"/>
    <s v="cardlink"/>
    <s v="kb1dh010_oadctf"/>
    <s v="kb1dh010_oadctf"/>
    <s v="persist_cardlink"/>
    <s v="cardlink_kb1dh010_oadctf"/>
    <s v="v_cardlink_kb1dh010_oadctf"/>
    <m/>
    <m/>
    <s v="Daily"/>
    <s v="d"/>
    <s v="ingest_cardlink_kb1dh010_oadctf_d"/>
    <x v="88"/>
    <s v="CBR_Ingestion_cardlink_kb1dh010_oadctf_v01_00_00.xlsx"/>
    <s v="Not Started"/>
    <s v="Not Started"/>
    <s v="Auto"/>
    <m/>
    <m/>
    <s v="Lot 2"/>
    <d v="2024-02-23T00:00:00"/>
    <m/>
    <m/>
    <s v="Not Started"/>
    <s v="Not Started"/>
    <s v="Not Started"/>
    <s v="Not Started"/>
    <s v="Not Started"/>
    <x v="0"/>
  </r>
  <r>
    <x v="1"/>
    <x v="12"/>
    <x v="3"/>
    <s v="Pull EBAN/DIH file"/>
    <n v="268"/>
    <s v="cardlink"/>
    <s v="kb1dh017_cpamt"/>
    <s v="kb1dh017_cpamt"/>
    <s v="persist_cardlink"/>
    <s v="cardlink_kb1dh017_cpamt"/>
    <s v="v_cardlink_kb1dh017_cpamt"/>
    <m/>
    <m/>
    <s v="Daily"/>
    <s v="d"/>
    <s v="ingest_cardlink_kb1dh017_cpamt_d"/>
    <x v="89"/>
    <s v="CBR_Ingestion_cardlink_kb1dh017_cpamt_v01_00_00.xlsx"/>
    <s v="Not Started"/>
    <s v="Not Started"/>
    <s v="Auto"/>
    <m/>
    <m/>
    <s v="Lot 2"/>
    <d v="2024-02-23T00:00:00"/>
    <m/>
    <m/>
    <s v="Not Started"/>
    <s v="Not Started"/>
    <s v="Not Started"/>
    <s v="Not Started"/>
    <s v="Not Started"/>
    <x v="0"/>
  </r>
  <r>
    <x v="1"/>
    <x v="12"/>
    <x v="3"/>
    <s v="Pull EBAN/DIH file"/>
    <n v="268"/>
    <s v="cardlink"/>
    <s v="kb1dh019_cc1t377"/>
    <s v="kb1dh019_cc1t377"/>
    <s v="persist_cardlink"/>
    <s v="cardlink_kb1dh019_cc1t377"/>
    <s v="v_cardlink_kb1dh019_cc1t377"/>
    <m/>
    <m/>
    <s v="Daily"/>
    <s v="d"/>
    <s v="ingest_cardlink_kb1dh019_cc1t377_d"/>
    <x v="90"/>
    <s v="CBR_Ingestion_cardlink_kb1dh019_cc1t377_v01_00_00.xlsx"/>
    <s v="Not Started"/>
    <s v="Not Started"/>
    <s v="Auto"/>
    <m/>
    <m/>
    <s v="Lot 2"/>
    <d v="2024-02-23T00:00:00"/>
    <m/>
    <m/>
    <s v="Not Started"/>
    <s v="Not Started"/>
    <s v="Not Started"/>
    <s v="Not Started"/>
    <s v="Not Started"/>
    <x v="0"/>
  </r>
  <r>
    <x v="1"/>
    <x v="12"/>
    <x v="3"/>
    <s v="Pull EBAN/DIH file"/>
    <n v="268"/>
    <s v="cardlink"/>
    <s v="kb1dh018_cpsrptt"/>
    <s v="kb1dh018_cpsrptt"/>
    <s v="persist_cardlink"/>
    <s v="cardlink_kb1dh018_cpsrptt"/>
    <s v="v_cardlink_kb1dh018_cpsrptt"/>
    <m/>
    <m/>
    <s v="Daily"/>
    <s v="d"/>
    <s v="ingest_cardlink_kb1dh018_cpsrptt_d"/>
    <x v="91"/>
    <s v="CBR_Ingestion_cardlink_kb1dh018_cpsrptt_v01_00_00.xlsx"/>
    <s v="Not Started"/>
    <s v="Not Started"/>
    <s v="Auto"/>
    <m/>
    <m/>
    <s v="Lot 2"/>
    <d v="2024-02-23T00:00:00"/>
    <m/>
    <m/>
    <s v="Not Started"/>
    <s v="Not Started"/>
    <s v="Not Started"/>
    <s v="Not Started"/>
    <s v="Not Started"/>
    <x v="0"/>
  </r>
  <r>
    <x v="1"/>
    <x v="12"/>
    <x v="3"/>
    <s v="Pull EBAN/DIH file"/>
    <n v="268"/>
    <s v="cardlink"/>
    <s v="kb1dh037_cpccpf"/>
    <s v="kb1dh037_cpccpf"/>
    <s v="persist_cardlink"/>
    <s v="cardlink_kb1dh037_cpccpf"/>
    <s v="v_cardlink_kb1dh037_cpccpf"/>
    <m/>
    <m/>
    <s v="Daily"/>
    <s v="d"/>
    <s v="ingest_cardlink_kb1dh037_cpccpf_d"/>
    <x v="92"/>
    <s v="CBR_Ingestion_cardlink_kb1dh037_cpccpf_v01_00_00.xlsx"/>
    <s v="Not Started"/>
    <s v="Not Started"/>
    <s v="Auto"/>
    <m/>
    <m/>
    <s v="Lot 2"/>
    <d v="2024-02-23T00:00:00"/>
    <m/>
    <m/>
    <s v="Not Started"/>
    <s v="Not Started"/>
    <s v="Not Started"/>
    <s v="Not Started"/>
    <s v="Not Started"/>
    <x v="0"/>
  </r>
  <r>
    <x v="1"/>
    <x v="12"/>
    <x v="3"/>
    <s v="Pull EBAN/DIH file"/>
    <n v="268"/>
    <s v="cardlink"/>
    <s v="kb1dh003_cpbcus"/>
    <s v="kb1dh003_cpbcus"/>
    <s v="persist_cardlink"/>
    <s v="cardlink_kb1dh003_cpbcus"/>
    <s v="v_cardlink_kb1dh003_cpbcus"/>
    <m/>
    <m/>
    <s v="Daily"/>
    <s v="d"/>
    <s v="ingest_cardlink_kb1dh003_cpbcus_d"/>
    <x v="93"/>
    <s v="CBR_Ingestion_cardlink_kb1dh003_cpbcus_v01_00_00.xlsx"/>
    <s v="Not Started"/>
    <s v="Not Started"/>
    <s v="Auto"/>
    <m/>
    <m/>
    <s v="Lot 2"/>
    <d v="2024-02-23T00:00:00"/>
    <m/>
    <m/>
    <s v="Not Started"/>
    <s v="Not Started"/>
    <s v="Not Started"/>
    <s v="Not Started"/>
    <s v="Not Started"/>
    <x v="0"/>
  </r>
  <r>
    <x v="1"/>
    <x v="12"/>
    <x v="3"/>
    <s v="Pull EBAN/DIH file"/>
    <n v="268"/>
    <s v="cardlink"/>
    <s v="kb1dh006_kbbcus"/>
    <s v="kb1dh006_kbbcus"/>
    <s v="persist_cardlink"/>
    <s v="cardlink_kb1dh006_kbbcus"/>
    <s v="v_cardlink_kb1dh006_kbbcus"/>
    <m/>
    <m/>
    <s v="Daily"/>
    <s v="d"/>
    <s v="ingest_cardlink_kb1dh006_kbbcus_d"/>
    <x v="94"/>
    <s v="CBR_Ingestion_cardlink_kb1dh006_kbbcus_v01_00_00.xlsx"/>
    <s v="Not Started"/>
    <s v="Not Started"/>
    <s v="Tua"/>
    <m/>
    <m/>
    <s v="Lot 2"/>
    <d v="2024-02-21T00:00:00"/>
    <m/>
    <m/>
    <s v="Not Started"/>
    <s v="Not Started"/>
    <s v="Not Started"/>
    <s v="Not Started"/>
    <s v="Not Started"/>
    <x v="0"/>
  </r>
  <r>
    <x v="1"/>
    <x v="12"/>
    <x v="3"/>
    <s v="Pull EBAN/DIH file"/>
    <n v="268"/>
    <s v="cardlink"/>
    <s v="kb1dh028_ccixpt"/>
    <s v="kb1dh028_ccixpt"/>
    <s v="persist_cardlink"/>
    <s v="cardlink_kb1dh028_ccixpt"/>
    <s v="v_cardlink_kb1dh028_ccixpt"/>
    <m/>
    <m/>
    <s v="Daily"/>
    <s v="d"/>
    <s v="ingest_cardlink_kb1dh028_ccixpt_d"/>
    <x v="95"/>
    <s v="CBR_Ingestion_cardlink_kb1dh028_ccixpt_v01_00_00.xlsx"/>
    <s v="Not Started"/>
    <s v="Not Started"/>
    <s v="Tua"/>
    <m/>
    <m/>
    <s v="Lot 2"/>
    <d v="2024-02-21T00:00:00"/>
    <m/>
    <m/>
    <s v="Not Started"/>
    <s v="Not Started"/>
    <s v="Not Started"/>
    <s v="Not Started"/>
    <s v="Not Started"/>
    <x v="0"/>
  </r>
  <r>
    <x v="1"/>
    <x v="12"/>
    <x v="3"/>
    <s v="Pull EBAN/DIH file"/>
    <n v="268"/>
    <s v="cardlink"/>
    <s v="kb1dh029_ccatabla"/>
    <s v="kb1dh029_ccatabla"/>
    <s v="persist_cardlink"/>
    <s v="cardlink_kb1dh029_ccatabla"/>
    <s v="v_cardlink_kb1dh029_ccatabla"/>
    <m/>
    <m/>
    <s v="Daily"/>
    <s v="d"/>
    <s v="ingest_cardlink_kb1dh029_ccatabla_d"/>
    <x v="96"/>
    <s v="CBR_Ingestion_cardlink_kb1dh029_ccatabla_v01_00_00.xlsx"/>
    <s v="Not Started"/>
    <s v="Not Started"/>
    <s v="Tua"/>
    <m/>
    <m/>
    <s v="Lot 2"/>
    <d v="2024-02-21T00:00:00"/>
    <m/>
    <m/>
    <s v="Not Started"/>
    <s v="Not Started"/>
    <s v="Not Started"/>
    <s v="Not Started"/>
    <s v="Not Started"/>
    <x v="0"/>
  </r>
  <r>
    <x v="1"/>
    <x v="12"/>
    <x v="3"/>
    <s v="Pull EBAN/DIH file"/>
    <n v="268"/>
    <s v="cardlink"/>
    <s v="kb1dh030_cuptran"/>
    <s v="kb1dh030_cuptran"/>
    <s v="persist_cardlink"/>
    <s v="cardlink_kb1dh030_cuptran"/>
    <s v="v_cardlink_kb1dh030_cuptran"/>
    <m/>
    <m/>
    <s v="Daily"/>
    <s v="d"/>
    <s v="ingest_cardlink_kb1dh030_cuptran_d"/>
    <x v="97"/>
    <s v="CBR_Ingestion_cardlink_kb1dh030_cuptran_v01_00_00.xlsx"/>
    <s v="Not Started"/>
    <s v="Not Started"/>
    <s v="Tua"/>
    <m/>
    <m/>
    <s v="Lot 2"/>
    <d v="2024-02-21T00:00:00"/>
    <m/>
    <m/>
    <s v="Not Started"/>
    <s v="Not Started"/>
    <s v="Not Started"/>
    <s v="Not Started"/>
    <s v="Not Started"/>
    <x v="0"/>
  </r>
  <r>
    <x v="1"/>
    <x v="12"/>
    <x v="3"/>
    <s v="Pull EBAN/DIH file"/>
    <n v="268"/>
    <s v="cardlink"/>
    <s v="kb1dh031_cc1d583b"/>
    <s v="kb1dh031_cc1d583b"/>
    <s v="persist_cardlink"/>
    <s v="cardlink_kb1dh031_cc1d583b"/>
    <s v="v_cardlink_kb1dh031_cc1d583b"/>
    <m/>
    <m/>
    <s v="Daily"/>
    <s v="d"/>
    <s v="ingest_cardlink_kb1dh031_cc1d583b_d"/>
    <x v="98"/>
    <s v="CBR_Ingestion_cardlink_kb1dh031_cc1d583b_v01_00_00.xlsx"/>
    <s v="Not Started"/>
    <s v="Not Started"/>
    <s v="Tua"/>
    <m/>
    <m/>
    <s v="Lot 2"/>
    <d v="2024-02-21T00:00:00"/>
    <m/>
    <m/>
    <s v="Not Started"/>
    <s v="Not Started"/>
    <s v="Not Started"/>
    <s v="Not Started"/>
    <s v="Not Started"/>
    <x v="0"/>
  </r>
  <r>
    <x v="1"/>
    <x v="12"/>
    <x v="0"/>
    <s v="Pull EBAN IN File"/>
    <n v="268"/>
    <s v="cardlink"/>
    <s v="jcb_ahr_log"/>
    <s v="odscc_ccv2_jcb"/>
    <s v="persist_cardlink"/>
    <s v="cardlink_odscc_ccv2_jcb"/>
    <s v="v_cardlink_odscc_ccv2_jcb"/>
    <m/>
    <m/>
    <s v="Daily"/>
    <s v="d"/>
    <s v="ingest_cardlink_odscc_ccv2_jcb_d"/>
    <x v="99"/>
    <s v="CBR_Ingestion_cardlink_odscc_ccv2_jcb_v01_00_00.xlsx"/>
    <s v="Not Started"/>
    <s v="Not Started"/>
    <s v="Tua"/>
    <m/>
    <m/>
    <s v="Lot 2"/>
    <d v="2024-02-21T00:00:00"/>
    <m/>
    <m/>
    <s v="Not Started"/>
    <s v="Not Started"/>
    <s v="Not Started"/>
    <s v="Not Started"/>
    <s v="Not Started"/>
    <x v="0"/>
  </r>
  <r>
    <x v="1"/>
    <x v="13"/>
    <x v="1"/>
    <s v="Source Push File"/>
    <n v="723"/>
    <s v="rmst"/>
    <s v="cst"/>
    <s v="customer"/>
    <s v="persist_rmst"/>
    <s v="rmst_customer"/>
    <s v="v_rmst_customer"/>
    <m/>
    <m/>
    <s v="Daily"/>
    <s v="d"/>
    <s v="ingest_rmst_customer_d"/>
    <x v="100"/>
    <s v="CBR_Ingestion_rmst_customer_v01_00_00.xlsx"/>
    <s v="Not Started"/>
    <s v="Not Started"/>
    <s v="Tua"/>
    <m/>
    <m/>
    <s v="Lot 2"/>
    <d v="2024-02-21T00:00:00"/>
    <m/>
    <m/>
    <s v="Not Started"/>
    <s v="Not Started"/>
    <s v="Not Started"/>
    <s v="Not Started"/>
    <s v="Not Started"/>
    <x v="0"/>
  </r>
  <r>
    <x v="1"/>
    <x v="14"/>
    <x v="0"/>
    <s v="Pull EBAN File"/>
    <n v="235"/>
    <s v="lpm_wrtoff"/>
    <s v="ar"/>
    <s v="pscp_wo_wo1d04h_sam"/>
    <s v="persist_lpm_wrtoff"/>
    <s v="lpm_wrtoff_pscp_wo_wo1d04h_sam"/>
    <s v="v_lpm_wrtoff_pscp_wo_wo1d04h_sam"/>
    <m/>
    <m/>
    <s v="Monthly"/>
    <s v="m"/>
    <s v="ingest_lpm_wrtoff_pscp_wo_wo1d04h_sam_m"/>
    <x v="101"/>
    <s v="CBR_Ingestion_lpm_wrtoff_pscp_wo_wo1d04h_sam_v01_00_00.xlsx"/>
    <s v="Not Started"/>
    <s v="Not Started"/>
    <s v="Tua"/>
    <m/>
    <m/>
    <s v="Lot 2"/>
    <d v="2024-02-22T00:00:00"/>
    <m/>
    <m/>
    <s v="Not Started"/>
    <s v="Not Started"/>
    <s v="Not Started"/>
    <s v="Not Started"/>
    <s v="Not Started"/>
    <x v="0"/>
  </r>
  <r>
    <x v="1"/>
    <x v="15"/>
    <x v="2"/>
    <s v="Pull Database"/>
    <n v="607"/>
    <s v="ud"/>
    <s v="fnd_ar"/>
    <s v="vw_t_su_sub_uh_ful"/>
    <s v="persist_ud"/>
    <s v="ud_vw_t_su_sub_uh_ful"/>
    <s v="v_ud_vw_t_su_sub_uh_ful"/>
    <m/>
    <m/>
    <s v="Daily"/>
    <s v="d"/>
    <s v="ingest_ud_vw_t_su_sub_uh_ful_d"/>
    <x v="102"/>
    <s v="CBR_Ingestion_ud_vw_t_su_sub_uh_ful_v01_00_00.xlsx"/>
    <s v="Completed"/>
    <s v="Not Started"/>
    <s v="Tua"/>
    <s v="Y"/>
    <s v="N"/>
    <s v="Lot 1"/>
    <d v="2024-02-19T00:00:00"/>
    <s v="[19-Feb-24 Sarancha S.]_x000a_- App_date : To recheck date format in EBAN_x000a_- Waiting to see data format"/>
    <m/>
    <s v="Not Started"/>
    <s v="Not Started"/>
    <s v="Not Started"/>
    <s v="Not Started"/>
    <s v="Not Started"/>
    <x v="0"/>
  </r>
  <r>
    <x v="1"/>
    <x v="15"/>
    <x v="2"/>
    <s v="Pull Database"/>
    <n v="607"/>
    <s v="ud"/>
    <s v="fnd_svg_pln"/>
    <s v="vw_kgroup_sidetexttbl"/>
    <s v="persist_ud"/>
    <s v="ud_vw_kgroup_sidetexttbl"/>
    <s v="v_ud_vw_kgroup_sidetexttbl"/>
    <m/>
    <m/>
    <s v="Daily"/>
    <s v="d"/>
    <s v="ingest_ud_vw_kgroup_sidetexttbl_d"/>
    <x v="103"/>
    <s v="CBR_Ingestion_ud_vw_kgroup_sidetexttbl_v01_00_00.xlsx"/>
    <s v="Completed"/>
    <s v="Not Started"/>
    <s v="Tua"/>
    <s v="Y"/>
    <s v="N"/>
    <s v="Lot 1"/>
    <d v="2024-02-19T00:00:00"/>
    <s v="[18-Feb-24 Sarancha S.]_x000a_- App_date, extraction_date_time : To recheck date format in EBAN_x000a_- Waiting to see data format"/>
    <m/>
    <s v="Not Started"/>
    <s v="Not Started"/>
    <s v="Not Started"/>
    <s v="Not Started"/>
    <s v="Not Started"/>
    <x v="0"/>
  </r>
  <r>
    <x v="1"/>
    <x v="15"/>
    <x v="2"/>
    <s v="Pull Database"/>
    <n v="607"/>
    <s v="ud"/>
    <s v="fnd_dtl"/>
    <s v="vw_fi_fnd_inf_ful"/>
    <s v="persist_ud"/>
    <s v="ud_vw_fi_fnd_inf_ful"/>
    <s v="v_ud_vw_fi_fnd_inf_ful"/>
    <m/>
    <m/>
    <s v="Daily"/>
    <s v="d"/>
    <s v="ingest_ud_vw_fi_fnd_inf_ful_d"/>
    <x v="104"/>
    <s v="CBR_Ingestion_ud_vw_fi_fnd_inf_ful_v01_00_00.xlsx"/>
    <s v="Completed"/>
    <s v="Not Started"/>
    <s v="Tua"/>
    <s v="Y"/>
    <s v="N"/>
    <s v="Lot 1"/>
    <d v="2024-02-19T00:00:00"/>
    <s v="[18-Feb-24 Sarancha S.]_x000a_- App_date, extraction_date_time : To recheck date format in EBAN_x000a_- Waiting to see data format"/>
    <m/>
    <s v="Not Started"/>
    <s v="Not Started"/>
    <s v="Not Started"/>
    <s v="Not Started"/>
    <s v="Not Started"/>
    <x v="0"/>
  </r>
  <r>
    <x v="1"/>
    <x v="15"/>
    <x v="2"/>
    <s v="Pull Database"/>
    <n v="607"/>
    <s v="ud"/>
    <s v="fnd_tax_slbl"/>
    <s v="vw_flt_rl_sub_bal_enq"/>
    <s v="persist_ud"/>
    <s v="ud_vw_flt_rl_sub_bal_enq"/>
    <s v="v_ud_vw_flt_rl_sub_bal_enq"/>
    <m/>
    <m/>
    <s v="Daily"/>
    <s v="d"/>
    <s v="ingest_ud_vw_flt_rl_sub_bal_enq_d"/>
    <x v="105"/>
    <s v="CBR_Ingestion_ud_vw_flt_rl_sub_bal_enq_v01_00_00.xlsx"/>
    <s v="Completed"/>
    <s v="Not Started"/>
    <s v="Tua"/>
    <s v="N"/>
    <s v="N"/>
    <s v="Lot 1"/>
    <d v="2024-02-19T00:00:00"/>
    <m/>
    <m/>
    <s v="Not Started"/>
    <s v="Not Started"/>
    <s v="Not Started"/>
    <s v="Not Started"/>
    <s v="Not Started"/>
    <x v="0"/>
  </r>
  <r>
    <x v="1"/>
    <x v="15"/>
    <x v="2"/>
    <s v="Pull Database"/>
    <n v="607"/>
    <s v="ud"/>
    <s v="fnd_ar_mstr"/>
    <s v="vw_t_uh_uh_ful"/>
    <s v="persist_ud"/>
    <s v="ud_vw_t_uh_uh_ful"/>
    <s v="v_ud_vw_t_uh_uh_ful"/>
    <m/>
    <m/>
    <s v="Daily"/>
    <s v="d"/>
    <s v="ingest_ud_vw_t_uh_uh_ful_d"/>
    <x v="106"/>
    <s v="CBR_Ingestion_ud_vw_t_uh_uh_ful_v01_00_00.xlsx"/>
    <s v="Completed"/>
    <s v="Not Started"/>
    <s v="Tua"/>
    <s v="Y"/>
    <s v="N"/>
    <s v="Lot 1"/>
    <d v="2024-02-19T00:00:00"/>
    <s v="[19-Feb-24 Sarancha S.]_x000a_- App_date : To recheck date format in EBAN"/>
    <m/>
    <s v="Not Started"/>
    <s v="Not Started"/>
    <s v="Not Started"/>
    <s v="Not Started"/>
    <s v="Not Started"/>
    <x v="0"/>
  </r>
  <r>
    <x v="0"/>
    <x v="15"/>
    <x v="0"/>
    <s v="Pull EBAN File"/>
    <n v="607"/>
    <s v="ud"/>
    <s v="fnd"/>
    <s v="ka_fundcode"/>
    <s v="persist_ud"/>
    <s v="ud_ka_fundcode"/>
    <s v="v_ud_ka_fundcode"/>
    <m/>
    <m/>
    <s v="Daily"/>
    <s v="d"/>
    <s v="ingest_ud_ka_fundcode_d"/>
    <x v="107"/>
    <s v="CBR_Ingestion_ud_ka_fundcode_v01_00_00.xlsx"/>
    <s v="Completed"/>
    <s v="Not Started"/>
    <s v="Kaew"/>
    <m/>
    <m/>
    <s v="N/A"/>
    <s v="N/A"/>
    <s v="No Source Schema in CBR"/>
    <s v="Header/Tailor"/>
    <s v="Not Started"/>
    <s v="Completed"/>
    <s v="Not Started"/>
    <s v="Not Started"/>
    <s v="Not Started"/>
    <x v="0"/>
  </r>
  <r>
    <x v="1"/>
    <x v="15"/>
    <x v="2"/>
    <s v="Pull Database"/>
    <n v="607"/>
    <s v="ud"/>
    <s v="fnd_dvdn_pymt"/>
    <s v="vw_flt_div_pmt_inc"/>
    <s v="persist_ud"/>
    <s v="ud_vw_flt_div_pmt_inc"/>
    <s v="v_ud_vw_flt_div_pmt_inc"/>
    <m/>
    <m/>
    <s v="Daily"/>
    <s v="d"/>
    <s v="ingest_ud_vw_flt_div_pmt_inc_d"/>
    <x v="108"/>
    <s v="CBR_Ingestion_ud_vw_flt_div_pmt_inc_v01_00_00.xlsx"/>
    <s v="Completed"/>
    <s v="Not Started"/>
    <s v="Tua"/>
    <s v="Y"/>
    <s v="N"/>
    <s v="Lot 1"/>
    <d v="2024-02-19T00:00:00"/>
    <m/>
    <m/>
    <s v="Not Started"/>
    <s v="Not Started"/>
    <s v="Not Started"/>
    <s v="Not Started"/>
    <s v="Not Started"/>
    <x v="0"/>
  </r>
  <r>
    <x v="0"/>
    <x v="16"/>
    <x v="0"/>
    <s v="Pull EBAN File"/>
    <s v="KS"/>
    <s v="ks"/>
    <s v="fnd_mstr"/>
    <s v="fundmaster"/>
    <s v="persist_ks"/>
    <s v="ks_fundmaster"/>
    <s v="v_ks_fundmaster"/>
    <m/>
    <m/>
    <s v="Monthly"/>
    <s v="m"/>
    <s v="ingest_ks_fundmaster_m"/>
    <x v="109"/>
    <s v="CBR_Ingestion_ks_fundmaster_v01_00_00.xlsx"/>
    <s v="Completed"/>
    <s v="Not Started"/>
    <s v="Tua"/>
    <s v="Y"/>
    <m/>
    <s v="N/A"/>
    <s v="N/A"/>
    <m/>
    <s v="Header/Tailor"/>
    <s v="Not Started"/>
    <s v="Completed"/>
    <s v="Not Started"/>
    <s v="Completed"/>
    <s v="Not Started"/>
    <x v="0"/>
  </r>
  <r>
    <x v="0"/>
    <x v="16"/>
    <x v="0"/>
    <s v="Pull EBAN File"/>
    <s v="KS"/>
    <s v="ks"/>
    <s v="fnd_portfl"/>
    <s v="fundportfolio"/>
    <s v="persist_ks"/>
    <s v="ks_fundportfolio"/>
    <s v="v_ks_fundportfolio"/>
    <m/>
    <m/>
    <s v="Monthly"/>
    <s v="m"/>
    <s v="ingest_ks_fundportfolio_m"/>
    <x v="110"/>
    <s v="CBR_Ingestion_ks_fundportfolio_v01_00_00.xlsx"/>
    <s v="Completed"/>
    <s v="Not Started"/>
    <s v="Tua"/>
    <s v="Y"/>
    <m/>
    <s v="N/A"/>
    <s v="N/A"/>
    <m/>
    <s v="Header/Tailor"/>
    <s v="Not Started"/>
    <s v="Completed"/>
    <s v="Not Started"/>
    <s v="Completed"/>
    <s v="Not Started"/>
    <x v="0"/>
  </r>
  <r>
    <x v="0"/>
    <x v="16"/>
    <x v="0"/>
    <s v="Pull EBAN File"/>
    <s v="KS"/>
    <s v="ks"/>
    <s v="cst_prfl"/>
    <s v="custprofile"/>
    <s v="persist_ks"/>
    <s v="ks_custprofile"/>
    <s v="v_ks_custprofile"/>
    <m/>
    <m/>
    <s v="Daily"/>
    <s v="d"/>
    <s v="ingest_ks_custprofile_d"/>
    <x v="111"/>
    <s v="CBR_Ingestion_ks_custprofile_v01_00_00.xlsx"/>
    <s v="Completed"/>
    <s v="Not Started"/>
    <s v="Tua"/>
    <s v="Y"/>
    <m/>
    <s v="N/A"/>
    <s v="N/A"/>
    <m/>
    <s v="Header/Tailor"/>
    <s v="Not Started"/>
    <s v="Completed"/>
    <s v="Not Started"/>
    <s v="Completed"/>
    <s v="Not Started"/>
    <x v="0"/>
  </r>
  <r>
    <x v="0"/>
    <x v="15"/>
    <x v="0"/>
    <s v="Pull EBAN File"/>
    <n v="607"/>
    <s v="ud"/>
    <s v="prvt_fnd_cst_bal"/>
    <s v="privatefund_balance"/>
    <s v="persist_ud"/>
    <s v="ud_privatefund_balance"/>
    <s v="v_ud_privatefund_balance"/>
    <m/>
    <m/>
    <s v="Daily"/>
    <s v="d"/>
    <s v="ingest_ud_privatefund_balance_d"/>
    <x v="112"/>
    <s v="CBR_Ingestion_ud_privatefund_balance_v01_00_00.xlsx"/>
    <s v="Completed"/>
    <s v="Not Started"/>
    <s v="Tua"/>
    <s v="Y"/>
    <m/>
    <s v="N/A"/>
    <s v="N/A"/>
    <m/>
    <s v="Header/Tailor"/>
    <s v="Not Started"/>
    <s v="Completed"/>
    <s v="Not Started"/>
    <s v="Not Started"/>
    <s v="Not Started"/>
    <x v="0"/>
  </r>
  <r>
    <x v="1"/>
    <x v="15"/>
    <x v="2"/>
    <s v="Pull Database"/>
    <n v="607"/>
    <s v="ud"/>
    <s v="std_ins_eod_inc"/>
    <s v="vw_std_ins_eod_inc"/>
    <s v="persist_ud"/>
    <s v="ud_vw_std_ins_eod_inc"/>
    <s v="v_ud_vw_std_ins_eod_inc"/>
    <m/>
    <m/>
    <s v="Daily"/>
    <s v="d"/>
    <s v="ingest_ud_vw_std_ins_eod_inc_d"/>
    <x v="113"/>
    <s v="CBR_Ingestion_ud_vw_std_ins_eod_inc_v01_00_00.xlsx"/>
    <s v="Completed"/>
    <s v="In-Progress"/>
    <s v="Tua"/>
    <s v="Y"/>
    <s v="N"/>
    <s v="Lot 1"/>
    <d v="2024-02-20T00:00:00"/>
    <s v="[19-Feb-24 Sarancha S.]_x000a_- Waiting to see data format"/>
    <m/>
    <s v="Not Started"/>
    <s v="Not Started"/>
    <s v="Not Started"/>
    <s v="Not Started"/>
    <s v="Not Started"/>
    <x v="0"/>
  </r>
  <r>
    <x v="1"/>
    <x v="15"/>
    <x v="2"/>
    <s v="Pull Database"/>
    <n v="607"/>
    <s v="ud"/>
    <s v="fnd_txn"/>
    <s v="vw_transactionext"/>
    <s v="persist_ud"/>
    <s v="ud_vw_transactionext"/>
    <s v="v_ud_vw_transactionext"/>
    <m/>
    <m/>
    <s v="Daily"/>
    <s v="d"/>
    <s v="ingest_ud_vw_transactionext_d"/>
    <x v="114"/>
    <s v="CBR_Ingestion_ud_vw_transactionext_v01_00_00.xlsx"/>
    <s v="Completed"/>
    <s v="In-Progress"/>
    <s v="Tua"/>
    <s v="Y"/>
    <m/>
    <s v="Lot 1"/>
    <d v="2024-02-20T00:00:00"/>
    <s v="- Date"/>
    <m/>
    <s v="Not Started"/>
    <s v="Not Started"/>
    <s v="Not Started"/>
    <s v="Not Started"/>
    <s v="Not Started"/>
    <x v="0"/>
  </r>
  <r>
    <x v="1"/>
    <x v="15"/>
    <x v="2"/>
    <s v="Pull Database"/>
    <n v="607"/>
    <s v="ud"/>
    <s v="fnd_txn"/>
    <s v="vw_transactioneodext"/>
    <s v="persist_ud"/>
    <s v="ud_vw_transactioneodext"/>
    <s v="v_ud_vw_transactioneodext"/>
    <m/>
    <m/>
    <s v="Daily"/>
    <s v="d"/>
    <s v="ingest_ud_vw_transactioneodext_d"/>
    <x v="115"/>
    <s v="CBR_Ingestion_ud_vw_transactioneodext_v01_00_00.xlsx"/>
    <s v="Pending Recheck"/>
    <s v="Not Started"/>
    <s v="Auto"/>
    <m/>
    <m/>
    <s v="Lot 1"/>
    <d v="2024-02-21T00:00:00"/>
    <s v="- Date"/>
    <m/>
    <s v="Not Started"/>
    <s v="Not Started"/>
    <s v="Not Started"/>
    <s v="Not Started"/>
    <s v="Not Started"/>
    <x v="0"/>
  </r>
  <r>
    <x v="1"/>
    <x v="15"/>
    <x v="2"/>
    <s v="Pull Database"/>
    <n v="607"/>
    <s v="ud"/>
    <s v="fnd_ctf_dvdn_pymt"/>
    <s v="vw_flt_dp_div_cert_inc"/>
    <s v="persist_ud"/>
    <s v="ud_vw_flt_dp_div_cert_inc"/>
    <s v="v_ud_vw_flt_dp_div_cert_inc"/>
    <m/>
    <m/>
    <s v="Daily"/>
    <s v="d"/>
    <s v="ingest_ud_vw_flt_dp_div_cert_inc_d"/>
    <x v="116"/>
    <s v="CBR_Ingestion_ud_vw_flt_dp_div_cert_inc_v01_00_00.xlsx"/>
    <s v="Completed"/>
    <s v="In-Progress"/>
    <s v="Kaew"/>
    <m/>
    <m/>
    <s v="Lot 1"/>
    <d v="2024-02-21T00:00:00"/>
    <m/>
    <m/>
    <s v="Not Started"/>
    <s v="Not Started"/>
    <s v="Not Started"/>
    <s v="Not Started"/>
    <s v="Not Started"/>
    <x v="0"/>
  </r>
  <r>
    <x v="1"/>
    <x v="17"/>
    <x v="0"/>
    <s v="Pull EBAN File"/>
    <n v="754"/>
    <s v="dgtl_fctrng"/>
    <s v="ar"/>
    <s v="fact_acct"/>
    <s v="persist_dgtl_fctrng"/>
    <s v="dgtl_fctrng_fact_acct"/>
    <s v="v_dgtl_fctrng_fact_acct"/>
    <m/>
    <m/>
    <s v="Daily"/>
    <s v="d"/>
    <s v="ingest_dgtl_fctrng_fact_acct_d"/>
    <x v="117"/>
    <s v="CBR_Ingestion_dgtl_fctrng_fact_acct_v01_00_00.xlsx"/>
    <s v="Not Started"/>
    <s v="Not Started"/>
    <s v="Tua"/>
    <m/>
    <m/>
    <s v="Lot 2"/>
    <d v="2024-02-22T00:00:00"/>
    <s v="- Pending to update table specification"/>
    <m/>
    <s v="Not Started"/>
    <s v="Not Started"/>
    <s v="Not Started"/>
    <s v="Not Started"/>
    <s v="Not Started"/>
    <x v="0"/>
  </r>
  <r>
    <x v="1"/>
    <x v="17"/>
    <x v="2"/>
    <s v="Pull Database"/>
    <n v="754"/>
    <s v="dgtl_fctrng"/>
    <s v="ar_dtl"/>
    <s v="v_purref"/>
    <s v="persist_dgtl_fctrng"/>
    <s v="dgtl_fctrng_v_purref"/>
    <s v="v_dgtl_fctrng_v_purref"/>
    <m/>
    <m/>
    <s v="Daily"/>
    <s v="d"/>
    <s v="ingest_dgtl_fctrng_v_purref_d"/>
    <x v="118"/>
    <s v="CBR_Ingestion_dgtl_fctrng_v_purref_v01_00_00.xlsx"/>
    <s v="Completed"/>
    <s v="In-Progress"/>
    <s v="Tua"/>
    <m/>
    <m/>
    <s v="Lot 1"/>
    <d v="2024-02-20T00:00:00"/>
    <m/>
    <m/>
    <s v="Not Started"/>
    <s v="Not Started"/>
    <s v="Not Started"/>
    <s v="Not Started"/>
    <s v="Not Started"/>
    <x v="0"/>
  </r>
  <r>
    <x v="1"/>
    <x v="17"/>
    <x v="2"/>
    <s v="Pull Database"/>
    <n v="754"/>
    <s v="dgtl_fctrng"/>
    <s v="sub_lmt_ar"/>
    <s v="v_clientdebtor"/>
    <s v="persist_dgtl_fctrng"/>
    <s v="dgtl_fctrng_v_clientdebtor"/>
    <s v="v_dgtl_fctrng_v_clientdebtor"/>
    <m/>
    <m/>
    <s v="Daily"/>
    <s v="d"/>
    <s v="ingest_dgtl_fctrng_v_clientdebtor_d"/>
    <x v="119"/>
    <s v="CBR_Ingestion_dgtl_fctrng_v_clientdebtor_v01_00_00.xlsx"/>
    <s v="Completed"/>
    <s v="In-Progress"/>
    <s v="Tua"/>
    <m/>
    <m/>
    <s v="Lot 1"/>
    <d v="2024-02-20T00:00:00"/>
    <s v="- Column Diff in CBR (facfee)_x000a_- Column in CBR and KBMF not align (อิงตาม CBR)"/>
    <m/>
    <s v="Not Started"/>
    <s v="Not Started"/>
    <s v="Not Started"/>
    <s v="Not Started"/>
    <s v="Not Started"/>
    <x v="0"/>
  </r>
  <r>
    <x v="1"/>
    <x v="17"/>
    <x v="2"/>
    <s v="Pull Database"/>
    <n v="754"/>
    <s v="dgtl_fctrng"/>
    <s v="pd_cd"/>
    <s v="v_product"/>
    <s v="persist_dgtl_fctrng"/>
    <s v="dgtl_fctrng_v_product"/>
    <s v="v_dgtl_fctrng_v_product"/>
    <m/>
    <m/>
    <s v="Daily"/>
    <s v="d"/>
    <s v="ingest_dgtl_fctrng_v_product_d"/>
    <x v="120"/>
    <s v="CBR_Ingestion_dgtl_fctrng_v_product_v01_00_00.xlsx"/>
    <s v="Pending Recheck"/>
    <s v="Not Started"/>
    <s v="Tua"/>
    <m/>
    <m/>
    <s v="Lot 1"/>
    <d v="2024-02-20T00:00:00"/>
    <s v="- Float change to integer_x000a_(create from lastest CBR)"/>
    <m/>
    <s v="Not Started"/>
    <s v="Not Started"/>
    <s v="Not Started"/>
    <s v="Not Started"/>
    <s v="Not Started"/>
    <x v="0"/>
  </r>
  <r>
    <x v="1"/>
    <x v="17"/>
    <x v="2"/>
    <s v="Pull Database"/>
    <n v="754"/>
    <s v="dgtl_fctrng"/>
    <s v="lmt_ar_dtl"/>
    <s v="v_company"/>
    <s v="persist_dgtl_fctrng"/>
    <s v="dgtl_fctrng_v_company"/>
    <s v="v_dgtl_fctrng_v_company"/>
    <m/>
    <m/>
    <s v="Daily"/>
    <s v="d"/>
    <s v="ingest_dgtl_fctrng_v_company_d"/>
    <x v="121"/>
    <s v="CBR_Ingestion_dgtl_fctrng_v_company_v01_00_00.xlsx"/>
    <s v="Pending Recheck"/>
    <s v="Not Started"/>
    <s v="Tua"/>
    <m/>
    <m/>
    <s v="Lot 1"/>
    <d v="2024-02-20T00:00:00"/>
    <s v="-M/O change to M_x000a_- C change to O_x000a_- Column Diff_x000a_- waiting to query date format_x000a_(create from lastest CBR)"/>
    <m/>
    <s v="Not Started"/>
    <s v="Not Started"/>
    <s v="Not Started"/>
    <s v="Not Started"/>
    <s v="Not Started"/>
    <x v="0"/>
  </r>
  <r>
    <x v="1"/>
    <x v="17"/>
    <x v="2"/>
    <s v="Pull Database"/>
    <n v="754"/>
    <s v="dgtl_fctrng"/>
    <s v="cr_lmt_ar_dtl"/>
    <s v="v_clientlimit"/>
    <s v="persist_dgtl_fctrng"/>
    <s v="dgtl_fctrng_v_clientlimit"/>
    <s v="v_dgtl_fctrng_v_clientlimit"/>
    <m/>
    <m/>
    <s v="Daily"/>
    <s v="d"/>
    <s v="ingest_dgtl_fctrng_v_clientlimit_d"/>
    <x v="122"/>
    <s v="CBR_Ingestion_dgtl_fctrng_v_clientlimit_v01_00_00.xlsx"/>
    <s v="Pending Recheck"/>
    <s v="Not Started"/>
    <s v="Tua"/>
    <m/>
    <m/>
    <s v="Lot 1"/>
    <d v="2024-02-20T00:00:00"/>
    <s v="- waiting to query date format_x000a_(create from lastest CBR no diff)"/>
    <m/>
    <s v="Not Started"/>
    <s v="Not Started"/>
    <s v="Not Started"/>
    <s v="Not Started"/>
    <s v="Not Started"/>
    <x v="0"/>
  </r>
  <r>
    <x v="1"/>
    <x v="17"/>
    <x v="2"/>
    <s v="Pull Database"/>
    <n v="754"/>
    <s v="dgtl_fctrng"/>
    <s v="ip"/>
    <s v="v_cis"/>
    <s v="persist_dgtl_fctrng"/>
    <s v="dgtl_fctrng_v_cis"/>
    <s v="v_dgtl_fctrng_v_cis"/>
    <m/>
    <m/>
    <s v="Daily"/>
    <s v="d"/>
    <s v="ingest_dgtl_fctrng_v_cis_d"/>
    <x v="123"/>
    <s v="CBR_Ingestion_dgtl_fctrng_v_cis_v01_00_00.xlsx"/>
    <s v="Pending Recheck"/>
    <s v="Not Started"/>
    <s v="Tua"/>
    <m/>
    <m/>
    <s v="Lot 1"/>
    <d v="2024-02-20T00:00:00"/>
    <s v="- waiting to query date format_x000a_- OrgCode is PK in KBMF แต่ใน CBR เป็น O_x000a_(create from lastest CBR no diff)"/>
    <m/>
    <s v="Not Started"/>
    <s v="Not Started"/>
    <s v="Not Started"/>
    <s v="Not Started"/>
    <s v="Not Started"/>
    <x v="0"/>
  </r>
  <r>
    <x v="1"/>
    <x v="17"/>
    <x v="2"/>
    <s v="Pull Database"/>
    <n v="754"/>
    <s v="dgtl_fctrng"/>
    <s v="lmt_int_rate"/>
    <s v="v_interestspread"/>
    <s v="persist_dgtl_fctrng"/>
    <s v="dgtl_fctrng_v_interestspread"/>
    <s v="v_dgtl_fctrng_v_interestspread"/>
    <m/>
    <m/>
    <s v="Daily"/>
    <s v="d"/>
    <s v="ingest_dgtl_fctrng_v_interestspread_d"/>
    <x v="124"/>
    <s v="CBR_Ingestion_dgtl_fctrng_v_interestspread_v01_00_00.xlsx"/>
    <s v="Not Started"/>
    <s v="Not Started"/>
    <s v="Kaew"/>
    <m/>
    <m/>
    <s v="Lot 2"/>
    <d v="2024-02-20T00:00:00"/>
    <m/>
    <m/>
    <s v="Not Started"/>
    <s v="Not Started"/>
    <s v="Not Started"/>
    <s v="Not Started"/>
    <s v="Not Started"/>
    <x v="0"/>
  </r>
  <r>
    <x v="1"/>
    <x v="0"/>
    <x v="0"/>
    <s v="Pull EBAN File"/>
    <n v="668"/>
    <s v="pcb_dep"/>
    <s v="txn"/>
    <s v="deptxn_db"/>
    <s v="persist_pcb_dep"/>
    <s v="pcb_dep_deptxn_db"/>
    <s v="v_pcb_dep_deptxn_db"/>
    <m/>
    <m/>
    <s v="Daily"/>
    <s v="d"/>
    <s v="ingest_pcb_dep_deptxn_db_d"/>
    <x v="125"/>
    <s v="CBR_Ingestion_pcb_dep_deptxn_db_v01_00_00.xlsx"/>
    <s v="Not Started"/>
    <s v="Not Started"/>
    <s v="Tua"/>
    <m/>
    <m/>
    <s v="Lot 2"/>
    <d v="2024-02-22T00:00:00"/>
    <s v="Pending to update table specification"/>
    <m/>
    <s v="Not Started"/>
    <s v="Not Started"/>
    <s v="Not Started"/>
    <s v="Not Started"/>
    <s v="Not Started"/>
    <x v="0"/>
  </r>
  <r>
    <x v="1"/>
    <x v="18"/>
    <x v="3"/>
    <s v="Pull EBAN/DIH file"/>
    <n v="268.01"/>
    <s v="cardlink_acq"/>
    <s v="card_info"/>
    <s v="ci1d1166_crdhd"/>
    <s v="persist_cardlink_acq"/>
    <s v="cardlink_acq_ci1d1166_crdhd"/>
    <s v="v_cardlink_acq_ci1d1166_crdhd"/>
    <m/>
    <m/>
    <s v="Daily"/>
    <s v="d"/>
    <s v="ingest_cardlink_acq_ci1d1166_crdhd_d"/>
    <x v="126"/>
    <s v="CBR_Ingestion_cardlink_acq_ci1d1166_crdhd_v01_00_00.xlsx"/>
    <s v="Completed"/>
    <s v="Not Started"/>
    <s v="Auto"/>
    <s v="Header"/>
    <s v="N"/>
    <s v="Lot 1"/>
    <d v="2024-02-19T00:00:00"/>
    <s v="- Pending Cast datatype YYMM,HHMMSS"/>
    <m/>
    <s v="Not Started"/>
    <s v="Not Started"/>
    <s v="Not Started"/>
    <s v="Not Started"/>
    <s v="Not Started"/>
    <x v="0"/>
  </r>
  <r>
    <x v="1"/>
    <x v="18"/>
    <x v="3"/>
    <s v="Pull EBAN/DIH file"/>
    <n v="268.01"/>
    <s v="cardlink_acq"/>
    <s v="card_regis"/>
    <s v="ci1d1178_crdreg"/>
    <s v="persist_cardlink_acq"/>
    <s v="cardlink_acq_ci1d1178_crdreg"/>
    <s v="v_cardlink_acq_ci1d1178_crdreg"/>
    <m/>
    <m/>
    <s v="Daily"/>
    <s v="d"/>
    <s v="ingest_cardlink_acq_ci1d1178_crdreg_d"/>
    <x v="127"/>
    <s v="CBR_Ingestion_cardlink_acq_ci1d1178_crdreg_v01_00_00.xlsx"/>
    <s v="Completed"/>
    <s v="Not Started"/>
    <s v="Tua"/>
    <m/>
    <m/>
    <s v="Lot 1"/>
    <d v="2024-02-19T00:00:00"/>
    <s v="[18-Feb-24 Sarancha S.]_x000a_- date format yyyy-MM-ddTHH:mm:ss[.s[s*]][TZD] _x000a_- Note: cardbirthday (BC.)"/>
    <m/>
    <s v="Not Started"/>
    <s v="Not Started"/>
    <s v="Not Started"/>
    <s v="Not Started"/>
    <s v="Not Started"/>
    <x v="0"/>
  </r>
  <r>
    <x v="1"/>
    <x v="18"/>
    <x v="3"/>
    <s v="Pull EBAN/DIH file"/>
    <n v="268.01"/>
    <s v="cardlink_acq"/>
    <s v="card_tp"/>
    <s v="ci1d1167_cardtype"/>
    <s v="persist_cardlink_acq"/>
    <s v="cardlink_acq_ci1d1167_cardtype"/>
    <s v="v_cardlink_acq_ci1d1167_cardtype"/>
    <m/>
    <m/>
    <s v="Daily"/>
    <s v="d"/>
    <s v="ingest_cardlink_acq_ci1d1167_cardtype_d"/>
    <x v="128"/>
    <s v="CBR_Ingestion_cardlink_acq_ci1d1167_cardtype_v01_00_00.xlsx"/>
    <s v="Completed"/>
    <s v="Not Started"/>
    <s v="Auto"/>
    <s v="Header"/>
    <s v="N"/>
    <s v="Lot 1"/>
    <d v="2024-02-19T00:00:00"/>
    <m/>
    <m/>
    <s v="Not Started"/>
    <s v="Not Started"/>
    <s v="Not Started"/>
    <s v="Not Started"/>
    <s v="Not Started"/>
    <x v="0"/>
  </r>
  <r>
    <x v="1"/>
    <x v="19"/>
    <x v="1"/>
    <s v="Source File (Pull)"/>
    <n v="772"/>
    <s v="ccms"/>
    <s v="card_holdr"/>
    <s v="bda772n2_cardholder_full_dih_enc"/>
    <s v="persist_ccms"/>
    <s v="ccms_bda772n2_cardholder_full_dih_enc"/>
    <s v="v_ccms_bda772n2_cardholder_full_dih_enc"/>
    <m/>
    <m/>
    <s v="Daily"/>
    <s v="d"/>
    <s v="ingest_ccms_bda772n2_cardholder_full_dih_enc_d"/>
    <x v="129"/>
    <s v="CBR_Ingestion_ccms_bda772n2_cardholder_full_dih_enc_v01_00_00.xlsx"/>
    <s v="Completed"/>
    <s v="Not Started"/>
    <s v="Auto"/>
    <s v="Header"/>
    <s v="N"/>
    <s v="Lot 1"/>
    <d v="2024-02-19T00:00:00"/>
    <m/>
    <m/>
    <s v="Not Started"/>
    <s v="Not Started"/>
    <s v="Not Started"/>
    <s v="Not Started"/>
    <s v="Not Started"/>
    <x v="0"/>
  </r>
  <r>
    <x v="1"/>
    <x v="19"/>
    <x v="1"/>
    <s v="Source File (Pull)"/>
    <n v="772"/>
    <s v="ccms"/>
    <s v="card_regis"/>
    <s v="bda772n4_cardregister"/>
    <s v="persist_ccms"/>
    <s v="ccms_bda772n4_cardregister"/>
    <s v="v_ccms_bda772n4_cardregister"/>
    <m/>
    <m/>
    <s v="Daily"/>
    <s v="d"/>
    <s v="ingest_ccms_bda772n4_cardregister_d"/>
    <x v="130"/>
    <s v="CBR_Ingestion_ccms_bda772n4_cardregister_v01_00_00.xlsx"/>
    <s v="Completed"/>
    <s v="Not Started"/>
    <s v="Auto"/>
    <s v="Header"/>
    <s v="N"/>
    <s v="Lot 1"/>
    <d v="2024-02-19T00:00:00"/>
    <m/>
    <m/>
    <s v="Not Started"/>
    <s v="Not Started"/>
    <s v="Not Started"/>
    <s v="Not Started"/>
    <s v="Not Started"/>
    <x v="0"/>
  </r>
  <r>
    <x v="1"/>
    <x v="19"/>
    <x v="1"/>
    <s v="Source File (Pull)"/>
    <n v="772"/>
    <s v="ccms"/>
    <s v="card_holdr_purge"/>
    <s v="bp772n1_cardholder_purge"/>
    <s v="persist_ccms"/>
    <s v="ccms_bp772n1_cardholder_purge"/>
    <s v="v_ccms_bp772n1_cardholder_purge"/>
    <m/>
    <m/>
    <s v="S"/>
    <s v="s"/>
    <s v="ingest_ccms_bp772n1_cardholder_purge_s"/>
    <x v="131"/>
    <s v="CBR_Ingestion_ccms_bp772n1_cardholder_purge_v01_00_00.xlsx"/>
    <s v="Completed"/>
    <s v="Not Started"/>
    <s v="Auto"/>
    <s v="Header"/>
    <s v="N"/>
    <s v="Lot 1"/>
    <d v="2024-02-19T00:00:00"/>
    <s v="Remark: Frequency -&gt; Half-Year (First Saturday of January and July)_x000a_"/>
    <m/>
    <s v="Not Started"/>
    <s v="Not Started"/>
    <s v="Not Started"/>
    <s v="Not Started"/>
    <s v="Not Started"/>
    <x v="0"/>
  </r>
  <r>
    <x v="1"/>
    <x v="19"/>
    <x v="1"/>
    <s v="Source File (Pull)"/>
    <n v="772"/>
    <s v="ccms"/>
    <s v="card_tp"/>
    <s v="bda772n5_listcardtype"/>
    <s v="persist_ccms"/>
    <s v="ccms_bda772n5_listcardtype"/>
    <s v="v_ccms_bda772n5_listcardtype"/>
    <m/>
    <m/>
    <s v="Daily"/>
    <s v="d"/>
    <s v="ingest_ccms_bda772n5_listcardtype_d"/>
    <x v="132"/>
    <s v="CBR_Ingestion_ccms_bda772n5_listcardtype_v01_00_00.xlsx"/>
    <s v="Completed"/>
    <s v="Not Started"/>
    <s v="Auto"/>
    <s v="Header"/>
    <s v="N"/>
    <s v="Lot 1"/>
    <d v="2024-02-19T00:00:00"/>
    <s v="Pending top section"/>
    <m/>
    <s v="Not Started"/>
    <s v="Not Started"/>
    <s v="Not Started"/>
    <s v="Not Started"/>
    <s v="Not Started"/>
    <x v="0"/>
  </r>
  <r>
    <x v="0"/>
    <x v="20"/>
    <x v="0"/>
    <s v="Pull EBAN File"/>
    <n v="506"/>
    <s v="hris"/>
    <s v="emp_acct"/>
    <s v="staff_accnt_vw"/>
    <s v="persist_hris"/>
    <s v="hris_staff_accnt_vw"/>
    <s v="v_hris_staff_accnt_vw"/>
    <m/>
    <m/>
    <s v="Daily"/>
    <s v="d"/>
    <s v="ingest_hris_staff_accnt_vw_d"/>
    <x v="133"/>
    <s v="CBR_Ingestion_hris_staff_accnt_vw_v01_00_00.xlsx"/>
    <s v="Completed"/>
    <s v="Not Started"/>
    <s v="Tua"/>
    <m/>
    <m/>
    <s v="N/A"/>
    <s v="N/A"/>
    <s v="[6-Feb] Delimiter &amp; Encode from KBMF"/>
    <s v="Header/Tailor"/>
    <s v="Not Started"/>
    <s v="Completed"/>
    <s v="Not Started"/>
    <s v="Not Started"/>
    <s v="Not Started"/>
    <x v="0"/>
  </r>
  <r>
    <x v="1"/>
    <x v="12"/>
    <x v="3"/>
    <s v="Pull EBAN/DIH file"/>
    <n v="268"/>
    <s v="cardlink"/>
    <s v="kb1dh001_cp1t170"/>
    <s v="kb1dh001_cp1t170"/>
    <s v="persist_cardlink"/>
    <s v="cardlink_kb1dh001_cp1t170"/>
    <s v="v_cardlink_kb1dh001_cp1t170"/>
    <m/>
    <m/>
    <s v="S"/>
    <s v="s"/>
    <s v="ingest_cardlink_kb1dh001_cp1t170_s"/>
    <x v="134"/>
    <s v="CBR_Ingestion_cardlink_kb1dh001_cp1t170_v01_00_00.xlsx"/>
    <s v="In-Progress"/>
    <s v="Not Started"/>
    <s v="Auto"/>
    <s v="Header"/>
    <s v="Y"/>
    <s v="Lot 2"/>
    <d v="2024-02-22T00:00:00"/>
    <s v="[Feb 19]_x000a_How to input fields: _x000a_- 2 CBR in KBMF: Master transaction file_x000a_"/>
    <m/>
    <s v="Not Started"/>
    <s v="Not Started"/>
    <s v="Not Started"/>
    <s v="Not Started"/>
    <s v="Not Started"/>
    <x v="0"/>
  </r>
  <r>
    <x v="1"/>
    <x v="12"/>
    <x v="3"/>
    <s v="Pull EBAN/DIH file"/>
    <n v="268"/>
    <s v="cardlink"/>
    <s v="kb1dh007_cpahf"/>
    <s v="kb1dh007_cpahf"/>
    <s v="persist_cardlink"/>
    <s v="cardlink_kb1dh007_cpahf"/>
    <s v="v_cardlink_kb1dh007_cpahf"/>
    <m/>
    <m/>
    <s v="Daily"/>
    <s v="d"/>
    <s v="ingest_cardlink_kb1dh007_cpahf_d"/>
    <x v="135"/>
    <s v="CBR_Ingestion_cardlink_kb1dh007_cpahf_v01_00_00.xlsx"/>
    <s v="Pending Recheck"/>
    <s v="Not Started"/>
    <s v="Auto"/>
    <s v="Header"/>
    <s v="Y"/>
    <s v="Lot 1"/>
    <d v="2024-02-19T00:00:00"/>
    <s v="[Feb19} Pending: Mandatory Fields"/>
    <m/>
    <s v="Not Started"/>
    <s v="Not Started"/>
    <s v="Not Started"/>
    <s v="Not Started"/>
    <s v="Not Started"/>
    <x v="0"/>
  </r>
  <r>
    <x v="1"/>
    <x v="12"/>
    <x v="3"/>
    <s v="Pull EBAN/DIH file"/>
    <n v="268"/>
    <s v="cardlink"/>
    <s v="kb1dh009_kbbmer"/>
    <s v="kb1dh009_kbbmer"/>
    <s v="persist_cardlink"/>
    <s v="cardlink_kb1dh009_kbbmer"/>
    <s v="v_cardlink_kb1dh009_kbbmer"/>
    <m/>
    <m/>
    <s v="Daily"/>
    <s v="d"/>
    <s v="ingest_cardlink_kb1dh009_kbbmer_d"/>
    <x v="136"/>
    <s v="CBR_Ingestion_cardlink_kb1dh009_kbbmer_v01_00_00.xlsx"/>
    <s v="Pending Recheck"/>
    <s v="Not Started"/>
    <s v="Auto"/>
    <s v="Header"/>
    <s v="Y"/>
    <s v="Lot 1"/>
    <d v="2024-02-19T00:00:00"/>
    <m/>
    <m/>
    <s v="Not Started"/>
    <s v="Not Started"/>
    <s v="Not Started"/>
    <s v="Not Started"/>
    <s v="Not Started"/>
    <x v="0"/>
  </r>
  <r>
    <x v="1"/>
    <x v="12"/>
    <x v="3"/>
    <s v="Pull EBAN/DIH file"/>
    <n v="268"/>
    <s v="cardlink"/>
    <s v="kb1dh011_cc1d2027"/>
    <s v="kb1dh011_cc1d2027"/>
    <s v="persist_cardlink"/>
    <s v="cardlink_kb1dh011_cc1d2027"/>
    <s v="v_cardlink_kb1dh011_cc1d2027"/>
    <m/>
    <m/>
    <s v="Daily"/>
    <s v="d"/>
    <s v="ingest_cardlink_kb1dh011_cc1d2027_d"/>
    <x v="137"/>
    <s v="CBR_Ingestion_cardlink_kb1dh011_cc1d2027_v01_00_00.xlsx"/>
    <s v="Not Started"/>
    <s v="Not Started"/>
    <s v="Auto"/>
    <m/>
    <m/>
    <s v="Lot 2"/>
    <d v="2024-02-23T00:00:00"/>
    <m/>
    <m/>
    <s v="Not Started"/>
    <s v="Not Started"/>
    <s v="Not Started"/>
    <s v="Not Started"/>
    <s v="Not Started"/>
    <x v="0"/>
  </r>
  <r>
    <x v="1"/>
    <x v="12"/>
    <x v="3"/>
    <s v="Pull EBAN/DIH file"/>
    <n v="268"/>
    <s v="cardlink"/>
    <s v="kb1dh012_cpcah"/>
    <s v="kb1dh012_cpcah"/>
    <s v="persist_cardlink"/>
    <s v="cardlink_kb1dh012_cpcah"/>
    <s v="v_cardlink_kb1dh012_cpcah"/>
    <m/>
    <m/>
    <s v="Daily"/>
    <s v="d"/>
    <s v="ingest_cardlink_kb1dh012_cpcah_d"/>
    <x v="138"/>
    <s v="CBR_Ingestion_cardlink_kb1dh012_cpcah_v01_00_00.xlsx"/>
    <s v="Not Started"/>
    <s v="Not Started"/>
    <s v="Tua"/>
    <m/>
    <m/>
    <s v="Lot 2"/>
    <d v="2024-02-22T00:00:00"/>
    <m/>
    <m/>
    <s v="Not Started"/>
    <s v="Not Started"/>
    <s v="Not Started"/>
    <s v="Not Started"/>
    <s v="Not Started"/>
    <x v="0"/>
  </r>
  <r>
    <x v="1"/>
    <x v="12"/>
    <x v="3"/>
    <s v="Pull EBAN/DIH file"/>
    <n v="268"/>
    <s v="cardlink"/>
    <s v="kb1dh014_cc1dmpgl"/>
    <s v="kb1dh014_cc1dmpgl"/>
    <s v="persist_cardlink"/>
    <s v="cardlink_kb1dh014_cc1dmpgl"/>
    <s v="v_cardlink_kb1dh014_cc1dmpgl"/>
    <m/>
    <m/>
    <s v="Daily"/>
    <s v="d"/>
    <s v="ingest_cardlink_kb1dh014_cc1dmpgl_d"/>
    <x v="139"/>
    <s v="CBR_Ingestion_cardlink_kb1dh014_cc1dmpgl_v01_00_00.xlsx"/>
    <s v="Not Started"/>
    <s v="Not Started"/>
    <s v="Tua"/>
    <m/>
    <m/>
    <s v="Lot 2"/>
    <d v="2024-02-22T00:00:00"/>
    <m/>
    <m/>
    <s v="Not Started"/>
    <s v="Not Started"/>
    <s v="Not Started"/>
    <s v="Not Started"/>
    <s v="Not Started"/>
    <x v="0"/>
  </r>
  <r>
    <x v="1"/>
    <x v="12"/>
    <x v="3"/>
    <s v="Pull EBAN/DIH file"/>
    <n v="268"/>
    <s v="cardlink"/>
    <s v="kb1dh020_cc1d582d"/>
    <s v="kb1dh020_cc1d582d"/>
    <s v="persist_cardlink"/>
    <s v="cardlink_kb1dh020_cc1d582d"/>
    <s v="v_cardlink_kb1dh020_cc1d582d"/>
    <m/>
    <m/>
    <s v="Daily"/>
    <s v="d"/>
    <s v="ingest_cardlink_kb1dh020_cc1d582d_d"/>
    <x v="140"/>
    <s v="CBR_Ingestion_cardlink_kb1dh020_cc1d582d_v01_00_00.xlsx"/>
    <s v="Not Started"/>
    <s v="Not Started"/>
    <s v="Tua"/>
    <m/>
    <m/>
    <s v="Lot 2"/>
    <d v="2024-02-22T00:00:00"/>
    <m/>
    <m/>
    <s v="Not Started"/>
    <s v="Not Started"/>
    <s v="Not Started"/>
    <s v="Not Started"/>
    <s v="Not Started"/>
    <x v="0"/>
  </r>
  <r>
    <x v="1"/>
    <x v="12"/>
    <x v="3"/>
    <s v="Pull EBAN/DIH file"/>
    <n v="268"/>
    <s v="cardlink"/>
    <s v="kb1dh021_cc1d582s"/>
    <s v="kb1dh021_cc1d582s"/>
    <s v="persist_cardlink"/>
    <s v="cardlink_kb1dh021_cc1d582s"/>
    <s v="v_cardlink_kb1dh021_cc1d582s"/>
    <m/>
    <m/>
    <s v="Daily"/>
    <s v="d"/>
    <s v="ingest_cardlink_kb1dh021_cc1d582s_d"/>
    <x v="141"/>
    <s v="CBR_Ingestion_cardlink_kb1dh021_cc1d582s_v01_00_00.xlsx"/>
    <s v="Not Started"/>
    <s v="Not Started"/>
    <s v="Kaew"/>
    <m/>
    <m/>
    <s v="Lot 2"/>
    <d v="2024-02-22T00:00:00"/>
    <m/>
    <m/>
    <s v="Not Started"/>
    <s v="Not Started"/>
    <s v="Not Started"/>
    <s v="Not Started"/>
    <s v="Not Started"/>
    <x v="0"/>
  </r>
  <r>
    <x v="1"/>
    <x v="12"/>
    <x v="3"/>
    <s v="Pull EBAN/DIH file"/>
    <n v="268"/>
    <s v="cardlink"/>
    <s v="kb1dh022_oadcc32"/>
    <s v="kb1dh022_oadcc32"/>
    <s v="persist_cardlink"/>
    <s v="cardlink_kb1dh022_oadcc32"/>
    <s v="v_cardlink_kb1dh022_oadcc32"/>
    <m/>
    <m/>
    <s v="Daily"/>
    <s v="d"/>
    <s v="ingest_cardlink_kb1dh022_oadcc32_d"/>
    <x v="142"/>
    <s v="CBR_Ingestion_cardlink_kb1dh022_oadcc32_v01_00_00.xlsx"/>
    <s v="Not Started"/>
    <s v="Not Started"/>
    <s v="Tua"/>
    <m/>
    <m/>
    <s v="Lot 2"/>
    <d v="2024-02-23T00:00:00"/>
    <m/>
    <m/>
    <s v="Not Started"/>
    <s v="Not Started"/>
    <s v="Not Started"/>
    <s v="Not Started"/>
    <s v="Not Started"/>
    <x v="0"/>
  </r>
  <r>
    <x v="1"/>
    <x v="12"/>
    <x v="3"/>
    <s v="Pull EBAN/DIH file"/>
    <n v="268"/>
    <s v="cardlink"/>
    <s v="kb1dh024_cc1d560"/>
    <s v="kb1dh024_cc1d560"/>
    <s v="persist_cardlink"/>
    <s v="cardlink_kb1dh024_cc1d560"/>
    <s v="v_cardlink_kb1dh024_cc1d560"/>
    <m/>
    <m/>
    <s v="Daily"/>
    <s v="d"/>
    <s v="ingest_cardlink_kb1dh024_cc1d560_d"/>
    <x v="143"/>
    <s v="CBR_Ingestion_cardlink_kb1dh024_cc1d560_v01_00_00.xlsx"/>
    <s v="Not Started"/>
    <s v="Not Started"/>
    <s v="Tua"/>
    <m/>
    <m/>
    <s v="Lot 2"/>
    <d v="2024-02-23T00:00:00"/>
    <m/>
    <m/>
    <s v="Not Started"/>
    <s v="Not Started"/>
    <s v="Not Started"/>
    <s v="Not Started"/>
    <s v="Not Started"/>
    <x v="0"/>
  </r>
  <r>
    <x v="1"/>
    <x v="12"/>
    <x v="3"/>
    <s v="Pull EBAN/DIH file"/>
    <n v="268"/>
    <s v="cardlink"/>
    <s v="kb1dh025_cpcah"/>
    <s v="kb1dh025_cpcah"/>
    <s v="persist_cardlink"/>
    <s v="cardlink_kb1dh025_cpcah"/>
    <s v="v_cardlink_kb1dh025_cpcah"/>
    <m/>
    <m/>
    <s v="Daily"/>
    <s v="d"/>
    <s v="ingest_cardlink_kb1dh025_cpcah_d"/>
    <x v="144"/>
    <s v="CBR_Ingestion_cardlink_kb1dh025_cpcah_v01_00_00.xlsx"/>
    <s v="Not Started"/>
    <s v="Not Started"/>
    <s v="Tua"/>
    <m/>
    <m/>
    <s v="Lot 2"/>
    <d v="2024-02-23T00:00:00"/>
    <m/>
    <m/>
    <s v="Not Started"/>
    <s v="Not Started"/>
    <s v="Not Started"/>
    <s v="Not Started"/>
    <s v="Not Started"/>
    <x v="0"/>
  </r>
  <r>
    <x v="1"/>
    <x v="12"/>
    <x v="3"/>
    <s v="Pull EBAN/DIH file"/>
    <n v="268"/>
    <s v="cardlink"/>
    <s v="kb1dh032_addtype"/>
    <s v="kb1dh032_addtype"/>
    <s v="persist_cardlink"/>
    <s v="cardlink_kb1dh032_addtype"/>
    <s v="v_cardlink_kb1dh032_addtype"/>
    <m/>
    <m/>
    <s v="On-Request"/>
    <s v="o"/>
    <s v="ingest_cardlink_kb1dh032_addtype_o"/>
    <x v="145"/>
    <s v="CBR_Ingestion_cardlink_kb1dh032_addtype_v01_00_00.xlsx"/>
    <s v="Not Started"/>
    <s v="Not Started"/>
    <s v="Tua"/>
    <m/>
    <m/>
    <s v="Lot 2"/>
    <d v="2024-02-23T00:00:00"/>
    <m/>
    <m/>
    <s v="Not Started"/>
    <s v="Not Started"/>
    <s v="Not Started"/>
    <s v="Not Started"/>
    <s v="Not Started"/>
    <x v="0"/>
  </r>
  <r>
    <x v="0"/>
    <x v="12"/>
    <x v="3"/>
    <s v="Pull EBAN/DIH file"/>
    <n v="268"/>
    <s v="cardlink"/>
    <s v="oatkn"/>
    <s v="la10s_oatkn"/>
    <s v="persist_cardlink"/>
    <s v="cardlink_la10s_oatkn"/>
    <s v="v_cardlink_la10s_oatkn"/>
    <m/>
    <m/>
    <s v="Daily"/>
    <s v="d"/>
    <s v="ingest_cardlink_la10s_oatkn_d"/>
    <x v="146"/>
    <s v="CBR_Ingestion_cardlink_la10s_oatkn_v01_00_00.xlsx"/>
    <s v="Completed"/>
    <s v="Not Started"/>
    <s v="Kaew"/>
    <s v="Y"/>
    <m/>
    <s v="N/A"/>
    <s v="N/A"/>
    <s v="No CBR: Source Schema Empty_x000a_- oatkn_time_change X(10) =&gt; HHH:MM:SS , oatkn_acct_exp_date 9(05) =&gt; MMMYY"/>
    <s v="Header/Tailor"/>
    <s v="Not Started"/>
    <s v="Completed"/>
    <s v="Not Started"/>
    <s v="Not Started"/>
    <s v="Not Started"/>
    <x v="0"/>
  </r>
  <r>
    <x v="1"/>
    <x v="12"/>
    <x v="3"/>
    <s v="Pull EBAN/DIH file"/>
    <n v="268"/>
    <s v="cardlink"/>
    <s v="kb1dh037_cptcpf"/>
    <s v="kb1dh037_cptcpf"/>
    <s v="persist_cardlink"/>
    <s v="cardlink_kb1dh037_cptcpf"/>
    <s v="v_cardlink_kb1dh037_cptcpf"/>
    <m/>
    <m/>
    <s v="Daily"/>
    <s v="d"/>
    <s v="ingest_cardlink_kb1dh037_cptcpf_d"/>
    <x v="147"/>
    <s v="CBR_Ingestion_cardlink_kb1dh037_cptcpf_v01_00_00.xlsx"/>
    <s v="Not Started"/>
    <s v="Not Started"/>
    <s v="Tua"/>
    <m/>
    <m/>
    <s v="Lot 2"/>
    <d v="2024-02-23T00:00:00"/>
    <m/>
    <m/>
    <s v="Not Started"/>
    <s v="Not Started"/>
    <s v="Not Started"/>
    <s v="Not Started"/>
    <s v="Not Started"/>
    <x v="0"/>
  </r>
  <r>
    <x v="1"/>
    <x v="12"/>
    <x v="3"/>
    <s v="Pull EBAN/DIH file"/>
    <n v="268"/>
    <s v="cardlink"/>
    <s v="kb1dh038_cc1d5012"/>
    <s v="kb1dh038_cc1d5012"/>
    <s v="persist_cardlink"/>
    <s v="cardlink_kb1dh038_cc1d5012"/>
    <s v="v_cardlink_kb1dh038_cc1d5012"/>
    <m/>
    <m/>
    <s v="Daily"/>
    <s v="d"/>
    <s v="ingest_cardlink_kb1dh038_cc1d5012_d"/>
    <x v="148"/>
    <s v="CBR_Ingestion_cardlink_kb1dh038_cc1d5012_v01_00_00.xlsx"/>
    <s v="Not Started"/>
    <s v="Not Started"/>
    <s v="Kaew"/>
    <m/>
    <m/>
    <s v="Lot 2"/>
    <d v="2024-02-23T00:00:00"/>
    <m/>
    <m/>
    <s v="Not Started"/>
    <s v="Not Started"/>
    <s v="Not Started"/>
    <s v="Not Started"/>
    <s v="Not Started"/>
    <x v="0"/>
  </r>
  <r>
    <x v="1"/>
    <x v="12"/>
    <x v="3"/>
    <s v="Pull EBAN/DIH file"/>
    <n v="268"/>
    <s v="cardlink"/>
    <s v="lb1dh002_lbcrd"/>
    <s v="lb1dh002_lbcrd"/>
    <s v="persist_cardlink"/>
    <s v="cardlink_lb1dh002_lbcrd"/>
    <s v="v_cardlink_lb1dh002_lbcrd"/>
    <m/>
    <m/>
    <s v="Daily"/>
    <s v="d"/>
    <s v="ingest_cardlink_lb1dh002_lbcrd_d"/>
    <x v="149"/>
    <s v="CBR_Ingestion_cardlink_lb1dh002_lbcrd_v01_00_00.xlsx"/>
    <s v="Not Started"/>
    <s v="Not Started"/>
    <s v="Kaew"/>
    <m/>
    <m/>
    <s v="Lot 2"/>
    <d v="2024-02-23T00:00:00"/>
    <m/>
    <m/>
    <s v="Not Started"/>
    <s v="Not Started"/>
    <s v="Not Started"/>
    <s v="Not Started"/>
    <s v="Not Started"/>
    <x v="0"/>
  </r>
  <r>
    <x v="0"/>
    <x v="5"/>
    <x v="1"/>
    <s v="Source File (Push)"/>
    <n v="780"/>
    <s v="csm"/>
    <s v="downstreamrules"/>
    <s v="downstreamrules"/>
    <s v="persist_csm"/>
    <s v="csm_downstreamrules"/>
    <s v="v_csm_downstreamrules"/>
    <m/>
    <m/>
    <s v="Daily"/>
    <s v="d"/>
    <s v="ingest_csm_downstreamrules_d"/>
    <x v="150"/>
    <s v="CBR_Ingestion_csm_downstreamrules_v01_00_00.xlsx"/>
    <s v="Completed"/>
    <s v="Not Started"/>
    <s v="Tua"/>
    <m/>
    <m/>
    <s v="N/A"/>
    <s v="N/A"/>
    <s v="No CBR: Source Schema Empty"/>
    <s v="N/A"/>
    <s v="Completed"/>
    <s v="Completed"/>
    <s v="Completed"/>
    <s v="Completed"/>
    <s v="Completed"/>
    <x v="2"/>
  </r>
  <r>
    <x v="0"/>
    <x v="5"/>
    <x v="1"/>
    <s v="Source File (Push)"/>
    <n v="780"/>
    <s v="csm"/>
    <s v="downstreamconfig"/>
    <s v="downstreamconfig"/>
    <s v="persist_csm"/>
    <s v="csm_downstreamconfig"/>
    <s v="v_csm_downstreamconfig"/>
    <m/>
    <m/>
    <s v="Daily"/>
    <s v="d"/>
    <s v="ingest_csm_downstreamconfig_d"/>
    <x v="151"/>
    <s v="CBR_Ingestion_csm_downstreamconfig_v01_00_00.xlsx"/>
    <s v="Completed"/>
    <s v="Not Started"/>
    <s v="Tua"/>
    <m/>
    <m/>
    <s v="N/A"/>
    <s v="N/A"/>
    <s v="No CBR: Source Schema Empty"/>
    <s v="N/A"/>
    <s v="Completed"/>
    <s v="Completed"/>
    <s v="Completed"/>
    <s v="Completed"/>
    <s v="Completed"/>
    <x v="2"/>
  </r>
  <r>
    <x v="0"/>
    <x v="5"/>
    <x v="1"/>
    <s v="Source File (Push)"/>
    <n v="780"/>
    <s v="csm"/>
    <s v="custxformxconsentlog"/>
    <s v="custxformxconsentlog"/>
    <s v="persist_csm"/>
    <s v="csm_custxformxconsentlog"/>
    <s v="v_csm_custxformxconsentlog"/>
    <m/>
    <m/>
    <s v="Daily"/>
    <s v="d"/>
    <s v="ingest_csm_custxformxconsentlog_d"/>
    <x v="152"/>
    <s v="CBR_Ingestion_csm_custxformxconsentlog_v01_00_00.xlsx"/>
    <s v="Completed"/>
    <s v="Not Started"/>
    <s v="Tua"/>
    <m/>
    <m/>
    <s v="N/A"/>
    <s v="N/A"/>
    <m/>
    <s v="N/A"/>
    <s v="Completed"/>
    <s v="Completed"/>
    <s v="Completed"/>
    <s v="Completed"/>
    <s v="Completed"/>
    <x v="1"/>
  </r>
  <r>
    <x v="0"/>
    <x v="5"/>
    <x v="1"/>
    <s v="Source File (Push)"/>
    <n v="780"/>
    <s v="csm"/>
    <s v="custxformxconsentderived"/>
    <s v="custxformxconsentderived"/>
    <s v="persist_csm"/>
    <s v="csm_custxformxconsentderived"/>
    <s v="v_csm_custxformxconsentderived"/>
    <m/>
    <m/>
    <s v="Daily"/>
    <s v="d"/>
    <s v="ingest_csm_custxformxconsentderived_d"/>
    <x v="153"/>
    <s v="CBR_Ingestion_csm_custxformxconsentderived_v01_00_00.xlsx"/>
    <s v="Completed"/>
    <s v="Not Started"/>
    <s v="Tua"/>
    <m/>
    <m/>
    <s v="N/A"/>
    <s v="N/A"/>
    <s v="No CBR: Source Schema Empty"/>
    <s v="N/A"/>
    <s v="Completed"/>
    <s v="Completed"/>
    <s v="Completed"/>
    <s v="Completed"/>
    <s v="Completed"/>
    <x v="0"/>
  </r>
  <r>
    <x v="0"/>
    <x v="5"/>
    <x v="1"/>
    <s v="Source File (Push)"/>
    <n v="780"/>
    <s v="csm"/>
    <s v="custxformxconsentderivedlog"/>
    <s v="custxformxconsentderivedlog"/>
    <s v="persist_csm"/>
    <s v="csm_custxformxconsentderivedlog"/>
    <s v="v_csm_custxformxconsentderivedlog"/>
    <m/>
    <m/>
    <s v="Daily"/>
    <s v="d"/>
    <s v="ingest_csm_custxformxconsentderivedlog_d"/>
    <x v="154"/>
    <s v="CBR_Ingestion_csm_custxformxconsentderivedlog_v01_00_00.xlsx"/>
    <s v="Completed"/>
    <s v="Not Started"/>
    <s v="Tua"/>
    <m/>
    <m/>
    <s v="N/A"/>
    <s v="N/A"/>
    <s v="No CBR: Source Schema Empty"/>
    <s v="N/A"/>
    <s v="Completed"/>
    <s v="Completed"/>
    <s v="Completed"/>
    <s v="Completed"/>
    <s v="Completed"/>
    <x v="0"/>
  </r>
  <r>
    <x v="1"/>
    <x v="21"/>
    <x v="0"/>
    <s v="EBAN Extraction File"/>
    <n v="509"/>
    <s v="kplus"/>
    <s v="mb_actn_log"/>
    <s v="view_jmobileactlog_log"/>
    <s v="persist_kplus"/>
    <s v="kplus_view_jmobileactlog_log"/>
    <s v="v_kplus_view_jmobileactlog_log"/>
    <m/>
    <m/>
    <s v="Daily"/>
    <s v="d"/>
    <s v="ingest_kplus_view_jmobileactlog_log_d"/>
    <x v="155"/>
    <s v="CBR_Ingestion_kplus_view_jmobileactlog_log_v01_00_00.xlsx"/>
    <s v="Not Started"/>
    <s v="Not Started"/>
    <s v="Kaew"/>
    <m/>
    <m/>
    <s v="Lot 2"/>
    <d v="2024-02-20T00:00:00"/>
    <s v="Pending to update table specification"/>
    <s v="N/A"/>
    <s v="Not Started"/>
    <s v="Not Started"/>
    <s v="Not Started"/>
    <s v="Not Started"/>
    <s v="Not Started"/>
    <x v="0"/>
  </r>
  <r>
    <x v="1"/>
    <x v="21"/>
    <x v="0"/>
    <s v="EBAN Extraction File"/>
    <n v="509"/>
    <s v="kplus"/>
    <s v="mb_plus_ip_mstr"/>
    <s v="view_jmobile_log"/>
    <s v="persist_kplus"/>
    <s v="kplus_view_jmobile_log"/>
    <s v="v_kplus_view_jmobile_log"/>
    <m/>
    <m/>
    <s v="Daily"/>
    <s v="d"/>
    <s v="ingest_kplus_view_jmobile_log_d"/>
    <x v="156"/>
    <s v="CBR_Ingestion_kplus_view_jmobile_log_v01_00_00.xlsx"/>
    <s v="Not Started"/>
    <s v="Not Started"/>
    <s v="Kaew"/>
    <m/>
    <m/>
    <s v="Lot 2"/>
    <d v="2024-02-20T00:00:00"/>
    <s v="Pending to update table specification"/>
    <s v="N/A"/>
    <s v="Not Started"/>
    <s v="Not Started"/>
    <s v="Not Started"/>
    <s v="Not Started"/>
    <s v="Not Started"/>
    <x v="0"/>
  </r>
  <r>
    <x v="1"/>
    <x v="21"/>
    <x v="0"/>
    <s v="EBAN Extraction File"/>
    <n v="509"/>
    <s v="kplus"/>
    <s v="mb_plus_ip_x_ar_rel"/>
    <s v="view_jmobileacctcard_log"/>
    <s v="persist_kplus"/>
    <s v="kplus_view_jmobileacctcard_log"/>
    <s v="v_kplus_view_jmobileacctcard_log"/>
    <m/>
    <m/>
    <s v="Daily"/>
    <s v="d"/>
    <s v="ingest_kplus_view_jmobileacctcard_log_d"/>
    <x v="157"/>
    <s v="CBR_Ingestion_kplus_view_jmobileacctcard_log_v01_00_00.xlsx"/>
    <s v="Not Started"/>
    <s v="Not Started"/>
    <s v="Kaew"/>
    <m/>
    <m/>
    <s v="Lot 2"/>
    <d v="2024-02-20T00:00:00"/>
    <s v="Pending to update table specification"/>
    <s v="N/A"/>
    <s v="Not Started"/>
    <s v="Not Started"/>
    <s v="Not Started"/>
    <s v="Not Started"/>
    <s v="Not Started"/>
    <x v="0"/>
  </r>
  <r>
    <x v="1"/>
    <x v="21"/>
    <x v="0"/>
    <s v="EBAN Extraction File"/>
    <n v="397"/>
    <s v="kplus"/>
    <s v="mb_bca_rgst_log_hd"/>
    <s v="view_balancealertreglog_log"/>
    <s v="persist_kplus"/>
    <s v="kplus_view_balancealertreglog_log"/>
    <s v="v_kplus_view_balancealertreglog_log"/>
    <m/>
    <m/>
    <s v="Daily"/>
    <s v="d"/>
    <s v="ingest_kplus_view_balancealertreglog_log_d"/>
    <x v="158"/>
    <s v="CBR_Ingestion_kplus_view_balancealertreglog_log_v01_00_00.xlsx"/>
    <s v="Not Started"/>
    <s v="Not Started"/>
    <s v="Kaew"/>
    <m/>
    <m/>
    <s v="Lot 2"/>
    <d v="2024-02-20T00:00:00"/>
    <m/>
    <s v="N/A"/>
    <s v="Not Started"/>
    <s v="Not Started"/>
    <s v="Not Started"/>
    <s v="Not Started"/>
    <s v="Not Started"/>
    <x v="0"/>
  </r>
  <r>
    <x v="1"/>
    <x v="21"/>
    <x v="0"/>
    <s v="EBAN Extraction File"/>
    <n v="509"/>
    <s v="kplus"/>
    <s v="mb_actn_log"/>
    <s v="actlog_qlocal"/>
    <s v="persist_kplus"/>
    <s v="kplus_actlog_qlocal"/>
    <s v="v_kplus_actlog_qlocal"/>
    <m/>
    <m/>
    <s v="Daily"/>
    <s v="d"/>
    <s v="ingest_kplus_actlog_qlocal_d"/>
    <x v="159"/>
    <s v="CBR_Ingestion_kplus_actlog_qlocal_v01_00_00.xlsx"/>
    <s v="Not Started"/>
    <s v="Not Started"/>
    <s v="Kaew"/>
    <m/>
    <m/>
    <s v="Lot 2"/>
    <d v="2024-02-21T00:00:00"/>
    <s v="[EBAN Team's comment] Check Layout เทียบกับ CBR อีกที"/>
    <s v="N/A"/>
    <s v="Not Started"/>
    <s v="Not Started"/>
    <s v="Not Started"/>
    <s v="Not Started"/>
    <s v="Not Started"/>
    <x v="0"/>
  </r>
  <r>
    <x v="1"/>
    <x v="21"/>
    <x v="0"/>
    <s v="EBAN Extraction File"/>
    <n v="509"/>
    <s v="kplus"/>
    <s v="mb_txn_log_hd"/>
    <s v="odsmbl_mbl_fnc_txn"/>
    <s v="persist_kplus"/>
    <s v="kplus_odsmbl_mbl_fnc_txn"/>
    <s v="v_kplus_odsmbl_mbl_fnc_txn"/>
    <m/>
    <m/>
    <s v="Daily"/>
    <s v="d"/>
    <s v="ingest_kplus_odsmbl_mbl_fnc_txn_d"/>
    <x v="160"/>
    <s v="CBR_Ingestion_kplus_odsmbl_mbl_fnc_txn_v01_00_00.xlsx"/>
    <s v="Not Started"/>
    <s v="Not Started"/>
    <s v="Auto"/>
    <m/>
    <m/>
    <s v="Lot 2"/>
    <d v="2024-02-21T00:00:00"/>
    <s v="[EBAN Team's comment] ใช้ Table เดียวกัน ต้องดูว่าแยกยังไง(รับจาก DIH ใช่ไหม)"/>
    <s v="N/A"/>
    <s v="Not Started"/>
    <s v="Not Started"/>
    <s v="Not Started"/>
    <s v="Not Started"/>
    <s v="Not Started"/>
    <x v="0"/>
  </r>
  <r>
    <x v="1"/>
    <x v="21"/>
    <x v="0"/>
    <s v="EBAN Extraction File"/>
    <n v="509"/>
    <s v="kplus"/>
    <s v="mb_txn_log_hd"/>
    <s v="odsmbl_mbl_non_fnc_txn"/>
    <s v="persist_kplus"/>
    <s v="kplus_odsmbl_mbl_non_fnc_txn"/>
    <s v="v_kplus_odsmbl_mbl_non_fnc_txn"/>
    <m/>
    <m/>
    <s v="Daily"/>
    <s v="d"/>
    <s v="ingest_kplus_odsmbl_mbl_non_fnc_txn_d"/>
    <x v="161"/>
    <s v="CBR_Ingestion_kplus_odsmbl_mbl_non_fnc_txn_v01_00_00.xlsx"/>
    <s v="Not Started"/>
    <s v="Not Started"/>
    <s v="Auto"/>
    <m/>
    <m/>
    <s v="Lot 2"/>
    <d v="2024-02-21T00:00:00"/>
    <s v="[EBAN Team's comment] ใช้ Table เดียวกัน ต้องดูว่าแยกยังไง(รับจาก DIH ใช่ไหม)"/>
    <s v="N/A"/>
    <s v="Not Started"/>
    <s v="Not Started"/>
    <s v="Not Started"/>
    <s v="Not Started"/>
    <s v="Not Started"/>
    <x v="0"/>
  </r>
  <r>
    <x v="1"/>
    <x v="21"/>
    <x v="0"/>
    <s v="EBAN Extraction File"/>
    <n v="397"/>
    <s v="kplus"/>
    <s v="mb_plus_bnk_cd"/>
    <s v="view_simbankbankinfo_log"/>
    <s v="persist_kplus"/>
    <s v="kplus_view_simbankbankinfo_log"/>
    <s v="v_kplus_view_simbankbankinfo_log"/>
    <m/>
    <m/>
    <s v="Daily"/>
    <s v="d"/>
    <s v="ingest_kplus_view_simbankbankinfo_log_d"/>
    <x v="162"/>
    <s v="CBR_Ingestion_kplus_view_simbankbankinfo_log_v01_00_00.xlsx"/>
    <s v="Not Started"/>
    <s v="Not Started"/>
    <s v="Auto"/>
    <m/>
    <m/>
    <s v="Lot 2"/>
    <d v="2024-02-21T00:00:00"/>
    <s v="Pending to update table specification"/>
    <s v="N/A"/>
    <s v="Not Started"/>
    <s v="Not Started"/>
    <s v="Not Started"/>
    <s v="Not Started"/>
    <s v="Not Started"/>
    <x v="0"/>
  </r>
  <r>
    <x v="1"/>
    <x v="7"/>
    <x v="0"/>
    <s v="Pull EBAN File"/>
    <n v="735"/>
    <s v="gts"/>
    <s v="refr_lmt_tdg_ac_ar"/>
    <s v="dbttnrel"/>
    <s v="persist_gts"/>
    <s v="gts_dbttnrel"/>
    <s v="v_gts_dbttnrel"/>
    <m/>
    <m/>
    <s v="Daily"/>
    <s v="d"/>
    <s v="ingest_gts_dbttnrel_d"/>
    <x v="163"/>
    <s v="CBR_Ingestion_gts_dbttnrel_v01_00_00.xlsx"/>
    <s v="Not Started"/>
    <s v="Not Started"/>
    <s v="Kaew"/>
    <m/>
    <m/>
    <s v="Lot 2"/>
    <d v="2024-02-22T00:00:00"/>
    <m/>
    <m/>
    <s v="Not Started"/>
    <s v="Not Started"/>
    <s v="Not Started"/>
    <s v="Not Started"/>
    <s v="Not Started"/>
    <x v="0"/>
  </r>
  <r>
    <x v="1"/>
    <x v="7"/>
    <x v="0"/>
    <s v="Pull EBAN File"/>
    <n v="735"/>
    <s v="gts"/>
    <s v="lmt_tdg_ac_ar"/>
    <s v="kbgt_limit"/>
    <s v="persist_gts"/>
    <s v="gts_kbgt_limit"/>
    <s v="v_gts_kbgt_limit"/>
    <m/>
    <m/>
    <s v="Daily"/>
    <s v="d"/>
    <s v="ingest_gts_kbgt_limit_d"/>
    <x v="164"/>
    <s v="CBR_Ingestion_gts_kbgt_limit_v01_00_00.xlsx"/>
    <s v="Not Started"/>
    <s v="Not Started"/>
    <s v="Kaew"/>
    <m/>
    <m/>
    <s v="Lot 2"/>
    <d v="2024-02-23T00:00:00"/>
    <m/>
    <m/>
    <s v="Not Started"/>
    <s v="Not Started"/>
    <s v="Not Started"/>
    <s v="Not Started"/>
    <s v="Not Started"/>
    <x v="0"/>
  </r>
  <r>
    <x v="1"/>
    <x v="7"/>
    <x v="0"/>
    <s v="Pull EBAN File"/>
    <n v="735"/>
    <s v="gts"/>
    <s v="refr_l4_lmt_tdg_ac_ar"/>
    <s v="dbtl4xl10"/>
    <s v="persist_gts"/>
    <s v="gts_dbtl4xl10"/>
    <s v="v_gts_dbtl4xl10"/>
    <m/>
    <m/>
    <s v="Daily"/>
    <s v="d"/>
    <s v="ingest_gts_dbtl4xl10_d"/>
    <x v="165"/>
    <s v="CBR_Ingestion_gts_dbtl4xl10_v01_00_00.xlsx"/>
    <s v="Not Started"/>
    <s v="Not Started"/>
    <s v="Kaew"/>
    <m/>
    <m/>
    <s v="Lot 2"/>
    <d v="2024-02-23T00:00:00"/>
    <m/>
    <m/>
    <s v="Not Started"/>
    <s v="Not Started"/>
    <s v="Not Started"/>
    <s v="Not Started"/>
    <s v="Not Started"/>
    <x v="0"/>
  </r>
  <r>
    <x v="1"/>
    <x v="7"/>
    <x v="0"/>
    <s v="Pull EBAN File"/>
    <n v="735"/>
    <s v="gts"/>
    <s v="lmt_alct_tdg_ac_ar"/>
    <s v="kbgt_limit_allocated"/>
    <s v="persist_gts"/>
    <s v="gts_kbgt_limit_allocated"/>
    <s v="v_gts_kbgt_limit_allocated"/>
    <m/>
    <m/>
    <s v="Daily"/>
    <s v="d"/>
    <s v="ingest_gts_kbgt_limit_allocated_d"/>
    <x v="166"/>
    <s v="CBR_Ingestion_gts_kbgt_limit_allocated_v01_00_00.xlsx"/>
    <s v="Not Started"/>
    <s v="Not Started"/>
    <s v="Kaew"/>
    <m/>
    <m/>
    <s v="Lot 2"/>
    <d v="2024-02-23T00:00:00"/>
    <m/>
    <m/>
    <s v="Not Started"/>
    <s v="Not Started"/>
    <s v="Not Started"/>
    <s v="Not Started"/>
    <s v="Not Started"/>
    <x v="0"/>
  </r>
  <r>
    <x v="0"/>
    <x v="9"/>
    <x v="0"/>
    <s v="Pull EBAN File"/>
    <n v="590"/>
    <s v="mx"/>
    <s v="deal_ar_dtl"/>
    <s v="src_murx_deal_ar"/>
    <s v="persist_mx"/>
    <s v="mx_src_murx_deal_ar"/>
    <s v="v_mx_src_murx_deal_ar"/>
    <m/>
    <m/>
    <s v="Daily"/>
    <s v="d"/>
    <s v="ingest_mx_src_murx_deal_ar_d"/>
    <x v="167"/>
    <s v="CBR_Ingestion_mx_src_murx_deal_ar_v01_00_00.xlsx"/>
    <s v="Completed"/>
    <s v="Not Started"/>
    <s v="Tua"/>
    <m/>
    <m/>
    <s v="N/A"/>
    <s v="N/A"/>
    <s v="Header/Tailor ต้องเอารายละเอียดมาจากไหน"/>
    <s v="Header/Tailor"/>
    <s v="Not Started"/>
    <s v="Completed"/>
    <s v="Not Started"/>
    <s v="Not Started"/>
    <s v="Not Started"/>
    <x v="0"/>
  </r>
  <r>
    <x v="0"/>
    <x v="9"/>
    <x v="0"/>
    <s v="Pull EBAN File"/>
    <n v="590"/>
    <s v="mx"/>
    <s v="lmt_ctp"/>
    <s v="report_limit_ctp_funded_forint"/>
    <s v="persist_mx"/>
    <s v="mx_report_limit_ctp_funded_forint"/>
    <s v="v_mx_report_limit_ctp_funded_forint"/>
    <m/>
    <m/>
    <s v="Daily"/>
    <s v="d"/>
    <s v="ingest_mx_report_limit_ctp_funded_forint_d"/>
    <x v="168"/>
    <s v="CBR_Ingestion_mx_report_limit_ctp_funded_forint_v01_00_00.xlsx"/>
    <s v="Completed"/>
    <s v="Not Started"/>
    <s v="Tua"/>
    <s v="N"/>
    <m/>
    <s v="N/A"/>
    <s v="N/A"/>
    <s v="Header/Tailor ต้องเอารายละเอียดมาจากไหน"/>
    <s v="Header/Tailor"/>
    <s v="Not Started"/>
    <s v="Completed"/>
    <s v="Not Started"/>
    <s v="Not Started"/>
    <s v="Not Started"/>
    <x v="0"/>
  </r>
  <r>
    <x v="0"/>
    <x v="9"/>
    <x v="0"/>
    <s v="Pull EBAN File"/>
    <n v="590"/>
    <s v="mx"/>
    <s v="lmt_pse"/>
    <s v="report_limit_pse_forint"/>
    <s v="persist_mx"/>
    <s v="mx_report_limit_pse_forint"/>
    <s v="v_mx_report_limit_pse_forint"/>
    <m/>
    <m/>
    <s v="Daily"/>
    <s v="d"/>
    <s v="ingest_mx_report_limit_pse_forint_d"/>
    <x v="169"/>
    <s v="CBR_Ingestion_mx_report_limit_pse_forint_v01_00_00.xlsx"/>
    <s v="Completed"/>
    <s v="Not Started"/>
    <s v="Tua"/>
    <s v="N"/>
    <m/>
    <s v="N/A"/>
    <s v="N/A"/>
    <s v="Header/Tailor ต้องเอารายละเอียดมาจากไหน"/>
    <s v="Header/Tailor"/>
    <s v="Not Started"/>
    <s v="Completed"/>
    <s v="Not Started"/>
    <s v="Not Started"/>
    <s v="Not Started"/>
    <x v="0"/>
  </r>
  <r>
    <x v="0"/>
    <x v="9"/>
    <x v="0"/>
    <s v="Pull EBAN File"/>
    <n v="590"/>
    <s v="mx"/>
    <s v="lmt_se"/>
    <s v="report_limit_se_forint"/>
    <s v="persist_mx"/>
    <s v="mx_report_limit_se_forint"/>
    <s v="v_mx_report_limit_se_forint"/>
    <m/>
    <m/>
    <s v="Daily"/>
    <s v="d"/>
    <s v="ingest_mx_report_limit_se_forint_d"/>
    <x v="170"/>
    <s v="CBR_Ingestion_mx_report_limit_se_forint_v01_00_00.xlsx"/>
    <s v="Completed"/>
    <s v="Not Started"/>
    <s v="Tua"/>
    <s v="N"/>
    <m/>
    <s v="N/A"/>
    <s v="N/A"/>
    <s v="Header/Tailor ต้องเอารายละเอียดมาจากไหน"/>
    <s v="Header/Tailor"/>
    <s v="Not Started"/>
    <s v="Completed"/>
    <s v="Not Started"/>
    <s v="Not Started"/>
    <s v="Not Started"/>
    <x v="0"/>
  </r>
  <r>
    <x v="0"/>
    <x v="9"/>
    <x v="0"/>
    <s v="Pull EBAN File"/>
    <n v="590"/>
    <s v="mx"/>
    <s v="lmt_ctp_utlz"/>
    <s v="reset_lp_ctp_funded_forint"/>
    <s v="persist_mx"/>
    <s v="mx_reset_lp_ctp_funded_forint"/>
    <s v="v_mx_reset_lp_ctp_funded_forint"/>
    <m/>
    <m/>
    <s v="Daily"/>
    <s v="d"/>
    <s v="ingest_mx_reset_lp_ctp_funded_forint_d"/>
    <x v="171"/>
    <s v="CBR_Ingestion_mx_reset_lp_ctp_funded_forint_v01_00_00.xlsx"/>
    <s v="Completed"/>
    <s v="Not Started"/>
    <s v="Tua"/>
    <s v="N"/>
    <m/>
    <s v="N/A"/>
    <s v="N/A"/>
    <s v="Header/Tailor ต้องเอารายละเอียดมาจากไหน"/>
    <s v="Header/Tailor"/>
    <s v="Not Started"/>
    <s v="Completed"/>
    <s v="Not Started"/>
    <s v="Not Started"/>
    <s v="Not Started"/>
    <x v="0"/>
  </r>
  <r>
    <x v="0"/>
    <x v="9"/>
    <x v="0"/>
    <s v="Pull EBAN File"/>
    <n v="590"/>
    <s v="mx"/>
    <s v="lmt_pse_utlz"/>
    <s v="reset_mplcde_forint"/>
    <s v="persist_mx"/>
    <s v="mx_reset_mplcde_forint"/>
    <s v="v_mx_reset_mplcde_forint"/>
    <m/>
    <m/>
    <s v="Daily"/>
    <s v="d"/>
    <s v="ingest_mx_reset_mplcde_forint_d"/>
    <x v="172"/>
    <s v="CBR_Ingestion_mx_reset_mplcde_forint_v01_00_00.xlsx"/>
    <s v="Completed"/>
    <s v="Not Started"/>
    <s v="Auto"/>
    <s v="N"/>
    <m/>
    <s v="N/A"/>
    <s v="N/A"/>
    <s v="- Header/Tailor ต้องเอารายละเอียดมาจากไหน_x000a_- เปลี่ยนชื่อ column จาก bad bank (y/n) เป็น bad_bank"/>
    <s v="Header/Tailor"/>
    <s v="Not Started"/>
    <s v="Completed"/>
    <s v="Not Started"/>
    <s v="Not Started"/>
    <s v="Not Started"/>
    <x v="0"/>
  </r>
  <r>
    <x v="0"/>
    <x v="9"/>
    <x v="0"/>
    <s v="Pull EBAN File"/>
    <n v="590"/>
    <s v="mx"/>
    <s v="lmt_eff_dt"/>
    <s v="limiteffective"/>
    <s v="persist_mx"/>
    <s v="mx_limiteffective"/>
    <s v="v_mx_limiteffective"/>
    <m/>
    <m/>
    <s v="Daily"/>
    <s v="d"/>
    <s v="ingest_mx_limiteffective_d"/>
    <x v="173"/>
    <s v="CBR_Ingestion_mx_limiteffective_v01_00_00.xlsx"/>
    <s v="Completed"/>
    <s v="Not Started"/>
    <s v="Auto"/>
    <s v="N"/>
    <m/>
    <s v="N/A"/>
    <s v="N/A"/>
    <s v="- Header/Tailor ต้องเอารายละเอียดมาจากไหน"/>
    <s v="Header/Tailor"/>
    <s v="Not Started"/>
    <s v="Completed"/>
    <s v="Not Started"/>
    <s v="Not Started"/>
    <s v="Not Started"/>
    <x v="0"/>
  </r>
  <r>
    <x v="0"/>
    <x v="22"/>
    <x v="0"/>
    <s v="Pull EBAN File"/>
    <n v="72"/>
    <s v="lec"/>
    <s v="lgl_cr_file"/>
    <s v="lecp_lec3d18"/>
    <s v="persist_lec"/>
    <s v="lec_lecp_lec3d18"/>
    <s v="v_lec_lecp_lec3d18"/>
    <m/>
    <m/>
    <s v="Monthly"/>
    <s v="m"/>
    <s v="ingest_lec_lecp_lec3d18_m"/>
    <x v="174"/>
    <s v="CBR_Ingestion_lec_lecp_lec3d18_v01_00_00.xlsx"/>
    <s v="Completed"/>
    <s v="Not Started"/>
    <s v="Auto"/>
    <s v="N"/>
    <m/>
    <s v="N/A"/>
    <s v="N/A"/>
    <m/>
    <s v="N/A"/>
    <s v="Not Started"/>
    <s v="Completed"/>
    <s v="Not Started"/>
    <s v="Not Started"/>
    <s v="Not Started"/>
    <x v="0"/>
  </r>
  <r>
    <x v="1"/>
    <x v="8"/>
    <x v="2"/>
    <s v="Pull Database"/>
    <n v="460"/>
    <s v="scf"/>
    <s v="pd_map"/>
    <s v="product_map"/>
    <s v="persist_scf"/>
    <s v="scf_product_map"/>
    <s v="v_scf_product_map"/>
    <m/>
    <m/>
    <s v="Daily"/>
    <s v="d"/>
    <s v="ingest_scf_product_map_d"/>
    <x v="175"/>
    <s v="CBR_Ingestion_scf_product_map_v01_00_00.xlsx"/>
    <s v="Completed"/>
    <s v="In-Progress"/>
    <s v="Auto"/>
    <s v="N"/>
    <s v="N"/>
    <s v="Lot 1"/>
    <d v="2024-02-20T00:00:00"/>
    <s v="Pending to update table specification"/>
    <m/>
    <s v="Not Started"/>
    <s v="Not Started"/>
    <s v="Not Started"/>
    <s v="Not Started"/>
    <s v="Not Started"/>
    <x v="0"/>
  </r>
  <r>
    <x v="1"/>
    <x v="8"/>
    <x v="2"/>
    <s v="Pull Database"/>
    <n v="460"/>
    <s v="scf"/>
    <s v="lmt_x_ar_rel"/>
    <s v="vw_rdt_scf_cl_acct"/>
    <s v="persist_scf"/>
    <s v="scf_vw_rdt_scf_cl_acct"/>
    <s v="v_scf_vw_rdt_scf_cl_acct"/>
    <m/>
    <m/>
    <s v="Daily"/>
    <s v="d"/>
    <s v="ingest_scf_vw_rdt_scf_cl_acct_d"/>
    <x v="176"/>
    <s v="CBR_Ingestion_scf_vw_rdt_scf_cl_acct_v01_00_00.xlsx"/>
    <s v="Completed"/>
    <s v="In-Progress"/>
    <s v="Auto"/>
    <s v="N"/>
    <s v="N"/>
    <s v="Lot 1"/>
    <d v="2024-02-20T00:00:00"/>
    <s v="Pending to update table specification"/>
    <m/>
    <s v="Not Started"/>
    <s v="Not Started"/>
    <s v="Not Started"/>
    <s v="Not Started"/>
    <s v="Not Started"/>
    <x v="0"/>
  </r>
  <r>
    <x v="1"/>
    <x v="0"/>
    <x v="0"/>
    <m/>
    <n v="668"/>
    <s v="pcb_dep"/>
    <s v="ar_ca_lmt"/>
    <s v="src_pf_ar_ca_limit_dly"/>
    <s v="persist_pcb_dep"/>
    <s v="pcb_dep_src_pf_ar_ca_limit_dly"/>
    <s v="v_pcb_dep_src_pf_ar_ca_limit_dly"/>
    <m/>
    <m/>
    <s v="Daily"/>
    <s v="d"/>
    <s v="ingest_pcb_dep_src_pf_ar_ca_limit_dly_d"/>
    <x v="177"/>
    <s v="CBR_Ingestion_pcb_dep_src_pf_ar_ca_limit_dly_v01_00_00.xlsx"/>
    <s v="Not Started"/>
    <s v="Not Started"/>
    <s v="Auto"/>
    <m/>
    <m/>
    <s v="Lot 2"/>
    <d v="2024-02-22T00:00:00"/>
    <m/>
    <m/>
    <s v="Not Started"/>
    <s v="Not Started"/>
    <s v="Not Started"/>
    <s v="Not Started"/>
    <s v="Not Started"/>
    <x v="0"/>
  </r>
  <r>
    <x v="1"/>
    <x v="1"/>
    <x v="0"/>
    <s v="Pull EBAN File"/>
    <n v="668.08"/>
    <s v="pcb_loan"/>
    <s v="fnc_svc_txn"/>
    <s v="common_transaction_file"/>
    <s v="persist_pcb_loan"/>
    <s v="pcb_loan_common_transaction_file"/>
    <s v="v_pcb_loan_common_transaction_file"/>
    <m/>
    <m/>
    <s v="Daily"/>
    <s v="d"/>
    <s v="ingest_pcb_loan_common_transaction_file_d"/>
    <x v="178"/>
    <s v="CBR_Ingestion_pcb_loan_common_transaction_file_v01_00_00.xlsx"/>
    <s v="Not Started"/>
    <s v="Not Started"/>
    <s v="Auto"/>
    <m/>
    <m/>
    <s v="Lot 2"/>
    <d v="2024-02-22T00:00:00"/>
    <m/>
    <m/>
    <s v="Not Started"/>
    <s v="Not Started"/>
    <s v="Not Started"/>
    <s v="Not Started"/>
    <s v="Not Started"/>
    <x v="0"/>
  </r>
  <r>
    <x v="1"/>
    <x v="8"/>
    <x v="2"/>
    <s v="Pull Database"/>
    <n v="460"/>
    <s v="scf"/>
    <s v="trd_acct"/>
    <s v="trading_acct"/>
    <s v="persist_scf"/>
    <s v="scf_trading_acct"/>
    <s v="v_scf_trading_acct"/>
    <m/>
    <m/>
    <s v="Daily"/>
    <s v="d"/>
    <s v="ingest_scf_trading_acct_d"/>
    <x v="179"/>
    <s v="CBR_Ingestion_scf_trading_acct_v01_00_00.xlsx"/>
    <s v="Completed"/>
    <s v="In-Progress"/>
    <s v="Auto"/>
    <s v="N"/>
    <s v="N"/>
    <s v="Lot 1"/>
    <d v="2024-02-20T00:00:00"/>
    <m/>
    <m/>
    <s v="Not Started"/>
    <s v="Not Started"/>
    <s v="Not Started"/>
    <s v="Not Started"/>
    <s v="Not Started"/>
    <x v="0"/>
  </r>
  <r>
    <x v="1"/>
    <x v="20"/>
    <x v="0"/>
    <s v="Pull EBAN IN File"/>
    <n v="506.04"/>
    <s v="hris"/>
    <s v="vc_rc_cd"/>
    <s v="vc_rc_cd"/>
    <s v="persist_hris"/>
    <s v="hris_vc_rc_cd"/>
    <s v="v_hris_vc_rc_cd"/>
    <m/>
    <m/>
    <s v="Daily"/>
    <s v="d"/>
    <s v="ingest_hris_vc_rc_cd_d"/>
    <x v="180"/>
    <s v="CBR_Ingestion_hris_vc_rc_cd_v01_00_00.xlsx"/>
    <s v="Not Started"/>
    <s v="Not Started"/>
    <s v="Auto"/>
    <m/>
    <m/>
    <s v="Lot 2"/>
    <d v="2024-02-22T00:00:00"/>
    <m/>
    <m/>
    <s v="Not Started"/>
    <s v="Not Started"/>
    <s v="Not Started"/>
    <s v="Not Started"/>
    <s v="Not Started"/>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x v="0"/>
    <x v="0"/>
    <x v="0"/>
    <s v="Pull EBAN File"/>
    <n v="668"/>
    <s v="pcb_dep"/>
    <s v="ar_sa"/>
    <s v="src_pf_ar_sa_dly"/>
    <s v="persist_pcb_dep"/>
    <s v="pcb_dep_src_pf_ar_sa_dly"/>
    <s v="v_pcb_dep_src_pf_ar_sa_dly"/>
    <m/>
    <m/>
    <s v="Daily"/>
    <s v="d"/>
    <s v="ingest_pcb_dep_src_pf_ar_sa_dly_d"/>
    <x v="0"/>
    <s v="CBR_Ingestion_pcb_dep_src_pf_ar_sa_dly_v01_00_00.xlsx"/>
    <s v="Completed"/>
    <s v="Not Started"/>
    <s v="Kaew"/>
    <s v="Y"/>
    <m/>
    <s v="N/A"/>
    <s v="N/A"/>
    <m/>
    <s v="Header/Tailor"/>
    <s v="Not Started"/>
    <s v="Completed"/>
    <x v="0"/>
  </r>
  <r>
    <x v="0"/>
    <x v="0"/>
    <x v="0"/>
    <s v="Pull EBAN File"/>
    <n v="668"/>
    <s v="pcb_dep"/>
    <s v="ar_ca"/>
    <s v="src_pf_ar_ca_dly"/>
    <s v="persist_pcb_dep"/>
    <s v="pcb_dep_src_pf_ar_ca_dly"/>
    <s v="v_pcb_dep_src_pf_ar_ca_dly"/>
    <m/>
    <m/>
    <s v="Daily"/>
    <s v="d"/>
    <s v="ingest_pcb_dep_src_pf_ar_ca_dly_d"/>
    <x v="1"/>
    <s v="CBR_Ingestion_pcb_dep_src_pf_ar_ca_dly_v01_00_00.xlsx"/>
    <s v="Completed"/>
    <s v="Not Started"/>
    <s v="Kaew"/>
    <s v="Y"/>
    <m/>
    <s v="N/A"/>
    <s v="N/A"/>
    <m/>
    <s v="Header/Tailor"/>
    <s v="Not Started"/>
    <s v="Completed"/>
    <x v="0"/>
  </r>
  <r>
    <x v="0"/>
    <x v="0"/>
    <x v="0"/>
    <s v="Pull EBAN File"/>
    <n v="668"/>
    <s v="pcb_dep"/>
    <s v="ar_fx"/>
    <s v="src_pf_ar_fx_dly"/>
    <s v="persist_pcb_dep"/>
    <s v="pcb_dep_src_pf_ar_fx_dly"/>
    <s v="v_pcb_dep_src_pf_ar_fx_dly"/>
    <m/>
    <m/>
    <s v="Daily"/>
    <s v="d"/>
    <s v="ingest_pcb_dep_src_pf_ar_fx_dly_d"/>
    <x v="2"/>
    <s v="CBR_Ingestion_pcb_dep_src_pf_ar_fx_dly_v01_00_00.xlsx"/>
    <s v="Completed"/>
    <s v="Not Started"/>
    <s v="Kaew"/>
    <s v="Y"/>
    <m/>
    <s v="N/A"/>
    <s v="N/A"/>
    <m/>
    <s v="Header/Tailor"/>
    <s v="Not Started"/>
    <s v="Completed"/>
    <x v="0"/>
  </r>
  <r>
    <x v="0"/>
    <x v="0"/>
    <x v="0"/>
    <s v="Pull EBAN File"/>
    <n v="668"/>
    <s v="pcb_dep"/>
    <s v="ar_sf"/>
    <s v="src_pf_ar_sf_dly"/>
    <s v="persist_pcb_dep"/>
    <s v="pcb_dep_src_pf_ar_sf_dly"/>
    <s v="v_pcb_dep_src_pf_ar_sf_dly"/>
    <m/>
    <m/>
    <s v="Daily"/>
    <s v="d"/>
    <s v="ingest_pcb_dep_src_pf_ar_sf_dly_d"/>
    <x v="3"/>
    <s v="CBR_Ingestion_pcb_dep_src_pf_ar_sf_dly_v01_00_00.xlsx"/>
    <s v="Completed"/>
    <s v="Not Started"/>
    <s v="Kaew"/>
    <s v="Y"/>
    <m/>
    <s v="N/A"/>
    <s v="N/A"/>
    <m/>
    <s v="Header/Tailor"/>
    <s v="Not Started"/>
    <s v="Completed"/>
    <x v="0"/>
  </r>
  <r>
    <x v="0"/>
    <x v="0"/>
    <x v="0"/>
    <s v="Pull EBAN File"/>
    <n v="668"/>
    <s v="pcb_dep"/>
    <s v="fd_int_rate_val"/>
    <s v="extrate1"/>
    <s v="persist_pcb_dep"/>
    <s v="pcb_dep_extrate1"/>
    <s v="v_pcb_dep_extrate1"/>
    <m/>
    <m/>
    <s v="Daily"/>
    <s v="d"/>
    <s v="ingest_pcb_dep_extrate1_d"/>
    <x v="4"/>
    <s v="CBR_Ingestion_pcb_dep_extrate1_v01_00_00.xlsx"/>
    <s v="Completed"/>
    <s v="Not Started"/>
    <s v="Kaew"/>
    <s v="N"/>
    <m/>
    <s v="N/A"/>
    <s v="N/A"/>
    <m/>
    <s v="Header/Tailor"/>
    <s v="Not Started"/>
    <s v="Completed"/>
    <x v="0"/>
  </r>
  <r>
    <x v="1"/>
    <x v="1"/>
    <x v="0"/>
    <s v="Pull EBAN File"/>
    <n v="668.08"/>
    <s v="pcb_loan"/>
    <s v="acct_info"/>
    <s v="common_account_info"/>
    <s v="persist_pcb_loan"/>
    <s v="pcb_loan_common_account_info"/>
    <s v="v_pcb_loan_common_account_info"/>
    <m/>
    <m/>
    <s v="Daily"/>
    <s v="d"/>
    <s v="ingest_pcb_loan_common_account_info_d"/>
    <x v="5"/>
    <s v="CBR_Ingestion_pcb_loan_common_account_info_v01_00_00.xlsx"/>
    <s v="Completed"/>
    <s v="In-Progress"/>
    <s v="Kaew"/>
    <s v="Header"/>
    <s v="N"/>
    <s v="Lot 1"/>
    <d v="2024-02-21T00:00:00"/>
    <m/>
    <s v="Header/Tailor"/>
    <s v="Not Started"/>
    <s v="Not Started"/>
    <x v="0"/>
  </r>
  <r>
    <x v="1"/>
    <x v="1"/>
    <x v="0"/>
    <s v="Pull EBAN File"/>
    <n v="668.08"/>
    <s v="pcb_loan"/>
    <s v="lmt_info"/>
    <s v="common_limit_info"/>
    <s v="persist_pcb_loan"/>
    <s v="pcb_loan_common_limit_info"/>
    <s v="v_pcb_loan_common_limit_info"/>
    <m/>
    <m/>
    <s v="Daily"/>
    <s v="d"/>
    <s v="ingest_pcb_loan_common_limit_info_d"/>
    <x v="6"/>
    <s v="CBR_Ingestion_pcb_loan_common_limit_info_v01_00_00.xlsx"/>
    <s v="Pending Recheck"/>
    <s v="Not Started"/>
    <s v="Auto"/>
    <s v="N"/>
    <m/>
    <s v="Lot 1"/>
    <d v="2024-02-21T00:00:00"/>
    <s v="[Feb 21] Remark: _x000a_File Delimiter listed as | (pipe) as per Table Spec_x000a__x000a__x000a_'- ต้องใส่ File Delimiter ใน CBR เป็นแบบไหน_x000a_Open Platform : | (pipe)_x000a_AS400 Platform: Fixed Length"/>
    <s v="Header/Tailor"/>
    <s v="Not Started"/>
    <s v="Not Started"/>
    <x v="0"/>
  </r>
  <r>
    <x v="1"/>
    <x v="1"/>
    <x v="0"/>
    <s v="Pull EBAN File"/>
    <n v="668.08"/>
    <s v="pcb_loan"/>
    <s v="mkt_cd"/>
    <s v="common_market_code"/>
    <s v="persist_pcb_loan"/>
    <s v="pcb_loan_common_market_code"/>
    <s v="v_pcb_loan_common_market_code"/>
    <m/>
    <m/>
    <s v="Daily"/>
    <s v="d"/>
    <s v="ingest_pcb_loan_common_market_code_d"/>
    <x v="7"/>
    <s v="CBR_Ingestion_pcb_loan_common_market_code_v01_00_00.xlsx"/>
    <s v="Pending Recheck"/>
    <s v="Not Started"/>
    <s v="Auto"/>
    <s v="N"/>
    <m/>
    <s v="Lot 1"/>
    <d v="2024-02-21T00:00:00"/>
    <s v="[Feb 21] Remark: _x000a_File Delimiter listed as | (pipe) as per Table Spec_x000a__x000a__x000a_'- ต้องใส่ File Delimiter ใน CBR เป็นแบบไหน_x000a_Open Platform : | (pipe)_x000a_AS400 Platform: Fixed Length"/>
    <s v="Header/Tailor"/>
    <s v="Not Started"/>
    <s v="Not Started"/>
    <x v="0"/>
  </r>
  <r>
    <x v="1"/>
    <x v="1"/>
    <x v="0"/>
    <s v="Pull EBAN File"/>
    <n v="668.08"/>
    <s v="pcb_loan"/>
    <s v="rate_tp"/>
    <s v="common_rate_type"/>
    <s v="persist_pcb_loan"/>
    <s v="pcb_loan_common_rate_type"/>
    <s v="v_pcb_loan_common_rate_type"/>
    <m/>
    <m/>
    <s v="Daily"/>
    <s v="d"/>
    <s v="ingest_pcb_loan_common_rate_type_d"/>
    <x v="8"/>
    <s v="CBR_Ingestion_pcb_loan_common_rate_type_v01_00_00.xlsx"/>
    <s v="Pending Recheck"/>
    <s v="Not Started"/>
    <s v="Auto"/>
    <s v="N"/>
    <m/>
    <s v="Lot 1"/>
    <d v="2024-02-21T00:00:00"/>
    <s v="[Feb 21] Remark: _x000a_File Delimiter listed as | (pipe) as per Table Spec_x000a__x000a__x000a_'- ต้องใส่ File Delimiter ใน CBR เป็นแบบไหน_x000a_Open Platform : | (pipe)_x000a_AS400 Platform: Fixed Length"/>
    <s v="Header/Tailor"/>
    <s v="Not Started"/>
    <s v="Not Started"/>
    <x v="0"/>
  </r>
  <r>
    <x v="1"/>
    <x v="1"/>
    <x v="0"/>
    <s v="Pull EBAN File"/>
    <n v="668.08"/>
    <s v="pcb_loan"/>
    <s v="acct_tier_by_tm"/>
    <s v="common_account_tier_by_time"/>
    <s v="persist_pcb_loan"/>
    <s v="pcb_loan_common_account_tier_by_time"/>
    <s v="v_pcb_loan_common_account_tier_by_time"/>
    <m/>
    <m/>
    <s v="Daily"/>
    <s v="d"/>
    <s v="ingest_pcb_loan_common_account_tier_by_time_d"/>
    <x v="9"/>
    <s v="CBR_Ingestion_pcb_loan_common_account_tier_by_time_v01_00_00.xlsx"/>
    <s v="Pending Recheck"/>
    <s v="Not Started"/>
    <s v="Auto"/>
    <s v="N"/>
    <m/>
    <s v="Lot 1"/>
    <d v="2024-02-21T00:00:00"/>
    <s v="[Feb 21] Remark: _x000a_File Delimiter listed as | (pipe) as per Table Spec_x000a__x000a__x000a_'- ต้องใส่ File Delimiter ใน CBR เป็นแบบไหน_x000a_Open Platform : | (pipe)_x000a_AS400 Platform: Fixed Length"/>
    <s v="Header/Tailor"/>
    <s v="Not Started"/>
    <s v="Not Started"/>
    <x v="0"/>
  </r>
  <r>
    <x v="1"/>
    <x v="0"/>
    <x v="0"/>
    <s v="Pull EBAN File"/>
    <n v="668"/>
    <s v="pcb_dep"/>
    <s v="ar_ca_od_enc_ltd_lmt"/>
    <s v="cb2d0005_odencitd_sam"/>
    <s v="persist_pcb_dep"/>
    <s v="pcb_dep_cb2d0005_odencitd_sam"/>
    <s v="v_pcb_dep_cb2d0005_odencitd_sam"/>
    <m/>
    <m/>
    <s v="Daily"/>
    <s v="d"/>
    <s v="ingest_pcb_dep_cb2d0005_odencitd_sam_d"/>
    <x v="10"/>
    <s v="CBR_Ingestion_pcb_dep_cb2d0005_odencitd_sam_v01_00_00.xlsx"/>
    <s v="Completed"/>
    <s v="In-Progress"/>
    <s v="Kaew"/>
    <s v="N"/>
    <s v="N"/>
    <s v="Lot 1"/>
    <d v="2024-02-21T00:00:00"/>
    <s v="- CBR missing field =&gt; อิงตามKBMF แทน"/>
    <m/>
    <s v="Not Started"/>
    <s v="Not Started"/>
    <x v="0"/>
  </r>
  <r>
    <x v="0"/>
    <x v="0"/>
    <x v="0"/>
    <s v="Pull EBAN File"/>
    <n v="668"/>
    <s v="pcb_dep"/>
    <s v="eft_txn"/>
    <s v="src_pf_txn_mis_eft_dly"/>
    <s v="persist_pcb_dep"/>
    <s v="pcb_dep_src_pf_txn_mis_eft_dly"/>
    <s v="v_pcb_dep_src_pf_txn_mis_eft_dly"/>
    <m/>
    <m/>
    <s v="Daily"/>
    <s v="d"/>
    <s v="ingest_pcb_dep_src_pf_txn_mis_eft_dly_d"/>
    <x v="11"/>
    <s v="CBR_Ingestion_pcb_dep_src_pf_txn_mis_eft_dly_v01_00_00.xlsx"/>
    <s v="Completed"/>
    <s v="Not Started"/>
    <s v="Kaew"/>
    <s v="N"/>
    <m/>
    <s v="N/A"/>
    <s v="N/A"/>
    <s v="Remark:_x000a_- ใน Table Spec ระบุ Tailor แต่ใน KBMF EBAN  ไม่มี =&gt; Flag Tailor = Y ไว้_x000a_- TIS-620 encoding in KBMF"/>
    <s v="Header/Tailor"/>
    <s v="Not Started"/>
    <s v="Completed"/>
    <x v="0"/>
  </r>
  <r>
    <x v="0"/>
    <x v="0"/>
    <x v="0"/>
    <s v="Pull EBAN File"/>
    <n v="668"/>
    <s v="pcb_dep"/>
    <s v="cl"/>
    <s v="cls500029"/>
    <s v="persist_pcb_dep"/>
    <s v="pcb_dep_cls500029"/>
    <s v="v_pcb_dep_cls500029"/>
    <m/>
    <m/>
    <s v="Daily"/>
    <s v="d"/>
    <s v="ingest_pcb_dep_cls500029_d"/>
    <x v="12"/>
    <s v="CBR_Ingestion_pcb_dep_cls500029_v01_00_00.xlsx"/>
    <s v="Completed"/>
    <s v="Not Started"/>
    <s v="Kaew"/>
    <s v="N"/>
    <m/>
    <s v="N/A"/>
    <s v="N/A"/>
    <s v="Remark:_x000a_- ใน Table Spec ระบุ Tailor แต่ใน KBMF EBAN  ไม่มี =&gt; Flag Tailor = Y ไว้_x000a_Header/Tailor ต้องเอารายละเอียดมาจากไหน"/>
    <s v="Header/Tailor"/>
    <s v="Not Started"/>
    <s v="Completed"/>
    <x v="0"/>
  </r>
  <r>
    <x v="0"/>
    <x v="0"/>
    <x v="0"/>
    <s v="Pull EBAN File"/>
    <n v="668"/>
    <s v="pcb_dep"/>
    <s v="ar_mstr"/>
    <s v="src_pf_ar_ca_cr_inf_dly"/>
    <s v="persist_pcb_dep"/>
    <s v="pcb_dep_src_pf_ar_ca_cr_inf_dly"/>
    <s v="v_pcb_dep_src_pf_ar_ca_cr_inf_dly"/>
    <m/>
    <m/>
    <s v="Daily"/>
    <s v="d"/>
    <s v="ingest_pcb_dep_src_pf_ar_ca_cr_inf_dly_d"/>
    <x v="13"/>
    <s v="CBR_Ingestion_pcb_dep_src_pf_ar_ca_cr_inf_dly_v01_00_00.xlsx"/>
    <s v="Completed"/>
    <s v="Not Started"/>
    <s v="Kaew"/>
    <s v="N"/>
    <m/>
    <s v="N/A"/>
    <s v="N/A"/>
    <s v="Remark:_x000a_- ใน Table Spec ระบุ Tailor แต่ใน KBMF EBAN  ไม่มี =&gt; Flag Tailor = Y ไว้_x000a_Header/Tailor ต้องเอารายละเอียดมาจากไหน"/>
    <s v="Header/Tailor"/>
    <s v="Not Started"/>
    <s v="Completed"/>
    <x v="0"/>
  </r>
  <r>
    <x v="0"/>
    <x v="2"/>
    <x v="0"/>
    <s v="Pull EBAN File"/>
    <n v="640"/>
    <s v="fcd"/>
    <s v="dep_ar"/>
    <s v="ar"/>
    <s v="persist_fcd"/>
    <s v="fcd_ar"/>
    <s v="v_fcd_ar"/>
    <m/>
    <m/>
    <s v="Daily"/>
    <s v="d"/>
    <s v="ingest_fcd_ar_d"/>
    <x v="14"/>
    <s v="CBR_Ingestion_fcd_ar_v01_00_00.xlsx"/>
    <s v="Completed"/>
    <s v="Not Started"/>
    <s v="Kaew"/>
    <s v="Y"/>
    <m/>
    <s v="N/A"/>
    <s v="N/A"/>
    <s v="Remark: _x000a_- TIS-620 encoding in KBMF"/>
    <s v="Header/Tailor"/>
    <s v="Not Started"/>
    <s v="Completed"/>
    <x v="0"/>
  </r>
  <r>
    <x v="1"/>
    <x v="1"/>
    <x v="0"/>
    <s v="Pull EBAN File"/>
    <n v="668.08"/>
    <s v="pcb_loan"/>
    <s v="pd_tp_cd"/>
    <s v="common_product_type"/>
    <s v="persist_pcb_loan"/>
    <s v="pcb_loan_common_product_type"/>
    <s v="v_pcb_loan_common_product_type"/>
    <m/>
    <m/>
    <s v="Daily"/>
    <s v="d"/>
    <s v="ingest_pcb_loan_common_product_type_d"/>
    <x v="15"/>
    <s v="CBR_Ingestion_pcb_loan_common_product_type_v01_00_00.xlsx"/>
    <s v="Completed"/>
    <s v="In-Progress"/>
    <s v="Kaew"/>
    <m/>
    <m/>
    <s v="Lot 1"/>
    <d v="2024-02-21T00:00:00"/>
    <m/>
    <s v="Header/Tailor"/>
    <s v="Not Started"/>
    <s v="Not Started"/>
    <x v="0"/>
  </r>
  <r>
    <x v="1"/>
    <x v="1"/>
    <x v="0"/>
    <s v="Pull EBAN File"/>
    <n v="668.08"/>
    <s v="pcb_loan"/>
    <s v="pd_sub_tp_cd"/>
    <s v="common_sub_type"/>
    <s v="persist_pcb_loan"/>
    <s v="pcb_loan_common_sub_type"/>
    <s v="v_pcb_loan_common_sub_type"/>
    <m/>
    <m/>
    <s v="Daily"/>
    <s v="d"/>
    <s v="ingest_pcb_loan_common_sub_type_d"/>
    <x v="16"/>
    <s v="CBR_Ingestion_pcb_loan_common_sub_type_v01_00_00.xlsx"/>
    <s v="Completed"/>
    <s v="In-Progress"/>
    <s v="Kaew"/>
    <m/>
    <m/>
    <s v="Lot 1"/>
    <d v="2024-02-21T00:00:00"/>
    <m/>
    <s v="Header/Tailor"/>
    <s v="Not Started"/>
    <s v="Not Started"/>
    <x v="0"/>
  </r>
  <r>
    <x v="1"/>
    <x v="1"/>
    <x v="0"/>
    <s v="Pull EBAN File"/>
    <n v="668.08"/>
    <s v="pcb_loan"/>
    <s v="ar_pps_tp_cd"/>
    <s v="common_loan_purpose_table"/>
    <s v="persist_pcb_loan"/>
    <s v="pcb_loan_common_loan_purpose_table"/>
    <s v="v_pcb_loan_common_loan_purpose_table"/>
    <m/>
    <m/>
    <s v="Daily"/>
    <s v="d"/>
    <s v="ingest_pcb_loan_common_loan_purpose_table_d"/>
    <x v="17"/>
    <s v="CBR_Ingestion_pcb_loan_common_loan_purpose_table_v01_00_00.xlsx"/>
    <s v="Completed"/>
    <s v="In-Progress"/>
    <s v="Kaew"/>
    <m/>
    <m/>
    <s v="Lot 1"/>
    <d v="2024-02-21T00:00:00"/>
    <m/>
    <s v="Header/Tailor"/>
    <s v="Not Started"/>
    <s v="Not Started"/>
    <x v="0"/>
  </r>
  <r>
    <x v="0"/>
    <x v="3"/>
    <x v="0"/>
    <s v="Pull EBAN IN File"/>
    <n v="75"/>
    <s v="lpm_as400"/>
    <s v="lmt_ar_inf_bfr_wrtof"/>
    <s v="lmt_ar_inf_bfr_wrtof"/>
    <s v="persist_lpm_as400"/>
    <s v="lpm_as400_lmt_ar_inf_bfr_wrtof"/>
    <s v="v_lpm_as400_lmt_ar_inf_bfr_wrtof"/>
    <m/>
    <m/>
    <s v="Daily"/>
    <s v="d"/>
    <s v="ingest_lpm_as400_lmt_ar_inf_bfr_wrtof_d"/>
    <x v="18"/>
    <s v="CBR_Ingestion_lpm_as400_lmt_ar_inf_bfr_wrtof_v01_00_00.xlsx"/>
    <s v="Completed"/>
    <s v="Not Started"/>
    <s v="Kaew"/>
    <s v="N"/>
    <m/>
    <s v="N/A"/>
    <s v="N/A"/>
    <m/>
    <s v="N/A"/>
    <s v="Not Started"/>
    <s v="Completed"/>
    <x v="0"/>
  </r>
  <r>
    <x v="1"/>
    <x v="3"/>
    <x v="0"/>
    <s v="Pull EBAN IN File"/>
    <n v="75"/>
    <s v="lpm_as400"/>
    <s v="ar_wrtof_rcv"/>
    <s v="ar_wrtof_rcv"/>
    <s v="persist_lpm_as400"/>
    <s v="lpm_as400_ar_wrtof_rcv"/>
    <s v="v_lpm_as400_ar_wrtof_rcv"/>
    <m/>
    <m/>
    <s v="Monthly"/>
    <s v="m"/>
    <s v="ingest_lpm_as400_ar_wrtof_rcv_m"/>
    <x v="19"/>
    <s v="CBR_Ingestion_lpm_as400_ar_wrtof_rcv_v01_00_00.xlsx"/>
    <s v="Completed"/>
    <s v="Not Started"/>
    <s v="Kaew"/>
    <s v="N"/>
    <s v="N"/>
    <s v="Lot 1"/>
    <d v="2024-02-19T00:00:00"/>
    <m/>
    <s v="Tailor"/>
    <s v="Not Started"/>
    <s v="Not Started"/>
    <x v="0"/>
  </r>
  <r>
    <x v="0"/>
    <x v="3"/>
    <x v="0"/>
    <s v="Pull EBAN IN File"/>
    <n v="75"/>
    <s v="lpm_as400"/>
    <s v="ln_cntg_dmmy_clss_prvn"/>
    <s v="ln_cntg_dmmy_clss_prvn"/>
    <s v="persist_lpm_as400"/>
    <s v="lpm_as400_ln_cntg_dmmy_clss_prvn"/>
    <s v="v_lpm_as400_ln_cntg_dmmy_clss_prvn"/>
    <m/>
    <m/>
    <s v="Daily"/>
    <s v="d"/>
    <s v="ingest_lpm_as400_ln_cntg_dmmy_clss_prvn_d"/>
    <x v="20"/>
    <s v="CBR_Ingestion_lpm_as400_ln_cntg_dmmy_clss_prvn_v01_00_00.xlsx"/>
    <s v="Completed"/>
    <s v="Not Started"/>
    <s v="Kaew"/>
    <s v="N"/>
    <m/>
    <s v="N/A"/>
    <s v="N/A"/>
    <m/>
    <s v="N/A"/>
    <s v="Not Started"/>
    <s v="Completed"/>
    <x v="0"/>
  </r>
  <r>
    <x v="0"/>
    <x v="3"/>
    <x v="0"/>
    <s v="Pull EBAN IN File"/>
    <n v="75"/>
    <s v="lpm_as400"/>
    <s v="ln_card_clss_prvn"/>
    <s v="ln_card_clss_prvn"/>
    <s v="persist_lpm_as400"/>
    <s v="lpm_as400_ln_card_clss_prvn"/>
    <s v="v_lpm_as400_ln_card_clss_prvn"/>
    <m/>
    <m/>
    <s v="Daily"/>
    <s v="d"/>
    <s v="ingest_lpm_as400_ln_card_clss_prvn_d"/>
    <x v="21"/>
    <s v="CBR_Ingestion_lpm_as400_ln_card_clss_prvn_v01_00_00.xlsx"/>
    <s v="Completed"/>
    <s v="Not Started"/>
    <s v="Kaew"/>
    <s v="N"/>
    <m/>
    <s v="N/A"/>
    <s v="N/A"/>
    <s v="Remark [Feb 12]:_x000a_- No tailor confirmed by EBAN"/>
    <s v="N/A"/>
    <s v="Not Started"/>
    <s v="Completed"/>
    <x v="0"/>
  </r>
  <r>
    <x v="0"/>
    <x v="3"/>
    <x v="0"/>
    <s v="Pull EBAN IN File"/>
    <n v="75"/>
    <s v="lpm_as400"/>
    <s v="ln_cntg_clss_prvn"/>
    <s v="ln_cntg_clss_prvn"/>
    <s v="persist_lpm_as400"/>
    <s v="lpm_as400_ln_cntg_clss_prvn"/>
    <s v="v_lpm_as400_ln_cntg_clss_prvn"/>
    <m/>
    <m/>
    <s v="Monthly"/>
    <s v="m"/>
    <s v="ingest_lpm_as400_ln_cntg_clss_prvn_m"/>
    <x v="22"/>
    <s v="CBR_Ingestion_lpm_as400_ln_cntg_clss_prvn_v01_00_00.xlsx"/>
    <s v="Completed"/>
    <s v="Not Started"/>
    <s v="Kaew"/>
    <s v="N"/>
    <m/>
    <s v="N/A"/>
    <s v="N/A"/>
    <s v="Remark [Feb 12]:_x000a_- No tailor confirmed by EBAN"/>
    <s v="N/A"/>
    <s v="Not Started"/>
    <s v="Completed"/>
    <x v="0"/>
  </r>
  <r>
    <x v="0"/>
    <x v="3"/>
    <x v="0"/>
    <s v="Pull EBAN IN File"/>
    <n v="75"/>
    <s v="lpm_as400"/>
    <s v="ar_clss_qly"/>
    <s v="ar_clss_qly"/>
    <s v="persist_lpm_as400"/>
    <s v="lpm_as400_ar_clss_qly"/>
    <s v="v_lpm_as400_ar_clss_qly"/>
    <m/>
    <m/>
    <s v="Daily"/>
    <s v="d"/>
    <s v="ingest_lpm_as400_ar_clss_qly_d"/>
    <x v="23"/>
    <s v="CBR_Ingestion_lpm_as400_ar_clss_qly_v01_00_00.xlsx"/>
    <s v="Completed"/>
    <s v="Not Started"/>
    <s v="Kaew"/>
    <s v="N"/>
    <m/>
    <s v="N/A"/>
    <s v="N/A"/>
    <m/>
    <s v="N/A"/>
    <s v="Not Started"/>
    <s v="Completed"/>
    <x v="0"/>
  </r>
  <r>
    <x v="0"/>
    <x v="3"/>
    <x v="0"/>
    <s v="Pull EBAN IN File"/>
    <n v="75"/>
    <s v="lpm_as400"/>
    <s v="ln_cntg_clss_prvn_bfr_wrtof"/>
    <s v="ln_cntg_clss_prvn_bfr_wrtof"/>
    <s v="persist_lpm_as400"/>
    <s v="lpm_as400_ln_cntg_clss_prvn_bfr_wrtof"/>
    <s v="v_lpm_as400_ln_cntg_clss_prvn_bfr_wrtof"/>
    <m/>
    <m/>
    <s v="Monthly"/>
    <s v="m"/>
    <s v="ingest_lpm_as400_ln_cntg_clss_prvn_bfr_wrtof_m"/>
    <x v="24"/>
    <s v="CBR_Ingestion_lpm_as400_ln_cntg_clss_prvn_bfr_wrtof_v01_00_00.xlsx"/>
    <s v="Completed"/>
    <s v="Not Started"/>
    <s v="Kaew"/>
    <s v="N"/>
    <m/>
    <s v="N/A"/>
    <s v="N/A"/>
    <s v="Remark [Feb 12]:_x000a_- No tailor confirmed by EBAN"/>
    <s v="N/A"/>
    <s v="Not Started"/>
    <s v="Completed"/>
    <x v="0"/>
  </r>
  <r>
    <x v="0"/>
    <x v="3"/>
    <x v="0"/>
    <s v="Pull EBAN IN File"/>
    <n v="75"/>
    <s v="lpm_as400"/>
    <s v="lmt_inf_bfr_wrtof"/>
    <s v="lmt_inf_bfr_wrtof"/>
    <s v="persist_lpm_as400"/>
    <s v="lpm_as400_lmt_inf_bfr_wrtof"/>
    <s v="v_lpm_as400_lmt_inf_bfr_wrtof"/>
    <m/>
    <m/>
    <s v="Daily"/>
    <s v="d"/>
    <s v="ingest_lpm_as400_lmt_inf_bfr_wrtof_d"/>
    <x v="25"/>
    <s v="CBR_Ingestion_lpm_as400_lmt_inf_bfr_wrtof_v01_00_00.xlsx"/>
    <s v="Completed"/>
    <s v="Not Started"/>
    <s v="Kaew"/>
    <s v="N"/>
    <m/>
    <s v="N/A"/>
    <s v="N/A"/>
    <m/>
    <s v="N/A"/>
    <s v="Not Started"/>
    <s v="Completed"/>
    <x v="0"/>
  </r>
  <r>
    <x v="0"/>
    <x v="4"/>
    <x v="1"/>
    <s v="Source File (Push)"/>
    <n v="176"/>
    <s v="cis"/>
    <s v="ipxar"/>
    <s v="ipxar"/>
    <s v="persist_cis"/>
    <s v="cis_ipxar"/>
    <s v="v_cis_ipxar"/>
    <m/>
    <m/>
    <s v="Daily"/>
    <s v="d"/>
    <s v="ingest_cis_ipxar_d"/>
    <x v="26"/>
    <s v="CBR_Ingestion_cis_ipxar_v01_00_00.xlsx"/>
    <s v="Completed"/>
    <s v="Not Started"/>
    <s v="Auto"/>
    <s v="N"/>
    <m/>
    <s v="N/A"/>
    <d v="2024-02-07T00:00:00"/>
    <m/>
    <s v="N/A"/>
    <s v="To follow up"/>
    <s v="Completed"/>
    <x v="1"/>
  </r>
  <r>
    <x v="0"/>
    <x v="4"/>
    <x v="1"/>
    <s v="Source File (Push)"/>
    <n v="176"/>
    <s v="cis"/>
    <s v="ip"/>
    <s v="ip"/>
    <s v="persist_cis"/>
    <s v="cis_ip"/>
    <s v="v_cis_ip"/>
    <m/>
    <m/>
    <s v="Daily"/>
    <s v="d"/>
    <s v="ingest_cis_ip_d"/>
    <x v="27"/>
    <s v="CBR_Ingestion_cis_ip_v01_00_00.xlsx"/>
    <s v="Completed"/>
    <s v="Not Started"/>
    <s v="Auto"/>
    <s v="N"/>
    <m/>
    <s v="N/A"/>
    <d v="2024-02-07T00:00:00"/>
    <m/>
    <s v="N/A"/>
    <s v="To follow up"/>
    <s v="Completed"/>
    <x v="1"/>
  </r>
  <r>
    <x v="0"/>
    <x v="4"/>
    <x v="1"/>
    <s v="Source File (Push)"/>
    <n v="176"/>
    <s v="cis"/>
    <s v="ar"/>
    <s v="ar"/>
    <s v="persist_cis"/>
    <s v="cis_ar"/>
    <s v="v_cis_ar"/>
    <m/>
    <m/>
    <s v="Daily"/>
    <s v="d"/>
    <s v="ingest_cis_ar_d"/>
    <x v="28"/>
    <s v="CBR_Ingestion_cis_ar_v01_00_00.xlsx"/>
    <s v="Completed"/>
    <s v="Not Started"/>
    <s v="Auto"/>
    <s v="N"/>
    <m/>
    <s v="N/A"/>
    <d v="2024-02-07T00:00:00"/>
    <s v="TBC: Source Schema (no EBAN CBR)"/>
    <s v="N/A"/>
    <s v="To follow up"/>
    <s v="Completed"/>
    <x v="1"/>
  </r>
  <r>
    <x v="0"/>
    <x v="5"/>
    <x v="1"/>
    <s v="Source File (Push)"/>
    <n v="780"/>
    <s v="csm"/>
    <s v="custxformxconsent"/>
    <s v="custxformxconsent"/>
    <s v="persist_csm"/>
    <s v="csm_custxformxconsent"/>
    <s v="v_csm_custxformxconsent"/>
    <m/>
    <m/>
    <s v="Daily"/>
    <s v="d"/>
    <s v="ingest_csm_custxformxconsent_d"/>
    <x v="29"/>
    <s v="CBR_Ingestion_csm_custxformxconsent_v01_00_00.xlsx"/>
    <s v="Completed"/>
    <s v="Not Started"/>
    <s v="Auto"/>
    <s v="N"/>
    <m/>
    <s v="N/A"/>
    <s v="N/A"/>
    <m/>
    <s v="N/A"/>
    <s v="Completed"/>
    <s v="Completed"/>
    <x v="2"/>
  </r>
  <r>
    <x v="0"/>
    <x v="5"/>
    <x v="1"/>
    <s v="Source File (Push)"/>
    <n v="780"/>
    <s v="csm"/>
    <s v="formxappr"/>
    <s v="formxappr"/>
    <s v="persist_csm"/>
    <s v="csm_formxappr"/>
    <s v="v_csm_formxappr"/>
    <m/>
    <m/>
    <s v="Daily"/>
    <s v="d"/>
    <s v="ingest_csm_formxappr_d"/>
    <x v="30"/>
    <s v="CBR_Ingestion_csm_formxappr_v01_00_00.xlsx"/>
    <s v="Completed"/>
    <s v="Not Started"/>
    <s v="Auto"/>
    <s v="N"/>
    <m/>
    <s v="N/A"/>
    <s v="N/A"/>
    <m/>
    <s v="N/A"/>
    <s v="Completed"/>
    <s v="Completed"/>
    <x v="2"/>
  </r>
  <r>
    <x v="0"/>
    <x v="5"/>
    <x v="1"/>
    <s v="Source File (Push)"/>
    <n v="780"/>
    <s v="csm"/>
    <s v="channel"/>
    <s v="channel"/>
    <s v="persist_csm"/>
    <s v="csm_channel"/>
    <s v="v_csm_channel"/>
    <m/>
    <m/>
    <s v="Daily"/>
    <s v="d"/>
    <s v="ingest_csm_channel_d"/>
    <x v="31"/>
    <s v="CBR_Ingestion_csm_channel_v01_00_00.xlsx"/>
    <s v="Completed"/>
    <s v="Not Started"/>
    <s v="Auto"/>
    <s v="N"/>
    <m/>
    <s v="N/A"/>
    <s v="N/A"/>
    <m/>
    <s v="N/A"/>
    <s v="Completed"/>
    <s v="Completed"/>
    <x v="2"/>
  </r>
  <r>
    <x v="0"/>
    <x v="5"/>
    <x v="1"/>
    <s v="Source File (Push)"/>
    <n v="780"/>
    <s v="csm"/>
    <s v="originateproductcoa"/>
    <s v="originateproductcoa"/>
    <s v="persist_csm"/>
    <s v="csm_originateproductcoa"/>
    <s v="v_csm_originateproductcoa"/>
    <m/>
    <m/>
    <s v="Daily"/>
    <s v="d"/>
    <s v="ingest_csm_originateproductcoa_d"/>
    <x v="32"/>
    <s v="CBR_Ingestion_csm_originateproductcoa_v01_00_00.xlsx"/>
    <s v="Completed"/>
    <s v="Not Started"/>
    <s v="Auto"/>
    <s v="N"/>
    <m/>
    <s v="N/A"/>
    <s v="N/A"/>
    <s v="No CBR: Source Schema Empty"/>
    <s v="N/A"/>
    <s v="Completed"/>
    <s v="Completed"/>
    <x v="2"/>
  </r>
  <r>
    <x v="0"/>
    <x v="5"/>
    <x v="1"/>
    <s v="Source File (Push)"/>
    <n v="780"/>
    <s v="csm"/>
    <s v="originateproductnoncoa"/>
    <s v="originateproductnoncoa"/>
    <s v="persist_csm"/>
    <s v="csm_originateproductnoncoa"/>
    <s v="v_csm_originateproductnoncoa"/>
    <m/>
    <m/>
    <s v="Daily"/>
    <s v="d"/>
    <s v="ingest_csm_originateproductnoncoa_d"/>
    <x v="33"/>
    <s v="CBR_Ingestion_csm_originateproductnoncoa_v01_00_00.xlsx"/>
    <s v="Completed"/>
    <s v="Not Started"/>
    <s v="Auto"/>
    <s v="N"/>
    <m/>
    <s v="N/A"/>
    <s v="N/A"/>
    <m/>
    <s v="N/A"/>
    <s v="Completed"/>
    <s v="Completed"/>
    <x v="2"/>
  </r>
  <r>
    <x v="0"/>
    <x v="5"/>
    <x v="1"/>
    <s v="Source File (Push)"/>
    <n v="780"/>
    <s v="csm"/>
    <s v="purpose"/>
    <s v="purpose"/>
    <s v="persist_csm"/>
    <s v="csm_purpose"/>
    <s v="v_csm_purpose"/>
    <m/>
    <m/>
    <s v="Daily"/>
    <s v="d"/>
    <s v="ingest_csm_purpose_d"/>
    <x v="34"/>
    <s v="CBR_Ingestion_csm_purpose_v01_00_00.xlsx"/>
    <s v="Completed"/>
    <s v="Not Started"/>
    <s v="Auto"/>
    <s v="N"/>
    <m/>
    <s v="N/A"/>
    <s v="N/A"/>
    <m/>
    <s v="N/A"/>
    <s v="Completed"/>
    <s v="Completed"/>
    <x v="2"/>
  </r>
  <r>
    <x v="0"/>
    <x v="5"/>
    <x v="1"/>
    <s v="Source File (Push)"/>
    <n v="780"/>
    <s v="csm"/>
    <s v="company"/>
    <s v="company"/>
    <s v="persist_csm"/>
    <s v="csm_company"/>
    <s v="v_csm_company"/>
    <m/>
    <m/>
    <s v="Daily"/>
    <s v="d"/>
    <s v="ingest_csm_company_d"/>
    <x v="35"/>
    <s v="CBR_Ingestion_csm_company_v01_00_00.xlsx"/>
    <s v="Completed"/>
    <s v="Not Started"/>
    <s v="Auto"/>
    <s v="N"/>
    <m/>
    <s v="N/A"/>
    <s v="N/A"/>
    <m/>
    <s v="N/A"/>
    <s v="Completed"/>
    <s v="Completed"/>
    <x v="2"/>
  </r>
  <r>
    <x v="0"/>
    <x v="5"/>
    <x v="1"/>
    <s v="Source File (Push)"/>
    <n v="780"/>
    <s v="csm"/>
    <s v="receivertype"/>
    <s v="receivertype"/>
    <s v="persist_csm"/>
    <s v="csm_receivertype"/>
    <s v="v_csm_receivertype"/>
    <m/>
    <m/>
    <s v="Daily"/>
    <s v="d"/>
    <s v="ingest_csm_receivertype_d"/>
    <x v="36"/>
    <s v="CBR_Ingestion_csm_receivertype_v01_00_00.xlsx"/>
    <s v="Completed"/>
    <s v="Not Started"/>
    <s v="Kaew"/>
    <s v="N"/>
    <m/>
    <s v="N/A"/>
    <s v="N/A"/>
    <m/>
    <s v="N/A"/>
    <s v="Completed"/>
    <s v="Completed"/>
    <x v="2"/>
  </r>
  <r>
    <x v="0"/>
    <x v="5"/>
    <x v="1"/>
    <s v="Source File (Push)"/>
    <n v="780"/>
    <s v="csm"/>
    <s v="formconsent"/>
    <s v="formconsent"/>
    <s v="persist_csm"/>
    <s v="csm_formconsent"/>
    <s v="v_csm_formconsent"/>
    <m/>
    <m/>
    <s v="Daily"/>
    <s v="d"/>
    <s v="ingest_csm_formconsent_d"/>
    <x v="37"/>
    <s v="CBR_Ingestion_csm_formconsent_v01_00_00.xlsx"/>
    <s v="Completed"/>
    <s v="Not Started"/>
    <s v="Kaew"/>
    <s v="N"/>
    <m/>
    <s v="N/A"/>
    <s v="N/A"/>
    <s v="No CBR: Source Schema Empty"/>
    <s v="N/A"/>
    <s v="Completed"/>
    <s v="Completed"/>
    <x v="2"/>
  </r>
  <r>
    <x v="0"/>
    <x v="5"/>
    <x v="1"/>
    <s v="Source File (Push)"/>
    <n v="780"/>
    <s v="csm"/>
    <s v="formxcontent"/>
    <s v="formxcontent"/>
    <s v="persist_csm"/>
    <s v="csm_formxcontent"/>
    <s v="v_csm_formxcontent"/>
    <m/>
    <m/>
    <s v="Daily"/>
    <s v="d"/>
    <s v="ingest_csm_formxcontent_d"/>
    <x v="38"/>
    <s v="CBR_Ingestion_csm_formxcontent_v01_00_00.xlsx"/>
    <s v="Completed"/>
    <s v="Not Started"/>
    <s v="Kaew"/>
    <s v="N"/>
    <m/>
    <s v="N/A"/>
    <s v="N/A"/>
    <m/>
    <s v="N/A"/>
    <s v="Completed"/>
    <s v="Completed"/>
    <x v="2"/>
  </r>
  <r>
    <x v="0"/>
    <x v="5"/>
    <x v="1"/>
    <s v="Source File (Push)"/>
    <n v="780"/>
    <s v="csm"/>
    <s v="action"/>
    <s v="action"/>
    <s v="persist_csm"/>
    <s v="csm_action"/>
    <s v="v_csm_action"/>
    <m/>
    <m/>
    <s v="Daily"/>
    <s v="d"/>
    <s v="ingest_csm_action_d"/>
    <x v="39"/>
    <s v="CBR_Ingestion_csm_action_v01_00_00.xlsx"/>
    <s v="Completed"/>
    <s v="Not Started"/>
    <s v="Kaew"/>
    <s v="N"/>
    <m/>
    <s v="N/A"/>
    <s v="N/A"/>
    <m/>
    <s v="N/A"/>
    <s v="Completed"/>
    <s v="Completed"/>
    <x v="2"/>
  </r>
  <r>
    <x v="0"/>
    <x v="5"/>
    <x v="1"/>
    <s v="Source File (Push)"/>
    <n v="780"/>
    <s v="csm"/>
    <s v="product"/>
    <s v="product"/>
    <s v="persist_csm"/>
    <s v="csm_product"/>
    <s v="v_csm_product"/>
    <m/>
    <m/>
    <s v="Daily"/>
    <s v="d"/>
    <s v="ingest_csm_product_d"/>
    <x v="40"/>
    <s v="CBR_Ingestion_csm_product_v01_00_00.xlsx"/>
    <s v="Completed"/>
    <s v="Not Started"/>
    <s v="Kaew"/>
    <s v="N"/>
    <m/>
    <s v="N/A"/>
    <s v="N/A"/>
    <s v="No CBR: Source Schema Empty"/>
    <s v="N/A"/>
    <s v="Completed"/>
    <s v="Completed"/>
    <x v="2"/>
  </r>
  <r>
    <x v="1"/>
    <x v="6"/>
    <x v="0"/>
    <s v="Pull EBAN File"/>
    <n v="451"/>
    <s v="trade_na"/>
    <s v="trd_ac_ar"/>
    <s v="lcr070"/>
    <s v="persist_trade_na"/>
    <s v="trade_na_lcr070"/>
    <s v="v_trade_na_lcr070"/>
    <m/>
    <m/>
    <s v="Daily"/>
    <s v="d"/>
    <s v="ingest_trade_na_lcr070_d"/>
    <x v="41"/>
    <s v="CBR_Ingestion_trade_na_lcr070_v01_00_00.xlsx"/>
    <s v="Pending Recheck"/>
    <s v="Not Started"/>
    <s v="Auto"/>
    <s v="N"/>
    <s v="Y (header/tailor only)"/>
    <s v="Lot 1"/>
    <d v="2024-02-21T00:00:00"/>
    <s v="- ต้องใส่ File Delimiter ใน CBR เป็นแบบไหน_x000a_KBMF ระบุเป็น (txt var length)"/>
    <s v="Header/Tailor"/>
    <s v="Not Started"/>
    <s v="Not Started"/>
    <x v="0"/>
  </r>
  <r>
    <x v="1"/>
    <x v="6"/>
    <x v="0"/>
    <s v="Pull EBAN File"/>
    <n v="451"/>
    <s v="trade_na"/>
    <s v="trd_ac_ar_inf"/>
    <s v="src_eximar"/>
    <s v="persist_trade_na"/>
    <s v="trade_na_src_eximar"/>
    <s v="v_trade_na_src_eximar"/>
    <m/>
    <m/>
    <s v="Daily"/>
    <s v="d"/>
    <s v="ingest_trade_na_src_eximar_d"/>
    <x v="42"/>
    <s v="CBR_Ingestion_trade_na_src_eximar_v01_00_00.xlsx"/>
    <s v="In-Progress"/>
    <s v="Not Started"/>
    <s v="Auto"/>
    <s v="Y"/>
    <s v="Y (header/tailor only)"/>
    <s v="Lot 1"/>
    <d v="2024-02-21T00:00:00"/>
    <s v="[Feb 21]:_x000a_2 Pos dates_x000a_Integer has no size in KBMF and EBAN CBR"/>
    <s v="Header/Tailor"/>
    <s v="Not Started"/>
    <s v="Not Started"/>
    <x v="0"/>
  </r>
  <r>
    <x v="1"/>
    <x v="7"/>
    <x v="0"/>
    <s v="Pull EBAN File"/>
    <n v="735"/>
    <s v="gts"/>
    <s v="cntg_tdg_ac_ar_inf"/>
    <s v="kbgt_cont_outstanding"/>
    <s v="persist_gts"/>
    <s v="gts_kbgt_cont_outstanding"/>
    <s v="v_gts_kbgt_cont_outstanding"/>
    <m/>
    <m/>
    <s v="Daily"/>
    <s v="d"/>
    <s v="ingest_gts_kbgt_cont_outstanding_d"/>
    <x v="43"/>
    <s v="CBR_Ingestion_gts_kbgt_cont_outstanding_v01_00_00.xlsx"/>
    <s v="In-Progress"/>
    <s v="Not Started"/>
    <s v="Auto"/>
    <m/>
    <m/>
    <s v="Lot 2"/>
    <d v="2024-02-21T00:00:00"/>
    <s v="- ต้องใส่ File Delimiter ใน CBR เป็นแบบไหน_x000a_KBMF ระบุเป็น (txt var length)"/>
    <s v="Header/Tailor"/>
    <s v="Not Started"/>
    <s v="Not Started"/>
    <x v="0"/>
  </r>
  <r>
    <x v="1"/>
    <x v="7"/>
    <x v="0"/>
    <s v="Pull EBAN File"/>
    <n v="735"/>
    <s v="gts"/>
    <s v="tdg_ac_ar_inf"/>
    <s v="kbgt_loan_outstanding"/>
    <s v="persist_gts"/>
    <s v="gts_kbgt_loan_outstanding"/>
    <s v="v_gts_kbgt_loan_outstanding"/>
    <m/>
    <m/>
    <s v="Daily"/>
    <s v="d"/>
    <s v="ingest_gts_kbgt_loan_outstanding_d"/>
    <x v="44"/>
    <s v="CBR_Ingestion_gts_kbgt_loan_outstanding_v01_00_00.xlsx"/>
    <s v="In-Progress"/>
    <s v="Not Started"/>
    <s v="Auto"/>
    <m/>
    <m/>
    <s v="Lot 2"/>
    <d v="2024-02-21T00:00:00"/>
    <s v="- ต้องใส่ File Delimiter ใน CBR เป็นแบบไหน_x000a_KBMF ระบุเป็น (txt var length)"/>
    <s v="Header/Tailor"/>
    <s v="Not Started"/>
    <s v="Not Started"/>
    <x v="0"/>
  </r>
  <r>
    <x v="1"/>
    <x v="8"/>
    <x v="2"/>
    <s v="Pull Database"/>
    <n v="460"/>
    <s v="scf"/>
    <s v="book_loan"/>
    <s v="vw_sct_book_loan"/>
    <s v="persist_scf"/>
    <s v="scf_vw_sct_book_loan"/>
    <s v="v_scf_vw_sct_book_loan"/>
    <m/>
    <m/>
    <s v="Daily"/>
    <s v="d"/>
    <s v="ingest_scf_vw_sct_book_loan_d"/>
    <x v="45"/>
    <s v="CBR_Ingestion_scf_vw_sct_book_loan_v01_00_00.xlsx"/>
    <s v="Completed"/>
    <s v="Not Started"/>
    <s v="Kaew"/>
    <s v="N"/>
    <s v="N"/>
    <s v="Lot 1"/>
    <d v="2024-02-19T00:00:00"/>
    <m/>
    <m/>
    <s v="Not Started"/>
    <s v="Not Started"/>
    <x v="0"/>
  </r>
  <r>
    <x v="1"/>
    <x v="8"/>
    <x v="2"/>
    <s v="Pull Database"/>
    <n v="460"/>
    <s v="scf"/>
    <s v="lmt_ar_inf"/>
    <s v="vw_rdt_scf_cl"/>
    <s v="persist_scf"/>
    <s v="scf_vw_rdt_scf_cl"/>
    <s v="v_scf_vw_rdt_scf_cl"/>
    <m/>
    <m/>
    <s v="Daily"/>
    <s v="d"/>
    <s v="ingest_scf_vw_rdt_scf_cl_d"/>
    <x v="46"/>
    <s v="CBR_Ingestion_scf_vw_rdt_scf_cl_v01_00_00.xlsx"/>
    <s v="Completed"/>
    <s v="Not Started"/>
    <s v="Kaew"/>
    <s v="N"/>
    <s v="N"/>
    <s v="Lot 1"/>
    <d v="2024-02-19T00:00:00"/>
    <m/>
    <m/>
    <s v="Not Started"/>
    <s v="Not Started"/>
    <x v="0"/>
  </r>
  <r>
    <x v="1"/>
    <x v="8"/>
    <x v="2"/>
    <s v="Pull Database"/>
    <n v="460"/>
    <s v="scf"/>
    <s v="fee_dtl"/>
    <s v="vw_cm_fee_structure"/>
    <s v="persist_scf"/>
    <s v="scf_vw_cm_fee_structure"/>
    <s v="v_scf_vw_cm_fee_structure"/>
    <m/>
    <m/>
    <s v="Daily"/>
    <s v="d"/>
    <s v="ingest_scf_vw_cm_fee_structure_d"/>
    <x v="47"/>
    <s v="CBR_Ingestion_scf_vw_cm_fee_structure_v01_00_00.xlsx"/>
    <s v="Completed"/>
    <s v="Not Started"/>
    <s v="Kaew"/>
    <s v="N"/>
    <s v="N"/>
    <s v="Lot 1"/>
    <d v="2024-02-19T00:00:00"/>
    <m/>
    <m/>
    <s v="Not Started"/>
    <s v="Not Started"/>
    <x v="0"/>
  </r>
  <r>
    <x v="1"/>
    <x v="8"/>
    <x v="2"/>
    <s v="Pull Database"/>
    <n v="460"/>
    <s v="scf"/>
    <s v="cst_x_ar_rel"/>
    <s v="vw_scm_acct"/>
    <s v="persist_scf"/>
    <s v="scf_vw_scm_acct"/>
    <s v="v_scf_vw_scm_acct"/>
    <m/>
    <m/>
    <s v="Daily"/>
    <s v="d"/>
    <s v="ingest_scf_vw_scm_acct_d"/>
    <x v="48"/>
    <s v="CBR_Ingestion_scf_vw_scm_acct_v01_00_00.xlsx"/>
    <s v="Completed"/>
    <s v="Not Started"/>
    <s v="Kaew"/>
    <s v="N"/>
    <s v="N"/>
    <s v="Lot 1"/>
    <d v="2024-02-19T00:00:00"/>
    <s v="Pending top section"/>
    <m/>
    <s v="Not Started"/>
    <s v="Not Started"/>
    <x v="0"/>
  </r>
  <r>
    <x v="1"/>
    <x v="8"/>
    <x v="2"/>
    <s v="Pull Database"/>
    <n v="460"/>
    <s v="scf"/>
    <s v="tdg"/>
    <s v="trading"/>
    <s v="persist_scf"/>
    <s v="scf_trading"/>
    <s v="v_scf_trading"/>
    <m/>
    <m/>
    <s v="Daily"/>
    <s v="d"/>
    <s v="ingest_scf_trading_d"/>
    <x v="49"/>
    <s v="CBR_Ingestion_scf_trading_v01_00_00.xlsx"/>
    <s v="Completed"/>
    <s v="Not Started"/>
    <s v="Tua"/>
    <s v="N"/>
    <s v="N"/>
    <s v="Lot 1"/>
    <d v="2024-02-19T00:00:00"/>
    <s v="- 2 column copy data from phy. Cbr eban_x000a_- 2 Colunm diff kbnf"/>
    <m/>
    <s v="Not Started"/>
    <s v="Not Started"/>
    <x v="0"/>
  </r>
  <r>
    <x v="1"/>
    <x v="8"/>
    <x v="2"/>
    <s v="Pull Database"/>
    <n v="460"/>
    <s v="scf"/>
    <s v="cst_prfl"/>
    <s v="customer"/>
    <s v="persist_scf"/>
    <s v="scf_customer"/>
    <s v="v_scf_customer"/>
    <m/>
    <m/>
    <s v="Daily"/>
    <s v="d"/>
    <s v="ingest_scf_customer_d"/>
    <x v="50"/>
    <s v="CBR_Ingestion_scf_customer_v01_00_00.xlsx"/>
    <s v="Completed"/>
    <s v="Not Started"/>
    <s v="Tua"/>
    <s v="N"/>
    <s v="N"/>
    <s v="Lot 1"/>
    <d v="2024-02-19T00:00:00"/>
    <s v="- 1 column copy data from phy. Cbr eban_x000a_- 1 Colunm diff kbnf"/>
    <m/>
    <s v="Not Started"/>
    <s v="Not Started"/>
    <x v="0"/>
  </r>
  <r>
    <x v="1"/>
    <x v="9"/>
    <x v="0"/>
    <s v="Pull EBAN File"/>
    <n v="590"/>
    <s v="mx"/>
    <s v="cmb_mkt_ev"/>
    <s v="mktevent"/>
    <s v="persist_mx"/>
    <s v="mx_mktevent"/>
    <s v="v_mx_mktevent"/>
    <m/>
    <m/>
    <s v="Daily"/>
    <s v="d"/>
    <s v="ingest_mx_mktevent_d"/>
    <x v="51"/>
    <s v="CBR_Ingestion_mx_mktevent_v01_00_00.xlsx"/>
    <s v="Completed"/>
    <s v="Not Started"/>
    <s v="Kaew"/>
    <s v="N"/>
    <s v="N"/>
    <s v="Lot 1"/>
    <d v="2024-02-19T00:00:00"/>
    <s v="- ต้องใส่ File Delimiter ใน CBR เป็นแบบไหน_x000a_KBMF ระบุเป็น (txt var length)_x000a_- ไม่มี offset ระบุมา"/>
    <m/>
    <s v="Not Started"/>
    <s v="Not Started"/>
    <x v="0"/>
  </r>
  <r>
    <x v="1"/>
    <x v="9"/>
    <x v="0"/>
    <s v="Pull EBAN File"/>
    <n v="590"/>
    <s v="mx"/>
    <s v="cmb_mm_deal_ar"/>
    <s v="mmlivemat"/>
    <s v="persist_mx"/>
    <s v="mx_mmlivemat"/>
    <s v="v_mx_mmlivemat"/>
    <m/>
    <m/>
    <s v="Daily"/>
    <s v="d"/>
    <s v="ingest_mx_mmlivemat_d"/>
    <x v="52"/>
    <s v="CBR_Ingestion_mx_mmlivemat_v01_00_00.xlsx"/>
    <s v="Completed"/>
    <s v="Not Started"/>
    <s v="Auto"/>
    <s v="N"/>
    <s v="N"/>
    <s v="Lot 1"/>
    <d v="2024-02-20T00:00:00"/>
    <s v="- KBMF มี Field มากกว่า CBR EBAN 1 field: CTPY_FULL_NAME"/>
    <m/>
    <s v="Not Started"/>
    <s v="Not Started"/>
    <x v="0"/>
  </r>
  <r>
    <x v="0"/>
    <x v="10"/>
    <x v="1"/>
    <s v="Source Push File"/>
    <n v="655"/>
    <s v="rdm"/>
    <s v="cst_ip_lgl_stc_tp_cd"/>
    <s v="cst_ip_lgl_stc_tp_cd"/>
    <s v="persist_rdm"/>
    <s v="rdm_cst_ip_lgl_stc_tp_cd"/>
    <s v="v_rdm_cst_ip_lgl_stc_tp_cd"/>
    <m/>
    <m/>
    <s v="Daily"/>
    <s v="d"/>
    <s v="ingest_rdm_cst_ip_lgl_stc_tp_cd_d"/>
    <x v="53"/>
    <s v="CBR_Ingestion_rdm_cst_ip_lgl_stc_tp_cd_v01_00_00.xlsx"/>
    <s v="Completed"/>
    <s v="Not Started"/>
    <s v="Tua"/>
    <s v="N"/>
    <m/>
    <s v="N/A"/>
    <s v="N/A"/>
    <m/>
    <s v="N/A"/>
    <s v="Completed"/>
    <s v="Completed"/>
    <x v="1"/>
  </r>
  <r>
    <x v="0"/>
    <x v="10"/>
    <x v="1"/>
    <s v="Source Push File"/>
    <n v="655"/>
    <s v="rdm"/>
    <s v="cst_nat_cd"/>
    <s v="cst_nat_cd"/>
    <s v="persist_rdm"/>
    <s v="rdm_cst_nat_cd"/>
    <s v="v_rdm_cst_nat_cd"/>
    <m/>
    <m/>
    <s v="Daily"/>
    <s v="d"/>
    <s v="ingest_rdm_cst_nat_cd_d"/>
    <x v="54"/>
    <s v="CBR_Ingestion_rdm_cst_nat_cd_v01_00_00.xlsx"/>
    <s v="Completed"/>
    <s v="Not Started"/>
    <s v="Tua"/>
    <s v="N"/>
    <m/>
    <s v="N/A"/>
    <s v="N/A"/>
    <m/>
    <s v="N/A"/>
    <s v="Completed"/>
    <s v="Completed"/>
    <x v="2"/>
  </r>
  <r>
    <x v="0"/>
    <x v="10"/>
    <x v="1"/>
    <s v="Source Push File"/>
    <n v="655"/>
    <s v="rdm"/>
    <s v="cst_mar_st_cd"/>
    <s v="cst_mar_st_cd"/>
    <s v="persist_rdm"/>
    <s v="rdm_cst_mar_st_cd"/>
    <s v="v_rdm_cst_mar_st_cd"/>
    <m/>
    <m/>
    <s v="Daily"/>
    <s v="d"/>
    <s v="ingest_rdm_cst_mar_st_cd_d"/>
    <x v="55"/>
    <s v="CBR_Ingestion_rdm_cst_mar_st_cd_v01_00_00.xlsx"/>
    <s v="Completed"/>
    <s v="Not Started"/>
    <s v="Kaew"/>
    <s v="N"/>
    <m/>
    <s v="N/A"/>
    <s v="N/A"/>
    <m/>
    <s v="N/A"/>
    <s v="Completed"/>
    <s v="Completed"/>
    <x v="2"/>
  </r>
  <r>
    <x v="0"/>
    <x v="10"/>
    <x v="1"/>
    <s v="Source Push File"/>
    <n v="655"/>
    <s v="rdm"/>
    <s v="cst_ctf_tp_cd"/>
    <s v="cst_ctf_tp_cd"/>
    <s v="persist_rdm"/>
    <s v="rdm_cst_ctf_tp_cd"/>
    <s v="v_rdm_cst_ctf_tp_cd"/>
    <m/>
    <m/>
    <s v="Daily"/>
    <s v="d"/>
    <s v="ingest_rdm_cst_ctf_tp_cd_d"/>
    <x v="56"/>
    <s v="CBR_Ingestion_rdm_cst_ctf_tp_cd_v01_00_00.xlsx"/>
    <s v="Completed"/>
    <s v="Not Started"/>
    <s v="Kaew"/>
    <s v="N"/>
    <m/>
    <s v="N/A"/>
    <s v="N/A"/>
    <m/>
    <s v="N/A"/>
    <s v="Completed"/>
    <s v="Completed"/>
    <x v="2"/>
  </r>
  <r>
    <x v="0"/>
    <x v="10"/>
    <x v="1"/>
    <s v="Source Push File"/>
    <n v="655"/>
    <s v="rdm"/>
    <s v="cst_ocp_cd"/>
    <s v="cst_ocp_cd"/>
    <s v="persist_rdm"/>
    <s v="rdm_cst_ocp_cd"/>
    <s v="v_rdm_cst_ocp_cd"/>
    <m/>
    <m/>
    <s v="Daily"/>
    <s v="d"/>
    <s v="ingest_rdm_cst_ocp_cd_d"/>
    <x v="57"/>
    <s v="CBR_Ingestion_rdm_cst_ocp_cd_v01_00_00.xlsx"/>
    <s v="Completed"/>
    <s v="Not Started"/>
    <s v="Kaew"/>
    <s v="N"/>
    <m/>
    <s v="N/A"/>
    <s v="N/A"/>
    <m/>
    <s v="N/A"/>
    <s v="Completed"/>
    <s v="Completed"/>
    <x v="2"/>
  </r>
  <r>
    <x v="0"/>
    <x v="10"/>
    <x v="1"/>
    <s v="Source Push File"/>
    <n v="655"/>
    <s v="rdm"/>
    <s v="cst_prof_cd"/>
    <s v="cst_prof_cd"/>
    <s v="persist_rdm"/>
    <s v="rdm_cst_prof_cd"/>
    <s v="v_rdm_cst_prof_cd"/>
    <m/>
    <m/>
    <s v="Daily"/>
    <s v="d"/>
    <s v="ingest_rdm_cst_prof_cd_d"/>
    <x v="58"/>
    <s v="CBR_Ingestion_rdm_cst_prof_cd_v01_00_00.xlsx"/>
    <s v="Completed"/>
    <s v="Not Started"/>
    <s v="Auto"/>
    <s v="N"/>
    <m/>
    <s v="N/A"/>
    <s v="N/A"/>
    <m/>
    <s v="N/A"/>
    <s v="Completed"/>
    <s v="Completed"/>
    <x v="2"/>
  </r>
  <r>
    <x v="0"/>
    <x v="10"/>
    <x v="1"/>
    <s v="Source Push File"/>
    <n v="655"/>
    <s v="rdm"/>
    <s v="cst_idv_incm_seg_cd"/>
    <s v="cst_idv_incm_seg_cd"/>
    <s v="persist_rdm"/>
    <s v="rdm_cst_idv_incm_seg_cd"/>
    <s v="v_rdm_cst_idv_incm_seg_cd"/>
    <m/>
    <m/>
    <s v="Daily"/>
    <s v="d"/>
    <s v="ingest_rdm_cst_idv_incm_seg_cd_d"/>
    <x v="59"/>
    <s v="CBR_Ingestion_rdm_cst_idv_incm_seg_cd_v01_00_00.xlsx"/>
    <s v="Completed"/>
    <s v="Not Started"/>
    <s v="Tua"/>
    <s v="N"/>
    <m/>
    <s v="N/A"/>
    <s v="N/A"/>
    <m/>
    <s v="N/A"/>
    <s v="Completed"/>
    <s v="Completed"/>
    <x v="2"/>
  </r>
  <r>
    <x v="0"/>
    <x v="10"/>
    <x v="1"/>
    <s v="Source Push File"/>
    <n v="655"/>
    <s v="rdm"/>
    <s v="cst_seg_cd"/>
    <s v="cst_seg_cd"/>
    <s v="persist_rdm"/>
    <s v="rdm_cst_seg_cd"/>
    <s v="v_rdm_cst_seg_cd"/>
    <m/>
    <m/>
    <s v="Daily"/>
    <s v="d"/>
    <s v="ingest_rdm_cst_seg_cd_d"/>
    <x v="60"/>
    <s v="CBR_Ingestion_rdm_cst_seg_cd_v01_00_00.xlsx"/>
    <s v="Completed"/>
    <s v="Not Started"/>
    <s v="Tua"/>
    <s v="N"/>
    <m/>
    <s v="N/A"/>
    <s v="N/A"/>
    <m/>
    <s v="N/A"/>
    <s v="Completed"/>
    <s v="Completed"/>
    <x v="2"/>
  </r>
  <r>
    <x v="0"/>
    <x v="10"/>
    <x v="1"/>
    <s v="Source Push File"/>
    <n v="655"/>
    <s v="rdm"/>
    <s v="card_tp_cd"/>
    <s v="card_tp_cd"/>
    <s v="persist_rdm"/>
    <s v="rdm_card_tp_cd"/>
    <s v="v_rdm_card_tp_cd"/>
    <m/>
    <m/>
    <s v="Daily"/>
    <s v="d"/>
    <s v="ingest_rdm_card_tp_cd_d"/>
    <x v="61"/>
    <s v="CBR_Ingestion_rdm_card_tp_cd_v01_00_00.xlsx"/>
    <s v="Completed"/>
    <s v="Not Started"/>
    <s v="Tua"/>
    <s v="N"/>
    <m/>
    <s v="N/A"/>
    <s v="N/A"/>
    <m/>
    <s v="N/A"/>
    <s v="Completed"/>
    <s v="Completed"/>
    <x v="2"/>
  </r>
  <r>
    <x v="0"/>
    <x v="10"/>
    <x v="1"/>
    <s v="Source Push File"/>
    <n v="655"/>
    <s v="rdm"/>
    <s v="pim_coa_pd"/>
    <s v="pim_coa_pd"/>
    <s v="persist_rdm"/>
    <s v="rdm_pim_coa_pd"/>
    <s v="v_rdm_pim_coa_pd"/>
    <m/>
    <m/>
    <s v="Daily"/>
    <s v="d"/>
    <s v="ingest_rdm_pim_coa_pd_d"/>
    <x v="62"/>
    <s v="CBR_Ingestion_rdm_pim_coa_pd_v01_00_00.xlsx"/>
    <s v="Completed"/>
    <s v="Not Started"/>
    <s v="Tua"/>
    <s v="N"/>
    <m/>
    <s v="N/A"/>
    <s v="N/A"/>
    <m/>
    <s v="N/A"/>
    <s v="Completed"/>
    <s v="Completed"/>
    <x v="2"/>
  </r>
  <r>
    <x v="0"/>
    <x v="10"/>
    <x v="1"/>
    <s v="Source Push File"/>
    <n v="655"/>
    <s v="rdm"/>
    <s v="idy_cl_cd"/>
    <s v="idy_cl_cd"/>
    <s v="persist_rdm"/>
    <s v="rdm_idy_cl_cd"/>
    <s v="v_rdm_idy_cl_cd"/>
    <m/>
    <m/>
    <s v="Daily"/>
    <s v="d"/>
    <s v="ingest_rdm_idy_cl_cd_d"/>
    <x v="63"/>
    <s v="CBR_Ingestion_rdm_idy_cl_cd_v01_00_00.xlsx"/>
    <s v="Completed"/>
    <s v="Not Started"/>
    <s v="Tua"/>
    <s v="N"/>
    <m/>
    <s v="N/A"/>
    <s v="N/A"/>
    <m/>
    <s v="N/A"/>
    <s v="Completed"/>
    <s v="Completed"/>
    <x v="2"/>
  </r>
  <r>
    <x v="0"/>
    <x v="10"/>
    <x v="1"/>
    <s v="Source Push File"/>
    <n v="655"/>
    <s v="rdm"/>
    <s v="idy_cl_sub_grp_cd"/>
    <s v="idy_cl_sub_grp_cd"/>
    <s v="persist_rdm"/>
    <s v="rdm_idy_cl_sub_grp_cd"/>
    <s v="v_rdm_idy_cl_sub_grp_cd"/>
    <m/>
    <m/>
    <s v="Daily"/>
    <s v="d"/>
    <s v="ingest_rdm_idy_cl_sub_grp_cd_d"/>
    <x v="64"/>
    <s v="CBR_Ingestion_rdm_idy_cl_sub_grp_cd_v01_00_00.xlsx"/>
    <s v="Completed"/>
    <s v="Not Started"/>
    <s v="Tua"/>
    <s v="N"/>
    <m/>
    <s v="N/A"/>
    <s v="N/A"/>
    <m/>
    <s v="N/A"/>
    <s v="Completed"/>
    <s v="Completed"/>
    <x v="2"/>
  </r>
  <r>
    <x v="1"/>
    <x v="11"/>
    <x v="2"/>
    <s v="DIH Extraction File (Pull)"/>
    <n v="745"/>
    <s v="fxb"/>
    <s v="mid_rate"/>
    <s v="midrate_kbank"/>
    <s v="persist_fxb"/>
    <s v="fxb_midrate_kbank"/>
    <s v="v_fxb_midrate_kbank"/>
    <m/>
    <m/>
    <s v="Daily"/>
    <s v="d"/>
    <s v="ingest_fxb_midrate_kbank_d"/>
    <x v="65"/>
    <s v="CBR_Ingestion_fxb_midrate_kbank_v01_00_00.xlsx"/>
    <s v="In-Progress"/>
    <s v="Not Started"/>
    <s v="Kaew"/>
    <m/>
    <m/>
    <s v="Lot 2"/>
    <d v="2024-02-21T00:00:00"/>
    <m/>
    <m/>
    <s v="Not Started"/>
    <s v="Not Started"/>
    <x v="0"/>
  </r>
  <r>
    <x v="1"/>
    <x v="3"/>
    <x v="1"/>
    <s v="DIH Extraction File (Push)"/>
    <n v="655"/>
    <s v="lpm_as400"/>
    <s v="lpm_x_ip_rel"/>
    <s v="lpm_x_ip_rel"/>
    <s v="persist_lpm_as400"/>
    <s v="lpm_as400_lpm_x_ip_rel"/>
    <s v="v_lpm_as400_lpm_x_ip_rel"/>
    <m/>
    <m/>
    <s v="Daily"/>
    <s v="d"/>
    <s v="ingest_lpm_as400_lpm_x_ip_rel_d"/>
    <x v="66"/>
    <s v="CBR_Ingestion_lpm_as400_lpm_x_ip_rel_v01_00_00.xlsx"/>
    <s v="In-Progress"/>
    <s v="Not Started"/>
    <s v="Tua"/>
    <m/>
    <m/>
    <s v="Lot 2"/>
    <d v="2024-02-22T00:00:00"/>
    <s v="- มีเพิ่ม column 3 column (To revise)_x000a_- Pending Table Spec"/>
    <m/>
    <s v="Completed"/>
    <s v="Not Started"/>
    <x v="0"/>
  </r>
  <r>
    <x v="0"/>
    <x v="4"/>
    <x v="1"/>
    <s v="Source File (Push)"/>
    <n v="176"/>
    <s v="cis"/>
    <s v="relar"/>
    <s v="relar"/>
    <s v="persist_cis"/>
    <s v="cis_relar"/>
    <s v="v_cis_relar"/>
    <m/>
    <m/>
    <s v="Daily"/>
    <s v="d"/>
    <s v="ingest_cis_relar_d"/>
    <x v="67"/>
    <s v="CBR_Ingestion_cis_relar_v01_00_00.xlsx"/>
    <s v="Completed"/>
    <s v="Not Started"/>
    <s v="Auto"/>
    <s v="N"/>
    <m/>
    <s v="N/A"/>
    <s v="N/A"/>
    <m/>
    <s v="N/A"/>
    <s v="To follow up"/>
    <s v="Completed"/>
    <x v="1"/>
  </r>
  <r>
    <x v="0"/>
    <x v="4"/>
    <x v="1"/>
    <s v="Source File (Push)"/>
    <n v="176"/>
    <s v="cis"/>
    <s v="doctp"/>
    <s v="doctp"/>
    <s v="persist_cis"/>
    <s v="cis_doctp"/>
    <s v="v_cis_doctp"/>
    <m/>
    <m/>
    <s v="Daily"/>
    <s v="d"/>
    <s v="ingest_cis_doctp_d"/>
    <x v="68"/>
    <s v="CBR_Ingestion_cis_doctp_v01_00_00.xlsx"/>
    <s v="Completed"/>
    <s v="Not Started"/>
    <s v="Auto"/>
    <s v="N"/>
    <m/>
    <s v="N/A"/>
    <s v="N/A"/>
    <m/>
    <s v="N/A"/>
    <s v="To follow up"/>
    <s v="Completed"/>
    <x v="1"/>
  </r>
  <r>
    <x v="0"/>
    <x v="4"/>
    <x v="1"/>
    <s v="Source File (Push)"/>
    <n v="176"/>
    <s v="cis"/>
    <s v="cntreltp"/>
    <s v="cntreltp"/>
    <s v="persist_cis"/>
    <s v="cis_cntreltp"/>
    <s v="v_cis_cntreltp"/>
    <m/>
    <m/>
    <s v="Daily"/>
    <s v="d"/>
    <s v="ingest_cis_cntreltp_d"/>
    <x v="69"/>
    <s v="CBR_Ingestion_cis_cntreltp_v01_00_00.xlsx"/>
    <s v="Completed"/>
    <s v="Not Started"/>
    <s v="Tua"/>
    <s v="N"/>
    <m/>
    <s v="N/A"/>
    <s v="N/A"/>
    <m/>
    <s v="N/A"/>
    <s v="To follow up"/>
    <s v="Completed"/>
    <x v="1"/>
  </r>
  <r>
    <x v="0"/>
    <x v="4"/>
    <x v="1"/>
    <s v="Source File (Push)"/>
    <n v="176"/>
    <s v="cis"/>
    <s v="ipxcontact"/>
    <s v="ipxcontact"/>
    <s v="persist_cis"/>
    <s v="cis_ipxcontact"/>
    <s v="v_cis_ipxcontact"/>
    <m/>
    <m/>
    <s v="Daily"/>
    <s v="d"/>
    <s v="ingest_cis_ipxcontact_d"/>
    <x v="70"/>
    <s v="CBR_Ingestion_cis_ipxcontact_v01_00_00.xlsx"/>
    <s v="Completed"/>
    <s v="Not Started"/>
    <s v="Auto"/>
    <s v="N"/>
    <m/>
    <s v="N/A"/>
    <d v="2024-02-07T00:00:00"/>
    <m/>
    <s v="N/A"/>
    <s v="To follow up"/>
    <s v="Completed"/>
    <x v="1"/>
  </r>
  <r>
    <x v="0"/>
    <x v="4"/>
    <x v="1"/>
    <s v="Source File (Push)"/>
    <n v="176"/>
    <s v="cis"/>
    <s v="conttp"/>
    <s v="conttp"/>
    <s v="persist_cis"/>
    <s v="cis_conttp"/>
    <s v="v_cis_conttp"/>
    <m/>
    <m/>
    <s v="Daily"/>
    <s v="d"/>
    <s v="ingest_cis_conttp_d"/>
    <x v="71"/>
    <s v="CBR_Ingestion_cis_conttp_v01_00_00.xlsx"/>
    <s v="Completed"/>
    <s v="Not Started"/>
    <s v="Tua"/>
    <s v="N"/>
    <m/>
    <s v="N/A"/>
    <s v="N/A"/>
    <m/>
    <s v="N/A"/>
    <s v="To follow up"/>
    <s v="Completed"/>
    <x v="1"/>
  </r>
  <r>
    <x v="0"/>
    <x v="4"/>
    <x v="1"/>
    <s v="Source File (Push)"/>
    <n v="176"/>
    <s v="cis"/>
    <s v="continfo"/>
    <s v="continfo"/>
    <s v="persist_cis"/>
    <s v="cis_continfo"/>
    <s v="v_cis_continfo"/>
    <m/>
    <m/>
    <s v="Daily"/>
    <s v="d"/>
    <s v="ingest_cis_continfo_d"/>
    <x v="72"/>
    <s v="CBR_Ingestion_cis_continfo_v01_00_00.xlsx"/>
    <s v="Completed"/>
    <s v="Not Started"/>
    <s v="Auto"/>
    <s v="N"/>
    <m/>
    <s v="N/A"/>
    <d v="2024-02-07T00:00:00"/>
    <m/>
    <s v="N/A"/>
    <s v="To follow up"/>
    <s v="Completed"/>
    <x v="1"/>
  </r>
  <r>
    <x v="0"/>
    <x v="4"/>
    <x v="1"/>
    <s v="Source File (Push)"/>
    <n v="176"/>
    <s v="cis"/>
    <s v="idv"/>
    <s v="idv"/>
    <s v="persist_cis"/>
    <s v="cis_idv"/>
    <s v="v_cis_idv"/>
    <m/>
    <m/>
    <s v="Daily"/>
    <s v="d"/>
    <s v="ingest_cis_idv_d"/>
    <x v="73"/>
    <s v="CBR_Ingestion_cis_idv_v01_00_00.xlsx"/>
    <s v="Completed"/>
    <s v="Not Started"/>
    <s v="Auto"/>
    <s v="N"/>
    <m/>
    <s v="N/A"/>
    <d v="2024-02-07T00:00:00"/>
    <m/>
    <s v="N/A"/>
    <s v="To follow up"/>
    <s v="Completed"/>
    <x v="1"/>
  </r>
  <r>
    <x v="0"/>
    <x v="4"/>
    <x v="1"/>
    <s v="Source File (Push)"/>
    <n v="176"/>
    <s v="cis"/>
    <s v="org"/>
    <s v="org"/>
    <s v="persist_cis"/>
    <s v="cis_org"/>
    <s v="v_cis_org"/>
    <m/>
    <m/>
    <s v="Daily"/>
    <s v="d"/>
    <s v="ingest_cis_org_d"/>
    <x v="74"/>
    <s v="CBR_Ingestion_cis_org_v01_00_00.xlsx"/>
    <s v="Completed"/>
    <s v="Not Started"/>
    <s v="Auto"/>
    <s v="N"/>
    <m/>
    <s v="N/A"/>
    <d v="2024-02-07T00:00:00"/>
    <m/>
    <s v="N/A"/>
    <s v="To follow up"/>
    <s v="Completed"/>
    <x v="1"/>
  </r>
  <r>
    <x v="0"/>
    <x v="4"/>
    <x v="1"/>
    <s v="Source File (Push)"/>
    <n v="176"/>
    <s v="cis"/>
    <s v="ipsegment"/>
    <s v="ipsegment"/>
    <s v="persist_cis"/>
    <s v="cis_ipsegment"/>
    <s v="v_cis_ipsegment"/>
    <m/>
    <m/>
    <s v="Daily"/>
    <s v="d"/>
    <s v="ingest_cis_ipsegment_d"/>
    <x v="75"/>
    <s v="CBR_Ingestion_cis_ipsegment_v01_00_00.xlsx"/>
    <s v="Completed"/>
    <s v="Not Started"/>
    <s v="Auto"/>
    <s v="N"/>
    <m/>
    <s v="N/A"/>
    <d v="2024-02-07T00:00:00"/>
    <m/>
    <s v="N/A"/>
    <s v="To follow up"/>
    <s v="Completed"/>
    <x v="1"/>
  </r>
  <r>
    <x v="0"/>
    <x v="4"/>
    <x v="1"/>
    <s v="Source File (Push)"/>
    <n v="176"/>
    <s v="cis"/>
    <s v="histsegm"/>
    <s v="histsegm"/>
    <s v="persist_cis"/>
    <s v="cis_histsegm"/>
    <s v="v_cis_histsegm"/>
    <m/>
    <m/>
    <s v="Daily"/>
    <s v="d"/>
    <s v="ingest_cis_histsegm_d"/>
    <x v="76"/>
    <s v="CBR_Ingestion_cis_histsegm_v01_00_00.xlsx"/>
    <s v="Completed"/>
    <s v="Not Started"/>
    <s v="Auto"/>
    <s v="N"/>
    <m/>
    <s v="N/A"/>
    <d v="2024-02-07T00:00:00"/>
    <m/>
    <s v="N/A"/>
    <s v="To follow up"/>
    <s v="Completed"/>
    <x v="1"/>
  </r>
  <r>
    <x v="0"/>
    <x v="4"/>
    <x v="1"/>
    <s v="Source File (Push)"/>
    <n v="176"/>
    <s v="cis"/>
    <s v="addr"/>
    <s v="addr"/>
    <s v="persist_cis"/>
    <s v="cis_addr"/>
    <s v="v_cis_addr"/>
    <m/>
    <m/>
    <s v="Daily"/>
    <s v="d"/>
    <s v="ingest_cis_addr_d"/>
    <x v="77"/>
    <s v="CBR_Ingestion_cis_addr_v01_00_00.xlsx"/>
    <s v="Completed"/>
    <s v="Not Started"/>
    <s v="Auto"/>
    <s v="N"/>
    <m/>
    <s v="N/A"/>
    <d v="2024-02-07T00:00:00"/>
    <m/>
    <s v="N/A"/>
    <s v="To follow up"/>
    <s v="Completed"/>
    <x v="1"/>
  </r>
  <r>
    <x v="0"/>
    <x v="4"/>
    <x v="1"/>
    <s v="Source File (Push)"/>
    <n v="176"/>
    <s v="cis"/>
    <s v="ipxaddr"/>
    <s v="ipxaddr"/>
    <s v="persist_cis"/>
    <s v="cis_ipxaddr"/>
    <s v="v_cis_ipxaddr"/>
    <m/>
    <m/>
    <s v="Daily"/>
    <s v="d"/>
    <s v="ingest_cis_ipxaddr_d"/>
    <x v="78"/>
    <s v="CBR_Ingestion_cis_ipxaddr_v01_00_00.xlsx"/>
    <s v="Completed"/>
    <s v="Not Started"/>
    <s v="Auto"/>
    <s v="N"/>
    <m/>
    <s v="N/A"/>
    <d v="2024-02-07T00:00:00"/>
    <m/>
    <s v="N/A"/>
    <s v="To follow up"/>
    <s v="Completed"/>
    <x v="1"/>
  </r>
  <r>
    <x v="0"/>
    <x v="4"/>
    <x v="1"/>
    <s v="Source File (Push)"/>
    <n v="176"/>
    <s v="cis"/>
    <s v="dntcnt"/>
    <s v="dntcnt"/>
    <s v="persist_cis"/>
    <s v="cis_dntcnt"/>
    <s v="v_cis_dntcnt"/>
    <m/>
    <m/>
    <s v="Daily"/>
    <s v="d"/>
    <s v="ingest_cis_dntcnt_d"/>
    <x v="79"/>
    <s v="CBR_Ingestion_cis_dntcnt_v01_00_00.xlsx"/>
    <s v="Completed"/>
    <s v="Not Started"/>
    <s v="Auto"/>
    <s v="N"/>
    <m/>
    <s v="N/A"/>
    <d v="2024-02-07T00:00:00"/>
    <m/>
    <s v="N/A"/>
    <s v="To follow up"/>
    <s v="Completed"/>
    <x v="1"/>
  </r>
  <r>
    <x v="0"/>
    <x v="4"/>
    <x v="1"/>
    <s v="Source File (Push)"/>
    <n v="176"/>
    <s v="cis"/>
    <s v="othdoc"/>
    <s v="othdoc"/>
    <s v="persist_cis"/>
    <s v="cis_othdoc"/>
    <s v="v_cis_othdoc"/>
    <m/>
    <m/>
    <s v="Daily"/>
    <s v="d"/>
    <s v="ingest_cis_othdoc_d"/>
    <x v="80"/>
    <s v="CBR_Ingestion_cis_othdoc_v01_00_00.xlsx"/>
    <s v="Completed"/>
    <s v="Not Started"/>
    <s v="Auto"/>
    <s v="N"/>
    <m/>
    <s v="N/A"/>
    <d v="2024-02-07T00:00:00"/>
    <m/>
    <s v="N/A"/>
    <s v="To follow up"/>
    <s v="Completed"/>
    <x v="1"/>
  </r>
  <r>
    <x v="1"/>
    <x v="12"/>
    <x v="3"/>
    <s v="Pull EBAN/DIH file"/>
    <n v="268"/>
    <s v="cardlink"/>
    <s v="kb1dh013_eptrans"/>
    <s v="kb1dh013_eptrans"/>
    <s v="persist_cardlink"/>
    <s v="cardlink_kb1dh013_eptrans"/>
    <s v="v_cardlink_kb1dh013_eptrans"/>
    <m/>
    <m/>
    <s v="Daily"/>
    <s v="d"/>
    <s v="ingest_cardlink_kb1dh013_eptrans_d"/>
    <x v="81"/>
    <s v="CBR_Ingestion_cardlink_kb1dh013_eptrans_v01_00_00.xlsx"/>
    <s v="Pending Recheck"/>
    <s v="Not Started"/>
    <s v="Auto"/>
    <s v="Header"/>
    <s v="Y"/>
    <s v="Lot 1"/>
    <d v="2024-02-20T00:00:00"/>
    <s v="- To recheck decimal datatype (x,x)"/>
    <m/>
    <s v="Not Started"/>
    <s v="Not Started"/>
    <x v="0"/>
  </r>
  <r>
    <x v="1"/>
    <x v="12"/>
    <x v="3"/>
    <s v="Pull EBAN/DIH file"/>
    <n v="268"/>
    <s v="cardlink"/>
    <s v="kb1dh045_cc1d289g"/>
    <s v="kb1dh045_cc1d289g"/>
    <s v="persist_cardlink"/>
    <s v="cardlink_kb1dh045_cc1d289g"/>
    <s v="v_cardlink_kb1dh045_cc1d289g"/>
    <m/>
    <m/>
    <s v="Daily"/>
    <s v="d"/>
    <s v="ingest_cardlink_kb1dh045_cc1d289g_d"/>
    <x v="82"/>
    <s v="CBR_Ingestion_cardlink_kb1dh045_cc1d289g_v01_00_00.xlsx"/>
    <s v="Pending Recheck"/>
    <s v="Not Started"/>
    <s v="Auto"/>
    <m/>
    <m/>
    <s v="Lot 1"/>
    <d v="2024-02-20T00:00:00"/>
    <s v="- In KBMF: ระบุ Character Encoding = EBCIDIC, ใน CBR ต้องใส่ File Format เป็นอะไร_x000a_- Pending Table Name_x000a_- Pending top section_x000a_- To be confirm datatype"/>
    <m/>
    <s v="Not Started"/>
    <s v="Not Started"/>
    <x v="0"/>
  </r>
  <r>
    <x v="1"/>
    <x v="12"/>
    <x v="3"/>
    <s v="Pull EBAN/DIH file"/>
    <n v="268"/>
    <s v="cardlink"/>
    <s v="kb1dh002_cpbcrd"/>
    <s v="kb1dh002_cpbcrd"/>
    <s v="persist_cardlink"/>
    <s v="cardlink_kb1dh002_cpbcrd"/>
    <s v="v_cardlink_kb1dh002_cpbcrd"/>
    <m/>
    <m/>
    <s v="Daily"/>
    <s v="d"/>
    <s v="ingest_cardlink_kb1dh002_cpbcrd_d"/>
    <x v="83"/>
    <s v="CBR_Ingestion_cardlink_kb1dh002_cpbcrd_v01_00_00.xlsx"/>
    <s v="In-Progress"/>
    <s v="Not Started"/>
    <s v="Auto"/>
    <m/>
    <m/>
    <s v="Lot 1"/>
    <d v="2024-02-21T00:00:00"/>
    <m/>
    <m/>
    <s v="Not Started"/>
    <s v="Not Started"/>
    <x v="0"/>
  </r>
  <r>
    <x v="1"/>
    <x v="12"/>
    <x v="3"/>
    <s v="Pull EBAN/DIH file"/>
    <n v="268"/>
    <s v="cardlink"/>
    <s v="kb1dh005_kbbcrd"/>
    <s v="kb1dh005_kbbcrd"/>
    <s v="persist_cardlink"/>
    <s v="cardlink_kb1dh005_kbbcrd"/>
    <s v="v_cardlink_kb1dh005_kbbcrd"/>
    <m/>
    <m/>
    <s v="Daily"/>
    <s v="d"/>
    <s v="ingest_cardlink_kb1dh005_kbbcrd_d"/>
    <x v="84"/>
    <s v="CBR_Ingestion_cardlink_kb1dh005_kbbcrd_v01_00_00.xlsx"/>
    <s v="Pending Recheck"/>
    <s v="Not Started"/>
    <s v="Auto"/>
    <m/>
    <m/>
    <s v="Lot 1"/>
    <d v="2024-02-20T00:00:00"/>
    <m/>
    <m/>
    <s v="Not Started"/>
    <s v="Not Started"/>
    <x v="0"/>
  </r>
  <r>
    <x v="1"/>
    <x v="12"/>
    <x v="3"/>
    <s v="Pull EBAN/DIH file"/>
    <n v="268"/>
    <s v="cardlink"/>
    <s v="kb1dh004_cpbmer"/>
    <s v="kb1dh004_cpbmer"/>
    <s v="persist_cardlink"/>
    <s v="cardlink_kb1dh004_cpbmer"/>
    <s v="v_cardlink_kb1dh004_cpbmer"/>
    <m/>
    <m/>
    <s v="Daily"/>
    <s v="d"/>
    <s v="ingest_cardlink_kb1dh004_cpbmer_d"/>
    <x v="85"/>
    <s v="CBR_Ingestion_cardlink_kb1dh004_cpbmer_v01_00_00.xlsx"/>
    <s v="Not Started"/>
    <s v="Not Started"/>
    <s v="Kaew"/>
    <m/>
    <m/>
    <s v="Lot 2"/>
    <d v="2024-02-21T00:00:00"/>
    <s v="KBMF has different layout in one file (TBC with curate team)"/>
    <m/>
    <s v="Not Started"/>
    <s v="Not Started"/>
    <x v="0"/>
  </r>
  <r>
    <x v="1"/>
    <x v="12"/>
    <x v="3"/>
    <s v="Pull EBAN/DIH file"/>
    <n v="268"/>
    <s v="cardlink"/>
    <s v="kb1dh023_lbpttrn"/>
    <s v="kb1dh023_lbpttrn"/>
    <s v="persist_cardlink"/>
    <s v="cardlink_kb1dh023_lbpttrn"/>
    <s v="v_cardlink_kb1dh023_lbpttrn"/>
    <m/>
    <m/>
    <s v="Daily"/>
    <s v="d"/>
    <s v="ingest_cardlink_kb1dh023_lbpttrn_d"/>
    <x v="86"/>
    <s v="CBR_Ingestion_cardlink_kb1dh023_lbpttrn_v01_00_00.xlsx"/>
    <s v="Not Started"/>
    <s v="Not Started"/>
    <s v="Kaew"/>
    <m/>
    <m/>
    <s v="Lot 2"/>
    <d v="2024-02-21T00:00:00"/>
    <m/>
    <m/>
    <s v="Not Started"/>
    <s v="Not Started"/>
    <x v="0"/>
  </r>
  <r>
    <x v="1"/>
    <x v="12"/>
    <x v="3"/>
    <s v="Pull EBAN/DIH file"/>
    <n v="268"/>
    <s v="cardlink"/>
    <s v="kb1dh039_ccnd5012"/>
    <s v="kb1dh039_ccnd5012"/>
    <s v="persist_cardlink"/>
    <s v="cardlink_kb1dh039_ccnd5012"/>
    <s v="v_cardlink_kb1dh039_ccnd5012"/>
    <m/>
    <m/>
    <s v="Daily"/>
    <s v="d"/>
    <s v="ingest_cardlink_kb1dh039_ccnd5012_d"/>
    <x v="87"/>
    <s v="CBR_Ingestion_cardlink_kb1dh039_ccnd5012_v01_00_00.xlsx"/>
    <s v="Not Started"/>
    <s v="Not Started"/>
    <s v="Kaew"/>
    <m/>
    <m/>
    <s v="Lot 2"/>
    <d v="2024-02-21T00:00:00"/>
    <m/>
    <m/>
    <s v="Not Started"/>
    <s v="Not Started"/>
    <x v="0"/>
  </r>
  <r>
    <x v="1"/>
    <x v="12"/>
    <x v="3"/>
    <s v="Pull EBAN/DIH file"/>
    <n v="268"/>
    <s v="cardlink"/>
    <s v="kb1dh010_oadctf"/>
    <s v="kb1dh010_oadctf"/>
    <s v="persist_cardlink"/>
    <s v="cardlink_kb1dh010_oadctf"/>
    <s v="v_cardlink_kb1dh010_oadctf"/>
    <m/>
    <m/>
    <s v="Daily"/>
    <s v="d"/>
    <s v="ingest_cardlink_kb1dh010_oadctf_d"/>
    <x v="88"/>
    <s v="CBR_Ingestion_cardlink_kb1dh010_oadctf_v01_00_00.xlsx"/>
    <s v="Not Started"/>
    <s v="Not Started"/>
    <s v="Auto"/>
    <m/>
    <m/>
    <s v="Lot 2"/>
    <d v="2024-02-23T00:00:00"/>
    <m/>
    <m/>
    <s v="Not Started"/>
    <s v="Not Started"/>
    <x v="0"/>
  </r>
  <r>
    <x v="1"/>
    <x v="12"/>
    <x v="3"/>
    <s v="Pull EBAN/DIH file"/>
    <n v="268"/>
    <s v="cardlink"/>
    <s v="kb1dh017_cpamt"/>
    <s v="kb1dh017_cpamt"/>
    <s v="persist_cardlink"/>
    <s v="cardlink_kb1dh017_cpamt"/>
    <s v="v_cardlink_kb1dh017_cpamt"/>
    <m/>
    <m/>
    <s v="Daily"/>
    <s v="d"/>
    <s v="ingest_cardlink_kb1dh017_cpamt_d"/>
    <x v="89"/>
    <s v="CBR_Ingestion_cardlink_kb1dh017_cpamt_v01_00_00.xlsx"/>
    <s v="Not Started"/>
    <s v="Not Started"/>
    <s v="Auto"/>
    <m/>
    <m/>
    <s v="Lot 2"/>
    <d v="2024-02-23T00:00:00"/>
    <m/>
    <m/>
    <s v="Not Started"/>
    <s v="Not Started"/>
    <x v="0"/>
  </r>
  <r>
    <x v="1"/>
    <x v="12"/>
    <x v="3"/>
    <s v="Pull EBAN/DIH file"/>
    <n v="268"/>
    <s v="cardlink"/>
    <s v="kb1dh019_cc1t377"/>
    <s v="kb1dh019_cc1t377"/>
    <s v="persist_cardlink"/>
    <s v="cardlink_kb1dh019_cc1t377"/>
    <s v="v_cardlink_kb1dh019_cc1t377"/>
    <m/>
    <m/>
    <s v="Daily"/>
    <s v="d"/>
    <s v="ingest_cardlink_kb1dh019_cc1t377_d"/>
    <x v="90"/>
    <s v="CBR_Ingestion_cardlink_kb1dh019_cc1t377_v01_00_00.xlsx"/>
    <s v="Not Started"/>
    <s v="Not Started"/>
    <s v="Auto"/>
    <m/>
    <m/>
    <s v="Lot 2"/>
    <d v="2024-02-23T00:00:00"/>
    <m/>
    <m/>
    <s v="Not Started"/>
    <s v="Not Started"/>
    <x v="0"/>
  </r>
  <r>
    <x v="1"/>
    <x v="12"/>
    <x v="3"/>
    <s v="Pull EBAN/DIH file"/>
    <n v="268"/>
    <s v="cardlink"/>
    <s v="kb1dh018_cpsrptt"/>
    <s v="kb1dh018_cpsrptt"/>
    <s v="persist_cardlink"/>
    <s v="cardlink_kb1dh018_cpsrptt"/>
    <s v="v_cardlink_kb1dh018_cpsrptt"/>
    <m/>
    <m/>
    <s v="Daily"/>
    <s v="d"/>
    <s v="ingest_cardlink_kb1dh018_cpsrptt_d"/>
    <x v="91"/>
    <s v="CBR_Ingestion_cardlink_kb1dh018_cpsrptt_v01_00_00.xlsx"/>
    <s v="Not Started"/>
    <s v="Not Started"/>
    <s v="Auto"/>
    <m/>
    <m/>
    <s v="Lot 2"/>
    <d v="2024-02-23T00:00:00"/>
    <m/>
    <m/>
    <s v="Not Started"/>
    <s v="Not Started"/>
    <x v="0"/>
  </r>
  <r>
    <x v="1"/>
    <x v="12"/>
    <x v="3"/>
    <s v="Pull EBAN/DIH file"/>
    <n v="268"/>
    <s v="cardlink"/>
    <s v="kb1dh037_cpccpf"/>
    <s v="kb1dh037_cpccpf"/>
    <s v="persist_cardlink"/>
    <s v="cardlink_kb1dh037_cpccpf"/>
    <s v="v_cardlink_kb1dh037_cpccpf"/>
    <m/>
    <m/>
    <s v="Daily"/>
    <s v="d"/>
    <s v="ingest_cardlink_kb1dh037_cpccpf_d"/>
    <x v="92"/>
    <s v="CBR_Ingestion_cardlink_kb1dh037_cpccpf_v01_00_00.xlsx"/>
    <s v="Not Started"/>
    <s v="Not Started"/>
    <s v="Auto"/>
    <m/>
    <m/>
    <s v="Lot 2"/>
    <d v="2024-02-23T00:00:00"/>
    <m/>
    <m/>
    <s v="Not Started"/>
    <s v="Not Started"/>
    <x v="0"/>
  </r>
  <r>
    <x v="1"/>
    <x v="12"/>
    <x v="3"/>
    <s v="Pull EBAN/DIH file"/>
    <n v="268"/>
    <s v="cardlink"/>
    <s v="kb1dh003_cpbcus"/>
    <s v="kb1dh003_cpbcus"/>
    <s v="persist_cardlink"/>
    <s v="cardlink_kb1dh003_cpbcus"/>
    <s v="v_cardlink_kb1dh003_cpbcus"/>
    <m/>
    <m/>
    <s v="Daily"/>
    <s v="d"/>
    <s v="ingest_cardlink_kb1dh003_cpbcus_d"/>
    <x v="93"/>
    <s v="CBR_Ingestion_cardlink_kb1dh003_cpbcus_v01_00_00.xlsx"/>
    <s v="Not Started"/>
    <s v="Not Started"/>
    <s v="Auto"/>
    <m/>
    <m/>
    <s v="Lot 2"/>
    <d v="2024-02-23T00:00:00"/>
    <m/>
    <m/>
    <s v="Not Started"/>
    <s v="Not Started"/>
    <x v="0"/>
  </r>
  <r>
    <x v="1"/>
    <x v="12"/>
    <x v="3"/>
    <s v="Pull EBAN/DIH file"/>
    <n v="268"/>
    <s v="cardlink"/>
    <s v="kb1dh006_kbbcus"/>
    <s v="kb1dh006_kbbcus"/>
    <s v="persist_cardlink"/>
    <s v="cardlink_kb1dh006_kbbcus"/>
    <s v="v_cardlink_kb1dh006_kbbcus"/>
    <m/>
    <m/>
    <s v="Daily"/>
    <s v="d"/>
    <s v="ingest_cardlink_kb1dh006_kbbcus_d"/>
    <x v="94"/>
    <s v="CBR_Ingestion_cardlink_kb1dh006_kbbcus_v01_00_00.xlsx"/>
    <s v="Not Started"/>
    <s v="Not Started"/>
    <s v="Tua"/>
    <m/>
    <m/>
    <s v="Lot 2"/>
    <d v="2024-02-21T00:00:00"/>
    <m/>
    <m/>
    <s v="Not Started"/>
    <s v="Not Started"/>
    <x v="0"/>
  </r>
  <r>
    <x v="1"/>
    <x v="12"/>
    <x v="3"/>
    <s v="Pull EBAN/DIH file"/>
    <n v="268"/>
    <s v="cardlink"/>
    <s v="kb1dh028_ccixpt"/>
    <s v="kb1dh028_ccixpt"/>
    <s v="persist_cardlink"/>
    <s v="cardlink_kb1dh028_ccixpt"/>
    <s v="v_cardlink_kb1dh028_ccixpt"/>
    <m/>
    <m/>
    <s v="Daily"/>
    <s v="d"/>
    <s v="ingest_cardlink_kb1dh028_ccixpt_d"/>
    <x v="95"/>
    <s v="CBR_Ingestion_cardlink_kb1dh028_ccixpt_v01_00_00.xlsx"/>
    <s v="Not Started"/>
    <s v="Not Started"/>
    <s v="Tua"/>
    <m/>
    <m/>
    <s v="Lot 2"/>
    <d v="2024-02-21T00:00:00"/>
    <m/>
    <m/>
    <s v="Not Started"/>
    <s v="Not Started"/>
    <x v="0"/>
  </r>
  <r>
    <x v="1"/>
    <x v="12"/>
    <x v="3"/>
    <s v="Pull EBAN/DIH file"/>
    <n v="268"/>
    <s v="cardlink"/>
    <s v="kb1dh029_ccatabla"/>
    <s v="kb1dh029_ccatabla"/>
    <s v="persist_cardlink"/>
    <s v="cardlink_kb1dh029_ccatabla"/>
    <s v="v_cardlink_kb1dh029_ccatabla"/>
    <m/>
    <m/>
    <s v="Daily"/>
    <s v="d"/>
    <s v="ingest_cardlink_kb1dh029_ccatabla_d"/>
    <x v="96"/>
    <s v="CBR_Ingestion_cardlink_kb1dh029_ccatabla_v01_00_00.xlsx"/>
    <s v="Not Started"/>
    <s v="Not Started"/>
    <s v="Tua"/>
    <m/>
    <m/>
    <s v="Lot 2"/>
    <d v="2024-02-21T00:00:00"/>
    <m/>
    <m/>
    <s v="Not Started"/>
    <s v="Not Started"/>
    <x v="0"/>
  </r>
  <r>
    <x v="1"/>
    <x v="12"/>
    <x v="3"/>
    <s v="Pull EBAN/DIH file"/>
    <n v="268"/>
    <s v="cardlink"/>
    <s v="kb1dh030_cuptran"/>
    <s v="kb1dh030_cuptran"/>
    <s v="persist_cardlink"/>
    <s v="cardlink_kb1dh030_cuptran"/>
    <s v="v_cardlink_kb1dh030_cuptran"/>
    <m/>
    <m/>
    <s v="Daily"/>
    <s v="d"/>
    <s v="ingest_cardlink_kb1dh030_cuptran_d"/>
    <x v="97"/>
    <s v="CBR_Ingestion_cardlink_kb1dh030_cuptran_v01_00_00.xlsx"/>
    <s v="Not Started"/>
    <s v="Not Started"/>
    <s v="Tua"/>
    <m/>
    <m/>
    <s v="Lot 2"/>
    <d v="2024-02-21T00:00:00"/>
    <m/>
    <m/>
    <s v="Not Started"/>
    <s v="Not Started"/>
    <x v="0"/>
  </r>
  <r>
    <x v="1"/>
    <x v="12"/>
    <x v="3"/>
    <s v="Pull EBAN/DIH file"/>
    <n v="268"/>
    <s v="cardlink"/>
    <s v="kb1dh031_cc1d583b"/>
    <s v="kb1dh031_cc1d583b"/>
    <s v="persist_cardlink"/>
    <s v="cardlink_kb1dh031_cc1d583b"/>
    <s v="v_cardlink_kb1dh031_cc1d583b"/>
    <m/>
    <m/>
    <s v="Daily"/>
    <s v="d"/>
    <s v="ingest_cardlink_kb1dh031_cc1d583b_d"/>
    <x v="98"/>
    <s v="CBR_Ingestion_cardlink_kb1dh031_cc1d583b_v01_00_00.xlsx"/>
    <s v="Not Started"/>
    <s v="Not Started"/>
    <s v="Tua"/>
    <m/>
    <m/>
    <s v="Lot 2"/>
    <d v="2024-02-21T00:00:00"/>
    <m/>
    <m/>
    <s v="Not Started"/>
    <s v="Not Started"/>
    <x v="0"/>
  </r>
  <r>
    <x v="1"/>
    <x v="12"/>
    <x v="0"/>
    <s v="Pull EBAN IN File"/>
    <n v="268"/>
    <s v="cardlink"/>
    <s v="jcb_ahr_log"/>
    <s v="odscc_ccv2_jcb"/>
    <s v="persist_cardlink"/>
    <s v="cardlink_odscc_ccv2_jcb"/>
    <s v="v_cardlink_odscc_ccv2_jcb"/>
    <m/>
    <m/>
    <s v="Daily"/>
    <s v="d"/>
    <s v="ingest_cardlink_odscc_ccv2_jcb_d"/>
    <x v="99"/>
    <s v="CBR_Ingestion_cardlink_odscc_ccv2_jcb_v01_00_00.xlsx"/>
    <s v="Not Started"/>
    <s v="Not Started"/>
    <s v="Tua"/>
    <m/>
    <m/>
    <s v="Lot 2"/>
    <d v="2024-02-21T00:00:00"/>
    <m/>
    <m/>
    <s v="Not Started"/>
    <s v="Not Started"/>
    <x v="0"/>
  </r>
  <r>
    <x v="1"/>
    <x v="13"/>
    <x v="1"/>
    <s v="Source Push File"/>
    <n v="723"/>
    <s v="rmst"/>
    <s v="cst"/>
    <s v="customer"/>
    <s v="persist_rmst"/>
    <s v="rmst_customer"/>
    <s v="v_rmst_customer"/>
    <m/>
    <m/>
    <s v="Daily"/>
    <s v="d"/>
    <s v="ingest_rmst_customer_d"/>
    <x v="100"/>
    <s v="CBR_Ingestion_rmst_customer_v01_00_00.xlsx"/>
    <s v="Not Started"/>
    <s v="Not Started"/>
    <s v="Tua"/>
    <m/>
    <m/>
    <s v="Lot 2"/>
    <d v="2024-02-21T00:00:00"/>
    <m/>
    <m/>
    <s v="Not Started"/>
    <s v="Not Started"/>
    <x v="0"/>
  </r>
  <r>
    <x v="1"/>
    <x v="14"/>
    <x v="0"/>
    <s v="Pull EBAN File"/>
    <n v="235"/>
    <s v="lpm_wrtoff"/>
    <s v="ar"/>
    <s v="pscp_wo_wo1d04h_sam"/>
    <s v="persist_lpm_wrtoff"/>
    <s v="lpm_wrtoff_pscp_wo_wo1d04h_sam"/>
    <s v="v_lpm_wrtoff_pscp_wo_wo1d04h_sam"/>
    <m/>
    <m/>
    <s v="Monthly"/>
    <s v="m"/>
    <s v="ingest_lpm_wrtoff_pscp_wo_wo1d04h_sam_m"/>
    <x v="101"/>
    <s v="CBR_Ingestion_lpm_wrtoff_pscp_wo_wo1d04h_sam_v01_00_00.xlsx"/>
    <s v="Not Started"/>
    <s v="Not Started"/>
    <s v="Tua"/>
    <m/>
    <m/>
    <s v="Lot 2"/>
    <d v="2024-02-22T00:00:00"/>
    <m/>
    <m/>
    <s v="Not Started"/>
    <s v="Not Started"/>
    <x v="0"/>
  </r>
  <r>
    <x v="1"/>
    <x v="15"/>
    <x v="2"/>
    <s v="Pull Database"/>
    <n v="607"/>
    <s v="ud"/>
    <s v="fnd_ar"/>
    <s v="vw_t_su_sub_uh_ful"/>
    <s v="persist_ud"/>
    <s v="ud_vw_t_su_sub_uh_ful"/>
    <s v="v_ud_vw_t_su_sub_uh_ful"/>
    <m/>
    <m/>
    <s v="Daily"/>
    <s v="d"/>
    <s v="ingest_ud_vw_t_su_sub_uh_ful_d"/>
    <x v="102"/>
    <s v="CBR_Ingestion_ud_vw_t_su_sub_uh_ful_v01_00_00.xlsx"/>
    <s v="Completed"/>
    <s v="Not Started"/>
    <s v="Tua"/>
    <s v="Y"/>
    <s v="N"/>
    <s v="Lot 1"/>
    <d v="2024-02-19T00:00:00"/>
    <s v="[19-Feb-24 Sarancha S.]_x000a_- App_date : To recheck date format in EBAN_x000a_- Waiting to see data format"/>
    <m/>
    <s v="Not Started"/>
    <s v="Not Started"/>
    <x v="0"/>
  </r>
  <r>
    <x v="1"/>
    <x v="15"/>
    <x v="2"/>
    <s v="Pull Database"/>
    <n v="607"/>
    <s v="ud"/>
    <s v="fnd_svg_pln"/>
    <s v="vw_kgroup_sidetexttbl"/>
    <s v="persist_ud"/>
    <s v="ud_vw_kgroup_sidetexttbl"/>
    <s v="v_ud_vw_kgroup_sidetexttbl"/>
    <m/>
    <m/>
    <s v="Daily"/>
    <s v="d"/>
    <s v="ingest_ud_vw_kgroup_sidetexttbl_d"/>
    <x v="103"/>
    <s v="CBR_Ingestion_ud_vw_kgroup_sidetexttbl_v01_00_00.xlsx"/>
    <s v="Completed"/>
    <s v="Not Started"/>
    <s v="Tua"/>
    <s v="Y"/>
    <s v="N"/>
    <s v="Lot 1"/>
    <d v="2024-02-19T00:00:00"/>
    <s v="[18-Feb-24 Sarancha S.]_x000a_- App_date, extraction_date_time : To recheck date format in EBAN_x000a_- Waiting to see data format"/>
    <m/>
    <s v="Not Started"/>
    <s v="Not Started"/>
    <x v="0"/>
  </r>
  <r>
    <x v="1"/>
    <x v="15"/>
    <x v="2"/>
    <s v="Pull Database"/>
    <n v="607"/>
    <s v="ud"/>
    <s v="fnd_dtl"/>
    <s v="vw_fi_fnd_inf_ful"/>
    <s v="persist_ud"/>
    <s v="ud_vw_fi_fnd_inf_ful"/>
    <s v="v_ud_vw_fi_fnd_inf_ful"/>
    <m/>
    <m/>
    <s v="Daily"/>
    <s v="d"/>
    <s v="ingest_ud_vw_fi_fnd_inf_ful_d"/>
    <x v="104"/>
    <s v="CBR_Ingestion_ud_vw_fi_fnd_inf_ful_v01_00_00.xlsx"/>
    <s v="Completed"/>
    <s v="Not Started"/>
    <s v="Tua"/>
    <s v="Y"/>
    <s v="N"/>
    <s v="Lot 1"/>
    <d v="2024-02-19T00:00:00"/>
    <s v="[18-Feb-24 Sarancha S.]_x000a_- App_date, extraction_date_time : To recheck date format in EBAN_x000a_- Waiting to see data format"/>
    <m/>
    <s v="Not Started"/>
    <s v="Not Started"/>
    <x v="0"/>
  </r>
  <r>
    <x v="1"/>
    <x v="15"/>
    <x v="2"/>
    <s v="Pull Database"/>
    <n v="607"/>
    <s v="ud"/>
    <s v="fnd_tax_slbl"/>
    <s v="vw_flt_rl_sub_bal_enq"/>
    <s v="persist_ud"/>
    <s v="ud_vw_flt_rl_sub_bal_enq"/>
    <s v="v_ud_vw_flt_rl_sub_bal_enq"/>
    <m/>
    <m/>
    <s v="Daily"/>
    <s v="d"/>
    <s v="ingest_ud_vw_flt_rl_sub_bal_enq_d"/>
    <x v="105"/>
    <s v="CBR_Ingestion_ud_vw_flt_rl_sub_bal_enq_v01_00_00.xlsx"/>
    <s v="Completed"/>
    <s v="Not Started"/>
    <s v="Tua"/>
    <s v="N"/>
    <s v="N"/>
    <s v="Lot 1"/>
    <d v="2024-02-19T00:00:00"/>
    <m/>
    <m/>
    <s v="Not Started"/>
    <s v="Not Started"/>
    <x v="0"/>
  </r>
  <r>
    <x v="1"/>
    <x v="15"/>
    <x v="2"/>
    <s v="Pull Database"/>
    <n v="607"/>
    <s v="ud"/>
    <s v="fnd_ar_mstr"/>
    <s v="vw_t_uh_uh_ful"/>
    <s v="persist_ud"/>
    <s v="ud_vw_t_uh_uh_ful"/>
    <s v="v_ud_vw_t_uh_uh_ful"/>
    <m/>
    <m/>
    <s v="Daily"/>
    <s v="d"/>
    <s v="ingest_ud_vw_t_uh_uh_ful_d"/>
    <x v="106"/>
    <s v="CBR_Ingestion_ud_vw_t_uh_uh_ful_v01_00_00.xlsx"/>
    <s v="Completed"/>
    <s v="Not Started"/>
    <s v="Tua"/>
    <s v="Y"/>
    <s v="N"/>
    <s v="Lot 1"/>
    <d v="2024-02-19T00:00:00"/>
    <s v="[19-Feb-24 Sarancha S.]_x000a_- App_date : To recheck date format in EBAN"/>
    <m/>
    <s v="Not Started"/>
    <s v="Not Started"/>
    <x v="0"/>
  </r>
  <r>
    <x v="0"/>
    <x v="15"/>
    <x v="0"/>
    <s v="Pull EBAN File"/>
    <n v="607"/>
    <s v="ud"/>
    <s v="fnd"/>
    <s v="ka_fundcode"/>
    <s v="persist_ud"/>
    <s v="ud_ka_fundcode"/>
    <s v="v_ud_ka_fundcode"/>
    <m/>
    <m/>
    <s v="Daily"/>
    <s v="d"/>
    <s v="ingest_ud_ka_fundcode_d"/>
    <x v="107"/>
    <s v="CBR_Ingestion_ud_ka_fundcode_v01_00_00.xlsx"/>
    <s v="Completed"/>
    <s v="Not Started"/>
    <s v="Kaew"/>
    <m/>
    <m/>
    <s v="N/A"/>
    <s v="N/A"/>
    <s v="No Source Schema in CBR"/>
    <s v="Header/Tailor"/>
    <s v="Not Started"/>
    <s v="Completed"/>
    <x v="0"/>
  </r>
  <r>
    <x v="1"/>
    <x v="15"/>
    <x v="2"/>
    <s v="Pull Database"/>
    <n v="607"/>
    <s v="ud"/>
    <s v="fnd_dvdn_pymt"/>
    <s v="vw_flt_div_pmt_inc"/>
    <s v="persist_ud"/>
    <s v="ud_vw_flt_div_pmt_inc"/>
    <s v="v_ud_vw_flt_div_pmt_inc"/>
    <m/>
    <m/>
    <s v="Daily"/>
    <s v="d"/>
    <s v="ingest_ud_vw_flt_div_pmt_inc_d"/>
    <x v="108"/>
    <s v="CBR_Ingestion_ud_vw_flt_div_pmt_inc_v01_00_00.xlsx"/>
    <s v="Completed"/>
    <s v="Not Started"/>
    <s v="Tua"/>
    <s v="Y"/>
    <s v="N"/>
    <s v="Lot 1"/>
    <d v="2024-02-19T00:00:00"/>
    <m/>
    <m/>
    <s v="Not Started"/>
    <s v="Not Started"/>
    <x v="0"/>
  </r>
  <r>
    <x v="0"/>
    <x v="16"/>
    <x v="0"/>
    <s v="Pull EBAN File"/>
    <s v="KS"/>
    <s v="ks"/>
    <s v="fnd_mstr"/>
    <s v="fundmaster"/>
    <s v="persist_ks"/>
    <s v="ks_fundmaster"/>
    <s v="v_ks_fundmaster"/>
    <m/>
    <m/>
    <s v="Monthly"/>
    <s v="m"/>
    <s v="ingest_ks_fundmaster_m"/>
    <x v="109"/>
    <s v="CBR_Ingestion_ks_fundmaster_v01_00_00.xlsx"/>
    <s v="Completed"/>
    <s v="Not Started"/>
    <s v="Tua"/>
    <s v="Y"/>
    <m/>
    <s v="N/A"/>
    <s v="N/A"/>
    <m/>
    <s v="Header/Tailor"/>
    <s v="Not Started"/>
    <s v="Completed"/>
    <x v="0"/>
  </r>
  <r>
    <x v="0"/>
    <x v="16"/>
    <x v="0"/>
    <s v="Pull EBAN File"/>
    <s v="KS"/>
    <s v="ks"/>
    <s v="fnd_portfl"/>
    <s v="fundportfolio"/>
    <s v="persist_ks"/>
    <s v="ks_fundportfolio"/>
    <s v="v_ks_fundportfolio"/>
    <m/>
    <m/>
    <s v="Monthly"/>
    <s v="m"/>
    <s v="ingest_ks_fundportfolio_m"/>
    <x v="110"/>
    <s v="CBR_Ingestion_ks_fundportfolio_v01_00_00.xlsx"/>
    <s v="Completed"/>
    <s v="Not Started"/>
    <s v="Tua"/>
    <s v="Y"/>
    <m/>
    <s v="N/A"/>
    <s v="N/A"/>
    <m/>
    <s v="Header/Tailor"/>
    <s v="Not Started"/>
    <s v="Completed"/>
    <x v="0"/>
  </r>
  <r>
    <x v="0"/>
    <x v="16"/>
    <x v="0"/>
    <s v="Pull EBAN File"/>
    <s v="KS"/>
    <s v="ks"/>
    <s v="cst_prfl"/>
    <s v="custprofile"/>
    <s v="persist_ks"/>
    <s v="ks_custprofile"/>
    <s v="v_ks_custprofile"/>
    <m/>
    <m/>
    <s v="Daily"/>
    <s v="d"/>
    <s v="ingest_ks_custprofile_d"/>
    <x v="111"/>
    <s v="CBR_Ingestion_ks_custprofile_v01_00_00.xlsx"/>
    <s v="Completed"/>
    <s v="Not Started"/>
    <s v="Tua"/>
    <s v="Y"/>
    <m/>
    <s v="N/A"/>
    <s v="N/A"/>
    <m/>
    <s v="Header/Tailor"/>
    <s v="Not Started"/>
    <s v="Completed"/>
    <x v="0"/>
  </r>
  <r>
    <x v="0"/>
    <x v="15"/>
    <x v="0"/>
    <s v="Pull EBAN File"/>
    <n v="607"/>
    <s v="ud"/>
    <s v="prvt_fnd_cst_bal"/>
    <s v="privatefund_balance"/>
    <s v="persist_ud"/>
    <s v="ud_privatefund_balance"/>
    <s v="v_ud_privatefund_balance"/>
    <m/>
    <m/>
    <s v="Daily"/>
    <s v="d"/>
    <s v="ingest_ud_privatefund_balance_d"/>
    <x v="112"/>
    <s v="CBR_Ingestion_ud_privatefund_balance_v01_00_00.xlsx"/>
    <s v="Completed"/>
    <s v="Not Started"/>
    <s v="Tua"/>
    <s v="Y"/>
    <m/>
    <s v="N/A"/>
    <s v="N/A"/>
    <m/>
    <s v="Header/Tailor"/>
    <s v="Not Started"/>
    <s v="Completed"/>
    <x v="0"/>
  </r>
  <r>
    <x v="1"/>
    <x v="15"/>
    <x v="2"/>
    <s v="Pull Database"/>
    <n v="607"/>
    <s v="ud"/>
    <s v="std_ins_eod_inc"/>
    <s v="vw_std_ins_eod_inc"/>
    <s v="persist_ud"/>
    <s v="ud_vw_std_ins_eod_inc"/>
    <s v="v_ud_vw_std_ins_eod_inc"/>
    <m/>
    <m/>
    <s v="Daily"/>
    <s v="d"/>
    <s v="ingest_ud_vw_std_ins_eod_inc_d"/>
    <x v="113"/>
    <s v="CBR_Ingestion_ud_vw_std_ins_eod_inc_v01_00_00.xlsx"/>
    <s v="Completed"/>
    <s v="In-Progress"/>
    <s v="Tua"/>
    <s v="Y"/>
    <s v="N"/>
    <s v="Lot 1"/>
    <d v="2024-02-20T00:00:00"/>
    <s v="[19-Feb-24 Sarancha S.]_x000a_- Waiting to see data format"/>
    <m/>
    <s v="Not Started"/>
    <s v="Not Started"/>
    <x v="0"/>
  </r>
  <r>
    <x v="1"/>
    <x v="15"/>
    <x v="2"/>
    <s v="Pull Database"/>
    <n v="607"/>
    <s v="ud"/>
    <s v="fnd_txn"/>
    <s v="vw_transactionext"/>
    <s v="persist_ud"/>
    <s v="ud_vw_transactionext"/>
    <s v="v_ud_vw_transactionext"/>
    <m/>
    <m/>
    <s v="Daily"/>
    <s v="d"/>
    <s v="ingest_ud_vw_transactionext_d"/>
    <x v="114"/>
    <s v="CBR_Ingestion_ud_vw_transactionext_v01_00_00.xlsx"/>
    <s v="Completed"/>
    <s v="In-Progress"/>
    <s v="Tua"/>
    <s v="Y"/>
    <m/>
    <s v="Lot 1"/>
    <d v="2024-02-20T00:00:00"/>
    <s v="- Date"/>
    <m/>
    <s v="Not Started"/>
    <s v="Not Started"/>
    <x v="0"/>
  </r>
  <r>
    <x v="1"/>
    <x v="15"/>
    <x v="2"/>
    <s v="Pull Database"/>
    <n v="607"/>
    <s v="ud"/>
    <s v="fnd_txn"/>
    <s v="vw_transactioneodext"/>
    <s v="persist_ud"/>
    <s v="ud_vw_transactioneodext"/>
    <s v="v_ud_vw_transactioneodext"/>
    <m/>
    <m/>
    <s v="Daily"/>
    <s v="d"/>
    <s v="ingest_ud_vw_transactioneodext_d"/>
    <x v="115"/>
    <s v="CBR_Ingestion_ud_vw_transactioneodext_v01_00_00.xlsx"/>
    <s v="Pending Recheck"/>
    <s v="Not Started"/>
    <s v="Auto"/>
    <m/>
    <m/>
    <s v="Lot 1"/>
    <d v="2024-02-21T00:00:00"/>
    <s v="- Date"/>
    <m/>
    <s v="Not Started"/>
    <s v="Not Started"/>
    <x v="0"/>
  </r>
  <r>
    <x v="1"/>
    <x v="15"/>
    <x v="2"/>
    <s v="Pull Database"/>
    <n v="607"/>
    <s v="ud"/>
    <s v="fnd_ctf_dvdn_pymt"/>
    <s v="vw_flt_dp_div_cert_inc"/>
    <s v="persist_ud"/>
    <s v="ud_vw_flt_dp_div_cert_inc"/>
    <s v="v_ud_vw_flt_dp_div_cert_inc"/>
    <m/>
    <m/>
    <s v="Daily"/>
    <s v="d"/>
    <s v="ingest_ud_vw_flt_dp_div_cert_inc_d"/>
    <x v="116"/>
    <s v="CBR_Ingestion_ud_vw_flt_dp_div_cert_inc_v01_00_00.xlsx"/>
    <s v="Completed"/>
    <s v="In-Progress"/>
    <s v="Kaew"/>
    <m/>
    <m/>
    <s v="Lot 1"/>
    <d v="2024-02-21T00:00:00"/>
    <m/>
    <m/>
    <s v="Not Started"/>
    <s v="Not Started"/>
    <x v="0"/>
  </r>
  <r>
    <x v="1"/>
    <x v="17"/>
    <x v="0"/>
    <s v="Pull EBAN File"/>
    <n v="754"/>
    <s v="dgtl_fctrng"/>
    <s v="ar"/>
    <s v="fact_acct"/>
    <s v="persist_dgtl_fctrng"/>
    <s v="dgtl_fctrng_fact_acct"/>
    <s v="v_dgtl_fctrng_fact_acct"/>
    <m/>
    <m/>
    <s v="Daily"/>
    <s v="d"/>
    <s v="ingest_dgtl_fctrng_fact_acct_d"/>
    <x v="117"/>
    <s v="CBR_Ingestion_dgtl_fctrng_fact_acct_v01_00_00.xlsx"/>
    <s v="Not Started"/>
    <s v="Not Started"/>
    <s v="Tua"/>
    <m/>
    <m/>
    <s v="Lot 2"/>
    <d v="2024-02-22T00:00:00"/>
    <s v="- Pending to update table specification"/>
    <m/>
    <s v="Not Started"/>
    <s v="Not Started"/>
    <x v="0"/>
  </r>
  <r>
    <x v="1"/>
    <x v="17"/>
    <x v="2"/>
    <s v="Pull Database"/>
    <n v="754"/>
    <s v="dgtl_fctrng"/>
    <s v="ar_dtl"/>
    <s v="v_purref"/>
    <s v="persist_dgtl_fctrng"/>
    <s v="dgtl_fctrng_v_purref"/>
    <s v="v_dgtl_fctrng_v_purref"/>
    <m/>
    <m/>
    <s v="Daily"/>
    <s v="d"/>
    <s v="ingest_dgtl_fctrng_v_purref_d"/>
    <x v="118"/>
    <s v="CBR_Ingestion_dgtl_fctrng_v_purref_v01_00_00.xlsx"/>
    <s v="Completed"/>
    <s v="In-Progress"/>
    <s v="Tua"/>
    <m/>
    <m/>
    <s v="Lot 1"/>
    <d v="2024-02-20T00:00:00"/>
    <m/>
    <m/>
    <s v="Not Started"/>
    <s v="Not Started"/>
    <x v="0"/>
  </r>
  <r>
    <x v="1"/>
    <x v="17"/>
    <x v="2"/>
    <s v="Pull Database"/>
    <n v="754"/>
    <s v="dgtl_fctrng"/>
    <s v="sub_lmt_ar"/>
    <s v="v_clientdebtor"/>
    <s v="persist_dgtl_fctrng"/>
    <s v="dgtl_fctrng_v_clientdebtor"/>
    <s v="v_dgtl_fctrng_v_clientdebtor"/>
    <m/>
    <m/>
    <s v="Daily"/>
    <s v="d"/>
    <s v="ingest_dgtl_fctrng_v_clientdebtor_d"/>
    <x v="119"/>
    <s v="CBR_Ingestion_dgtl_fctrng_v_clientdebtor_v01_00_00.xlsx"/>
    <s v="Completed"/>
    <s v="In-Progress"/>
    <s v="Tua"/>
    <m/>
    <m/>
    <s v="Lot 1"/>
    <d v="2024-02-20T00:00:00"/>
    <s v="- Column Diff in CBR (facfee)_x000a_- Column in CBR and KBMF not align (อิงตาม CBR)"/>
    <m/>
    <s v="Not Started"/>
    <s v="Not Started"/>
    <x v="0"/>
  </r>
  <r>
    <x v="1"/>
    <x v="17"/>
    <x v="2"/>
    <s v="Pull Database"/>
    <n v="754"/>
    <s v="dgtl_fctrng"/>
    <s v="pd_cd"/>
    <s v="v_product"/>
    <s v="persist_dgtl_fctrng"/>
    <s v="dgtl_fctrng_v_product"/>
    <s v="v_dgtl_fctrng_v_product"/>
    <m/>
    <m/>
    <s v="Daily"/>
    <s v="d"/>
    <s v="ingest_dgtl_fctrng_v_product_d"/>
    <x v="120"/>
    <s v="CBR_Ingestion_dgtl_fctrng_v_product_v01_00_00.xlsx"/>
    <s v="Pending Recheck"/>
    <s v="Not Started"/>
    <s v="Tua"/>
    <m/>
    <m/>
    <s v="Lot 1"/>
    <d v="2024-02-20T00:00:00"/>
    <s v="- Float change to integer_x000a_(create from lastest CBR)"/>
    <m/>
    <s v="Not Started"/>
    <s v="Not Started"/>
    <x v="0"/>
  </r>
  <r>
    <x v="1"/>
    <x v="17"/>
    <x v="2"/>
    <s v="Pull Database"/>
    <n v="754"/>
    <s v="dgtl_fctrng"/>
    <s v="lmt_ar_dtl"/>
    <s v="v_company"/>
    <s v="persist_dgtl_fctrng"/>
    <s v="dgtl_fctrng_v_company"/>
    <s v="v_dgtl_fctrng_v_company"/>
    <m/>
    <m/>
    <s v="Daily"/>
    <s v="d"/>
    <s v="ingest_dgtl_fctrng_v_company_d"/>
    <x v="121"/>
    <s v="CBR_Ingestion_dgtl_fctrng_v_company_v01_00_00.xlsx"/>
    <s v="Pending Recheck"/>
    <s v="Not Started"/>
    <s v="Tua"/>
    <m/>
    <m/>
    <s v="Lot 1"/>
    <d v="2024-02-20T00:00:00"/>
    <s v="-M/O change to M_x000a_- C change to O_x000a_- Column Diff_x000a_- waiting to query date format_x000a_(create from lastest CBR)"/>
    <m/>
    <s v="Not Started"/>
    <s v="Not Started"/>
    <x v="0"/>
  </r>
  <r>
    <x v="1"/>
    <x v="17"/>
    <x v="2"/>
    <s v="Pull Database"/>
    <n v="754"/>
    <s v="dgtl_fctrng"/>
    <s v="cr_lmt_ar_dtl"/>
    <s v="v_clientlimit"/>
    <s v="persist_dgtl_fctrng"/>
    <s v="dgtl_fctrng_v_clientlimit"/>
    <s v="v_dgtl_fctrng_v_clientlimit"/>
    <m/>
    <m/>
    <s v="Daily"/>
    <s v="d"/>
    <s v="ingest_dgtl_fctrng_v_clientlimit_d"/>
    <x v="122"/>
    <s v="CBR_Ingestion_dgtl_fctrng_v_clientlimit_v01_00_00.xlsx"/>
    <s v="Pending Recheck"/>
    <s v="Not Started"/>
    <s v="Tua"/>
    <m/>
    <m/>
    <s v="Lot 1"/>
    <d v="2024-02-20T00:00:00"/>
    <s v="- waiting to query date format_x000a_(create from lastest CBR no diff)"/>
    <m/>
    <s v="Not Started"/>
    <s v="Not Started"/>
    <x v="0"/>
  </r>
  <r>
    <x v="1"/>
    <x v="17"/>
    <x v="2"/>
    <s v="Pull Database"/>
    <n v="754"/>
    <s v="dgtl_fctrng"/>
    <s v="ip"/>
    <s v="v_cis"/>
    <s v="persist_dgtl_fctrng"/>
    <s v="dgtl_fctrng_v_cis"/>
    <s v="v_dgtl_fctrng_v_cis"/>
    <m/>
    <m/>
    <s v="Daily"/>
    <s v="d"/>
    <s v="ingest_dgtl_fctrng_v_cis_d"/>
    <x v="123"/>
    <s v="CBR_Ingestion_dgtl_fctrng_v_cis_v01_00_00.xlsx"/>
    <s v="Pending Recheck"/>
    <s v="Not Started"/>
    <s v="Tua"/>
    <m/>
    <m/>
    <s v="Lot 1"/>
    <d v="2024-02-20T00:00:00"/>
    <s v="- waiting to query date format_x000a_- OrgCode is PK in KBMF แต่ใน CBR เป็น O_x000a_(create from lastest CBR no diff)"/>
    <m/>
    <s v="Not Started"/>
    <s v="Not Started"/>
    <x v="0"/>
  </r>
  <r>
    <x v="1"/>
    <x v="17"/>
    <x v="2"/>
    <s v="Pull Database"/>
    <n v="754"/>
    <s v="dgtl_fctrng"/>
    <s v="lmt_int_rate"/>
    <s v="v_interestspread"/>
    <s v="persist_dgtl_fctrng"/>
    <s v="dgtl_fctrng_v_interestspread"/>
    <s v="v_dgtl_fctrng_v_interestspread"/>
    <m/>
    <m/>
    <s v="Daily"/>
    <s v="d"/>
    <s v="ingest_dgtl_fctrng_v_interestspread_d"/>
    <x v="124"/>
    <s v="CBR_Ingestion_dgtl_fctrng_v_interestspread_v01_00_00.xlsx"/>
    <s v="Not Started"/>
    <s v="Not Started"/>
    <s v="Kaew"/>
    <m/>
    <m/>
    <s v="Lot 2"/>
    <d v="2024-02-20T00:00:00"/>
    <m/>
    <m/>
    <s v="Not Started"/>
    <s v="Not Started"/>
    <x v="0"/>
  </r>
  <r>
    <x v="1"/>
    <x v="0"/>
    <x v="0"/>
    <s v="Pull EBAN File"/>
    <n v="668"/>
    <s v="pcb_dep"/>
    <s v="txn"/>
    <s v="deptxn_db"/>
    <s v="persist_pcb_dep"/>
    <s v="pcb_dep_deptxn_db"/>
    <s v="v_pcb_dep_deptxn_db"/>
    <m/>
    <m/>
    <s v="Daily"/>
    <s v="d"/>
    <s v="ingest_pcb_dep_deptxn_db_d"/>
    <x v="125"/>
    <s v="CBR_Ingestion_pcb_dep_deptxn_db_v01_00_00.xlsx"/>
    <s v="Not Started"/>
    <s v="Not Started"/>
    <s v="Tua"/>
    <m/>
    <m/>
    <s v="Lot 2"/>
    <d v="2024-02-22T00:00:00"/>
    <s v="Pending to update table specification"/>
    <m/>
    <s v="Not Started"/>
    <s v="Not Started"/>
    <x v="0"/>
  </r>
  <r>
    <x v="1"/>
    <x v="18"/>
    <x v="3"/>
    <s v="Pull EBAN/DIH file"/>
    <n v="268.01"/>
    <s v="cardlink_acq"/>
    <s v="card_info"/>
    <s v="ci1d1166_crdhd"/>
    <s v="persist_cardlink_acq"/>
    <s v="cardlink_acq_ci1d1166_crdhd"/>
    <s v="v_cardlink_acq_ci1d1166_crdhd"/>
    <m/>
    <m/>
    <s v="Daily"/>
    <s v="d"/>
    <s v="ingest_cardlink_acq_ci1d1166_crdhd_d"/>
    <x v="126"/>
    <s v="CBR_Ingestion_cardlink_acq_ci1d1166_crdhd_v01_00_00.xlsx"/>
    <s v="Completed"/>
    <s v="Not Started"/>
    <s v="Auto"/>
    <s v="Header"/>
    <s v="N"/>
    <s v="Lot 1"/>
    <d v="2024-02-19T00:00:00"/>
    <s v="- Pending Cast datatype YYMM,HHMMSS"/>
    <m/>
    <s v="Not Started"/>
    <s v="Not Started"/>
    <x v="0"/>
  </r>
  <r>
    <x v="1"/>
    <x v="18"/>
    <x v="3"/>
    <s v="Pull EBAN/DIH file"/>
    <n v="268.01"/>
    <s v="cardlink_acq"/>
    <s v="card_regis"/>
    <s v="ci1d1178_crdreg"/>
    <s v="persist_cardlink_acq"/>
    <s v="cardlink_acq_ci1d1178_crdreg"/>
    <s v="v_cardlink_acq_ci1d1178_crdreg"/>
    <m/>
    <m/>
    <s v="Daily"/>
    <s v="d"/>
    <s v="ingest_cardlink_acq_ci1d1178_crdreg_d"/>
    <x v="127"/>
    <s v="CBR_Ingestion_cardlink_acq_ci1d1178_crdreg_v01_00_00.xlsx"/>
    <s v="Completed"/>
    <s v="Not Started"/>
    <s v="Tua"/>
    <m/>
    <m/>
    <s v="Lot 1"/>
    <d v="2024-02-19T00:00:00"/>
    <s v="[18-Feb-24 Sarancha S.]_x000a_- date format yyyy-MM-ddTHH:mm:ss[.s[s*]][TZD] _x000a_- Note: cardbirthday (BC.)"/>
    <m/>
    <s v="Not Started"/>
    <s v="Not Started"/>
    <x v="0"/>
  </r>
  <r>
    <x v="1"/>
    <x v="18"/>
    <x v="3"/>
    <s v="Pull EBAN/DIH file"/>
    <n v="268.01"/>
    <s v="cardlink_acq"/>
    <s v="card_tp"/>
    <s v="ci1d1167_cardtype"/>
    <s v="persist_cardlink_acq"/>
    <s v="cardlink_acq_ci1d1167_cardtype"/>
    <s v="v_cardlink_acq_ci1d1167_cardtype"/>
    <m/>
    <m/>
    <s v="Daily"/>
    <s v="d"/>
    <s v="ingest_cardlink_acq_ci1d1167_cardtype_d"/>
    <x v="128"/>
    <s v="CBR_Ingestion_cardlink_acq_ci1d1167_cardtype_v01_00_00.xlsx"/>
    <s v="Completed"/>
    <s v="Not Started"/>
    <s v="Auto"/>
    <s v="Header"/>
    <s v="N"/>
    <s v="Lot 1"/>
    <d v="2024-02-19T00:00:00"/>
    <m/>
    <m/>
    <s v="Not Started"/>
    <s v="Not Started"/>
    <x v="0"/>
  </r>
  <r>
    <x v="1"/>
    <x v="19"/>
    <x v="1"/>
    <s v="Source File (Pull)"/>
    <n v="772"/>
    <s v="ccms"/>
    <s v="card_holdr"/>
    <s v="bda772n2_cardholder_full_dih_enc"/>
    <s v="persist_ccms"/>
    <s v="ccms_bda772n2_cardholder_full_dih_enc"/>
    <s v="v_ccms_bda772n2_cardholder_full_dih_enc"/>
    <m/>
    <m/>
    <s v="Daily"/>
    <s v="d"/>
    <s v="ingest_ccms_bda772n2_cardholder_full_dih_enc_d"/>
    <x v="129"/>
    <s v="CBR_Ingestion_ccms_bda772n2_cardholder_full_dih_enc_v01_00_00.xlsx"/>
    <s v="Completed"/>
    <s v="Not Started"/>
    <s v="Auto"/>
    <s v="Header"/>
    <s v="N"/>
    <s v="Lot 1"/>
    <d v="2024-02-19T00:00:00"/>
    <m/>
    <m/>
    <s v="Not Started"/>
    <s v="Not Started"/>
    <x v="0"/>
  </r>
  <r>
    <x v="1"/>
    <x v="19"/>
    <x v="1"/>
    <s v="Source File (Pull)"/>
    <n v="772"/>
    <s v="ccms"/>
    <s v="card_regis"/>
    <s v="bda772n4_cardregister"/>
    <s v="persist_ccms"/>
    <s v="ccms_bda772n4_cardregister"/>
    <s v="v_ccms_bda772n4_cardregister"/>
    <m/>
    <m/>
    <s v="Daily"/>
    <s v="d"/>
    <s v="ingest_ccms_bda772n4_cardregister_d"/>
    <x v="130"/>
    <s v="CBR_Ingestion_ccms_bda772n4_cardregister_v01_00_00.xlsx"/>
    <s v="Completed"/>
    <s v="Not Started"/>
    <s v="Auto"/>
    <s v="Header"/>
    <s v="N"/>
    <s v="Lot 1"/>
    <d v="2024-02-19T00:00:00"/>
    <m/>
    <m/>
    <s v="Not Started"/>
    <s v="Not Started"/>
    <x v="0"/>
  </r>
  <r>
    <x v="1"/>
    <x v="19"/>
    <x v="1"/>
    <s v="Source File (Pull)"/>
    <n v="772"/>
    <s v="ccms"/>
    <s v="card_holdr_purge"/>
    <s v="bp772n1_cardholder_purge"/>
    <s v="persist_ccms"/>
    <s v="ccms_bp772n1_cardholder_purge"/>
    <s v="v_ccms_bp772n1_cardholder_purge"/>
    <m/>
    <m/>
    <s v="S"/>
    <s v="s"/>
    <s v="ingest_ccms_bp772n1_cardholder_purge_s"/>
    <x v="131"/>
    <s v="CBR_Ingestion_ccms_bp772n1_cardholder_purge_v01_00_00.xlsx"/>
    <s v="Completed"/>
    <s v="Not Started"/>
    <s v="Auto"/>
    <s v="Header"/>
    <s v="N"/>
    <s v="Lot 1"/>
    <d v="2024-02-19T00:00:00"/>
    <s v="Remark: Frequency -&gt; Half-Year (First Saturday of January and July)_x000a_"/>
    <m/>
    <s v="Not Started"/>
    <s v="Not Started"/>
    <x v="0"/>
  </r>
  <r>
    <x v="1"/>
    <x v="19"/>
    <x v="1"/>
    <s v="Source File (Pull)"/>
    <n v="772"/>
    <s v="ccms"/>
    <s v="card_tp"/>
    <s v="bda772n5_listcardtype"/>
    <s v="persist_ccms"/>
    <s v="ccms_bda772n5_listcardtype"/>
    <s v="v_ccms_bda772n5_listcardtype"/>
    <m/>
    <m/>
    <s v="Daily"/>
    <s v="d"/>
    <s v="ingest_ccms_bda772n5_listcardtype_d"/>
    <x v="132"/>
    <s v="CBR_Ingestion_ccms_bda772n5_listcardtype_v01_00_00.xlsx"/>
    <s v="Completed"/>
    <s v="Not Started"/>
    <s v="Auto"/>
    <s v="Header"/>
    <s v="N"/>
    <s v="Lot 1"/>
    <d v="2024-02-19T00:00:00"/>
    <s v="Pending top section"/>
    <m/>
    <s v="Not Started"/>
    <s v="Not Started"/>
    <x v="0"/>
  </r>
  <r>
    <x v="0"/>
    <x v="20"/>
    <x v="0"/>
    <s v="Pull EBAN File"/>
    <n v="506"/>
    <s v="hris"/>
    <s v="emp_acct"/>
    <s v="staff_accnt_vw"/>
    <s v="persist_hris"/>
    <s v="hris_staff_accnt_vw"/>
    <s v="v_hris_staff_accnt_vw"/>
    <m/>
    <m/>
    <s v="Daily"/>
    <s v="d"/>
    <s v="ingest_hris_staff_accnt_vw_d"/>
    <x v="133"/>
    <s v="CBR_Ingestion_hris_staff_accnt_vw_v01_00_00.xlsx"/>
    <s v="Completed"/>
    <s v="Not Started"/>
    <s v="Tua"/>
    <m/>
    <m/>
    <s v="N/A"/>
    <s v="N/A"/>
    <s v="[6-Feb] Delimiter &amp; Encode from KBMF"/>
    <s v="Header/Tailor"/>
    <s v="Not Started"/>
    <s v="Completed"/>
    <x v="0"/>
  </r>
  <r>
    <x v="1"/>
    <x v="12"/>
    <x v="3"/>
    <s v="Pull EBAN/DIH file"/>
    <n v="268"/>
    <s v="cardlink"/>
    <s v="kb1dh001_cp1t170"/>
    <s v="kb1dh001_cp1t170"/>
    <s v="persist_cardlink"/>
    <s v="cardlink_kb1dh001_cp1t170"/>
    <s v="v_cardlink_kb1dh001_cp1t170"/>
    <m/>
    <m/>
    <s v="S"/>
    <s v="s"/>
    <s v="ingest_cardlink_kb1dh001_cp1t170_s"/>
    <x v="134"/>
    <s v="CBR_Ingestion_cardlink_kb1dh001_cp1t170_v01_00_00.xlsx"/>
    <s v="In-Progress"/>
    <s v="Not Started"/>
    <s v="Auto"/>
    <s v="Header"/>
    <s v="Y"/>
    <s v="Lot 2"/>
    <d v="2024-02-22T00:00:00"/>
    <s v="[Feb 19]_x000a_How to input fields: _x000a_- 2 CBR in KBMF: Master transaction file_x000a_"/>
    <m/>
    <s v="Not Started"/>
    <s v="Not Started"/>
    <x v="0"/>
  </r>
  <r>
    <x v="1"/>
    <x v="12"/>
    <x v="3"/>
    <s v="Pull EBAN/DIH file"/>
    <n v="268"/>
    <s v="cardlink"/>
    <s v="kb1dh007_cpahf"/>
    <s v="kb1dh007_cpahf"/>
    <s v="persist_cardlink"/>
    <s v="cardlink_kb1dh007_cpahf"/>
    <s v="v_cardlink_kb1dh007_cpahf"/>
    <m/>
    <m/>
    <s v="Daily"/>
    <s v="d"/>
    <s v="ingest_cardlink_kb1dh007_cpahf_d"/>
    <x v="135"/>
    <s v="CBR_Ingestion_cardlink_kb1dh007_cpahf_v01_00_00.xlsx"/>
    <s v="Pending Recheck"/>
    <s v="Not Started"/>
    <s v="Auto"/>
    <s v="Header"/>
    <s v="Y"/>
    <s v="Lot 1"/>
    <d v="2024-02-19T00:00:00"/>
    <s v="[Feb19} Pending: Mandatory Fields"/>
    <m/>
    <s v="Not Started"/>
    <s v="Not Started"/>
    <x v="0"/>
  </r>
  <r>
    <x v="1"/>
    <x v="12"/>
    <x v="3"/>
    <s v="Pull EBAN/DIH file"/>
    <n v="268"/>
    <s v="cardlink"/>
    <s v="kb1dh009_kbbmer"/>
    <s v="kb1dh009_kbbmer"/>
    <s v="persist_cardlink"/>
    <s v="cardlink_kb1dh009_kbbmer"/>
    <s v="v_cardlink_kb1dh009_kbbmer"/>
    <m/>
    <m/>
    <s v="Daily"/>
    <s v="d"/>
    <s v="ingest_cardlink_kb1dh009_kbbmer_d"/>
    <x v="136"/>
    <s v="CBR_Ingestion_cardlink_kb1dh009_kbbmer_v01_00_00.xlsx"/>
    <s v="Pending Recheck"/>
    <s v="Not Started"/>
    <s v="Auto"/>
    <s v="Header"/>
    <s v="Y"/>
    <s v="Lot 1"/>
    <d v="2024-02-19T00:00:00"/>
    <m/>
    <m/>
    <s v="Not Started"/>
    <s v="Not Started"/>
    <x v="0"/>
  </r>
  <r>
    <x v="1"/>
    <x v="12"/>
    <x v="3"/>
    <s v="Pull EBAN/DIH file"/>
    <n v="268"/>
    <s v="cardlink"/>
    <s v="kb1dh011_cc1d2027"/>
    <s v="kb1dh011_cc1d2027"/>
    <s v="persist_cardlink"/>
    <s v="cardlink_kb1dh011_cc1d2027"/>
    <s v="v_cardlink_kb1dh011_cc1d2027"/>
    <m/>
    <m/>
    <s v="Daily"/>
    <s v="d"/>
    <s v="ingest_cardlink_kb1dh011_cc1d2027_d"/>
    <x v="137"/>
    <s v="CBR_Ingestion_cardlink_kb1dh011_cc1d2027_v01_00_00.xlsx"/>
    <s v="Not Started"/>
    <s v="Not Started"/>
    <s v="Auto"/>
    <m/>
    <m/>
    <s v="Lot 2"/>
    <d v="2024-02-23T00:00:00"/>
    <m/>
    <m/>
    <s v="Not Started"/>
    <s v="Not Started"/>
    <x v="0"/>
  </r>
  <r>
    <x v="1"/>
    <x v="12"/>
    <x v="3"/>
    <s v="Pull EBAN/DIH file"/>
    <n v="268"/>
    <s v="cardlink"/>
    <s v="kb1dh012_cpcah"/>
    <s v="kb1dh012_cpcah"/>
    <s v="persist_cardlink"/>
    <s v="cardlink_kb1dh012_cpcah"/>
    <s v="v_cardlink_kb1dh012_cpcah"/>
    <m/>
    <m/>
    <s v="Daily"/>
    <s v="d"/>
    <s v="ingest_cardlink_kb1dh012_cpcah_d"/>
    <x v="138"/>
    <s v="CBR_Ingestion_cardlink_kb1dh012_cpcah_v01_00_00.xlsx"/>
    <s v="Not Started"/>
    <s v="Not Started"/>
    <s v="Tua"/>
    <m/>
    <m/>
    <s v="Lot 2"/>
    <d v="2024-02-22T00:00:00"/>
    <m/>
    <m/>
    <s v="Not Started"/>
    <s v="Not Started"/>
    <x v="0"/>
  </r>
  <r>
    <x v="1"/>
    <x v="12"/>
    <x v="3"/>
    <s v="Pull EBAN/DIH file"/>
    <n v="268"/>
    <s v="cardlink"/>
    <s v="kb1dh014_cc1dmpgl"/>
    <s v="kb1dh014_cc1dmpgl"/>
    <s v="persist_cardlink"/>
    <s v="cardlink_kb1dh014_cc1dmpgl"/>
    <s v="v_cardlink_kb1dh014_cc1dmpgl"/>
    <m/>
    <m/>
    <s v="Daily"/>
    <s v="d"/>
    <s v="ingest_cardlink_kb1dh014_cc1dmpgl_d"/>
    <x v="139"/>
    <s v="CBR_Ingestion_cardlink_kb1dh014_cc1dmpgl_v01_00_00.xlsx"/>
    <s v="Not Started"/>
    <s v="Not Started"/>
    <s v="Tua"/>
    <m/>
    <m/>
    <s v="Lot 2"/>
    <d v="2024-02-22T00:00:00"/>
    <m/>
    <m/>
    <s v="Not Started"/>
    <s v="Not Started"/>
    <x v="0"/>
  </r>
  <r>
    <x v="1"/>
    <x v="12"/>
    <x v="3"/>
    <s v="Pull EBAN/DIH file"/>
    <n v="268"/>
    <s v="cardlink"/>
    <s v="kb1dh020_cc1d582d"/>
    <s v="kb1dh020_cc1d582d"/>
    <s v="persist_cardlink"/>
    <s v="cardlink_kb1dh020_cc1d582d"/>
    <s v="v_cardlink_kb1dh020_cc1d582d"/>
    <m/>
    <m/>
    <s v="Daily"/>
    <s v="d"/>
    <s v="ingest_cardlink_kb1dh020_cc1d582d_d"/>
    <x v="140"/>
    <s v="CBR_Ingestion_cardlink_kb1dh020_cc1d582d_v01_00_00.xlsx"/>
    <s v="Not Started"/>
    <s v="Not Started"/>
    <s v="Tua"/>
    <m/>
    <m/>
    <s v="Lot 2"/>
    <d v="2024-02-22T00:00:00"/>
    <m/>
    <m/>
    <s v="Not Started"/>
    <s v="Not Started"/>
    <x v="0"/>
  </r>
  <r>
    <x v="1"/>
    <x v="12"/>
    <x v="3"/>
    <s v="Pull EBAN/DIH file"/>
    <n v="268"/>
    <s v="cardlink"/>
    <s v="kb1dh021_cc1d582s"/>
    <s v="kb1dh021_cc1d582s"/>
    <s v="persist_cardlink"/>
    <s v="cardlink_kb1dh021_cc1d582s"/>
    <s v="v_cardlink_kb1dh021_cc1d582s"/>
    <m/>
    <m/>
    <s v="Daily"/>
    <s v="d"/>
    <s v="ingest_cardlink_kb1dh021_cc1d582s_d"/>
    <x v="141"/>
    <s v="CBR_Ingestion_cardlink_kb1dh021_cc1d582s_v01_00_00.xlsx"/>
    <s v="Not Started"/>
    <s v="Not Started"/>
    <s v="Kaew"/>
    <m/>
    <m/>
    <s v="Lot 2"/>
    <d v="2024-02-22T00:00:00"/>
    <m/>
    <m/>
    <s v="Not Started"/>
    <s v="Not Started"/>
    <x v="0"/>
  </r>
  <r>
    <x v="1"/>
    <x v="12"/>
    <x v="3"/>
    <s v="Pull EBAN/DIH file"/>
    <n v="268"/>
    <s v="cardlink"/>
    <s v="kb1dh022_oadcc32"/>
    <s v="kb1dh022_oadcc32"/>
    <s v="persist_cardlink"/>
    <s v="cardlink_kb1dh022_oadcc32"/>
    <s v="v_cardlink_kb1dh022_oadcc32"/>
    <m/>
    <m/>
    <s v="Daily"/>
    <s v="d"/>
    <s v="ingest_cardlink_kb1dh022_oadcc32_d"/>
    <x v="142"/>
    <s v="CBR_Ingestion_cardlink_kb1dh022_oadcc32_v01_00_00.xlsx"/>
    <s v="Not Started"/>
    <s v="Not Started"/>
    <s v="Tua"/>
    <m/>
    <m/>
    <s v="Lot 2"/>
    <d v="2024-02-23T00:00:00"/>
    <m/>
    <m/>
    <s v="Not Started"/>
    <s v="Not Started"/>
    <x v="0"/>
  </r>
  <r>
    <x v="1"/>
    <x v="12"/>
    <x v="3"/>
    <s v="Pull EBAN/DIH file"/>
    <n v="268"/>
    <s v="cardlink"/>
    <s v="kb1dh024_cc1d560"/>
    <s v="kb1dh024_cc1d560"/>
    <s v="persist_cardlink"/>
    <s v="cardlink_kb1dh024_cc1d560"/>
    <s v="v_cardlink_kb1dh024_cc1d560"/>
    <m/>
    <m/>
    <s v="Daily"/>
    <s v="d"/>
    <s v="ingest_cardlink_kb1dh024_cc1d560_d"/>
    <x v="143"/>
    <s v="CBR_Ingestion_cardlink_kb1dh024_cc1d560_v01_00_00.xlsx"/>
    <s v="Not Started"/>
    <s v="Not Started"/>
    <s v="Tua"/>
    <m/>
    <m/>
    <s v="Lot 2"/>
    <d v="2024-02-23T00:00:00"/>
    <m/>
    <m/>
    <s v="Not Started"/>
    <s v="Not Started"/>
    <x v="0"/>
  </r>
  <r>
    <x v="1"/>
    <x v="12"/>
    <x v="3"/>
    <s v="Pull EBAN/DIH file"/>
    <n v="268"/>
    <s v="cardlink"/>
    <s v="kb1dh025_cpcah"/>
    <s v="kb1dh025_cpcah"/>
    <s v="persist_cardlink"/>
    <s v="cardlink_kb1dh025_cpcah"/>
    <s v="v_cardlink_kb1dh025_cpcah"/>
    <m/>
    <m/>
    <s v="Daily"/>
    <s v="d"/>
    <s v="ingest_cardlink_kb1dh025_cpcah_d"/>
    <x v="144"/>
    <s v="CBR_Ingestion_cardlink_kb1dh025_cpcah_v01_00_00.xlsx"/>
    <s v="Not Started"/>
    <s v="Not Started"/>
    <s v="Tua"/>
    <m/>
    <m/>
    <s v="Lot 2"/>
    <d v="2024-02-23T00:00:00"/>
    <m/>
    <m/>
    <s v="Not Started"/>
    <s v="Not Started"/>
    <x v="0"/>
  </r>
  <r>
    <x v="1"/>
    <x v="12"/>
    <x v="3"/>
    <s v="Pull EBAN/DIH file"/>
    <n v="268"/>
    <s v="cardlink"/>
    <s v="kb1dh032_addtype"/>
    <s v="kb1dh032_addtype"/>
    <s v="persist_cardlink"/>
    <s v="cardlink_kb1dh032_addtype"/>
    <s v="v_cardlink_kb1dh032_addtype"/>
    <m/>
    <m/>
    <s v="On-Request"/>
    <s v="o"/>
    <s v="ingest_cardlink_kb1dh032_addtype_o"/>
    <x v="145"/>
    <s v="CBR_Ingestion_cardlink_kb1dh032_addtype_v01_00_00.xlsx"/>
    <s v="Not Started"/>
    <s v="Not Started"/>
    <s v="Tua"/>
    <m/>
    <m/>
    <s v="Lot 2"/>
    <d v="2024-02-23T00:00:00"/>
    <m/>
    <m/>
    <s v="Not Started"/>
    <s v="Not Started"/>
    <x v="0"/>
  </r>
  <r>
    <x v="0"/>
    <x v="12"/>
    <x v="3"/>
    <s v="Pull EBAN/DIH file"/>
    <n v="268"/>
    <s v="cardlink"/>
    <s v="oatkn"/>
    <s v="la10s_oatkn"/>
    <s v="persist_cardlink"/>
    <s v="cardlink_la10s_oatkn"/>
    <s v="v_cardlink_la10s_oatkn"/>
    <m/>
    <m/>
    <s v="Daily"/>
    <s v="d"/>
    <s v="ingest_cardlink_la10s_oatkn_d"/>
    <x v="146"/>
    <s v="CBR_Ingestion_cardlink_la10s_oatkn_v01_00_00.xlsx"/>
    <s v="Completed"/>
    <s v="Not Started"/>
    <s v="Kaew"/>
    <s v="Y"/>
    <m/>
    <s v="N/A"/>
    <s v="N/A"/>
    <s v="No CBR: Source Schema Empty_x000a_- oatkn_time_change X(10) =&gt; HHH:MM:SS , oatkn_acct_exp_date 9(05) =&gt; MMMYY"/>
    <s v="Header/Tailor"/>
    <s v="Not Started"/>
    <s v="Completed"/>
    <x v="0"/>
  </r>
  <r>
    <x v="1"/>
    <x v="12"/>
    <x v="3"/>
    <s v="Pull EBAN/DIH file"/>
    <n v="268"/>
    <s v="cardlink"/>
    <s v="kb1dh037_cptcpf"/>
    <s v="kb1dh037_cptcpf"/>
    <s v="persist_cardlink"/>
    <s v="cardlink_kb1dh037_cptcpf"/>
    <s v="v_cardlink_kb1dh037_cptcpf"/>
    <m/>
    <m/>
    <s v="Daily"/>
    <s v="d"/>
    <s v="ingest_cardlink_kb1dh037_cptcpf_d"/>
    <x v="147"/>
    <s v="CBR_Ingestion_cardlink_kb1dh037_cptcpf_v01_00_00.xlsx"/>
    <s v="Not Started"/>
    <s v="Not Started"/>
    <s v="Tua"/>
    <m/>
    <m/>
    <s v="Lot 2"/>
    <d v="2024-02-23T00:00:00"/>
    <m/>
    <m/>
    <s v="Not Started"/>
    <s v="Not Started"/>
    <x v="0"/>
  </r>
  <r>
    <x v="1"/>
    <x v="12"/>
    <x v="3"/>
    <s v="Pull EBAN/DIH file"/>
    <n v="268"/>
    <s v="cardlink"/>
    <s v="kb1dh038_cc1d5012"/>
    <s v="kb1dh038_cc1d5012"/>
    <s v="persist_cardlink"/>
    <s v="cardlink_kb1dh038_cc1d5012"/>
    <s v="v_cardlink_kb1dh038_cc1d5012"/>
    <m/>
    <m/>
    <s v="Daily"/>
    <s v="d"/>
    <s v="ingest_cardlink_kb1dh038_cc1d5012_d"/>
    <x v="148"/>
    <s v="CBR_Ingestion_cardlink_kb1dh038_cc1d5012_v01_00_00.xlsx"/>
    <s v="Not Started"/>
    <s v="Not Started"/>
    <s v="Kaew"/>
    <m/>
    <m/>
    <s v="Lot 2"/>
    <d v="2024-02-23T00:00:00"/>
    <m/>
    <m/>
    <s v="Not Started"/>
    <s v="Not Started"/>
    <x v="0"/>
  </r>
  <r>
    <x v="1"/>
    <x v="12"/>
    <x v="3"/>
    <s v="Pull EBAN/DIH file"/>
    <n v="268"/>
    <s v="cardlink"/>
    <s v="lb1dh002_lbcrd"/>
    <s v="lb1dh002_lbcrd"/>
    <s v="persist_cardlink"/>
    <s v="cardlink_lb1dh002_lbcrd"/>
    <s v="v_cardlink_lb1dh002_lbcrd"/>
    <m/>
    <m/>
    <s v="Daily"/>
    <s v="d"/>
    <s v="ingest_cardlink_lb1dh002_lbcrd_d"/>
    <x v="149"/>
    <s v="CBR_Ingestion_cardlink_lb1dh002_lbcrd_v01_00_00.xlsx"/>
    <s v="Not Started"/>
    <s v="Not Started"/>
    <s v="Kaew"/>
    <m/>
    <m/>
    <s v="Lot 2"/>
    <d v="2024-02-23T00:00:00"/>
    <m/>
    <m/>
    <s v="Not Started"/>
    <s v="Not Started"/>
    <x v="0"/>
  </r>
  <r>
    <x v="0"/>
    <x v="5"/>
    <x v="1"/>
    <s v="Source File (Push)"/>
    <n v="780"/>
    <s v="csm"/>
    <s v="downstreamrules"/>
    <s v="downstreamrules"/>
    <s v="persist_csm"/>
    <s v="csm_downstreamrules"/>
    <s v="v_csm_downstreamrules"/>
    <m/>
    <m/>
    <s v="Daily"/>
    <s v="d"/>
    <s v="ingest_csm_downstreamrules_d"/>
    <x v="150"/>
    <s v="CBR_Ingestion_csm_downstreamrules_v01_00_00.xlsx"/>
    <s v="Completed"/>
    <s v="Not Started"/>
    <s v="Tua"/>
    <m/>
    <m/>
    <s v="N/A"/>
    <s v="N/A"/>
    <s v="No CBR: Source Schema Empty"/>
    <s v="N/A"/>
    <s v="Completed"/>
    <s v="Completed"/>
    <x v="2"/>
  </r>
  <r>
    <x v="0"/>
    <x v="5"/>
    <x v="1"/>
    <s v="Source File (Push)"/>
    <n v="780"/>
    <s v="csm"/>
    <s v="downstreamconfig"/>
    <s v="downstreamconfig"/>
    <s v="persist_csm"/>
    <s v="csm_downstreamconfig"/>
    <s v="v_csm_downstreamconfig"/>
    <m/>
    <m/>
    <s v="Daily"/>
    <s v="d"/>
    <s v="ingest_csm_downstreamconfig_d"/>
    <x v="151"/>
    <s v="CBR_Ingestion_csm_downstreamconfig_v01_00_00.xlsx"/>
    <s v="Completed"/>
    <s v="Not Started"/>
    <s v="Tua"/>
    <m/>
    <m/>
    <s v="N/A"/>
    <s v="N/A"/>
    <s v="No CBR: Source Schema Empty"/>
    <s v="N/A"/>
    <s v="Completed"/>
    <s v="Completed"/>
    <x v="2"/>
  </r>
  <r>
    <x v="0"/>
    <x v="5"/>
    <x v="1"/>
    <s v="Source File (Push)"/>
    <n v="780"/>
    <s v="csm"/>
    <s v="custxformxconsentlog"/>
    <s v="custxformxconsentlog"/>
    <s v="persist_csm"/>
    <s v="csm_custxformxconsentlog"/>
    <s v="v_csm_custxformxconsentlog"/>
    <m/>
    <m/>
    <s v="Daily"/>
    <s v="d"/>
    <s v="ingest_csm_custxformxconsentlog_d"/>
    <x v="152"/>
    <s v="CBR_Ingestion_csm_custxformxconsentlog_v01_00_00.xlsx"/>
    <s v="Completed"/>
    <s v="Not Started"/>
    <s v="Tua"/>
    <m/>
    <m/>
    <s v="N/A"/>
    <s v="N/A"/>
    <m/>
    <s v="N/A"/>
    <s v="Completed"/>
    <s v="Completed"/>
    <x v="2"/>
  </r>
  <r>
    <x v="0"/>
    <x v="5"/>
    <x v="1"/>
    <s v="Source File (Push)"/>
    <n v="780"/>
    <s v="csm"/>
    <s v="custxformxconsentderived"/>
    <s v="custxformxconsentderived"/>
    <s v="persist_csm"/>
    <s v="csm_custxformxconsentderived"/>
    <s v="v_csm_custxformxconsentderived"/>
    <m/>
    <m/>
    <s v="Daily"/>
    <s v="d"/>
    <s v="ingest_csm_custxformxconsentderived_d"/>
    <x v="153"/>
    <s v="CBR_Ingestion_csm_custxformxconsentderived_v01_00_00.xlsx"/>
    <s v="Completed"/>
    <s v="Not Started"/>
    <s v="Tua"/>
    <m/>
    <m/>
    <s v="N/A"/>
    <s v="N/A"/>
    <s v="No CBR: Source Schema Empty"/>
    <s v="N/A"/>
    <s v="Completed"/>
    <s v="Completed"/>
    <x v="2"/>
  </r>
  <r>
    <x v="0"/>
    <x v="5"/>
    <x v="1"/>
    <s v="Source File (Push)"/>
    <n v="780"/>
    <s v="csm"/>
    <s v="custxformxconsentderivedlog"/>
    <s v="custxformxconsentderivedlog"/>
    <s v="persist_csm"/>
    <s v="csm_custxformxconsentderivedlog"/>
    <s v="v_csm_custxformxconsentderivedlog"/>
    <m/>
    <m/>
    <s v="Daily"/>
    <s v="d"/>
    <s v="ingest_csm_custxformxconsentderivedlog_d"/>
    <x v="154"/>
    <s v="CBR_Ingestion_csm_custxformxconsentderivedlog_v01_00_00.xlsx"/>
    <s v="Completed"/>
    <s v="Not Started"/>
    <s v="Tua"/>
    <m/>
    <m/>
    <s v="N/A"/>
    <s v="N/A"/>
    <s v="No CBR: Source Schema Empty"/>
    <s v="N/A"/>
    <s v="Completed"/>
    <s v="Completed"/>
    <x v="2"/>
  </r>
  <r>
    <x v="1"/>
    <x v="21"/>
    <x v="0"/>
    <s v="EBAN Extraction File"/>
    <n v="509"/>
    <s v="kplus"/>
    <s v="mb_actn_log"/>
    <s v="view_jmobileactlog_log"/>
    <s v="persist_kplus"/>
    <s v="kplus_view_jmobileactlog_log"/>
    <s v="v_kplus_view_jmobileactlog_log"/>
    <m/>
    <m/>
    <s v="Daily"/>
    <s v="d"/>
    <s v="ingest_kplus_view_jmobileactlog_log_d"/>
    <x v="155"/>
    <s v="CBR_Ingestion_kplus_view_jmobileactlog_log_v01_00_00.xlsx"/>
    <s v="Not Started"/>
    <s v="Not Started"/>
    <s v="Kaew"/>
    <m/>
    <m/>
    <s v="Lot 2"/>
    <d v="2024-02-20T00:00:00"/>
    <s v="Pending to update table specification"/>
    <s v="N/A"/>
    <s v="Not Started"/>
    <s v="Not Started"/>
    <x v="0"/>
  </r>
  <r>
    <x v="1"/>
    <x v="21"/>
    <x v="0"/>
    <s v="EBAN Extraction File"/>
    <n v="509"/>
    <s v="kplus"/>
    <s v="mb_plus_ip_mstr"/>
    <s v="view_jmobile_log"/>
    <s v="persist_kplus"/>
    <s v="kplus_view_jmobile_log"/>
    <s v="v_kplus_view_jmobile_log"/>
    <m/>
    <m/>
    <s v="Daily"/>
    <s v="d"/>
    <s v="ingest_kplus_view_jmobile_log_d"/>
    <x v="156"/>
    <s v="CBR_Ingestion_kplus_view_jmobile_log_v01_00_00.xlsx"/>
    <s v="Not Started"/>
    <s v="Not Started"/>
    <s v="Kaew"/>
    <m/>
    <m/>
    <s v="Lot 2"/>
    <d v="2024-02-20T00:00:00"/>
    <s v="Pending to update table specification"/>
    <s v="N/A"/>
    <s v="Not Started"/>
    <s v="Not Started"/>
    <x v="0"/>
  </r>
  <r>
    <x v="1"/>
    <x v="21"/>
    <x v="0"/>
    <s v="EBAN Extraction File"/>
    <n v="509"/>
    <s v="kplus"/>
    <s v="mb_plus_ip_x_ar_rel"/>
    <s v="view_jmobileacctcard_log"/>
    <s v="persist_kplus"/>
    <s v="kplus_view_jmobileacctcard_log"/>
    <s v="v_kplus_view_jmobileacctcard_log"/>
    <m/>
    <m/>
    <s v="Daily"/>
    <s v="d"/>
    <s v="ingest_kplus_view_jmobileacctcard_log_d"/>
    <x v="157"/>
    <s v="CBR_Ingestion_kplus_view_jmobileacctcard_log_v01_00_00.xlsx"/>
    <s v="Not Started"/>
    <s v="Not Started"/>
    <s v="Kaew"/>
    <m/>
    <m/>
    <s v="Lot 2"/>
    <d v="2024-02-20T00:00:00"/>
    <s v="Pending to update table specification"/>
    <s v="N/A"/>
    <s v="Not Started"/>
    <s v="Not Started"/>
    <x v="0"/>
  </r>
  <r>
    <x v="1"/>
    <x v="21"/>
    <x v="0"/>
    <s v="EBAN Extraction File"/>
    <n v="397"/>
    <s v="kplus"/>
    <s v="mb_bca_rgst_log_hd"/>
    <s v="view_balancealertreglog_log"/>
    <s v="persist_kplus"/>
    <s v="kplus_view_balancealertreglog_log"/>
    <s v="v_kplus_view_balancealertreglog_log"/>
    <m/>
    <m/>
    <s v="Daily"/>
    <s v="d"/>
    <s v="ingest_kplus_view_balancealertreglog_log_d"/>
    <x v="158"/>
    <s v="CBR_Ingestion_kplus_view_balancealertreglog_log_v01_00_00.xlsx"/>
    <s v="Not Started"/>
    <s v="Not Started"/>
    <s v="Kaew"/>
    <m/>
    <m/>
    <s v="Lot 2"/>
    <d v="2024-02-20T00:00:00"/>
    <m/>
    <s v="N/A"/>
    <s v="Not Started"/>
    <s v="Not Started"/>
    <x v="0"/>
  </r>
  <r>
    <x v="1"/>
    <x v="21"/>
    <x v="0"/>
    <s v="EBAN Extraction File"/>
    <n v="509"/>
    <s v="kplus"/>
    <s v="mb_actn_log"/>
    <s v="actlog_qlocal"/>
    <s v="persist_kplus"/>
    <s v="kplus_actlog_qlocal"/>
    <s v="v_kplus_actlog_qlocal"/>
    <m/>
    <m/>
    <s v="Daily"/>
    <s v="d"/>
    <s v="ingest_kplus_actlog_qlocal_d"/>
    <x v="159"/>
    <s v="CBR_Ingestion_kplus_actlog_qlocal_v01_00_00.xlsx"/>
    <s v="Not Started"/>
    <s v="Not Started"/>
    <s v="Kaew"/>
    <m/>
    <m/>
    <s v="Lot 2"/>
    <d v="2024-02-21T00:00:00"/>
    <s v="[EBAN Team's comment] Check Layout เทียบกับ CBR อีกที"/>
    <s v="N/A"/>
    <s v="Not Started"/>
    <s v="Not Started"/>
    <x v="0"/>
  </r>
  <r>
    <x v="1"/>
    <x v="21"/>
    <x v="0"/>
    <s v="EBAN Extraction File"/>
    <n v="509"/>
    <s v="kplus"/>
    <s v="mb_txn_log_hd"/>
    <s v="odsmbl_mbl_fnc_txn"/>
    <s v="persist_kplus"/>
    <s v="kplus_odsmbl_mbl_fnc_txn"/>
    <s v="v_kplus_odsmbl_mbl_fnc_txn"/>
    <m/>
    <m/>
    <s v="Daily"/>
    <s v="d"/>
    <s v="ingest_kplus_odsmbl_mbl_fnc_txn_d"/>
    <x v="160"/>
    <s v="CBR_Ingestion_kplus_odsmbl_mbl_fnc_txn_v01_00_00.xlsx"/>
    <s v="Not Started"/>
    <s v="Not Started"/>
    <s v="Auto"/>
    <m/>
    <m/>
    <s v="Lot 2"/>
    <d v="2024-02-21T00:00:00"/>
    <s v="[EBAN Team's comment] ใช้ Table เดียวกัน ต้องดูว่าแยกยังไง(รับจาก DIH ใช่ไหม)"/>
    <s v="N/A"/>
    <s v="Not Started"/>
    <s v="Not Started"/>
    <x v="0"/>
  </r>
  <r>
    <x v="1"/>
    <x v="21"/>
    <x v="0"/>
    <s v="EBAN Extraction File"/>
    <n v="509"/>
    <s v="kplus"/>
    <s v="mb_txn_log_hd"/>
    <s v="odsmbl_mbl_non_fnc_txn"/>
    <s v="persist_kplus"/>
    <s v="kplus_odsmbl_mbl_non_fnc_txn"/>
    <s v="v_kplus_odsmbl_mbl_non_fnc_txn"/>
    <m/>
    <m/>
    <s v="Daily"/>
    <s v="d"/>
    <s v="ingest_kplus_odsmbl_mbl_non_fnc_txn_d"/>
    <x v="161"/>
    <s v="CBR_Ingestion_kplus_odsmbl_mbl_non_fnc_txn_v01_00_00.xlsx"/>
    <s v="Not Started"/>
    <s v="Not Started"/>
    <s v="Auto"/>
    <m/>
    <m/>
    <s v="Lot 2"/>
    <d v="2024-02-21T00:00:00"/>
    <s v="[EBAN Team's comment] ใช้ Table เดียวกัน ต้องดูว่าแยกยังไง(รับจาก DIH ใช่ไหม)"/>
    <s v="N/A"/>
    <s v="Not Started"/>
    <s v="Not Started"/>
    <x v="0"/>
  </r>
  <r>
    <x v="1"/>
    <x v="21"/>
    <x v="0"/>
    <s v="EBAN Extraction File"/>
    <n v="397"/>
    <s v="kplus"/>
    <s v="mb_plus_bnk_cd"/>
    <s v="view_simbankbankinfo_log"/>
    <s v="persist_kplus"/>
    <s v="kplus_view_simbankbankinfo_log"/>
    <s v="v_kplus_view_simbankbankinfo_log"/>
    <m/>
    <m/>
    <s v="Daily"/>
    <s v="d"/>
    <s v="ingest_kplus_view_simbankbankinfo_log_d"/>
    <x v="162"/>
    <s v="CBR_Ingestion_kplus_view_simbankbankinfo_log_v01_00_00.xlsx"/>
    <s v="Not Started"/>
    <s v="Not Started"/>
    <s v="Auto"/>
    <m/>
    <m/>
    <s v="Lot 2"/>
    <d v="2024-02-21T00:00:00"/>
    <s v="Pending to update table specification"/>
    <s v="N/A"/>
    <s v="Not Started"/>
    <s v="Not Started"/>
    <x v="0"/>
  </r>
  <r>
    <x v="1"/>
    <x v="7"/>
    <x v="0"/>
    <s v="Pull EBAN File"/>
    <n v="735"/>
    <s v="gts"/>
    <s v="refr_lmt_tdg_ac_ar"/>
    <s v="dbttnrel"/>
    <s v="persist_gts"/>
    <s v="gts_dbttnrel"/>
    <s v="v_gts_dbttnrel"/>
    <m/>
    <m/>
    <s v="Daily"/>
    <s v="d"/>
    <s v="ingest_gts_dbttnrel_d"/>
    <x v="163"/>
    <s v="CBR_Ingestion_gts_dbttnrel_v01_00_00.xlsx"/>
    <s v="Not Started"/>
    <s v="Not Started"/>
    <s v="Kaew"/>
    <m/>
    <m/>
    <s v="Lot 2"/>
    <d v="2024-02-22T00:00:00"/>
    <m/>
    <m/>
    <s v="Not Started"/>
    <s v="Not Started"/>
    <x v="0"/>
  </r>
  <r>
    <x v="1"/>
    <x v="7"/>
    <x v="0"/>
    <s v="Pull EBAN File"/>
    <n v="735"/>
    <s v="gts"/>
    <s v="lmt_tdg_ac_ar"/>
    <s v="kbgt_limit"/>
    <s v="persist_gts"/>
    <s v="gts_kbgt_limit"/>
    <s v="v_gts_kbgt_limit"/>
    <m/>
    <m/>
    <s v="Daily"/>
    <s v="d"/>
    <s v="ingest_gts_kbgt_limit_d"/>
    <x v="164"/>
    <s v="CBR_Ingestion_gts_kbgt_limit_v01_00_00.xlsx"/>
    <s v="Not Started"/>
    <s v="Not Started"/>
    <s v="Kaew"/>
    <m/>
    <m/>
    <s v="Lot 2"/>
    <d v="2024-02-23T00:00:00"/>
    <m/>
    <m/>
    <s v="Not Started"/>
    <s v="Not Started"/>
    <x v="0"/>
  </r>
  <r>
    <x v="1"/>
    <x v="7"/>
    <x v="0"/>
    <s v="Pull EBAN File"/>
    <n v="735"/>
    <s v="gts"/>
    <s v="refr_l4_lmt_tdg_ac_ar"/>
    <s v="dbtl4xl10"/>
    <s v="persist_gts"/>
    <s v="gts_dbtl4xl10"/>
    <s v="v_gts_dbtl4xl10"/>
    <m/>
    <m/>
    <s v="Daily"/>
    <s v="d"/>
    <s v="ingest_gts_dbtl4xl10_d"/>
    <x v="165"/>
    <s v="CBR_Ingestion_gts_dbtl4xl10_v01_00_00.xlsx"/>
    <s v="Not Started"/>
    <s v="Not Started"/>
    <s v="Kaew"/>
    <m/>
    <m/>
    <s v="Lot 2"/>
    <d v="2024-02-23T00:00:00"/>
    <m/>
    <m/>
    <s v="Not Started"/>
    <s v="Not Started"/>
    <x v="0"/>
  </r>
  <r>
    <x v="1"/>
    <x v="7"/>
    <x v="0"/>
    <s v="Pull EBAN File"/>
    <n v="735"/>
    <s v="gts"/>
    <s v="lmt_alct_tdg_ac_ar"/>
    <s v="kbgt_limit_allocated"/>
    <s v="persist_gts"/>
    <s v="gts_kbgt_limit_allocated"/>
    <s v="v_gts_kbgt_limit_allocated"/>
    <m/>
    <m/>
    <s v="Daily"/>
    <s v="d"/>
    <s v="ingest_gts_kbgt_limit_allocated_d"/>
    <x v="166"/>
    <s v="CBR_Ingestion_gts_kbgt_limit_allocated_v01_00_00.xlsx"/>
    <s v="Not Started"/>
    <s v="Not Started"/>
    <s v="Kaew"/>
    <m/>
    <m/>
    <s v="Lot 2"/>
    <d v="2024-02-23T00:00:00"/>
    <m/>
    <m/>
    <s v="Not Started"/>
    <s v="Not Started"/>
    <x v="0"/>
  </r>
  <r>
    <x v="0"/>
    <x v="9"/>
    <x v="0"/>
    <s v="Pull EBAN File"/>
    <n v="590"/>
    <s v="mx"/>
    <s v="deal_ar_dtl"/>
    <s v="src_murx_deal_ar"/>
    <s v="persist_mx"/>
    <s v="mx_src_murx_deal_ar"/>
    <s v="v_mx_src_murx_deal_ar"/>
    <m/>
    <m/>
    <s v="Daily"/>
    <s v="d"/>
    <s v="ingest_mx_src_murx_deal_ar_d"/>
    <x v="167"/>
    <s v="CBR_Ingestion_mx_src_murx_deal_ar_v01_00_00.xlsx"/>
    <s v="Completed"/>
    <s v="Not Started"/>
    <s v="Tua"/>
    <m/>
    <m/>
    <s v="N/A"/>
    <s v="N/A"/>
    <s v="Header/Tailor ต้องเอารายละเอียดมาจากไหน"/>
    <s v="Header/Tailor"/>
    <s v="Not Started"/>
    <s v="Completed"/>
    <x v="0"/>
  </r>
  <r>
    <x v="0"/>
    <x v="9"/>
    <x v="0"/>
    <s v="Pull EBAN File"/>
    <n v="590"/>
    <s v="mx"/>
    <s v="lmt_ctp"/>
    <s v="report_limit_ctp_funded_forint"/>
    <s v="persist_mx"/>
    <s v="mx_report_limit_ctp_funded_forint"/>
    <s v="v_mx_report_limit_ctp_funded_forint"/>
    <m/>
    <m/>
    <s v="Daily"/>
    <s v="d"/>
    <s v="ingest_mx_report_limit_ctp_funded_forint_d"/>
    <x v="168"/>
    <s v="CBR_Ingestion_mx_report_limit_ctp_funded_forint_v01_00_00.xlsx"/>
    <s v="Completed"/>
    <s v="Not Started"/>
    <s v="Tua"/>
    <s v="N"/>
    <m/>
    <s v="N/A"/>
    <s v="N/A"/>
    <s v="Header/Tailor ต้องเอารายละเอียดมาจากไหน"/>
    <s v="Header/Tailor"/>
    <s v="Not Started"/>
    <s v="Completed"/>
    <x v="0"/>
  </r>
  <r>
    <x v="0"/>
    <x v="9"/>
    <x v="0"/>
    <s v="Pull EBAN File"/>
    <n v="590"/>
    <s v="mx"/>
    <s v="lmt_pse"/>
    <s v="report_limit_pse_forint"/>
    <s v="persist_mx"/>
    <s v="mx_report_limit_pse_forint"/>
    <s v="v_mx_report_limit_pse_forint"/>
    <m/>
    <m/>
    <s v="Daily"/>
    <s v="d"/>
    <s v="ingest_mx_report_limit_pse_forint_d"/>
    <x v="169"/>
    <s v="CBR_Ingestion_mx_report_limit_pse_forint_v01_00_00.xlsx"/>
    <s v="Completed"/>
    <s v="Not Started"/>
    <s v="Tua"/>
    <s v="N"/>
    <m/>
    <s v="N/A"/>
    <s v="N/A"/>
    <s v="Header/Tailor ต้องเอารายละเอียดมาจากไหน"/>
    <s v="Header/Tailor"/>
    <s v="Not Started"/>
    <s v="Completed"/>
    <x v="0"/>
  </r>
  <r>
    <x v="0"/>
    <x v="9"/>
    <x v="0"/>
    <s v="Pull EBAN File"/>
    <n v="590"/>
    <s v="mx"/>
    <s v="lmt_se"/>
    <s v="report_limit_se_forint"/>
    <s v="persist_mx"/>
    <s v="mx_report_limit_se_forint"/>
    <s v="v_mx_report_limit_se_forint"/>
    <m/>
    <m/>
    <s v="Daily"/>
    <s v="d"/>
    <s v="ingest_mx_report_limit_se_forint_d"/>
    <x v="170"/>
    <s v="CBR_Ingestion_mx_report_limit_se_forint_v01_00_00.xlsx"/>
    <s v="Completed"/>
    <s v="Not Started"/>
    <s v="Tua"/>
    <s v="N"/>
    <m/>
    <s v="N/A"/>
    <s v="N/A"/>
    <s v="Header/Tailor ต้องเอารายละเอียดมาจากไหน"/>
    <s v="Header/Tailor"/>
    <s v="Not Started"/>
    <s v="Completed"/>
    <x v="0"/>
  </r>
  <r>
    <x v="0"/>
    <x v="9"/>
    <x v="0"/>
    <s v="Pull EBAN File"/>
    <n v="590"/>
    <s v="mx"/>
    <s v="lmt_ctp_utlz"/>
    <s v="reset_lp_ctp_funded_forint"/>
    <s v="persist_mx"/>
    <s v="mx_reset_lp_ctp_funded_forint"/>
    <s v="v_mx_reset_lp_ctp_funded_forint"/>
    <m/>
    <m/>
    <s v="Daily"/>
    <s v="d"/>
    <s v="ingest_mx_reset_lp_ctp_funded_forint_d"/>
    <x v="171"/>
    <s v="CBR_Ingestion_mx_reset_lp_ctp_funded_forint_v01_00_00.xlsx"/>
    <s v="Completed"/>
    <s v="Not Started"/>
    <s v="Tua"/>
    <s v="N"/>
    <m/>
    <s v="N/A"/>
    <s v="N/A"/>
    <s v="Header/Tailor ต้องเอารายละเอียดมาจากไหน"/>
    <s v="Header/Tailor"/>
    <s v="Not Started"/>
    <s v="Completed"/>
    <x v="0"/>
  </r>
  <r>
    <x v="0"/>
    <x v="9"/>
    <x v="0"/>
    <s v="Pull EBAN File"/>
    <n v="590"/>
    <s v="mx"/>
    <s v="lmt_pse_utlz"/>
    <s v="reset_mplcde_forint"/>
    <s v="persist_mx"/>
    <s v="mx_reset_mplcde_forint"/>
    <s v="v_mx_reset_mplcde_forint"/>
    <m/>
    <m/>
    <s v="Daily"/>
    <s v="d"/>
    <s v="ingest_mx_reset_mplcde_forint_d"/>
    <x v="172"/>
    <s v="CBR_Ingestion_mx_reset_mplcde_forint_v01_00_00.xlsx"/>
    <s v="Completed"/>
    <s v="Not Started"/>
    <s v="Auto"/>
    <s v="N"/>
    <m/>
    <s v="N/A"/>
    <s v="N/A"/>
    <s v="- Header/Tailor ต้องเอารายละเอียดมาจากไหน_x000a_- เปลี่ยนชื่อ column จาก bad bank (y/n) เป็น bad_bank"/>
    <s v="Header/Tailor"/>
    <s v="Not Started"/>
    <s v="Completed"/>
    <x v="0"/>
  </r>
  <r>
    <x v="0"/>
    <x v="9"/>
    <x v="0"/>
    <s v="Pull EBAN File"/>
    <n v="590"/>
    <s v="mx"/>
    <s v="lmt_eff_dt"/>
    <s v="limiteffective"/>
    <s v="persist_mx"/>
    <s v="mx_limiteffective"/>
    <s v="v_mx_limiteffective"/>
    <m/>
    <m/>
    <s v="Daily"/>
    <s v="d"/>
    <s v="ingest_mx_limiteffective_d"/>
    <x v="173"/>
    <s v="CBR_Ingestion_mx_limiteffective_v01_00_00.xlsx"/>
    <s v="Completed"/>
    <s v="Not Started"/>
    <s v="Auto"/>
    <s v="N"/>
    <m/>
    <s v="N/A"/>
    <s v="N/A"/>
    <s v="- Header/Tailor ต้องเอารายละเอียดมาจากไหน"/>
    <s v="Header/Tailor"/>
    <s v="Not Started"/>
    <s v="Completed"/>
    <x v="0"/>
  </r>
  <r>
    <x v="0"/>
    <x v="22"/>
    <x v="0"/>
    <s v="Pull EBAN File"/>
    <n v="72"/>
    <s v="lec"/>
    <s v="lgl_cr_file"/>
    <s v="lecp_lec3d18"/>
    <s v="persist_lec"/>
    <s v="lec_lecp_lec3d18"/>
    <s v="v_lec_lecp_lec3d18"/>
    <m/>
    <m/>
    <s v="Monthly"/>
    <s v="m"/>
    <s v="ingest_lec_lecp_lec3d18_m"/>
    <x v="174"/>
    <s v="CBR_Ingestion_lec_lecp_lec3d18_v01_00_00.xlsx"/>
    <s v="Completed"/>
    <s v="Not Started"/>
    <s v="Auto"/>
    <s v="N"/>
    <m/>
    <s v="N/A"/>
    <s v="N/A"/>
    <m/>
    <s v="N/A"/>
    <s v="Not Started"/>
    <s v="Completed"/>
    <x v="0"/>
  </r>
  <r>
    <x v="1"/>
    <x v="8"/>
    <x v="2"/>
    <s v="Pull Database"/>
    <n v="460"/>
    <s v="scf"/>
    <s v="pd_map"/>
    <s v="product_map"/>
    <s v="persist_scf"/>
    <s v="scf_product_map"/>
    <s v="v_scf_product_map"/>
    <m/>
    <m/>
    <s v="Daily"/>
    <s v="d"/>
    <s v="ingest_scf_product_map_d"/>
    <x v="175"/>
    <s v="CBR_Ingestion_scf_product_map_v01_00_00.xlsx"/>
    <s v="Completed"/>
    <s v="In-Progress"/>
    <s v="Auto"/>
    <s v="N"/>
    <s v="N"/>
    <s v="Lot 1"/>
    <d v="2024-02-20T00:00:00"/>
    <s v="Pending to update table specification"/>
    <m/>
    <s v="Not Started"/>
    <s v="Not Started"/>
    <x v="0"/>
  </r>
  <r>
    <x v="1"/>
    <x v="8"/>
    <x v="2"/>
    <s v="Pull Database"/>
    <n v="460"/>
    <s v="scf"/>
    <s v="lmt_x_ar_rel"/>
    <s v="vw_rdt_scf_cl_acct"/>
    <s v="persist_scf"/>
    <s v="scf_vw_rdt_scf_cl_acct"/>
    <s v="v_scf_vw_rdt_scf_cl_acct"/>
    <m/>
    <m/>
    <s v="Daily"/>
    <s v="d"/>
    <s v="ingest_scf_vw_rdt_scf_cl_acct_d"/>
    <x v="176"/>
    <s v="CBR_Ingestion_scf_vw_rdt_scf_cl_acct_v01_00_00.xlsx"/>
    <s v="Completed"/>
    <s v="In-Progress"/>
    <s v="Auto"/>
    <s v="N"/>
    <s v="N"/>
    <s v="Lot 1"/>
    <d v="2024-02-20T00:00:00"/>
    <s v="Pending to update table specification"/>
    <m/>
    <s v="Not Started"/>
    <s v="Not Started"/>
    <x v="0"/>
  </r>
  <r>
    <x v="1"/>
    <x v="0"/>
    <x v="0"/>
    <m/>
    <n v="668"/>
    <s v="pcb_dep"/>
    <s v="ar_ca_lmt"/>
    <s v="src_pf_ar_ca_limit_dly"/>
    <s v="persist_pcb_dep"/>
    <s v="pcb_dep_src_pf_ar_ca_limit_dly"/>
    <s v="v_pcb_dep_src_pf_ar_ca_limit_dly"/>
    <m/>
    <m/>
    <s v="Daily"/>
    <s v="d"/>
    <s v="ingest_pcb_dep_src_pf_ar_ca_limit_dly_d"/>
    <x v="177"/>
    <s v="CBR_Ingestion_pcb_dep_src_pf_ar_ca_limit_dly_v01_00_00.xlsx"/>
    <s v="Not Started"/>
    <s v="Not Started"/>
    <s v="Auto"/>
    <m/>
    <m/>
    <s v="Lot 2"/>
    <d v="2024-02-22T00:00:00"/>
    <m/>
    <m/>
    <s v="Not Started"/>
    <s v="Not Started"/>
    <x v="0"/>
  </r>
  <r>
    <x v="1"/>
    <x v="1"/>
    <x v="0"/>
    <s v="Pull EBAN File"/>
    <n v="668.08"/>
    <s v="pcb_loan"/>
    <s v="fnc_svc_txn"/>
    <s v="common_transaction_file"/>
    <s v="persist_pcb_loan"/>
    <s v="pcb_loan_common_transaction_file"/>
    <s v="v_pcb_loan_common_transaction_file"/>
    <m/>
    <m/>
    <s v="Daily"/>
    <s v="d"/>
    <s v="ingest_pcb_loan_common_transaction_file_d"/>
    <x v="178"/>
    <s v="CBR_Ingestion_pcb_loan_common_transaction_file_v01_00_00.xlsx"/>
    <s v="Not Started"/>
    <s v="Not Started"/>
    <s v="Auto"/>
    <m/>
    <m/>
    <s v="Lot 2"/>
    <d v="2024-02-22T00:00:00"/>
    <m/>
    <m/>
    <s v="Not Started"/>
    <s v="Not Started"/>
    <x v="0"/>
  </r>
  <r>
    <x v="1"/>
    <x v="8"/>
    <x v="2"/>
    <s v="Pull Database"/>
    <n v="460"/>
    <s v="scf"/>
    <s v="trd_acct"/>
    <s v="trading_acct"/>
    <s v="persist_scf"/>
    <s v="scf_trading_acct"/>
    <s v="v_scf_trading_acct"/>
    <m/>
    <m/>
    <s v="Daily"/>
    <s v="d"/>
    <s v="ingest_scf_trading_acct_d"/>
    <x v="179"/>
    <s v="CBR_Ingestion_scf_trading_acct_v01_00_00.xlsx"/>
    <s v="Completed"/>
    <s v="In-Progress"/>
    <s v="Auto"/>
    <s v="N"/>
    <s v="N"/>
    <s v="Lot 1"/>
    <d v="2024-02-20T00:00:00"/>
    <m/>
    <m/>
    <s v="Not Started"/>
    <s v="Not Started"/>
    <x v="0"/>
  </r>
  <r>
    <x v="1"/>
    <x v="20"/>
    <x v="0"/>
    <s v="Pull EBAN IN File"/>
    <n v="506.04"/>
    <s v="hris"/>
    <s v="vc_rc_cd"/>
    <s v="vc_rc_cd"/>
    <s v="persist_hris"/>
    <s v="hris_vc_rc_cd"/>
    <s v="v_hris_vc_rc_cd"/>
    <m/>
    <m/>
    <s v="Daily"/>
    <s v="d"/>
    <s v="ingest_hris_vc_rc_cd_d"/>
    <x v="180"/>
    <s v="CBR_Ingestion_hris_vc_rc_cd_v01_00_00.xlsx"/>
    <s v="Not Started"/>
    <s v="Not Started"/>
    <s v="Auto"/>
    <m/>
    <m/>
    <s v="Lot 2"/>
    <d v="2024-02-22T00:00:00"/>
    <m/>
    <m/>
    <s v="Not Started"/>
    <s v="Not Started"/>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n v="1"/>
    <x v="0"/>
    <s v="PCB-Deposit"/>
    <s v="Plan B (EBAN)"/>
    <s v="Pull EBAN File"/>
    <n v="668"/>
    <s v="pcb_dep"/>
    <s v="ar_sa"/>
    <s v="src_pf_ar_sa_dly"/>
    <s v="persist_pcb_dep"/>
    <s v="pcb_dep_src_pf_ar_sa_dly"/>
    <s v="v_pcb_dep_src_pf_ar_sa_dly"/>
    <m/>
    <m/>
    <s v="Daily"/>
    <s v="d"/>
    <s v="ingest_pcb_dep_src_pf_ar_sa_dly_d"/>
    <s v="src_pf_ar_sa_dly_yyyymmdd.txt"/>
    <s v="CBR_Ingestion_pcb_dep_src_pf_ar_sa_dly_v01_00_00.xlsx"/>
    <x v="0"/>
    <s v="Not Started"/>
    <x v="0"/>
    <s v="Y"/>
    <m/>
    <x v="0"/>
    <x v="0"/>
    <m/>
    <s v="Header/Tailor"/>
    <s v="Not Started"/>
    <s v="Completed"/>
    <s v="Not Started"/>
    <s v="Not Started"/>
    <s v="Not Started"/>
    <s v="Not Started"/>
    <m/>
    <s v="Not Started"/>
    <s v="Tailor"/>
    <s v="N"/>
  </r>
  <r>
    <n v="2"/>
    <x v="0"/>
    <s v="PCB-Deposit"/>
    <s v="Plan B (EBAN)"/>
    <s v="Pull EBAN File"/>
    <n v="668"/>
    <s v="pcb_dep"/>
    <s v="ar_ca"/>
    <s v="src_pf_ar_ca_dly"/>
    <s v="persist_pcb_dep"/>
    <s v="pcb_dep_src_pf_ar_ca_dly"/>
    <s v="v_pcb_dep_src_pf_ar_ca_dly"/>
    <m/>
    <m/>
    <s v="Daily"/>
    <s v="d"/>
    <s v="ingest_pcb_dep_src_pf_ar_ca_dly_d"/>
    <s v="src_pf_ar_ca_dly_yyyymmdd.txt"/>
    <s v="CBR_Ingestion_pcb_dep_src_pf_ar_ca_dly_v01_00_00.xlsx"/>
    <x v="0"/>
    <s v="Not Started"/>
    <x v="0"/>
    <s v="Y"/>
    <m/>
    <x v="0"/>
    <x v="0"/>
    <m/>
    <s v="Header/Tailor"/>
    <s v="Not Started"/>
    <s v="Completed"/>
    <s v="Not Started"/>
    <s v="Not Started"/>
    <s v="Not Started"/>
    <s v="Not Started"/>
    <m/>
    <s v="Not Started"/>
    <s v="Tailor"/>
    <s v="N"/>
  </r>
  <r>
    <n v="3"/>
    <x v="0"/>
    <s v="PCB-Deposit"/>
    <s v="Plan B (EBAN)"/>
    <s v="Pull EBAN File"/>
    <n v="668"/>
    <s v="pcb_dep"/>
    <s v="ar_fx"/>
    <s v="src_pf_ar_fx_dly"/>
    <s v="persist_pcb_dep"/>
    <s v="pcb_dep_src_pf_ar_fx_dly"/>
    <s v="v_pcb_dep_src_pf_ar_fx_dly"/>
    <m/>
    <m/>
    <s v="Daily"/>
    <s v="d"/>
    <s v="ingest_pcb_dep_src_pf_ar_fx_dly_d"/>
    <s v="src_pf_ar_fx_dly_yyyymmdd.txt"/>
    <s v="CBR_Ingestion_pcb_dep_src_pf_ar_fx_dly_v01_00_00.xlsx"/>
    <x v="0"/>
    <s v="Not Started"/>
    <x v="0"/>
    <s v="Y"/>
    <m/>
    <x v="0"/>
    <x v="0"/>
    <m/>
    <s v="Header/Tailor"/>
    <s v="Not Started"/>
    <s v="Completed"/>
    <s v="Not Started"/>
    <s v="Not Started"/>
    <s v="Not Started"/>
    <s v="Not Started"/>
    <m/>
    <s v="Not Started"/>
    <s v="Tailor"/>
    <s v="N"/>
  </r>
  <r>
    <n v="4"/>
    <x v="0"/>
    <s v="PCB-Deposit"/>
    <s v="Plan B (EBAN)"/>
    <s v="Pull EBAN File"/>
    <n v="668"/>
    <s v="pcb_dep"/>
    <s v="ar_sf"/>
    <s v="src_pf_ar_sf_dly"/>
    <s v="persist_pcb_dep"/>
    <s v="pcb_dep_src_pf_ar_sf_dly"/>
    <s v="v_pcb_dep_src_pf_ar_sf_dly"/>
    <m/>
    <m/>
    <s v="Daily"/>
    <s v="d"/>
    <s v="ingest_pcb_dep_src_pf_ar_sf_dly_d"/>
    <s v="src_pf_ar_sf_dly_yyyymmdd.txt"/>
    <s v="CBR_Ingestion_pcb_dep_src_pf_ar_sf_dly_v01_00_00.xlsx"/>
    <x v="0"/>
    <s v="Not Started"/>
    <x v="0"/>
    <s v="Y"/>
    <m/>
    <x v="0"/>
    <x v="0"/>
    <m/>
    <s v="Header/Tailor"/>
    <s v="Not Started"/>
    <s v="Completed"/>
    <s v="Not Started"/>
    <s v="Not Started"/>
    <s v="Not Started"/>
    <s v="Not Started"/>
    <m/>
    <s v="Not Started"/>
    <s v="Tailor"/>
    <s v="N"/>
  </r>
  <r>
    <n v="5"/>
    <x v="0"/>
    <s v="PCB-Deposit"/>
    <s v="Plan B (EBAN)"/>
    <s v="Pull EBAN File"/>
    <n v="668"/>
    <s v="pcb_dep"/>
    <s v="fd_int_rate_val"/>
    <s v="extrate1"/>
    <s v="persist_pcb_dep"/>
    <s v="pcb_dep_extrate1"/>
    <s v="v_pcb_dep_extrate1"/>
    <m/>
    <m/>
    <s v="Daily"/>
    <s v="d"/>
    <s v="ingest_pcb_dep_extrate1_d"/>
    <s v="PCB_DIH_ExtRATE1_YYYYMMDD.txt"/>
    <s v="CBR_Ingestion_pcb_dep_extrate1_v01_00_00.xlsx"/>
    <x v="0"/>
    <s v="Not Started"/>
    <x v="0"/>
    <s v="N"/>
    <m/>
    <x v="0"/>
    <x v="0"/>
    <m/>
    <s v="Header/Tailor"/>
    <s v="Not Started"/>
    <s v="Completed"/>
    <s v="Not Started"/>
    <s v="Not Started"/>
    <s v="Not Started"/>
    <s v="Not Started"/>
    <m/>
    <s v="Not Started"/>
    <s v="Tailor"/>
    <s v="N"/>
  </r>
  <r>
    <n v="6"/>
    <x v="1"/>
    <s v="PCB-Lending"/>
    <s v="Plan B (EBAN)"/>
    <s v="Pull EBAN File"/>
    <n v="668.08"/>
    <s v="pcb_loan"/>
    <s v="acct_info"/>
    <s v="common_account_info"/>
    <s v="persist_pcb_loan"/>
    <s v="pcb_loan_common_account_info"/>
    <s v="v_pcb_loan_common_account_info"/>
    <m/>
    <m/>
    <s v="Daily"/>
    <s v="d"/>
    <s v="ingest_pcb_loan_common_account_info_d"/>
    <s v="Common_Account_Info_YYYYMMDD.txt"/>
    <s v="CBR_Ingestion_pcb_loan_common_account_info_v01_00_00.xlsx"/>
    <x v="0"/>
    <s v="In-Progress"/>
    <x v="0"/>
    <s v="Header"/>
    <s v="N"/>
    <x v="1"/>
    <x v="1"/>
    <m/>
    <s v="Header/Tailor"/>
    <s v="Not Started"/>
    <s v="Not Started"/>
    <s v="Not Started"/>
    <s v="Not Started"/>
    <s v="Not Started"/>
    <s v="Not Started"/>
    <m/>
    <s v="Not Started"/>
    <s v="Tailor"/>
    <s v="N"/>
  </r>
  <r>
    <n v="7"/>
    <x v="1"/>
    <s v="PCB-Lending"/>
    <s v="Plan B (EBAN)"/>
    <s v="Pull EBAN File"/>
    <n v="668.08"/>
    <s v="pcb_loan"/>
    <s v="lmt_info"/>
    <s v="common_limit_info"/>
    <s v="persist_pcb_loan"/>
    <s v="pcb_loan_common_limit_info"/>
    <s v="v_pcb_loan_common_limit_info"/>
    <m/>
    <m/>
    <s v="Daily"/>
    <s v="d"/>
    <s v="ingest_pcb_loan_common_limit_info_d"/>
    <s v="Common_Limit_Info_YYYYMMDD.txt"/>
    <s v="CBR_Ingestion_pcb_loan_common_limit_info_v01_00_00.xlsx"/>
    <x v="0"/>
    <s v="In-Progress"/>
    <x v="1"/>
    <s v="N"/>
    <m/>
    <x v="1"/>
    <x v="1"/>
    <s v="[Feb 21] Remark: _x000a_File Delimiter listed as | (pipe) as per Table Spec"/>
    <s v="Header/Tailor"/>
    <s v="Not Started"/>
    <s v="Not Started"/>
    <s v="Not Started"/>
    <s v="Not Started"/>
    <s v="Not Started"/>
    <s v="Not Started"/>
    <m/>
    <s v="Not Started"/>
    <s v="Tailor"/>
    <s v="N"/>
  </r>
  <r>
    <n v="8"/>
    <x v="1"/>
    <s v="PCB-Lending"/>
    <s v="Plan B (EBAN)"/>
    <s v="Pull EBAN File"/>
    <n v="668.08"/>
    <s v="pcb_loan"/>
    <s v="mkt_cd"/>
    <s v="common_market_code"/>
    <s v="persist_pcb_loan"/>
    <s v="pcb_loan_common_market_code"/>
    <s v="v_pcb_loan_common_market_code"/>
    <m/>
    <m/>
    <s v="Daily"/>
    <s v="d"/>
    <s v="ingest_pcb_loan_common_market_code_d"/>
    <s v="Common_Market_Code.txt"/>
    <s v="CBR_Ingestion_pcb_loan_common_market_code_v01_00_00.xlsx"/>
    <x v="0"/>
    <s v="In-Progress"/>
    <x v="1"/>
    <s v="N"/>
    <m/>
    <x v="1"/>
    <x v="1"/>
    <s v="[Feb 21] Remark: _x000a_File Delimiter listed as | (pipe) as per Table Spec_x000a__x000a__x000a_'- ต้องใส่ File Delimiter ใน CBR เป็นแบบไหน_x000a_Open Platform : | (pipe)_x000a_AS400 Platform: Fixed Length"/>
    <s v="Header/Tailor"/>
    <s v="Not Started"/>
    <s v="Not Started"/>
    <s v="Not Started"/>
    <s v="Not Started"/>
    <s v="Not Started"/>
    <s v="Not Started"/>
    <m/>
    <s v="Not Started"/>
    <s v="Tailor"/>
    <s v="N"/>
  </r>
  <r>
    <n v="9"/>
    <x v="1"/>
    <s v="PCB-Lending"/>
    <s v="Plan B (EBAN)"/>
    <s v="Pull EBAN File"/>
    <n v="668.08"/>
    <s v="pcb_loan"/>
    <s v="rate_tp"/>
    <s v="common_rate_type"/>
    <s v="persist_pcb_loan"/>
    <s v="pcb_loan_common_rate_type"/>
    <s v="v_pcb_loan_common_rate_type"/>
    <m/>
    <m/>
    <s v="Daily"/>
    <s v="d"/>
    <s v="ingest_pcb_loan_common_rate_type_d"/>
    <s v="Common_Rate_Type.txt"/>
    <s v="CBR_Ingestion_pcb_loan_common_rate_type_v01_00_00.xlsx"/>
    <x v="0"/>
    <s v="In-Progress"/>
    <x v="1"/>
    <s v="N"/>
    <m/>
    <x v="1"/>
    <x v="1"/>
    <s v="[Feb 21] Remark: _x000a_File Delimiter listed as | (pipe) as per Table Spec_x000a__x000a__x000a_'- ต้องใส่ File Delimiter ใน CBR เป็นแบบไหน_x000a_Open Platform : | (pipe)_x000a_AS400 Platform: Fixed Length"/>
    <s v="Header/Tailor"/>
    <s v="Not Started"/>
    <s v="Not Started"/>
    <s v="Not Started"/>
    <s v="Not Started"/>
    <s v="Not Started"/>
    <s v="Not Started"/>
    <m/>
    <s v="Not Started"/>
    <s v="Tailor"/>
    <s v="N"/>
  </r>
  <r>
    <n v="10"/>
    <x v="1"/>
    <s v="PCB-Lending"/>
    <s v="Plan B (EBAN)"/>
    <s v="Pull EBAN File"/>
    <n v="668.08"/>
    <s v="pcb_loan"/>
    <s v="acct_tier_by_tm"/>
    <s v="common_account_tier_by_time"/>
    <s v="persist_pcb_loan"/>
    <s v="pcb_loan_common_account_tier_by_time"/>
    <s v="v_pcb_loan_common_account_tier_by_time"/>
    <m/>
    <m/>
    <s v="Daily"/>
    <s v="d"/>
    <s v="ingest_pcb_loan_common_account_tier_by_time_d"/>
    <s v="Common_Account_Tier_By_Time.txt"/>
    <s v="CBR_Ingestion_pcb_loan_common_account_tier_by_time_v01_00_00.xlsx"/>
    <x v="0"/>
    <s v="In-Progress"/>
    <x v="1"/>
    <s v="N"/>
    <m/>
    <x v="1"/>
    <x v="1"/>
    <s v="[Feb 21] Remark: _x000a_File Delimiter listed as | (pipe) as per Table Spec_x000a__x000a__x000a_'- ต้องใส่ File Delimiter ใน CBR เป็นแบบไหน_x000a_Open Platform : | (pipe)_x000a_AS400 Platform: Fixed Length"/>
    <s v="Header/Tailor"/>
    <s v="Not Started"/>
    <s v="Not Started"/>
    <s v="Not Started"/>
    <s v="Not Started"/>
    <s v="Not Started"/>
    <s v="Not Started"/>
    <m/>
    <s v="Not Started"/>
    <s v="Tailor"/>
    <s v="N"/>
  </r>
  <r>
    <n v="11"/>
    <x v="1"/>
    <s v="PCB-Deposit"/>
    <s v="Plan B (EBAN)"/>
    <s v="Pull EBAN File"/>
    <n v="668"/>
    <s v="pcb_dep"/>
    <s v="ar_ca_od_enc_ltd_lmt"/>
    <s v="cb2d0005_odencitd_sam"/>
    <s v="persist_pcb_dep"/>
    <s v="pcb_dep_cb2d0005_odencitd_sam"/>
    <s v="v_pcb_dep_cb2d0005_odencitd_sam"/>
    <m/>
    <m/>
    <s v="Daily"/>
    <s v="d"/>
    <s v="ingest_pcb_dep_cb2d0005_odencitd_sam_d"/>
    <s v="CISP.CB2D0005.ODENCITD.SAM_YYYYMMDD"/>
    <s v="CBR_Ingestion_pcb_dep_cb2d0005_odencitd_sam_v01_00_00.xlsx"/>
    <x v="0"/>
    <s v="In-Progress"/>
    <x v="0"/>
    <s v="N"/>
    <s v="N"/>
    <x v="1"/>
    <x v="1"/>
    <s v="- CBR missing field =&gt; อิงตามKBMF แทน"/>
    <m/>
    <s v="Not Started"/>
    <s v="Not Started"/>
    <s v="Not Started"/>
    <s v="Not Started"/>
    <s v="Not Started"/>
    <s v="Not Started"/>
    <m/>
    <s v="Not Started"/>
    <s v="Tailor"/>
    <s v="N"/>
  </r>
  <r>
    <n v="12"/>
    <x v="0"/>
    <s v="PCB-Deposit"/>
    <s v="Plan B (EBAN)"/>
    <s v="Pull EBAN File"/>
    <n v="668"/>
    <s v="pcb_dep"/>
    <s v="eft_txn"/>
    <s v="src_pf_txn_mis_eft_dly"/>
    <s v="persist_pcb_dep"/>
    <s v="pcb_dep_src_pf_txn_mis_eft_dly"/>
    <s v="v_pcb_dep_src_pf_txn_mis_eft_dly"/>
    <m/>
    <m/>
    <s v="Daily"/>
    <s v="d"/>
    <s v="ingest_pcb_dep_src_pf_txn_mis_eft_dly_d"/>
    <s v="src_pf_txn_mis_eft_dly_yyyymmdd.txt"/>
    <s v="CBR_Ingestion_pcb_dep_src_pf_txn_mis_eft_dly_v01_00_00.xlsx"/>
    <x v="0"/>
    <s v="Not Started"/>
    <x v="0"/>
    <s v="N"/>
    <m/>
    <x v="0"/>
    <x v="0"/>
    <s v="Remark:_x000a_- ใน Table Spec ระบุ Tailor แต่ใน KBMF EBAN  ไม่มี =&gt; Flag Tailor = Y ไว้_x000a_- TIS-620 encoding in KBMF"/>
    <s v="Header/Tailor"/>
    <s v="Not Started"/>
    <s v="Completed"/>
    <s v="Not Started"/>
    <s v="Not Started"/>
    <s v="Not Started"/>
    <s v="Not Started"/>
    <m/>
    <s v="Not Started"/>
    <s v="Tailor"/>
    <s v="N"/>
  </r>
  <r>
    <n v="13"/>
    <x v="0"/>
    <s v="PCB-Deposit"/>
    <s v="Plan B (EBAN)"/>
    <s v="Pull EBAN File"/>
    <n v="668"/>
    <s v="pcb_dep"/>
    <s v="cl"/>
    <s v="cls500029"/>
    <s v="persist_pcb_dep"/>
    <s v="pcb_dep_cls500029"/>
    <s v="v_pcb_dep_cls500029"/>
    <m/>
    <m/>
    <s v="Daily"/>
    <s v="d"/>
    <s v="ingest_pcb_dep_cls500029_d"/>
    <s v="cls500029_yyyymmdd.txt"/>
    <s v="CBR_Ingestion_pcb_dep_cls500029_v01_00_00.xlsx"/>
    <x v="0"/>
    <s v="Not Started"/>
    <x v="0"/>
    <s v="N"/>
    <m/>
    <x v="0"/>
    <x v="0"/>
    <s v="Remark:_x000a_- ใน Table Spec ระบุ Tailor แต่ใน KBMF EBAN  ไม่มี =&gt; Flag Tailor = Y ไว้_x000a_Header/Tailor ต้องเอารายละเอียดมาจากไหน"/>
    <s v="Header/Tailor"/>
    <s v="Not Started"/>
    <s v="Completed"/>
    <s v="Not Started"/>
    <s v="Not Started"/>
    <s v="Not Started"/>
    <s v="Not Started"/>
    <m/>
    <s v="Not Started"/>
    <s v="Tailor"/>
    <s v="N"/>
  </r>
  <r>
    <n v="14"/>
    <x v="0"/>
    <s v="PCB-Deposit"/>
    <s v="Plan B (EBAN)"/>
    <s v="Pull EBAN File"/>
    <n v="668"/>
    <s v="pcb_dep"/>
    <s v="ar_mstr"/>
    <s v="src_pf_ar_ca_cr_inf_dly"/>
    <s v="persist_pcb_dep"/>
    <s v="pcb_dep_src_pf_ar_ca_cr_inf_dly"/>
    <s v="v_pcb_dep_src_pf_ar_ca_cr_inf_dly"/>
    <m/>
    <m/>
    <s v="Daily"/>
    <s v="d"/>
    <s v="ingest_pcb_dep_src_pf_ar_ca_cr_inf_dly_d"/>
    <s v="SRC_PF_AR_CA_CR_INF_DLY_yyyymmdd.txt"/>
    <s v="CBR_Ingestion_pcb_dep_src_pf_ar_ca_cr_inf_dly_v01_00_00.xlsx"/>
    <x v="0"/>
    <s v="Not Started"/>
    <x v="0"/>
    <s v="N"/>
    <m/>
    <x v="0"/>
    <x v="0"/>
    <s v="Remark:_x000a_- ใน Table Spec ระบุ Tailor แต่ใน KBMF EBAN  ไม่มี =&gt; Flag Tailor = Y ไว้_x000a_Header/Tailor ต้องเอารายละเอียดมาจากไหน"/>
    <s v="Header/Tailor"/>
    <s v="Not Started"/>
    <s v="Completed"/>
    <s v="Not Started"/>
    <s v="Not Started"/>
    <s v="Not Started"/>
    <s v="Not Started"/>
    <m/>
    <s v="Not Started"/>
    <s v="Tailor"/>
    <s v="N"/>
  </r>
  <r>
    <n v="15"/>
    <x v="0"/>
    <s v="FCD"/>
    <s v="Plan B (EBAN)"/>
    <s v="Pull EBAN File"/>
    <n v="640"/>
    <s v="fcd"/>
    <s v="dep_ar"/>
    <s v="ar"/>
    <s v="persist_fcd"/>
    <s v="fcd_ar"/>
    <s v="v_fcd_ar"/>
    <m/>
    <m/>
    <s v="Daily"/>
    <s v="d"/>
    <s v="ingest_fcd_ar_d"/>
    <s v="FCD_AR_YYYYMMDD.txt"/>
    <s v="CBR_Ingestion_fcd_ar_v01_00_00.xlsx"/>
    <x v="0"/>
    <s v="Not Started"/>
    <x v="0"/>
    <s v="Y"/>
    <m/>
    <x v="0"/>
    <x v="0"/>
    <s v="Remark: _x000a_- TIS-620 encoding in KBMF"/>
    <s v="Header/Tailor"/>
    <s v="Not Started"/>
    <s v="Completed"/>
    <s v="Not Started"/>
    <s v="Not Started"/>
    <s v="Not Started"/>
    <s v="Not Started"/>
    <m/>
    <s v="Not Started"/>
    <s v="Tailor"/>
    <s v="N"/>
  </r>
  <r>
    <n v="16"/>
    <x v="1"/>
    <s v="PCB-Lending"/>
    <s v="Plan B (EBAN)"/>
    <s v="Pull EBAN File"/>
    <n v="668.08"/>
    <s v="pcb_loan"/>
    <s v="pd_tp_cd"/>
    <s v="common_product_type"/>
    <s v="persist_pcb_loan"/>
    <s v="pcb_loan_common_product_type"/>
    <s v="v_pcb_loan_common_product_type"/>
    <m/>
    <m/>
    <s v="Daily"/>
    <s v="d"/>
    <s v="ingest_pcb_loan_common_product_type_d"/>
    <s v="Common_Product_Type.txt"/>
    <s v="CBR_Ingestion_pcb_loan_common_product_type_v01_00_00.xlsx"/>
    <x v="0"/>
    <s v="In-Progress"/>
    <x v="0"/>
    <m/>
    <m/>
    <x v="1"/>
    <x v="1"/>
    <m/>
    <s v="Header/Tailor"/>
    <s v="Not Started"/>
    <s v="Not Started"/>
    <s v="Not Started"/>
    <s v="Not Started"/>
    <s v="Not Started"/>
    <s v="Not Started"/>
    <m/>
    <s v="Not Started"/>
    <s v="Tailor"/>
    <s v="N"/>
  </r>
  <r>
    <n v="17"/>
    <x v="1"/>
    <s v="PCB-Lending"/>
    <s v="Plan B (EBAN)"/>
    <s v="Pull EBAN File"/>
    <n v="668.08"/>
    <s v="pcb_loan"/>
    <s v="pd_sub_tp_cd"/>
    <s v="common_sub_type"/>
    <s v="persist_pcb_loan"/>
    <s v="pcb_loan_common_sub_type"/>
    <s v="v_pcb_loan_common_sub_type"/>
    <m/>
    <m/>
    <s v="Daily"/>
    <s v="d"/>
    <s v="ingest_pcb_loan_common_sub_type_d"/>
    <s v="Common_Sub_Type.txt"/>
    <s v="CBR_Ingestion_pcb_loan_common_sub_type_v01_00_00.xlsx"/>
    <x v="0"/>
    <s v="In-Progress"/>
    <x v="0"/>
    <m/>
    <m/>
    <x v="1"/>
    <x v="1"/>
    <m/>
    <s v="Header/Tailor"/>
    <s v="Not Started"/>
    <s v="Not Started"/>
    <s v="Not Started"/>
    <s v="Not Started"/>
    <s v="Not Started"/>
    <s v="Not Started"/>
    <m/>
    <s v="Not Started"/>
    <s v="Tailor"/>
    <s v="N"/>
  </r>
  <r>
    <n v="18"/>
    <x v="1"/>
    <s v="PCB-Lending"/>
    <s v="Plan B (EBAN)"/>
    <s v="Pull EBAN File"/>
    <n v="668.08"/>
    <s v="pcb_loan"/>
    <s v="ar_pps_tp_cd"/>
    <s v="common_loan_purpose_table"/>
    <s v="persist_pcb_loan"/>
    <s v="pcb_loan_common_loan_purpose_table"/>
    <s v="v_pcb_loan_common_loan_purpose_table"/>
    <m/>
    <m/>
    <s v="Daily"/>
    <s v="d"/>
    <s v="ingest_pcb_loan_common_loan_purpose_table_d"/>
    <s v="Common_Loan_Purpose_Table_yyyymmdd.txt"/>
    <s v="CBR_Ingestion_pcb_loan_common_loan_purpose_table_v01_00_00.xlsx"/>
    <x v="0"/>
    <s v="In-Progress"/>
    <x v="0"/>
    <m/>
    <m/>
    <x v="1"/>
    <x v="1"/>
    <m/>
    <s v="Header/Tailor"/>
    <s v="Not Started"/>
    <s v="Not Started"/>
    <s v="Not Started"/>
    <s v="Not Started"/>
    <s v="Not Started"/>
    <s v="Not Started"/>
    <m/>
    <s v="Not Started"/>
    <s v="Tailor"/>
    <s v="N"/>
  </r>
  <r>
    <n v="19"/>
    <x v="0"/>
    <s v="LPM-AS/400​"/>
    <s v="Plan B (EBAN)"/>
    <s v="Pull EBAN IN File"/>
    <n v="75"/>
    <s v="lpm_as400"/>
    <s v="lmt_ar_inf_bfr_wrtof"/>
    <s v="lmt_ar_inf_bfr_wrtof"/>
    <s v="persist_lpm_as400"/>
    <s v="lpm_as400_lmt_ar_inf_bfr_wrtof"/>
    <s v="v_lpm_as400_lmt_ar_inf_bfr_wrtof"/>
    <m/>
    <m/>
    <s v="Daily"/>
    <s v="d"/>
    <s v="ingest_lpm_as400_lmt_ar_inf_bfr_wrtof_d"/>
    <s v="DATALAKE.IN_LPM_LMT_AR_INF_BFR_WRTOF"/>
    <s v="CBR_Ingestion_lpm_as400_lmt_ar_inf_bfr_wrtof_v01_00_00.xlsx"/>
    <x v="0"/>
    <s v="Not Started"/>
    <x v="0"/>
    <s v="N"/>
    <m/>
    <x v="0"/>
    <x v="0"/>
    <m/>
    <s v="N/A"/>
    <s v="Not Started"/>
    <s v="Completed"/>
    <s v="Not Started"/>
    <s v="Not Started"/>
    <s v="Not Started"/>
    <s v="Not Started"/>
    <m/>
    <s v="Not Started"/>
    <s v="N"/>
    <s v="Y"/>
  </r>
  <r>
    <n v="20"/>
    <x v="1"/>
    <s v="LPM-AS/400​"/>
    <s v="Plan B (EBAN)"/>
    <s v="Pull EBAN IN File"/>
    <n v="75"/>
    <s v="lpm_as400"/>
    <s v="ar_wrtof_rcv"/>
    <s v="ar_wrtof_rcv"/>
    <s v="persist_lpm_as400"/>
    <s v="lpm_as400_ar_wrtof_rcv"/>
    <s v="v_lpm_as400_ar_wrtof_rcv"/>
    <m/>
    <m/>
    <s v="Monthly"/>
    <s v="m"/>
    <s v="ingest_lpm_as400_ar_wrtof_rcv_m"/>
    <s v="DATALAKE.IN_LPM_AR_WRTOF_RCV"/>
    <s v="CBR_Ingestion_lpm_as400_ar_wrtof_rcv_v01_00_00.xlsx"/>
    <x v="0"/>
    <s v="In-Progress"/>
    <x v="0"/>
    <s v="N"/>
    <s v="N"/>
    <x v="1"/>
    <x v="2"/>
    <m/>
    <s v="Tailor"/>
    <s v="Not Started"/>
    <s v="Not Started"/>
    <s v="Not Started"/>
    <s v="Not Started"/>
    <s v="Not Started"/>
    <s v="Not Started"/>
    <m/>
    <s v="Not Started"/>
    <s v="N"/>
    <s v="Y"/>
  </r>
  <r>
    <n v="21"/>
    <x v="0"/>
    <s v="LPM-AS/400​"/>
    <s v="Plan B (EBAN)"/>
    <s v="Pull EBAN IN File"/>
    <n v="75"/>
    <s v="lpm_as400"/>
    <s v="ln_cntg_dmmy_clss_prvn"/>
    <s v="ln_cntg_dmmy_clss_prvn"/>
    <s v="persist_lpm_as400"/>
    <s v="lpm_as400_ln_cntg_dmmy_clss_prvn"/>
    <s v="v_lpm_as400_ln_cntg_dmmy_clss_prvn"/>
    <m/>
    <m/>
    <s v="Daily"/>
    <s v="d"/>
    <s v="ingest_lpm_as400_ln_cntg_dmmy_clss_prvn_d"/>
    <s v="DATALAKE.IN_LPM_LN_CNTG_DMMY_CLSS_PRVN"/>
    <s v="CBR_Ingestion_lpm_as400_ln_cntg_dmmy_clss_prvn_v01_00_00.xlsx"/>
    <x v="0"/>
    <s v="Not Started"/>
    <x v="0"/>
    <s v="N"/>
    <m/>
    <x v="0"/>
    <x v="0"/>
    <m/>
    <s v="N/A"/>
    <s v="Not Started"/>
    <s v="Completed"/>
    <s v="Not Started"/>
    <s v="Not Started"/>
    <s v="Not Started"/>
    <s v="Not Started"/>
    <m/>
    <s v="Not Started"/>
    <s v="N"/>
    <s v="Y"/>
  </r>
  <r>
    <n v="22"/>
    <x v="0"/>
    <s v="LPM-AS/400​"/>
    <s v="Plan B (EBAN)"/>
    <s v="Pull EBAN IN File"/>
    <n v="75"/>
    <s v="lpm_as400"/>
    <s v="ln_card_clss_prvn"/>
    <s v="ln_card_clss_prvn"/>
    <s v="persist_lpm_as400"/>
    <s v="lpm_as400_ln_card_clss_prvn"/>
    <s v="v_lpm_as400_ln_card_clss_prvn"/>
    <m/>
    <m/>
    <s v="Daily"/>
    <s v="d"/>
    <s v="ingest_lpm_as400_ln_card_clss_prvn_d"/>
    <s v="DATALAKE.IN_LPM_LN_CARD_CLSS_PRVN"/>
    <s v="CBR_Ingestion_lpm_as400_ln_card_clss_prvn_v01_00_00.xlsx"/>
    <x v="0"/>
    <s v="Not Started"/>
    <x v="0"/>
    <s v="N"/>
    <m/>
    <x v="0"/>
    <x v="0"/>
    <s v="Remark [Feb 12]:_x000a_- No tailor confirmed by EBAN"/>
    <s v="N/A"/>
    <s v="Not Started"/>
    <s v="Completed"/>
    <s v="Not Started"/>
    <s v="Not Started"/>
    <s v="Not Started"/>
    <s v="Not Started"/>
    <m/>
    <s v="Not Started"/>
    <s v="N"/>
    <s v="Y"/>
  </r>
  <r>
    <n v="23"/>
    <x v="0"/>
    <s v="LPM-AS/400​"/>
    <s v="Plan B (EBAN)"/>
    <s v="Pull EBAN IN File"/>
    <n v="75"/>
    <s v="lpm_as400"/>
    <s v="ln_cntg_clss_prvn"/>
    <s v="ln_cntg_clss_prvn"/>
    <s v="persist_lpm_as400"/>
    <s v="lpm_as400_ln_cntg_clss_prvn"/>
    <s v="v_lpm_as400_ln_cntg_clss_prvn"/>
    <m/>
    <m/>
    <s v="Monthly"/>
    <s v="m"/>
    <s v="ingest_lpm_as400_ln_cntg_clss_prvn_m"/>
    <s v="DATALAKE.IN_LPM_LN_CNTG_CLSS_PRVN"/>
    <s v="CBR_Ingestion_lpm_as400_ln_cntg_clss_prvn_v01_00_00.xlsx"/>
    <x v="0"/>
    <s v="Not Started"/>
    <x v="0"/>
    <s v="N"/>
    <m/>
    <x v="0"/>
    <x v="0"/>
    <s v="Remark [Feb 12]:_x000a_- No tailor confirmed by EBAN"/>
    <s v="N/A"/>
    <s v="Not Started"/>
    <s v="Completed"/>
    <s v="Not Started"/>
    <s v="Not Started"/>
    <s v="Not Started"/>
    <s v="Not Started"/>
    <m/>
    <s v="Not Started"/>
    <s v="N"/>
    <s v="Y"/>
  </r>
  <r>
    <n v="24"/>
    <x v="0"/>
    <s v="LPM-AS/400​"/>
    <s v="Plan B (EBAN)"/>
    <s v="Pull EBAN IN File"/>
    <n v="75"/>
    <s v="lpm_as400"/>
    <s v="ar_clss_qly"/>
    <s v="ar_clss_qly"/>
    <s v="persist_lpm_as400"/>
    <s v="lpm_as400_ar_clss_qly"/>
    <s v="v_lpm_as400_ar_clss_qly"/>
    <m/>
    <m/>
    <s v="Daily"/>
    <s v="d"/>
    <s v="ingest_lpm_as400_ar_clss_qly_d"/>
    <s v="DATALAKE.IN_LPM_AR_CLSS_QLY"/>
    <s v="CBR_Ingestion_lpm_as400_ar_clss_qly_v01_00_00.xlsx"/>
    <x v="0"/>
    <s v="Not Started"/>
    <x v="0"/>
    <s v="N"/>
    <m/>
    <x v="0"/>
    <x v="0"/>
    <m/>
    <s v="N/A"/>
    <s v="Not Started"/>
    <s v="Completed"/>
    <s v="Not Started"/>
    <s v="Not Started"/>
    <s v="Not Started"/>
    <s v="Not Started"/>
    <m/>
    <s v="Not Started"/>
    <s v="N"/>
    <s v="Y"/>
  </r>
  <r>
    <n v="25"/>
    <x v="0"/>
    <s v="LPM-AS/400​"/>
    <s v="Plan B (EBAN)"/>
    <s v="Pull EBAN IN File"/>
    <n v="75"/>
    <s v="lpm_as400"/>
    <s v="ln_cntg_clss_prvn_bfr_wrtof"/>
    <s v="ln_cntg_clss_prvn_bfr_wrtof"/>
    <s v="persist_lpm_as400"/>
    <s v="lpm_as400_ln_cntg_clss_prvn_bfr_wrtof"/>
    <s v="v_lpm_as400_ln_cntg_clss_prvn_bfr_wrtof"/>
    <m/>
    <m/>
    <s v="Monthly"/>
    <s v="m"/>
    <s v="ingest_lpm_as400_ln_cntg_clss_prvn_bfr_wrtof_m"/>
    <s v="DATALAKE.IN_LPM_LN_CNTG_CLSS_PRVN_BFR_WRTOF"/>
    <s v="CBR_Ingestion_lpm_as400_ln_cntg_clss_prvn_bfr_wrtof_v01_00_00.xlsx"/>
    <x v="0"/>
    <s v="Not Started"/>
    <x v="0"/>
    <s v="N"/>
    <m/>
    <x v="0"/>
    <x v="0"/>
    <s v="Remark [Feb 12]:_x000a_- No tailor confirmed by EBAN"/>
    <s v="N/A"/>
    <s v="Not Started"/>
    <s v="Completed"/>
    <s v="Not Started"/>
    <s v="Not Started"/>
    <s v="Not Started"/>
    <s v="Not Started"/>
    <m/>
    <s v="Not Started"/>
    <s v="N"/>
    <s v="Y"/>
  </r>
  <r>
    <n v="26"/>
    <x v="0"/>
    <s v="LPM-AS/400​"/>
    <s v="Plan B (EBAN)"/>
    <s v="Pull EBAN IN File"/>
    <n v="75"/>
    <s v="lpm_as400"/>
    <s v="lmt_inf_bfr_wrtof"/>
    <s v="lmt_inf_bfr_wrtof"/>
    <s v="persist_lpm_as400"/>
    <s v="lpm_as400_lmt_inf_bfr_wrtof"/>
    <s v="v_lpm_as400_lmt_inf_bfr_wrtof"/>
    <m/>
    <m/>
    <s v="Daily"/>
    <s v="d"/>
    <s v="ingest_lpm_as400_lmt_inf_bfr_wrtof_d"/>
    <s v="DATALAKE.IN_LPM_LMT_INF_BFR_WRTOF"/>
    <s v="CBR_Ingestion_lpm_as400_lmt_inf_bfr_wrtof_v01_00_00.xlsx"/>
    <x v="0"/>
    <s v="Not Started"/>
    <x v="0"/>
    <s v="N"/>
    <m/>
    <x v="0"/>
    <x v="0"/>
    <m/>
    <s v="N/A"/>
    <s v="Not Started"/>
    <s v="Completed"/>
    <s v="Not Started"/>
    <s v="Not Started"/>
    <s v="Not Started"/>
    <s v="Not Started"/>
    <m/>
    <s v="Not Started"/>
    <s v="N"/>
    <s v="Y"/>
  </r>
  <r>
    <n v="27"/>
    <x v="0"/>
    <s v="CIS"/>
    <s v="Plan A"/>
    <s v="Source File (Push)"/>
    <n v="176"/>
    <s v="cis"/>
    <s v="ipxar"/>
    <s v="ipxar"/>
    <s v="persist_cis"/>
    <s v="cis_ipxar"/>
    <s v="v_cis_ipxar"/>
    <s v="cis_ipxar_YYYYMMDD.txt"/>
    <s v="cis_ipxar_YYYYMMDD.ctl"/>
    <s v="Daily"/>
    <s v="d"/>
    <s v="ingest_cis_ipxar_d"/>
    <s v="CIS_IPXAR_YYYYMMDD.txt"/>
    <s v="CBR_Ingestion_cis_ipxar_v01_00_00.xlsx"/>
    <x v="0"/>
    <s v="Not Started"/>
    <x v="1"/>
    <s v="N"/>
    <m/>
    <x v="0"/>
    <x v="3"/>
    <m/>
    <s v="N/A"/>
    <s v="Completed"/>
    <s v="Completed"/>
    <s v="Re-checked"/>
    <s v="Not Started"/>
    <s v="Not Started"/>
    <s v="Not Started"/>
    <m/>
    <s v="Not Started"/>
    <s v="N"/>
    <s v="Y"/>
  </r>
  <r>
    <n v="28"/>
    <x v="0"/>
    <s v="CIS"/>
    <s v="Plan A"/>
    <s v="Source File (Push)"/>
    <n v="176"/>
    <s v="cis"/>
    <s v="ip"/>
    <s v="ip"/>
    <s v="persist_cis"/>
    <s v="cis_ip"/>
    <s v="v_cis_ip"/>
    <s v="cis_ip_YYYYMMDD.txt"/>
    <s v="cis_ip_YYYYMMDD.ctl"/>
    <s v="Daily"/>
    <s v="d"/>
    <s v="ingest_cis_ip_d"/>
    <s v="CIS_IP_YYYYMMDD.txt"/>
    <s v="CBR_Ingestion_cis_ip_v01_00_00.xlsx"/>
    <x v="0"/>
    <s v="Not Started"/>
    <x v="1"/>
    <s v="N"/>
    <m/>
    <x v="0"/>
    <x v="3"/>
    <m/>
    <s v="N/A"/>
    <s v="Completed"/>
    <s v="Completed"/>
    <s v="Re-checked"/>
    <s v="Not Started"/>
    <s v="Not Started"/>
    <s v="Not Started"/>
    <m/>
    <s v="Not Started"/>
    <s v="N"/>
    <s v="Y"/>
  </r>
  <r>
    <n v="29"/>
    <x v="0"/>
    <s v="CIS"/>
    <s v="Plan A"/>
    <s v="Source File (Push)"/>
    <n v="176"/>
    <s v="cis"/>
    <s v="ar"/>
    <s v="ar"/>
    <s v="persist_cis"/>
    <s v="cis_ar"/>
    <s v="v_cis_ar"/>
    <s v="cis_ar_YYYYMMDD.txt"/>
    <s v="cis_ar_YYYYMMDD.ctl"/>
    <s v="Daily"/>
    <s v="d"/>
    <s v="ingest_cis_ar_d"/>
    <s v="CIS_AR_YYYYMMDD.txt"/>
    <s v="CBR_Ingestion_cis_ar_v01_00_00.xlsx"/>
    <x v="0"/>
    <s v="Not Started"/>
    <x v="1"/>
    <s v="N"/>
    <m/>
    <x v="0"/>
    <x v="3"/>
    <s v="TBC: Source Schema (no EBAN CBR)"/>
    <s v="N/A"/>
    <s v="Completed"/>
    <s v="Completed"/>
    <s v="Re-checked"/>
    <s v="Not Started"/>
    <s v="Not Started"/>
    <s v="Not Started"/>
    <m/>
    <s v="Not Started"/>
    <s v="N"/>
    <s v="Y"/>
  </r>
  <r>
    <n v="30"/>
    <x v="0"/>
    <s v="CSM"/>
    <s v="Plan A"/>
    <s v="Source File (Push)"/>
    <n v="780"/>
    <s v="csm"/>
    <s v="custxformxconsent"/>
    <s v="custxformxconsent"/>
    <s v="persist_csm"/>
    <s v="csm_custxformxconsent"/>
    <s v="v_csm_custxformxconsent"/>
    <s v="csm_custxformxconsent_YYYYMMDD.txt"/>
    <s v="csm_custxformxconsent_YYYYMMDD.ctl"/>
    <s v="Daily"/>
    <s v="d"/>
    <s v="ingest_csm_custxformxconsent_d"/>
    <s v="CSM_CUSTXFORMXCONSENT_YYYYMMDD.TXT"/>
    <s v="CBR_Ingestion_csm_custxformxconsent_v01_00_00.xlsx"/>
    <x v="0"/>
    <s v="Not Started"/>
    <x v="1"/>
    <s v="N"/>
    <m/>
    <x v="0"/>
    <x v="0"/>
    <m/>
    <s v="N/A"/>
    <s v="Completed"/>
    <s v="Completed"/>
    <s v="Completed"/>
    <s v="Completed"/>
    <s v="Completed"/>
    <s v="In-Progress"/>
    <s v="Data file 4 GB (cannot manual upload to Volumns)"/>
    <s v="Not Started"/>
    <s v="N"/>
    <s v="Y"/>
  </r>
  <r>
    <n v="31"/>
    <x v="0"/>
    <s v="CSM"/>
    <s v="Plan A"/>
    <s v="Source File (Push)"/>
    <n v="780"/>
    <s v="csm"/>
    <s v="formxappr"/>
    <s v="formxappr"/>
    <s v="persist_csm"/>
    <s v="csm_formxappr"/>
    <s v="v_csm_formxappr"/>
    <s v="csm_formxappr_YYYYMMDD.txt"/>
    <s v="csm_formxappr_YYYYMMDD.ctl"/>
    <s v="Daily"/>
    <s v="d"/>
    <s v="ingest_csm_formxappr_d"/>
    <s v="CSM_FORMXAPPR_YYYYMMDD.TXT"/>
    <s v="CBR_Ingestion_csm_formxappr_v01_00_00.xlsx"/>
    <x v="0"/>
    <s v="Not Started"/>
    <x v="1"/>
    <s v="N"/>
    <m/>
    <x v="0"/>
    <x v="0"/>
    <m/>
    <s v="N/A"/>
    <s v="Completed"/>
    <s v="Completed"/>
    <s v="Completed"/>
    <s v="Completed"/>
    <s v="Completed"/>
    <s v="Passed"/>
    <m/>
    <s v="Not Started"/>
    <s v="N"/>
    <s v="Y"/>
  </r>
  <r>
    <n v="32"/>
    <x v="0"/>
    <s v="CSM"/>
    <s v="Plan A"/>
    <s v="Source File (Push)"/>
    <n v="780"/>
    <s v="csm"/>
    <s v="channel"/>
    <s v="channel"/>
    <s v="persist_csm"/>
    <s v="csm_channel"/>
    <s v="v_csm_channel"/>
    <s v="csm_channel_YYYYMMDD.txt"/>
    <s v="csm_channel_YYYYMMDD.ctl"/>
    <s v="Daily"/>
    <s v="d"/>
    <s v="ingest_csm_channel_d"/>
    <s v="CSM_CHANNEL_YYYYMMDD.TXT"/>
    <s v="CBR_Ingestion_csm_channel_v01_00_00.xlsx"/>
    <x v="0"/>
    <s v="Not Started"/>
    <x v="1"/>
    <s v="N"/>
    <m/>
    <x v="0"/>
    <x v="0"/>
    <m/>
    <s v="N/A"/>
    <s v="Completed"/>
    <s v="Completed"/>
    <s v="Completed"/>
    <s v="Completed"/>
    <s v="Completed"/>
    <s v="Passed"/>
    <m/>
    <s v="Not Started"/>
    <s v="N"/>
    <s v="Y"/>
  </r>
  <r>
    <n v="33"/>
    <x v="0"/>
    <s v="CSM"/>
    <s v="Plan A"/>
    <s v="Source File (Push)"/>
    <n v="780"/>
    <s v="csm"/>
    <s v="originateproductcoa"/>
    <s v="originateproductcoa"/>
    <s v="persist_csm"/>
    <s v="csm_originateproductcoa"/>
    <s v="v_csm_originateproductcoa"/>
    <s v="csm_originateproductcoa_YYYYMMDD.txt"/>
    <s v="csm_originateproductcoa_YYYYMMDD.ctl"/>
    <s v="Daily"/>
    <s v="d"/>
    <s v="ingest_csm_originateproductcoa_d"/>
    <s v="CSM_ORIGINATEPRODUCTCOA_YYYYMMDD.TXT"/>
    <s v="CBR_Ingestion_csm_originateproductcoa_v01_00_00.xlsx"/>
    <x v="0"/>
    <s v="Not Started"/>
    <x v="1"/>
    <s v="N"/>
    <m/>
    <x v="0"/>
    <x v="0"/>
    <s v="No CBR: Source Schema Empty"/>
    <s v="N/A"/>
    <s v="Completed"/>
    <s v="Completed"/>
    <s v="Completed"/>
    <s v="Completed"/>
    <s v="Completed"/>
    <s v="Passed"/>
    <m/>
    <s v="Not Started"/>
    <s v="N"/>
    <s v="Y"/>
  </r>
  <r>
    <n v="34"/>
    <x v="0"/>
    <s v="CSM"/>
    <s v="Plan A"/>
    <s v="Source File (Push)"/>
    <n v="780"/>
    <s v="csm"/>
    <s v="originateproductnoncoa"/>
    <s v="originateproductnoncoa"/>
    <s v="persist_csm"/>
    <s v="csm_originateproductnoncoa"/>
    <s v="v_csm_originateproductnoncoa"/>
    <s v="csm_originateproductnoncoa_YYYYMMDD.txt"/>
    <s v="csm_originateproductnoncoa_YYYYMMDD.ctl"/>
    <s v="Daily"/>
    <s v="d"/>
    <s v="ingest_csm_originateproductnoncoa_d"/>
    <s v="CSM_ORIGINATEPRODUCTNONCOA_YYYYMMDD.TXT"/>
    <s v="CBR_Ingestion_csm_originateproductnoncoa_v01_00_00.xlsx"/>
    <x v="0"/>
    <s v="Not Started"/>
    <x v="1"/>
    <s v="N"/>
    <m/>
    <x v="0"/>
    <x v="0"/>
    <m/>
    <s v="N/A"/>
    <s v="Completed"/>
    <s v="Completed"/>
    <s v="Completed"/>
    <s v="Completed"/>
    <s v="Completed"/>
    <s v="Passed"/>
    <m/>
    <s v="Not Started"/>
    <s v="N"/>
    <s v="Y"/>
  </r>
  <r>
    <n v="35"/>
    <x v="0"/>
    <s v="CSM"/>
    <s v="Plan A"/>
    <s v="Source File (Push)"/>
    <n v="780"/>
    <s v="csm"/>
    <s v="purpose"/>
    <s v="purpose"/>
    <s v="persist_csm"/>
    <s v="csm_purpose"/>
    <s v="v_csm_purpose"/>
    <s v="csm_purpose_YYYYMMDD.txt"/>
    <s v="csm_purpose_YYYYMMDD.ctl"/>
    <s v="Daily"/>
    <s v="d"/>
    <s v="ingest_csm_purpose_d"/>
    <s v="CSM_PURPOSE_YYYYMMDD.TXT"/>
    <s v="CBR_Ingestion_csm_purpose_v01_00_00.xlsx"/>
    <x v="0"/>
    <s v="Not Started"/>
    <x v="1"/>
    <s v="N"/>
    <m/>
    <x v="0"/>
    <x v="0"/>
    <m/>
    <s v="N/A"/>
    <s v="Completed"/>
    <s v="Completed"/>
    <s v="Completed"/>
    <s v="Completed"/>
    <s v="Completed"/>
    <s v="Passed"/>
    <m/>
    <s v="Not Started"/>
    <s v="N"/>
    <s v="Y"/>
  </r>
  <r>
    <n v="36"/>
    <x v="0"/>
    <s v="CSM"/>
    <s v="Plan A"/>
    <s v="Source File (Push)"/>
    <n v="780"/>
    <s v="csm"/>
    <s v="company"/>
    <s v="company"/>
    <s v="persist_csm"/>
    <s v="csm_company"/>
    <s v="v_csm_company"/>
    <s v="csm_company_YYYYMMDD.txt"/>
    <s v="csm_company_YYYYMMDD.ctl"/>
    <s v="Daily"/>
    <s v="d"/>
    <s v="ingest_csm_company_d"/>
    <s v="CSM_COMPANY_YYYYMMDD.TXT"/>
    <s v="CBR_Ingestion_csm_company_v01_00_00.xlsx"/>
    <x v="0"/>
    <s v="Not Started"/>
    <x v="1"/>
    <s v="N"/>
    <m/>
    <x v="0"/>
    <x v="0"/>
    <m/>
    <s v="N/A"/>
    <s v="Completed"/>
    <s v="Completed"/>
    <s v="Completed"/>
    <s v="Completed"/>
    <s v="Completed"/>
    <s v="Passed"/>
    <m/>
    <s v="Not Started"/>
    <s v="N"/>
    <s v="Y"/>
  </r>
  <r>
    <n v="37"/>
    <x v="0"/>
    <s v="CSM"/>
    <s v="Plan A"/>
    <s v="Source File (Push)"/>
    <n v="780"/>
    <s v="csm"/>
    <s v="receivertype"/>
    <s v="receivertype"/>
    <s v="persist_csm"/>
    <s v="csm_receivertype"/>
    <s v="v_csm_receivertype"/>
    <s v="csm_receivertype_YYYYMMDD.txt"/>
    <s v="csm_receivertype_YYYYMMDD.ctl"/>
    <s v="Daily"/>
    <s v="d"/>
    <s v="ingest_csm_receivertype_d"/>
    <s v="CSM_RECEIVERTYPE_YYYYMMDD.TXT"/>
    <s v="CBR_Ingestion_csm_receivertype_v01_00_00.xlsx"/>
    <x v="0"/>
    <s v="Not Started"/>
    <x v="0"/>
    <s v="N"/>
    <m/>
    <x v="0"/>
    <x v="0"/>
    <m/>
    <s v="N/A"/>
    <s v="Completed"/>
    <s v="Completed"/>
    <s v="Completed"/>
    <s v="Completed"/>
    <s v="Completed"/>
    <s v="Passed"/>
    <m/>
    <s v="Not Started"/>
    <s v="N"/>
    <s v="Y"/>
  </r>
  <r>
    <n v="38"/>
    <x v="0"/>
    <s v="CSM"/>
    <s v="Plan A"/>
    <s v="Source File (Push)"/>
    <n v="780"/>
    <s v="csm"/>
    <s v="formconsent"/>
    <s v="formconsent"/>
    <s v="persist_csm"/>
    <s v="csm_formconsent"/>
    <s v="v_csm_formconsent"/>
    <s v="csm_formconsent_YYYYMMDD.txt"/>
    <s v="csm_formconsent_YYYYMMDD.ctl"/>
    <s v="Daily"/>
    <s v="d"/>
    <s v="ingest_csm_formconsent_d"/>
    <s v="CSM_FORMCONSENT_YYYYMMDD.TXT"/>
    <s v="CBR_Ingestion_csm_formconsent_v01_00_00.xlsx"/>
    <x v="0"/>
    <s v="Not Started"/>
    <x v="0"/>
    <s v="N"/>
    <m/>
    <x v="0"/>
    <x v="0"/>
    <s v="No CBR: Source Schema Empty"/>
    <s v="N/A"/>
    <s v="Completed"/>
    <s v="Completed"/>
    <s v="Completed"/>
    <s v="Completed"/>
    <s v="Completed"/>
    <s v="Passed"/>
    <m/>
    <s v="Not Started"/>
    <s v="N"/>
    <s v="Y"/>
  </r>
  <r>
    <n v="39"/>
    <x v="0"/>
    <s v="CSM"/>
    <s v="Plan A"/>
    <s v="Source File (Push)"/>
    <n v="780"/>
    <s v="csm"/>
    <s v="formxcontent"/>
    <s v="formxcontent"/>
    <s v="persist_csm"/>
    <s v="csm_formxcontent"/>
    <s v="v_csm_formxcontent"/>
    <s v="csm_formxcontent_YYYYMMDD.txt"/>
    <s v="csm_formxcontent_YYYYMMDD.ctl"/>
    <s v="Daily"/>
    <s v="d"/>
    <s v="ingest_csm_formxcontent_d"/>
    <s v="CSM_FORMXCONTENT_YYYYMMDD.TXT"/>
    <s v="CBR_Ingestion_csm_formxcontent_v01_00_00.xlsx"/>
    <x v="0"/>
    <s v="Not Started"/>
    <x v="0"/>
    <s v="N"/>
    <m/>
    <x v="0"/>
    <x v="0"/>
    <m/>
    <s v="N/A"/>
    <s v="Completed"/>
    <s v="Completed"/>
    <s v="Completed"/>
    <s v="Completed"/>
    <s v="Completed"/>
    <s v="Passed"/>
    <s v="multiLine"/>
    <s v="Not Started"/>
    <s v="N"/>
    <s v="Y"/>
  </r>
  <r>
    <n v="40"/>
    <x v="0"/>
    <s v="CSM"/>
    <s v="Plan A"/>
    <s v="Source File (Push)"/>
    <n v="780"/>
    <s v="csm"/>
    <s v="action"/>
    <s v="action"/>
    <s v="persist_csm"/>
    <s v="csm_action"/>
    <s v="v_csm_action"/>
    <s v="csm_action_YYYYMMDD.txt"/>
    <s v="csm_action_YYYYMMDD.ctl"/>
    <s v="Daily"/>
    <s v="d"/>
    <s v="ingest_csm_action_d"/>
    <s v="CSM_ACTION_YYYYMMDD.TXT"/>
    <s v="CBR_Ingestion_csm_action_v01_00_00.xlsx"/>
    <x v="0"/>
    <s v="Not Started"/>
    <x v="0"/>
    <s v="N"/>
    <m/>
    <x v="0"/>
    <x v="0"/>
    <m/>
    <s v="N/A"/>
    <s v="Completed"/>
    <s v="Completed"/>
    <s v="Completed"/>
    <s v="Completed"/>
    <s v="Completed"/>
    <s v="Passed"/>
    <m/>
    <s v="Not Started"/>
    <s v="N"/>
    <s v="Y"/>
  </r>
  <r>
    <n v="41"/>
    <x v="0"/>
    <s v="CSM"/>
    <s v="Plan A"/>
    <s v="Source File (Push)"/>
    <n v="780"/>
    <s v="csm"/>
    <s v="product"/>
    <s v="product"/>
    <s v="persist_csm"/>
    <s v="csm_product"/>
    <s v="v_csm_product"/>
    <s v="csm_product_YYYYMMDD.txt"/>
    <s v="csm_product_YYYYMMDD.ctl"/>
    <s v="Daily"/>
    <s v="d"/>
    <s v="ingest_csm_product_d"/>
    <s v="CSM_PRODUCT_YYYYMMDD.TXT"/>
    <s v="CBR_Ingestion_csm_product_v01_00_00.xlsx"/>
    <x v="0"/>
    <s v="Not Started"/>
    <x v="0"/>
    <s v="N"/>
    <m/>
    <x v="0"/>
    <x v="0"/>
    <s v="No CBR: Source Schema Empty"/>
    <s v="N/A"/>
    <s v="Completed"/>
    <s v="Completed"/>
    <s v="Completed"/>
    <s v="Completed"/>
    <s v="Completed"/>
    <s v="Passed"/>
    <m/>
    <s v="Not Started"/>
    <s v="N"/>
    <s v="Y"/>
  </r>
  <r>
    <n v="42"/>
    <x v="1"/>
    <s v="Trade-Navigator"/>
    <s v="Plan B (EBAN)"/>
    <s v="Pull EBAN File"/>
    <n v="451"/>
    <s v="trade_na"/>
    <s v="trd_ac_ar"/>
    <s v="lcr070"/>
    <s v="persist_trade_na"/>
    <s v="trade_na_lcr070"/>
    <s v="v_trade_na_lcr070"/>
    <m/>
    <m/>
    <s v="Daily"/>
    <s v="d"/>
    <s v="ingest_trade_na_lcr070_d"/>
    <s v="LCR070_YYYYMMDD.txt"/>
    <s v="CBR_Ingestion_trade_na_lcr070_v01_00_00.xlsx"/>
    <x v="0"/>
    <s v="In-Progress"/>
    <x v="1"/>
    <s v="N"/>
    <s v="Y (header/tailor only)"/>
    <x v="1"/>
    <x v="1"/>
    <s v="- ต้องใส่ File Delimiter ใน CBR เป็นแบบไหน_x000a_KBMF ระบุเป็น (txt var length)"/>
    <s v="Header/Tailor"/>
    <s v="Not Started"/>
    <s v="Not Started"/>
    <s v="Not Started"/>
    <s v="Not Started"/>
    <s v="Not Started"/>
    <s v="Not Started"/>
    <m/>
    <s v="Not Started"/>
    <s v="Tailor"/>
    <s v="N"/>
  </r>
  <r>
    <n v="43"/>
    <x v="1"/>
    <s v="Trade-Navigator"/>
    <s v="Plan B (EBAN)"/>
    <s v="Pull EBAN File"/>
    <n v="451"/>
    <s v="trade_na"/>
    <s v="trd_ac_ar_inf"/>
    <s v="src_eximar"/>
    <s v="persist_trade_na"/>
    <s v="trade_na_src_eximar"/>
    <s v="v_trade_na_src_eximar"/>
    <m/>
    <m/>
    <s v="Daily"/>
    <s v="d"/>
    <s v="ingest_trade_na_src_eximar_d"/>
    <s v="SRC_EXIMAR_YYYYMMDD.TXT"/>
    <s v="CBR_Ingestion_trade_na_src_eximar_v01_00_00.xlsx"/>
    <x v="0"/>
    <s v="In-Progress"/>
    <x v="1"/>
    <s v="Y"/>
    <s v="Y (header/tailor only)"/>
    <x v="1"/>
    <x v="1"/>
    <s v="[Feb 21]:_x000a_2 Pos dates_x000a_Integer has no size in KBMF and EBAN CBR"/>
    <s v="Header/Tailor"/>
    <s v="Not Started"/>
    <s v="Not Started"/>
    <s v="Not Started"/>
    <s v="Not Started"/>
    <s v="Not Started"/>
    <s v="Not Started"/>
    <m/>
    <s v="Not Started"/>
    <s v="Tailor"/>
    <s v="N"/>
  </r>
  <r>
    <n v="44"/>
    <x v="1"/>
    <s v="New-Trade"/>
    <s v="Plan B (EBAN)"/>
    <s v="Pull EBAN File"/>
    <n v="735"/>
    <s v="gts"/>
    <s v="cntg_tdg_ac_ar_inf"/>
    <s v="kbgt_cont_outstanding"/>
    <s v="persist_gts"/>
    <s v="gts_kbgt_cont_outstanding"/>
    <s v="v_gts_kbgt_cont_outstanding"/>
    <m/>
    <m/>
    <s v="Daily"/>
    <s v="d"/>
    <s v="ingest_gts_kbgt_cont_outstanding_d"/>
    <s v="KBGT_CONT_OUTSTANDING_YYYYMMDD.TXT"/>
    <s v="CBR_Ingestion_gts_kbgt_cont_outstanding_v01_00_00.xlsx"/>
    <x v="0"/>
    <s v="In-Progress"/>
    <x v="1"/>
    <m/>
    <m/>
    <x v="2"/>
    <x v="4"/>
    <m/>
    <s v="Header/Tailor"/>
    <s v="Not Started"/>
    <s v="Not Started"/>
    <s v="Not Started"/>
    <s v="Not Started"/>
    <s v="Not Started"/>
    <s v="Not Started"/>
    <m/>
    <s v="Not Started"/>
    <s v="Tailor"/>
    <s v="N"/>
  </r>
  <r>
    <n v="45"/>
    <x v="1"/>
    <s v="New-Trade"/>
    <s v="Plan B (EBAN)"/>
    <s v="Pull EBAN File"/>
    <n v="735"/>
    <s v="gts"/>
    <s v="tdg_ac_ar_inf"/>
    <s v="kbgt_loan_outstanding"/>
    <s v="persist_gts"/>
    <s v="gts_kbgt_loan_outstanding"/>
    <s v="v_gts_kbgt_loan_outstanding"/>
    <m/>
    <m/>
    <s v="Daily"/>
    <s v="d"/>
    <s v="ingest_gts_kbgt_loan_outstanding_d"/>
    <s v="KBGT_LOAN_OUTSTANDING_YYYYMMDD.TXT"/>
    <s v="CBR_Ingestion_gts_kbgt_loan_outstanding_v01_00_00.xlsx"/>
    <x v="0"/>
    <s v="In-Progress"/>
    <x v="1"/>
    <m/>
    <m/>
    <x v="2"/>
    <x v="4"/>
    <m/>
    <s v="Header/Tailor"/>
    <s v="Not Started"/>
    <s v="Not Started"/>
    <s v="Not Started"/>
    <s v="Not Started"/>
    <s v="Not Started"/>
    <s v="Not Started"/>
    <m/>
    <s v="Not Started"/>
    <s v="Tailor"/>
    <s v="N"/>
  </r>
  <r>
    <n v="46"/>
    <x v="1"/>
    <s v="Supply Chain"/>
    <s v="Plan B (Source)"/>
    <s v="Pull Database"/>
    <n v="460"/>
    <s v="scf"/>
    <s v="book_loan"/>
    <s v="vw_sct_book_loan"/>
    <s v="persist_scf"/>
    <s v="scf_vw_sct_book_loan"/>
    <s v="v_scf_vw_sct_book_loan"/>
    <m/>
    <m/>
    <s v="Daily"/>
    <s v="d"/>
    <s v="ingest_scf_vw_sct_book_loan_d"/>
    <s v="VW_SCT_BOOK_LOAN"/>
    <s v="CBR_Ingestion_scf_vw_sct_book_loan_v01_00_00.xlsx"/>
    <x v="0"/>
    <s v="In-Progress"/>
    <x v="0"/>
    <s v="N"/>
    <s v="N"/>
    <x v="1"/>
    <x v="2"/>
    <m/>
    <m/>
    <s v="Not Started"/>
    <s v="Not Started"/>
    <s v="Not Started"/>
    <s v="Not Started"/>
    <s v="Not Started"/>
    <s v="Not Started"/>
    <m/>
    <s v="Not Started"/>
    <s v="N"/>
    <s v="Y"/>
  </r>
  <r>
    <n v="47"/>
    <x v="1"/>
    <s v="Supply Chain"/>
    <s v="Plan B (Source)"/>
    <s v="Pull Database"/>
    <n v="460"/>
    <s v="scf"/>
    <s v="lmt_ar_inf"/>
    <s v="vw_rdt_scf_cl"/>
    <s v="persist_scf"/>
    <s v="scf_vw_rdt_scf_cl"/>
    <s v="v_scf_vw_rdt_scf_cl"/>
    <m/>
    <m/>
    <s v="Daily"/>
    <s v="d"/>
    <s v="ingest_scf_vw_rdt_scf_cl_d"/>
    <s v="VW_RDT_SCF_CL"/>
    <s v="CBR_Ingestion_scf_vw_rdt_scf_cl_v01_00_00.xlsx"/>
    <x v="0"/>
    <s v="In-Progress"/>
    <x v="0"/>
    <s v="N"/>
    <s v="N"/>
    <x v="1"/>
    <x v="2"/>
    <m/>
    <m/>
    <s v="Not Started"/>
    <s v="Not Started"/>
    <s v="Not Started"/>
    <s v="Not Started"/>
    <s v="Not Started"/>
    <s v="Not Started"/>
    <m/>
    <s v="Not Started"/>
    <s v="N"/>
    <s v="Y"/>
  </r>
  <r>
    <n v="48"/>
    <x v="1"/>
    <s v="Supply Chain"/>
    <s v="Plan B (Source)"/>
    <s v="Pull Database"/>
    <n v="460"/>
    <s v="scf"/>
    <s v="fee_dtl"/>
    <s v="vw_cm_fee_structure"/>
    <s v="persist_scf"/>
    <s v="scf_vw_cm_fee_structure"/>
    <s v="v_scf_vw_cm_fee_structure"/>
    <m/>
    <m/>
    <s v="Daily"/>
    <s v="d"/>
    <s v="ingest_scf_vw_cm_fee_structure_d"/>
    <s v="VW_CM_FEE_STRUCTURE"/>
    <s v="CBR_Ingestion_scf_vw_cm_fee_structure_v01_00_00.xlsx"/>
    <x v="0"/>
    <s v="In-Progress"/>
    <x v="0"/>
    <s v="N"/>
    <s v="N"/>
    <x v="1"/>
    <x v="2"/>
    <m/>
    <m/>
    <s v="Not Started"/>
    <s v="Not Started"/>
    <s v="Not Started"/>
    <s v="Not Started"/>
    <s v="Not Started"/>
    <s v="Not Started"/>
    <m/>
    <s v="Not Started"/>
    <s v="N"/>
    <s v="Y"/>
  </r>
  <r>
    <n v="49"/>
    <x v="1"/>
    <s v="Supply Chain"/>
    <s v="Plan B (Source)"/>
    <s v="Pull Database"/>
    <n v="460"/>
    <s v="scf"/>
    <s v="cst_x_ar_rel"/>
    <s v="vw_scm_acct"/>
    <s v="persist_scf"/>
    <s v="scf_vw_scm_acct"/>
    <s v="v_scf_vw_scm_acct"/>
    <m/>
    <m/>
    <s v="Daily"/>
    <s v="d"/>
    <s v="ingest_scf_vw_scm_acct_d"/>
    <s v="VW_SCM_ACCT"/>
    <s v="CBR_Ingestion_scf_vw_scm_acct_v01_00_00.xlsx"/>
    <x v="0"/>
    <s v="In-Progress"/>
    <x v="0"/>
    <s v="N"/>
    <s v="N"/>
    <x v="1"/>
    <x v="2"/>
    <s v="Pending top section"/>
    <m/>
    <s v="Not Started"/>
    <s v="Not Started"/>
    <s v="Not Started"/>
    <s v="Not Started"/>
    <s v="Not Started"/>
    <s v="Not Started"/>
    <m/>
    <s v="Not Started"/>
    <s v="N"/>
    <s v="Y"/>
  </r>
  <r>
    <n v="50"/>
    <x v="1"/>
    <s v="Supply Chain"/>
    <s v="Plan B (Source)"/>
    <s v="Pull Database"/>
    <n v="460"/>
    <s v="scf"/>
    <s v="tdg"/>
    <s v="trading"/>
    <s v="persist_scf"/>
    <s v="scf_trading"/>
    <s v="v_scf_trading"/>
    <m/>
    <m/>
    <s v="Daily"/>
    <s v="d"/>
    <s v="ingest_scf_trading_d"/>
    <s v="SCM_TRADING"/>
    <s v="CBR_Ingestion_scf_trading_v01_00_00.xlsx"/>
    <x v="0"/>
    <s v="In-Progress"/>
    <x v="2"/>
    <s v="N"/>
    <s v="N"/>
    <x v="1"/>
    <x v="2"/>
    <s v="- 2 column copy data from phy. Cbr eban_x000a_- 2 Colunm diff kbnf"/>
    <m/>
    <s v="Not Started"/>
    <s v="Not Started"/>
    <s v="Not Started"/>
    <s v="Not Started"/>
    <s v="Not Started"/>
    <s v="Not Started"/>
    <m/>
    <s v="Not Started"/>
    <s v="N"/>
    <s v="Y"/>
  </r>
  <r>
    <n v="51"/>
    <x v="1"/>
    <s v="Supply Chain"/>
    <s v="Plan B (Source)"/>
    <s v="Pull Database"/>
    <n v="460"/>
    <s v="scf"/>
    <s v="cst_prfl"/>
    <s v="customer"/>
    <s v="persist_scf"/>
    <s v="scf_customer"/>
    <s v="v_scf_customer"/>
    <m/>
    <m/>
    <s v="Daily"/>
    <s v="d"/>
    <s v="ingest_scf_customer_d"/>
    <s v="SCM_CUSTOMER"/>
    <s v="CBR_Ingestion_scf_customer_v01_00_00.xlsx"/>
    <x v="0"/>
    <s v="In-Progress"/>
    <x v="2"/>
    <s v="N"/>
    <s v="N"/>
    <x v="1"/>
    <x v="2"/>
    <s v="- 1 column copy data from phy. Cbr eban_x000a_- 1 Colunm diff kbnf"/>
    <m/>
    <s v="Not Started"/>
    <s v="Not Started"/>
    <s v="Not Started"/>
    <s v="Not Started"/>
    <s v="Not Started"/>
    <s v="Not Started"/>
    <m/>
    <s v="Not Started"/>
    <s v="N"/>
    <s v="Y"/>
  </r>
  <r>
    <n v="52"/>
    <x v="1"/>
    <s v="Murex"/>
    <s v="Plan B (EBAN)"/>
    <s v="Pull EBAN File"/>
    <n v="590"/>
    <s v="mx"/>
    <s v="cmb_mkt_ev"/>
    <s v="mktevent"/>
    <s v="persist_mx"/>
    <s v="mx_mktevent"/>
    <s v="v_mx_mktevent"/>
    <m/>
    <m/>
    <s v="Daily"/>
    <s v="d"/>
    <s v="ingest_mx_mktevent_d"/>
    <s v="MXMKTEvent_YYYYMMDD.txt"/>
    <s v="CBR_Ingestion_mx_mktevent_v01_00_00.xlsx"/>
    <x v="0"/>
    <s v="In-Progress"/>
    <x v="0"/>
    <s v="N"/>
    <s v="N"/>
    <x v="1"/>
    <x v="2"/>
    <s v="- ต้องใส่ File Delimiter ใน CBR เป็นแบบไหน_x000a_KBMF ระบุเป็น (txt var length)_x000a_- ไม่มี offset ระบุมา"/>
    <m/>
    <s v="Not Started"/>
    <s v="Not Started"/>
    <s v="Not Started"/>
    <s v="Not Started"/>
    <s v="Not Started"/>
    <s v="Not Started"/>
    <m/>
    <s v="Not Started"/>
    <s v="Tailor"/>
    <s v="N"/>
  </r>
  <r>
    <n v="53"/>
    <x v="1"/>
    <s v="Murex"/>
    <s v="Plan B (EBAN)"/>
    <s v="Pull EBAN File"/>
    <n v="590"/>
    <s v="mx"/>
    <s v="cmb_mm_deal_ar"/>
    <s v="mmlivemat"/>
    <s v="persist_mx"/>
    <s v="mx_mmlivemat"/>
    <s v="v_mx_mmlivemat"/>
    <m/>
    <m/>
    <s v="Daily"/>
    <s v="d"/>
    <s v="ingest_mx_mmlivemat_d"/>
    <s v="MMLiveMat_YYYYMMDD.txt"/>
    <s v="CBR_Ingestion_mx_mmlivemat_v01_00_00.xlsx"/>
    <x v="0"/>
    <s v="In-Progress"/>
    <x v="1"/>
    <s v="N"/>
    <s v="N"/>
    <x v="1"/>
    <x v="5"/>
    <s v="- KBMF มี Field มากกว่า CBR EBAN 1 field: CTPY_FULL_NAME"/>
    <m/>
    <s v="Not Started"/>
    <s v="Not Started"/>
    <s v="Not Started"/>
    <s v="Not Started"/>
    <s v="Not Started"/>
    <s v="Not Started"/>
    <m/>
    <s v="Not Started"/>
    <s v="Tailor"/>
    <s v="N"/>
  </r>
  <r>
    <n v="54"/>
    <x v="0"/>
    <s v="RDM"/>
    <s v="Plan A"/>
    <s v="Source File (Push)"/>
    <n v="655"/>
    <s v="rdm"/>
    <s v="cst_ip_lgl_stc_tp_cd"/>
    <s v="cst_ip_lgl_stc_tp_cd"/>
    <s v="persist_rdm"/>
    <s v="rdm_cst_ip_lgl_stc_tp_cd"/>
    <s v="v_rdm_cst_ip_lgl_stc_tp_cd"/>
    <s v="rdm_cst_ip_lgl_stc_tp_cd_YYYYMMDD.txt"/>
    <s v="rdm_cst_ip_lgl_stc_tp_cd_YYYYMMDD.ctl"/>
    <s v="Daily"/>
    <s v="d"/>
    <s v="ingest_rdm_cst_ip_lgl_stc_tp_cd_d"/>
    <s v="mdm.CST_IP_LGL_STC_TP_CD"/>
    <s v="CBR_Ingestion_rdm_cst_ip_lgl_stc_tp_cd_v01_00_00.xlsx"/>
    <x v="0"/>
    <s v="Not Started"/>
    <x v="2"/>
    <s v="N"/>
    <m/>
    <x v="0"/>
    <x v="0"/>
    <m/>
    <s v="N/A"/>
    <s v="Completed"/>
    <s v="In-Progress"/>
    <s v="Re-checked"/>
    <s v="Completed"/>
    <s v="Completed"/>
    <s v="Passed"/>
    <m/>
    <s v="In-Progress"/>
    <s v="N"/>
    <s v="Y"/>
  </r>
  <r>
    <n v="55"/>
    <x v="0"/>
    <s v="RDM"/>
    <s v="Plan A"/>
    <s v="Source File (Push)"/>
    <n v="655"/>
    <s v="rdm"/>
    <s v="cst_nat_cd"/>
    <s v="cst_nat_cd"/>
    <s v="persist_rdm"/>
    <s v="rdm_cst_nat_cd"/>
    <s v="v_rdm_cst_nat_cd"/>
    <s v="rdm_cst_nat_cd_YYYYMMDD.txt"/>
    <s v="rdm_cst_nat_cd_YYYYMMDD.ctl"/>
    <s v="Daily"/>
    <s v="d"/>
    <s v="ingest_rdm_cst_nat_cd_d"/>
    <s v="mdm.CST_NAT_CD"/>
    <s v="CBR_Ingestion_rdm_cst_nat_cd_v01_00_00.xlsx"/>
    <x v="0"/>
    <s v="Not Started"/>
    <x v="2"/>
    <s v="N"/>
    <m/>
    <x v="0"/>
    <x v="0"/>
    <m/>
    <s v="N/A"/>
    <s v="Completed"/>
    <s v="In-Progress"/>
    <s v="Completed"/>
    <s v="Completed"/>
    <s v="Completed"/>
    <s v="Passed"/>
    <m/>
    <s v="In-Progress"/>
    <s v="N"/>
    <s v="Y"/>
  </r>
  <r>
    <n v="56"/>
    <x v="0"/>
    <s v="RDM"/>
    <s v="Plan A"/>
    <s v="Source File (Push)"/>
    <n v="655"/>
    <s v="rdm"/>
    <s v="cst_mar_st_cd"/>
    <s v="cst_mar_st_cd"/>
    <s v="persist_rdm"/>
    <s v="rdm_cst_mar_st_cd"/>
    <s v="v_rdm_cst_mar_st_cd"/>
    <s v="rdm_cst_mar_st_cd_YYYYMMDD.txt"/>
    <s v="rdm_cst_mar_st_cd_YYYYMMDD.ctl"/>
    <s v="Daily"/>
    <s v="d"/>
    <s v="ingest_rdm_cst_mar_st_cd_d"/>
    <s v="mdm.CST_MAR_ST_CD"/>
    <s v="CBR_Ingestion_rdm_cst_mar_st_cd_v01_00_00.xlsx"/>
    <x v="0"/>
    <s v="Not Started"/>
    <x v="0"/>
    <s v="N"/>
    <m/>
    <x v="0"/>
    <x v="0"/>
    <m/>
    <s v="N/A"/>
    <s v="Completed"/>
    <s v="In-Progress"/>
    <s v="Completed"/>
    <s v="Completed"/>
    <s v="Completed"/>
    <s v="Passed"/>
    <m/>
    <s v="In-Progress"/>
    <s v="N"/>
    <s v="Y"/>
  </r>
  <r>
    <n v="57"/>
    <x v="0"/>
    <s v="RDM"/>
    <s v="Plan A"/>
    <s v="Source File (Push)"/>
    <n v="655"/>
    <s v="rdm"/>
    <s v="cst_ctf_tp_cd"/>
    <s v="cst_ctf_tp_cd"/>
    <s v="persist_rdm"/>
    <s v="rdm_cst_ctf_tp_cd"/>
    <s v="v_rdm_cst_ctf_tp_cd"/>
    <s v="rdm_cst_ctf_tp_cd_YYYYMMDD.txt"/>
    <s v="rdm_cst_ctf_tp_cd_YYYYMMDD.ctl"/>
    <s v="Daily"/>
    <s v="d"/>
    <s v="ingest_rdm_cst_ctf_tp_cd_d"/>
    <s v="mdm.CST_CTF_TP_CD"/>
    <s v="CBR_Ingestion_rdm_cst_ctf_tp_cd_v01_00_00.xlsx"/>
    <x v="0"/>
    <s v="Not Started"/>
    <x v="0"/>
    <s v="N"/>
    <m/>
    <x v="0"/>
    <x v="0"/>
    <m/>
    <s v="N/A"/>
    <s v="Completed"/>
    <s v="In-Progress"/>
    <s v="Completed"/>
    <s v="Completed"/>
    <s v="Completed"/>
    <s v="Passed"/>
    <m/>
    <s v="In-Progress"/>
    <s v="N"/>
    <s v="Y"/>
  </r>
  <r>
    <n v="58"/>
    <x v="0"/>
    <s v="RDM"/>
    <s v="Plan A"/>
    <s v="Source File (Push)"/>
    <n v="655"/>
    <s v="rdm"/>
    <s v="cst_ocp_cd"/>
    <s v="cst_ocp_cd"/>
    <s v="persist_rdm"/>
    <s v="rdm_cst_ocp_cd"/>
    <s v="v_rdm_cst_ocp_cd"/>
    <s v="rdm_cst_ocp_cd_YYYYMMDD.txt"/>
    <s v="rdm_cst_ocp_cd_YYYYMMDD.ctl"/>
    <s v="Daily"/>
    <s v="d"/>
    <s v="ingest_rdm_cst_ocp_cd_d"/>
    <s v="mdm.CST_OCP_CD"/>
    <s v="CBR_Ingestion_rdm_cst_ocp_cd_v01_00_00.xlsx"/>
    <x v="0"/>
    <s v="Not Started"/>
    <x v="0"/>
    <s v="N"/>
    <m/>
    <x v="0"/>
    <x v="0"/>
    <m/>
    <s v="N/A"/>
    <s v="Completed"/>
    <s v="In-Progress"/>
    <s v="Completed"/>
    <s v="Completed"/>
    <s v="Completed"/>
    <s v="Passed"/>
    <m/>
    <s v="In-Progress"/>
    <s v="N"/>
    <s v="Y"/>
  </r>
  <r>
    <n v="59"/>
    <x v="0"/>
    <s v="RDM"/>
    <s v="Plan A"/>
    <s v="Source File (Push)"/>
    <n v="655"/>
    <s v="rdm"/>
    <s v="cst_prof_cd"/>
    <s v="cst_prof_cd"/>
    <s v="persist_rdm"/>
    <s v="rdm_cst_prof_cd"/>
    <s v="v_rdm_cst_prof_cd"/>
    <s v="rdm_cst_prof_cd_YYYYMMDD.txt"/>
    <s v="rdm_cst_prof_cd_YYYYMMDD.ctl"/>
    <s v="Daily"/>
    <s v="d"/>
    <s v="ingest_rdm_cst_prof_cd_d"/>
    <s v="mdm.CST_PROF_CD"/>
    <s v="CBR_Ingestion_rdm_cst_prof_cd_v01_00_00.xlsx"/>
    <x v="0"/>
    <s v="Not Started"/>
    <x v="1"/>
    <s v="N"/>
    <m/>
    <x v="0"/>
    <x v="0"/>
    <m/>
    <s v="N/A"/>
    <s v="Completed"/>
    <s v="In-Progress"/>
    <s v="Completed"/>
    <s v="Completed"/>
    <s v="Completed"/>
    <s v="Passed"/>
    <m/>
    <s v="In-Progress"/>
    <s v="N"/>
    <s v="Y"/>
  </r>
  <r>
    <n v="60"/>
    <x v="0"/>
    <s v="RDM"/>
    <s v="Plan A"/>
    <s v="Source File (Push)"/>
    <n v="655"/>
    <s v="rdm"/>
    <s v="cst_idv_incm_seg_cd"/>
    <s v="cst_idv_incm_seg_cd"/>
    <s v="persist_rdm"/>
    <s v="rdm_cst_idv_incm_seg_cd"/>
    <s v="v_rdm_cst_idv_incm_seg_cd"/>
    <s v="rdm_cst_idv_incm_seg_cd_YYYYMMDD.txt"/>
    <s v="rdm_cst_idv_incm_seg_cd_YYYYMMDD.ctl"/>
    <s v="Daily"/>
    <s v="d"/>
    <s v="ingest_rdm_cst_idv_incm_seg_cd_d"/>
    <s v="mdm.CST_IDV_INCM_SEG_CD"/>
    <s v="CBR_Ingestion_rdm_cst_idv_incm_seg_cd_v01_00_00.xlsx"/>
    <x v="0"/>
    <s v="Not Started"/>
    <x v="2"/>
    <s v="N"/>
    <m/>
    <x v="0"/>
    <x v="0"/>
    <m/>
    <s v="N/A"/>
    <s v="Completed"/>
    <s v="In-Progress"/>
    <s v="Completed"/>
    <s v="Completed"/>
    <s v="Completed"/>
    <s v="Passed"/>
    <m/>
    <s v="In-Progress"/>
    <s v="N"/>
    <s v="Y"/>
  </r>
  <r>
    <n v="61"/>
    <x v="0"/>
    <s v="RDM"/>
    <s v="Plan A"/>
    <s v="Source File (Push)"/>
    <n v="655"/>
    <s v="rdm"/>
    <s v="cst_seg_cd"/>
    <s v="cst_seg_cd"/>
    <s v="persist_rdm"/>
    <s v="rdm_cst_seg_cd"/>
    <s v="v_rdm_cst_seg_cd"/>
    <s v="rdm_cst_seg_cd_YYYYMMDD.txt"/>
    <s v="rdm_cst_seg_cd_YYYYMMDD.ctl"/>
    <s v="Daily"/>
    <s v="d"/>
    <s v="ingest_rdm_cst_seg_cd_d"/>
    <s v="mdm.CST_SEG_CD"/>
    <s v="CBR_Ingestion_rdm_cst_seg_cd_v01_00_00.xlsx"/>
    <x v="0"/>
    <s v="Not Started"/>
    <x v="2"/>
    <s v="N"/>
    <m/>
    <x v="0"/>
    <x v="0"/>
    <m/>
    <s v="N/A"/>
    <s v="Completed"/>
    <s v="In-Progress"/>
    <s v="Completed"/>
    <s v="Completed"/>
    <s v="Completed"/>
    <s v="Passed"/>
    <m/>
    <s v="In-Progress"/>
    <s v="N"/>
    <s v="Y"/>
  </r>
  <r>
    <n v="62"/>
    <x v="0"/>
    <s v="RDM"/>
    <s v="Plan A"/>
    <s v="Source File (Push)"/>
    <n v="655"/>
    <s v="rdm"/>
    <s v="card_tp_cd"/>
    <s v="card_tp_cd"/>
    <s v="persist_rdm"/>
    <s v="rdm_card_tp_cd"/>
    <s v="v_rdm_card_tp_cd"/>
    <s v="rdm_card_tp_cd_YYYYMMDD.txt"/>
    <s v="rdm_card_tp_cd_YYYYMMDD.ctl"/>
    <s v="Daily"/>
    <s v="d"/>
    <s v="ingest_rdm_card_tp_cd_d"/>
    <s v="mdm.CARD_TP_CD"/>
    <s v="CBR_Ingestion_rdm_card_tp_cd_v01_00_00.xlsx"/>
    <x v="0"/>
    <s v="Not Started"/>
    <x v="2"/>
    <s v="N"/>
    <m/>
    <x v="0"/>
    <x v="0"/>
    <m/>
    <s v="N/A"/>
    <s v="Completed"/>
    <s v="In-Progress"/>
    <s v="Completed"/>
    <s v="Completed"/>
    <s v="Completed"/>
    <s v="Passed"/>
    <m/>
    <s v="In-Progress"/>
    <s v="N"/>
    <s v="Y"/>
  </r>
  <r>
    <n v="63"/>
    <x v="0"/>
    <s v="RDM"/>
    <s v="Plan A"/>
    <s v="Source File (Push)"/>
    <n v="655"/>
    <s v="rdm"/>
    <s v="pim_coa_pd"/>
    <s v="pim_coa_pd"/>
    <s v="persist_rdm"/>
    <s v="rdm_pim_coa_pd"/>
    <s v="v_rdm_pim_coa_pd"/>
    <s v="rdm_pim_coa_pd_YYYYMMDD.txt"/>
    <s v="rdm_pim_coa_pd_YYYYMMDD.ctl"/>
    <s v="Daily"/>
    <s v="d"/>
    <s v="ingest_rdm_pim_coa_pd_d"/>
    <s v="PIM.V_COA_PD"/>
    <s v="CBR_Ingestion_rdm_pim_coa_pd_v01_00_00.xlsx"/>
    <x v="0"/>
    <s v="Not Started"/>
    <x v="2"/>
    <s v="N"/>
    <m/>
    <x v="0"/>
    <x v="0"/>
    <m/>
    <s v="N/A"/>
    <s v="Completed"/>
    <s v="In-Progress"/>
    <s v="Completed"/>
    <s v="Completed"/>
    <s v="Completed"/>
    <s v="Passed"/>
    <m/>
    <s v="In-Progress"/>
    <s v="N"/>
    <s v="Y"/>
  </r>
  <r>
    <n v="64"/>
    <x v="0"/>
    <s v="RDM"/>
    <s v="Plan A"/>
    <s v="Source File (Push)"/>
    <n v="655"/>
    <s v="rdm"/>
    <s v="idy_cl_cd"/>
    <s v="idy_cl_cd"/>
    <s v="persist_rdm"/>
    <s v="rdm_idy_cl_cd"/>
    <s v="v_rdm_idy_cl_cd"/>
    <s v="rdm_idy_cl_cd_YYYYMMDD.txt"/>
    <s v="rdm_idy_cl_cd_YYYYMMDD.ctl"/>
    <s v="Daily"/>
    <s v="d"/>
    <s v="ingest_rdm_idy_cl_cd_d"/>
    <s v="IDY_CL_CD"/>
    <s v="CBR_Ingestion_rdm_idy_cl_cd_v01_00_00.xlsx"/>
    <x v="0"/>
    <s v="Not Started"/>
    <x v="2"/>
    <s v="N"/>
    <m/>
    <x v="0"/>
    <x v="0"/>
    <m/>
    <s v="N/A"/>
    <s v="Completed"/>
    <s v="In-Progress"/>
    <s v="Completed"/>
    <s v="Completed"/>
    <s v="Completed"/>
    <s v="Passed"/>
    <m/>
    <s v="In-Progress"/>
    <s v="N"/>
    <s v="Y"/>
  </r>
  <r>
    <n v="65"/>
    <x v="0"/>
    <s v="RDM"/>
    <s v="Plan A"/>
    <s v="Source File (Push)"/>
    <n v="655"/>
    <s v="rdm"/>
    <s v="idy_cl_sub_grp_cd"/>
    <s v="idy_cl_sub_grp_cd"/>
    <s v="persist_rdm"/>
    <s v="rdm_idy_cl_sub_grp_cd"/>
    <s v="v_rdm_idy_cl_sub_grp_cd"/>
    <s v="rdm_idy_cl_sub_grp_cd_YYYYMMDD.txt"/>
    <s v="rdm_idy_cl_sub_grp_cd_YYYYMMDD.ctl"/>
    <s v="Daily"/>
    <s v="d"/>
    <s v="ingest_rdm_idy_cl_sub_grp_cd_d"/>
    <s v="IDY_CL_SUB_GRP_CD"/>
    <s v="CBR_Ingestion_rdm_idy_cl_sub_grp_cd_v01_00_00.xlsx"/>
    <x v="0"/>
    <s v="Not Started"/>
    <x v="2"/>
    <s v="N"/>
    <m/>
    <x v="0"/>
    <x v="0"/>
    <m/>
    <s v="N/A"/>
    <s v="Completed"/>
    <s v="In-Progress"/>
    <s v="Completed"/>
    <s v="Completed"/>
    <s v="Completed"/>
    <s v="Passed"/>
    <m/>
    <s v="In-Progress"/>
    <s v="N"/>
    <s v="Y"/>
  </r>
  <r>
    <n v="66"/>
    <x v="1"/>
    <s v="FXBOOTH​"/>
    <s v="Plan B (Source)"/>
    <s v="DIH Extraction File (Pull)"/>
    <n v="745"/>
    <s v="fxb"/>
    <s v="mid_rate"/>
    <s v="midrate_kbank"/>
    <s v="persist_fxb"/>
    <s v="fxb_midrate_kbank"/>
    <s v="v_fxb_midrate_kbank"/>
    <m/>
    <m/>
    <s v="Daily"/>
    <s v="d"/>
    <s v="ingest_fxb_midrate_kbank_d"/>
    <s v="MIDRATE_KBANK_YYYY-MM-DD.csv"/>
    <s v="CBR_Ingestion_fxb_midrate_kbank_v01_00_00.xlsx"/>
    <x v="0"/>
    <s v="In-Progress"/>
    <x v="1"/>
    <m/>
    <m/>
    <x v="2"/>
    <x v="4"/>
    <m/>
    <m/>
    <s v="Not Started"/>
    <s v="Not Started"/>
    <s v="Not Started"/>
    <s v="Not Started"/>
    <s v="Not Started"/>
    <s v="Not Started"/>
    <m/>
    <s v="Not Started"/>
    <s v="Header"/>
    <s v="N"/>
  </r>
  <r>
    <n v="67"/>
    <x v="1"/>
    <s v="LPM-AS/400​"/>
    <s v="Plan A"/>
    <s v="DIH Extraction File (Push)"/>
    <n v="655"/>
    <s v="lpm_as400"/>
    <s v="lpm_x_ip_rel"/>
    <s v="lpm_x_ip_rel"/>
    <s v="persist_lpm_as400"/>
    <s v="lpm_as400_lpm_x_ip_rel"/>
    <s v="v_lpm_as400_lpm_x_ip_rel"/>
    <m/>
    <m/>
    <s v="Daily"/>
    <s v="d"/>
    <s v="ingest_lpm_as400_lpm_x_ip_rel_d"/>
    <s v="DIH_Composite_V_LPM_X_IP_REL"/>
    <s v="CBR_Ingestion_lpm_as400_lpm_x_ip_rel_v01_00_00.xlsx"/>
    <x v="0"/>
    <s v="In-Progress"/>
    <x v="0"/>
    <m/>
    <m/>
    <x v="2"/>
    <x v="4"/>
    <s v="- มีเพิ่ม column 3 column (To revise)_x000a_- Pending Table Spec"/>
    <m/>
    <s v="Completed"/>
    <s v="Not Started"/>
    <s v="Not Started"/>
    <s v="Not Started"/>
    <s v="Not Started"/>
    <s v="Not Started"/>
    <m/>
    <s v="Not Started"/>
    <s v="N"/>
    <s v="Y"/>
  </r>
  <r>
    <n v="68"/>
    <x v="0"/>
    <s v="CIS"/>
    <s v="Plan A"/>
    <s v="Source File (Push)"/>
    <n v="176"/>
    <s v="cis"/>
    <s v="relar"/>
    <s v="relar"/>
    <s v="persist_cis"/>
    <s v="cis_relar"/>
    <s v="v_cis_relar"/>
    <s v="cis_relar_YYYYMMDD.txt"/>
    <s v="cis_relar_YYYYMMDD.ctl"/>
    <s v="Daily"/>
    <s v="d"/>
    <s v="ingest_cis_relar_d"/>
    <s v="CIS_RELAR_YYYYMMDD.txt"/>
    <s v="CBR_Ingestion_cis_relar_v01_00_00.xlsx"/>
    <x v="0"/>
    <s v="Not Started"/>
    <x v="1"/>
    <s v="N"/>
    <m/>
    <x v="0"/>
    <x v="0"/>
    <m/>
    <s v="N/A"/>
    <s v="Completed"/>
    <s v="Completed"/>
    <s v="Re-checked"/>
    <s v="Not Started"/>
    <s v="Not Started"/>
    <s v="Not Started"/>
    <m/>
    <s v="Not Started"/>
    <s v="N"/>
    <s v="Y"/>
  </r>
  <r>
    <n v="69"/>
    <x v="0"/>
    <s v="CIS"/>
    <s v="Plan A"/>
    <s v="Source File (Push)"/>
    <n v="176"/>
    <s v="cis"/>
    <s v="doctp"/>
    <s v="doctp"/>
    <s v="persist_cis"/>
    <s v="cis_doctp"/>
    <s v="v_cis_doctp"/>
    <s v="cis_doctp_YYYYMMDD.txt"/>
    <s v="cis_doctp_YYYYMMDD.ctl"/>
    <s v="Daily"/>
    <s v="d"/>
    <s v="ingest_cis_doctp_d"/>
    <s v="CIS_DOCTP_YYYYMMDD.txt"/>
    <s v="CBR_Ingestion_cis_doctp_v01_00_00.xlsx"/>
    <x v="0"/>
    <s v="Not Started"/>
    <x v="1"/>
    <s v="N"/>
    <m/>
    <x v="0"/>
    <x v="0"/>
    <m/>
    <s v="N/A"/>
    <s v="Completed"/>
    <s v="Completed"/>
    <s v="Re-checked"/>
    <s v="Not Started"/>
    <s v="Not Started"/>
    <s v="Not Started"/>
    <m/>
    <s v="Not Started"/>
    <s v="N"/>
    <s v="Y"/>
  </r>
  <r>
    <n v="70"/>
    <x v="0"/>
    <s v="CIS"/>
    <s v="Plan A"/>
    <s v="Source File (Push)"/>
    <n v="176"/>
    <s v="cis"/>
    <s v="cntreltp"/>
    <s v="cntreltp"/>
    <s v="persist_cis"/>
    <s v="cis_cntreltp"/>
    <s v="v_cis_cntreltp"/>
    <s v="cis_cntreltp_YYYYMMDD.txt"/>
    <s v="cis_cntreltp_YYYYMMDD.ctl"/>
    <s v="Daily"/>
    <s v="d"/>
    <s v="ingest_cis_cntreltp_d"/>
    <s v="CIS_CNTRELTP_YYYYMMDD.txt"/>
    <s v="CBR_Ingestion_cis_cntreltp_v01_00_00.xlsx"/>
    <x v="0"/>
    <s v="Not Started"/>
    <x v="2"/>
    <s v="N"/>
    <m/>
    <x v="0"/>
    <x v="0"/>
    <m/>
    <s v="N/A"/>
    <s v="Completed"/>
    <s v="Completed"/>
    <s v="Re-checked"/>
    <s v="Not Started"/>
    <s v="Not Started"/>
    <s v="Not Started"/>
    <m/>
    <s v="Not Started"/>
    <s v="N"/>
    <s v="Y"/>
  </r>
  <r>
    <n v="71"/>
    <x v="0"/>
    <s v="CIS"/>
    <s v="Plan A"/>
    <s v="Source File (Push)"/>
    <n v="176"/>
    <s v="cis"/>
    <s v="ipxcontact"/>
    <s v="ipxcontact"/>
    <s v="persist_cis"/>
    <s v="cis_ipxcontact"/>
    <s v="v_cis_ipxcontact"/>
    <s v="cis_ipxcontact_YYYYMMDD.txt"/>
    <s v="cis_ipxcontact_YYYYMMDD.ctl"/>
    <s v="Daily"/>
    <s v="d"/>
    <s v="ingest_cis_ipxcontact_d"/>
    <s v="CIS_IPXCONTACT_YYYYMMDD.txt"/>
    <s v="CBR_Ingestion_cis_ipxcontact_v01_00_00.xlsx"/>
    <x v="0"/>
    <s v="Not Started"/>
    <x v="1"/>
    <s v="N"/>
    <m/>
    <x v="0"/>
    <x v="3"/>
    <m/>
    <s v="N/A"/>
    <s v="Completed"/>
    <s v="Completed"/>
    <s v="Re-checked"/>
    <s v="Not Started"/>
    <s v="Not Started"/>
    <s v="Not Started"/>
    <m/>
    <s v="Not Started"/>
    <s v="N"/>
    <s v="Y"/>
  </r>
  <r>
    <n v="72"/>
    <x v="0"/>
    <s v="CIS"/>
    <s v="Plan A"/>
    <s v="Source File (Push)"/>
    <n v="176"/>
    <s v="cis"/>
    <s v="conttp"/>
    <s v="conttp"/>
    <s v="persist_cis"/>
    <s v="cis_conttp"/>
    <s v="v_cis_conttp"/>
    <s v="cis_conttp_YYYYMMDD.txt"/>
    <s v="cis_conttp_YYYYMMDD.ctl"/>
    <s v="Daily"/>
    <s v="d"/>
    <s v="ingest_cis_conttp_d"/>
    <s v="CIS_CONTTP_YYYYMMDD.txt"/>
    <s v="CBR_Ingestion_cis_conttp_v01_00_00.xlsx"/>
    <x v="0"/>
    <s v="Not Started"/>
    <x v="2"/>
    <s v="N"/>
    <m/>
    <x v="0"/>
    <x v="0"/>
    <m/>
    <s v="N/A"/>
    <s v="Completed"/>
    <s v="Completed"/>
    <s v="Re-checked"/>
    <s v="Not Started"/>
    <s v="Not Started"/>
    <s v="Not Started"/>
    <m/>
    <s v="Not Started"/>
    <s v="N"/>
    <s v="Y"/>
  </r>
  <r>
    <n v="73"/>
    <x v="0"/>
    <s v="CIS"/>
    <s v="Plan A"/>
    <s v="Source File (Push)"/>
    <n v="176"/>
    <s v="cis"/>
    <s v="continfo"/>
    <s v="continfo"/>
    <s v="persist_cis"/>
    <s v="cis_continfo"/>
    <s v="v_cis_continfo"/>
    <s v="cis_continfo_YYYYMMDD.txt"/>
    <s v="cis_continfo_YYYYMMDD.ctl"/>
    <s v="Daily"/>
    <s v="d"/>
    <s v="ingest_cis_continfo_d"/>
    <s v="CIS_CONTINFO_YYYYMMDD.txt"/>
    <s v="CBR_Ingestion_cis_continfo_v01_00_00.xlsx"/>
    <x v="0"/>
    <s v="Not Started"/>
    <x v="1"/>
    <s v="N"/>
    <m/>
    <x v="0"/>
    <x v="3"/>
    <m/>
    <s v="N/A"/>
    <s v="Completed"/>
    <s v="Completed"/>
    <s v="Re-checked"/>
    <s v="Not Started"/>
    <s v="Not Started"/>
    <s v="Not Started"/>
    <m/>
    <s v="Not Started"/>
    <s v="N"/>
    <s v="Y"/>
  </r>
  <r>
    <n v="74"/>
    <x v="0"/>
    <s v="CIS"/>
    <s v="Plan A"/>
    <s v="Source File (Push)"/>
    <n v="176"/>
    <s v="cis"/>
    <s v="idv"/>
    <s v="idv"/>
    <s v="persist_cis"/>
    <s v="cis_idv"/>
    <s v="v_cis_idv"/>
    <s v="cis_idv_YYYYMMDD.txt"/>
    <s v="cis_idv_YYYYMMDD.ctl"/>
    <s v="Daily"/>
    <s v="d"/>
    <s v="ingest_cis_idv_d"/>
    <s v="CIS_IDV_YYYYMMDD.txt"/>
    <s v="CBR_Ingestion_cis_idv_v01_00_00.xlsx"/>
    <x v="0"/>
    <s v="Not Started"/>
    <x v="1"/>
    <s v="N"/>
    <m/>
    <x v="0"/>
    <x v="3"/>
    <m/>
    <s v="N/A"/>
    <s v="Completed"/>
    <s v="Completed"/>
    <s v="Re-checked"/>
    <s v="Not Started"/>
    <s v="Not Started"/>
    <s v="Not Started"/>
    <m/>
    <s v="Not Started"/>
    <s v="N"/>
    <s v="Y"/>
  </r>
  <r>
    <n v="75"/>
    <x v="0"/>
    <s v="CIS"/>
    <s v="Plan A"/>
    <s v="Source File (Push)"/>
    <n v="176"/>
    <s v="cis"/>
    <s v="org"/>
    <s v="org"/>
    <s v="persist_cis"/>
    <s v="cis_org"/>
    <s v="v_cis_org"/>
    <s v="cis_org_YYYYMMDD.txt"/>
    <s v="cis_org_YYYYMMDD.ctl"/>
    <s v="Daily"/>
    <s v="d"/>
    <s v="ingest_cis_org_d"/>
    <s v="CIS_ORG_YYYYMMDD.txt"/>
    <s v="CBR_Ingestion_cis_org_v01_00_00.xlsx"/>
    <x v="0"/>
    <s v="Not Started"/>
    <x v="1"/>
    <s v="N"/>
    <m/>
    <x v="0"/>
    <x v="3"/>
    <m/>
    <s v="N/A"/>
    <s v="Completed"/>
    <s v="Completed"/>
    <s v="Re-checked"/>
    <s v="Not Started"/>
    <s v="Not Started"/>
    <s v="Not Started"/>
    <m/>
    <s v="Not Started"/>
    <s v="N"/>
    <s v="Y"/>
  </r>
  <r>
    <n v="76"/>
    <x v="0"/>
    <s v="CIS"/>
    <s v="Plan A"/>
    <s v="Source File (Push)"/>
    <n v="176"/>
    <s v="cis"/>
    <s v="ipsegment"/>
    <s v="ipsegment"/>
    <s v="persist_cis"/>
    <s v="cis_ipsegment"/>
    <s v="v_cis_ipsegment"/>
    <s v="cis_ipsegment_YYYYMMDD.txt"/>
    <s v="cis_ipsegment_YYYYMMDD.ctl"/>
    <s v="Daily"/>
    <s v="d"/>
    <s v="ingest_cis_ipsegment_d"/>
    <s v="CIS_IPSEGMENT_YYYYMMDD.txt"/>
    <s v="CBR_Ingestion_cis_ipsegment_v01_00_00.xlsx"/>
    <x v="0"/>
    <s v="Not Started"/>
    <x v="1"/>
    <s v="N"/>
    <m/>
    <x v="0"/>
    <x v="3"/>
    <m/>
    <s v="N/A"/>
    <s v="Completed"/>
    <s v="Completed"/>
    <s v="Re-checked"/>
    <s v="Not Started"/>
    <s v="Not Started"/>
    <s v="Not Started"/>
    <m/>
    <s v="Not Started"/>
    <s v="N"/>
    <s v="Y"/>
  </r>
  <r>
    <n v="77"/>
    <x v="0"/>
    <s v="CIS"/>
    <s v="Plan A"/>
    <s v="Source File (Push)"/>
    <n v="176"/>
    <s v="cis"/>
    <s v="histsegm"/>
    <s v="histsegm"/>
    <s v="persist_cis"/>
    <s v="cis_histsegm"/>
    <s v="v_cis_histsegm"/>
    <s v="cis_histsegm_YYYYMMDD.txt"/>
    <s v="cis_histsegm_YYYYMMDD.ctl"/>
    <s v="Daily"/>
    <s v="d"/>
    <s v="ingest_cis_histsegm_d"/>
    <s v="CIS_HISTSEGM_YYYYMMDD.txt"/>
    <s v="CBR_Ingestion_cis_histsegm_v01_00_00.xlsx"/>
    <x v="0"/>
    <s v="Not Started"/>
    <x v="1"/>
    <s v="N"/>
    <m/>
    <x v="0"/>
    <x v="3"/>
    <m/>
    <s v="N/A"/>
    <s v="Completed"/>
    <s v="Completed"/>
    <s v="Re-checked"/>
    <s v="Not Started"/>
    <s v="Not Started"/>
    <s v="Not Started"/>
    <m/>
    <s v="Not Started"/>
    <s v="N"/>
    <s v="Y"/>
  </r>
  <r>
    <n v="78"/>
    <x v="0"/>
    <s v="CIS"/>
    <s v="Plan A"/>
    <s v="Source File (Push)"/>
    <n v="176"/>
    <s v="cis"/>
    <s v="addr"/>
    <s v="addr"/>
    <s v="persist_cis"/>
    <s v="cis_addr"/>
    <s v="v_cis_addr"/>
    <s v="cis_addr_YYYYMMDD.txt"/>
    <s v="cis_addr_YYYYMMDD.ctl"/>
    <s v="Daily"/>
    <s v="d"/>
    <s v="ingest_cis_addr_d"/>
    <s v="CIS_ADDR_YYYYMMDD.txt"/>
    <s v="CBR_Ingestion_cis_addr_v01_00_00.xlsx"/>
    <x v="0"/>
    <s v="Not Started"/>
    <x v="1"/>
    <s v="N"/>
    <m/>
    <x v="0"/>
    <x v="3"/>
    <m/>
    <s v="N/A"/>
    <s v="Completed"/>
    <s v="Completed"/>
    <s v="Re-checked"/>
    <s v="Not Started"/>
    <s v="Not Started"/>
    <s v="Not Started"/>
    <m/>
    <s v="Not Started"/>
    <s v="N"/>
    <s v="Y"/>
  </r>
  <r>
    <n v="79"/>
    <x v="0"/>
    <s v="CIS"/>
    <s v="Plan A"/>
    <s v="Source File (Push)"/>
    <n v="176"/>
    <s v="cis"/>
    <s v="ipxaddr"/>
    <s v="ipxaddr"/>
    <s v="persist_cis"/>
    <s v="cis_ipxaddr"/>
    <s v="v_cis_ipxaddr"/>
    <s v="cis_ipxaddr_YYYYMMDD.txt"/>
    <s v="cis_ipxaddr_YYYYMMDD.ctl"/>
    <s v="Daily"/>
    <s v="d"/>
    <s v="ingest_cis_ipxaddr_d"/>
    <s v="CIS_IPXADDR_YYYYMMDD.txt"/>
    <s v="CBR_Ingestion_cis_ipxaddr_v01_00_00.xlsx"/>
    <x v="0"/>
    <s v="Not Started"/>
    <x v="1"/>
    <s v="N"/>
    <m/>
    <x v="0"/>
    <x v="3"/>
    <m/>
    <s v="N/A"/>
    <s v="Completed"/>
    <s v="Completed"/>
    <s v="Re-checked"/>
    <s v="Not Started"/>
    <s v="Not Started"/>
    <s v="Not Started"/>
    <m/>
    <s v="Not Started"/>
    <s v="N"/>
    <s v="Y"/>
  </r>
  <r>
    <n v="80"/>
    <x v="0"/>
    <s v="CIS"/>
    <s v="Plan A"/>
    <s v="Source File (Push)"/>
    <n v="176"/>
    <s v="cis"/>
    <s v="dntcnt"/>
    <s v="dntcnt"/>
    <s v="persist_cis"/>
    <s v="cis_dntcnt"/>
    <s v="v_cis_dntcnt"/>
    <s v="cis_dntcnt_YYYYMMDD.txt"/>
    <s v="cis_dntcnt_YYYYMMDD.ctl"/>
    <s v="Daily"/>
    <s v="d"/>
    <s v="ingest_cis_dntcnt_d"/>
    <s v="CIS_DNTCNT_YYYYMMDD.txt"/>
    <s v="CBR_Ingestion_cis_dntcnt_v01_00_00.xlsx"/>
    <x v="0"/>
    <s v="Not Started"/>
    <x v="1"/>
    <s v="N"/>
    <m/>
    <x v="0"/>
    <x v="3"/>
    <m/>
    <s v="N/A"/>
    <s v="Completed"/>
    <s v="Completed"/>
    <s v="Re-checked"/>
    <s v="Not Started"/>
    <s v="Not Started"/>
    <s v="Not Started"/>
    <m/>
    <s v="Not Started"/>
    <s v="N"/>
    <s v="Y"/>
  </r>
  <r>
    <n v="81"/>
    <x v="0"/>
    <s v="CIS"/>
    <s v="Plan A"/>
    <s v="Source File (Push)"/>
    <n v="176"/>
    <s v="cis"/>
    <s v="othdoc"/>
    <s v="othdoc"/>
    <s v="persist_cis"/>
    <s v="cis_othdoc"/>
    <s v="v_cis_othdoc"/>
    <s v="cis_othdoc_YYYYMMDD.txt"/>
    <s v="cis_othdoc_YYYYMMDD.ctl"/>
    <s v="Daily"/>
    <s v="d"/>
    <s v="ingest_cis_othdoc_d"/>
    <s v="CIS_OTHDOC_YYYYMMDD.txt"/>
    <s v="CBR_Ingestion_cis_othdoc_v01_00_00.xlsx"/>
    <x v="0"/>
    <s v="Not Started"/>
    <x v="1"/>
    <s v="N"/>
    <m/>
    <x v="0"/>
    <x v="3"/>
    <m/>
    <s v="N/A"/>
    <s v="Completed"/>
    <s v="Completed"/>
    <s v="Re-checked"/>
    <s v="Not Started"/>
    <s v="Not Started"/>
    <s v="Not Started"/>
    <m/>
    <s v="Not Started"/>
    <s v="N"/>
    <s v="Y"/>
  </r>
  <r>
    <n v="82"/>
    <x v="1"/>
    <s v="Cardlink"/>
    <s v="Plan B (EBAN/DIH)"/>
    <s v="Pull EBAN/DIH file"/>
    <n v="268"/>
    <s v="cardlink"/>
    <s v="kb1dh013_eptrans"/>
    <s v="kb1dh013_eptrans"/>
    <s v="persist_cardlink"/>
    <s v="cardlink_kb1dh013_eptrans"/>
    <s v="v_cardlink_kb1dh013_eptrans"/>
    <m/>
    <m/>
    <s v="Daily"/>
    <s v="d"/>
    <s v="ingest_cardlink_kb1dh013_eptrans_d"/>
    <s v="CPACP.DIH.KB1DH013.EPTRANS.Dddmmyy"/>
    <s v="CBR_Ingestion_cardlink_kb1dh013_eptrans_v01_00_00.xlsx"/>
    <x v="0"/>
    <s v="In-Progress"/>
    <x v="1"/>
    <s v="Header"/>
    <s v="Y"/>
    <x v="1"/>
    <x v="5"/>
    <s v="- To recheck decimal datatype (x,x)"/>
    <m/>
    <s v="Not Started"/>
    <s v="Not Started"/>
    <s v="Not Started"/>
    <s v="Not Started"/>
    <s v="Not Started"/>
    <s v="Not Started"/>
    <m/>
    <s v="Not Started"/>
    <s v="Tailor"/>
    <s v="N"/>
  </r>
  <r>
    <n v="83"/>
    <x v="1"/>
    <s v="Cardlink"/>
    <s v="Plan B (EBAN/DIH)"/>
    <s v="Pull EBAN/DIH file"/>
    <n v="268"/>
    <s v="cardlink"/>
    <s v="kb1dh045_cc1d289g"/>
    <s v="kb1dh045_cc1d289g"/>
    <s v="persist_cardlink"/>
    <s v="cardlink_kb1dh045_cc1d289g"/>
    <s v="v_cardlink_kb1dh045_cc1d289g"/>
    <m/>
    <m/>
    <s v="Daily"/>
    <s v="d"/>
    <s v="ingest_cardlink_kb1dh045_cc1d289g_d"/>
    <s v="CPACP.DIH.KB1DH045.CC1D289G.D%%TRANDATE.TXT"/>
    <s v="CBR_Ingestion_cardlink_kb1dh045_cc1d289g_v01_00_00.xlsx"/>
    <x v="0"/>
    <s v="In-Progress"/>
    <x v="1"/>
    <s v="N"/>
    <s v="N"/>
    <x v="1"/>
    <x v="5"/>
    <s v="- To recheck decimal datatype (x,x)_x000a_- To recheck label format in datafile"/>
    <m/>
    <s v="Not Started"/>
    <s v="Not Started"/>
    <s v="Not Started"/>
    <s v="Not Started"/>
    <s v="Not Started"/>
    <s v="Not Started"/>
    <m/>
    <s v="Not Started"/>
    <s v="Y"/>
    <s v="N"/>
  </r>
  <r>
    <n v="84"/>
    <x v="1"/>
    <s v="Cardlink"/>
    <s v="Plan B (EBAN/DIH)"/>
    <s v="Pull EBAN/DIH file"/>
    <n v="268"/>
    <s v="cardlink"/>
    <s v="kb1dh002_cpbcrd"/>
    <s v="kb1dh002_cpbcrd"/>
    <s v="persist_cardlink"/>
    <s v="cardlink_kb1dh002_cpbcrd"/>
    <s v="v_cardlink_kb1dh002_cpbcrd"/>
    <m/>
    <m/>
    <s v="Daily"/>
    <s v="d"/>
    <s v="ingest_cardlink_kb1dh002_cpbcrd_d"/>
    <s v="CPACP.DIH.KB1DH002.CPBCRD.D%%TRANDATE"/>
    <s v="CBR_Ingestion_cardlink_kb1dh002_cpbcrd_v01_00_00.xlsx"/>
    <x v="0"/>
    <s v="In-Progress"/>
    <x v="1"/>
    <s v="N"/>
    <s v="Y"/>
    <x v="1"/>
    <x v="1"/>
    <s v="[Feb 21]_x000a_CBR does not extract all fields, to follow KBMF instead"/>
    <m/>
    <s v="Not Started"/>
    <s v="Not Started"/>
    <s v="Not Started"/>
    <s v="Not Started"/>
    <s v="Not Started"/>
    <s v="Not Started"/>
    <m/>
    <s v="Not Started"/>
    <s v="Y"/>
    <s v="N"/>
  </r>
  <r>
    <n v="85"/>
    <x v="1"/>
    <s v="Cardlink"/>
    <s v="Plan B (EBAN/DIH)"/>
    <s v="Pull EBAN/DIH file"/>
    <n v="268"/>
    <s v="cardlink"/>
    <s v="kb1dh005_kbbcrd"/>
    <s v="kb1dh005_kbbcrd"/>
    <s v="persist_cardlink"/>
    <s v="cardlink_kb1dh005_kbbcrd"/>
    <s v="v_cardlink_kb1dh005_kbbcrd"/>
    <m/>
    <m/>
    <s v="Daily"/>
    <s v="d"/>
    <s v="ingest_cardlink_kb1dh005_kbbcrd_d"/>
    <s v="CPACP.DIH.KB1DH005.KBBCRD.D%%TRANDATE"/>
    <s v="CBR_Ingestion_cardlink_kb1dh005_kbbcrd_v01_00_00.xlsx"/>
    <x v="0"/>
    <s v="In-Progress"/>
    <x v="1"/>
    <s v="N"/>
    <s v="Y"/>
    <x v="1"/>
    <x v="5"/>
    <m/>
    <m/>
    <s v="Not Started"/>
    <s v="Not Started"/>
    <s v="Not Started"/>
    <s v="Not Started"/>
    <s v="Not Started"/>
    <s v="Not Started"/>
    <m/>
    <s v="Not Started"/>
    <s v="Y"/>
    <s v="N"/>
  </r>
  <r>
    <n v="86"/>
    <x v="1"/>
    <s v="Cardlink"/>
    <s v="Plan B (EBAN/DIH)"/>
    <s v="Pull EBAN/DIH file"/>
    <n v="268"/>
    <s v="cardlink"/>
    <s v="kb1dh004_cpbmer"/>
    <s v="kb1dh004_cpbmer"/>
    <s v="persist_cardlink"/>
    <s v="cardlink_kb1dh004_cpbmer"/>
    <s v="v_cardlink_kb1dh004_cpbmer"/>
    <m/>
    <m/>
    <s v="Daily"/>
    <s v="d"/>
    <s v="ingest_cardlink_kb1dh004_cpbmer_d"/>
    <s v="CPACP.DIH.KB1DH004.CPBMER.Dddmmyy"/>
    <s v="CBR_Ingestion_cardlink_kb1dh004_cpbmer_v01_00_00.xlsx"/>
    <x v="0"/>
    <s v="In-Progress"/>
    <x v="1"/>
    <s v="N"/>
    <s v="Y"/>
    <x v="2"/>
    <x v="4"/>
    <s v="KBMF has different layout in one file (TBC with curate team)"/>
    <m/>
    <s v="Not Started"/>
    <s v="Not Started"/>
    <s v="Not Started"/>
    <s v="Not Started"/>
    <s v="Not Started"/>
    <s v="Not Started"/>
    <m/>
    <s v="Not Started"/>
    <s v="Y"/>
    <s v="N"/>
  </r>
  <r>
    <n v="87"/>
    <x v="1"/>
    <s v="Cardlink"/>
    <s v="Plan B (EBAN/DIH)"/>
    <s v="Pull EBAN/DIH file"/>
    <n v="268"/>
    <s v="cardlink"/>
    <s v="kb1dh023_lbpttrn"/>
    <s v="kb1dh023_lbpttrn"/>
    <s v="persist_cardlink"/>
    <s v="cardlink_kb1dh023_lbpttrn"/>
    <s v="v_cardlink_kb1dh023_lbpttrn"/>
    <m/>
    <m/>
    <s v="Daily"/>
    <s v="d"/>
    <s v="ingest_cardlink_kb1dh023_lbpttrn_d"/>
    <s v="CPACP.DIH.KB1DH023.LBPTTRN.Dddmmyy.TXT"/>
    <s v="CBR_Ingestion_cardlink_kb1dh023_lbpttrn_v01_00_00.xlsx"/>
    <x v="0"/>
    <s v="In-Progress"/>
    <x v="1"/>
    <s v="N"/>
    <s v="Y"/>
    <x v="2"/>
    <x v="4"/>
    <m/>
    <m/>
    <s v="Not Started"/>
    <s v="Not Started"/>
    <s v="Not Started"/>
    <s v="Not Started"/>
    <s v="Not Started"/>
    <s v="Not Started"/>
    <m/>
    <s v="Not Started"/>
    <s v="Tailor"/>
    <s v="N"/>
  </r>
  <r>
    <n v="88"/>
    <x v="1"/>
    <s v="Cardlink"/>
    <s v="Plan B (EBAN/DIH)"/>
    <s v="Pull EBAN/DIH file"/>
    <n v="268"/>
    <s v="cardlink"/>
    <s v="kb1dh039_ccnd5012"/>
    <s v="kb1dh039_ccnd5012"/>
    <s v="persist_cardlink"/>
    <s v="cardlink_kb1dh039_ccnd5012"/>
    <s v="v_cardlink_kb1dh039_ccnd5012"/>
    <m/>
    <m/>
    <s v="Daily"/>
    <s v="d"/>
    <s v="ingest_cardlink_kb1dh039_ccnd5012_d"/>
    <s v="CPACP.DIH.KB1DH039.CCND5012.Dddmmyy.TXT"/>
    <s v="CBR_Ingestion_cardlink_kb1dh039_ccnd5012_v01_00_00.xlsx"/>
    <x v="0"/>
    <s v="In-Progress"/>
    <x v="1"/>
    <m/>
    <m/>
    <x v="2"/>
    <x v="4"/>
    <m/>
    <m/>
    <s v="Not Started"/>
    <s v="Not Started"/>
    <s v="Not Started"/>
    <s v="Not Started"/>
    <s v="Not Started"/>
    <s v="Not Started"/>
    <m/>
    <s v="Not Started"/>
    <s v="Y"/>
    <s v="N"/>
  </r>
  <r>
    <n v="89"/>
    <x v="1"/>
    <s v="Cardlink"/>
    <s v="Plan B (EBAN/DIH)"/>
    <s v="Pull EBAN/DIH file"/>
    <n v="268"/>
    <s v="cardlink"/>
    <s v="kb1dh010_oadctf"/>
    <s v="kb1dh010_oadctf"/>
    <s v="persist_cardlink"/>
    <s v="cardlink_kb1dh010_oadctf"/>
    <s v="v_cardlink_kb1dh010_oadctf"/>
    <m/>
    <m/>
    <s v="Daily"/>
    <s v="d"/>
    <s v="ingest_cardlink_kb1dh010_oadctf_d"/>
    <s v="CPACP.DIH.KB1DH010.OADCTF.DDDMMYY"/>
    <s v="CBR_Ingestion_cardlink_kb1dh010_oadctf_v01_00_00.xlsx"/>
    <x v="1"/>
    <s v="Not Started"/>
    <x v="1"/>
    <m/>
    <m/>
    <x v="2"/>
    <x v="6"/>
    <m/>
    <m/>
    <s v="Not Started"/>
    <s v="Not Started"/>
    <s v="Not Started"/>
    <s v="Not Started"/>
    <s v="Not Started"/>
    <s v="Not Started"/>
    <m/>
    <s v="Not Started"/>
    <s v="Y"/>
    <s v="N"/>
  </r>
  <r>
    <n v="90"/>
    <x v="1"/>
    <s v="Cardlink"/>
    <s v="Plan B (EBAN/DIH)"/>
    <s v="Pull EBAN/DIH file"/>
    <n v="268"/>
    <s v="cardlink"/>
    <s v="kb1dh017_cpamt"/>
    <s v="kb1dh017_cpamt"/>
    <s v="persist_cardlink"/>
    <s v="cardlink_kb1dh017_cpamt"/>
    <s v="v_cardlink_kb1dh017_cpamt"/>
    <m/>
    <m/>
    <s v="Daily"/>
    <s v="d"/>
    <s v="ingest_cardlink_kb1dh017_cpamt_d"/>
    <s v="CPACP.DIH.KB1DH017.CPAMT.Dddmmyy.TXT"/>
    <s v="CBR_Ingestion_cardlink_kb1dh017_cpamt_v01_00_00.xlsx"/>
    <x v="2"/>
    <s v="Not Started"/>
    <x v="1"/>
    <m/>
    <m/>
    <x v="2"/>
    <x v="6"/>
    <m/>
    <m/>
    <s v="Not Started"/>
    <s v="Not Started"/>
    <s v="Not Started"/>
    <s v="Not Started"/>
    <s v="Not Started"/>
    <s v="Not Started"/>
    <m/>
    <s v="Not Started"/>
    <s v="Tailor"/>
    <s v="N"/>
  </r>
  <r>
    <n v="91"/>
    <x v="1"/>
    <s v="Cardlink"/>
    <s v="Plan B (EBAN/DIH)"/>
    <s v="Pull EBAN/DIH file"/>
    <n v="268"/>
    <s v="cardlink"/>
    <s v="kb1dh019_cc1t377"/>
    <s v="kb1dh019_cc1t377"/>
    <s v="persist_cardlink"/>
    <s v="cardlink_kb1dh019_cc1t377"/>
    <s v="v_cardlink_kb1dh019_cc1t377"/>
    <m/>
    <m/>
    <s v="Daily"/>
    <s v="d"/>
    <s v="ingest_cardlink_kb1dh019_cc1t377_d"/>
    <s v="CPACP.DIH.KB1DH019.CC1T377.Dddmmyy.txt"/>
    <s v="CBR_Ingestion_cardlink_kb1dh019_cc1t377_v01_00_00.xlsx"/>
    <x v="2"/>
    <s v="Not Started"/>
    <x v="1"/>
    <m/>
    <m/>
    <x v="2"/>
    <x v="6"/>
    <m/>
    <m/>
    <s v="Not Started"/>
    <s v="Not Started"/>
    <s v="Not Started"/>
    <s v="Not Started"/>
    <s v="Not Started"/>
    <s v="Not Started"/>
    <m/>
    <s v="Not Started"/>
    <s v="Y"/>
    <s v="N"/>
  </r>
  <r>
    <n v="92"/>
    <x v="1"/>
    <s v="Cardlink"/>
    <s v="Plan B (EBAN/DIH)"/>
    <s v="Pull EBAN/DIH file"/>
    <n v="268"/>
    <s v="cardlink"/>
    <s v="kb1dh018_cpsrptt"/>
    <s v="kb1dh018_cpsrptt"/>
    <s v="persist_cardlink"/>
    <s v="cardlink_kb1dh018_cpsrptt"/>
    <s v="v_cardlink_kb1dh018_cpsrptt"/>
    <m/>
    <m/>
    <s v="Daily"/>
    <s v="d"/>
    <s v="ingest_cardlink_kb1dh018_cpsrptt_d"/>
    <s v="CPACP.DIH.KB1DH018.CPSRPTT.Dddmmyy.TXT"/>
    <s v="CBR_Ingestion_cardlink_kb1dh018_cpsrptt_v01_00_00.xlsx"/>
    <x v="2"/>
    <s v="Not Started"/>
    <x v="1"/>
    <m/>
    <m/>
    <x v="2"/>
    <x v="6"/>
    <m/>
    <m/>
    <s v="Not Started"/>
    <s v="Not Started"/>
    <s v="Not Started"/>
    <s v="Not Started"/>
    <s v="Not Started"/>
    <s v="Not Started"/>
    <m/>
    <s v="Not Started"/>
    <s v="Tailor"/>
    <s v="N"/>
  </r>
  <r>
    <n v="93"/>
    <x v="1"/>
    <s v="Cardlink"/>
    <s v="Plan B (EBAN/DIH)"/>
    <s v="Pull EBAN/DIH file"/>
    <n v="268"/>
    <s v="cardlink"/>
    <s v="kb1dh037_cpccpf"/>
    <s v="kb1dh037_cpccpf"/>
    <s v="persist_cardlink"/>
    <s v="cardlink_kb1dh037_cpccpf"/>
    <s v="v_cardlink_kb1dh037_cpccpf"/>
    <m/>
    <m/>
    <s v="Daily"/>
    <s v="d"/>
    <s v="ingest_cardlink_kb1dh037_cpccpf_d"/>
    <s v="CPACP.DIH.KB1DH037.CPCCPF.Dddmmyy.TXT"/>
    <s v="CBR_Ingestion_cardlink_kb1dh037_cpccpf_v01_00_00.xlsx"/>
    <x v="1"/>
    <s v="In-Progress"/>
    <x v="1"/>
    <s v="N"/>
    <s v="Y"/>
    <x v="2"/>
    <x v="6"/>
    <m/>
    <m/>
    <s v="Not Started"/>
    <s v="Not Started"/>
    <s v="Not Started"/>
    <s v="Not Started"/>
    <s v="Not Started"/>
    <s v="Not Started"/>
    <m/>
    <s v="Not Started"/>
    <s v="Y"/>
    <s v="N"/>
  </r>
  <r>
    <n v="94"/>
    <x v="1"/>
    <s v="Cardlink"/>
    <s v="Plan B (EBAN/DIH)"/>
    <s v="Pull EBAN/DIH file"/>
    <n v="268"/>
    <s v="cardlink"/>
    <s v="kb1dh003_cpbcus"/>
    <s v="kb1dh003_cpbcus"/>
    <s v="persist_cardlink"/>
    <s v="cardlink_kb1dh003_cpbcus"/>
    <s v="v_cardlink_kb1dh003_cpbcus"/>
    <m/>
    <m/>
    <s v="Daily"/>
    <s v="d"/>
    <s v="ingest_cardlink_kb1dh003_cpbcus_d"/>
    <s v="CPACP.DIH.KB1DH003.CPBCUS.D%%TRANDATE"/>
    <s v="CBR_Ingestion_cardlink_kb1dh003_cpbcus_v01_00_00.xlsx"/>
    <x v="1"/>
    <s v="In-Progress"/>
    <x v="1"/>
    <s v="N"/>
    <s v="N"/>
    <x v="2"/>
    <x v="6"/>
    <m/>
    <m/>
    <s v="Not Started"/>
    <s v="Not Started"/>
    <s v="Not Started"/>
    <s v="Not Started"/>
    <s v="Not Started"/>
    <s v="Not Started"/>
    <m/>
    <s v="Not Started"/>
    <s v="Y"/>
    <s v="N"/>
  </r>
  <r>
    <n v="95"/>
    <x v="1"/>
    <s v="Cardlink"/>
    <s v="Plan B (EBAN/DIH)"/>
    <s v="Pull EBAN/DIH file"/>
    <n v="268"/>
    <s v="cardlink"/>
    <s v="kb1dh006_kbbcus"/>
    <s v="kb1dh006_kbbcus"/>
    <s v="persist_cardlink"/>
    <s v="cardlink_kb1dh006_kbbcus"/>
    <s v="v_cardlink_kb1dh006_kbbcus"/>
    <m/>
    <m/>
    <s v="Daily"/>
    <s v="d"/>
    <s v="ingest_cardlink_kb1dh006_kbbcus_d"/>
    <s v="CPACP.DIH.KB1DH006.KBBCUS.D%%TRANDATE"/>
    <s v="CBR_Ingestion_cardlink_kb1dh006_kbbcus_v01_00_00.xlsx"/>
    <x v="0"/>
    <s v="In-Progress"/>
    <x v="1"/>
    <s v="N"/>
    <s v="N"/>
    <x v="2"/>
    <x v="4"/>
    <m/>
    <m/>
    <s v="Not Started"/>
    <s v="Not Started"/>
    <s v="Not Started"/>
    <s v="Not Started"/>
    <s v="Not Started"/>
    <s v="Not Started"/>
    <m/>
    <s v="Not Started"/>
    <s v="Y"/>
    <s v="N"/>
  </r>
  <r>
    <n v="96"/>
    <x v="1"/>
    <s v="Cardlink"/>
    <s v="Plan B (EBAN/DIH)"/>
    <s v="Pull EBAN/DIH file"/>
    <n v="268"/>
    <s v="cardlink"/>
    <s v="kb1dh028_ccixpt"/>
    <s v="kb1dh028_ccixpt"/>
    <s v="persist_cardlink"/>
    <s v="cardlink_kb1dh028_ccixpt"/>
    <s v="v_cardlink_kb1dh028_ccixpt"/>
    <m/>
    <m/>
    <s v="Daily"/>
    <s v="d"/>
    <s v="ingest_cardlink_kb1dh028_ccixpt_d"/>
    <s v="CPACP.DIH.KB1DH028.CCIXPT.Dddmmyy.TXT"/>
    <s v="CBR_Ingestion_cardlink_kb1dh028_ccixpt_v01_00_00.xlsx"/>
    <x v="1"/>
    <s v="In-Progress"/>
    <x v="1"/>
    <s v="N"/>
    <s v="N"/>
    <x v="2"/>
    <x v="4"/>
    <s v="[Feb 22] _x000a_Flag header + tailor, but no header/tailor fields in KBMF_x000a_"/>
    <m/>
    <s v="Not Started"/>
    <s v="Not Started"/>
    <s v="Not Started"/>
    <s v="Not Started"/>
    <s v="Not Started"/>
    <s v="Not Started"/>
    <m/>
    <s v="Not Started"/>
    <s v="Tailor"/>
    <s v="N"/>
  </r>
  <r>
    <n v="97"/>
    <x v="1"/>
    <s v="Cardlink"/>
    <s v="Plan B (EBAN/DIH)"/>
    <s v="Pull EBAN/DIH file"/>
    <n v="268"/>
    <s v="cardlink"/>
    <s v="kb1dh029_ccatabla"/>
    <s v="kb1dh029_ccatabla"/>
    <s v="persist_cardlink"/>
    <s v="cardlink_kb1dh029_ccatabla"/>
    <s v="v_cardlink_kb1dh029_ccatabla"/>
    <m/>
    <m/>
    <s v="Daily"/>
    <s v="d"/>
    <s v="ingest_cardlink_kb1dh029_ccatabla_d"/>
    <s v="CPACP.DIH.KB1DH029.CCATABLA.Dddmmyy.TXT"/>
    <s v="CBR_Ingestion_cardlink_kb1dh029_ccatabla_v01_00_00.xlsx"/>
    <x v="1"/>
    <s v="In-Progress"/>
    <x v="1"/>
    <s v="N"/>
    <s v="N"/>
    <x v="2"/>
    <x v="4"/>
    <s v="[Feb 22] _x000a_Flag header + tailor, but no header/tailor fields in KBMF_x000a_"/>
    <m/>
    <s v="Not Started"/>
    <s v="Not Started"/>
    <s v="Not Started"/>
    <s v="Not Started"/>
    <s v="Not Started"/>
    <s v="Not Started"/>
    <m/>
    <s v="Not Started"/>
    <s v="Tailor"/>
    <s v="N"/>
  </r>
  <r>
    <n v="98"/>
    <x v="1"/>
    <s v="Cardlink"/>
    <s v="Plan B (EBAN/DIH)"/>
    <s v="Pull EBAN/DIH file"/>
    <n v="268"/>
    <s v="cardlink"/>
    <s v="kb1dh030_cuptran"/>
    <s v="kb1dh030_cuptran"/>
    <s v="persist_cardlink"/>
    <s v="cardlink_kb1dh030_cuptran"/>
    <s v="v_cardlink_kb1dh030_cuptran"/>
    <m/>
    <m/>
    <s v="Daily"/>
    <s v="d"/>
    <s v="ingest_cardlink_kb1dh030_cuptran_d"/>
    <s v="CPACP.DIH.KB1DH030.CUPTRAN.Dddmmyy.TXT"/>
    <s v="CBR_Ingestion_cardlink_kb1dh030_cuptran_v01_00_00.xlsx"/>
    <x v="0"/>
    <s v="In-Progress"/>
    <x v="1"/>
    <s v="N"/>
    <s v="Y"/>
    <x v="2"/>
    <x v="4"/>
    <m/>
    <m/>
    <s v="Not Started"/>
    <s v="Not Started"/>
    <s v="Not Started"/>
    <s v="Not Started"/>
    <s v="Not Started"/>
    <s v="Not Started"/>
    <m/>
    <s v="Not Started"/>
    <s v="Y"/>
    <s v="N"/>
  </r>
  <r>
    <n v="99"/>
    <x v="1"/>
    <s v="Cardlink"/>
    <s v="Plan B (EBAN/DIH)"/>
    <s v="Pull EBAN/DIH file"/>
    <n v="268"/>
    <s v="cardlink"/>
    <s v="kb1dh031_cc1d583b"/>
    <s v="kb1dh031_cc1d583b"/>
    <s v="persist_cardlink"/>
    <s v="cardlink_kb1dh031_cc1d583b"/>
    <s v="v_cardlink_kb1dh031_cc1d583b"/>
    <m/>
    <m/>
    <s v="Daily"/>
    <s v="d"/>
    <s v="ingest_cardlink_kb1dh031_cc1d583b_d"/>
    <s v="CPACP.DIH.KB1DH031.CC1D583B.Dddmmyy.TXT"/>
    <s v="CBR_Ingestion_cardlink_kb1dh031_cc1d583b_v01_00_00.xlsx"/>
    <x v="0"/>
    <s v="In-Progress"/>
    <x v="0"/>
    <s v="Y"/>
    <s v="change column name - to _"/>
    <x v="2"/>
    <x v="6"/>
    <m/>
    <m/>
    <s v="Not Started"/>
    <s v="Not Started"/>
    <s v="Not Started"/>
    <s v="Not Started"/>
    <s v="Not Started"/>
    <s v="Not Started"/>
    <m/>
    <s v="Not Started"/>
    <s v="Y"/>
    <s v="N"/>
  </r>
  <r>
    <n v="100"/>
    <x v="1"/>
    <s v="Cardlink"/>
    <s v="Plan B (EBAN)"/>
    <s v="Pull EBAN IN File"/>
    <n v="268"/>
    <s v="cardlink"/>
    <s v="jcb_ahr_log"/>
    <s v="odscc_ccv2_jcb"/>
    <s v="persist_cardlink"/>
    <s v="cardlink_odscc_ccv2_jcb"/>
    <s v="v_cardlink_odscc_ccv2_jcb"/>
    <m/>
    <m/>
    <s v="Daily"/>
    <s v="d"/>
    <s v="ingest_cardlink_odscc_ccv2_jcb_d"/>
    <s v="ODSCC.CCV2_JCB"/>
    <s v="CBR_Ingestion_cardlink_odscc_ccv2_jcb_v01_00_00.xlsx"/>
    <x v="1"/>
    <s v="Not Started"/>
    <x v="1"/>
    <m/>
    <m/>
    <x v="2"/>
    <x v="4"/>
    <s v="[Feb 22] _x000a_Flag header + tailor, but no header/tailor fields in KBMF_x000a_"/>
    <m/>
    <s v="Not Started"/>
    <s v="Not Started"/>
    <s v="Not Started"/>
    <s v="Not Started"/>
    <s v="Not Started"/>
    <s v="Not Started"/>
    <m/>
    <s v="Not Started"/>
    <s v="Tailor"/>
    <s v="N"/>
  </r>
  <r>
    <n v="101"/>
    <x v="1"/>
    <s v="RMST"/>
    <s v="Plan A"/>
    <s v="Source File (Push)"/>
    <n v="723"/>
    <s v="rmst"/>
    <s v="cst"/>
    <s v="customer"/>
    <s v="persist_rmst"/>
    <s v="rmst_customer"/>
    <s v="v_rmst_customer"/>
    <m/>
    <m/>
    <s v="Daily"/>
    <s v="d"/>
    <s v="ingest_rmst_customer_d"/>
    <s v="SalesSmart_Customer_yyyyMMdd.txt"/>
    <s v="CBR_Ingestion_rmst_customer_v01_00_00.xlsx"/>
    <x v="2"/>
    <s v="Not Started"/>
    <x v="0"/>
    <m/>
    <m/>
    <x v="2"/>
    <x v="6"/>
    <s v="[Feb 22] _x000a_Flag header + tailor, but no header/tailor fields in KBMF_x000a_"/>
    <m/>
    <s v="Not Started"/>
    <s v="Not Started"/>
    <s v="Not Started"/>
    <s v="Not Started"/>
    <s v="Not Started"/>
    <s v="Not Started"/>
    <m/>
    <s v="Not Started"/>
    <s v="Tailor"/>
    <s v="Y"/>
  </r>
  <r>
    <n v="102"/>
    <x v="1"/>
    <s v="LPM-WriteOff"/>
    <s v="Plan B (EBAN)"/>
    <s v="Pull EBAN File"/>
    <n v="235"/>
    <s v="lpm_wrtoff"/>
    <s v="ar"/>
    <s v="pscp_wo_wo1d04h_sam"/>
    <s v="persist_lpm_wrtoff"/>
    <s v="lpm_wrtoff_pscp_wo_wo1d04h_sam"/>
    <s v="v_lpm_wrtoff_pscp_wo_wo1d04h_sam"/>
    <m/>
    <m/>
    <s v="Monthly"/>
    <s v="m"/>
    <s v="ingest_lpm_wrtoff_pscp_wo_wo1d04h_sam_m"/>
    <s v="PSCP.WO.WO1D04H.SAM"/>
    <s v="CBR_Ingestion_lpm_wrtoff_pscp_wo_wo1d04h_sam_v01_00_00.xlsx"/>
    <x v="2"/>
    <s v="Not Started"/>
    <x v="0"/>
    <m/>
    <m/>
    <x v="2"/>
    <x v="6"/>
    <s v="[Feb 22] _x000a_Flag header + tailor, but no header/tailor fields in KBMF_x000a_"/>
    <m/>
    <s v="Not Started"/>
    <s v="Not Started"/>
    <s v="Not Started"/>
    <s v="Not Started"/>
    <s v="Not Started"/>
    <s v="Not Started"/>
    <m/>
    <s v="Not Started"/>
    <s v="Tailor"/>
    <s v="N"/>
  </r>
  <r>
    <n v="103"/>
    <x v="1"/>
    <s v="UD"/>
    <s v="Plan B (Source)"/>
    <s v="Pull Database"/>
    <n v="607"/>
    <s v="ud"/>
    <s v="fnd_ar"/>
    <s v="vw_t_su_sub_uh_ful"/>
    <s v="persist_ud"/>
    <s v="ud_vw_t_su_sub_uh_ful"/>
    <s v="v_ud_vw_t_su_sub_uh_ful"/>
    <m/>
    <m/>
    <s v="Daily"/>
    <s v="d"/>
    <s v="ingest_ud_vw_t_su_sub_uh_ful_d"/>
    <s v="DTEADM.VW_T_SU_SUB_UH_FUL"/>
    <s v="CBR_Ingestion_ud_vw_t_su_sub_uh_ful_v01_00_00.xlsx"/>
    <x v="0"/>
    <s v="In-Progress"/>
    <x v="2"/>
    <s v="Y"/>
    <s v="N"/>
    <x v="1"/>
    <x v="2"/>
    <s v="[19-Feb-24 Sarancha S.]_x000a_- App_date : To recheck date format in EBAN_x000a_- Waiting to see data format"/>
    <m/>
    <s v="Not Started"/>
    <s v="Not Started"/>
    <s v="Not Started"/>
    <s v="Not Started"/>
    <s v="Not Started"/>
    <s v="Not Started"/>
    <m/>
    <s v="Not Started"/>
    <s v="N"/>
    <s v="Y"/>
  </r>
  <r>
    <n v="104"/>
    <x v="1"/>
    <s v="UD"/>
    <s v="Plan B (Source)"/>
    <s v="Pull Database"/>
    <n v="607"/>
    <s v="ud"/>
    <s v="fnd_svg_pln"/>
    <s v="vw_kgroup_sidetexttbl"/>
    <s v="persist_ud"/>
    <s v="ud_vw_kgroup_sidetexttbl"/>
    <s v="v_ud_vw_kgroup_sidetexttbl"/>
    <m/>
    <m/>
    <s v="Daily"/>
    <s v="d"/>
    <s v="ingest_ud_vw_kgroup_sidetexttbl_d"/>
    <s v="DTEADM.VW_KGROUP_SIDETEXTTBL"/>
    <s v="CBR_Ingestion_ud_vw_kgroup_sidetexttbl_v01_00_00.xlsx"/>
    <x v="0"/>
    <s v="In-Progress"/>
    <x v="2"/>
    <s v="Y"/>
    <s v="N"/>
    <x v="1"/>
    <x v="2"/>
    <s v="[18-Feb-24 Sarancha S.]_x000a_- App_date, extraction_date_time : To recheck date format in EBAN_x000a_- Waiting to see data format"/>
    <m/>
    <s v="Not Started"/>
    <s v="Not Started"/>
    <s v="Not Started"/>
    <s v="Not Started"/>
    <s v="Not Started"/>
    <s v="Not Started"/>
    <m/>
    <s v="Not Started"/>
    <s v="N"/>
    <s v="Y"/>
  </r>
  <r>
    <n v="105"/>
    <x v="1"/>
    <s v="UD"/>
    <s v="Plan B (Source)"/>
    <s v="Pull Database"/>
    <n v="607"/>
    <s v="ud"/>
    <s v="fnd_dtl"/>
    <s v="vw_fi_fnd_inf_ful"/>
    <s v="persist_ud"/>
    <s v="ud_vw_fi_fnd_inf_ful"/>
    <s v="v_ud_vw_fi_fnd_inf_ful"/>
    <m/>
    <m/>
    <s v="Daily"/>
    <s v="d"/>
    <s v="ingest_ud_vw_fi_fnd_inf_ful_d"/>
    <s v="DTEADM.VW_FI_FND_INF_FUL"/>
    <s v="CBR_Ingestion_ud_vw_fi_fnd_inf_ful_v01_00_00.xlsx"/>
    <x v="0"/>
    <s v="In-Progress"/>
    <x v="2"/>
    <s v="Y"/>
    <s v="N"/>
    <x v="1"/>
    <x v="2"/>
    <s v="[18-Feb-24 Sarancha S.]_x000a_- App_date, extraction_date_time : To recheck date format in EBAN_x000a_- Waiting to see data format"/>
    <m/>
    <s v="Not Started"/>
    <s v="Not Started"/>
    <s v="Not Started"/>
    <s v="Not Started"/>
    <s v="Not Started"/>
    <s v="Not Started"/>
    <m/>
    <s v="Not Started"/>
    <s v="N"/>
    <s v="Y"/>
  </r>
  <r>
    <n v="106"/>
    <x v="1"/>
    <s v="UD"/>
    <s v="Plan B (Source)"/>
    <s v="Pull Database"/>
    <n v="607"/>
    <s v="ud"/>
    <s v="fnd_tax_slbl"/>
    <s v="vw_flt_rl_sub_bal_enq"/>
    <s v="persist_ud"/>
    <s v="ud_vw_flt_rl_sub_bal_enq"/>
    <s v="v_ud_vw_flt_rl_sub_bal_enq"/>
    <m/>
    <m/>
    <s v="Daily"/>
    <s v="d"/>
    <s v="ingest_ud_vw_flt_rl_sub_bal_enq_d"/>
    <s v="DTEADM.VW_FLT_RL_SUB_BAL_ENQ"/>
    <s v="CBR_Ingestion_ud_vw_flt_rl_sub_bal_enq_v01_00_00.xlsx"/>
    <x v="0"/>
    <s v="In-Progress"/>
    <x v="2"/>
    <s v="N"/>
    <s v="N"/>
    <x v="1"/>
    <x v="2"/>
    <m/>
    <m/>
    <s v="Not Started"/>
    <s v="Not Started"/>
    <s v="Not Started"/>
    <s v="Not Started"/>
    <s v="Not Started"/>
    <s v="Not Started"/>
    <m/>
    <s v="Not Started"/>
    <s v="N"/>
    <s v="Y"/>
  </r>
  <r>
    <n v="107"/>
    <x v="1"/>
    <s v="UD"/>
    <s v="Plan B (Source)"/>
    <s v="Pull Database"/>
    <n v="607"/>
    <s v="ud"/>
    <s v="fnd_ar_mstr"/>
    <s v="vw_t_uh_uh_ful"/>
    <s v="persist_ud"/>
    <s v="ud_vw_t_uh_uh_ful"/>
    <s v="v_ud_vw_t_uh_uh_ful"/>
    <m/>
    <m/>
    <s v="Daily"/>
    <s v="d"/>
    <s v="ingest_ud_vw_t_uh_uh_ful_d"/>
    <s v="DTEADM.VW_T_UH_UH_FUL"/>
    <s v="CBR_Ingestion_ud_vw_t_uh_uh_ful_v01_00_00.xlsx"/>
    <x v="0"/>
    <s v="In-Progress"/>
    <x v="2"/>
    <s v="Y"/>
    <s v="N"/>
    <x v="1"/>
    <x v="2"/>
    <s v="[19-Feb-24 Sarancha S.]_x000a_- App_date : To recheck date format in EBAN"/>
    <m/>
    <s v="Not Started"/>
    <s v="Not Started"/>
    <s v="Not Started"/>
    <s v="Not Started"/>
    <s v="Not Started"/>
    <s v="Not Started"/>
    <m/>
    <s v="Not Started"/>
    <s v="N"/>
    <s v="Y"/>
  </r>
  <r>
    <n v="108"/>
    <x v="0"/>
    <s v="UD"/>
    <s v="Plan B (EBAN)"/>
    <s v="Pull EBAN File"/>
    <n v="607"/>
    <s v="ud"/>
    <s v="fnd"/>
    <s v="ka_fundcode"/>
    <s v="persist_ud"/>
    <s v="ud_ka_fundcode"/>
    <s v="v_ud_ka_fundcode"/>
    <m/>
    <m/>
    <s v="Daily"/>
    <s v="d"/>
    <s v="ingest_ud_ka_fundcode_d"/>
    <s v="KA_FundCode.txt"/>
    <s v="CBR_Ingestion_ud_ka_fundcode_v01_00_00.xlsx"/>
    <x v="0"/>
    <s v="Not Started"/>
    <x v="0"/>
    <m/>
    <m/>
    <x v="0"/>
    <x v="0"/>
    <s v="No Source Schema in CBR"/>
    <s v="Header/Tailor"/>
    <s v="Not Started"/>
    <s v="Completed"/>
    <s v="Not Started"/>
    <s v="Not Started"/>
    <s v="Not Started"/>
    <s v="Not Started"/>
    <m/>
    <s v="Not Started"/>
    <s v="Tailor"/>
    <s v="N"/>
  </r>
  <r>
    <n v="109"/>
    <x v="1"/>
    <s v="UD"/>
    <s v="Plan B (Source)"/>
    <s v="Pull Database"/>
    <n v="607"/>
    <s v="ud"/>
    <s v="fnd_dvdn_pymt"/>
    <s v="vw_flt_div_pmt_inc"/>
    <s v="persist_ud"/>
    <s v="ud_vw_flt_div_pmt_inc"/>
    <s v="v_ud_vw_flt_div_pmt_inc"/>
    <m/>
    <m/>
    <s v="Daily"/>
    <s v="d"/>
    <s v="ingest_ud_vw_flt_div_pmt_inc_d"/>
    <s v="DTEADM.VW_FLT_DIV_PMT_INC"/>
    <s v="CBR_Ingestion_ud_vw_flt_div_pmt_inc_v01_00_00.xlsx"/>
    <x v="0"/>
    <s v="In-Progress"/>
    <x v="2"/>
    <s v="Y"/>
    <s v="N"/>
    <x v="1"/>
    <x v="2"/>
    <m/>
    <m/>
    <s v="Not Started"/>
    <s v="Not Started"/>
    <s v="Not Started"/>
    <s v="Not Started"/>
    <s v="Not Started"/>
    <s v="Not Started"/>
    <m/>
    <s v="Not Started"/>
    <s v="N"/>
    <s v="Y"/>
  </r>
  <r>
    <n v="110"/>
    <x v="0"/>
    <s v="KS"/>
    <s v="Plan B (EBAN)"/>
    <s v="Pull EBAN File"/>
    <s v="KS"/>
    <s v="ks"/>
    <s v="fnd_mstr"/>
    <s v="fundmaster"/>
    <s v="persist_ks"/>
    <s v="ks_fundmaster"/>
    <s v="v_ks_fundmaster"/>
    <m/>
    <m/>
    <s v="Monthly"/>
    <s v="m"/>
    <s v="ingest_ks_fundmaster_m"/>
    <s v="KSecFundMaster_YYYYMMDD.txt"/>
    <s v="CBR_Ingestion_ks_fundmaster_v01_00_00.xlsx"/>
    <x v="0"/>
    <s v="Not Started"/>
    <x v="2"/>
    <s v="Y"/>
    <m/>
    <x v="0"/>
    <x v="0"/>
    <m/>
    <s v="Header/Tailor"/>
    <s v="Not Started"/>
    <s v="Completed"/>
    <s v="Not Started"/>
    <s v="Completed"/>
    <s v="Not Started"/>
    <s v="Not Started"/>
    <m/>
    <s v="Not Started"/>
    <s v="Tailor"/>
    <s v="N"/>
  </r>
  <r>
    <n v="111"/>
    <x v="0"/>
    <s v="KS"/>
    <s v="Plan B (EBAN)"/>
    <s v="Pull EBAN File"/>
    <s v="KS"/>
    <s v="ks"/>
    <s v="fnd_portfl"/>
    <s v="fundportfolio"/>
    <s v="persist_ks"/>
    <s v="ks_fundportfolio"/>
    <s v="v_ks_fundportfolio"/>
    <m/>
    <m/>
    <s v="Monthly"/>
    <s v="m"/>
    <s v="ingest_ks_fundportfolio_m"/>
    <s v="KSecFundPortfolio_YYYYMMDD.txt"/>
    <s v="CBR_Ingestion_ks_fundportfolio_v01_00_00.xlsx"/>
    <x v="0"/>
    <s v="Not Started"/>
    <x v="2"/>
    <s v="Y"/>
    <m/>
    <x v="0"/>
    <x v="0"/>
    <m/>
    <s v="Header/Tailor"/>
    <s v="Not Started"/>
    <s v="Completed"/>
    <s v="Not Started"/>
    <s v="Completed"/>
    <s v="Not Started"/>
    <s v="Not Started"/>
    <m/>
    <s v="Not Started"/>
    <s v="Tailor"/>
    <s v="N"/>
  </r>
  <r>
    <n v="112"/>
    <x v="0"/>
    <s v="KS"/>
    <s v="Plan B (EBAN)"/>
    <s v="Pull EBAN File"/>
    <s v="KS"/>
    <s v="ks"/>
    <s v="cst_prfl"/>
    <s v="custprofile"/>
    <s v="persist_ks"/>
    <s v="ks_custprofile"/>
    <s v="v_ks_custprofile"/>
    <m/>
    <m/>
    <s v="Daily"/>
    <s v="d"/>
    <s v="ingest_ks_custprofile_d"/>
    <s v="KSecCustProfile_YYYYMMDD.txt"/>
    <s v="CBR_Ingestion_ks_custprofile_v01_00_00.xlsx"/>
    <x v="0"/>
    <s v="Not Started"/>
    <x v="2"/>
    <s v="Y"/>
    <m/>
    <x v="0"/>
    <x v="0"/>
    <m/>
    <s v="Header/Tailor"/>
    <s v="Not Started"/>
    <s v="Completed"/>
    <s v="Not Started"/>
    <s v="Completed"/>
    <s v="Not Started"/>
    <s v="Not Started"/>
    <m/>
    <s v="Not Started"/>
    <s v="Tailor"/>
    <s v="N"/>
  </r>
  <r>
    <n v="113"/>
    <x v="0"/>
    <s v="UD"/>
    <s v="Plan B (EBAN)"/>
    <s v="Pull EBAN File"/>
    <n v="607"/>
    <s v="ud"/>
    <s v="prvt_fnd_cst_bal"/>
    <s v="privatefund_balance"/>
    <s v="persist_ud"/>
    <s v="ud_privatefund_balance"/>
    <s v="v_ud_privatefund_balance"/>
    <m/>
    <m/>
    <s v="Daily"/>
    <s v="d"/>
    <s v="ingest_ud_privatefund_balance_d"/>
    <s v="PrivateFund_Balance.txt"/>
    <s v="CBR_Ingestion_ud_privatefund_balance_v01_00_00.xlsx"/>
    <x v="0"/>
    <s v="Not Started"/>
    <x v="2"/>
    <s v="Y"/>
    <m/>
    <x v="0"/>
    <x v="0"/>
    <m/>
    <s v="Header/Tailor"/>
    <s v="Not Started"/>
    <s v="Completed"/>
    <s v="Not Started"/>
    <s v="Not Started"/>
    <s v="Not Started"/>
    <s v="Not Started"/>
    <m/>
    <s v="Not Started"/>
    <s v="Tailor"/>
    <s v="N"/>
  </r>
  <r>
    <n v="114"/>
    <x v="1"/>
    <s v="UD"/>
    <s v="Plan B (Source)"/>
    <s v="Pull Database"/>
    <n v="607"/>
    <s v="ud"/>
    <s v="std_ins_eod_inc"/>
    <s v="vw_std_ins_eod_inc"/>
    <s v="persist_ud"/>
    <s v="ud_vw_std_ins_eod_inc"/>
    <s v="v_ud_vw_std_ins_eod_inc"/>
    <m/>
    <m/>
    <s v="Daily"/>
    <s v="d"/>
    <s v="ingest_ud_vw_std_ins_eod_inc_d"/>
    <s v="DTEADM.VW_STD_INS_EOD_INC"/>
    <s v="CBR_Ingestion_ud_vw_std_ins_eod_inc_v01_00_00.xlsx"/>
    <x v="0"/>
    <s v="In-Progress"/>
    <x v="2"/>
    <s v="Y"/>
    <s v="N"/>
    <x v="1"/>
    <x v="5"/>
    <s v="[19-Feb-24 Sarancha S.]_x000a_- Waiting to see data format"/>
    <m/>
    <s v="Not Started"/>
    <s v="Not Started"/>
    <s v="Not Started"/>
    <s v="Not Started"/>
    <s v="Not Started"/>
    <s v="Not Started"/>
    <m/>
    <s v="Not Started"/>
    <s v="N"/>
    <s v="Y"/>
  </r>
  <r>
    <n v="115"/>
    <x v="1"/>
    <s v="UD"/>
    <s v="Plan B (Source)"/>
    <s v="Pull Database"/>
    <n v="607"/>
    <s v="ud"/>
    <s v="fnd_txn"/>
    <s v="vw_transactionext"/>
    <s v="persist_ud"/>
    <s v="ud_vw_transactionext"/>
    <s v="v_ud_vw_transactionext"/>
    <m/>
    <m/>
    <s v="Daily"/>
    <s v="d"/>
    <s v="ingest_ud_vw_transactionext_d"/>
    <s v="DTEADM.VW_TRANSACTIONEXT"/>
    <s v="CBR_Ingestion_ud_vw_transactionext_v01_00_00.xlsx"/>
    <x v="0"/>
    <s v="In-Progress"/>
    <x v="2"/>
    <s v="Y"/>
    <m/>
    <x v="1"/>
    <x v="5"/>
    <s v="- Date"/>
    <m/>
    <s v="Not Started"/>
    <s v="Not Started"/>
    <s v="Not Started"/>
    <s v="Not Started"/>
    <s v="Not Started"/>
    <s v="Not Started"/>
    <m/>
    <s v="Not Started"/>
    <s v="N"/>
    <s v="Y"/>
  </r>
  <r>
    <n v="116"/>
    <x v="1"/>
    <s v="UD"/>
    <s v="Plan B (Source)"/>
    <s v="Pull Database"/>
    <n v="607"/>
    <s v="ud"/>
    <s v="fnd_txn"/>
    <s v="vw_transactioneodext"/>
    <s v="persist_ud"/>
    <s v="ud_vw_transactioneodext"/>
    <s v="v_ud_vw_transactioneodext"/>
    <m/>
    <m/>
    <s v="Daily"/>
    <s v="d"/>
    <s v="ingest_ud_vw_transactioneodext_d"/>
    <s v="DTEADM.VW_TRANSACTIONEODEXT"/>
    <s v="CBR_Ingestion_ud_vw_transactioneodext_v01_00_00.xlsx"/>
    <x v="0"/>
    <s v="In-Progress"/>
    <x v="1"/>
    <m/>
    <m/>
    <x v="1"/>
    <x v="1"/>
    <m/>
    <m/>
    <s v="Not Started"/>
    <s v="Not Started"/>
    <s v="Not Started"/>
    <s v="Not Started"/>
    <s v="Not Started"/>
    <s v="Not Started"/>
    <m/>
    <s v="Not Started"/>
    <s v="N"/>
    <s v="Y"/>
  </r>
  <r>
    <n v="117"/>
    <x v="1"/>
    <s v="UD"/>
    <s v="Plan B (Source)"/>
    <s v="Pull Database"/>
    <n v="607"/>
    <s v="ud"/>
    <s v="fnd_ctf_dvdn_pymt"/>
    <s v="vw_flt_dp_div_cert_inc"/>
    <s v="persist_ud"/>
    <s v="ud_vw_flt_dp_div_cert_inc"/>
    <s v="v_ud_vw_flt_dp_div_cert_inc"/>
    <m/>
    <m/>
    <s v="Daily"/>
    <s v="d"/>
    <s v="ingest_ud_vw_flt_dp_div_cert_inc_d"/>
    <s v="DTEADM.VW_FLT_DP_DIV_CERT_INC"/>
    <s v="CBR_Ingestion_ud_vw_flt_dp_div_cert_inc_v01_00_00.xlsx"/>
    <x v="0"/>
    <s v="In-Progress"/>
    <x v="0"/>
    <m/>
    <m/>
    <x v="1"/>
    <x v="1"/>
    <m/>
    <m/>
    <s v="Not Started"/>
    <s v="Not Started"/>
    <s v="Not Started"/>
    <s v="Not Started"/>
    <s v="Not Started"/>
    <s v="Not Started"/>
    <m/>
    <s v="Not Started"/>
    <s v="N"/>
    <s v="Y"/>
  </r>
  <r>
    <n v="118"/>
    <x v="1"/>
    <s v="Factoring"/>
    <s v="Plan B (EBAN)"/>
    <s v="Pull EBAN File"/>
    <n v="754"/>
    <s v="dgtl_fctrng"/>
    <s v="ar"/>
    <s v="fact_acct"/>
    <s v="persist_dgtl_fctrng"/>
    <s v="dgtl_fctrng_fact_acct"/>
    <s v="v_dgtl_fctrng_fact_acct"/>
    <m/>
    <m/>
    <s v="Daily"/>
    <s v="d"/>
    <s v="ingest_dgtl_fctrng_fact_acct_d"/>
    <s v="FACT_ACCT_YYYYMMDD.txt"/>
    <s v="CBR_Ingestion_dgtl_fctrng_fact_acct_v01_00_00.xlsx"/>
    <x v="2"/>
    <s v="Not Started"/>
    <x v="0"/>
    <m/>
    <m/>
    <x v="2"/>
    <x v="6"/>
    <s v="- Pending to update table specification"/>
    <m/>
    <s v="Not Started"/>
    <s v="Not Started"/>
    <s v="Not Started"/>
    <s v="Not Started"/>
    <s v="Not Started"/>
    <s v="Not Started"/>
    <m/>
    <s v="Not Started"/>
    <s v="Tailor"/>
    <s v="N"/>
  </r>
  <r>
    <n v="119"/>
    <x v="1"/>
    <s v="Factoring"/>
    <s v="Plan B (Source)"/>
    <s v="Pull Database"/>
    <n v="754"/>
    <s v="dgtl_fctrng"/>
    <s v="ar_dtl"/>
    <s v="v_purref"/>
    <s v="persist_dgtl_fctrng"/>
    <s v="dgtl_fctrng_v_purref"/>
    <s v="v_dgtl_fctrng_v_purref"/>
    <m/>
    <m/>
    <s v="Daily"/>
    <s v="d"/>
    <s v="ingest_dgtl_fctrng_v_purref_d"/>
    <s v="V_PurRef"/>
    <s v="CBR_Ingestion_dgtl_fctrng_v_purref_v01_00_00.xlsx"/>
    <x v="0"/>
    <s v="In-Progress"/>
    <x v="2"/>
    <m/>
    <m/>
    <x v="1"/>
    <x v="5"/>
    <m/>
    <m/>
    <s v="Not Started"/>
    <s v="Not Started"/>
    <s v="Not Started"/>
    <s v="Not Started"/>
    <s v="Not Started"/>
    <s v="Not Started"/>
    <m/>
    <s v="Not Started"/>
    <s v="N"/>
    <s v="Y"/>
  </r>
  <r>
    <n v="120"/>
    <x v="1"/>
    <s v="Factoring"/>
    <s v="Plan B (Source)"/>
    <s v="Pull Database"/>
    <n v="754"/>
    <s v="dgtl_fctrng"/>
    <s v="sub_lmt_ar"/>
    <s v="v_clientdebtor"/>
    <s v="persist_dgtl_fctrng"/>
    <s v="dgtl_fctrng_v_clientdebtor"/>
    <s v="v_dgtl_fctrng_v_clientdebtor"/>
    <m/>
    <m/>
    <s v="Daily"/>
    <s v="d"/>
    <s v="ingest_dgtl_fctrng_v_clientdebtor_d"/>
    <s v="V_ClientDebtor"/>
    <s v="CBR_Ingestion_dgtl_fctrng_v_clientdebtor_v01_00_00.xlsx"/>
    <x v="0"/>
    <s v="In-Progress"/>
    <x v="2"/>
    <m/>
    <m/>
    <x v="1"/>
    <x v="5"/>
    <s v="- Column Diff in CBR (facfee)_x000a_- Column in CBR and KBMF not align (อิงตาม CBR)"/>
    <m/>
    <s v="Not Started"/>
    <s v="Not Started"/>
    <s v="Not Started"/>
    <s v="Not Started"/>
    <s v="Not Started"/>
    <s v="Not Started"/>
    <m/>
    <s v="Not Started"/>
    <s v="N"/>
    <s v="Y"/>
  </r>
  <r>
    <n v="121"/>
    <x v="1"/>
    <s v="Factoring"/>
    <s v="Plan B (Source)"/>
    <s v="Pull Database"/>
    <n v="754"/>
    <s v="dgtl_fctrng"/>
    <s v="pd_cd"/>
    <s v="v_product"/>
    <s v="persist_dgtl_fctrng"/>
    <s v="dgtl_fctrng_v_product"/>
    <s v="v_dgtl_fctrng_v_product"/>
    <m/>
    <m/>
    <s v="Daily"/>
    <s v="d"/>
    <s v="ingest_dgtl_fctrng_v_product_d"/>
    <s v="V_Product"/>
    <s v="CBR_Ingestion_dgtl_fctrng_v_product_v01_00_00.xlsx"/>
    <x v="0"/>
    <s v="In-Progress"/>
    <x v="2"/>
    <m/>
    <m/>
    <x v="1"/>
    <x v="5"/>
    <s v="- Float change to integer_x000a_(create from lastest CBR)"/>
    <m/>
    <s v="Not Started"/>
    <s v="Not Started"/>
    <s v="Not Started"/>
    <s v="Not Started"/>
    <s v="Not Started"/>
    <s v="Not Started"/>
    <m/>
    <s v="Not Started"/>
    <s v="N"/>
    <s v="Y"/>
  </r>
  <r>
    <n v="122"/>
    <x v="1"/>
    <s v="Factoring"/>
    <s v="Plan B (Source)"/>
    <s v="Pull Database"/>
    <n v="754"/>
    <s v="dgtl_fctrng"/>
    <s v="lmt_ar_dtl"/>
    <s v="v_company"/>
    <s v="persist_dgtl_fctrng"/>
    <s v="dgtl_fctrng_v_company"/>
    <s v="v_dgtl_fctrng_v_company"/>
    <m/>
    <m/>
    <s v="Daily"/>
    <s v="d"/>
    <s v="ingest_dgtl_fctrng_v_company_d"/>
    <s v="V_Company"/>
    <s v="CBR_Ingestion_dgtl_fctrng_v_company_v01_00_00.xlsx"/>
    <x v="0"/>
    <s v="In-Progress"/>
    <x v="2"/>
    <m/>
    <m/>
    <x v="1"/>
    <x v="5"/>
    <s v="-M/O change to M_x000a_- C change to O_x000a_- Column Diff_x000a_- waiting to query date format_x000a_(create from lastest CBR)"/>
    <m/>
    <s v="Not Started"/>
    <s v="Not Started"/>
    <s v="Not Started"/>
    <s v="Not Started"/>
    <s v="Not Started"/>
    <s v="Not Started"/>
    <m/>
    <s v="Not Started"/>
    <s v="N"/>
    <s v="Y"/>
  </r>
  <r>
    <n v="123"/>
    <x v="1"/>
    <s v="Factoring"/>
    <s v="Plan B (Source)"/>
    <s v="Pull Database"/>
    <n v="754"/>
    <s v="dgtl_fctrng"/>
    <s v="cr_lmt_ar_dtl"/>
    <s v="v_clientlimit"/>
    <s v="persist_dgtl_fctrng"/>
    <s v="dgtl_fctrng_v_clientlimit"/>
    <s v="v_dgtl_fctrng_v_clientlimit"/>
    <m/>
    <m/>
    <s v="Daily"/>
    <s v="d"/>
    <s v="ingest_dgtl_fctrng_v_clientlimit_d"/>
    <s v="V_ClientLimit"/>
    <s v="CBR_Ingestion_dgtl_fctrng_v_clientlimit_v01_00_00.xlsx"/>
    <x v="0"/>
    <s v="In-Progress"/>
    <x v="2"/>
    <m/>
    <m/>
    <x v="1"/>
    <x v="5"/>
    <s v="- waiting to query date format_x000a_(create from lastest CBR no diff)"/>
    <m/>
    <s v="Not Started"/>
    <s v="Not Started"/>
    <s v="Not Started"/>
    <s v="Not Started"/>
    <s v="Not Started"/>
    <s v="Not Started"/>
    <m/>
    <s v="Not Started"/>
    <s v="N"/>
    <s v="Y"/>
  </r>
  <r>
    <n v="124"/>
    <x v="1"/>
    <s v="Factoring"/>
    <s v="Plan B (Source)"/>
    <s v="Pull Database"/>
    <n v="754"/>
    <s v="dgtl_fctrng"/>
    <s v="ip"/>
    <s v="v_cis"/>
    <s v="persist_dgtl_fctrng"/>
    <s v="dgtl_fctrng_v_cis"/>
    <s v="v_dgtl_fctrng_v_cis"/>
    <m/>
    <m/>
    <s v="Daily"/>
    <s v="d"/>
    <s v="ingest_dgtl_fctrng_v_cis_d"/>
    <s v="V_CIS"/>
    <s v="CBR_Ingestion_dgtl_fctrng_v_cis_v01_00_00.xlsx"/>
    <x v="0"/>
    <s v="In-Progress"/>
    <x v="2"/>
    <m/>
    <m/>
    <x v="1"/>
    <x v="5"/>
    <s v="- waiting to query date format_x000a_- OrgCode is PK in KBMF แต่ใน CBR เป็น O_x000a_(create from lastest CBR no diff)"/>
    <m/>
    <s v="Not Started"/>
    <s v="Not Started"/>
    <s v="Not Started"/>
    <s v="Not Started"/>
    <s v="Not Started"/>
    <s v="Not Started"/>
    <m/>
    <s v="Not Started"/>
    <s v="N"/>
    <s v="Y"/>
  </r>
  <r>
    <n v="125"/>
    <x v="1"/>
    <s v="Factoring"/>
    <s v="Plan B (Source)"/>
    <s v="Pull Database"/>
    <n v="754"/>
    <s v="dgtl_fctrng"/>
    <s v="lmt_int_rate"/>
    <s v="v_interestspread"/>
    <s v="persist_dgtl_fctrng"/>
    <s v="dgtl_fctrng_v_interestspread"/>
    <s v="v_dgtl_fctrng_v_interestspread"/>
    <m/>
    <m/>
    <s v="Daily"/>
    <s v="d"/>
    <s v="ingest_dgtl_fctrng_v_interestspread_d"/>
    <s v="V_InterestSpread"/>
    <s v="CBR_Ingestion_dgtl_fctrng_v_interestspread_v01_00_00.xlsx"/>
    <x v="0"/>
    <s v="In-Progress"/>
    <x v="0"/>
    <m/>
    <m/>
    <x v="2"/>
    <x v="4"/>
    <s v="- คอลัมน์ใน CBR มีการสลับตำแหน่ง (อิงตาม KBMF)"/>
    <m/>
    <s v="Not Started"/>
    <s v="Not Started"/>
    <s v="Not Started"/>
    <s v="Not Started"/>
    <s v="Not Started"/>
    <s v="Not Started"/>
    <m/>
    <s v="Not Started"/>
    <s v="N"/>
    <s v="Y"/>
  </r>
  <r>
    <n v="126"/>
    <x v="1"/>
    <s v="PCB-Deposit"/>
    <s v="Plan B (EBAN)"/>
    <s v="Pull EBAN File"/>
    <n v="668"/>
    <s v="pcb_dep"/>
    <s v="txn"/>
    <s v="deptxn_db"/>
    <s v="persist_pcb_dep"/>
    <s v="pcb_dep_deptxn_db"/>
    <s v="v_pcb_dep_deptxn_db"/>
    <m/>
    <m/>
    <s v="Daily"/>
    <s v="d"/>
    <s v="ingest_pcb_dep_deptxn_db_d"/>
    <s v="PCB_DEPTXN_DB"/>
    <s v="CBR_Ingestion_pcb_dep_deptxn_db_v01_00_00.xlsx"/>
    <x v="2"/>
    <s v="Not Started"/>
    <x v="0"/>
    <m/>
    <m/>
    <x v="2"/>
    <x v="6"/>
    <s v="[Feb 22] _x000a_Flag header + tailor, but no header/tailor fields in KBMF"/>
    <m/>
    <s v="Not Started"/>
    <s v="Not Started"/>
    <s v="Not Started"/>
    <s v="Not Started"/>
    <s v="Not Started"/>
    <s v="Not Started"/>
    <m/>
    <s v="Not Started"/>
    <s v="Tailor"/>
    <s v="N"/>
  </r>
  <r>
    <n v="127"/>
    <x v="1"/>
    <s v="Cardlink(TPN​)"/>
    <s v="Plan B (EBAN/DIH)"/>
    <s v="Pull EBAN/DIH file"/>
    <n v="268.01"/>
    <s v="cardlink_acq"/>
    <s v="card_info"/>
    <s v="ci1d1166_crdhd"/>
    <s v="persist_cardlink_acq"/>
    <s v="cardlink_acq_ci1d1166_crdhd"/>
    <s v="v_cardlink_acq_ci1d1166_crdhd"/>
    <m/>
    <m/>
    <s v="Daily"/>
    <s v="d"/>
    <s v="ingest_cardlink_acq_ci1d1166_crdhd_d"/>
    <s v="CPACP.DIH.CI1D1166.CRDHD.Dddmmyy.TXT"/>
    <s v="CBR_Ingestion_cardlink_acq_ci1d1166_crdhd_v01_00_00.xlsx"/>
    <x v="0"/>
    <s v="In-Progress"/>
    <x v="1"/>
    <s v="Header"/>
    <s v="N"/>
    <x v="1"/>
    <x v="2"/>
    <s v="- Pending Cast datatype YYMM,HHMMSS"/>
    <m/>
    <s v="Not Started"/>
    <s v="Not Started"/>
    <s v="Not Started"/>
    <s v="Not Started"/>
    <s v="Not Started"/>
    <s v="Not Started"/>
    <m/>
    <s v="Not Started"/>
    <s v="Y"/>
    <s v="N"/>
  </r>
  <r>
    <n v="128"/>
    <x v="1"/>
    <s v="Cardlink(TPN​)"/>
    <s v="Plan B (EBAN/DIH)"/>
    <s v="Pull EBAN/DIH file"/>
    <n v="268.01"/>
    <s v="cardlink_acq"/>
    <s v="card_regis"/>
    <s v="ci1d1178_crdreg"/>
    <s v="persist_cardlink_acq"/>
    <s v="cardlink_acq_ci1d1178_crdreg"/>
    <s v="v_cardlink_acq_ci1d1178_crdreg"/>
    <m/>
    <m/>
    <s v="Daily"/>
    <s v="d"/>
    <s v="ingest_cardlink_acq_ci1d1178_crdreg_d"/>
    <s v="CPACP.DIH.CI1D1178.CRDREG.Dddmmyy.TXT"/>
    <s v="CBR_Ingestion_cardlink_acq_ci1d1178_crdreg_v01_00_00.xlsx"/>
    <x v="0"/>
    <s v="In-Progress"/>
    <x v="2"/>
    <m/>
    <m/>
    <x v="1"/>
    <x v="2"/>
    <s v="[18-Feb-24 Sarancha S.]_x000a_- date format yyyy-MM-ddTHH:mm:ss[.s[s*]][TZD] _x000a_- Note: cardbirthday (BC.)"/>
    <m/>
    <s v="Not Started"/>
    <s v="Not Started"/>
    <s v="Not Started"/>
    <s v="Not Started"/>
    <s v="Not Started"/>
    <s v="Not Started"/>
    <m/>
    <s v="Not Started"/>
    <s v="Y"/>
    <s v="N"/>
  </r>
  <r>
    <n v="129"/>
    <x v="1"/>
    <s v="Cardlink(TPN​)"/>
    <s v="Plan B (EBAN/DIH)"/>
    <s v="Pull EBAN/DIH file"/>
    <n v="268.01"/>
    <s v="cardlink_acq"/>
    <s v="card_tp"/>
    <s v="ci1d1167_cardtype"/>
    <s v="persist_cardlink_acq"/>
    <s v="cardlink_acq_ci1d1167_cardtype"/>
    <s v="v_cardlink_acq_ci1d1167_cardtype"/>
    <m/>
    <m/>
    <s v="Daily"/>
    <s v="d"/>
    <s v="ingest_cardlink_acq_ci1d1167_cardtype_d"/>
    <s v="CPACP.DIH.CI1D1167.CARDTYPE.Dddmmyy.TXT"/>
    <s v="CBR_Ingestion_cardlink_acq_ci1d1167_cardtype_v01_00_00.xlsx"/>
    <x v="0"/>
    <s v="In-Progress"/>
    <x v="1"/>
    <s v="Header"/>
    <s v="N"/>
    <x v="1"/>
    <x v="2"/>
    <m/>
    <m/>
    <s v="Not Started"/>
    <s v="Not Started"/>
    <s v="Not Started"/>
    <s v="Not Started"/>
    <s v="Not Started"/>
    <s v="Not Started"/>
    <m/>
    <s v="Not Started"/>
    <s v="Y"/>
    <s v="N"/>
  </r>
  <r>
    <n v="130"/>
    <x v="1"/>
    <s v="CCMS​"/>
    <s v="Plan A"/>
    <s v="Source File (Pull)"/>
    <n v="772"/>
    <s v="ccms"/>
    <s v="card_holdr"/>
    <s v="bda772n2_cardholder_full_dih_enc"/>
    <s v="persist_ccms"/>
    <s v="ccms_bda772n2_cardholder_full_dih_enc"/>
    <s v="v_ccms_bda772n2_cardholder_full_dih_enc"/>
    <s v="ccms_bda772n2_cardholder_full_dih_enc_YYYYMMDD.txt"/>
    <s v="ccms_bda772n2_cardholder_full_dih_enc_YYYYMMDD.ctl"/>
    <s v="Daily"/>
    <s v="d"/>
    <s v="ingest_ccms_bda772n2_cardholder_full_dih_enc_d"/>
    <s v="CCMSP.BDA772N2.CARDHOLDER.FULL.DIH_ENC.YYYYMMDD.txt"/>
    <s v="CBR_Ingestion_ccms_bda772n2_cardholder_full_dih_enc_v01_00_00.xlsx"/>
    <x v="0"/>
    <s v="In-Progress"/>
    <x v="1"/>
    <s v="Header"/>
    <s v="N"/>
    <x v="1"/>
    <x v="2"/>
    <m/>
    <m/>
    <s v="Not Started"/>
    <s v="Not Started"/>
    <s v="Not Started"/>
    <s v="Not Started"/>
    <s v="Not Started"/>
    <s v="Not Started"/>
    <m/>
    <s v="Not Started"/>
    <s v="Tailor"/>
    <s v="N"/>
  </r>
  <r>
    <n v="131"/>
    <x v="1"/>
    <s v="CCMS​"/>
    <s v="Plan A"/>
    <s v="Source File (Pull)"/>
    <n v="772"/>
    <s v="ccms"/>
    <s v="card_regis"/>
    <s v="bda772n4_cardregister"/>
    <s v="persist_ccms"/>
    <s v="ccms_bda772n4_cardregister"/>
    <s v="v_ccms_bda772n4_cardregister"/>
    <s v="ccms_bda772n4_cardregister_YYYYMMDD.txt"/>
    <s v="ccms_bda772n4_cardregister_YYYYMMDD.ctl"/>
    <s v="Daily"/>
    <s v="d"/>
    <s v="ingest_ccms_bda772n4_cardregister_d"/>
    <s v="CCMSP.BDA772N4.CARDREGISTER.YYYYMMDD.txt"/>
    <s v="CBR_Ingestion_ccms_bda772n4_cardregister_v01_00_00.xlsx"/>
    <x v="0"/>
    <s v="In-Progress"/>
    <x v="1"/>
    <s v="Header"/>
    <s v="N"/>
    <x v="1"/>
    <x v="2"/>
    <m/>
    <m/>
    <s v="Not Started"/>
    <s v="Not Started"/>
    <s v="Not Started"/>
    <s v="Not Started"/>
    <s v="Not Started"/>
    <s v="Not Started"/>
    <m/>
    <s v="Not Started"/>
    <s v="Tailor"/>
    <s v="N"/>
  </r>
  <r>
    <n v="132"/>
    <x v="1"/>
    <s v="CCMS​"/>
    <s v="Plan A"/>
    <s v="Source File (Pull)"/>
    <n v="772"/>
    <s v="ccms"/>
    <s v="card_holdr_purge"/>
    <s v="bp772n1_cardholder_purge"/>
    <s v="persist_ccms"/>
    <s v="ccms_bp772n1_cardholder_purge"/>
    <s v="v_ccms_bp772n1_cardholder_purge"/>
    <s v="ccms_bp772n1_cardholder_purge_YYYYMMDD.txt"/>
    <s v="ccms_bp772n1_cardholder_purge_YYYYMMDD.ctl"/>
    <s v="S"/>
    <s v="s"/>
    <s v="ingest_ccms_bp772n1_cardholder_purge_s"/>
    <s v="CCMSP.BP772N1.CARDHOLDER.PURGE.YYYYMMDD.txt"/>
    <s v="CBR_Ingestion_ccms_bp772n1_cardholder_purge_v01_00_00.xlsx"/>
    <x v="0"/>
    <s v="In-Progress"/>
    <x v="1"/>
    <s v="Header"/>
    <s v="N"/>
    <x v="1"/>
    <x v="2"/>
    <s v="Remark: Frequency -&gt; Half-Year (First Saturday of January and July)_x000a_"/>
    <m/>
    <s v="Not Started"/>
    <s v="Not Started"/>
    <s v="Not Started"/>
    <s v="Not Started"/>
    <s v="Not Started"/>
    <s v="Not Started"/>
    <m/>
    <s v="Not Started"/>
    <s v="Tailor"/>
    <s v="N"/>
  </r>
  <r>
    <n v="133"/>
    <x v="1"/>
    <s v="CCMS​"/>
    <s v="Plan A"/>
    <s v="Source File (Pull)"/>
    <n v="772"/>
    <s v="ccms"/>
    <s v="card_tp"/>
    <s v="bda772n5_listcardtype"/>
    <s v="persist_ccms"/>
    <s v="ccms_bda772n5_listcardtype"/>
    <s v="v_ccms_bda772n5_listcardtype"/>
    <s v="ccms_bda772n5_listcardtype_YYYYMMDD.txt"/>
    <s v="ccms_bda772n5_listcardtype_YYYYMMDD.ctl"/>
    <s v="Daily"/>
    <s v="d"/>
    <s v="ingest_ccms_bda772n5_listcardtype_d"/>
    <s v="CCMSP.BDA772N5.LISTCARDTYPE.YYYYMMDD.txt"/>
    <s v="CBR_Ingestion_ccms_bda772n5_listcardtype_v01_00_00.xlsx"/>
    <x v="0"/>
    <s v="In-Progress"/>
    <x v="1"/>
    <s v="Header"/>
    <s v="N"/>
    <x v="1"/>
    <x v="2"/>
    <s v="Pending top section"/>
    <m/>
    <s v="Not Started"/>
    <s v="Not Started"/>
    <s v="Not Started"/>
    <s v="Not Started"/>
    <s v="Not Started"/>
    <s v="Not Started"/>
    <m/>
    <s v="Not Started"/>
    <s v="Tailor"/>
    <s v="N"/>
  </r>
  <r>
    <n v="134"/>
    <x v="0"/>
    <s v="HRIS"/>
    <s v="Plan B (EBAN)"/>
    <s v="Pull EBAN File"/>
    <n v="506"/>
    <s v="hris"/>
    <s v="emp_acct"/>
    <s v="staff_accnt_vw"/>
    <s v="persist_hris"/>
    <s v="hris_staff_accnt_vw"/>
    <s v="v_hris_staff_accnt_vw"/>
    <m/>
    <m/>
    <s v="Daily"/>
    <s v="d"/>
    <s v="ingest_hris_staff_accnt_vw_d"/>
    <s v="SYSADM.HRIS_STAFF_ACCNT_VW"/>
    <s v="CBR_Ingestion_hris_staff_accnt_vw_v01_00_00.xlsx"/>
    <x v="0"/>
    <s v="Not Started"/>
    <x v="2"/>
    <m/>
    <m/>
    <x v="0"/>
    <x v="0"/>
    <s v="[6-Feb] Delimiter &amp; Encode from KBMF"/>
    <s v="Header/Tailor"/>
    <s v="Not Started"/>
    <s v="Completed"/>
    <s v="Not Started"/>
    <s v="Not Started"/>
    <s v="Not Started"/>
    <s v="Not Started"/>
    <m/>
    <s v="Not Started"/>
    <s v="Tailor"/>
    <s v="N"/>
  </r>
  <r>
    <n v="135"/>
    <x v="1"/>
    <s v="Cardlink"/>
    <s v="Plan B (EBAN/DIH)"/>
    <s v="Pull EBAN/DIH file"/>
    <n v="268"/>
    <s v="cardlink"/>
    <s v="kb1dh001_cp1t170"/>
    <s v="kb1dh001_cp1t170"/>
    <s v="persist_cardlink"/>
    <s v="cardlink_kb1dh001_cp1t170"/>
    <s v="v_cardlink_kb1dh001_cp1t170"/>
    <m/>
    <m/>
    <s v="S"/>
    <s v="s"/>
    <s v="ingest_cardlink_kb1dh001_cp1t170_s"/>
    <s v="CPACP.DIH.KB1DH001.CP1T170.Dddmmyy.TXT"/>
    <s v="CBR_Ingestion_cardlink_kb1dh001_cp1t170_v01_00_00.xlsx"/>
    <x v="2"/>
    <s v="Not Started"/>
    <x v="1"/>
    <s v="Header"/>
    <s v="Y"/>
    <x v="2"/>
    <x v="6"/>
    <s v="[Feb 19]_x000a_How to input fields: _x000a_- 2 CBR in KBMF: Master transaction file_x000a_"/>
    <m/>
    <s v="Not Started"/>
    <s v="Not Started"/>
    <s v="Not Started"/>
    <s v="Not Started"/>
    <s v="Not Started"/>
    <s v="Not Started"/>
    <m/>
    <s v="Not Started"/>
    <s v="Tailor"/>
    <s v="N"/>
  </r>
  <r>
    <n v="136"/>
    <x v="1"/>
    <s v="Cardlink"/>
    <s v="Plan B (EBAN/DIH)"/>
    <s v="Pull EBAN/DIH file"/>
    <n v="268"/>
    <s v="cardlink"/>
    <s v="kb1dh007_cpahf"/>
    <s v="kb1dh007_cpahf"/>
    <s v="persist_cardlink"/>
    <s v="cardlink_kb1dh007_cpahf"/>
    <s v="v_cardlink_kb1dh007_cpahf"/>
    <m/>
    <m/>
    <s v="Daily"/>
    <s v="d"/>
    <s v="ingest_cardlink_kb1dh007_cpahf_d"/>
    <s v="CPACP.DIH.KB1DH007.CPAHF.D%%TRANDATE"/>
    <s v="CBR_Ingestion_cardlink_kb1dh007_cpahf_v01_00_00.xlsx"/>
    <x v="0"/>
    <s v="In-Progress"/>
    <x v="1"/>
    <s v="Header"/>
    <s v="Y"/>
    <x v="1"/>
    <x v="2"/>
    <s v="[Feb19} Pending: Mandatory Fields"/>
    <m/>
    <s v="Not Started"/>
    <s v="Not Started"/>
    <s v="Not Started"/>
    <s v="Not Started"/>
    <s v="Not Started"/>
    <s v="Not Started"/>
    <m/>
    <s v="Not Started"/>
    <s v="Tailor"/>
    <s v="N"/>
  </r>
  <r>
    <n v="137"/>
    <x v="1"/>
    <s v="Cardlink"/>
    <s v="Plan B (EBAN/DIH)"/>
    <s v="Pull EBAN/DIH file"/>
    <n v="268"/>
    <s v="cardlink"/>
    <s v="kb1dh009_kbbmer"/>
    <s v="kb1dh009_kbbmer"/>
    <s v="persist_cardlink"/>
    <s v="cardlink_kb1dh009_kbbmer"/>
    <s v="v_cardlink_kb1dh009_kbbmer"/>
    <m/>
    <m/>
    <s v="Daily"/>
    <s v="d"/>
    <s v="ingest_cardlink_kb1dh009_kbbmer_d"/>
    <s v="CPACP.DIH.KB1DH009.KBBMER.DDDMMYY"/>
    <s v="CBR_Ingestion_cardlink_kb1dh009_kbbmer_v01_00_00.xlsx"/>
    <x v="0"/>
    <s v="In-Progress"/>
    <x v="1"/>
    <s v="Header"/>
    <s v="Y"/>
    <x v="1"/>
    <x v="2"/>
    <m/>
    <m/>
    <s v="Not Started"/>
    <s v="Not Started"/>
    <s v="Not Started"/>
    <s v="Not Started"/>
    <s v="Not Started"/>
    <s v="Not Started"/>
    <m/>
    <s v="Not Started"/>
    <s v="Tailor"/>
    <s v="N"/>
  </r>
  <r>
    <n v="138"/>
    <x v="1"/>
    <s v="Cardlink"/>
    <s v="Plan B (EBAN/DIH)"/>
    <s v="Pull EBAN/DIH file"/>
    <n v="268"/>
    <s v="cardlink"/>
    <s v="kb1dh011_cc1d2027"/>
    <s v="kb1dh011_cc1d2027"/>
    <s v="persist_cardlink"/>
    <s v="cardlink_kb1dh011_cc1d2027"/>
    <s v="v_cardlink_kb1dh011_cc1d2027"/>
    <m/>
    <m/>
    <s v="Daily"/>
    <s v="d"/>
    <s v="ingest_cardlink_kb1dh011_cc1d2027_d"/>
    <s v="CPACP.DIH.KB1DH011.CC1D2027.Dddmmyy"/>
    <s v="CBR_Ingestion_cardlink_kb1dh011_cc1d2027_v01_00_00.xlsx"/>
    <x v="1"/>
    <s v="In-Progress"/>
    <x v="1"/>
    <s v="N"/>
    <s v="Y"/>
    <x v="2"/>
    <x v="6"/>
    <m/>
    <m/>
    <s v="Not Started"/>
    <s v="Not Started"/>
    <s v="Not Started"/>
    <s v="Not Started"/>
    <s v="Not Started"/>
    <s v="Not Started"/>
    <m/>
    <s v="Not Started"/>
    <s v="Tailor"/>
    <s v="N"/>
  </r>
  <r>
    <n v="139"/>
    <x v="1"/>
    <s v="Cardlink"/>
    <s v="Plan B (EBAN/DIH)"/>
    <s v="Pull EBAN/DIH file"/>
    <n v="268"/>
    <s v="cardlink"/>
    <s v="kb1dh012_cpcah"/>
    <s v="kb1dh012_cpcah"/>
    <s v="persist_cardlink"/>
    <s v="cardlink_kb1dh012_cpcah"/>
    <s v="v_cardlink_kb1dh012_cpcah"/>
    <m/>
    <m/>
    <s v="Daily"/>
    <s v="d"/>
    <s v="ingest_cardlink_kb1dh012_cpcah_d"/>
    <s v="CPACP.DIH.KB1DH012.CPCAH.Dddmmyy"/>
    <s v="CBR_Ingestion_cardlink_kb1dh012_cpcah_v01_00_00.xlsx"/>
    <x v="1"/>
    <s v="In-Progress"/>
    <x v="1"/>
    <s v="N"/>
    <s v="Y"/>
    <x v="2"/>
    <x v="6"/>
    <m/>
    <m/>
    <s v="Not Started"/>
    <s v="Not Started"/>
    <s v="Not Started"/>
    <s v="Not Started"/>
    <s v="Not Started"/>
    <s v="Not Started"/>
    <m/>
    <s v="Not Started"/>
    <s v="Tailor"/>
    <s v="N"/>
  </r>
  <r>
    <n v="140"/>
    <x v="1"/>
    <s v="Cardlink"/>
    <s v="Plan B (EBAN/DIH)"/>
    <s v="Pull EBAN/DIH file"/>
    <n v="268"/>
    <s v="cardlink"/>
    <s v="kb1dh014_cc1dmpgl"/>
    <s v="kb1dh014_cc1dmpgl"/>
    <s v="persist_cardlink"/>
    <s v="cardlink_kb1dh014_cc1dmpgl"/>
    <s v="v_cardlink_kb1dh014_cc1dmpgl"/>
    <m/>
    <m/>
    <s v="Daily"/>
    <s v="d"/>
    <s v="ingest_cardlink_kb1dh014_cc1dmpgl_d"/>
    <s v="CPACP.DIH.KB1DH014.CC1DMPGL.Dddmmyy"/>
    <s v="CBR_Ingestion_cardlink_kb1dh014_cc1dmpgl_v01_00_00.xlsx"/>
    <x v="1"/>
    <s v="In-Progress"/>
    <x v="1"/>
    <s v="N"/>
    <s v="Y"/>
    <x v="2"/>
    <x v="6"/>
    <m/>
    <m/>
    <s v="Not Started"/>
    <s v="Not Started"/>
    <s v="Not Started"/>
    <s v="Not Started"/>
    <s v="Not Started"/>
    <s v="Not Started"/>
    <m/>
    <s v="Not Started"/>
    <s v="Tailor"/>
    <s v="N"/>
  </r>
  <r>
    <n v="141"/>
    <x v="1"/>
    <s v="Cardlink"/>
    <s v="Plan B (EBAN/DIH)"/>
    <s v="Pull EBAN/DIH file"/>
    <n v="268"/>
    <s v="cardlink"/>
    <s v="kb1dh020_cc1d582d"/>
    <s v="kb1dh020_cc1d582d"/>
    <s v="persist_cardlink"/>
    <s v="cardlink_kb1dh020_cc1d582d"/>
    <s v="v_cardlink_kb1dh020_cc1d582d"/>
    <m/>
    <m/>
    <s v="Daily"/>
    <s v="d"/>
    <s v="ingest_cardlink_kb1dh020_cc1d582d_d"/>
    <s v="CPACP.DIH.KB1DH020.CC1D582D.Dddmmyy.TXT"/>
    <s v="CBR_Ingestion_cardlink_kb1dh020_cc1d582d_v01_00_00.xlsx"/>
    <x v="0"/>
    <s v="In-Progress"/>
    <x v="0"/>
    <m/>
    <m/>
    <x v="2"/>
    <x v="4"/>
    <m/>
    <m/>
    <s v="Not Started"/>
    <s v="Not Started"/>
    <s v="Not Started"/>
    <s v="Not Started"/>
    <s v="Not Started"/>
    <s v="Not Started"/>
    <m/>
    <s v="Not Started"/>
    <s v="Tailor"/>
    <s v="N"/>
  </r>
  <r>
    <n v="142"/>
    <x v="1"/>
    <s v="Cardlink"/>
    <s v="Plan B (EBAN/DIH)"/>
    <s v="Pull EBAN/DIH file"/>
    <n v="268"/>
    <s v="cardlink"/>
    <s v="kb1dh021_cc1d582s"/>
    <s v="kb1dh021_cc1d582s"/>
    <s v="persist_cardlink"/>
    <s v="cardlink_kb1dh021_cc1d582s"/>
    <s v="v_cardlink_kb1dh021_cc1d582s"/>
    <m/>
    <m/>
    <s v="Daily"/>
    <s v="d"/>
    <s v="ingest_cardlink_kb1dh021_cc1d582s_d"/>
    <s v="CPACP.DIH.KB1DH021.CC1D582S.Dddmmyy.TXT"/>
    <s v="CBR_Ingestion_cardlink_kb1dh021_cc1d582s_v01_00_00.xlsx"/>
    <x v="0"/>
    <s v="In-Progress"/>
    <x v="0"/>
    <m/>
    <m/>
    <x v="2"/>
    <x v="6"/>
    <m/>
    <m/>
    <s v="Not Started"/>
    <s v="Not Started"/>
    <s v="Not Started"/>
    <s v="Not Started"/>
    <s v="Not Started"/>
    <s v="Not Started"/>
    <m/>
    <s v="Not Started"/>
    <s v="Tailor"/>
    <s v="N"/>
  </r>
  <r>
    <n v="143"/>
    <x v="1"/>
    <s v="Cardlink"/>
    <s v="Plan B (EBAN/DIH)"/>
    <s v="Pull EBAN/DIH file"/>
    <n v="268"/>
    <s v="cardlink"/>
    <s v="kb1dh022_oadcc32"/>
    <s v="kb1dh022_oadcc32"/>
    <s v="persist_cardlink"/>
    <s v="cardlink_kb1dh022_oadcc32"/>
    <s v="v_cardlink_kb1dh022_oadcc32"/>
    <m/>
    <m/>
    <s v="Daily"/>
    <s v="d"/>
    <s v="ingest_cardlink_kb1dh022_oadcc32_d"/>
    <s v="CPACP.DIH.KB1DH022.OADCC32.Dddmmyy.TXT"/>
    <s v="CBR_Ingestion_cardlink_kb1dh022_oadcc32_v01_00_00.xlsx"/>
    <x v="0"/>
    <s v="In-Progress"/>
    <x v="0"/>
    <m/>
    <m/>
    <x v="2"/>
    <x v="6"/>
    <m/>
    <m/>
    <s v="Not Started"/>
    <s v="Not Started"/>
    <s v="Not Started"/>
    <s v="Not Started"/>
    <s v="Not Started"/>
    <s v="Not Started"/>
    <m/>
    <s v="Not Started"/>
    <s v="Tailor"/>
    <s v="N"/>
  </r>
  <r>
    <n v="144"/>
    <x v="1"/>
    <s v="Cardlink"/>
    <s v="Plan B (EBAN/DIH)"/>
    <s v="Pull EBAN/DIH file"/>
    <n v="268"/>
    <s v="cardlink"/>
    <s v="kb1dh024_cc1d560"/>
    <s v="kb1dh024_cc1d560"/>
    <s v="persist_cardlink"/>
    <s v="cardlink_kb1dh024_cc1d560"/>
    <s v="v_cardlink_kb1dh024_cc1d560"/>
    <m/>
    <m/>
    <s v="Daily"/>
    <s v="d"/>
    <s v="ingest_cardlink_kb1dh024_cc1d560_d"/>
    <s v="CPACP.DIH.KB1DH024.CC1D560.Dddmmyy.TXT"/>
    <s v="CBR_Ingestion_cardlink_kb1dh024_cc1d560_v01_00_00.xlsx"/>
    <x v="0"/>
    <s v="In-Progress"/>
    <x v="0"/>
    <m/>
    <m/>
    <x v="2"/>
    <x v="6"/>
    <m/>
    <m/>
    <s v="Not Started"/>
    <s v="Not Started"/>
    <s v="Not Started"/>
    <s v="Not Started"/>
    <s v="Not Started"/>
    <s v="Not Started"/>
    <m/>
    <s v="Not Started"/>
    <s v="Tailor"/>
    <s v="N"/>
  </r>
  <r>
    <n v="145"/>
    <x v="1"/>
    <s v="Cardlink"/>
    <s v="Plan B (EBAN/DIH)"/>
    <s v="Pull EBAN/DIH file"/>
    <n v="268"/>
    <s v="cardlink"/>
    <s v="kb1dh025_cpcah"/>
    <s v="kb1dh025_cpcah"/>
    <s v="persist_cardlink"/>
    <s v="cardlink_kb1dh025_cpcah"/>
    <s v="v_cardlink_kb1dh025_cpcah"/>
    <m/>
    <m/>
    <s v="Daily"/>
    <s v="d"/>
    <s v="ingest_cardlink_kb1dh025_cpcah_d"/>
    <s v="CPACP.DIH.KB1DH025.CPCAH.Dddmmyy.TXT"/>
    <s v="CBR_Ingestion_cardlink_kb1dh025_cpcah_v01_00_00.xlsx"/>
    <x v="0"/>
    <s v="In-Progress"/>
    <x v="0"/>
    <m/>
    <m/>
    <x v="2"/>
    <x v="6"/>
    <m/>
    <m/>
    <s v="Not Started"/>
    <s v="Not Started"/>
    <s v="Not Started"/>
    <s v="Not Started"/>
    <s v="Not Started"/>
    <s v="Not Started"/>
    <m/>
    <s v="Not Started"/>
    <s v="Tailor"/>
    <s v="N"/>
  </r>
  <r>
    <n v="146"/>
    <x v="1"/>
    <s v="Cardlink"/>
    <s v="Plan B (EBAN/DIH)"/>
    <s v="Pull EBAN/DIH file"/>
    <n v="268"/>
    <s v="cardlink"/>
    <s v="kb1dh032_addtype"/>
    <s v="kb1dh032_addtype"/>
    <s v="persist_cardlink"/>
    <s v="cardlink_kb1dh032_addtype"/>
    <s v="v_cardlink_kb1dh032_addtype"/>
    <m/>
    <m/>
    <s v="On-Request"/>
    <s v="o"/>
    <s v="ingest_cardlink_kb1dh032_addtype_o"/>
    <s v="CPACP.DIH.KB1DH032.ADDTYPE"/>
    <s v="CBR_Ingestion_cardlink_kb1dh032_addtype_v01_00_00.xlsx"/>
    <x v="3"/>
    <s v="Not Started"/>
    <x v="0"/>
    <m/>
    <m/>
    <x v="2"/>
    <x v="6"/>
    <m/>
    <m/>
    <s v="Not Started"/>
    <s v="Not Started"/>
    <s v="Not Started"/>
    <s v="Not Started"/>
    <s v="Not Started"/>
    <s v="Not Started"/>
    <m/>
    <s v="Not Started"/>
    <s v="Tailor"/>
    <s v="N"/>
  </r>
  <r>
    <n v="147"/>
    <x v="0"/>
    <s v="Cardlink"/>
    <s v="Plan B (EBAN/DIH)"/>
    <s v="Pull EBAN/DIH file"/>
    <n v="268"/>
    <s v="cardlink"/>
    <s v="oatkn"/>
    <s v="la10s_oatkn"/>
    <s v="persist_cardlink"/>
    <s v="cardlink_la10s_oatkn"/>
    <s v="v_cardlink_la10s_oatkn"/>
    <m/>
    <m/>
    <s v="Daily"/>
    <s v="d"/>
    <s v="ingest_cardlink_la10s_oatkn_d"/>
    <s v="CPACP.LA10S.OATKN.OUTBOUND"/>
    <s v="CBR_Ingestion_cardlink_la10s_oatkn_v01_00_00.xlsx"/>
    <x v="0"/>
    <s v="Not Started"/>
    <x v="0"/>
    <s v="Y"/>
    <m/>
    <x v="0"/>
    <x v="0"/>
    <s v="No CBR: Source Schema Empty_x000a_- oatkn_time_change X(10) =&gt; HHH:MM:SS , oatkn_acct_exp_date 9(05) =&gt; MMMYY"/>
    <s v="Header/Tailor"/>
    <s v="Not Started"/>
    <s v="Completed"/>
    <s v="Not Started"/>
    <s v="Not Started"/>
    <s v="Not Started"/>
    <s v="Not Started"/>
    <m/>
    <s v="Not Started"/>
    <s v="Tailor"/>
    <s v="N"/>
  </r>
  <r>
    <n v="148"/>
    <x v="1"/>
    <s v="Cardlink"/>
    <s v="Plan B (EBAN/DIH)"/>
    <s v="Pull EBAN/DIH file"/>
    <n v="268"/>
    <s v="cardlink"/>
    <s v="kb1dh037_cptcpf"/>
    <s v="kb1dh037_cptcpf"/>
    <s v="persist_cardlink"/>
    <s v="cardlink_kb1dh037_cptcpf"/>
    <s v="v_cardlink_kb1dh037_cptcpf"/>
    <m/>
    <m/>
    <s v="Daily"/>
    <s v="d"/>
    <s v="ingest_cardlink_kb1dh037_cptcpf_d"/>
    <s v="CPACP.DIH.KB1DH037.CPTCPF.Dddmmyy.TXT"/>
    <s v="CBR_Ingestion_cardlink_kb1dh037_cptcpf_v01_00_00.xlsx"/>
    <x v="3"/>
    <s v="Not Started"/>
    <x v="0"/>
    <m/>
    <m/>
    <x v="2"/>
    <x v="6"/>
    <m/>
    <m/>
    <s v="Not Started"/>
    <s v="Not Started"/>
    <s v="Not Started"/>
    <s v="Not Started"/>
    <s v="Not Started"/>
    <s v="Not Started"/>
    <m/>
    <s v="Not Started"/>
    <s v="Tailor"/>
    <s v="N"/>
  </r>
  <r>
    <n v="149"/>
    <x v="1"/>
    <s v="Cardlink"/>
    <s v="Plan B (EBAN/DIH)"/>
    <s v="Pull EBAN/DIH file"/>
    <n v="268"/>
    <s v="cardlink"/>
    <s v="kb1dh038_cc1d5012"/>
    <s v="kb1dh038_cc1d5012"/>
    <s v="persist_cardlink"/>
    <s v="cardlink_kb1dh038_cc1d5012"/>
    <s v="v_cardlink_kb1dh038_cc1d5012"/>
    <m/>
    <m/>
    <s v="Daily"/>
    <s v="d"/>
    <s v="ingest_cardlink_kb1dh038_cc1d5012_d"/>
    <s v="CPACP.DIH.KB1DH038.CC1D5012.Dddmmyy.TXT"/>
    <s v="CBR_Ingestion_cardlink_kb1dh038_cc1d5012_v01_00_00.xlsx"/>
    <x v="3"/>
    <s v="Not Started"/>
    <x v="0"/>
    <m/>
    <m/>
    <x v="2"/>
    <x v="6"/>
    <m/>
    <m/>
    <s v="Not Started"/>
    <s v="Not Started"/>
    <s v="Not Started"/>
    <s v="Not Started"/>
    <s v="Not Started"/>
    <s v="Not Started"/>
    <m/>
    <s v="Not Started"/>
    <s v="Tailor"/>
    <s v="N"/>
  </r>
  <r>
    <n v="150"/>
    <x v="1"/>
    <s v="Cardlink"/>
    <s v="Plan B (EBAN/DIH)"/>
    <s v="Pull EBAN/DIH file"/>
    <n v="268"/>
    <s v="cardlink"/>
    <s v="lb1dh002_lbcrd"/>
    <s v="lb1dh002_lbcrd"/>
    <s v="persist_cardlink"/>
    <s v="cardlink_lb1dh002_lbcrd"/>
    <s v="v_cardlink_lb1dh002_lbcrd"/>
    <m/>
    <m/>
    <s v="Daily"/>
    <s v="d"/>
    <s v="ingest_cardlink_lb1dh002_lbcrd_d"/>
    <s v="CLCBP.DIH.LB1DH002.LBCRD.D%%TRANDATE"/>
    <s v="CBR_Ingestion_cardlink_lb1dh002_lbcrd_v01_00_00.xlsx"/>
    <x v="3"/>
    <s v="Not Started"/>
    <x v="0"/>
    <m/>
    <m/>
    <x v="2"/>
    <x v="6"/>
    <m/>
    <m/>
    <s v="Not Started"/>
    <s v="Not Started"/>
    <s v="Not Started"/>
    <s v="Not Started"/>
    <s v="Not Started"/>
    <s v="Not Started"/>
    <m/>
    <s v="Not Started"/>
    <s v="Tailor"/>
    <s v="N"/>
  </r>
  <r>
    <n v="151"/>
    <x v="0"/>
    <s v="CSM"/>
    <s v="Plan A"/>
    <s v="Source File (Push)"/>
    <n v="780"/>
    <s v="csm"/>
    <s v="downstreamrules"/>
    <s v="downstreamrules"/>
    <s v="persist_csm"/>
    <s v="csm_downstreamrules"/>
    <s v="v_csm_downstreamrules"/>
    <s v="csm_downstreamrules_YYYYMMDD.txt"/>
    <s v="csm_downstreamrules_YYYYMMDD.ctl"/>
    <s v="Daily"/>
    <s v="d"/>
    <s v="ingest_csm_downstreamrules_d"/>
    <s v="CSM_DOWNSTREAMRULES_YYYYMMDD.TXT"/>
    <s v="CBR_Ingestion_csm_downstreamrules_v01_00_00.xlsx"/>
    <x v="0"/>
    <s v="Not Started"/>
    <x v="2"/>
    <m/>
    <m/>
    <x v="0"/>
    <x v="0"/>
    <s v="No CBR: Source Schema Empty"/>
    <s v="N/A"/>
    <s v="Completed"/>
    <s v="Completed"/>
    <s v="Completed"/>
    <s v="Completed"/>
    <s v="Completed"/>
    <s v="Passed"/>
    <s v="multiLine"/>
    <s v="Not Started"/>
    <s v="N"/>
    <s v="Y"/>
  </r>
  <r>
    <n v="152"/>
    <x v="0"/>
    <s v="CSM"/>
    <s v="Plan A"/>
    <s v="Source File (Push)"/>
    <n v="780"/>
    <s v="csm"/>
    <s v="downstreamconfig"/>
    <s v="downstreamconfig"/>
    <s v="persist_csm"/>
    <s v="csm_downstreamconfig"/>
    <s v="v_csm_downstreamconfig"/>
    <s v="csm_downstreamconfig_YYYYMMDD.txt"/>
    <s v="csm_downstreamconfig_YYYYMMDD.ctl"/>
    <s v="Daily"/>
    <s v="d"/>
    <s v="ingest_csm_downstreamconfig_d"/>
    <s v="CSM_DOWNSTREAMCONFIG_YYYYMMDD.TXT"/>
    <s v="CBR_Ingestion_csm_downstreamconfig_v01_00_00.xlsx"/>
    <x v="0"/>
    <s v="Not Started"/>
    <x v="2"/>
    <m/>
    <m/>
    <x v="0"/>
    <x v="0"/>
    <s v="No CBR: Source Schema Empty"/>
    <s v="N/A"/>
    <s v="Completed"/>
    <s v="Completed"/>
    <s v="Completed"/>
    <s v="Completed"/>
    <s v="Completed"/>
    <s v="Passed"/>
    <m/>
    <s v="Not Started"/>
    <s v="N"/>
    <s v="Y"/>
  </r>
  <r>
    <n v="153"/>
    <x v="0"/>
    <s v="CSM"/>
    <s v="Plan A"/>
    <s v="Source File (Push)"/>
    <n v="780"/>
    <s v="csm"/>
    <s v="custxformxconsentlog"/>
    <s v="custxformxconsentlog"/>
    <s v="persist_csm"/>
    <s v="csm_custxformxconsentlog"/>
    <s v="v_csm_custxformxconsentlog"/>
    <s v="csm_custxformxconsentlog_YYYYMMDD.txt"/>
    <s v="csm_custxformxconsentlog_YYYYMMDD.ctl"/>
    <s v="Daily"/>
    <s v="d"/>
    <s v="ingest_csm_custxformxconsentlog_d"/>
    <s v="CSM_CUSTXFORMXCONSENTLOG_YYYYMMDD.TXT"/>
    <s v="CBR_Ingestion_csm_custxformxconsentlog_v01_00_00.xlsx"/>
    <x v="0"/>
    <s v="Not Started"/>
    <x v="2"/>
    <m/>
    <m/>
    <x v="0"/>
    <x v="0"/>
    <m/>
    <s v="N/A"/>
    <s v="Completed"/>
    <s v="Completed"/>
    <s v="Completed"/>
    <s v="Completed"/>
    <s v="Completed"/>
    <s v="Not Started"/>
    <s v="Data file 9.2 GB (cannot manual upload to Volumns)"/>
    <s v="Not Started"/>
    <s v="N"/>
    <s v="Y"/>
  </r>
  <r>
    <n v="154"/>
    <x v="0"/>
    <s v="CSM"/>
    <s v="Plan A"/>
    <s v="Source File (Push)"/>
    <n v="780"/>
    <s v="csm"/>
    <s v="custxformxconsentderived"/>
    <s v="custxformxconsentderived"/>
    <s v="persist_csm"/>
    <s v="csm_custxformxconsentderived"/>
    <s v="v_csm_custxformxconsentderived"/>
    <s v="csm_custxformxconsentderived_YYYYMMDD.txt"/>
    <s v="csm_custxformxconsentderived_YYYYMMDD.ctl"/>
    <s v="Daily"/>
    <s v="d"/>
    <s v="ingest_csm_custxformxconsentderived_d"/>
    <s v="CSM_CUSTXFORMXCONSENTDERIVED_YYYYMMDD.TXT"/>
    <s v="CBR_Ingestion_csm_custxformxconsentderived_v01_00_00.xlsx"/>
    <x v="0"/>
    <s v="Not Started"/>
    <x v="2"/>
    <m/>
    <m/>
    <x v="0"/>
    <x v="0"/>
    <s v="No CBR: Source Schema Empty"/>
    <s v="N/A"/>
    <s v="Completed"/>
    <s v="Completed"/>
    <s v="Completed"/>
    <s v="Completed"/>
    <s v="Completed"/>
    <s v="Not Started"/>
    <s v="Data file 11 GB (cannot manual upload to Volumns)"/>
    <s v="Not Started"/>
    <s v="N"/>
    <s v="Y"/>
  </r>
  <r>
    <n v="155"/>
    <x v="0"/>
    <s v="CSM"/>
    <s v="Plan A"/>
    <s v="Source File (Push)"/>
    <n v="780"/>
    <s v="csm"/>
    <s v="custxformxconsentderivedlog"/>
    <s v="custxformxconsentderivedlog"/>
    <s v="persist_csm"/>
    <s v="csm_custxformxconsentderivedlog"/>
    <s v="v_csm_custxformxconsentderivedlog"/>
    <s v="csm_custxformxconsentderivedlog_YYYYMMDD.txt"/>
    <s v="csm_custxformxconsentderivedlog_YYYYMMDD.ctl"/>
    <s v="Daily"/>
    <s v="d"/>
    <s v="ingest_csm_custxformxconsentderivedlog_d"/>
    <s v="CSM_CUSTXFORMXCONSENTDERIVEDLOG_YYYYMMDD.TXT"/>
    <s v="CBR_Ingestion_csm_custxformxconsentderivedlog_v01_00_00.xlsx"/>
    <x v="0"/>
    <s v="Not Started"/>
    <x v="2"/>
    <m/>
    <m/>
    <x v="0"/>
    <x v="0"/>
    <s v="No CBR: Source Schema Empty"/>
    <s v="N/A"/>
    <s v="Completed"/>
    <s v="Completed"/>
    <s v="Completed"/>
    <s v="Completed"/>
    <s v="Completed"/>
    <s v="Not Started"/>
    <m/>
    <s v="Not Started"/>
    <s v="N"/>
    <s v="Y"/>
  </r>
  <r>
    <n v="156"/>
    <x v="1"/>
    <s v="K PLUS"/>
    <s v="Plan B (EBAN)"/>
    <s v="EBAN Extraction File"/>
    <n v="509"/>
    <s v="kplus"/>
    <s v="mb_actn_log"/>
    <s v="jmobileactlog_log"/>
    <s v="persist_kplus"/>
    <s v="kplus_jmobileactlog_log"/>
    <s v="v_kplus_jmobileactlog_log"/>
    <m/>
    <m/>
    <s v="Daily"/>
    <s v="d"/>
    <s v="ingest_kplus_jmobileactlog_log_d"/>
    <s v="kplus_jmobileactlog_log_yyyymmdd.txt"/>
    <s v="CBR_Ingestion_kplus_jmobileactlog_log_v01_00_00.xlsx"/>
    <x v="0"/>
    <s v="In-Progress"/>
    <x v="0"/>
    <m/>
    <m/>
    <x v="2"/>
    <x v="4"/>
    <s v="Pending to update table specification"/>
    <s v="N/A"/>
    <s v="Not Started"/>
    <s v="Not Started"/>
    <s v="Not Started"/>
    <s v="Not Started"/>
    <s v="Not Started"/>
    <s v="Not Started"/>
    <m/>
    <s v="Not Started"/>
    <s v="N"/>
    <s v="Y"/>
  </r>
  <r>
    <n v="157"/>
    <x v="1"/>
    <s v="K PLUS"/>
    <s v="Plan B (EBAN)"/>
    <s v="EBAN Extraction File"/>
    <n v="509"/>
    <s v="kplus"/>
    <s v="mb_plus_ip_mstr"/>
    <s v="view_jmobile_log"/>
    <s v="persist_kplus"/>
    <s v="kplus_view_jmobile_log"/>
    <s v="v_kplus_view_jmobile_log"/>
    <m/>
    <m/>
    <s v="Daily"/>
    <s v="d"/>
    <s v="ingest_kplus_view_jmobile_log_d"/>
    <s v="View_JMobile_Log"/>
    <s v="CBR_Ingestion_kplus_view_jmobile_log_v01_00_00.xlsx"/>
    <x v="0"/>
    <s v="In-Progress"/>
    <x v="0"/>
    <m/>
    <m/>
    <x v="2"/>
    <x v="4"/>
    <s v="Pending to update table specification"/>
    <s v="N/A"/>
    <s v="Not Started"/>
    <s v="Not Started"/>
    <s v="Not Started"/>
    <s v="Not Started"/>
    <s v="Not Started"/>
    <s v="Not Started"/>
    <m/>
    <s v="Not Started"/>
    <s v="N"/>
    <s v="Y"/>
  </r>
  <r>
    <n v="158"/>
    <x v="1"/>
    <s v="K PLUS"/>
    <s v="Plan B (EBAN)"/>
    <s v="EBAN Extraction File"/>
    <n v="509"/>
    <s v="kplus"/>
    <s v="mb_plus_ip_x_ar_rel"/>
    <s v="view_jmobileacctcard_log"/>
    <s v="persist_kplus"/>
    <s v="kplus_view_jmobileacctcard_log"/>
    <s v="v_kplus_view_jmobileacctcard_log"/>
    <m/>
    <m/>
    <s v="Daily"/>
    <s v="d"/>
    <s v="ingest_kplus_view_jmobileacctcard_log_d"/>
    <s v="View_JMobileAcctCard_Log"/>
    <s v="CBR_Ingestion_kplus_view_jmobileacctcard_log_v01_00_00.xlsx"/>
    <x v="0"/>
    <s v="In-Progress"/>
    <x v="0"/>
    <m/>
    <m/>
    <x v="2"/>
    <x v="4"/>
    <s v="Pending to update table specification"/>
    <s v="N/A"/>
    <s v="Not Started"/>
    <s v="Not Started"/>
    <s v="Not Started"/>
    <s v="Not Started"/>
    <s v="Not Started"/>
    <s v="Not Started"/>
    <m/>
    <s v="Not Started"/>
    <s v="N"/>
    <s v="Y"/>
  </r>
  <r>
    <n v="159"/>
    <x v="1"/>
    <s v="K PLUS"/>
    <s v="Plan B (EBAN)"/>
    <s v="EBAN Extraction File"/>
    <n v="397"/>
    <s v="kplus"/>
    <s v="mb_bca_rgst_log_hd"/>
    <s v="view_balancealertreglog_log"/>
    <s v="persist_kplus"/>
    <s v="kplus_view_balancealertreglog_log"/>
    <s v="v_kplus_view_balancealertreglog_log"/>
    <m/>
    <m/>
    <s v="Daily"/>
    <s v="d"/>
    <s v="ingest_kplus_view_balancealertreglog_log_d"/>
    <s v="eMobileBatchLog.View_BalanceAlertRegLog_Log"/>
    <s v="CBR_Ingestion_kplus_view_balancealertreglog_log_v01_00_00.xlsx"/>
    <x v="0"/>
    <s v="In-Progress"/>
    <x v="0"/>
    <m/>
    <m/>
    <x v="2"/>
    <x v="4"/>
    <m/>
    <s v="N/A"/>
    <s v="Not Started"/>
    <s v="Not Started"/>
    <s v="Not Started"/>
    <s v="Not Started"/>
    <s v="Not Started"/>
    <s v="Not Started"/>
    <m/>
    <s v="Not Started"/>
    <s v="N"/>
    <s v="Y"/>
  </r>
  <r>
    <n v="160"/>
    <x v="1"/>
    <s v="K PLUS"/>
    <s v="Plan B (EBAN)"/>
    <s v="EBAN Extraction File"/>
    <n v="509"/>
    <s v="kplus"/>
    <s v="mb_actn_log"/>
    <s v="actlog_qlocal"/>
    <s v="persist_kplus"/>
    <s v="kplus_actlog_qlocal"/>
    <s v="v_kplus_actlog_qlocal"/>
    <m/>
    <m/>
    <s v="Daily"/>
    <s v="d"/>
    <s v="ingest_kplus_actlog_qlocal_d"/>
    <s v="kplus_actlog_qlocal_yyyymmdd.txt"/>
    <s v="CBR_Ingestion_kplus_actlog_qlocal_v01_00_00.xlsx"/>
    <x v="0"/>
    <s v="In-Progress"/>
    <x v="0"/>
    <m/>
    <m/>
    <x v="2"/>
    <x v="4"/>
    <s v="[EBAN Team's comment] Check Layout เทียบกับ CBR อีกที_x000a_[23-Feb] Layout เหมือนกันกับ kplus_jmobileactlog_log_yyyymmdd.txt =&gt; To check with EBAN team"/>
    <s v="N/A"/>
    <s v="Not Started"/>
    <s v="Not Started"/>
    <s v="Not Started"/>
    <s v="Not Started"/>
    <s v="Not Started"/>
    <s v="Not Started"/>
    <m/>
    <s v="Not Started"/>
    <s v="N"/>
    <s v="Y"/>
  </r>
  <r>
    <n v="161"/>
    <x v="1"/>
    <s v="K PLUS"/>
    <s v="Plan B (EBAN)"/>
    <s v="EBAN Extraction File"/>
    <n v="509"/>
    <s v="kplus"/>
    <s v="mb_txn_log_hd"/>
    <s v="odsmbl_mbl_fnc_txn"/>
    <s v="persist_kplus"/>
    <s v="kplus_odsmbl_mbl_fnc_txn"/>
    <s v="v_kplus_odsmbl_mbl_fnc_txn"/>
    <m/>
    <m/>
    <s v="Daily"/>
    <s v="d"/>
    <s v="ingest_kplus_odsmbl_mbl_fnc_txn_d"/>
    <s v="ODSMBL.MBL_FNC_TXN"/>
    <s v="CBR_Ingestion_kplus_odsmbl_mbl_fnc_txn_v01_00_00.xlsx"/>
    <x v="0"/>
    <s v="Not Started"/>
    <x v="1"/>
    <s v="N"/>
    <s v="N"/>
    <x v="2"/>
    <x v="6"/>
    <s v="[Feb 22] _x000a_CBR for mbl_fnc_txn &amp; mbl_non_fnc_txn are the same as per EBAN comment_x000a__x000a_[EBAN Team's comment] ใช้ Table เดียวกัน ต้องดูว่าแยกยังไง(รับจาก DIH ใช่ไหม)"/>
    <s v="N/A"/>
    <s v="Not Started"/>
    <s v="Not Started"/>
    <s v="Not Started"/>
    <s v="Not Started"/>
    <s v="Not Started"/>
    <s v="Not Started"/>
    <m/>
    <s v="Not Started"/>
    <s v="N"/>
    <s v="Y"/>
  </r>
  <r>
    <n v="162"/>
    <x v="1"/>
    <s v="K PLUS"/>
    <s v="Plan B (EBAN)"/>
    <s v="EBAN Extraction File"/>
    <n v="509"/>
    <s v="kplus"/>
    <s v="mb_txn_log_hd"/>
    <s v="odsmbl_mbl_non_fnc_txn"/>
    <s v="persist_kplus"/>
    <s v="kplus_odsmbl_mbl_non_fnc_txn"/>
    <s v="v_kplus_odsmbl_mbl_non_fnc_txn"/>
    <m/>
    <m/>
    <s v="Daily"/>
    <s v="d"/>
    <s v="ingest_kplus_odsmbl_mbl_non_fnc_txn_d"/>
    <s v="ODSMBL.MBL_NON_FNC_TXN  "/>
    <s v="CBR_Ingestion_kplus_odsmbl_mbl_non_fnc_txn_v01_00_00.xlsx"/>
    <x v="0"/>
    <s v="Not Started"/>
    <x v="1"/>
    <s v="N"/>
    <s v="N"/>
    <x v="2"/>
    <x v="6"/>
    <s v="[Feb 22] _x000a_CBR for mbl_fnc_txn &amp; mbl_non_fnc_txn are the same as per EBAN comment_x000a__x000a_[EBAN Team's comment] ใช้ Table เดียวกัน ต้องดูว่าแยกยังไง(รับจาก DIH ใช่ไหม)"/>
    <s v="N/A"/>
    <s v="Not Started"/>
    <s v="Not Started"/>
    <s v="Not Started"/>
    <s v="Not Started"/>
    <s v="Not Started"/>
    <s v="Not Started"/>
    <m/>
    <s v="Not Started"/>
    <s v="N"/>
    <s v="Y"/>
  </r>
  <r>
    <n v="163"/>
    <x v="1"/>
    <s v="K PLUS"/>
    <s v="Plan B (EBAN)"/>
    <s v="EBAN Extraction File"/>
    <n v="397"/>
    <s v="kplus"/>
    <s v="mb_plus_bnk_cd"/>
    <s v="view_simbankbankinfo_log"/>
    <s v="persist_kplus"/>
    <s v="kplus_view_simbankbankinfo_log"/>
    <s v="v_kplus_view_simbankbankinfo_log"/>
    <m/>
    <m/>
    <s v="Daily"/>
    <s v="d"/>
    <s v="ingest_kplus_view_simbankbankinfo_log_d"/>
    <s v="View_SIMBankBankInfo_Log"/>
    <s v="CBR_Ingestion_kplus_view_simbankbankinfo_log_v01_00_00.xlsx"/>
    <x v="0"/>
    <s v="Not Started"/>
    <x v="1"/>
    <s v="Y"/>
    <s v="N"/>
    <x v="2"/>
    <x v="6"/>
    <m/>
    <s v="N/A"/>
    <s v="Not Started"/>
    <s v="Not Started"/>
    <s v="Not Started"/>
    <s v="Not Started"/>
    <s v="Not Started"/>
    <s v="Not Started"/>
    <m/>
    <s v="Not Started"/>
    <s v="N"/>
    <s v="Y"/>
  </r>
  <r>
    <n v="164"/>
    <x v="1"/>
    <s v="New-Trade"/>
    <s v="Plan B (EBAN)"/>
    <s v="Pull EBAN File"/>
    <n v="735"/>
    <s v="gts"/>
    <s v="refr_lmt_tdg_ac_ar"/>
    <s v="dbttnrel"/>
    <s v="persist_gts"/>
    <s v="gts_dbttnrel"/>
    <s v="v_gts_dbttnrel"/>
    <m/>
    <m/>
    <s v="Daily"/>
    <s v="d"/>
    <s v="ingest_gts_dbttnrel_d"/>
    <s v="DBTTNREL"/>
    <s v="CBR_Ingestion_gts_dbttnrel_v01_00_00.xlsx"/>
    <x v="3"/>
    <s v="Not Started"/>
    <x v="0"/>
    <m/>
    <m/>
    <x v="2"/>
    <x v="4"/>
    <m/>
    <m/>
    <s v="Not Started"/>
    <s v="Not Started"/>
    <s v="Not Started"/>
    <s v="Not Started"/>
    <s v="Not Started"/>
    <s v="Not Started"/>
    <m/>
    <s v="Not Started"/>
    <s v="Tailor"/>
    <s v="N"/>
  </r>
  <r>
    <n v="165"/>
    <x v="1"/>
    <s v="New-Trade"/>
    <s v="Plan B (EBAN)"/>
    <s v="Pull EBAN File"/>
    <n v="735"/>
    <s v="gts"/>
    <s v="lmt_tdg_ac_ar"/>
    <s v="kbgt_limit"/>
    <s v="persist_gts"/>
    <s v="gts_kbgt_limit"/>
    <s v="v_gts_kbgt_limit"/>
    <m/>
    <m/>
    <s v="Daily"/>
    <s v="d"/>
    <s v="ingest_gts_kbgt_limit_d"/>
    <s v="KBGT_LIMIT_YYYYMMDD.TXT"/>
    <s v="CBR_Ingestion_gts_kbgt_limit_v01_00_00.xlsx"/>
    <x v="2"/>
    <s v="Not Started"/>
    <x v="0"/>
    <m/>
    <m/>
    <x v="2"/>
    <x v="4"/>
    <m/>
    <m/>
    <s v="Not Started"/>
    <s v="Not Started"/>
    <s v="Not Started"/>
    <s v="Not Started"/>
    <s v="Not Started"/>
    <s v="Not Started"/>
    <m/>
    <s v="Not Started"/>
    <s v="Tailor"/>
    <s v="N"/>
  </r>
  <r>
    <n v="166"/>
    <x v="1"/>
    <s v="New-Trade"/>
    <s v="Plan B (EBAN)"/>
    <s v="Pull EBAN File"/>
    <n v="735"/>
    <s v="gts"/>
    <s v="refr_l4_lmt_tdg_ac_ar"/>
    <s v="dbtl4xl10"/>
    <s v="persist_gts"/>
    <s v="gts_dbtl4xl10"/>
    <s v="v_gts_dbtl4xl10"/>
    <m/>
    <m/>
    <s v="Daily"/>
    <s v="d"/>
    <s v="ingest_gts_dbtl4xl10_d"/>
    <s v="DBTL4xL10"/>
    <s v="CBR_Ingestion_gts_dbtl4xl10_v01_00_00.xlsx"/>
    <x v="1"/>
    <s v="In-Progress"/>
    <x v="1"/>
    <s v="N"/>
    <s v="N"/>
    <x v="2"/>
    <x v="4"/>
    <m/>
    <m/>
    <s v="Not Started"/>
    <s v="Not Started"/>
    <s v="Not Started"/>
    <s v="Not Started"/>
    <s v="Not Started"/>
    <s v="Not Started"/>
    <m/>
    <s v="Not Started"/>
    <s v="Tailor"/>
    <s v="N"/>
  </r>
  <r>
    <n v="167"/>
    <x v="1"/>
    <s v="New-Trade"/>
    <s v="Plan B (EBAN)"/>
    <s v="Pull EBAN File"/>
    <n v="735"/>
    <s v="gts"/>
    <s v="lmt_alct_tdg_ac_ar"/>
    <s v="kbgt_limit_allocated"/>
    <s v="persist_gts"/>
    <s v="gts_kbgt_limit_allocated"/>
    <s v="v_gts_kbgt_limit_allocated"/>
    <m/>
    <m/>
    <s v="Daily"/>
    <s v="d"/>
    <s v="ingest_gts_kbgt_limit_allocated_d"/>
    <s v="KBGT_LIMIT_ALLOCATED_YYYYMMDD.TXT"/>
    <s v="CBR_Ingestion_gts_kbgt_limit_allocated_v01_00_00.xlsx"/>
    <x v="1"/>
    <s v="In-Progress"/>
    <x v="1"/>
    <s v="N"/>
    <s v="N"/>
    <x v="2"/>
    <x v="4"/>
    <m/>
    <m/>
    <s v="Not Started"/>
    <s v="Not Started"/>
    <s v="Not Started"/>
    <s v="Not Started"/>
    <s v="Not Started"/>
    <s v="Not Started"/>
    <m/>
    <s v="Not Started"/>
    <s v="Tailor"/>
    <s v="N"/>
  </r>
  <r>
    <n v="168"/>
    <x v="0"/>
    <s v="Murex"/>
    <s v="Plan B (EBAN)"/>
    <s v="Pull EBAN File"/>
    <n v="590"/>
    <s v="mx"/>
    <s v="deal_ar_dtl"/>
    <s v="src_murx_deal_ar"/>
    <s v="persist_mx"/>
    <s v="mx_src_murx_deal_ar"/>
    <s v="v_mx_src_murx_deal_ar"/>
    <m/>
    <m/>
    <s v="Daily"/>
    <s v="d"/>
    <s v="ingest_mx_src_murx_deal_ar_d"/>
    <s v="src_murx_deal_ar_yyyymmdd.txt"/>
    <s v="CBR_Ingestion_mx_src_murx_deal_ar_v01_00_00.xlsx"/>
    <x v="0"/>
    <s v="Not Started"/>
    <x v="2"/>
    <m/>
    <m/>
    <x v="0"/>
    <x v="0"/>
    <s v="Header/Tailor ต้องเอารายละเอียดมาจากไหน"/>
    <s v="Header/Tailor"/>
    <s v="Not Started"/>
    <s v="Completed"/>
    <s v="Not Started"/>
    <s v="Not Started"/>
    <s v="Not Started"/>
    <s v="Not Started"/>
    <m/>
    <s v="Not Started"/>
    <s v="Tailor"/>
    <s v="N"/>
  </r>
  <r>
    <n v="169"/>
    <x v="0"/>
    <s v="Murex"/>
    <s v="Plan B (EBAN)"/>
    <s v="Pull EBAN File"/>
    <n v="590"/>
    <s v="mx"/>
    <s v="lmt_ctp"/>
    <s v="report_limit_ctp_funded_forint"/>
    <s v="persist_mx"/>
    <s v="mx_report_limit_ctp_funded_forint"/>
    <s v="v_mx_report_limit_ctp_funded_forint"/>
    <m/>
    <m/>
    <s v="Daily"/>
    <s v="d"/>
    <s v="ingest_mx_report_limit_ctp_funded_forint_d"/>
    <s v="Report_Limit_Ctp_Funded_ForInt_YYYYMMDD.txt"/>
    <s v="CBR_Ingestion_mx_report_limit_ctp_funded_forint_v01_00_00.xlsx"/>
    <x v="0"/>
    <s v="Not Started"/>
    <x v="2"/>
    <s v="N"/>
    <m/>
    <x v="0"/>
    <x v="0"/>
    <s v="Header/Tailor ต้องเอารายละเอียดมาจากไหน"/>
    <s v="Header/Tailor"/>
    <s v="Not Started"/>
    <s v="Completed"/>
    <s v="Not Started"/>
    <s v="Not Started"/>
    <s v="Not Started"/>
    <s v="Not Started"/>
    <m/>
    <s v="Not Started"/>
    <s v="Tailor"/>
    <s v="N"/>
  </r>
  <r>
    <n v="170"/>
    <x v="0"/>
    <s v="Murex"/>
    <s v="Plan B (EBAN)"/>
    <s v="Pull EBAN File"/>
    <n v="590"/>
    <s v="mx"/>
    <s v="lmt_pse"/>
    <s v="report_limit_pse_forint"/>
    <s v="persist_mx"/>
    <s v="mx_report_limit_pse_forint"/>
    <s v="v_mx_report_limit_pse_forint"/>
    <m/>
    <m/>
    <s v="Daily"/>
    <s v="d"/>
    <s v="ingest_mx_report_limit_pse_forint_d"/>
    <s v="Report_Limit_PSE_ForInt_YYYYMMDD.txt"/>
    <s v="CBR_Ingestion_mx_report_limit_pse_forint_v01_00_00.xlsx"/>
    <x v="0"/>
    <s v="Not Started"/>
    <x v="2"/>
    <s v="N"/>
    <m/>
    <x v="0"/>
    <x v="0"/>
    <s v="Header/Tailor ต้องเอารายละเอียดมาจากไหน"/>
    <s v="Header/Tailor"/>
    <s v="Not Started"/>
    <s v="Completed"/>
    <s v="Not Started"/>
    <s v="Not Started"/>
    <s v="Not Started"/>
    <s v="Not Started"/>
    <m/>
    <s v="Not Started"/>
    <s v="Tailor"/>
    <s v="N"/>
  </r>
  <r>
    <n v="171"/>
    <x v="0"/>
    <s v="Murex"/>
    <s v="Plan B (EBAN)"/>
    <s v="Pull EBAN File"/>
    <n v="590"/>
    <s v="mx"/>
    <s v="lmt_se"/>
    <s v="report_limit_se_forint"/>
    <s v="persist_mx"/>
    <s v="mx_report_limit_se_forint"/>
    <s v="v_mx_report_limit_se_forint"/>
    <m/>
    <m/>
    <s v="Daily"/>
    <s v="d"/>
    <s v="ingest_mx_report_limit_se_forint_d"/>
    <s v="Report_Limit_SE_ForInt_YYYYMMDD.txt"/>
    <s v="CBR_Ingestion_mx_report_limit_se_forint_v01_00_00.xlsx"/>
    <x v="0"/>
    <s v="Not Started"/>
    <x v="2"/>
    <s v="N"/>
    <m/>
    <x v="0"/>
    <x v="0"/>
    <s v="Header/Tailor ต้องเอารายละเอียดมาจากไหน"/>
    <s v="Header/Tailor"/>
    <s v="Not Started"/>
    <s v="Completed"/>
    <s v="Not Started"/>
    <s v="Not Started"/>
    <s v="Not Started"/>
    <s v="Not Started"/>
    <m/>
    <s v="Not Started"/>
    <s v="Tailor"/>
    <s v="N"/>
  </r>
  <r>
    <n v="172"/>
    <x v="0"/>
    <s v="Murex"/>
    <s v="Plan B (EBAN)"/>
    <s v="Pull EBAN File"/>
    <n v="590"/>
    <s v="mx"/>
    <s v="lmt_ctp_utlz"/>
    <s v="reset_lp_ctp_funded_forint"/>
    <s v="persist_mx"/>
    <s v="mx_reset_lp_ctp_funded_forint"/>
    <s v="v_mx_reset_lp_ctp_funded_forint"/>
    <m/>
    <m/>
    <s v="Daily"/>
    <s v="d"/>
    <s v="ingest_mx_reset_lp_ctp_funded_forint_d"/>
    <s v="Reset_LP_Ctp_Funded_ForInt_YYYYMMDD.txt"/>
    <s v="CBR_Ingestion_mx_reset_lp_ctp_funded_forint_v01_00_00.xlsx"/>
    <x v="0"/>
    <s v="Not Started"/>
    <x v="2"/>
    <s v="N"/>
    <m/>
    <x v="0"/>
    <x v="0"/>
    <s v="Header/Tailor ต้องเอารายละเอียดมาจากไหน"/>
    <s v="Header/Tailor"/>
    <s v="Not Started"/>
    <s v="Completed"/>
    <s v="Not Started"/>
    <s v="Not Started"/>
    <s v="Not Started"/>
    <s v="Not Started"/>
    <m/>
    <s v="Not Started"/>
    <s v="Tailor"/>
    <s v="N"/>
  </r>
  <r>
    <n v="173"/>
    <x v="0"/>
    <s v="Murex"/>
    <s v="Plan B (EBAN)"/>
    <s v="Pull EBAN File"/>
    <n v="590"/>
    <s v="mx"/>
    <s v="lmt_pse_utlz"/>
    <s v="reset_mplcde_forint"/>
    <s v="persist_mx"/>
    <s v="mx_reset_mplcde_forint"/>
    <s v="v_mx_reset_mplcde_forint"/>
    <m/>
    <m/>
    <s v="Daily"/>
    <s v="d"/>
    <s v="ingest_mx_reset_mplcde_forint_d"/>
    <s v="Reset_MPLCDE_ForInt_YYYYMMDD.txt"/>
    <s v="CBR_Ingestion_mx_reset_mplcde_forint_v01_00_00.xlsx"/>
    <x v="0"/>
    <s v="Not Started"/>
    <x v="1"/>
    <s v="N"/>
    <m/>
    <x v="0"/>
    <x v="0"/>
    <s v="- Header/Tailor ต้องเอารายละเอียดมาจากไหน_x000a_- เปลี่ยนชื่อ column จาก bad bank (y/n) เป็น bad_bank"/>
    <s v="Header/Tailor"/>
    <s v="Not Started"/>
    <s v="Completed"/>
    <s v="Not Started"/>
    <s v="Not Started"/>
    <s v="Not Started"/>
    <s v="Not Started"/>
    <m/>
    <s v="Not Started"/>
    <s v="Tailor"/>
    <s v="N"/>
  </r>
  <r>
    <n v="174"/>
    <x v="0"/>
    <s v="Murex"/>
    <s v="Plan B (EBAN)"/>
    <s v="Pull EBAN File"/>
    <n v="590"/>
    <s v="mx"/>
    <s v="lmt_eff_dt"/>
    <s v="limiteffective"/>
    <s v="persist_mx"/>
    <s v="mx_limiteffective"/>
    <s v="v_mx_limiteffective"/>
    <m/>
    <m/>
    <s v="Daily"/>
    <s v="d"/>
    <s v="ingest_mx_limiteffective_d"/>
    <s v="MXLimitEffective_YYYYMMDD.txt"/>
    <s v="CBR_Ingestion_mx_limiteffective_v01_00_00.xlsx"/>
    <x v="0"/>
    <s v="Not Started"/>
    <x v="1"/>
    <s v="N"/>
    <m/>
    <x v="0"/>
    <x v="0"/>
    <s v="- Header/Tailor ต้องเอารายละเอียดมาจากไหน"/>
    <s v="Header/Tailor"/>
    <s v="Not Started"/>
    <s v="Completed"/>
    <s v="Not Started"/>
    <s v="Not Started"/>
    <s v="Not Started"/>
    <s v="Not Started"/>
    <m/>
    <s v="Not Started"/>
    <s v="Tailor"/>
    <s v="N"/>
  </r>
  <r>
    <n v="175"/>
    <x v="0"/>
    <s v="LEC​"/>
    <s v="Plan B (EBAN)"/>
    <s v="Pull EBAN File"/>
    <n v="72"/>
    <s v="lec"/>
    <s v="lgl_cr_file"/>
    <s v="lecp_lec3d18"/>
    <s v="persist_lec"/>
    <s v="lec_lecp_lec3d18"/>
    <s v="v_lec_lecp_lec3d18"/>
    <m/>
    <m/>
    <s v="Monthly"/>
    <s v="m"/>
    <s v="ingest_lec_lecp_lec3d18_m"/>
    <s v="LECP.LEC3D18.TXT"/>
    <s v="CBR_Ingestion_lec_lecp_lec3d18_v01_00_00.xlsx"/>
    <x v="0"/>
    <s v="Not Started"/>
    <x v="1"/>
    <s v="N"/>
    <m/>
    <x v="0"/>
    <x v="0"/>
    <m/>
    <s v="N/A"/>
    <s v="Not Started"/>
    <s v="Completed"/>
    <s v="Not Started"/>
    <s v="Not Started"/>
    <s v="Not Started"/>
    <s v="Not Started"/>
    <m/>
    <s v="Not Started"/>
    <s v="N"/>
    <s v="Y"/>
  </r>
  <r>
    <n v="176"/>
    <x v="1"/>
    <s v="Supply Chain"/>
    <s v="Plan B (Source)"/>
    <s v="Pull Database"/>
    <n v="460"/>
    <s v="scf"/>
    <s v="pd_map"/>
    <s v="product_map"/>
    <s v="persist_scf"/>
    <s v="scf_product_map"/>
    <s v="v_scf_product_map"/>
    <m/>
    <m/>
    <s v="Daily"/>
    <s v="d"/>
    <s v="ingest_scf_product_map_d"/>
    <s v="SCM_PRODUCT_MAP"/>
    <s v="CBR_Ingestion_scf_product_map_v01_00_00.xlsx"/>
    <x v="0"/>
    <s v="In-Progress"/>
    <x v="1"/>
    <s v="N"/>
    <s v="N"/>
    <x v="1"/>
    <x v="5"/>
    <s v="Pending to update table specification"/>
    <m/>
    <s v="Not Started"/>
    <s v="Not Started"/>
    <s v="Not Started"/>
    <s v="Not Started"/>
    <s v="Not Started"/>
    <s v="Not Started"/>
    <m/>
    <s v="Not Started"/>
    <s v="N"/>
    <s v="Y"/>
  </r>
  <r>
    <n v="177"/>
    <x v="1"/>
    <s v="Supply Chain"/>
    <s v="Plan B (Source)"/>
    <s v="Pull Database"/>
    <n v="460"/>
    <s v="scf"/>
    <s v="lmt_x_ar_rel"/>
    <s v="vw_rdt_scf_cl_acct"/>
    <s v="persist_scf"/>
    <s v="scf_vw_rdt_scf_cl_acct"/>
    <s v="v_scf_vw_rdt_scf_cl_acct"/>
    <m/>
    <m/>
    <s v="Daily"/>
    <s v="d"/>
    <s v="ingest_scf_vw_rdt_scf_cl_acct_d"/>
    <s v="VW_RDT_SCF_CL_ACCT"/>
    <s v="CBR_Ingestion_scf_vw_rdt_scf_cl_acct_v01_00_00.xlsx"/>
    <x v="0"/>
    <s v="In-Progress"/>
    <x v="1"/>
    <s v="N"/>
    <s v="N"/>
    <x v="1"/>
    <x v="5"/>
    <s v="Pending to update table specification"/>
    <m/>
    <s v="Not Started"/>
    <s v="Not Started"/>
    <s v="Not Started"/>
    <s v="Not Started"/>
    <s v="Not Started"/>
    <s v="Not Started"/>
    <m/>
    <s v="Not Started"/>
    <s v="N"/>
    <s v="Y"/>
  </r>
  <r>
    <n v="178"/>
    <x v="1"/>
    <s v="PCB-Deposit"/>
    <s v="Plan B (EBAN)"/>
    <m/>
    <n v="668"/>
    <s v="pcb_dep"/>
    <s v="ar_ca_lmt"/>
    <s v="src_pf_ar_ca_limit_dly"/>
    <s v="persist_pcb_dep"/>
    <s v="pcb_dep_src_pf_ar_ca_limit_dly"/>
    <s v="v_pcb_dep_src_pf_ar_ca_limit_dly"/>
    <m/>
    <m/>
    <s v="Daily"/>
    <s v="d"/>
    <s v="ingest_pcb_dep_src_pf_ar_ca_limit_dly_d"/>
    <s v="src_pf_ar_ca_limit_dly_yyyymmdd.txt"/>
    <s v="CBR_Ingestion_pcb_dep_src_pf_ar_ca_limit_dly_v01_00_00.xlsx"/>
    <x v="2"/>
    <s v="Not Started"/>
    <x v="1"/>
    <m/>
    <m/>
    <x v="2"/>
    <x v="4"/>
    <s v="[Feb 22] _x000a_Flag header + tailor, but havn't file KBMF"/>
    <m/>
    <s v="Not Started"/>
    <s v="Not Started"/>
    <s v="Not Started"/>
    <s v="Not Started"/>
    <s v="Not Started"/>
    <s v="Not Started"/>
    <m/>
    <s v="Not Started"/>
    <s v="Tailor"/>
    <s v="N"/>
  </r>
  <r>
    <n v="179"/>
    <x v="1"/>
    <s v="PCB-Lending"/>
    <s v="Plan B (EBAN)"/>
    <s v="Pull EBAN File"/>
    <n v="668.08"/>
    <s v="pcb_loan"/>
    <s v="fnc_svc_txn"/>
    <s v="common_transaction_file"/>
    <s v="persist_pcb_loan"/>
    <s v="pcb_loan_common_transaction_file"/>
    <s v="v_pcb_loan_common_transaction_file"/>
    <m/>
    <m/>
    <s v="Daily"/>
    <s v="d"/>
    <s v="ingest_pcb_loan_common_transaction_file_d"/>
    <s v="common_transaction file.txt"/>
    <s v="CBR_Ingestion_pcb_loan_common_transaction_file_v01_00_00.xlsx"/>
    <x v="2"/>
    <s v="Not Started"/>
    <x v="1"/>
    <m/>
    <m/>
    <x v="2"/>
    <x v="4"/>
    <s v="[Feb 22] _x000a_Flag header + tailor, but havn't file KBMF"/>
    <m/>
    <s v="Not Started"/>
    <s v="Not Started"/>
    <s v="Not Started"/>
    <s v="Not Started"/>
    <s v="Not Started"/>
    <s v="Not Started"/>
    <m/>
    <s v="Not Started"/>
    <s v="Tailor"/>
    <s v="N"/>
  </r>
  <r>
    <n v="180"/>
    <x v="1"/>
    <s v="Supply Chain"/>
    <s v="Plan B (Source)"/>
    <s v="Pull Database"/>
    <n v="460"/>
    <s v="scf"/>
    <s v="trd_acct"/>
    <s v="trading_acct"/>
    <s v="persist_scf"/>
    <s v="scf_trading_acct"/>
    <s v="v_scf_trading_acct"/>
    <m/>
    <m/>
    <s v="Daily"/>
    <s v="d"/>
    <s v="ingest_scf_trading_acct_d"/>
    <s v="SCM_TRADING_ACCT"/>
    <s v="CBR_Ingestion_scf_trading_acct_v01_00_00.xlsx"/>
    <x v="0"/>
    <s v="In-Progress"/>
    <x v="1"/>
    <s v="N"/>
    <s v="N"/>
    <x v="1"/>
    <x v="5"/>
    <m/>
    <m/>
    <s v="Not Started"/>
    <s v="Not Started"/>
    <s v="Not Started"/>
    <s v="Not Started"/>
    <s v="Not Started"/>
    <s v="Not Started"/>
    <m/>
    <s v="Not Started"/>
    <s v="N"/>
    <s v="Y"/>
  </r>
  <r>
    <n v="181"/>
    <x v="1"/>
    <s v="HRCRC"/>
    <s v="Plan B (EBAN)"/>
    <s v="Pull EBAN IN File"/>
    <n v="497"/>
    <s v="hrcrc"/>
    <s v="vc_rc_cd"/>
    <s v="vc_rc_cd"/>
    <s v="persist_hrcrc"/>
    <s v="hrcrc_vc_rc_cd"/>
    <s v="v_hrcrc_vc_rc_cd"/>
    <m/>
    <m/>
    <s v="Daily"/>
    <s v="d"/>
    <s v="ingest_hrcrc_vc_rc_cd_d"/>
    <s v="VC_RC_CD"/>
    <s v="CBR_Ingestion_hrcrc_vc_rc_cd_v01_00_00.xlsx"/>
    <x v="2"/>
    <s v="Not Started"/>
    <x v="1"/>
    <m/>
    <m/>
    <x v="2"/>
    <x v="4"/>
    <s v="&gt; change source system from HRIS to HRCRC.  _x000a_src_sys_id = 497  , [Feb 22] _x000a_Flag header + tailor, but no header/tailor fields in KBMF"/>
    <m/>
    <s v="Not Started"/>
    <s v="Not Started"/>
    <s v="Not Started"/>
    <s v="Not Started"/>
    <s v="Not Started"/>
    <s v="Not Started"/>
    <m/>
    <s v="Not Started"/>
    <s v="Tailor"/>
    <s v="N"/>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x v="0"/>
    <x v="0"/>
    <x v="0"/>
    <x v="0"/>
    <n v="668"/>
    <x v="0"/>
    <s v="ar_sa"/>
    <s v="src_pf_ar_sa_dly"/>
    <s v="persist_pcb_dep"/>
    <s v="pcb_dep_src_pf_ar_sa_dly"/>
    <s v="v_pcb_dep_src_pf_ar_sa_dly"/>
    <m/>
    <m/>
    <s v="Daily"/>
    <s v="d"/>
    <s v="ingest_pcb_dep_src_pf_ar_sa_dly_d"/>
    <x v="0"/>
    <s v="CBR_Ingestion_pcb_dep_src_pf_ar_sa_dly_v01_00_00.xlsx"/>
    <x v="0"/>
    <s v="Not Started"/>
    <s v="Kaew"/>
    <s v="Y"/>
    <m/>
    <s v="N/A"/>
    <s v="N/A"/>
    <m/>
    <s v="Header/Tailor"/>
    <x v="0"/>
  </r>
  <r>
    <x v="0"/>
    <x v="0"/>
    <x v="0"/>
    <x v="0"/>
    <n v="668"/>
    <x v="0"/>
    <s v="ar_ca"/>
    <s v="src_pf_ar_ca_dly"/>
    <s v="persist_pcb_dep"/>
    <s v="pcb_dep_src_pf_ar_ca_dly"/>
    <s v="v_pcb_dep_src_pf_ar_ca_dly"/>
    <m/>
    <m/>
    <s v="Daily"/>
    <s v="d"/>
    <s v="ingest_pcb_dep_src_pf_ar_ca_dly_d"/>
    <x v="1"/>
    <s v="CBR_Ingestion_pcb_dep_src_pf_ar_ca_dly_v01_00_00.xlsx"/>
    <x v="0"/>
    <s v="Not Started"/>
    <s v="Kaew"/>
    <s v="Y"/>
    <m/>
    <s v="N/A"/>
    <s v="N/A"/>
    <m/>
    <s v="Header/Tailor"/>
    <x v="0"/>
  </r>
  <r>
    <x v="0"/>
    <x v="0"/>
    <x v="0"/>
    <x v="0"/>
    <n v="668"/>
    <x v="0"/>
    <s v="ar_fx"/>
    <s v="src_pf_ar_fx_dly"/>
    <s v="persist_pcb_dep"/>
    <s v="pcb_dep_src_pf_ar_fx_dly"/>
    <s v="v_pcb_dep_src_pf_ar_fx_dly"/>
    <m/>
    <m/>
    <s v="Daily"/>
    <s v="d"/>
    <s v="ingest_pcb_dep_src_pf_ar_fx_dly_d"/>
    <x v="2"/>
    <s v="CBR_Ingestion_pcb_dep_src_pf_ar_fx_dly_v01_00_00.xlsx"/>
    <x v="0"/>
    <s v="Not Started"/>
    <s v="Kaew"/>
    <s v="Y"/>
    <m/>
    <s v="N/A"/>
    <s v="N/A"/>
    <m/>
    <s v="Header/Tailor"/>
    <x v="0"/>
  </r>
  <r>
    <x v="0"/>
    <x v="0"/>
    <x v="0"/>
    <x v="0"/>
    <n v="668"/>
    <x v="0"/>
    <s v="ar_sf"/>
    <s v="src_pf_ar_sf_dly"/>
    <s v="persist_pcb_dep"/>
    <s v="pcb_dep_src_pf_ar_sf_dly"/>
    <s v="v_pcb_dep_src_pf_ar_sf_dly"/>
    <m/>
    <m/>
    <s v="Daily"/>
    <s v="d"/>
    <s v="ingest_pcb_dep_src_pf_ar_sf_dly_d"/>
    <x v="3"/>
    <s v="CBR_Ingestion_pcb_dep_src_pf_ar_sf_dly_v01_00_00.xlsx"/>
    <x v="0"/>
    <s v="Not Started"/>
    <s v="Kaew"/>
    <s v="Y"/>
    <m/>
    <s v="N/A"/>
    <s v="N/A"/>
    <m/>
    <s v="Header/Tailor"/>
    <x v="0"/>
  </r>
  <r>
    <x v="0"/>
    <x v="0"/>
    <x v="0"/>
    <x v="0"/>
    <n v="668"/>
    <x v="0"/>
    <s v="fd_int_rate_val"/>
    <s v="extrate1"/>
    <s v="persist_pcb_dep"/>
    <s v="pcb_dep_extrate1"/>
    <s v="v_pcb_dep_extrate1"/>
    <m/>
    <m/>
    <s v="Daily"/>
    <s v="d"/>
    <s v="ingest_pcb_dep_extrate1_d"/>
    <x v="4"/>
    <s v="CBR_Ingestion_pcb_dep_extrate1_v01_00_00.xlsx"/>
    <x v="0"/>
    <s v="Not Started"/>
    <s v="Kaew"/>
    <s v="N"/>
    <m/>
    <s v="N/A"/>
    <s v="N/A"/>
    <m/>
    <s v="Header/Tailor"/>
    <x v="0"/>
  </r>
  <r>
    <x v="1"/>
    <x v="1"/>
    <x v="0"/>
    <x v="0"/>
    <n v="668.08"/>
    <x v="1"/>
    <s v="acct_info"/>
    <s v="common_account_info"/>
    <s v="persist_pcb_loan"/>
    <s v="pcb_loan_common_account_info"/>
    <s v="v_pcb_loan_common_account_info"/>
    <m/>
    <m/>
    <s v="Daily"/>
    <s v="d"/>
    <s v="ingest_pcb_loan_common_account_info_d"/>
    <x v="5"/>
    <s v="CBR_Ingestion_pcb_loan_common_account_info_v01_00_00.xlsx"/>
    <x v="0"/>
    <s v="In-Progress"/>
    <s v="Kaew"/>
    <s v="Header"/>
    <s v="N"/>
    <s v="Lot 1"/>
    <d v="2024-02-21T00:00:00"/>
    <m/>
    <s v="Header/Tailor"/>
    <x v="0"/>
  </r>
  <r>
    <x v="1"/>
    <x v="1"/>
    <x v="0"/>
    <x v="0"/>
    <n v="668.08"/>
    <x v="1"/>
    <s v="lmt_info"/>
    <s v="common_limit_info"/>
    <s v="persist_pcb_loan"/>
    <s v="pcb_loan_common_limit_info"/>
    <s v="v_pcb_loan_common_limit_info"/>
    <m/>
    <m/>
    <s v="Daily"/>
    <s v="d"/>
    <s v="ingest_pcb_loan_common_limit_info_d"/>
    <x v="6"/>
    <s v="CBR_Ingestion_pcb_loan_common_limit_info_v01_00_00.xlsx"/>
    <x v="0"/>
    <s v="In-Progress"/>
    <s v="Auto"/>
    <s v="N"/>
    <m/>
    <s v="Lot 1"/>
    <d v="2024-02-21T00:00:00"/>
    <s v="[Feb 21] Remark: _x000a_File Delimiter listed as | (pipe) as per Table Spec"/>
    <s v="Header/Tailor"/>
    <x v="0"/>
  </r>
  <r>
    <x v="1"/>
    <x v="1"/>
    <x v="0"/>
    <x v="0"/>
    <n v="668.08"/>
    <x v="1"/>
    <s v="mkt_cd"/>
    <s v="common_market_code"/>
    <s v="persist_pcb_loan"/>
    <s v="pcb_loan_common_market_code"/>
    <s v="v_pcb_loan_common_market_code"/>
    <m/>
    <m/>
    <s v="Daily"/>
    <s v="d"/>
    <s v="ingest_pcb_loan_common_market_code_d"/>
    <x v="7"/>
    <s v="CBR_Ingestion_pcb_loan_common_market_code_v01_00_00.xlsx"/>
    <x v="0"/>
    <s v="In-Progress"/>
    <s v="Auto"/>
    <s v="N"/>
    <m/>
    <s v="Lot 1"/>
    <d v="2024-02-21T00:00:00"/>
    <s v="[Feb 21] Remark: _x000a_File Delimiter listed as | (pipe) as per Table Spec_x000a__x000a__x000a_'- ต้องใส่ File Delimiter ใน CBR เป็นแบบไหน_x000a_Open Platform : | (pipe)_x000a_AS400 Platform: Fixed Length"/>
    <s v="Header/Tailor"/>
    <x v="0"/>
  </r>
  <r>
    <x v="1"/>
    <x v="1"/>
    <x v="0"/>
    <x v="0"/>
    <n v="668.08"/>
    <x v="1"/>
    <s v="rate_tp"/>
    <s v="common_rate_type"/>
    <s v="persist_pcb_loan"/>
    <s v="pcb_loan_common_rate_type"/>
    <s v="v_pcb_loan_common_rate_type"/>
    <m/>
    <m/>
    <s v="Daily"/>
    <s v="d"/>
    <s v="ingest_pcb_loan_common_rate_type_d"/>
    <x v="8"/>
    <s v="CBR_Ingestion_pcb_loan_common_rate_type_v01_00_00.xlsx"/>
    <x v="0"/>
    <s v="In-Progress"/>
    <s v="Auto"/>
    <s v="N"/>
    <m/>
    <s v="Lot 1"/>
    <d v="2024-02-21T00:00:00"/>
    <s v="[Feb 21] Remark: _x000a_File Delimiter listed as | (pipe) as per Table Spec_x000a__x000a__x000a_'- ต้องใส่ File Delimiter ใน CBR เป็นแบบไหน_x000a_Open Platform : | (pipe)_x000a_AS400 Platform: Fixed Length"/>
    <s v="Header/Tailor"/>
    <x v="0"/>
  </r>
  <r>
    <x v="1"/>
    <x v="1"/>
    <x v="0"/>
    <x v="0"/>
    <n v="668.08"/>
    <x v="1"/>
    <s v="acct_tier_by_tm"/>
    <s v="common_account_tier_by_time"/>
    <s v="persist_pcb_loan"/>
    <s v="pcb_loan_common_account_tier_by_time"/>
    <s v="v_pcb_loan_common_account_tier_by_time"/>
    <m/>
    <m/>
    <s v="Daily"/>
    <s v="d"/>
    <s v="ingest_pcb_loan_common_account_tier_by_time_d"/>
    <x v="9"/>
    <s v="CBR_Ingestion_pcb_loan_common_account_tier_by_time_v01_00_00.xlsx"/>
    <x v="0"/>
    <s v="In-Progress"/>
    <s v="Auto"/>
    <s v="N"/>
    <m/>
    <s v="Lot 1"/>
    <d v="2024-02-21T00:00:00"/>
    <s v="[Feb 21] Remark: _x000a_File Delimiter listed as | (pipe) as per Table Spec_x000a__x000a__x000a_'- ต้องใส่ File Delimiter ใน CBR เป็นแบบไหน_x000a_Open Platform : | (pipe)_x000a_AS400 Platform: Fixed Length"/>
    <s v="Header/Tailor"/>
    <x v="0"/>
  </r>
  <r>
    <x v="1"/>
    <x v="0"/>
    <x v="0"/>
    <x v="0"/>
    <n v="668"/>
    <x v="0"/>
    <s v="ar_ca_od_enc_ltd_lmt"/>
    <s v="cb2d0005_odencitd_sam"/>
    <s v="persist_pcb_dep"/>
    <s v="pcb_dep_cb2d0005_odencitd_sam"/>
    <s v="v_pcb_dep_cb2d0005_odencitd_sam"/>
    <m/>
    <m/>
    <s v="Daily"/>
    <s v="d"/>
    <s v="ingest_pcb_dep_cb2d0005_odencitd_sam_d"/>
    <x v="10"/>
    <s v="CBR_Ingestion_pcb_dep_cb2d0005_odencitd_sam_v01_00_00.xlsx"/>
    <x v="0"/>
    <s v="In-Progress"/>
    <s v="Kaew"/>
    <s v="N"/>
    <s v="N"/>
    <s v="Lot 1"/>
    <d v="2024-02-21T00:00:00"/>
    <s v="- CBR missing field =&gt; อิงตามKBMF แทน"/>
    <m/>
    <x v="0"/>
  </r>
  <r>
    <x v="0"/>
    <x v="0"/>
    <x v="0"/>
    <x v="0"/>
    <n v="668"/>
    <x v="0"/>
    <s v="eft_txn"/>
    <s v="src_pf_txn_mis_eft_dly"/>
    <s v="persist_pcb_dep"/>
    <s v="pcb_dep_src_pf_txn_mis_eft_dly"/>
    <s v="v_pcb_dep_src_pf_txn_mis_eft_dly"/>
    <m/>
    <m/>
    <s v="Daily"/>
    <s v="d"/>
    <s v="ingest_pcb_dep_src_pf_txn_mis_eft_dly_d"/>
    <x v="11"/>
    <s v="CBR_Ingestion_pcb_dep_src_pf_txn_mis_eft_dly_v01_00_00.xlsx"/>
    <x v="0"/>
    <s v="Not Started"/>
    <s v="Kaew"/>
    <s v="N"/>
    <m/>
    <s v="N/A"/>
    <s v="N/A"/>
    <s v="Remark:_x000a_- ใน Table Spec ระบุ Tailor แต่ใน KBMF EBAN  ไม่มี =&gt; Flag Tailor = Y ไว้_x000a_- TIS-620 encoding in KBMF"/>
    <s v="Header/Tailor"/>
    <x v="0"/>
  </r>
  <r>
    <x v="0"/>
    <x v="0"/>
    <x v="0"/>
    <x v="0"/>
    <n v="668"/>
    <x v="0"/>
    <s v="cl"/>
    <s v="cls500029"/>
    <s v="persist_pcb_dep"/>
    <s v="pcb_dep_cls500029"/>
    <s v="v_pcb_dep_cls500029"/>
    <m/>
    <m/>
    <s v="Daily"/>
    <s v="d"/>
    <s v="ingest_pcb_dep_cls500029_d"/>
    <x v="12"/>
    <s v="CBR_Ingestion_pcb_dep_cls500029_v01_00_00.xlsx"/>
    <x v="0"/>
    <s v="Not Started"/>
    <s v="Kaew"/>
    <s v="N"/>
    <m/>
    <s v="N/A"/>
    <s v="N/A"/>
    <s v="Remark:_x000a_- ใน Table Spec ระบุ Tailor แต่ใน KBMF EBAN  ไม่มี =&gt; Flag Tailor = Y ไว้_x000a_Header/Tailor ต้องเอารายละเอียดมาจากไหน"/>
    <s v="Header/Tailor"/>
    <x v="0"/>
  </r>
  <r>
    <x v="0"/>
    <x v="0"/>
    <x v="0"/>
    <x v="0"/>
    <n v="668"/>
    <x v="0"/>
    <s v="ar_mstr"/>
    <s v="src_pf_ar_ca_cr_inf_dly"/>
    <s v="persist_pcb_dep"/>
    <s v="pcb_dep_src_pf_ar_ca_cr_inf_dly"/>
    <s v="v_pcb_dep_src_pf_ar_ca_cr_inf_dly"/>
    <m/>
    <m/>
    <s v="Daily"/>
    <s v="d"/>
    <s v="ingest_pcb_dep_src_pf_ar_ca_cr_inf_dly_d"/>
    <x v="13"/>
    <s v="CBR_Ingestion_pcb_dep_src_pf_ar_ca_cr_inf_dly_v01_00_00.xlsx"/>
    <x v="0"/>
    <s v="Not Started"/>
    <s v="Kaew"/>
    <s v="N"/>
    <m/>
    <s v="N/A"/>
    <s v="N/A"/>
    <s v="Remark:_x000a_- ใน Table Spec ระบุ Tailor แต่ใน KBMF EBAN  ไม่มี =&gt; Flag Tailor = Y ไว้_x000a_Header/Tailor ต้องเอารายละเอียดมาจากไหน"/>
    <s v="Header/Tailor"/>
    <x v="0"/>
  </r>
  <r>
    <x v="0"/>
    <x v="2"/>
    <x v="0"/>
    <x v="0"/>
    <n v="640"/>
    <x v="2"/>
    <s v="dep_ar"/>
    <s v="ar"/>
    <s v="persist_fcd"/>
    <s v="fcd_ar"/>
    <s v="v_fcd_ar"/>
    <m/>
    <m/>
    <s v="Daily"/>
    <s v="d"/>
    <s v="ingest_fcd_ar_d"/>
    <x v="14"/>
    <s v="CBR_Ingestion_fcd_ar_v01_00_00.xlsx"/>
    <x v="0"/>
    <s v="Not Started"/>
    <s v="Kaew"/>
    <s v="Y"/>
    <m/>
    <s v="N/A"/>
    <s v="N/A"/>
    <s v="Remark: _x000a_- TIS-620 encoding in KBMF"/>
    <s v="Header/Tailor"/>
    <x v="0"/>
  </r>
  <r>
    <x v="1"/>
    <x v="1"/>
    <x v="0"/>
    <x v="0"/>
    <n v="668.08"/>
    <x v="1"/>
    <s v="pd_tp_cd"/>
    <s v="common_product_type"/>
    <s v="persist_pcb_loan"/>
    <s v="pcb_loan_common_product_type"/>
    <s v="v_pcb_loan_common_product_type"/>
    <m/>
    <m/>
    <s v="Daily"/>
    <s v="d"/>
    <s v="ingest_pcb_loan_common_product_type_d"/>
    <x v="15"/>
    <s v="CBR_Ingestion_pcb_loan_common_product_type_v01_00_00.xlsx"/>
    <x v="0"/>
    <s v="In-Progress"/>
    <s v="Kaew"/>
    <m/>
    <m/>
    <s v="Lot 1"/>
    <d v="2024-02-21T00:00:00"/>
    <m/>
    <s v="Header/Tailor"/>
    <x v="0"/>
  </r>
  <r>
    <x v="1"/>
    <x v="1"/>
    <x v="0"/>
    <x v="0"/>
    <n v="668.08"/>
    <x v="1"/>
    <s v="pd_sub_tp_cd"/>
    <s v="common_sub_type"/>
    <s v="persist_pcb_loan"/>
    <s v="pcb_loan_common_sub_type"/>
    <s v="v_pcb_loan_common_sub_type"/>
    <m/>
    <m/>
    <s v="Daily"/>
    <s v="d"/>
    <s v="ingest_pcb_loan_common_sub_type_d"/>
    <x v="16"/>
    <s v="CBR_Ingestion_pcb_loan_common_sub_type_v01_00_00.xlsx"/>
    <x v="0"/>
    <s v="In-Progress"/>
    <s v="Kaew"/>
    <m/>
    <m/>
    <s v="Lot 1"/>
    <d v="2024-02-21T00:00:00"/>
    <m/>
    <s v="Header/Tailor"/>
    <x v="0"/>
  </r>
  <r>
    <x v="1"/>
    <x v="1"/>
    <x v="0"/>
    <x v="0"/>
    <n v="668.08"/>
    <x v="1"/>
    <s v="ar_pps_tp_cd"/>
    <s v="common_loan_purpose_table"/>
    <s v="persist_pcb_loan"/>
    <s v="pcb_loan_common_loan_purpose_table"/>
    <s v="v_pcb_loan_common_loan_purpose_table"/>
    <m/>
    <m/>
    <s v="Daily"/>
    <s v="d"/>
    <s v="ingest_pcb_loan_common_loan_purpose_table_d"/>
    <x v="17"/>
    <s v="CBR_Ingestion_pcb_loan_common_loan_purpose_table_v01_00_00.xlsx"/>
    <x v="0"/>
    <s v="In-Progress"/>
    <s v="Kaew"/>
    <m/>
    <m/>
    <s v="Lot 1"/>
    <d v="2024-02-21T00:00:00"/>
    <m/>
    <s v="Header/Tailor"/>
    <x v="0"/>
  </r>
  <r>
    <x v="0"/>
    <x v="3"/>
    <x v="0"/>
    <x v="1"/>
    <n v="75"/>
    <x v="3"/>
    <s v="lmt_ar_inf_bfr_wrtof"/>
    <s v="lmt_ar_inf_bfr_wrtof"/>
    <s v="persist_lpm_as400"/>
    <s v="lpm_as400_lmt_ar_inf_bfr_wrtof"/>
    <s v="v_lpm_as400_lmt_ar_inf_bfr_wrtof"/>
    <m/>
    <m/>
    <s v="Daily"/>
    <s v="d"/>
    <s v="ingest_lpm_as400_lmt_ar_inf_bfr_wrtof_d"/>
    <x v="18"/>
    <s v="CBR_Ingestion_lpm_as400_lmt_ar_inf_bfr_wrtof_v01_00_00.xlsx"/>
    <x v="0"/>
    <s v="Not Started"/>
    <s v="Kaew"/>
    <s v="N"/>
    <m/>
    <s v="N/A"/>
    <s v="N/A"/>
    <m/>
    <s v="N/A"/>
    <x v="0"/>
  </r>
  <r>
    <x v="1"/>
    <x v="3"/>
    <x v="0"/>
    <x v="1"/>
    <n v="75"/>
    <x v="3"/>
    <s v="ar_wrtof_rcv"/>
    <s v="ar_wrtof_rcv"/>
    <s v="persist_lpm_as400"/>
    <s v="lpm_as400_ar_wrtof_rcv"/>
    <s v="v_lpm_as400_ar_wrtof_rcv"/>
    <m/>
    <m/>
    <s v="Monthly"/>
    <s v="m"/>
    <s v="ingest_lpm_as400_ar_wrtof_rcv_m"/>
    <x v="19"/>
    <s v="CBR_Ingestion_lpm_as400_ar_wrtof_rcv_v01_00_00.xlsx"/>
    <x v="0"/>
    <s v="In-Progress"/>
    <s v="Kaew"/>
    <s v="N"/>
    <s v="N"/>
    <s v="Lot 1"/>
    <d v="2024-02-19T00:00:00"/>
    <m/>
    <s v="Tailor"/>
    <x v="0"/>
  </r>
  <r>
    <x v="0"/>
    <x v="3"/>
    <x v="0"/>
    <x v="1"/>
    <n v="75"/>
    <x v="3"/>
    <s v="ln_cntg_dmmy_clss_prvn"/>
    <s v="ln_cntg_dmmy_clss_prvn"/>
    <s v="persist_lpm_as400"/>
    <s v="lpm_as400_ln_cntg_dmmy_clss_prvn"/>
    <s v="v_lpm_as400_ln_cntg_dmmy_clss_prvn"/>
    <m/>
    <m/>
    <s v="Daily"/>
    <s v="d"/>
    <s v="ingest_lpm_as400_ln_cntg_dmmy_clss_prvn_d"/>
    <x v="20"/>
    <s v="CBR_Ingestion_lpm_as400_ln_cntg_dmmy_clss_prvn_v01_00_00.xlsx"/>
    <x v="0"/>
    <s v="Not Started"/>
    <s v="Kaew"/>
    <s v="N"/>
    <m/>
    <s v="N/A"/>
    <s v="N/A"/>
    <m/>
    <s v="N/A"/>
    <x v="0"/>
  </r>
  <r>
    <x v="0"/>
    <x v="3"/>
    <x v="0"/>
    <x v="1"/>
    <n v="75"/>
    <x v="3"/>
    <s v="ln_card_clss_prvn"/>
    <s v="ln_card_clss_prvn"/>
    <s v="persist_lpm_as400"/>
    <s v="lpm_as400_ln_card_clss_prvn"/>
    <s v="v_lpm_as400_ln_card_clss_prvn"/>
    <m/>
    <m/>
    <s v="Daily"/>
    <s v="d"/>
    <s v="ingest_lpm_as400_ln_card_clss_prvn_d"/>
    <x v="21"/>
    <s v="CBR_Ingestion_lpm_as400_ln_card_clss_prvn_v01_00_00.xlsx"/>
    <x v="0"/>
    <s v="Not Started"/>
    <s v="Kaew"/>
    <s v="N"/>
    <m/>
    <s v="N/A"/>
    <s v="N/A"/>
    <s v="Remark [Feb 12]:_x000a_- No tailor confirmed by EBAN"/>
    <s v="N/A"/>
    <x v="0"/>
  </r>
  <r>
    <x v="0"/>
    <x v="3"/>
    <x v="0"/>
    <x v="1"/>
    <n v="75"/>
    <x v="3"/>
    <s v="ln_cntg_clss_prvn"/>
    <s v="ln_cntg_clss_prvn"/>
    <s v="persist_lpm_as400"/>
    <s v="lpm_as400_ln_cntg_clss_prvn"/>
    <s v="v_lpm_as400_ln_cntg_clss_prvn"/>
    <m/>
    <m/>
    <s v="Monthly"/>
    <s v="m"/>
    <s v="ingest_lpm_as400_ln_cntg_clss_prvn_m"/>
    <x v="22"/>
    <s v="CBR_Ingestion_lpm_as400_ln_cntg_clss_prvn_v01_00_00.xlsx"/>
    <x v="0"/>
    <s v="Not Started"/>
    <s v="Kaew"/>
    <s v="N"/>
    <m/>
    <s v="N/A"/>
    <s v="N/A"/>
    <s v="Remark [Feb 12]:_x000a_- No tailor confirmed by EBAN"/>
    <s v="N/A"/>
    <x v="0"/>
  </r>
  <r>
    <x v="0"/>
    <x v="3"/>
    <x v="0"/>
    <x v="1"/>
    <n v="75"/>
    <x v="3"/>
    <s v="ar_clss_qly"/>
    <s v="ar_clss_qly"/>
    <s v="persist_lpm_as400"/>
    <s v="lpm_as400_ar_clss_qly"/>
    <s v="v_lpm_as400_ar_clss_qly"/>
    <m/>
    <m/>
    <s v="Daily"/>
    <s v="d"/>
    <s v="ingest_lpm_as400_ar_clss_qly_d"/>
    <x v="23"/>
    <s v="CBR_Ingestion_lpm_as400_ar_clss_qly_v01_00_00.xlsx"/>
    <x v="0"/>
    <s v="Not Started"/>
    <s v="Kaew"/>
    <s v="N"/>
    <m/>
    <s v="N/A"/>
    <s v="N/A"/>
    <m/>
    <s v="N/A"/>
    <x v="0"/>
  </r>
  <r>
    <x v="0"/>
    <x v="3"/>
    <x v="0"/>
    <x v="1"/>
    <n v="75"/>
    <x v="3"/>
    <s v="ln_cntg_clss_prvn_bfr_wrtof"/>
    <s v="ln_cntg_clss_prvn_bfr_wrtof"/>
    <s v="persist_lpm_as400"/>
    <s v="lpm_as400_ln_cntg_clss_prvn_bfr_wrtof"/>
    <s v="v_lpm_as400_ln_cntg_clss_prvn_bfr_wrtof"/>
    <m/>
    <m/>
    <s v="Monthly"/>
    <s v="m"/>
    <s v="ingest_lpm_as400_ln_cntg_clss_prvn_bfr_wrtof_m"/>
    <x v="24"/>
    <s v="CBR_Ingestion_lpm_as400_ln_cntg_clss_prvn_bfr_wrtof_v01_00_00.xlsx"/>
    <x v="0"/>
    <s v="Not Started"/>
    <s v="Kaew"/>
    <s v="N"/>
    <m/>
    <s v="N/A"/>
    <s v="N/A"/>
    <s v="Remark [Feb 12]:_x000a_- No tailor confirmed by EBAN"/>
    <s v="N/A"/>
    <x v="0"/>
  </r>
  <r>
    <x v="0"/>
    <x v="3"/>
    <x v="0"/>
    <x v="1"/>
    <n v="75"/>
    <x v="3"/>
    <s v="lmt_inf_bfr_wrtof"/>
    <s v="lmt_inf_bfr_wrtof"/>
    <s v="persist_lpm_as400"/>
    <s v="lpm_as400_lmt_inf_bfr_wrtof"/>
    <s v="v_lpm_as400_lmt_inf_bfr_wrtof"/>
    <m/>
    <m/>
    <s v="Daily"/>
    <s v="d"/>
    <s v="ingest_lpm_as400_lmt_inf_bfr_wrtof_d"/>
    <x v="25"/>
    <s v="CBR_Ingestion_lpm_as400_lmt_inf_bfr_wrtof_v01_00_00.xlsx"/>
    <x v="0"/>
    <s v="Not Started"/>
    <s v="Kaew"/>
    <s v="N"/>
    <m/>
    <s v="N/A"/>
    <s v="N/A"/>
    <m/>
    <s v="N/A"/>
    <x v="0"/>
  </r>
  <r>
    <x v="0"/>
    <x v="4"/>
    <x v="1"/>
    <x v="2"/>
    <n v="176"/>
    <x v="4"/>
    <s v="ipxar"/>
    <s v="ipxar"/>
    <s v="persist_cis"/>
    <s v="cis_ipxar"/>
    <s v="v_cis_ipxar"/>
    <s v="cis_ipxar_YYYYMMDD.txt"/>
    <s v="cis_ipxar_YYYYMMDD.ctl"/>
    <s v="Daily"/>
    <s v="d"/>
    <s v="ingest_cis_ipxar_d"/>
    <x v="26"/>
    <s v="CBR_Ingestion_cis_ipxar_v01_00_00.xlsx"/>
    <x v="0"/>
    <s v="Not Started"/>
    <s v="Auto"/>
    <s v="N"/>
    <m/>
    <s v="N/A"/>
    <d v="2024-02-07T00:00:00"/>
    <m/>
    <s v="N/A"/>
    <x v="1"/>
  </r>
  <r>
    <x v="0"/>
    <x v="4"/>
    <x v="1"/>
    <x v="2"/>
    <n v="176"/>
    <x v="4"/>
    <s v="ip"/>
    <s v="ip"/>
    <s v="persist_cis"/>
    <s v="cis_ip"/>
    <s v="v_cis_ip"/>
    <s v="cis_ip_YYYYMMDD.txt"/>
    <s v="cis_ip_YYYYMMDD.ctl"/>
    <s v="Daily"/>
    <s v="d"/>
    <s v="ingest_cis_ip_d"/>
    <x v="27"/>
    <s v="CBR_Ingestion_cis_ip_v01_00_00.xlsx"/>
    <x v="0"/>
    <s v="Not Started"/>
    <s v="Auto"/>
    <s v="N"/>
    <m/>
    <s v="N/A"/>
    <d v="2024-02-07T00:00:00"/>
    <m/>
    <s v="N/A"/>
    <x v="1"/>
  </r>
  <r>
    <x v="0"/>
    <x v="4"/>
    <x v="1"/>
    <x v="2"/>
    <n v="176"/>
    <x v="4"/>
    <s v="ar"/>
    <s v="ar"/>
    <s v="persist_cis"/>
    <s v="cis_ar"/>
    <s v="v_cis_ar"/>
    <s v="cis_ar_YYYYMMDD.txt"/>
    <s v="cis_ar_YYYYMMDD.ctl"/>
    <s v="Daily"/>
    <s v="d"/>
    <s v="ingest_cis_ar_d"/>
    <x v="28"/>
    <s v="CBR_Ingestion_cis_ar_v01_00_00.xlsx"/>
    <x v="0"/>
    <s v="Not Started"/>
    <s v="Auto"/>
    <s v="N"/>
    <m/>
    <s v="N/A"/>
    <d v="2024-02-07T00:00:00"/>
    <s v="TBC: Source Schema (no EBAN CBR)"/>
    <s v="N/A"/>
    <x v="1"/>
  </r>
  <r>
    <x v="0"/>
    <x v="5"/>
    <x v="1"/>
    <x v="2"/>
    <n v="780"/>
    <x v="5"/>
    <s v="custxformxconsent"/>
    <s v="custxformxconsent"/>
    <s v="persist_csm"/>
    <s v="csm_custxformxconsent"/>
    <s v="v_csm_custxformxconsent"/>
    <s v="csm_custxformxconsent_YYYYMMDD.txt"/>
    <s v="csm_custxformxconsent_YYYYMMDD.ctl"/>
    <s v="Daily"/>
    <s v="d"/>
    <s v="ingest_csm_custxformxconsent_d"/>
    <x v="29"/>
    <s v="CBR_Ingestion_csm_custxformxconsent_v01_00_00.xlsx"/>
    <x v="0"/>
    <s v="Not Started"/>
    <s v="Auto"/>
    <s v="N"/>
    <m/>
    <s v="N/A"/>
    <s v="N/A"/>
    <m/>
    <s v="N/A"/>
    <x v="1"/>
  </r>
  <r>
    <x v="0"/>
    <x v="5"/>
    <x v="1"/>
    <x v="2"/>
    <n v="780"/>
    <x v="5"/>
    <s v="formxappr"/>
    <s v="formxappr"/>
    <s v="persist_csm"/>
    <s v="csm_formxappr"/>
    <s v="v_csm_formxappr"/>
    <s v="csm_formxappr_YYYYMMDD.txt"/>
    <s v="csm_formxappr_YYYYMMDD.ctl"/>
    <s v="Daily"/>
    <s v="d"/>
    <s v="ingest_csm_formxappr_d"/>
    <x v="30"/>
    <s v="CBR_Ingestion_csm_formxappr_v01_00_00.xlsx"/>
    <x v="0"/>
    <s v="Not Started"/>
    <s v="Auto"/>
    <s v="N"/>
    <m/>
    <s v="N/A"/>
    <s v="N/A"/>
    <m/>
    <s v="N/A"/>
    <x v="1"/>
  </r>
  <r>
    <x v="0"/>
    <x v="5"/>
    <x v="1"/>
    <x v="2"/>
    <n v="780"/>
    <x v="5"/>
    <s v="channel"/>
    <s v="channel"/>
    <s v="persist_csm"/>
    <s v="csm_channel"/>
    <s v="v_csm_channel"/>
    <s v="csm_channel_YYYYMMDD.txt"/>
    <s v="csm_channel_YYYYMMDD.ctl"/>
    <s v="Daily"/>
    <s v="d"/>
    <s v="ingest_csm_channel_d"/>
    <x v="31"/>
    <s v="CBR_Ingestion_csm_channel_v01_00_00.xlsx"/>
    <x v="0"/>
    <s v="Not Started"/>
    <s v="Auto"/>
    <s v="N"/>
    <m/>
    <s v="N/A"/>
    <s v="N/A"/>
    <m/>
    <s v="N/A"/>
    <x v="1"/>
  </r>
  <r>
    <x v="0"/>
    <x v="5"/>
    <x v="1"/>
    <x v="2"/>
    <n v="780"/>
    <x v="5"/>
    <s v="originateproductcoa"/>
    <s v="originateproductcoa"/>
    <s v="persist_csm"/>
    <s v="csm_originateproductcoa"/>
    <s v="v_csm_originateproductcoa"/>
    <s v="csm_originateproductcoa_YYYYMMDD.txt"/>
    <s v="csm_originateproductcoa_YYYYMMDD.ctl"/>
    <s v="Daily"/>
    <s v="d"/>
    <s v="ingest_csm_originateproductcoa_d"/>
    <x v="32"/>
    <s v="CBR_Ingestion_csm_originateproductcoa_v01_00_00.xlsx"/>
    <x v="0"/>
    <s v="Not Started"/>
    <s v="Auto"/>
    <s v="N"/>
    <m/>
    <s v="N/A"/>
    <s v="N/A"/>
    <s v="No CBR: Source Schema Empty"/>
    <s v="N/A"/>
    <x v="1"/>
  </r>
  <r>
    <x v="0"/>
    <x v="5"/>
    <x v="1"/>
    <x v="2"/>
    <n v="780"/>
    <x v="5"/>
    <s v="originateproductnoncoa"/>
    <s v="originateproductnoncoa"/>
    <s v="persist_csm"/>
    <s v="csm_originateproductnoncoa"/>
    <s v="v_csm_originateproductnoncoa"/>
    <s v="csm_originateproductnoncoa_YYYYMMDD.txt"/>
    <s v="csm_originateproductnoncoa_YYYYMMDD.ctl"/>
    <s v="Daily"/>
    <s v="d"/>
    <s v="ingest_csm_originateproductnoncoa_d"/>
    <x v="33"/>
    <s v="CBR_Ingestion_csm_originateproductnoncoa_v01_00_00.xlsx"/>
    <x v="0"/>
    <s v="Not Started"/>
    <s v="Auto"/>
    <s v="N"/>
    <m/>
    <s v="N/A"/>
    <s v="N/A"/>
    <m/>
    <s v="N/A"/>
    <x v="1"/>
  </r>
  <r>
    <x v="0"/>
    <x v="5"/>
    <x v="1"/>
    <x v="2"/>
    <n v="780"/>
    <x v="5"/>
    <s v="purpose"/>
    <s v="purpose"/>
    <s v="persist_csm"/>
    <s v="csm_purpose"/>
    <s v="v_csm_purpose"/>
    <s v="csm_purpose_YYYYMMDD.txt"/>
    <s v="csm_purpose_YYYYMMDD.ctl"/>
    <s v="Daily"/>
    <s v="d"/>
    <s v="ingest_csm_purpose_d"/>
    <x v="34"/>
    <s v="CBR_Ingestion_csm_purpose_v01_00_00.xlsx"/>
    <x v="0"/>
    <s v="Not Started"/>
    <s v="Auto"/>
    <s v="N"/>
    <m/>
    <s v="N/A"/>
    <s v="N/A"/>
    <m/>
    <s v="N/A"/>
    <x v="1"/>
  </r>
  <r>
    <x v="0"/>
    <x v="5"/>
    <x v="1"/>
    <x v="2"/>
    <n v="780"/>
    <x v="5"/>
    <s v="company"/>
    <s v="company"/>
    <s v="persist_csm"/>
    <s v="csm_company"/>
    <s v="v_csm_company"/>
    <s v="csm_company_YYYYMMDD.txt"/>
    <s v="csm_company_YYYYMMDD.ctl"/>
    <s v="Daily"/>
    <s v="d"/>
    <s v="ingest_csm_company_d"/>
    <x v="35"/>
    <s v="CBR_Ingestion_csm_company_v01_00_00.xlsx"/>
    <x v="0"/>
    <s v="Not Started"/>
    <s v="Auto"/>
    <s v="N"/>
    <m/>
    <s v="N/A"/>
    <s v="N/A"/>
    <m/>
    <s v="N/A"/>
    <x v="1"/>
  </r>
  <r>
    <x v="0"/>
    <x v="5"/>
    <x v="1"/>
    <x v="2"/>
    <n v="780"/>
    <x v="5"/>
    <s v="receivertype"/>
    <s v="receivertype"/>
    <s v="persist_csm"/>
    <s v="csm_receivertype"/>
    <s v="v_csm_receivertype"/>
    <s v="csm_receivertype_YYYYMMDD.txt"/>
    <s v="csm_receivertype_YYYYMMDD.ctl"/>
    <s v="Daily"/>
    <s v="d"/>
    <s v="ingest_csm_receivertype_d"/>
    <x v="36"/>
    <s v="CBR_Ingestion_csm_receivertype_v01_00_00.xlsx"/>
    <x v="0"/>
    <s v="Not Started"/>
    <s v="Kaew"/>
    <s v="N"/>
    <m/>
    <s v="N/A"/>
    <s v="N/A"/>
    <m/>
    <s v="N/A"/>
    <x v="1"/>
  </r>
  <r>
    <x v="0"/>
    <x v="5"/>
    <x v="1"/>
    <x v="2"/>
    <n v="780"/>
    <x v="5"/>
    <s v="formconsent"/>
    <s v="formconsent"/>
    <s v="persist_csm"/>
    <s v="csm_formconsent"/>
    <s v="v_csm_formconsent"/>
    <s v="csm_formconsent_YYYYMMDD.txt"/>
    <s v="csm_formconsent_YYYYMMDD.ctl"/>
    <s v="Daily"/>
    <s v="d"/>
    <s v="ingest_csm_formconsent_d"/>
    <x v="37"/>
    <s v="CBR_Ingestion_csm_formconsent_v01_00_00.xlsx"/>
    <x v="0"/>
    <s v="Not Started"/>
    <s v="Kaew"/>
    <s v="N"/>
    <m/>
    <s v="N/A"/>
    <s v="N/A"/>
    <s v="No CBR: Source Schema Empty"/>
    <s v="N/A"/>
    <x v="1"/>
  </r>
  <r>
    <x v="0"/>
    <x v="5"/>
    <x v="1"/>
    <x v="2"/>
    <n v="780"/>
    <x v="5"/>
    <s v="formxcontent"/>
    <s v="formxcontent"/>
    <s v="persist_csm"/>
    <s v="csm_formxcontent"/>
    <s v="v_csm_formxcontent"/>
    <s v="csm_formxcontent_YYYYMMDD.txt"/>
    <s v="csm_formxcontent_YYYYMMDD.ctl"/>
    <s v="Daily"/>
    <s v="d"/>
    <s v="ingest_csm_formxcontent_d"/>
    <x v="38"/>
    <s v="CBR_Ingestion_csm_formxcontent_v01_00_00.xlsx"/>
    <x v="0"/>
    <s v="Not Started"/>
    <s v="Kaew"/>
    <s v="N"/>
    <m/>
    <s v="N/A"/>
    <s v="N/A"/>
    <m/>
    <s v="N/A"/>
    <x v="1"/>
  </r>
  <r>
    <x v="0"/>
    <x v="5"/>
    <x v="1"/>
    <x v="2"/>
    <n v="780"/>
    <x v="5"/>
    <s v="action"/>
    <s v="action"/>
    <s v="persist_csm"/>
    <s v="csm_action"/>
    <s v="v_csm_action"/>
    <s v="csm_action_YYYYMMDD.txt"/>
    <s v="csm_action_YYYYMMDD.ctl"/>
    <s v="Daily"/>
    <s v="d"/>
    <s v="ingest_csm_action_d"/>
    <x v="39"/>
    <s v="CBR_Ingestion_csm_action_v01_00_00.xlsx"/>
    <x v="0"/>
    <s v="Not Started"/>
    <s v="Kaew"/>
    <s v="N"/>
    <m/>
    <s v="N/A"/>
    <s v="N/A"/>
    <m/>
    <s v="N/A"/>
    <x v="1"/>
  </r>
  <r>
    <x v="0"/>
    <x v="5"/>
    <x v="1"/>
    <x v="2"/>
    <n v="780"/>
    <x v="5"/>
    <s v="product"/>
    <s v="product"/>
    <s v="persist_csm"/>
    <s v="csm_product"/>
    <s v="v_csm_product"/>
    <s v="csm_product_YYYYMMDD.txt"/>
    <s v="csm_product_YYYYMMDD.ctl"/>
    <s v="Daily"/>
    <s v="d"/>
    <s v="ingest_csm_product_d"/>
    <x v="40"/>
    <s v="CBR_Ingestion_csm_product_v01_00_00.xlsx"/>
    <x v="0"/>
    <s v="Not Started"/>
    <s v="Kaew"/>
    <s v="N"/>
    <m/>
    <s v="N/A"/>
    <s v="N/A"/>
    <s v="No CBR: Source Schema Empty"/>
    <s v="N/A"/>
    <x v="1"/>
  </r>
  <r>
    <x v="1"/>
    <x v="6"/>
    <x v="0"/>
    <x v="0"/>
    <n v="451"/>
    <x v="6"/>
    <s v="trd_ac_ar"/>
    <s v="lcr070"/>
    <s v="persist_trade_na"/>
    <s v="trade_na_lcr070"/>
    <s v="v_trade_na_lcr070"/>
    <m/>
    <m/>
    <s v="Daily"/>
    <s v="d"/>
    <s v="ingest_trade_na_lcr070_d"/>
    <x v="41"/>
    <s v="CBR_Ingestion_trade_na_lcr070_v01_00_00.xlsx"/>
    <x v="0"/>
    <s v="In-Progress"/>
    <s v="Auto"/>
    <s v="N"/>
    <s v="Y (header/tailor only)"/>
    <s v="Lot 1"/>
    <d v="2024-02-21T00:00:00"/>
    <s v="- ต้องใส่ File Delimiter ใน CBR เป็นแบบไหน_x000a_KBMF ระบุเป็น (txt var length)"/>
    <s v="Header/Tailor"/>
    <x v="0"/>
  </r>
  <r>
    <x v="1"/>
    <x v="6"/>
    <x v="0"/>
    <x v="0"/>
    <n v="451"/>
    <x v="6"/>
    <s v="trd_ac_ar_inf"/>
    <s v="src_eximar"/>
    <s v="persist_trade_na"/>
    <s v="trade_na_src_eximar"/>
    <s v="v_trade_na_src_eximar"/>
    <m/>
    <m/>
    <s v="Daily"/>
    <s v="d"/>
    <s v="ingest_trade_na_src_eximar_d"/>
    <x v="42"/>
    <s v="CBR_Ingestion_trade_na_src_eximar_v01_00_00.xlsx"/>
    <x v="0"/>
    <s v="In-Progress"/>
    <s v="Auto"/>
    <s v="Y"/>
    <s v="Y (header/tailor only)"/>
    <s v="Lot 1"/>
    <d v="2024-02-21T00:00:00"/>
    <s v="[Feb 21]:_x000a_2 Pos dates_x000a_Integer has no size in KBMF and EBAN CBR"/>
    <s v="Header/Tailor"/>
    <x v="0"/>
  </r>
  <r>
    <x v="1"/>
    <x v="7"/>
    <x v="0"/>
    <x v="0"/>
    <n v="735"/>
    <x v="7"/>
    <s v="cntg_tdg_ac_ar_inf"/>
    <s v="kbgt_cont_outstanding"/>
    <s v="persist_gts"/>
    <s v="gts_kbgt_cont_outstanding"/>
    <s v="v_gts_kbgt_cont_outstanding"/>
    <m/>
    <m/>
    <s v="Daily"/>
    <s v="d"/>
    <s v="ingest_gts_kbgt_cont_outstanding_d"/>
    <x v="43"/>
    <s v="CBR_Ingestion_gts_kbgt_cont_outstanding_v01_00_00.xlsx"/>
    <x v="0"/>
    <s v="In-Progress"/>
    <s v="Auto"/>
    <m/>
    <m/>
    <s v="Lot 2"/>
    <d v="2024-02-22T00:00:00"/>
    <m/>
    <s v="Header/Tailor"/>
    <x v="0"/>
  </r>
  <r>
    <x v="1"/>
    <x v="7"/>
    <x v="0"/>
    <x v="0"/>
    <n v="735"/>
    <x v="7"/>
    <s v="tdg_ac_ar_inf"/>
    <s v="kbgt_loan_outstanding"/>
    <s v="persist_gts"/>
    <s v="gts_kbgt_loan_outstanding"/>
    <s v="v_gts_kbgt_loan_outstanding"/>
    <m/>
    <m/>
    <s v="Daily"/>
    <s v="d"/>
    <s v="ingest_gts_kbgt_loan_outstanding_d"/>
    <x v="44"/>
    <s v="CBR_Ingestion_gts_kbgt_loan_outstanding_v01_00_00.xlsx"/>
    <x v="0"/>
    <s v="In-Progress"/>
    <s v="Auto"/>
    <m/>
    <m/>
    <s v="Lot 2"/>
    <d v="2024-02-22T00:00:00"/>
    <m/>
    <s v="Header/Tailor"/>
    <x v="0"/>
  </r>
  <r>
    <x v="1"/>
    <x v="8"/>
    <x v="2"/>
    <x v="3"/>
    <n v="460"/>
    <x v="8"/>
    <s v="book_loan"/>
    <s v="vw_sct_book_loan"/>
    <s v="persist_scf"/>
    <s v="scf_vw_sct_book_loan"/>
    <s v="v_scf_vw_sct_book_loan"/>
    <m/>
    <m/>
    <s v="Daily"/>
    <s v="d"/>
    <s v="ingest_scf_vw_sct_book_loan_d"/>
    <x v="45"/>
    <s v="CBR_Ingestion_scf_vw_sct_book_loan_v01_00_00.xlsx"/>
    <x v="0"/>
    <s v="In-Progress"/>
    <s v="Kaew"/>
    <s v="N"/>
    <s v="N"/>
    <s v="Lot 1"/>
    <d v="2024-02-19T00:00:00"/>
    <m/>
    <m/>
    <x v="0"/>
  </r>
  <r>
    <x v="1"/>
    <x v="8"/>
    <x v="2"/>
    <x v="3"/>
    <n v="460"/>
    <x v="8"/>
    <s v="lmt_ar_inf"/>
    <s v="vw_rdt_scf_cl"/>
    <s v="persist_scf"/>
    <s v="scf_vw_rdt_scf_cl"/>
    <s v="v_scf_vw_rdt_scf_cl"/>
    <m/>
    <m/>
    <s v="Daily"/>
    <s v="d"/>
    <s v="ingest_scf_vw_rdt_scf_cl_d"/>
    <x v="46"/>
    <s v="CBR_Ingestion_scf_vw_rdt_scf_cl_v01_00_00.xlsx"/>
    <x v="0"/>
    <s v="In-Progress"/>
    <s v="Kaew"/>
    <s v="N"/>
    <s v="N"/>
    <s v="Lot 1"/>
    <d v="2024-02-19T00:00:00"/>
    <m/>
    <m/>
    <x v="0"/>
  </r>
  <r>
    <x v="1"/>
    <x v="8"/>
    <x v="2"/>
    <x v="3"/>
    <n v="460"/>
    <x v="8"/>
    <s v="fee_dtl"/>
    <s v="vw_cm_fee_structure"/>
    <s v="persist_scf"/>
    <s v="scf_vw_cm_fee_structure"/>
    <s v="v_scf_vw_cm_fee_structure"/>
    <m/>
    <m/>
    <s v="Daily"/>
    <s v="d"/>
    <s v="ingest_scf_vw_cm_fee_structure_d"/>
    <x v="47"/>
    <s v="CBR_Ingestion_scf_vw_cm_fee_structure_v01_00_00.xlsx"/>
    <x v="0"/>
    <s v="In-Progress"/>
    <s v="Kaew"/>
    <s v="N"/>
    <s v="N"/>
    <s v="Lot 1"/>
    <d v="2024-02-19T00:00:00"/>
    <m/>
    <m/>
    <x v="0"/>
  </r>
  <r>
    <x v="1"/>
    <x v="8"/>
    <x v="2"/>
    <x v="3"/>
    <n v="460"/>
    <x v="8"/>
    <s v="cst_x_ar_rel"/>
    <s v="vw_scm_acct"/>
    <s v="persist_scf"/>
    <s v="scf_vw_scm_acct"/>
    <s v="v_scf_vw_scm_acct"/>
    <m/>
    <m/>
    <s v="Daily"/>
    <s v="d"/>
    <s v="ingest_scf_vw_scm_acct_d"/>
    <x v="48"/>
    <s v="CBR_Ingestion_scf_vw_scm_acct_v01_00_00.xlsx"/>
    <x v="0"/>
    <s v="In-Progress"/>
    <s v="Kaew"/>
    <s v="N"/>
    <s v="N"/>
    <s v="Lot 1"/>
    <d v="2024-02-19T00:00:00"/>
    <s v="Pending top section"/>
    <m/>
    <x v="0"/>
  </r>
  <r>
    <x v="1"/>
    <x v="8"/>
    <x v="2"/>
    <x v="3"/>
    <n v="460"/>
    <x v="8"/>
    <s v="tdg"/>
    <s v="trading"/>
    <s v="persist_scf"/>
    <s v="scf_trading"/>
    <s v="v_scf_trading"/>
    <m/>
    <m/>
    <s v="Daily"/>
    <s v="d"/>
    <s v="ingest_scf_trading_d"/>
    <x v="49"/>
    <s v="CBR_Ingestion_scf_trading_v01_00_00.xlsx"/>
    <x v="0"/>
    <s v="In-Progress"/>
    <s v="Tua"/>
    <s v="N"/>
    <s v="N"/>
    <s v="Lot 1"/>
    <d v="2024-02-19T00:00:00"/>
    <s v="- 2 column copy data from phy. Cbr eban_x000a_- 2 Colunm diff kbnf"/>
    <m/>
    <x v="0"/>
  </r>
  <r>
    <x v="1"/>
    <x v="8"/>
    <x v="2"/>
    <x v="3"/>
    <n v="460"/>
    <x v="8"/>
    <s v="cst_prfl"/>
    <s v="customer"/>
    <s v="persist_scf"/>
    <s v="scf_customer"/>
    <s v="v_scf_customer"/>
    <m/>
    <m/>
    <s v="Daily"/>
    <s v="d"/>
    <s v="ingest_scf_customer_d"/>
    <x v="50"/>
    <s v="CBR_Ingestion_scf_customer_v01_00_00.xlsx"/>
    <x v="0"/>
    <s v="In-Progress"/>
    <s v="Tua"/>
    <s v="N"/>
    <s v="N"/>
    <s v="Lot 1"/>
    <d v="2024-02-19T00:00:00"/>
    <s v="- 1 column copy data from phy. Cbr eban_x000a_- 1 Colunm diff kbnf"/>
    <m/>
    <x v="0"/>
  </r>
  <r>
    <x v="1"/>
    <x v="9"/>
    <x v="0"/>
    <x v="0"/>
    <n v="590"/>
    <x v="9"/>
    <s v="cmb_mkt_ev"/>
    <s v="mktevent"/>
    <s v="persist_mx"/>
    <s v="mx_mktevent"/>
    <s v="v_mx_mktevent"/>
    <m/>
    <m/>
    <s v="Daily"/>
    <s v="d"/>
    <s v="ingest_mx_mktevent_d"/>
    <x v="51"/>
    <s v="CBR_Ingestion_mx_mktevent_v01_00_00.xlsx"/>
    <x v="0"/>
    <s v="In-Progress"/>
    <s v="Kaew"/>
    <s v="N"/>
    <s v="N"/>
    <s v="Lot 1"/>
    <d v="2024-02-19T00:00:00"/>
    <s v="- ต้องใส่ File Delimiter ใน CBR เป็นแบบไหน_x000a_KBMF ระบุเป็น (txt var length)_x000a_- ไม่มี offset ระบุมา"/>
    <m/>
    <x v="0"/>
  </r>
  <r>
    <x v="1"/>
    <x v="9"/>
    <x v="0"/>
    <x v="0"/>
    <n v="590"/>
    <x v="9"/>
    <s v="cmb_mm_deal_ar"/>
    <s v="mmlivemat"/>
    <s v="persist_mx"/>
    <s v="mx_mmlivemat"/>
    <s v="v_mx_mmlivemat"/>
    <m/>
    <m/>
    <s v="Daily"/>
    <s v="d"/>
    <s v="ingest_mx_mmlivemat_d"/>
    <x v="52"/>
    <s v="CBR_Ingestion_mx_mmlivemat_v01_00_00.xlsx"/>
    <x v="0"/>
    <s v="In-Progress"/>
    <s v="Auto"/>
    <s v="N"/>
    <s v="N"/>
    <s v="Lot 1"/>
    <d v="2024-02-20T00:00:00"/>
    <s v="- KBMF มี Field มากกว่า CBR EBAN 1 field: CTPY_FULL_NAME"/>
    <m/>
    <x v="0"/>
  </r>
  <r>
    <x v="0"/>
    <x v="10"/>
    <x v="1"/>
    <x v="2"/>
    <n v="655"/>
    <x v="10"/>
    <s v="cst_ip_lgl_stc_tp_cd"/>
    <s v="cst_ip_lgl_stc_tp_cd"/>
    <s v="persist_rdm"/>
    <s v="rdm_cst_ip_lgl_stc_tp_cd"/>
    <s v="v_rdm_cst_ip_lgl_stc_tp_cd"/>
    <s v="rdm_cst_ip_lgl_stc_tp_cd_YYYYMMDD.txt"/>
    <s v="rdm_cst_ip_lgl_stc_tp_cd_YYYYMMDD.ctl"/>
    <s v="Daily"/>
    <s v="d"/>
    <s v="ingest_rdm_cst_ip_lgl_stc_tp_cd_d"/>
    <x v="53"/>
    <s v="CBR_Ingestion_rdm_cst_ip_lgl_stc_tp_cd_v01_00_00.xlsx"/>
    <x v="0"/>
    <s v="Not Started"/>
    <s v="Tua"/>
    <s v="N"/>
    <m/>
    <s v="N/A"/>
    <s v="N/A"/>
    <m/>
    <s v="N/A"/>
    <x v="1"/>
  </r>
  <r>
    <x v="0"/>
    <x v="10"/>
    <x v="1"/>
    <x v="2"/>
    <n v="655"/>
    <x v="10"/>
    <s v="cst_nat_cd"/>
    <s v="cst_nat_cd"/>
    <s v="persist_rdm"/>
    <s v="rdm_cst_nat_cd"/>
    <s v="v_rdm_cst_nat_cd"/>
    <s v="rdm_cst_nat_cd_YYYYMMDD.txt"/>
    <s v="rdm_cst_nat_cd_YYYYMMDD.ctl"/>
    <s v="Daily"/>
    <s v="d"/>
    <s v="ingest_rdm_cst_nat_cd_d"/>
    <x v="54"/>
    <s v="CBR_Ingestion_rdm_cst_nat_cd_v01_00_00.xlsx"/>
    <x v="0"/>
    <s v="Not Started"/>
    <s v="Tua"/>
    <s v="N"/>
    <m/>
    <s v="N/A"/>
    <s v="N/A"/>
    <m/>
    <s v="N/A"/>
    <x v="1"/>
  </r>
  <r>
    <x v="0"/>
    <x v="10"/>
    <x v="1"/>
    <x v="2"/>
    <n v="655"/>
    <x v="10"/>
    <s v="cst_mar_st_cd"/>
    <s v="cst_mar_st_cd"/>
    <s v="persist_rdm"/>
    <s v="rdm_cst_mar_st_cd"/>
    <s v="v_rdm_cst_mar_st_cd"/>
    <s v="rdm_cst_mar_st_cd_YYYYMMDD.txt"/>
    <s v="rdm_cst_mar_st_cd_YYYYMMDD.ctl"/>
    <s v="Daily"/>
    <s v="d"/>
    <s v="ingest_rdm_cst_mar_st_cd_d"/>
    <x v="55"/>
    <s v="CBR_Ingestion_rdm_cst_mar_st_cd_v01_00_00.xlsx"/>
    <x v="0"/>
    <s v="Not Started"/>
    <s v="Kaew"/>
    <s v="N"/>
    <m/>
    <s v="N/A"/>
    <s v="N/A"/>
    <m/>
    <s v="N/A"/>
    <x v="1"/>
  </r>
  <r>
    <x v="0"/>
    <x v="10"/>
    <x v="1"/>
    <x v="2"/>
    <n v="655"/>
    <x v="10"/>
    <s v="cst_ctf_tp_cd"/>
    <s v="cst_ctf_tp_cd"/>
    <s v="persist_rdm"/>
    <s v="rdm_cst_ctf_tp_cd"/>
    <s v="v_rdm_cst_ctf_tp_cd"/>
    <s v="rdm_cst_ctf_tp_cd_YYYYMMDD.txt"/>
    <s v="rdm_cst_ctf_tp_cd_YYYYMMDD.ctl"/>
    <s v="Daily"/>
    <s v="d"/>
    <s v="ingest_rdm_cst_ctf_tp_cd_d"/>
    <x v="56"/>
    <s v="CBR_Ingestion_rdm_cst_ctf_tp_cd_v01_00_00.xlsx"/>
    <x v="0"/>
    <s v="Not Started"/>
    <s v="Kaew"/>
    <s v="N"/>
    <m/>
    <s v="N/A"/>
    <s v="N/A"/>
    <m/>
    <s v="N/A"/>
    <x v="1"/>
  </r>
  <r>
    <x v="0"/>
    <x v="10"/>
    <x v="1"/>
    <x v="2"/>
    <n v="655"/>
    <x v="10"/>
    <s v="cst_ocp_cd"/>
    <s v="cst_ocp_cd"/>
    <s v="persist_rdm"/>
    <s v="rdm_cst_ocp_cd"/>
    <s v="v_rdm_cst_ocp_cd"/>
    <s v="rdm_cst_ocp_cd_YYYYMMDD.txt"/>
    <s v="rdm_cst_ocp_cd_YYYYMMDD.ctl"/>
    <s v="Daily"/>
    <s v="d"/>
    <s v="ingest_rdm_cst_ocp_cd_d"/>
    <x v="57"/>
    <s v="CBR_Ingestion_rdm_cst_ocp_cd_v01_00_00.xlsx"/>
    <x v="0"/>
    <s v="Not Started"/>
    <s v="Kaew"/>
    <s v="N"/>
    <m/>
    <s v="N/A"/>
    <s v="N/A"/>
    <m/>
    <s v="N/A"/>
    <x v="1"/>
  </r>
  <r>
    <x v="0"/>
    <x v="10"/>
    <x v="1"/>
    <x v="2"/>
    <n v="655"/>
    <x v="10"/>
    <s v="cst_prof_cd"/>
    <s v="cst_prof_cd"/>
    <s v="persist_rdm"/>
    <s v="rdm_cst_prof_cd"/>
    <s v="v_rdm_cst_prof_cd"/>
    <s v="rdm_cst_prof_cd_YYYYMMDD.txt"/>
    <s v="rdm_cst_prof_cd_YYYYMMDD.ctl"/>
    <s v="Daily"/>
    <s v="d"/>
    <s v="ingest_rdm_cst_prof_cd_d"/>
    <x v="58"/>
    <s v="CBR_Ingestion_rdm_cst_prof_cd_v01_00_00.xlsx"/>
    <x v="0"/>
    <s v="Not Started"/>
    <s v="Auto"/>
    <s v="N"/>
    <m/>
    <s v="N/A"/>
    <s v="N/A"/>
    <m/>
    <s v="N/A"/>
    <x v="1"/>
  </r>
  <r>
    <x v="0"/>
    <x v="10"/>
    <x v="1"/>
    <x v="2"/>
    <n v="655"/>
    <x v="10"/>
    <s v="cst_idv_incm_seg_cd"/>
    <s v="cst_idv_incm_seg_cd"/>
    <s v="persist_rdm"/>
    <s v="rdm_cst_idv_incm_seg_cd"/>
    <s v="v_rdm_cst_idv_incm_seg_cd"/>
    <s v="rdm_cst_idv_incm_seg_cd_YYYYMMDD.txt"/>
    <s v="rdm_cst_idv_incm_seg_cd_YYYYMMDD.ctl"/>
    <s v="Daily"/>
    <s v="d"/>
    <s v="ingest_rdm_cst_idv_incm_seg_cd_d"/>
    <x v="59"/>
    <s v="CBR_Ingestion_rdm_cst_idv_incm_seg_cd_v01_00_00.xlsx"/>
    <x v="0"/>
    <s v="Not Started"/>
    <s v="Tua"/>
    <s v="N"/>
    <m/>
    <s v="N/A"/>
    <s v="N/A"/>
    <m/>
    <s v="N/A"/>
    <x v="1"/>
  </r>
  <r>
    <x v="0"/>
    <x v="10"/>
    <x v="1"/>
    <x v="2"/>
    <n v="655"/>
    <x v="10"/>
    <s v="cst_seg_cd"/>
    <s v="cst_seg_cd"/>
    <s v="persist_rdm"/>
    <s v="rdm_cst_seg_cd"/>
    <s v="v_rdm_cst_seg_cd"/>
    <s v="rdm_cst_seg_cd_YYYYMMDD.txt"/>
    <s v="rdm_cst_seg_cd_YYYYMMDD.ctl"/>
    <s v="Daily"/>
    <s v="d"/>
    <s v="ingest_rdm_cst_seg_cd_d"/>
    <x v="60"/>
    <s v="CBR_Ingestion_rdm_cst_seg_cd_v01_00_00.xlsx"/>
    <x v="0"/>
    <s v="Not Started"/>
    <s v="Tua"/>
    <s v="N"/>
    <m/>
    <s v="N/A"/>
    <s v="N/A"/>
    <m/>
    <s v="N/A"/>
    <x v="1"/>
  </r>
  <r>
    <x v="0"/>
    <x v="10"/>
    <x v="1"/>
    <x v="2"/>
    <n v="655"/>
    <x v="10"/>
    <s v="card_tp_cd"/>
    <s v="card_tp_cd"/>
    <s v="persist_rdm"/>
    <s v="rdm_card_tp_cd"/>
    <s v="v_rdm_card_tp_cd"/>
    <s v="rdm_card_tp_cd_YYYYMMDD.txt"/>
    <s v="rdm_card_tp_cd_YYYYMMDD.ctl"/>
    <s v="Daily"/>
    <s v="d"/>
    <s v="ingest_rdm_card_tp_cd_d"/>
    <x v="61"/>
    <s v="CBR_Ingestion_rdm_card_tp_cd_v01_00_00.xlsx"/>
    <x v="0"/>
    <s v="Not Started"/>
    <s v="Tua"/>
    <s v="N"/>
    <m/>
    <s v="N/A"/>
    <s v="N/A"/>
    <m/>
    <s v="N/A"/>
    <x v="1"/>
  </r>
  <r>
    <x v="0"/>
    <x v="10"/>
    <x v="1"/>
    <x v="2"/>
    <n v="655"/>
    <x v="10"/>
    <s v="pim_coa_pd"/>
    <s v="pim_coa_pd"/>
    <s v="persist_rdm"/>
    <s v="rdm_pim_coa_pd"/>
    <s v="v_rdm_pim_coa_pd"/>
    <s v="rdm_pim_coa_pd_YYYYMMDD.txt"/>
    <s v="rdm_pim_coa_pd_YYYYMMDD.ctl"/>
    <s v="Daily"/>
    <s v="d"/>
    <s v="ingest_rdm_pim_coa_pd_d"/>
    <x v="62"/>
    <s v="CBR_Ingestion_rdm_pim_coa_pd_v01_00_00.xlsx"/>
    <x v="0"/>
    <s v="Not Started"/>
    <s v="Tua"/>
    <s v="N"/>
    <m/>
    <s v="N/A"/>
    <s v="N/A"/>
    <m/>
    <s v="N/A"/>
    <x v="1"/>
  </r>
  <r>
    <x v="0"/>
    <x v="10"/>
    <x v="1"/>
    <x v="2"/>
    <n v="655"/>
    <x v="10"/>
    <s v="idy_cl_cd"/>
    <s v="idy_cl_cd"/>
    <s v="persist_rdm"/>
    <s v="rdm_idy_cl_cd"/>
    <s v="v_rdm_idy_cl_cd"/>
    <s v="rdm_idy_cl_cd_YYYYMMDD.txt"/>
    <s v="rdm_idy_cl_cd_YYYYMMDD.ctl"/>
    <s v="Daily"/>
    <s v="d"/>
    <s v="ingest_rdm_idy_cl_cd_d"/>
    <x v="63"/>
    <s v="CBR_Ingestion_rdm_idy_cl_cd_v01_00_00.xlsx"/>
    <x v="0"/>
    <s v="Not Started"/>
    <s v="Tua"/>
    <s v="N"/>
    <m/>
    <s v="N/A"/>
    <s v="N/A"/>
    <m/>
    <s v="N/A"/>
    <x v="1"/>
  </r>
  <r>
    <x v="0"/>
    <x v="10"/>
    <x v="1"/>
    <x v="2"/>
    <n v="655"/>
    <x v="10"/>
    <s v="idy_cl_sub_grp_cd"/>
    <s v="idy_cl_sub_grp_cd"/>
    <s v="persist_rdm"/>
    <s v="rdm_idy_cl_sub_grp_cd"/>
    <s v="v_rdm_idy_cl_sub_grp_cd"/>
    <s v="rdm_idy_cl_sub_grp_cd_YYYYMMDD.txt"/>
    <s v="rdm_idy_cl_sub_grp_cd_YYYYMMDD.ctl"/>
    <s v="Daily"/>
    <s v="d"/>
    <s v="ingest_rdm_idy_cl_sub_grp_cd_d"/>
    <x v="64"/>
    <s v="CBR_Ingestion_rdm_idy_cl_sub_grp_cd_v01_00_00.xlsx"/>
    <x v="0"/>
    <s v="Not Started"/>
    <s v="Tua"/>
    <s v="N"/>
    <m/>
    <s v="N/A"/>
    <s v="N/A"/>
    <m/>
    <s v="N/A"/>
    <x v="1"/>
  </r>
  <r>
    <x v="1"/>
    <x v="11"/>
    <x v="2"/>
    <x v="4"/>
    <n v="745"/>
    <x v="11"/>
    <s v="mid_rate"/>
    <s v="midrate_kbank"/>
    <s v="persist_fxb"/>
    <s v="fxb_midrate_kbank"/>
    <s v="v_fxb_midrate_kbank"/>
    <m/>
    <m/>
    <s v="Daily"/>
    <s v="d"/>
    <s v="ingest_fxb_midrate_kbank_d"/>
    <x v="65"/>
    <s v="CBR_Ingestion_fxb_midrate_kbank_v01_00_00.xlsx"/>
    <x v="0"/>
    <s v="In-Progress"/>
    <s v="Auto"/>
    <m/>
    <m/>
    <s v="Lot 2"/>
    <d v="2024-02-22T00:00:00"/>
    <m/>
    <m/>
    <x v="0"/>
  </r>
  <r>
    <x v="1"/>
    <x v="3"/>
    <x v="1"/>
    <x v="5"/>
    <n v="655"/>
    <x v="3"/>
    <s v="lpm_x_ip_rel"/>
    <s v="lpm_x_ip_rel"/>
    <s v="persist_lpm_as400"/>
    <s v="lpm_as400_lpm_x_ip_rel"/>
    <s v="v_lpm_as400_lpm_x_ip_rel"/>
    <m/>
    <m/>
    <s v="Daily"/>
    <s v="d"/>
    <s v="ingest_lpm_as400_lpm_x_ip_rel_d"/>
    <x v="66"/>
    <s v="CBR_Ingestion_lpm_as400_lpm_x_ip_rel_v01_00_00.xlsx"/>
    <x v="0"/>
    <s v="In-Progress"/>
    <s v="Kaew"/>
    <m/>
    <m/>
    <s v="Lot 2"/>
    <d v="2024-02-22T00:00:00"/>
    <s v="- มีเพิ่ม column 3 column (To revise)_x000a_- Pending Table Spec"/>
    <m/>
    <x v="1"/>
  </r>
  <r>
    <x v="0"/>
    <x v="4"/>
    <x v="1"/>
    <x v="2"/>
    <n v="176"/>
    <x v="4"/>
    <s v="relar"/>
    <s v="relar"/>
    <s v="persist_cis"/>
    <s v="cis_relar"/>
    <s v="v_cis_relar"/>
    <s v="cis_relar_YYYYMMDD.txt"/>
    <s v="cis_relar_YYYYMMDD.ctl"/>
    <s v="Daily"/>
    <s v="d"/>
    <s v="ingest_cis_relar_d"/>
    <x v="67"/>
    <s v="CBR_Ingestion_cis_relar_v01_00_00.xlsx"/>
    <x v="0"/>
    <s v="Not Started"/>
    <s v="Auto"/>
    <s v="N"/>
    <m/>
    <s v="N/A"/>
    <s v="N/A"/>
    <m/>
    <s v="N/A"/>
    <x v="1"/>
  </r>
  <r>
    <x v="0"/>
    <x v="4"/>
    <x v="1"/>
    <x v="2"/>
    <n v="176"/>
    <x v="4"/>
    <s v="doctp"/>
    <s v="doctp"/>
    <s v="persist_cis"/>
    <s v="cis_doctp"/>
    <s v="v_cis_doctp"/>
    <s v="cis_doctp_YYYYMMDD.txt"/>
    <s v="cis_doctp_YYYYMMDD.ctl"/>
    <s v="Daily"/>
    <s v="d"/>
    <s v="ingest_cis_doctp_d"/>
    <x v="68"/>
    <s v="CBR_Ingestion_cis_doctp_v01_00_00.xlsx"/>
    <x v="0"/>
    <s v="Not Started"/>
    <s v="Auto"/>
    <s v="N"/>
    <m/>
    <s v="N/A"/>
    <s v="N/A"/>
    <m/>
    <s v="N/A"/>
    <x v="1"/>
  </r>
  <r>
    <x v="0"/>
    <x v="4"/>
    <x v="1"/>
    <x v="2"/>
    <n v="176"/>
    <x v="4"/>
    <s v="cntreltp"/>
    <s v="cntreltp"/>
    <s v="persist_cis"/>
    <s v="cis_cntreltp"/>
    <s v="v_cis_cntreltp"/>
    <s v="cis_cntreltp_YYYYMMDD.txt"/>
    <s v="cis_cntreltp_YYYYMMDD.ctl"/>
    <s v="Daily"/>
    <s v="d"/>
    <s v="ingest_cis_cntreltp_d"/>
    <x v="69"/>
    <s v="CBR_Ingestion_cis_cntreltp_v01_00_00.xlsx"/>
    <x v="0"/>
    <s v="Not Started"/>
    <s v="Tua"/>
    <s v="N"/>
    <m/>
    <s v="N/A"/>
    <s v="N/A"/>
    <m/>
    <s v="N/A"/>
    <x v="1"/>
  </r>
  <r>
    <x v="0"/>
    <x v="4"/>
    <x v="1"/>
    <x v="2"/>
    <n v="176"/>
    <x v="4"/>
    <s v="ipxcontact"/>
    <s v="ipxcontact"/>
    <s v="persist_cis"/>
    <s v="cis_ipxcontact"/>
    <s v="v_cis_ipxcontact"/>
    <s v="cis_ipxcontact_YYYYMMDD.txt"/>
    <s v="cis_ipxcontact_YYYYMMDD.ctl"/>
    <s v="Daily"/>
    <s v="d"/>
    <s v="ingest_cis_ipxcontact_d"/>
    <x v="70"/>
    <s v="CBR_Ingestion_cis_ipxcontact_v01_00_00.xlsx"/>
    <x v="0"/>
    <s v="Not Started"/>
    <s v="Auto"/>
    <s v="N"/>
    <m/>
    <s v="N/A"/>
    <d v="2024-02-07T00:00:00"/>
    <m/>
    <s v="N/A"/>
    <x v="1"/>
  </r>
  <r>
    <x v="0"/>
    <x v="4"/>
    <x v="1"/>
    <x v="2"/>
    <n v="176"/>
    <x v="4"/>
    <s v="conttp"/>
    <s v="conttp"/>
    <s v="persist_cis"/>
    <s v="cis_conttp"/>
    <s v="v_cis_conttp"/>
    <s v="cis_conttp_YYYYMMDD.txt"/>
    <s v="cis_conttp_YYYYMMDD.ctl"/>
    <s v="Daily"/>
    <s v="d"/>
    <s v="ingest_cis_conttp_d"/>
    <x v="71"/>
    <s v="CBR_Ingestion_cis_conttp_v01_00_00.xlsx"/>
    <x v="0"/>
    <s v="Not Started"/>
    <s v="Tua"/>
    <s v="N"/>
    <m/>
    <s v="N/A"/>
    <s v="N/A"/>
    <m/>
    <s v="N/A"/>
    <x v="1"/>
  </r>
  <r>
    <x v="0"/>
    <x v="4"/>
    <x v="1"/>
    <x v="2"/>
    <n v="176"/>
    <x v="4"/>
    <s v="continfo"/>
    <s v="continfo"/>
    <s v="persist_cis"/>
    <s v="cis_continfo"/>
    <s v="v_cis_continfo"/>
    <s v="cis_continfo_YYYYMMDD.txt"/>
    <s v="cis_continfo_YYYYMMDD.ctl"/>
    <s v="Daily"/>
    <s v="d"/>
    <s v="ingest_cis_continfo_d"/>
    <x v="72"/>
    <s v="CBR_Ingestion_cis_continfo_v01_00_00.xlsx"/>
    <x v="0"/>
    <s v="Not Started"/>
    <s v="Auto"/>
    <s v="N"/>
    <m/>
    <s v="N/A"/>
    <d v="2024-02-07T00:00:00"/>
    <m/>
    <s v="N/A"/>
    <x v="1"/>
  </r>
  <r>
    <x v="0"/>
    <x v="4"/>
    <x v="1"/>
    <x v="2"/>
    <n v="176"/>
    <x v="4"/>
    <s v="idv"/>
    <s v="idv"/>
    <s v="persist_cis"/>
    <s v="cis_idv"/>
    <s v="v_cis_idv"/>
    <s v="cis_idv_YYYYMMDD.txt"/>
    <s v="cis_idv_YYYYMMDD.ctl"/>
    <s v="Daily"/>
    <s v="d"/>
    <s v="ingest_cis_idv_d"/>
    <x v="73"/>
    <s v="CBR_Ingestion_cis_idv_v01_00_00.xlsx"/>
    <x v="0"/>
    <s v="Not Started"/>
    <s v="Auto"/>
    <s v="N"/>
    <m/>
    <s v="N/A"/>
    <d v="2024-02-07T00:00:00"/>
    <m/>
    <s v="N/A"/>
    <x v="1"/>
  </r>
  <r>
    <x v="0"/>
    <x v="4"/>
    <x v="1"/>
    <x v="2"/>
    <n v="176"/>
    <x v="4"/>
    <s v="org"/>
    <s v="org"/>
    <s v="persist_cis"/>
    <s v="cis_org"/>
    <s v="v_cis_org"/>
    <s v="cis_org_YYYYMMDD.txt"/>
    <s v="cis_org_YYYYMMDD.ctl"/>
    <s v="Daily"/>
    <s v="d"/>
    <s v="ingest_cis_org_d"/>
    <x v="74"/>
    <s v="CBR_Ingestion_cis_org_v01_00_00.xlsx"/>
    <x v="0"/>
    <s v="Not Started"/>
    <s v="Auto"/>
    <s v="N"/>
    <m/>
    <s v="N/A"/>
    <d v="2024-02-07T00:00:00"/>
    <m/>
    <s v="N/A"/>
    <x v="1"/>
  </r>
  <r>
    <x v="0"/>
    <x v="4"/>
    <x v="1"/>
    <x v="2"/>
    <n v="176"/>
    <x v="4"/>
    <s v="ipsegment"/>
    <s v="ipsegment"/>
    <s v="persist_cis"/>
    <s v="cis_ipsegment"/>
    <s v="v_cis_ipsegment"/>
    <s v="cis_ipsegment_YYYYMMDD.txt"/>
    <s v="cis_ipsegment_YYYYMMDD.ctl"/>
    <s v="Daily"/>
    <s v="d"/>
    <s v="ingest_cis_ipsegment_d"/>
    <x v="75"/>
    <s v="CBR_Ingestion_cis_ipsegment_v01_00_00.xlsx"/>
    <x v="0"/>
    <s v="Not Started"/>
    <s v="Auto"/>
    <s v="N"/>
    <m/>
    <s v="N/A"/>
    <d v="2024-02-07T00:00:00"/>
    <m/>
    <s v="N/A"/>
    <x v="1"/>
  </r>
  <r>
    <x v="0"/>
    <x v="4"/>
    <x v="1"/>
    <x v="2"/>
    <n v="176"/>
    <x v="4"/>
    <s v="histsegm"/>
    <s v="histsegm"/>
    <s v="persist_cis"/>
    <s v="cis_histsegm"/>
    <s v="v_cis_histsegm"/>
    <s v="cis_histsegm_YYYYMMDD.txt"/>
    <s v="cis_histsegm_YYYYMMDD.ctl"/>
    <s v="Daily"/>
    <s v="d"/>
    <s v="ingest_cis_histsegm_d"/>
    <x v="76"/>
    <s v="CBR_Ingestion_cis_histsegm_v01_00_00.xlsx"/>
    <x v="0"/>
    <s v="Not Started"/>
    <s v="Auto"/>
    <s v="N"/>
    <m/>
    <s v="N/A"/>
    <d v="2024-02-07T00:00:00"/>
    <m/>
    <s v="N/A"/>
    <x v="1"/>
  </r>
  <r>
    <x v="0"/>
    <x v="4"/>
    <x v="1"/>
    <x v="2"/>
    <n v="176"/>
    <x v="4"/>
    <s v="addr"/>
    <s v="addr"/>
    <s v="persist_cis"/>
    <s v="cis_addr"/>
    <s v="v_cis_addr"/>
    <s v="cis_addr_YYYYMMDD.txt"/>
    <s v="cis_addr_YYYYMMDD.ctl"/>
    <s v="Daily"/>
    <s v="d"/>
    <s v="ingest_cis_addr_d"/>
    <x v="77"/>
    <s v="CBR_Ingestion_cis_addr_v01_00_00.xlsx"/>
    <x v="0"/>
    <s v="Not Started"/>
    <s v="Auto"/>
    <s v="N"/>
    <m/>
    <s v="N/A"/>
    <d v="2024-02-07T00:00:00"/>
    <m/>
    <s v="N/A"/>
    <x v="1"/>
  </r>
  <r>
    <x v="0"/>
    <x v="4"/>
    <x v="1"/>
    <x v="2"/>
    <n v="176"/>
    <x v="4"/>
    <s v="ipxaddr"/>
    <s v="ipxaddr"/>
    <s v="persist_cis"/>
    <s v="cis_ipxaddr"/>
    <s v="v_cis_ipxaddr"/>
    <s v="cis_ipxaddr_YYYYMMDD.txt"/>
    <s v="cis_ipxaddr_YYYYMMDD.ctl"/>
    <s v="Daily"/>
    <s v="d"/>
    <s v="ingest_cis_ipxaddr_d"/>
    <x v="78"/>
    <s v="CBR_Ingestion_cis_ipxaddr_v01_00_00.xlsx"/>
    <x v="0"/>
    <s v="Not Started"/>
    <s v="Auto"/>
    <s v="N"/>
    <m/>
    <s v="N/A"/>
    <d v="2024-02-07T00:00:00"/>
    <m/>
    <s v="N/A"/>
    <x v="1"/>
  </r>
  <r>
    <x v="0"/>
    <x v="4"/>
    <x v="1"/>
    <x v="2"/>
    <n v="176"/>
    <x v="4"/>
    <s v="dntcnt"/>
    <s v="dntcnt"/>
    <s v="persist_cis"/>
    <s v="cis_dntcnt"/>
    <s v="v_cis_dntcnt"/>
    <s v="cis_dntcnt_YYYYMMDD.txt"/>
    <s v="cis_dntcnt_YYYYMMDD.ctl"/>
    <s v="Daily"/>
    <s v="d"/>
    <s v="ingest_cis_dntcnt_d"/>
    <x v="79"/>
    <s v="CBR_Ingestion_cis_dntcnt_v01_00_00.xlsx"/>
    <x v="0"/>
    <s v="Not Started"/>
    <s v="Auto"/>
    <s v="N"/>
    <m/>
    <s v="N/A"/>
    <d v="2024-02-07T00:00:00"/>
    <m/>
    <s v="N/A"/>
    <x v="1"/>
  </r>
  <r>
    <x v="0"/>
    <x v="4"/>
    <x v="1"/>
    <x v="2"/>
    <n v="176"/>
    <x v="4"/>
    <s v="othdoc"/>
    <s v="othdoc"/>
    <s v="persist_cis"/>
    <s v="cis_othdoc"/>
    <s v="v_cis_othdoc"/>
    <s v="cis_othdoc_YYYYMMDD.txt"/>
    <s v="cis_othdoc_YYYYMMDD.ctl"/>
    <s v="Daily"/>
    <s v="d"/>
    <s v="ingest_cis_othdoc_d"/>
    <x v="80"/>
    <s v="CBR_Ingestion_cis_othdoc_v01_00_00.xlsx"/>
    <x v="0"/>
    <s v="Not Started"/>
    <s v="Auto"/>
    <s v="N"/>
    <m/>
    <s v="N/A"/>
    <d v="2024-02-07T00:00:00"/>
    <m/>
    <s v="N/A"/>
    <x v="1"/>
  </r>
  <r>
    <x v="1"/>
    <x v="12"/>
    <x v="3"/>
    <x v="6"/>
    <n v="268"/>
    <x v="12"/>
    <s v="kb1dh013_eptrans"/>
    <s v="kb1dh013_eptrans"/>
    <s v="persist_cardlink"/>
    <s v="cardlink_kb1dh013_eptrans"/>
    <s v="v_cardlink_kb1dh013_eptrans"/>
    <m/>
    <m/>
    <s v="Daily"/>
    <s v="d"/>
    <s v="ingest_cardlink_kb1dh013_eptrans_d"/>
    <x v="81"/>
    <s v="CBR_Ingestion_cardlink_kb1dh013_eptrans_v01_00_00.xlsx"/>
    <x v="0"/>
    <s v="In-Progress"/>
    <s v="Auto"/>
    <s v="Header"/>
    <s v="Y"/>
    <s v="Lot 1"/>
    <d v="2024-02-20T00:00:00"/>
    <s v="- To recheck decimal datatype (x,x)"/>
    <m/>
    <x v="0"/>
  </r>
  <r>
    <x v="1"/>
    <x v="12"/>
    <x v="3"/>
    <x v="6"/>
    <n v="268"/>
    <x v="12"/>
    <s v="kb1dh045_cc1d289g"/>
    <s v="kb1dh045_cc1d289g"/>
    <s v="persist_cardlink"/>
    <s v="cardlink_kb1dh045_cc1d289g"/>
    <s v="v_cardlink_kb1dh045_cc1d289g"/>
    <m/>
    <m/>
    <s v="Daily"/>
    <s v="d"/>
    <s v="ingest_cardlink_kb1dh045_cc1d289g_d"/>
    <x v="82"/>
    <s v="CBR_Ingestion_cardlink_kb1dh045_cc1d289g_v01_00_00.xlsx"/>
    <x v="0"/>
    <s v="In-Progress"/>
    <s v="Auto"/>
    <s v="N"/>
    <s v="N"/>
    <s v="Lot 1"/>
    <d v="2024-02-20T00:00:00"/>
    <s v="- To recheck decimal datatype (x,x)_x000a_- To recheck label format in datafile"/>
    <m/>
    <x v="0"/>
  </r>
  <r>
    <x v="1"/>
    <x v="12"/>
    <x v="3"/>
    <x v="6"/>
    <n v="268"/>
    <x v="12"/>
    <s v="kb1dh002_cpbcrd"/>
    <s v="kb1dh002_cpbcrd"/>
    <s v="persist_cardlink"/>
    <s v="cardlink_kb1dh002_cpbcrd"/>
    <s v="v_cardlink_kb1dh002_cpbcrd"/>
    <m/>
    <m/>
    <s v="Daily"/>
    <s v="d"/>
    <s v="ingest_cardlink_kb1dh002_cpbcrd_d"/>
    <x v="83"/>
    <s v="CBR_Ingestion_cardlink_kb1dh002_cpbcrd_v01_00_00.xlsx"/>
    <x v="0"/>
    <s v="In-Progress"/>
    <s v="Auto"/>
    <s v="N"/>
    <s v="Y"/>
    <s v="Lot 1"/>
    <d v="2024-02-21T00:00:00"/>
    <s v="[Feb 21]_x000a_CBR does not extract all fields, to follow KBMF instead"/>
    <m/>
    <x v="0"/>
  </r>
  <r>
    <x v="1"/>
    <x v="12"/>
    <x v="3"/>
    <x v="6"/>
    <n v="268"/>
    <x v="12"/>
    <s v="kb1dh005_kbbcrd"/>
    <s v="kb1dh005_kbbcrd"/>
    <s v="persist_cardlink"/>
    <s v="cardlink_kb1dh005_kbbcrd"/>
    <s v="v_cardlink_kb1dh005_kbbcrd"/>
    <m/>
    <m/>
    <s v="Daily"/>
    <s v="d"/>
    <s v="ingest_cardlink_kb1dh005_kbbcrd_d"/>
    <x v="84"/>
    <s v="CBR_Ingestion_cardlink_kb1dh005_kbbcrd_v01_00_00.xlsx"/>
    <x v="0"/>
    <s v="In-Progress"/>
    <s v="Auto"/>
    <s v="N"/>
    <s v="Y"/>
    <s v="Lot 1"/>
    <d v="2024-02-20T00:00:00"/>
    <m/>
    <m/>
    <x v="0"/>
  </r>
  <r>
    <x v="1"/>
    <x v="12"/>
    <x v="3"/>
    <x v="6"/>
    <n v="268"/>
    <x v="12"/>
    <s v="kb1dh004_cpbmer"/>
    <s v="kb1dh004_cpbmer"/>
    <s v="persist_cardlink"/>
    <s v="cardlink_kb1dh004_cpbmer"/>
    <s v="v_cardlink_kb1dh004_cpbmer"/>
    <m/>
    <m/>
    <s v="Daily"/>
    <s v="d"/>
    <s v="ingest_cardlink_kb1dh004_cpbmer_d"/>
    <x v="85"/>
    <s v="CBR_Ingestion_cardlink_kb1dh004_cpbmer_v01_00_00.xlsx"/>
    <x v="0"/>
    <s v="In-Progress"/>
    <s v="Auto"/>
    <s v="N"/>
    <s v="Y"/>
    <s v="Lot 2"/>
    <d v="2024-02-22T00:00:00"/>
    <s v="KBMF has different layout in one file (TBC with curate team)"/>
    <m/>
    <x v="0"/>
  </r>
  <r>
    <x v="1"/>
    <x v="12"/>
    <x v="3"/>
    <x v="6"/>
    <n v="268"/>
    <x v="12"/>
    <s v="kb1dh023_lbpttrn"/>
    <s v="kb1dh023_lbpttrn"/>
    <s v="persist_cardlink"/>
    <s v="cardlink_kb1dh023_lbpttrn"/>
    <s v="v_cardlink_kb1dh023_lbpttrn"/>
    <m/>
    <m/>
    <s v="Daily"/>
    <s v="d"/>
    <s v="ingest_cardlink_kb1dh023_lbpttrn_d"/>
    <x v="86"/>
    <s v="CBR_Ingestion_cardlink_kb1dh023_lbpttrn_v01_00_00.xlsx"/>
    <x v="0"/>
    <s v="In-Progress"/>
    <s v="Auto"/>
    <s v="N"/>
    <s v="Y"/>
    <s v="Lot 2"/>
    <d v="2024-02-22T00:00:00"/>
    <m/>
    <m/>
    <x v="0"/>
  </r>
  <r>
    <x v="1"/>
    <x v="12"/>
    <x v="3"/>
    <x v="6"/>
    <n v="268"/>
    <x v="12"/>
    <s v="kb1dh039_ccnd5012"/>
    <s v="kb1dh039_ccnd5012"/>
    <s v="persist_cardlink"/>
    <s v="cardlink_kb1dh039_ccnd5012"/>
    <s v="v_cardlink_kb1dh039_ccnd5012"/>
    <m/>
    <m/>
    <s v="Daily"/>
    <s v="d"/>
    <s v="ingest_cardlink_kb1dh039_ccnd5012_d"/>
    <x v="87"/>
    <s v="CBR_Ingestion_cardlink_kb1dh039_ccnd5012_v01_00_00.xlsx"/>
    <x v="0"/>
    <s v="In-Progress"/>
    <s v="Auto"/>
    <m/>
    <m/>
    <s v="Lot 2"/>
    <d v="2024-02-22T00:00:00"/>
    <m/>
    <m/>
    <x v="0"/>
  </r>
  <r>
    <x v="1"/>
    <x v="12"/>
    <x v="3"/>
    <x v="6"/>
    <n v="268"/>
    <x v="12"/>
    <s v="kb1dh010_oadctf"/>
    <s v="kb1dh010_oadctf"/>
    <s v="persist_cardlink"/>
    <s v="cardlink_kb1dh010_oadctf"/>
    <s v="v_cardlink_kb1dh010_oadctf"/>
    <m/>
    <m/>
    <s v="Daily"/>
    <s v="d"/>
    <s v="ingest_cardlink_kb1dh010_oadctf_d"/>
    <x v="88"/>
    <s v="CBR_Ingestion_cardlink_kb1dh010_oadctf_v01_00_00.xlsx"/>
    <x v="0"/>
    <s v="Not Started"/>
    <s v="Auto"/>
    <s v="N"/>
    <s v="Y"/>
    <s v="Lot 2"/>
    <d v="2024-02-23T00:00:00"/>
    <m/>
    <m/>
    <x v="0"/>
  </r>
  <r>
    <x v="1"/>
    <x v="12"/>
    <x v="3"/>
    <x v="6"/>
    <n v="268"/>
    <x v="12"/>
    <s v="kb1dh017_cpamt"/>
    <s v="kb1dh017_cpamt"/>
    <s v="persist_cardlink"/>
    <s v="cardlink_kb1dh017_cpamt"/>
    <s v="v_cardlink_kb1dh017_cpamt"/>
    <m/>
    <m/>
    <s v="Daily"/>
    <s v="d"/>
    <s v="ingest_cardlink_kb1dh017_cpamt_d"/>
    <x v="89"/>
    <s v="CBR_Ingestion_cardlink_kb1dh017_cpamt_v01_00_00.xlsx"/>
    <x v="0"/>
    <s v="Not Started"/>
    <s v="Auto"/>
    <s v="N"/>
    <s v="Y"/>
    <s v="Lot 2"/>
    <d v="2024-02-23T00:00:00"/>
    <m/>
    <m/>
    <x v="0"/>
  </r>
  <r>
    <x v="1"/>
    <x v="12"/>
    <x v="3"/>
    <x v="6"/>
    <n v="268"/>
    <x v="12"/>
    <s v="kb1dh019_cc1t377"/>
    <s v="kb1dh019_cc1t377"/>
    <s v="persist_cardlink"/>
    <s v="cardlink_kb1dh019_cc1t377"/>
    <s v="v_cardlink_kb1dh019_cc1t377"/>
    <m/>
    <m/>
    <s v="Daily"/>
    <s v="d"/>
    <s v="ingest_cardlink_kb1dh019_cc1t377_d"/>
    <x v="90"/>
    <s v="CBR_Ingestion_cardlink_kb1dh019_cc1t377_v01_00_00.xlsx"/>
    <x v="0"/>
    <s v="Not Started"/>
    <s v="Auto"/>
    <s v="N"/>
    <s v="Y"/>
    <s v="Lot 2"/>
    <d v="2024-02-23T00:00:00"/>
    <m/>
    <m/>
    <x v="0"/>
  </r>
  <r>
    <x v="1"/>
    <x v="12"/>
    <x v="3"/>
    <x v="6"/>
    <n v="268"/>
    <x v="12"/>
    <s v="kb1dh018_cpsrptt"/>
    <s v="kb1dh018_cpsrptt"/>
    <s v="persist_cardlink"/>
    <s v="cardlink_kb1dh018_cpsrptt"/>
    <s v="v_cardlink_kb1dh018_cpsrptt"/>
    <m/>
    <m/>
    <s v="Daily"/>
    <s v="d"/>
    <s v="ingest_cardlink_kb1dh018_cpsrptt_d"/>
    <x v="91"/>
    <s v="CBR_Ingestion_cardlink_kb1dh018_cpsrptt_v01_00_00.xlsx"/>
    <x v="0"/>
    <s v="Not Started"/>
    <s v="Auto"/>
    <s v="N"/>
    <s v="Y"/>
    <s v="Lot 2"/>
    <d v="2024-02-23T00:00:00"/>
    <m/>
    <m/>
    <x v="0"/>
  </r>
  <r>
    <x v="1"/>
    <x v="12"/>
    <x v="3"/>
    <x v="6"/>
    <n v="268"/>
    <x v="12"/>
    <s v="kb1dh037_cpccpf"/>
    <s v="kb1dh037_cpccpf"/>
    <s v="persist_cardlink"/>
    <s v="cardlink_kb1dh037_cpccpf"/>
    <s v="v_cardlink_kb1dh037_cpccpf"/>
    <m/>
    <m/>
    <s v="Daily"/>
    <s v="d"/>
    <s v="ingest_cardlink_kb1dh037_cpccpf_d"/>
    <x v="92"/>
    <s v="CBR_Ingestion_cardlink_kb1dh037_cpccpf_v01_00_00.xlsx"/>
    <x v="1"/>
    <s v="In-Progress"/>
    <s v="Auto"/>
    <s v="N"/>
    <s v="Y"/>
    <s v="Lot 2"/>
    <d v="2024-02-23T00:00:00"/>
    <s v="KB1DH037.CPTCPF และ KB1DH037.CPCCPF _x000a_- ใช้ KBMF/CBR เดียวกัน _x000a_- ใน KBMF มีแยก detail 2 section (D and P) + datafile ข้อมูล D P ปนกันในไฟล์เดียว_x000a_- CBR Foundation อิง CBR มีเฉพาะ part D"/>
    <m/>
    <x v="0"/>
  </r>
  <r>
    <x v="1"/>
    <x v="12"/>
    <x v="3"/>
    <x v="6"/>
    <n v="268"/>
    <x v="12"/>
    <s v="kb1dh003_cpbcus"/>
    <s v="kb1dh003_cpbcus"/>
    <s v="persist_cardlink"/>
    <s v="cardlink_kb1dh003_cpbcus"/>
    <s v="v_cardlink_kb1dh003_cpbcus"/>
    <m/>
    <m/>
    <s v="Daily"/>
    <s v="d"/>
    <s v="ingest_cardlink_kb1dh003_cpbcus_d"/>
    <x v="93"/>
    <s v="CBR_Ingestion_cardlink_kb1dh003_cpbcus_v01_00_00.xlsx"/>
    <x v="0"/>
    <s v="In-Progress"/>
    <s v="Auto"/>
    <s v="N"/>
    <s v="N"/>
    <s v="Lot 2"/>
    <d v="2024-02-23T00:00:00"/>
    <m/>
    <m/>
    <x v="0"/>
  </r>
  <r>
    <x v="1"/>
    <x v="12"/>
    <x v="3"/>
    <x v="6"/>
    <n v="268"/>
    <x v="12"/>
    <s v="kb1dh006_kbbcus"/>
    <s v="kb1dh006_kbbcus"/>
    <s v="persist_cardlink"/>
    <s v="cardlink_kb1dh006_kbbcus"/>
    <s v="v_cardlink_kb1dh006_kbbcus"/>
    <m/>
    <m/>
    <s v="Daily"/>
    <s v="d"/>
    <s v="ingest_cardlink_kb1dh006_kbbcus_d"/>
    <x v="94"/>
    <s v="CBR_Ingestion_cardlink_kb1dh006_kbbcus_v01_00_00.xlsx"/>
    <x v="0"/>
    <s v="In-Progress"/>
    <s v="Auto"/>
    <s v="N"/>
    <s v="N"/>
    <s v="Lot 2"/>
    <d v="2024-02-22T00:00:00"/>
    <m/>
    <m/>
    <x v="0"/>
  </r>
  <r>
    <x v="1"/>
    <x v="12"/>
    <x v="3"/>
    <x v="6"/>
    <n v="268"/>
    <x v="12"/>
    <s v="kb1dh028_ccixpt"/>
    <s v="kb1dh028_ccixpt"/>
    <s v="persist_cardlink"/>
    <s v="cardlink_kb1dh028_ccixpt"/>
    <s v="v_cardlink_kb1dh028_ccixpt"/>
    <m/>
    <m/>
    <s v="Daily"/>
    <s v="d"/>
    <s v="ingest_cardlink_kb1dh028_ccixpt_d"/>
    <x v="95"/>
    <s v="CBR_Ingestion_cardlink_kb1dh028_ccixpt_v01_00_00.xlsx"/>
    <x v="1"/>
    <s v="In-Progress"/>
    <s v="Auto"/>
    <s v="N"/>
    <s v="N"/>
    <s v="Lot 2"/>
    <d v="2024-02-23T00:00:00"/>
    <s v="[Feb 22] _x000a_Flag header + tailor, but no header/tailor fields in KBMF_x000a_"/>
    <m/>
    <x v="0"/>
  </r>
  <r>
    <x v="1"/>
    <x v="12"/>
    <x v="3"/>
    <x v="6"/>
    <n v="268"/>
    <x v="12"/>
    <s v="kb1dh029_ccatabla"/>
    <s v="kb1dh029_ccatabla"/>
    <s v="persist_cardlink"/>
    <s v="cardlink_kb1dh029_ccatabla"/>
    <s v="v_cardlink_kb1dh029_ccatabla"/>
    <m/>
    <m/>
    <s v="Daily"/>
    <s v="d"/>
    <s v="ingest_cardlink_kb1dh029_ccatabla_d"/>
    <x v="96"/>
    <s v="CBR_Ingestion_cardlink_kb1dh029_ccatabla_v01_00_00.xlsx"/>
    <x v="1"/>
    <s v="In-Progress"/>
    <s v="Auto"/>
    <s v="N"/>
    <s v="N"/>
    <s v="Lot 2"/>
    <d v="2024-02-23T00:00:00"/>
    <s v="[Feb 22] _x000a_Flag header + tailor, but no header/tailor fields in KBMF_x000a_"/>
    <m/>
    <x v="0"/>
  </r>
  <r>
    <x v="1"/>
    <x v="12"/>
    <x v="3"/>
    <x v="6"/>
    <n v="268"/>
    <x v="12"/>
    <s v="kb1dh030_cuptran"/>
    <s v="kb1dh030_cuptran"/>
    <s v="persist_cardlink"/>
    <s v="cardlink_kb1dh030_cuptran"/>
    <s v="v_cardlink_kb1dh030_cuptran"/>
    <m/>
    <m/>
    <s v="Daily"/>
    <s v="d"/>
    <s v="ingest_cardlink_kb1dh030_cuptran_d"/>
    <x v="97"/>
    <s v="CBR_Ingestion_cardlink_kb1dh030_cuptran_v01_00_00.xlsx"/>
    <x v="0"/>
    <s v="In-Progress"/>
    <s v="Auto"/>
    <s v="N"/>
    <s v="Y"/>
    <s v="Lot 2"/>
    <d v="2024-02-22T00:00:00"/>
    <m/>
    <m/>
    <x v="0"/>
  </r>
  <r>
    <x v="1"/>
    <x v="12"/>
    <x v="3"/>
    <x v="6"/>
    <n v="268"/>
    <x v="12"/>
    <s v="kb1dh031_cc1d583b"/>
    <s v="kb1dh031_cc1d583b"/>
    <s v="persist_cardlink"/>
    <s v="cardlink_kb1dh031_cc1d583b"/>
    <s v="v_cardlink_kb1dh031_cc1d583b"/>
    <m/>
    <m/>
    <s v="Daily"/>
    <s v="d"/>
    <s v="ingest_cardlink_kb1dh031_cc1d583b_d"/>
    <x v="98"/>
    <s v="CBR_Ingestion_cardlink_kb1dh031_cc1d583b_v01_00_00.xlsx"/>
    <x v="0"/>
    <s v="In-Progress"/>
    <s v="Kaew"/>
    <s v="Y"/>
    <s v="change column name - to _"/>
    <s v="Lot 2"/>
    <d v="2024-02-23T00:00:00"/>
    <m/>
    <m/>
    <x v="0"/>
  </r>
  <r>
    <x v="1"/>
    <x v="12"/>
    <x v="0"/>
    <x v="1"/>
    <n v="268"/>
    <x v="12"/>
    <s v="jcb_ahr_log"/>
    <s v="odscc_ccv2_jcb"/>
    <s v="persist_cardlink"/>
    <s v="cardlink_odscc_ccv2_jcb"/>
    <s v="v_cardlink_odscc_ccv2_jcb"/>
    <m/>
    <m/>
    <s v="Daily"/>
    <s v="d"/>
    <s v="ingest_cardlink_odscc_ccv2_jcb_d"/>
    <x v="99"/>
    <s v="CBR_Ingestion_cardlink_odscc_ccv2_jcb_v01_00_00.xlsx"/>
    <x v="1"/>
    <s v="In-Progress"/>
    <s v="Auto"/>
    <s v="N"/>
    <s v="N"/>
    <s v="Lot 2"/>
    <d v="2024-02-23T00:00:00"/>
    <s v="[Feb 22] _x000a_Flag header + tailor, but no header/tailor fields in KBMF_x000a_"/>
    <m/>
    <x v="0"/>
  </r>
  <r>
    <x v="1"/>
    <x v="13"/>
    <x v="1"/>
    <x v="2"/>
    <n v="723"/>
    <x v="13"/>
    <s v="cst"/>
    <s v="customer"/>
    <s v="persist_rmst"/>
    <s v="rmst_customer"/>
    <s v="v_rmst_customer"/>
    <m/>
    <m/>
    <s v="Daily"/>
    <s v="d"/>
    <s v="ingest_rmst_customer_d"/>
    <x v="100"/>
    <s v="CBR_Ingestion_rmst_customer_v01_00_00.xlsx"/>
    <x v="1"/>
    <s v="In-Progress"/>
    <s v="Kaew"/>
    <m/>
    <m/>
    <s v="Lot 2"/>
    <d v="2024-02-23T00:00:00"/>
    <s v="[Feb 22] _x000a_Flag header + tailor, but no header/tailor fields in KBMF_x000a_"/>
    <m/>
    <x v="0"/>
  </r>
  <r>
    <x v="1"/>
    <x v="14"/>
    <x v="0"/>
    <x v="0"/>
    <n v="235"/>
    <x v="14"/>
    <s v="ar"/>
    <s v="pscp_wo_wo1d04h_sam"/>
    <s v="persist_lpm_wrtoff"/>
    <s v="lpm_wrtoff_pscp_wo_wo1d04h_sam"/>
    <s v="v_lpm_wrtoff_pscp_wo_wo1d04h_sam"/>
    <m/>
    <m/>
    <s v="Monthly"/>
    <s v="m"/>
    <s v="ingest_lpm_wrtoff_pscp_wo_wo1d04h_sam_m"/>
    <x v="101"/>
    <s v="CBR_Ingestion_lpm_wrtoff_pscp_wo_wo1d04h_sam_v01_00_00.xlsx"/>
    <x v="1"/>
    <s v="In-Progress"/>
    <s v="Kaew"/>
    <m/>
    <m/>
    <s v="Lot 2"/>
    <d v="2024-02-23T00:00:00"/>
    <s v="[Feb 22] _x000a_Flag header + tailor, but no header/tailor fields in KBMF_x000a_"/>
    <m/>
    <x v="0"/>
  </r>
  <r>
    <x v="1"/>
    <x v="15"/>
    <x v="2"/>
    <x v="3"/>
    <n v="607"/>
    <x v="15"/>
    <s v="fnd_ar"/>
    <s v="vw_t_su_sub_uh_ful"/>
    <s v="persist_ud"/>
    <s v="ud_vw_t_su_sub_uh_ful"/>
    <s v="v_ud_vw_t_su_sub_uh_ful"/>
    <m/>
    <m/>
    <s v="Daily"/>
    <s v="d"/>
    <s v="ingest_ud_vw_t_su_sub_uh_ful_d"/>
    <x v="102"/>
    <s v="CBR_Ingestion_ud_vw_t_su_sub_uh_ful_v01_00_00.xlsx"/>
    <x v="0"/>
    <s v="In-Progress"/>
    <s v="Tua"/>
    <s v="Y"/>
    <s v="N"/>
    <s v="Lot 1"/>
    <d v="2024-02-19T00:00:00"/>
    <s v="[19-Feb-24 Sarancha S.]_x000a_- App_date : To recheck date format in EBAN_x000a_- Waiting to see data format"/>
    <m/>
    <x v="0"/>
  </r>
  <r>
    <x v="1"/>
    <x v="15"/>
    <x v="2"/>
    <x v="3"/>
    <n v="607"/>
    <x v="15"/>
    <s v="fnd_svg_pln"/>
    <s v="vw_kgroup_sidetexttbl"/>
    <s v="persist_ud"/>
    <s v="ud_vw_kgroup_sidetexttbl"/>
    <s v="v_ud_vw_kgroup_sidetexttbl"/>
    <m/>
    <m/>
    <s v="Daily"/>
    <s v="d"/>
    <s v="ingest_ud_vw_kgroup_sidetexttbl_d"/>
    <x v="103"/>
    <s v="CBR_Ingestion_ud_vw_kgroup_sidetexttbl_v01_00_00.xlsx"/>
    <x v="0"/>
    <s v="In-Progress"/>
    <s v="Tua"/>
    <s v="Y"/>
    <s v="N"/>
    <s v="Lot 1"/>
    <d v="2024-02-19T00:00:00"/>
    <s v="[18-Feb-24 Sarancha S.]_x000a_- App_date, extraction_date_time : To recheck date format in EBAN_x000a_- Waiting to see data format"/>
    <m/>
    <x v="0"/>
  </r>
  <r>
    <x v="1"/>
    <x v="15"/>
    <x v="2"/>
    <x v="3"/>
    <n v="607"/>
    <x v="15"/>
    <s v="fnd_dtl"/>
    <s v="vw_fi_fnd_inf_ful"/>
    <s v="persist_ud"/>
    <s v="ud_vw_fi_fnd_inf_ful"/>
    <s v="v_ud_vw_fi_fnd_inf_ful"/>
    <m/>
    <m/>
    <s v="Daily"/>
    <s v="d"/>
    <s v="ingest_ud_vw_fi_fnd_inf_ful_d"/>
    <x v="104"/>
    <s v="CBR_Ingestion_ud_vw_fi_fnd_inf_ful_v01_00_00.xlsx"/>
    <x v="0"/>
    <s v="In-Progress"/>
    <s v="Tua"/>
    <s v="Y"/>
    <s v="N"/>
    <s v="Lot 1"/>
    <d v="2024-02-19T00:00:00"/>
    <s v="[18-Feb-24 Sarancha S.]_x000a_- App_date, extraction_date_time : To recheck date format in EBAN_x000a_- Waiting to see data format"/>
    <m/>
    <x v="0"/>
  </r>
  <r>
    <x v="1"/>
    <x v="15"/>
    <x v="2"/>
    <x v="3"/>
    <n v="607"/>
    <x v="15"/>
    <s v="fnd_tax_slbl"/>
    <s v="vw_flt_rl_sub_bal_enq"/>
    <s v="persist_ud"/>
    <s v="ud_vw_flt_rl_sub_bal_enq"/>
    <s v="v_ud_vw_flt_rl_sub_bal_enq"/>
    <m/>
    <m/>
    <s v="Daily"/>
    <s v="d"/>
    <s v="ingest_ud_vw_flt_rl_sub_bal_enq_d"/>
    <x v="105"/>
    <s v="CBR_Ingestion_ud_vw_flt_rl_sub_bal_enq_v01_00_00.xlsx"/>
    <x v="0"/>
    <s v="In-Progress"/>
    <s v="Tua"/>
    <s v="N"/>
    <s v="N"/>
    <s v="Lot 1"/>
    <d v="2024-02-19T00:00:00"/>
    <m/>
    <m/>
    <x v="0"/>
  </r>
  <r>
    <x v="1"/>
    <x v="15"/>
    <x v="2"/>
    <x v="3"/>
    <n v="607"/>
    <x v="15"/>
    <s v="fnd_ar_mstr"/>
    <s v="vw_t_uh_uh_ful"/>
    <s v="persist_ud"/>
    <s v="ud_vw_t_uh_uh_ful"/>
    <s v="v_ud_vw_t_uh_uh_ful"/>
    <m/>
    <m/>
    <s v="Daily"/>
    <s v="d"/>
    <s v="ingest_ud_vw_t_uh_uh_ful_d"/>
    <x v="106"/>
    <s v="CBR_Ingestion_ud_vw_t_uh_uh_ful_v01_00_00.xlsx"/>
    <x v="0"/>
    <s v="In-Progress"/>
    <s v="Tua"/>
    <s v="Y"/>
    <s v="N"/>
    <s v="Lot 1"/>
    <d v="2024-02-19T00:00:00"/>
    <s v="[19-Feb-24 Sarancha S.]_x000a_- App_date : To recheck date format in EBAN"/>
    <m/>
    <x v="0"/>
  </r>
  <r>
    <x v="0"/>
    <x v="15"/>
    <x v="0"/>
    <x v="0"/>
    <n v="607"/>
    <x v="15"/>
    <s v="fnd"/>
    <s v="ka_fundcode"/>
    <s v="persist_ud"/>
    <s v="ud_ka_fundcode"/>
    <s v="v_ud_ka_fundcode"/>
    <m/>
    <m/>
    <s v="Daily"/>
    <s v="d"/>
    <s v="ingest_ud_ka_fundcode_d"/>
    <x v="107"/>
    <s v="CBR_Ingestion_ud_ka_fundcode_v01_00_00.xlsx"/>
    <x v="0"/>
    <s v="In-Progress"/>
    <s v="Kaew"/>
    <m/>
    <m/>
    <s v="N/A"/>
    <s v="N/A"/>
    <s v="No Source Schema in CBR"/>
    <s v="Header/Tailor"/>
    <x v="0"/>
  </r>
  <r>
    <x v="1"/>
    <x v="15"/>
    <x v="2"/>
    <x v="3"/>
    <n v="607"/>
    <x v="15"/>
    <s v="fnd_dvdn_pymt"/>
    <s v="vw_flt_div_pmt_inc"/>
    <s v="persist_ud"/>
    <s v="ud_vw_flt_div_pmt_inc"/>
    <s v="v_ud_vw_flt_div_pmt_inc"/>
    <m/>
    <m/>
    <s v="Daily"/>
    <s v="d"/>
    <s v="ingest_ud_vw_flt_div_pmt_inc_d"/>
    <x v="108"/>
    <s v="CBR_Ingestion_ud_vw_flt_div_pmt_inc_v01_00_00.xlsx"/>
    <x v="0"/>
    <s v="In-Progress"/>
    <s v="Tua"/>
    <s v="Y"/>
    <s v="N"/>
    <s v="Lot 1"/>
    <d v="2024-02-19T00:00:00"/>
    <m/>
    <m/>
    <x v="0"/>
  </r>
  <r>
    <x v="0"/>
    <x v="16"/>
    <x v="0"/>
    <x v="0"/>
    <s v="KS"/>
    <x v="16"/>
    <s v="fnd_mstr"/>
    <s v="fundmaster"/>
    <s v="persist_ks"/>
    <s v="ks_fundmaster"/>
    <s v="v_ks_fundmaster"/>
    <m/>
    <m/>
    <s v="Monthly"/>
    <s v="m"/>
    <s v="ingest_ks_fundmaster_m"/>
    <x v="109"/>
    <s v="CBR_Ingestion_ks_fundmaster_v01_00_00.xlsx"/>
    <x v="0"/>
    <s v="Not Started"/>
    <s v="Tua"/>
    <s v="Y"/>
    <m/>
    <s v="N/A"/>
    <s v="N/A"/>
    <m/>
    <s v="Header/Tailor"/>
    <x v="0"/>
  </r>
  <r>
    <x v="0"/>
    <x v="16"/>
    <x v="0"/>
    <x v="0"/>
    <s v="KS"/>
    <x v="16"/>
    <s v="fnd_portfl"/>
    <s v="fundportfolio"/>
    <s v="persist_ks"/>
    <s v="ks_fundportfolio"/>
    <s v="v_ks_fundportfolio"/>
    <m/>
    <m/>
    <s v="Monthly"/>
    <s v="m"/>
    <s v="ingest_ks_fundportfolio_m"/>
    <x v="110"/>
    <s v="CBR_Ingestion_ks_fundportfolio_v01_00_00.xlsx"/>
    <x v="0"/>
    <s v="Not Started"/>
    <s v="Tua"/>
    <s v="Y"/>
    <m/>
    <s v="N/A"/>
    <s v="N/A"/>
    <m/>
    <s v="Header/Tailor"/>
    <x v="0"/>
  </r>
  <r>
    <x v="0"/>
    <x v="16"/>
    <x v="0"/>
    <x v="0"/>
    <s v="KS"/>
    <x v="16"/>
    <s v="cst_prfl"/>
    <s v="custprofile"/>
    <s v="persist_ks"/>
    <s v="ks_custprofile"/>
    <s v="v_ks_custprofile"/>
    <m/>
    <m/>
    <s v="Daily"/>
    <s v="d"/>
    <s v="ingest_ks_custprofile_d"/>
    <x v="111"/>
    <s v="CBR_Ingestion_ks_custprofile_v01_00_00.xlsx"/>
    <x v="0"/>
    <s v="Not Started"/>
    <s v="Tua"/>
    <s v="Y"/>
    <m/>
    <s v="N/A"/>
    <s v="N/A"/>
    <m/>
    <s v="Header/Tailor"/>
    <x v="0"/>
  </r>
  <r>
    <x v="0"/>
    <x v="15"/>
    <x v="0"/>
    <x v="0"/>
    <n v="607"/>
    <x v="15"/>
    <s v="prvt_fnd_cst_bal"/>
    <s v="privatefund_balance"/>
    <s v="persist_ud"/>
    <s v="ud_privatefund_balance"/>
    <s v="v_ud_privatefund_balance"/>
    <m/>
    <m/>
    <s v="Daily"/>
    <s v="d"/>
    <s v="ingest_ud_privatefund_balance_d"/>
    <x v="112"/>
    <s v="CBR_Ingestion_ud_privatefund_balance_v01_00_00.xlsx"/>
    <x v="0"/>
    <s v="In-Progress"/>
    <s v="Tua"/>
    <s v="Y"/>
    <m/>
    <s v="N/A"/>
    <s v="N/A"/>
    <m/>
    <s v="Header/Tailor"/>
    <x v="0"/>
  </r>
  <r>
    <x v="1"/>
    <x v="15"/>
    <x v="2"/>
    <x v="3"/>
    <n v="607"/>
    <x v="15"/>
    <s v="std_ins_eod_inc"/>
    <s v="vw_std_ins_eod_inc"/>
    <s v="persist_ud"/>
    <s v="ud_vw_std_ins_eod_inc"/>
    <s v="v_ud_vw_std_ins_eod_inc"/>
    <m/>
    <m/>
    <s v="Daily"/>
    <s v="d"/>
    <s v="ingest_ud_vw_std_ins_eod_inc_d"/>
    <x v="113"/>
    <s v="CBR_Ingestion_ud_vw_std_ins_eod_inc_v01_00_00.xlsx"/>
    <x v="0"/>
    <s v="In-Progress"/>
    <s v="Tua"/>
    <s v="Y"/>
    <s v="N"/>
    <s v="Lot 1"/>
    <d v="2024-02-20T00:00:00"/>
    <s v="[19-Feb-24 Sarancha S.]_x000a_- Waiting to see data format"/>
    <m/>
    <x v="0"/>
  </r>
  <r>
    <x v="1"/>
    <x v="15"/>
    <x v="2"/>
    <x v="3"/>
    <n v="607"/>
    <x v="15"/>
    <s v="fnd_txn"/>
    <s v="vw_transactionext"/>
    <s v="persist_ud"/>
    <s v="ud_vw_transactionext"/>
    <s v="v_ud_vw_transactionext"/>
    <m/>
    <m/>
    <s v="Daily"/>
    <s v="d"/>
    <s v="ingest_ud_vw_transactionext_d"/>
    <x v="114"/>
    <s v="CBR_Ingestion_ud_vw_transactionext_v01_00_00.xlsx"/>
    <x v="0"/>
    <s v="In-Progress"/>
    <s v="Tua"/>
    <s v="Y"/>
    <m/>
    <s v="Lot 1"/>
    <d v="2024-02-20T00:00:00"/>
    <s v="- Date"/>
    <m/>
    <x v="0"/>
  </r>
  <r>
    <x v="1"/>
    <x v="15"/>
    <x v="2"/>
    <x v="3"/>
    <n v="607"/>
    <x v="15"/>
    <s v="fnd_txn"/>
    <s v="vw_transactioneodext"/>
    <s v="persist_ud"/>
    <s v="ud_vw_transactioneodext"/>
    <s v="v_ud_vw_transactioneodext"/>
    <m/>
    <m/>
    <s v="Daily"/>
    <s v="d"/>
    <s v="ingest_ud_vw_transactioneodext_d"/>
    <x v="115"/>
    <s v="CBR_Ingestion_ud_vw_transactioneodext_v01_00_00.xlsx"/>
    <x v="0"/>
    <s v="In-Progress"/>
    <s v="Auto"/>
    <m/>
    <m/>
    <s v="Lot 1"/>
    <d v="2024-02-21T00:00:00"/>
    <m/>
    <m/>
    <x v="0"/>
  </r>
  <r>
    <x v="1"/>
    <x v="15"/>
    <x v="2"/>
    <x v="3"/>
    <n v="607"/>
    <x v="15"/>
    <s v="fnd_ctf_dvdn_pymt"/>
    <s v="vw_flt_dp_div_cert_inc"/>
    <s v="persist_ud"/>
    <s v="ud_vw_flt_dp_div_cert_inc"/>
    <s v="v_ud_vw_flt_dp_div_cert_inc"/>
    <m/>
    <m/>
    <s v="Daily"/>
    <s v="d"/>
    <s v="ingest_ud_vw_flt_dp_div_cert_inc_d"/>
    <x v="116"/>
    <s v="CBR_Ingestion_ud_vw_flt_dp_div_cert_inc_v01_00_00.xlsx"/>
    <x v="0"/>
    <s v="In-Progress"/>
    <s v="Kaew"/>
    <m/>
    <m/>
    <s v="Lot 1"/>
    <d v="2024-02-21T00:00:00"/>
    <m/>
    <m/>
    <x v="0"/>
  </r>
  <r>
    <x v="1"/>
    <x v="17"/>
    <x v="0"/>
    <x v="0"/>
    <n v="754"/>
    <x v="17"/>
    <s v="ar"/>
    <s v="fact_acct"/>
    <s v="persist_dgtl_fctrng"/>
    <s v="dgtl_fctrng_fact_acct"/>
    <s v="v_dgtl_fctrng_fact_acct"/>
    <m/>
    <m/>
    <s v="Daily"/>
    <s v="d"/>
    <s v="ingest_dgtl_fctrng_fact_acct_d"/>
    <x v="117"/>
    <s v="CBR_Ingestion_dgtl_fctrng_fact_acct_v01_00_00.xlsx"/>
    <x v="0"/>
    <s v="In-Progress"/>
    <s v="Kaew"/>
    <m/>
    <m/>
    <s v="Lot 2"/>
    <d v="2024-02-23T00:00:00"/>
    <s v="- Pending to update table specification"/>
    <m/>
    <x v="0"/>
  </r>
  <r>
    <x v="1"/>
    <x v="17"/>
    <x v="2"/>
    <x v="3"/>
    <n v="754"/>
    <x v="17"/>
    <s v="ar_dtl"/>
    <s v="v_purref"/>
    <s v="persist_dgtl_fctrng"/>
    <s v="dgtl_fctrng_v_purref"/>
    <s v="v_dgtl_fctrng_v_purref"/>
    <m/>
    <m/>
    <s v="Daily"/>
    <s v="d"/>
    <s v="ingest_dgtl_fctrng_v_purref_d"/>
    <x v="118"/>
    <s v="CBR_Ingestion_dgtl_fctrng_v_purref_v01_00_00.xlsx"/>
    <x v="0"/>
    <s v="In-Progress"/>
    <s v="Tua"/>
    <m/>
    <m/>
    <s v="Lot 1"/>
    <d v="2024-02-20T00:00:00"/>
    <m/>
    <m/>
    <x v="0"/>
  </r>
  <r>
    <x v="1"/>
    <x v="17"/>
    <x v="2"/>
    <x v="3"/>
    <n v="754"/>
    <x v="17"/>
    <s v="sub_lmt_ar"/>
    <s v="v_clientdebtor"/>
    <s v="persist_dgtl_fctrng"/>
    <s v="dgtl_fctrng_v_clientdebtor"/>
    <s v="v_dgtl_fctrng_v_clientdebtor"/>
    <m/>
    <m/>
    <s v="Daily"/>
    <s v="d"/>
    <s v="ingest_dgtl_fctrng_v_clientdebtor_d"/>
    <x v="119"/>
    <s v="CBR_Ingestion_dgtl_fctrng_v_clientdebtor_v01_00_00.xlsx"/>
    <x v="0"/>
    <s v="In-Progress"/>
    <s v="Tua"/>
    <m/>
    <m/>
    <s v="Lot 1"/>
    <d v="2024-02-20T00:00:00"/>
    <s v="- Column Diff in CBR (facfee)_x000a_- Column in CBR and KBMF not align (อิงตาม CBR)"/>
    <m/>
    <x v="0"/>
  </r>
  <r>
    <x v="1"/>
    <x v="17"/>
    <x v="2"/>
    <x v="3"/>
    <n v="754"/>
    <x v="17"/>
    <s v="pd_cd"/>
    <s v="v_product"/>
    <s v="persist_dgtl_fctrng"/>
    <s v="dgtl_fctrng_v_product"/>
    <s v="v_dgtl_fctrng_v_product"/>
    <m/>
    <m/>
    <s v="Daily"/>
    <s v="d"/>
    <s v="ingest_dgtl_fctrng_v_product_d"/>
    <x v="120"/>
    <s v="CBR_Ingestion_dgtl_fctrng_v_product_v01_00_00.xlsx"/>
    <x v="0"/>
    <s v="In-Progress"/>
    <s v="Tua"/>
    <m/>
    <m/>
    <s v="Lot 1"/>
    <d v="2024-02-20T00:00:00"/>
    <s v="- Float change to integer_x000a_(create from lastest CBR)"/>
    <m/>
    <x v="0"/>
  </r>
  <r>
    <x v="1"/>
    <x v="17"/>
    <x v="2"/>
    <x v="3"/>
    <n v="754"/>
    <x v="17"/>
    <s v="lmt_ar_dtl"/>
    <s v="v_company"/>
    <s v="persist_dgtl_fctrng"/>
    <s v="dgtl_fctrng_v_company"/>
    <s v="v_dgtl_fctrng_v_company"/>
    <m/>
    <m/>
    <s v="Daily"/>
    <s v="d"/>
    <s v="ingest_dgtl_fctrng_v_company_d"/>
    <x v="121"/>
    <s v="CBR_Ingestion_dgtl_fctrng_v_company_v01_00_00.xlsx"/>
    <x v="0"/>
    <s v="In-Progress"/>
    <s v="Tua"/>
    <m/>
    <m/>
    <s v="Lot 1"/>
    <d v="2024-02-20T00:00:00"/>
    <s v="-M/O change to M_x000a_- C change to O_x000a_- Column Diff_x000a_- waiting to query date format_x000a_(create from lastest CBR)"/>
    <m/>
    <x v="0"/>
  </r>
  <r>
    <x v="1"/>
    <x v="17"/>
    <x v="2"/>
    <x v="3"/>
    <n v="754"/>
    <x v="17"/>
    <s v="cr_lmt_ar_dtl"/>
    <s v="v_clientlimit"/>
    <s v="persist_dgtl_fctrng"/>
    <s v="dgtl_fctrng_v_clientlimit"/>
    <s v="v_dgtl_fctrng_v_clientlimit"/>
    <m/>
    <m/>
    <s v="Daily"/>
    <s v="d"/>
    <s v="ingest_dgtl_fctrng_v_clientlimit_d"/>
    <x v="122"/>
    <s v="CBR_Ingestion_dgtl_fctrng_v_clientlimit_v01_00_00.xlsx"/>
    <x v="0"/>
    <s v="In-Progress"/>
    <s v="Tua"/>
    <m/>
    <m/>
    <s v="Lot 1"/>
    <d v="2024-02-20T00:00:00"/>
    <s v="- waiting to query date format_x000a_(create from lastest CBR no diff)"/>
    <m/>
    <x v="0"/>
  </r>
  <r>
    <x v="1"/>
    <x v="17"/>
    <x v="2"/>
    <x v="3"/>
    <n v="754"/>
    <x v="17"/>
    <s v="ip"/>
    <s v="v_cis"/>
    <s v="persist_dgtl_fctrng"/>
    <s v="dgtl_fctrng_v_cis"/>
    <s v="v_dgtl_fctrng_v_cis"/>
    <m/>
    <m/>
    <s v="Daily"/>
    <s v="d"/>
    <s v="ingest_dgtl_fctrng_v_cis_d"/>
    <x v="123"/>
    <s v="CBR_Ingestion_dgtl_fctrng_v_cis_v01_00_00.xlsx"/>
    <x v="0"/>
    <s v="In-Progress"/>
    <s v="Tua"/>
    <m/>
    <m/>
    <s v="Lot 1"/>
    <d v="2024-02-20T00:00:00"/>
    <s v="- waiting to query date format_x000a_- OrgCode is PK in KBMF แต่ใน CBR เป็น O_x000a_(create from lastest CBR no diff)"/>
    <m/>
    <x v="0"/>
  </r>
  <r>
    <x v="1"/>
    <x v="17"/>
    <x v="2"/>
    <x v="3"/>
    <n v="754"/>
    <x v="17"/>
    <s v="lmt_int_rate"/>
    <s v="v_interestspread"/>
    <s v="persist_dgtl_fctrng"/>
    <s v="dgtl_fctrng_v_interestspread"/>
    <s v="v_dgtl_fctrng_v_interestspread"/>
    <m/>
    <m/>
    <s v="Daily"/>
    <s v="d"/>
    <s v="ingest_dgtl_fctrng_v_interestspread_d"/>
    <x v="124"/>
    <s v="CBR_Ingestion_dgtl_fctrng_v_interestspread_v01_00_00.xlsx"/>
    <x v="0"/>
    <s v="In-Progress"/>
    <s v="Kaew"/>
    <m/>
    <m/>
    <s v="Lot 2"/>
    <d v="2024-02-22T00:00:00"/>
    <s v="- คอลัมน์ใน CBR มีการสลับตำแหน่ง (อิงตาม KBMF)"/>
    <m/>
    <x v="0"/>
  </r>
  <r>
    <x v="1"/>
    <x v="0"/>
    <x v="0"/>
    <x v="0"/>
    <n v="668"/>
    <x v="0"/>
    <s v="txn"/>
    <s v="deptxn_db"/>
    <s v="persist_pcb_dep"/>
    <s v="pcb_dep_deptxn_db"/>
    <s v="v_pcb_dep_deptxn_db"/>
    <m/>
    <m/>
    <s v="Daily"/>
    <s v="d"/>
    <s v="ingest_pcb_dep_deptxn_db_d"/>
    <x v="125"/>
    <s v="CBR_Ingestion_pcb_dep_deptxn_db_v01_00_00.xlsx"/>
    <x v="1"/>
    <s v="In-Progress"/>
    <s v="Kaew"/>
    <m/>
    <m/>
    <s v="Lot 2"/>
    <d v="2024-02-23T00:00:00"/>
    <s v="[Feb 22] _x000a_Flag header + tailor, but no header/tailor fields in KBMF"/>
    <m/>
    <x v="0"/>
  </r>
  <r>
    <x v="1"/>
    <x v="18"/>
    <x v="3"/>
    <x v="6"/>
    <n v="268.01"/>
    <x v="18"/>
    <s v="card_info"/>
    <s v="ci1d1166_crdhd"/>
    <s v="persist_cardlink_acq"/>
    <s v="cardlink_acq_ci1d1166_crdhd"/>
    <s v="v_cardlink_acq_ci1d1166_crdhd"/>
    <m/>
    <m/>
    <s v="Daily"/>
    <s v="d"/>
    <s v="ingest_cardlink_acq_ci1d1166_crdhd_d"/>
    <x v="126"/>
    <s v="CBR_Ingestion_cardlink_acq_ci1d1166_crdhd_v01_00_00.xlsx"/>
    <x v="0"/>
    <s v="In-Progress"/>
    <s v="Auto"/>
    <s v="Header"/>
    <s v="N"/>
    <s v="Lot 1"/>
    <d v="2024-02-19T00:00:00"/>
    <s v="- Pending Cast datatype YYMM,HHMMSS"/>
    <m/>
    <x v="0"/>
  </r>
  <r>
    <x v="1"/>
    <x v="18"/>
    <x v="3"/>
    <x v="6"/>
    <n v="268.01"/>
    <x v="18"/>
    <s v="card_regis"/>
    <s v="ci1d1178_crdreg"/>
    <s v="persist_cardlink_acq"/>
    <s v="cardlink_acq_ci1d1178_crdreg"/>
    <s v="v_cardlink_acq_ci1d1178_crdreg"/>
    <m/>
    <m/>
    <s v="Daily"/>
    <s v="d"/>
    <s v="ingest_cardlink_acq_ci1d1178_crdreg_d"/>
    <x v="127"/>
    <s v="CBR_Ingestion_cardlink_acq_ci1d1178_crdreg_v01_00_00.xlsx"/>
    <x v="0"/>
    <s v="In-Progress"/>
    <s v="Tua"/>
    <m/>
    <m/>
    <s v="Lot 1"/>
    <d v="2024-02-19T00:00:00"/>
    <s v="[18-Feb-24 Sarancha S.]_x000a_- date format yyyy-MM-ddTHH:mm:ss[.s[s*]][TZD] _x000a_- Note: cardbirthday (BC.)"/>
    <m/>
    <x v="0"/>
  </r>
  <r>
    <x v="1"/>
    <x v="18"/>
    <x v="3"/>
    <x v="6"/>
    <n v="268.01"/>
    <x v="18"/>
    <s v="card_tp"/>
    <s v="ci1d1167_cardtype"/>
    <s v="persist_cardlink_acq"/>
    <s v="cardlink_acq_ci1d1167_cardtype"/>
    <s v="v_cardlink_acq_ci1d1167_cardtype"/>
    <m/>
    <m/>
    <s v="Daily"/>
    <s v="d"/>
    <s v="ingest_cardlink_acq_ci1d1167_cardtype_d"/>
    <x v="128"/>
    <s v="CBR_Ingestion_cardlink_acq_ci1d1167_cardtype_v01_00_00.xlsx"/>
    <x v="0"/>
    <s v="In-Progress"/>
    <s v="Auto"/>
    <s v="Header"/>
    <s v="N"/>
    <s v="Lot 1"/>
    <d v="2024-02-19T00:00:00"/>
    <m/>
    <m/>
    <x v="0"/>
  </r>
  <r>
    <x v="1"/>
    <x v="19"/>
    <x v="1"/>
    <x v="7"/>
    <n v="772"/>
    <x v="19"/>
    <s v="card_holdr"/>
    <s v="bda772n2_cardholder_full_dih_enc"/>
    <s v="persist_ccms"/>
    <s v="ccms_bda772n2_cardholder_full_dih_enc"/>
    <s v="v_ccms_bda772n2_cardholder_full_dih_enc"/>
    <s v="ccms_bda772n2_cardholder_full_dih_enc_YYYYMMDD.txt"/>
    <s v="ccms_bda772n2_cardholder_full_dih_enc_YYYYMMDD.ctl"/>
    <s v="Daily"/>
    <s v="d"/>
    <s v="ingest_ccms_bda772n2_cardholder_full_dih_enc_d"/>
    <x v="129"/>
    <s v="CBR_Ingestion_ccms_bda772n2_cardholder_full_dih_enc_v01_00_00.xlsx"/>
    <x v="0"/>
    <s v="In-Progress"/>
    <s v="Auto"/>
    <s v="Header"/>
    <s v="N"/>
    <s v="Lot 1"/>
    <d v="2024-02-19T00:00:00"/>
    <m/>
    <m/>
    <x v="0"/>
  </r>
  <r>
    <x v="1"/>
    <x v="19"/>
    <x v="1"/>
    <x v="7"/>
    <n v="772"/>
    <x v="19"/>
    <s v="card_regis"/>
    <s v="bda772n4_cardregister"/>
    <s v="persist_ccms"/>
    <s v="ccms_bda772n4_cardregister"/>
    <s v="v_ccms_bda772n4_cardregister"/>
    <s v="ccms_bda772n4_cardregister_YYYYMMDD.txt"/>
    <s v="ccms_bda772n4_cardregister_YYYYMMDD.ctl"/>
    <s v="Daily"/>
    <s v="d"/>
    <s v="ingest_ccms_bda772n4_cardregister_d"/>
    <x v="130"/>
    <s v="CBR_Ingestion_ccms_bda772n4_cardregister_v01_00_00.xlsx"/>
    <x v="0"/>
    <s v="In-Progress"/>
    <s v="Auto"/>
    <s v="Header"/>
    <s v="N"/>
    <s v="Lot 1"/>
    <d v="2024-02-19T00:00:00"/>
    <m/>
    <m/>
    <x v="0"/>
  </r>
  <r>
    <x v="1"/>
    <x v="19"/>
    <x v="1"/>
    <x v="7"/>
    <n v="772"/>
    <x v="19"/>
    <s v="card_holdr_purge"/>
    <s v="bp772n1_cardholder_purge"/>
    <s v="persist_ccms"/>
    <s v="ccms_bp772n1_cardholder_purge"/>
    <s v="v_ccms_bp772n1_cardholder_purge"/>
    <s v="ccms_bp772n1_cardholder_purge_YYYYMMDD.txt"/>
    <s v="ccms_bp772n1_cardholder_purge_YYYYMMDD.ctl"/>
    <s v="S"/>
    <s v="s"/>
    <s v="ingest_ccms_bp772n1_cardholder_purge_s"/>
    <x v="131"/>
    <s v="CBR_Ingestion_ccms_bp772n1_cardholder_purge_v01_00_00.xlsx"/>
    <x v="0"/>
    <s v="In-Progress"/>
    <s v="Auto"/>
    <s v="Header"/>
    <s v="N"/>
    <s v="Lot 1"/>
    <d v="2024-02-19T00:00:00"/>
    <s v="Remark: Frequency -&gt; Half-Year (First Saturday of January and July)_x000a_"/>
    <m/>
    <x v="0"/>
  </r>
  <r>
    <x v="1"/>
    <x v="19"/>
    <x v="1"/>
    <x v="7"/>
    <n v="772"/>
    <x v="19"/>
    <s v="card_tp"/>
    <s v="bda772n5_listcardtype"/>
    <s v="persist_ccms"/>
    <s v="ccms_bda772n5_listcardtype"/>
    <s v="v_ccms_bda772n5_listcardtype"/>
    <s v="ccms_bda772n5_listcardtype_YYYYMMDD.txt"/>
    <s v="ccms_bda772n5_listcardtype_YYYYMMDD.ctl"/>
    <s v="Daily"/>
    <s v="d"/>
    <s v="ingest_ccms_bda772n5_listcardtype_d"/>
    <x v="132"/>
    <s v="CBR_Ingestion_ccms_bda772n5_listcardtype_v01_00_00.xlsx"/>
    <x v="0"/>
    <s v="In-Progress"/>
    <s v="Auto"/>
    <s v="Header"/>
    <s v="N"/>
    <s v="Lot 1"/>
    <d v="2024-02-19T00:00:00"/>
    <s v="Pending top section"/>
    <m/>
    <x v="0"/>
  </r>
  <r>
    <x v="0"/>
    <x v="20"/>
    <x v="0"/>
    <x v="0"/>
    <n v="506"/>
    <x v="20"/>
    <s v="emp_acct"/>
    <s v="staff_accnt_vw"/>
    <s v="persist_hris"/>
    <s v="hris_staff_accnt_vw"/>
    <s v="v_hris_staff_accnt_vw"/>
    <m/>
    <m/>
    <s v="Daily"/>
    <s v="d"/>
    <s v="ingest_hris_staff_accnt_vw_d"/>
    <x v="133"/>
    <s v="CBR_Ingestion_hris_staff_accnt_vw_v01_00_00.xlsx"/>
    <x v="0"/>
    <s v="Not Started"/>
    <s v="Tua"/>
    <m/>
    <m/>
    <s v="N/A"/>
    <s v="N/A"/>
    <s v="[6-Feb] Delimiter &amp; Encode from KBMF"/>
    <s v="Header/Tailor"/>
    <x v="0"/>
  </r>
  <r>
    <x v="1"/>
    <x v="12"/>
    <x v="3"/>
    <x v="6"/>
    <n v="268"/>
    <x v="12"/>
    <s v="kb1dh001_cp1t170"/>
    <s v="kb1dh001_cp1t170"/>
    <s v="persist_cardlink"/>
    <s v="cardlink_kb1dh001_cp1t170"/>
    <s v="v_cardlink_kb1dh001_cp1t170"/>
    <m/>
    <m/>
    <s v="S"/>
    <s v="s"/>
    <s v="ingest_cardlink_kb1dh001_cp1t170_s"/>
    <x v="134"/>
    <s v="CBR_Ingestion_cardlink_kb1dh001_cp1t170_v01_00_00.xlsx"/>
    <x v="1"/>
    <s v="In-Progress"/>
    <s v="Auto"/>
    <s v="Header"/>
    <s v="Y"/>
    <s v="Lot 2"/>
    <d v="2024-02-23T00:00:00"/>
    <s v="[Feb 19]_x000a_This file has 2 separate EBAN CBRs, Ingestion CBR to separate as per EBAN: _x000a_- 2 sections in KBMF, Master &amp; transaction file_x000a_- Ingestion CBR to separate as per EBAN pending naming convention for master &amp; transaction CBR."/>
    <m/>
    <x v="0"/>
  </r>
  <r>
    <x v="1"/>
    <x v="12"/>
    <x v="3"/>
    <x v="6"/>
    <n v="268"/>
    <x v="12"/>
    <s v="kb1dh007_cpahf"/>
    <s v="kb1dh007_cpahf"/>
    <s v="persist_cardlink"/>
    <s v="cardlink_kb1dh007_cpahf"/>
    <s v="v_cardlink_kb1dh007_cpahf"/>
    <m/>
    <m/>
    <s v="Daily"/>
    <s v="d"/>
    <s v="ingest_cardlink_kb1dh007_cpahf_d"/>
    <x v="135"/>
    <s v="CBR_Ingestion_cardlink_kb1dh007_cpahf_v01_00_00.xlsx"/>
    <x v="0"/>
    <s v="In-Progress"/>
    <s v="Auto"/>
    <s v="Header"/>
    <s v="Y"/>
    <s v="Lot 1"/>
    <d v="2024-02-19T00:00:00"/>
    <s v="[Feb19} Pending: Mandatory Fields"/>
    <m/>
    <x v="0"/>
  </r>
  <r>
    <x v="1"/>
    <x v="12"/>
    <x v="3"/>
    <x v="6"/>
    <n v="268"/>
    <x v="12"/>
    <s v="kb1dh009_kbbmer"/>
    <s v="kb1dh009_kbbmer"/>
    <s v="persist_cardlink"/>
    <s v="cardlink_kb1dh009_kbbmer"/>
    <s v="v_cardlink_kb1dh009_kbbmer"/>
    <m/>
    <m/>
    <s v="Daily"/>
    <s v="d"/>
    <s v="ingest_cardlink_kb1dh009_kbbmer_d"/>
    <x v="136"/>
    <s v="CBR_Ingestion_cardlink_kb1dh009_kbbmer_v01_00_00.xlsx"/>
    <x v="0"/>
    <s v="In-Progress"/>
    <s v="Auto"/>
    <s v="Header"/>
    <s v="Y"/>
    <s v="Lot 1"/>
    <d v="2024-02-19T00:00:00"/>
    <m/>
    <m/>
    <x v="0"/>
  </r>
  <r>
    <x v="1"/>
    <x v="12"/>
    <x v="3"/>
    <x v="6"/>
    <n v="268"/>
    <x v="12"/>
    <s v="kb1dh011_cc1d2027"/>
    <s v="kb1dh011_cc1d2027"/>
    <s v="persist_cardlink"/>
    <s v="cardlink_kb1dh011_cc1d2027"/>
    <s v="v_cardlink_kb1dh011_cc1d2027"/>
    <m/>
    <m/>
    <s v="Daily"/>
    <s v="d"/>
    <s v="ingest_cardlink_kb1dh011_cc1d2027_d"/>
    <x v="137"/>
    <s v="CBR_Ingestion_cardlink_kb1dh011_cc1d2027_v01_00_00.xlsx"/>
    <x v="0"/>
    <s v="In-Progress"/>
    <s v="Auto"/>
    <s v="N"/>
    <s v="Y"/>
    <s v="Lot 2"/>
    <d v="2024-02-23T00:00:00"/>
    <m/>
    <m/>
    <x v="0"/>
  </r>
  <r>
    <x v="1"/>
    <x v="12"/>
    <x v="3"/>
    <x v="6"/>
    <n v="268"/>
    <x v="12"/>
    <s v="kb1dh012_cpcah"/>
    <s v="kb1dh012_cpcah"/>
    <s v="persist_cardlink"/>
    <s v="cardlink_kb1dh012_cpcah"/>
    <s v="v_cardlink_kb1dh012_cpcah"/>
    <m/>
    <m/>
    <s v="Daily"/>
    <s v="d"/>
    <s v="ingest_cardlink_kb1dh012_cpcah_d"/>
    <x v="138"/>
    <s v="CBR_Ingestion_cardlink_kb1dh012_cpcah_v01_00_00.xlsx"/>
    <x v="0"/>
    <s v="In-Progress"/>
    <s v="Auto"/>
    <s v="N"/>
    <s v="Y"/>
    <s v="Lot 2"/>
    <d v="2024-02-23T00:00:00"/>
    <m/>
    <m/>
    <x v="0"/>
  </r>
  <r>
    <x v="1"/>
    <x v="12"/>
    <x v="3"/>
    <x v="6"/>
    <n v="268"/>
    <x v="12"/>
    <s v="kb1dh014_cc1dmpgl"/>
    <s v="kb1dh014_cc1dmpgl"/>
    <s v="persist_cardlink"/>
    <s v="cardlink_kb1dh014_cc1dmpgl"/>
    <s v="v_cardlink_kb1dh014_cc1dmpgl"/>
    <m/>
    <m/>
    <s v="Daily"/>
    <s v="d"/>
    <s v="ingest_cardlink_kb1dh014_cc1dmpgl_d"/>
    <x v="139"/>
    <s v="CBR_Ingestion_cardlink_kb1dh014_cc1dmpgl_v01_00_00.xlsx"/>
    <x v="0"/>
    <s v="In-Progress"/>
    <s v="Auto"/>
    <s v="N"/>
    <s v="Y"/>
    <s v="Lot 2"/>
    <d v="2024-02-23T00:00:00"/>
    <m/>
    <m/>
    <x v="0"/>
  </r>
  <r>
    <x v="1"/>
    <x v="12"/>
    <x v="3"/>
    <x v="6"/>
    <n v="268"/>
    <x v="12"/>
    <s v="kb1dh020_cc1d582d"/>
    <s v="kb1dh020_cc1d582d"/>
    <s v="persist_cardlink"/>
    <s v="cardlink_kb1dh020_cc1d582d"/>
    <s v="v_cardlink_kb1dh020_cc1d582d"/>
    <m/>
    <m/>
    <s v="Daily"/>
    <s v="d"/>
    <s v="ingest_cardlink_kb1dh020_cc1d582d_d"/>
    <x v="140"/>
    <s v="CBR_Ingestion_cardlink_kb1dh020_cc1d582d_v01_00_00.xlsx"/>
    <x v="0"/>
    <s v="In-Progress"/>
    <s v="Kaew"/>
    <m/>
    <m/>
    <s v="Lot 2"/>
    <d v="2024-02-22T00:00:00"/>
    <m/>
    <m/>
    <x v="0"/>
  </r>
  <r>
    <x v="1"/>
    <x v="12"/>
    <x v="3"/>
    <x v="6"/>
    <n v="268"/>
    <x v="12"/>
    <s v="kb1dh021_cc1d582s"/>
    <s v="kb1dh021_cc1d582s"/>
    <s v="persist_cardlink"/>
    <s v="cardlink_kb1dh021_cc1d582s"/>
    <s v="v_cardlink_kb1dh021_cc1d582s"/>
    <m/>
    <m/>
    <s v="Daily"/>
    <s v="d"/>
    <s v="ingest_cardlink_kb1dh021_cc1d582s_d"/>
    <x v="141"/>
    <s v="CBR_Ingestion_cardlink_kb1dh021_cc1d582s_v01_00_00.xlsx"/>
    <x v="0"/>
    <s v="In-Progress"/>
    <s v="Kaew"/>
    <m/>
    <m/>
    <s v="Lot 2"/>
    <d v="2024-02-23T00:00:00"/>
    <m/>
    <m/>
    <x v="0"/>
  </r>
  <r>
    <x v="1"/>
    <x v="12"/>
    <x v="3"/>
    <x v="6"/>
    <n v="268"/>
    <x v="12"/>
    <s v="kb1dh022_oadcc32"/>
    <s v="kb1dh022_oadcc32"/>
    <s v="persist_cardlink"/>
    <s v="cardlink_kb1dh022_oadcc32"/>
    <s v="v_cardlink_kb1dh022_oadcc32"/>
    <m/>
    <m/>
    <s v="Daily"/>
    <s v="d"/>
    <s v="ingest_cardlink_kb1dh022_oadcc32_d"/>
    <x v="142"/>
    <s v="CBR_Ingestion_cardlink_kb1dh022_oadcc32_v01_00_00.xlsx"/>
    <x v="0"/>
    <s v="In-Progress"/>
    <s v="Kaew"/>
    <m/>
    <m/>
    <s v="Lot 2"/>
    <d v="2024-02-23T00:00:00"/>
    <m/>
    <m/>
    <x v="0"/>
  </r>
  <r>
    <x v="1"/>
    <x v="12"/>
    <x v="3"/>
    <x v="6"/>
    <n v="268"/>
    <x v="12"/>
    <s v="kb1dh024_cc1d560"/>
    <s v="kb1dh024_cc1d560"/>
    <s v="persist_cardlink"/>
    <s v="cardlink_kb1dh024_cc1d560"/>
    <s v="v_cardlink_kb1dh024_cc1d560"/>
    <m/>
    <m/>
    <s v="Daily"/>
    <s v="d"/>
    <s v="ingest_cardlink_kb1dh024_cc1d560_d"/>
    <x v="143"/>
    <s v="CBR_Ingestion_cardlink_kb1dh024_cc1d560_v01_00_00.xlsx"/>
    <x v="0"/>
    <s v="In-Progress"/>
    <s v="Kaew"/>
    <m/>
    <m/>
    <s v="Lot 2"/>
    <d v="2024-02-23T00:00:00"/>
    <m/>
    <m/>
    <x v="0"/>
  </r>
  <r>
    <x v="1"/>
    <x v="12"/>
    <x v="3"/>
    <x v="6"/>
    <n v="268"/>
    <x v="12"/>
    <s v="kb1dh025_cpcah"/>
    <s v="kb1dh025_cpcah"/>
    <s v="persist_cardlink"/>
    <s v="cardlink_kb1dh025_cpcah"/>
    <s v="v_cardlink_kb1dh025_cpcah"/>
    <m/>
    <m/>
    <s v="Daily"/>
    <s v="d"/>
    <s v="ingest_cardlink_kb1dh025_cpcah_d"/>
    <x v="144"/>
    <s v="CBR_Ingestion_cardlink_kb1dh025_cpcah_v01_00_00.xlsx"/>
    <x v="0"/>
    <s v="In-Progress"/>
    <s v="Kaew"/>
    <m/>
    <m/>
    <s v="Lot 2"/>
    <d v="2024-02-23T00:00:00"/>
    <m/>
    <m/>
    <x v="0"/>
  </r>
  <r>
    <x v="1"/>
    <x v="12"/>
    <x v="3"/>
    <x v="6"/>
    <n v="268"/>
    <x v="12"/>
    <s v="kb1dh032_addtype"/>
    <s v="kb1dh032_addtype"/>
    <s v="persist_cardlink"/>
    <s v="cardlink_kb1dh032_addtype"/>
    <s v="v_cardlink_kb1dh032_addtype"/>
    <m/>
    <m/>
    <s v="On-Request"/>
    <s v="o"/>
    <s v="ingest_cardlink_kb1dh032_addtype_o"/>
    <x v="145"/>
    <s v="CBR_Ingestion_cardlink_kb1dh032_addtype_v01_00_00.xlsx"/>
    <x v="0"/>
    <s v="In-Progress"/>
    <s v="Kaew"/>
    <m/>
    <m/>
    <s v="Lot 2"/>
    <d v="2024-02-23T00:00:00"/>
    <m/>
    <m/>
    <x v="0"/>
  </r>
  <r>
    <x v="0"/>
    <x v="12"/>
    <x v="3"/>
    <x v="6"/>
    <n v="268"/>
    <x v="12"/>
    <s v="oatkn"/>
    <s v="la10s_oatkn"/>
    <s v="persist_cardlink"/>
    <s v="cardlink_la10s_oatkn"/>
    <s v="v_cardlink_la10s_oatkn"/>
    <m/>
    <m/>
    <s v="Daily"/>
    <s v="d"/>
    <s v="ingest_cardlink_la10s_oatkn_d"/>
    <x v="146"/>
    <s v="CBR_Ingestion_cardlink_la10s_oatkn_v01_00_00.xlsx"/>
    <x v="0"/>
    <s v="Not Started"/>
    <s v="Kaew"/>
    <s v="Y"/>
    <m/>
    <s v="N/A"/>
    <s v="N/A"/>
    <s v="No CBR: Source Schema Empty_x000a_- oatkn_time_change X(10) =&gt; HHH:MM:SS , oatkn_acct_exp_date 9(05) =&gt; MMMYY"/>
    <s v="Header/Tailor"/>
    <x v="0"/>
  </r>
  <r>
    <x v="1"/>
    <x v="12"/>
    <x v="3"/>
    <x v="6"/>
    <n v="268"/>
    <x v="12"/>
    <s v="kb1dh037_cptcpf"/>
    <s v="kb1dh037_cptcpf"/>
    <s v="persist_cardlink"/>
    <s v="cardlink_kb1dh037_cptcpf"/>
    <s v="v_cardlink_kb1dh037_cptcpf"/>
    <m/>
    <m/>
    <s v="Daily"/>
    <s v="d"/>
    <s v="ingest_cardlink_kb1dh037_cptcpf_d"/>
    <x v="147"/>
    <s v="CBR_Ingestion_cardlink_kb1dh037_cptcpf_v01_00_00.xlsx"/>
    <x v="1"/>
    <s v="In-Progress"/>
    <s v="Kaew"/>
    <m/>
    <m/>
    <s v="Lot 2"/>
    <d v="2024-02-23T00:00:00"/>
    <s v="KB1DH037.CPTCPF และ KB1DH037.CPCCPF _x000a_- ใช้ KBMF/CBR เดียวกัน _x000a_- ใน KBMF มีแยก detail 2 section (D and P) + datafile ข้อมูล D P ปนกันในไฟล์เดียว_x000a_- CBR Foundation อิง CBR มีเฉพาะ part D"/>
    <m/>
    <x v="0"/>
  </r>
  <r>
    <x v="1"/>
    <x v="12"/>
    <x v="3"/>
    <x v="6"/>
    <n v="268"/>
    <x v="12"/>
    <s v="kb1dh038_cc1d5012"/>
    <s v="kb1dh038_cc1d5012"/>
    <s v="persist_cardlink"/>
    <s v="cardlink_kb1dh038_cc1d5012"/>
    <s v="v_cardlink_kb1dh038_cc1d5012"/>
    <m/>
    <m/>
    <s v="Daily"/>
    <s v="d"/>
    <s v="ingest_cardlink_kb1dh038_cc1d5012_d"/>
    <x v="148"/>
    <s v="CBR_Ingestion_cardlink_kb1dh038_cc1d5012_v01_00_00.xlsx"/>
    <x v="0"/>
    <s v="In-Progress"/>
    <s v="Kaew"/>
    <m/>
    <m/>
    <s v="Lot 2"/>
    <d v="2024-02-23T00:00:00"/>
    <m/>
    <m/>
    <x v="0"/>
  </r>
  <r>
    <x v="1"/>
    <x v="12"/>
    <x v="3"/>
    <x v="6"/>
    <n v="268"/>
    <x v="12"/>
    <s v="lb1dh002_lbcrd"/>
    <s v="lb1dh002_lbcrd"/>
    <s v="persist_cardlink"/>
    <s v="cardlink_lb1dh002_lbcrd"/>
    <s v="v_cardlink_lb1dh002_lbcrd"/>
    <m/>
    <m/>
    <s v="Daily"/>
    <s v="d"/>
    <s v="ingest_cardlink_lb1dh002_lbcrd_d"/>
    <x v="149"/>
    <s v="CBR_Ingestion_cardlink_lb1dh002_lbcrd_v01_00_00.xlsx"/>
    <x v="0"/>
    <s v="In-Progress"/>
    <s v="Kaew"/>
    <m/>
    <m/>
    <s v="Lot 2"/>
    <d v="2024-02-23T00:00:00"/>
    <m/>
    <m/>
    <x v="0"/>
  </r>
  <r>
    <x v="0"/>
    <x v="5"/>
    <x v="1"/>
    <x v="2"/>
    <n v="780"/>
    <x v="5"/>
    <s v="downstreamrules"/>
    <s v="downstreamrules"/>
    <s v="persist_csm"/>
    <s v="csm_downstreamrules"/>
    <s v="v_csm_downstreamrules"/>
    <s v="csm_downstreamrules_YYYYMMDD.txt"/>
    <s v="csm_downstreamrules_YYYYMMDD.ctl"/>
    <s v="Daily"/>
    <s v="d"/>
    <s v="ingest_csm_downstreamrules_d"/>
    <x v="150"/>
    <s v="CBR_Ingestion_csm_downstreamrules_v01_00_00.xlsx"/>
    <x v="0"/>
    <s v="Not Started"/>
    <s v="Tua"/>
    <m/>
    <m/>
    <s v="N/A"/>
    <s v="N/A"/>
    <s v="No CBR: Source Schema Empty"/>
    <s v="N/A"/>
    <x v="1"/>
  </r>
  <r>
    <x v="0"/>
    <x v="5"/>
    <x v="1"/>
    <x v="2"/>
    <n v="780"/>
    <x v="5"/>
    <s v="downstreamconfig"/>
    <s v="downstreamconfig"/>
    <s v="persist_csm"/>
    <s v="csm_downstreamconfig"/>
    <s v="v_csm_downstreamconfig"/>
    <s v="csm_downstreamconfig_YYYYMMDD.txt"/>
    <s v="csm_downstreamconfig_YYYYMMDD.ctl"/>
    <s v="Daily"/>
    <s v="d"/>
    <s v="ingest_csm_downstreamconfig_d"/>
    <x v="151"/>
    <s v="CBR_Ingestion_csm_downstreamconfig_v01_00_00.xlsx"/>
    <x v="0"/>
    <s v="Not Started"/>
    <s v="Tua"/>
    <m/>
    <m/>
    <s v="N/A"/>
    <s v="N/A"/>
    <s v="No CBR: Source Schema Empty"/>
    <s v="N/A"/>
    <x v="1"/>
  </r>
  <r>
    <x v="0"/>
    <x v="5"/>
    <x v="1"/>
    <x v="2"/>
    <n v="780"/>
    <x v="5"/>
    <s v="custxformxconsentlog"/>
    <s v="custxformxconsentlog"/>
    <s v="persist_csm"/>
    <s v="csm_custxformxconsentlog"/>
    <s v="v_csm_custxformxconsentlog"/>
    <s v="csm_custxformxconsentlog_YYYYMMDD.txt"/>
    <s v="csm_custxformxconsentlog_YYYYMMDD.ctl"/>
    <s v="Daily"/>
    <s v="d"/>
    <s v="ingest_csm_custxformxconsentlog_d"/>
    <x v="152"/>
    <s v="CBR_Ingestion_csm_custxformxconsentlog_v01_00_00.xlsx"/>
    <x v="0"/>
    <s v="Not Started"/>
    <s v="Tua"/>
    <m/>
    <m/>
    <s v="N/A"/>
    <s v="N/A"/>
    <m/>
    <s v="N/A"/>
    <x v="1"/>
  </r>
  <r>
    <x v="0"/>
    <x v="5"/>
    <x v="1"/>
    <x v="2"/>
    <n v="780"/>
    <x v="5"/>
    <s v="custxformxconsentderived"/>
    <s v="custxformxconsentderived"/>
    <s v="persist_csm"/>
    <s v="csm_custxformxconsentderived"/>
    <s v="v_csm_custxformxconsentderived"/>
    <s v="csm_custxformxconsentderived_YYYYMMDD.txt"/>
    <s v="csm_custxformxconsentderived_YYYYMMDD.ctl"/>
    <s v="Daily"/>
    <s v="d"/>
    <s v="ingest_csm_custxformxconsentderived_d"/>
    <x v="153"/>
    <s v="CBR_Ingestion_csm_custxformxconsentderived_v01_00_00.xlsx"/>
    <x v="0"/>
    <s v="Not Started"/>
    <s v="Tua"/>
    <m/>
    <m/>
    <s v="N/A"/>
    <s v="N/A"/>
    <s v="No CBR: Source Schema Empty"/>
    <s v="N/A"/>
    <x v="1"/>
  </r>
  <r>
    <x v="0"/>
    <x v="5"/>
    <x v="1"/>
    <x v="2"/>
    <n v="780"/>
    <x v="5"/>
    <s v="custxformxconsentderivedlog"/>
    <s v="custxformxconsentderivedlog"/>
    <s v="persist_csm"/>
    <s v="csm_custxformxconsentderivedlog"/>
    <s v="v_csm_custxformxconsentderivedlog"/>
    <s v="csm_custxformxconsentderivedlog_YYYYMMDD.txt"/>
    <s v="csm_custxformxconsentderivedlog_YYYYMMDD.ctl"/>
    <s v="Daily"/>
    <s v="d"/>
    <s v="ingest_csm_custxformxconsentderivedlog_d"/>
    <x v="154"/>
    <s v="CBR_Ingestion_csm_custxformxconsentderivedlog_v01_00_00.xlsx"/>
    <x v="0"/>
    <s v="Not Started"/>
    <s v="Tua"/>
    <m/>
    <m/>
    <s v="N/A"/>
    <s v="N/A"/>
    <s v="No CBR: Source Schema Empty"/>
    <s v="N/A"/>
    <x v="1"/>
  </r>
  <r>
    <x v="1"/>
    <x v="21"/>
    <x v="0"/>
    <x v="8"/>
    <n v="509"/>
    <x v="21"/>
    <s v="mb_actn_log"/>
    <s v="jmobileactlog_log"/>
    <s v="persist_kplus"/>
    <s v="kplus_jmobileactlog_log"/>
    <s v="v_kplus_jmobileactlog_log"/>
    <m/>
    <m/>
    <s v="Daily"/>
    <s v="d"/>
    <s v="ingest_kplus_jmobileactlog_log_d"/>
    <x v="155"/>
    <s v="CBR_Ingestion_kplus_jmobileactlog_log_v01_00_00.xlsx"/>
    <x v="0"/>
    <s v="In-Progress"/>
    <s v="Kaew"/>
    <m/>
    <m/>
    <s v="Lot 2"/>
    <d v="2024-02-22T00:00:00"/>
    <s v="Pending to update table specification"/>
    <s v="N/A"/>
    <x v="0"/>
  </r>
  <r>
    <x v="1"/>
    <x v="21"/>
    <x v="0"/>
    <x v="8"/>
    <n v="509"/>
    <x v="21"/>
    <s v="mb_plus_ip_mstr"/>
    <s v="view_jmobile_log"/>
    <s v="persist_kplus"/>
    <s v="kplus_view_jmobile_log"/>
    <s v="v_kplus_view_jmobile_log"/>
    <m/>
    <m/>
    <s v="Daily"/>
    <s v="d"/>
    <s v="ingest_kplus_view_jmobile_log_d"/>
    <x v="156"/>
    <s v="CBR_Ingestion_kplus_view_jmobile_log_v01_00_00.xlsx"/>
    <x v="0"/>
    <s v="In-Progress"/>
    <s v="Kaew"/>
    <m/>
    <m/>
    <s v="Lot 2"/>
    <d v="2024-02-22T00:00:00"/>
    <s v="Pending to update table specification"/>
    <s v="N/A"/>
    <x v="0"/>
  </r>
  <r>
    <x v="1"/>
    <x v="21"/>
    <x v="0"/>
    <x v="8"/>
    <n v="509"/>
    <x v="21"/>
    <s v="mb_plus_ip_x_ar_rel"/>
    <s v="view_jmobileacctcard_log"/>
    <s v="persist_kplus"/>
    <s v="kplus_view_jmobileacctcard_log"/>
    <s v="v_kplus_view_jmobileacctcard_log"/>
    <m/>
    <m/>
    <s v="Daily"/>
    <s v="d"/>
    <s v="ingest_kplus_view_jmobileacctcard_log_d"/>
    <x v="157"/>
    <s v="CBR_Ingestion_kplus_view_jmobileacctcard_log_v01_00_00.xlsx"/>
    <x v="0"/>
    <s v="In-Progress"/>
    <s v="Kaew"/>
    <m/>
    <m/>
    <s v="Lot 2"/>
    <d v="2024-02-22T00:00:00"/>
    <s v="Pending to update table specification"/>
    <s v="N/A"/>
    <x v="0"/>
  </r>
  <r>
    <x v="1"/>
    <x v="21"/>
    <x v="0"/>
    <x v="8"/>
    <n v="397"/>
    <x v="21"/>
    <s v="mb_bca_rgst_log_hd"/>
    <s v="view_balancealertreglog_log"/>
    <s v="persist_kplus"/>
    <s v="kplus_view_balancealertreglog_log"/>
    <s v="v_kplus_view_balancealertreglog_log"/>
    <m/>
    <m/>
    <s v="Daily"/>
    <s v="d"/>
    <s v="ingest_kplus_view_balancealertreglog_log_d"/>
    <x v="158"/>
    <s v="CBR_Ingestion_kplus_view_balancealertreglog_log_v01_00_00.xlsx"/>
    <x v="0"/>
    <s v="In-Progress"/>
    <s v="Kaew"/>
    <m/>
    <m/>
    <s v="Lot 2"/>
    <d v="2024-02-22T00:00:00"/>
    <m/>
    <s v="N/A"/>
    <x v="0"/>
  </r>
  <r>
    <x v="1"/>
    <x v="21"/>
    <x v="0"/>
    <x v="8"/>
    <n v="509"/>
    <x v="21"/>
    <s v="mb_actn_log"/>
    <s v="actlog_qlocal"/>
    <s v="persist_kplus"/>
    <s v="kplus_actlog_qlocal"/>
    <s v="v_kplus_actlog_qlocal"/>
    <m/>
    <m/>
    <s v="Daily"/>
    <s v="d"/>
    <s v="ingest_kplus_actlog_qlocal_d"/>
    <x v="159"/>
    <s v="CBR_Ingestion_kplus_actlog_qlocal_v01_00_00.xlsx"/>
    <x v="0"/>
    <s v="In-Progress"/>
    <s v="Kaew"/>
    <m/>
    <m/>
    <s v="Lot 2"/>
    <d v="2024-02-22T00:00:00"/>
    <s v="[EBAN Team's comment] Check Layout เทียบกับ CBR อีกที_x000a_[23-Feb] Layout เหมือนกันกับ kplus_jmobileactlog_log_yyyymmdd.txt =&gt; To check with EBAN team"/>
    <s v="N/A"/>
    <x v="0"/>
  </r>
  <r>
    <x v="1"/>
    <x v="21"/>
    <x v="0"/>
    <x v="8"/>
    <n v="509"/>
    <x v="21"/>
    <s v="mb_txn_log_hd"/>
    <s v="odsmbl_mbl_fnc_txn"/>
    <s v="persist_kplus"/>
    <s v="kplus_odsmbl_mbl_fnc_txn"/>
    <s v="v_kplus_odsmbl_mbl_fnc_txn"/>
    <m/>
    <m/>
    <s v="Daily"/>
    <s v="d"/>
    <s v="ingest_kplus_odsmbl_mbl_fnc_txn_d"/>
    <x v="160"/>
    <s v="CBR_Ingestion_kplus_odsmbl_mbl_fnc_txn_v01_00_00.xlsx"/>
    <x v="0"/>
    <s v="Not Started"/>
    <s v="Auto"/>
    <s v="N"/>
    <s v="N"/>
    <s v="Lot 2"/>
    <d v="2024-02-23T00:00:00"/>
    <s v="[Feb 22] _x000a_CBR for mbl_fnc_txn &amp; mbl_non_fnc_txn are the same as per EBAN comment_x000a__x000a_[EBAN Team's comment] ใช้ Table เดียวกัน ต้องดูว่าแยกยังไง(รับจาก DIH ใช่ไหม)"/>
    <s v="N/A"/>
    <x v="0"/>
  </r>
  <r>
    <x v="1"/>
    <x v="21"/>
    <x v="0"/>
    <x v="8"/>
    <n v="509"/>
    <x v="21"/>
    <s v="mb_txn_log_hd"/>
    <s v="odsmbl_mbl_non_fnc_txn"/>
    <s v="persist_kplus"/>
    <s v="kplus_odsmbl_mbl_non_fnc_txn"/>
    <s v="v_kplus_odsmbl_mbl_non_fnc_txn"/>
    <m/>
    <m/>
    <s v="Daily"/>
    <s v="d"/>
    <s v="ingest_kplus_odsmbl_mbl_non_fnc_txn_d"/>
    <x v="161"/>
    <s v="CBR_Ingestion_kplus_odsmbl_mbl_non_fnc_txn_v01_00_00.xlsx"/>
    <x v="0"/>
    <s v="Not Started"/>
    <s v="Auto"/>
    <s v="N"/>
    <s v="N"/>
    <s v="Lot 2"/>
    <d v="2024-02-23T00:00:00"/>
    <s v="[Feb 22] _x000a_CBR for mbl_fnc_txn &amp; mbl_non_fnc_txn are the same as per EBAN comment_x000a__x000a_[EBAN Team's comment] ใช้ Table เดียวกัน ต้องดูว่าแยกยังไง(รับจาก DIH ใช่ไหม)"/>
    <s v="N/A"/>
    <x v="0"/>
  </r>
  <r>
    <x v="1"/>
    <x v="21"/>
    <x v="0"/>
    <x v="8"/>
    <n v="397"/>
    <x v="21"/>
    <s v="mb_plus_bnk_cd"/>
    <s v="view_simbankbankinfo_log"/>
    <s v="persist_kplus"/>
    <s v="kplus_view_simbankbankinfo_log"/>
    <s v="v_kplus_view_simbankbankinfo_log"/>
    <m/>
    <m/>
    <s v="Daily"/>
    <s v="d"/>
    <s v="ingest_kplus_view_simbankbankinfo_log_d"/>
    <x v="162"/>
    <s v="CBR_Ingestion_kplus_view_simbankbankinfo_log_v01_00_00.xlsx"/>
    <x v="0"/>
    <s v="Not Started"/>
    <s v="Auto"/>
    <s v="Y"/>
    <s v="N"/>
    <s v="Lot 2"/>
    <d v="2024-02-23T00:00:00"/>
    <m/>
    <s v="N/A"/>
    <x v="0"/>
  </r>
  <r>
    <x v="1"/>
    <x v="7"/>
    <x v="0"/>
    <x v="0"/>
    <n v="735"/>
    <x v="7"/>
    <s v="refr_lmt_tdg_ac_ar"/>
    <s v="dbttnrel"/>
    <s v="persist_gts"/>
    <s v="gts_dbttnrel"/>
    <s v="v_gts_dbttnrel"/>
    <m/>
    <m/>
    <s v="Daily"/>
    <s v="d"/>
    <s v="ingest_gts_dbttnrel_d"/>
    <x v="163"/>
    <s v="CBR_Ingestion_gts_dbttnrel_v01_00_00.xlsx"/>
    <x v="0"/>
    <s v="In-Progress"/>
    <s v="Kaew"/>
    <m/>
    <m/>
    <s v="Lot 2"/>
    <d v="2024-02-22T00:00:00"/>
    <m/>
    <m/>
    <x v="0"/>
  </r>
  <r>
    <x v="1"/>
    <x v="7"/>
    <x v="0"/>
    <x v="0"/>
    <n v="735"/>
    <x v="7"/>
    <s v="lmt_tdg_ac_ar"/>
    <s v="kbgt_limit"/>
    <s v="persist_gts"/>
    <s v="gts_kbgt_limit"/>
    <s v="v_gts_kbgt_limit"/>
    <m/>
    <m/>
    <s v="Daily"/>
    <s v="d"/>
    <s v="ingest_gts_kbgt_limit_d"/>
    <x v="164"/>
    <s v="CBR_Ingestion_gts_kbgt_limit_v01_00_00.xlsx"/>
    <x v="0"/>
    <s v="In-Progress"/>
    <s v="Kaew"/>
    <m/>
    <m/>
    <s v="Lot 2"/>
    <d v="2024-02-22T00:00:00"/>
    <m/>
    <m/>
    <x v="0"/>
  </r>
  <r>
    <x v="1"/>
    <x v="7"/>
    <x v="0"/>
    <x v="0"/>
    <n v="735"/>
    <x v="7"/>
    <s v="refr_l4_lmt_tdg_ac_ar"/>
    <s v="dbtl4xl10"/>
    <s v="persist_gts"/>
    <s v="gts_dbtl4xl10"/>
    <s v="v_gts_dbtl4xl10"/>
    <m/>
    <m/>
    <s v="Daily"/>
    <s v="d"/>
    <s v="ingest_gts_dbtl4xl10_d"/>
    <x v="165"/>
    <s v="CBR_Ingestion_gts_dbtl4xl10_v01_00_00.xlsx"/>
    <x v="0"/>
    <s v="In-Progress"/>
    <s v="Auto"/>
    <s v="N"/>
    <s v="N"/>
    <s v="Lot 2"/>
    <d v="2024-02-23T00:00:00"/>
    <m/>
    <m/>
    <x v="0"/>
  </r>
  <r>
    <x v="1"/>
    <x v="7"/>
    <x v="0"/>
    <x v="0"/>
    <n v="735"/>
    <x v="7"/>
    <s v="lmt_alct_tdg_ac_ar"/>
    <s v="kbgt_limit_allocated"/>
    <s v="persist_gts"/>
    <s v="gts_kbgt_limit_allocated"/>
    <s v="v_gts_kbgt_limit_allocated"/>
    <m/>
    <m/>
    <s v="Daily"/>
    <s v="d"/>
    <s v="ingest_gts_kbgt_limit_allocated_d"/>
    <x v="166"/>
    <s v="CBR_Ingestion_gts_kbgt_limit_allocated_v01_00_00.xlsx"/>
    <x v="0"/>
    <s v="In-Progress"/>
    <s v="Auto"/>
    <s v="N"/>
    <s v="N"/>
    <s v="Lot 2"/>
    <d v="2024-02-23T00:00:00"/>
    <m/>
    <m/>
    <x v="0"/>
  </r>
  <r>
    <x v="0"/>
    <x v="9"/>
    <x v="0"/>
    <x v="0"/>
    <n v="590"/>
    <x v="9"/>
    <s v="deal_ar_dtl"/>
    <s v="src_murx_deal_ar"/>
    <s v="persist_mx"/>
    <s v="mx_src_murx_deal_ar"/>
    <s v="v_mx_src_murx_deal_ar"/>
    <m/>
    <m/>
    <s v="Daily"/>
    <s v="d"/>
    <s v="ingest_mx_src_murx_deal_ar_d"/>
    <x v="167"/>
    <s v="CBR_Ingestion_mx_src_murx_deal_ar_v01_00_00.xlsx"/>
    <x v="0"/>
    <s v="Not Started"/>
    <s v="Tua"/>
    <m/>
    <m/>
    <s v="N/A"/>
    <s v="N/A"/>
    <s v="Header/Tailor ต้องเอารายละเอียดมาจากไหน"/>
    <s v="Header/Tailor"/>
    <x v="0"/>
  </r>
  <r>
    <x v="0"/>
    <x v="9"/>
    <x v="0"/>
    <x v="0"/>
    <n v="590"/>
    <x v="9"/>
    <s v="lmt_ctp"/>
    <s v="report_limit_ctp_funded_forint"/>
    <s v="persist_mx"/>
    <s v="mx_report_limit_ctp_funded_forint"/>
    <s v="v_mx_report_limit_ctp_funded_forint"/>
    <m/>
    <m/>
    <s v="Daily"/>
    <s v="d"/>
    <s v="ingest_mx_report_limit_ctp_funded_forint_d"/>
    <x v="168"/>
    <s v="CBR_Ingestion_mx_report_limit_ctp_funded_forint_v01_00_00.xlsx"/>
    <x v="0"/>
    <s v="Not Started"/>
    <s v="Tua"/>
    <s v="N"/>
    <m/>
    <s v="N/A"/>
    <s v="N/A"/>
    <s v="Header/Tailor ต้องเอารายละเอียดมาจากไหน"/>
    <s v="Header/Tailor"/>
    <x v="0"/>
  </r>
  <r>
    <x v="0"/>
    <x v="9"/>
    <x v="0"/>
    <x v="0"/>
    <n v="590"/>
    <x v="9"/>
    <s v="lmt_pse"/>
    <s v="report_limit_pse_forint"/>
    <s v="persist_mx"/>
    <s v="mx_report_limit_pse_forint"/>
    <s v="v_mx_report_limit_pse_forint"/>
    <m/>
    <m/>
    <s v="Daily"/>
    <s v="d"/>
    <s v="ingest_mx_report_limit_pse_forint_d"/>
    <x v="169"/>
    <s v="CBR_Ingestion_mx_report_limit_pse_forint_v01_00_00.xlsx"/>
    <x v="0"/>
    <s v="Not Started"/>
    <s v="Tua"/>
    <s v="N"/>
    <m/>
    <s v="N/A"/>
    <s v="N/A"/>
    <s v="Header/Tailor ต้องเอารายละเอียดมาจากไหน"/>
    <s v="Header/Tailor"/>
    <x v="0"/>
  </r>
  <r>
    <x v="0"/>
    <x v="9"/>
    <x v="0"/>
    <x v="0"/>
    <n v="590"/>
    <x v="9"/>
    <s v="lmt_se"/>
    <s v="report_limit_se_forint"/>
    <s v="persist_mx"/>
    <s v="mx_report_limit_se_forint"/>
    <s v="v_mx_report_limit_se_forint"/>
    <m/>
    <m/>
    <s v="Daily"/>
    <s v="d"/>
    <s v="ingest_mx_report_limit_se_forint_d"/>
    <x v="170"/>
    <s v="CBR_Ingestion_mx_report_limit_se_forint_v01_00_00.xlsx"/>
    <x v="0"/>
    <s v="Not Started"/>
    <s v="Tua"/>
    <s v="N"/>
    <m/>
    <s v="N/A"/>
    <s v="N/A"/>
    <s v="Header/Tailor ต้องเอารายละเอียดมาจากไหน"/>
    <s v="Header/Tailor"/>
    <x v="0"/>
  </r>
  <r>
    <x v="0"/>
    <x v="9"/>
    <x v="0"/>
    <x v="0"/>
    <n v="590"/>
    <x v="9"/>
    <s v="lmt_ctp_utlz"/>
    <s v="reset_lp_ctp_funded_forint"/>
    <s v="persist_mx"/>
    <s v="mx_reset_lp_ctp_funded_forint"/>
    <s v="v_mx_reset_lp_ctp_funded_forint"/>
    <m/>
    <m/>
    <s v="Daily"/>
    <s v="d"/>
    <s v="ingest_mx_reset_lp_ctp_funded_forint_d"/>
    <x v="171"/>
    <s v="CBR_Ingestion_mx_reset_lp_ctp_funded_forint_v01_00_00.xlsx"/>
    <x v="0"/>
    <s v="Not Started"/>
    <s v="Tua"/>
    <s v="N"/>
    <m/>
    <s v="N/A"/>
    <s v="N/A"/>
    <s v="Header/Tailor ต้องเอารายละเอียดมาจากไหน"/>
    <s v="Header/Tailor"/>
    <x v="0"/>
  </r>
  <r>
    <x v="0"/>
    <x v="9"/>
    <x v="0"/>
    <x v="0"/>
    <n v="590"/>
    <x v="9"/>
    <s v="lmt_pse_utlz"/>
    <s v="reset_mplcde_forint"/>
    <s v="persist_mx"/>
    <s v="mx_reset_mplcde_forint"/>
    <s v="v_mx_reset_mplcde_forint"/>
    <m/>
    <m/>
    <s v="Daily"/>
    <s v="d"/>
    <s v="ingest_mx_reset_mplcde_forint_d"/>
    <x v="172"/>
    <s v="CBR_Ingestion_mx_reset_mplcde_forint_v01_00_00.xlsx"/>
    <x v="0"/>
    <s v="Not Started"/>
    <s v="Auto"/>
    <s v="N"/>
    <m/>
    <s v="N/A"/>
    <s v="N/A"/>
    <s v="- Header/Tailor ต้องเอารายละเอียดมาจากไหน_x000a_- เปลี่ยนชื่อ column จาก bad bank (y/n) เป็น bad_bank"/>
    <s v="Header/Tailor"/>
    <x v="0"/>
  </r>
  <r>
    <x v="0"/>
    <x v="9"/>
    <x v="0"/>
    <x v="0"/>
    <n v="590"/>
    <x v="9"/>
    <s v="lmt_eff_dt"/>
    <s v="limiteffective"/>
    <s v="persist_mx"/>
    <s v="mx_limiteffective"/>
    <s v="v_mx_limiteffective"/>
    <m/>
    <m/>
    <s v="Daily"/>
    <s v="d"/>
    <s v="ingest_mx_limiteffective_d"/>
    <x v="173"/>
    <s v="CBR_Ingestion_mx_limiteffective_v01_00_00.xlsx"/>
    <x v="0"/>
    <s v="Not Started"/>
    <s v="Auto"/>
    <s v="N"/>
    <m/>
    <s v="N/A"/>
    <s v="N/A"/>
    <s v="- Header/Tailor ต้องเอารายละเอียดมาจากไหน"/>
    <s v="Header/Tailor"/>
    <x v="0"/>
  </r>
  <r>
    <x v="0"/>
    <x v="22"/>
    <x v="0"/>
    <x v="0"/>
    <n v="72"/>
    <x v="22"/>
    <s v="lgl_cr_file"/>
    <s v="lecp_lec3d18"/>
    <s v="persist_lec"/>
    <s v="lec_lecp_lec3d18"/>
    <s v="v_lec_lecp_lec3d18"/>
    <m/>
    <m/>
    <s v="Monthly"/>
    <s v="m"/>
    <s v="ingest_lec_lecp_lec3d18_m"/>
    <x v="174"/>
    <s v="CBR_Ingestion_lec_lecp_lec3d18_v01_00_00.xlsx"/>
    <x v="0"/>
    <s v="Not Started"/>
    <s v="Auto"/>
    <s v="N"/>
    <m/>
    <s v="N/A"/>
    <s v="N/A"/>
    <m/>
    <s v="N/A"/>
    <x v="0"/>
  </r>
  <r>
    <x v="1"/>
    <x v="8"/>
    <x v="2"/>
    <x v="3"/>
    <n v="460"/>
    <x v="8"/>
    <s v="pd_map"/>
    <s v="product_map"/>
    <s v="persist_scf"/>
    <s v="scf_product_map"/>
    <s v="v_scf_product_map"/>
    <m/>
    <m/>
    <s v="Daily"/>
    <s v="d"/>
    <s v="ingest_scf_product_map_d"/>
    <x v="175"/>
    <s v="CBR_Ingestion_scf_product_map_v01_00_00.xlsx"/>
    <x v="0"/>
    <s v="In-Progress"/>
    <s v="Auto"/>
    <s v="N"/>
    <s v="N"/>
    <s v="Lot 1"/>
    <d v="2024-02-20T00:00:00"/>
    <s v="Pending to update table specification"/>
    <m/>
    <x v="0"/>
  </r>
  <r>
    <x v="1"/>
    <x v="8"/>
    <x v="2"/>
    <x v="3"/>
    <n v="460"/>
    <x v="8"/>
    <s v="lmt_x_ar_rel"/>
    <s v="vw_rdt_scf_cl_acct"/>
    <s v="persist_scf"/>
    <s v="scf_vw_rdt_scf_cl_acct"/>
    <s v="v_scf_vw_rdt_scf_cl_acct"/>
    <m/>
    <m/>
    <s v="Daily"/>
    <s v="d"/>
    <s v="ingest_scf_vw_rdt_scf_cl_acct_d"/>
    <x v="176"/>
    <s v="CBR_Ingestion_scf_vw_rdt_scf_cl_acct_v01_00_00.xlsx"/>
    <x v="0"/>
    <s v="In-Progress"/>
    <s v="Auto"/>
    <s v="N"/>
    <s v="N"/>
    <s v="Lot 1"/>
    <d v="2024-02-20T00:00:00"/>
    <s v="Pending to update table specification"/>
    <m/>
    <x v="0"/>
  </r>
  <r>
    <x v="1"/>
    <x v="0"/>
    <x v="0"/>
    <x v="0"/>
    <n v="668"/>
    <x v="0"/>
    <s v="ar_ca_lmt"/>
    <s v="src_pf_ar_ca_limit_dly"/>
    <s v="persist_pcb_dep"/>
    <s v="pcb_dep_src_pf_ar_ca_limit_dly"/>
    <s v="v_pcb_dep_src_pf_ar_ca_limit_dly"/>
    <m/>
    <m/>
    <s v="Daily"/>
    <s v="d"/>
    <s v="ingest_pcb_dep_src_pf_ar_ca_limit_dly_d"/>
    <x v="177"/>
    <s v="CBR_Ingestion_pcb_dep_src_pf_ar_ca_limit_dly_v01_00_00.xlsx"/>
    <x v="1"/>
    <s v="In-Progress"/>
    <s v="Auto"/>
    <s v="N"/>
    <s v="N"/>
    <s v="Lot 2"/>
    <d v="2024-02-23T00:00:00"/>
    <s v="[Feb 22] _x000a_Flag header + tailor, but havn't file KBMF"/>
    <m/>
    <x v="0"/>
  </r>
  <r>
    <x v="1"/>
    <x v="1"/>
    <x v="0"/>
    <x v="0"/>
    <n v="668.08"/>
    <x v="1"/>
    <s v="fnc_svc_txn"/>
    <s v="common_transaction_file"/>
    <s v="persist_pcb_loan"/>
    <s v="pcb_loan_common_transaction_file"/>
    <s v="v_pcb_loan_common_transaction_file"/>
    <m/>
    <m/>
    <s v="Daily"/>
    <s v="d"/>
    <s v="ingest_pcb_loan_common_transaction_file_d"/>
    <x v="178"/>
    <s v="CBR_Ingestion_pcb_loan_common_transaction_file_v01_00_00.xlsx"/>
    <x v="1"/>
    <s v="In-Progress"/>
    <s v="Auto"/>
    <m/>
    <m/>
    <s v="Lot 2"/>
    <d v="2024-02-23T00:00:00"/>
    <s v="[Feb 22] _x000a_Flag header + tailor, but havn't file KBMF"/>
    <m/>
    <x v="0"/>
  </r>
  <r>
    <x v="1"/>
    <x v="8"/>
    <x v="2"/>
    <x v="3"/>
    <n v="460"/>
    <x v="8"/>
    <s v="trd_acct"/>
    <s v="trading_acct"/>
    <s v="persist_scf"/>
    <s v="scf_trading_acct"/>
    <s v="v_scf_trading_acct"/>
    <m/>
    <m/>
    <s v="Daily"/>
    <s v="d"/>
    <s v="ingest_scf_trading_acct_d"/>
    <x v="179"/>
    <s v="CBR_Ingestion_scf_trading_acct_v01_00_00.xlsx"/>
    <x v="0"/>
    <s v="In-Progress"/>
    <s v="Auto"/>
    <s v="N"/>
    <s v="N"/>
    <s v="Lot 1"/>
    <d v="2024-02-20T00:00:00"/>
    <m/>
    <m/>
    <x v="0"/>
  </r>
  <r>
    <x v="1"/>
    <x v="23"/>
    <x v="0"/>
    <x v="1"/>
    <n v="497"/>
    <x v="23"/>
    <s v="vc_rc_cd"/>
    <s v="vc_rc_cd"/>
    <s v="persist_hrcrc"/>
    <s v="hrcrc_vc_rc_cd"/>
    <s v="v_hrcrc_vc_rc_cd"/>
    <m/>
    <m/>
    <s v="Daily"/>
    <s v="d"/>
    <s v="ingest_hrcrc_vc_rc_cd_d"/>
    <x v="180"/>
    <s v="CBR_Ingestion_hrcrc_vc_rc_cd_v01_00_00.xlsx"/>
    <x v="1"/>
    <s v="In-Progress"/>
    <s v="Auto"/>
    <s v="N"/>
    <s v="N"/>
    <s v="Lot 2"/>
    <d v="2024-02-23T00:00:00"/>
    <s v="&gt; change source system from HRIS to HRCRC.  _x000a_src_sys_id = 497  , [Feb 22] _x000a_Flag header + tailor, but no header/tailor fields in KBMF"/>
    <m/>
    <x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4">
  <r>
    <n v="1"/>
    <x v="0"/>
    <x v="0"/>
    <x v="0"/>
    <x v="0"/>
    <x v="0"/>
    <s v="W4-AMS-APIB00392-SavingArrangement_DM.xlsx"/>
    <s v="CBR_V_PCB_AR_SA_DLY_v.1.13_x000a_CBR_V_PCB_AR_SA_DLY_v.1.12"/>
    <x v="0"/>
    <x v="0"/>
    <m/>
    <s v="N"/>
    <s v="Tailor"/>
    <s v="Header/Tailor"/>
    <s v="Daily"/>
    <m/>
    <s v="Y"/>
    <s v="Y"/>
  </r>
  <r>
    <n v="2"/>
    <x v="0"/>
    <x v="0"/>
    <x v="0"/>
    <x v="0"/>
    <x v="1"/>
    <s v="W4-AMS-APIB00392-CurrentArrangement_DM_V20200312.xlsx"/>
    <s v="CBR_V_PCB_AR_CA_DLY_V0.17_x000a_CBR_V_PCB_AR_CA_DLY_V0.16"/>
    <x v="0"/>
    <x v="0"/>
    <m/>
    <s v="N"/>
    <s v="Tailor"/>
    <s v="Header/Tailor"/>
    <s v="Daily"/>
    <m/>
    <s v="Y"/>
    <s v="Y"/>
  </r>
  <r>
    <n v="3"/>
    <x v="0"/>
    <x v="0"/>
    <x v="0"/>
    <x v="0"/>
    <x v="2"/>
    <s v="W4-AMS-APIB00392-FixedDepositArrangement_DM_V20200312.xlsx"/>
    <s v="CBR_V_PCB_AR_FX_DLY_V0.15_x000a_CBR_V_PCB_AR_FX_DLY_V0.14"/>
    <x v="0"/>
    <x v="0"/>
    <m/>
    <s v="N"/>
    <s v="Tailor"/>
    <s v="Header/Tailor"/>
    <s v="Daily"/>
    <m/>
    <s v="Y"/>
    <s v="Y"/>
  </r>
  <r>
    <n v="4"/>
    <x v="0"/>
    <x v="0"/>
    <x v="0"/>
    <x v="0"/>
    <x v="3"/>
    <s v="W4-AMS-APIB00392-SpecialFixedArrangement_DM_V20200312.xlsx"/>
    <s v="CBR_V_PCB_AR_SF_DLY_v0.12_x000a_CBR_V_PCB_AR_SF_DLY_v0.11"/>
    <x v="0"/>
    <x v="0"/>
    <m/>
    <s v="N"/>
    <s v="Tailor"/>
    <s v="Header/Tailor"/>
    <s v="Daily"/>
    <m/>
    <s v="Y"/>
    <s v="Y"/>
  </r>
  <r>
    <n v="5"/>
    <x v="0"/>
    <x v="0"/>
    <x v="0"/>
    <x v="0"/>
    <x v="4"/>
    <s v="PCB-DIH+KBMF_PCBB00002-ExtRATE1_v1.2.xlsx"/>
    <s v="CBR_FIX_DEP_RATE_TIER_BY_AMT_v0.2"/>
    <x v="0"/>
    <x v="0"/>
    <m/>
    <s v="N"/>
    <s v="Tailor"/>
    <s v="Header/Tailor"/>
    <s v="Daily"/>
    <m/>
    <s v="Y"/>
    <s v="Y"/>
  </r>
  <r>
    <n v="6"/>
    <x v="1"/>
    <x v="1"/>
    <x v="0"/>
    <x v="0"/>
    <x v="5"/>
    <s v="Common_Account_Info.xlsx"/>
    <s v="CBR_V_AC_INF_V1.1"/>
    <x v="1"/>
    <x v="0"/>
    <m/>
    <s v="N"/>
    <s v="Tailor"/>
    <s v="Header/Tailor"/>
    <s v="Daily"/>
    <s v="Open Platform : Var Length &quot;|&quot; (pipe)_x000a_AS400 Platform: Fixed Length_x0009__x0009_"/>
    <s v="Y"/>
    <s v="Y"/>
  </r>
  <r>
    <n v="7"/>
    <x v="1"/>
    <x v="1"/>
    <x v="0"/>
    <x v="0"/>
    <x v="6"/>
    <s v="Common_Limit_Info_V2.0.xls"/>
    <s v="CBR_VP_LMT_FNC_SVC_AR_v1.6"/>
    <x v="1"/>
    <x v="0"/>
    <m/>
    <s v="N"/>
    <s v="Tailor"/>
    <s v="Header/Tailor"/>
    <s v="Daily"/>
    <s v="Open Platform : Var Length &quot;|&quot; (pipe)_x000a_AS400 Platform: Fixed Length_x0009__x0009_"/>
    <s v="Y"/>
    <s v="Y"/>
  </r>
  <r>
    <n v="8"/>
    <x v="1"/>
    <x v="1"/>
    <x v="0"/>
    <x v="0"/>
    <x v="7"/>
    <s v="Common_Market_Code.xlsx"/>
    <s v="KBMF-718.02-DATALAKE_VIEW_VQ_MKT_CD_V0.4_x000a_CBR_VQ_MKT_CD_V0.4"/>
    <x v="1"/>
    <x v="0"/>
    <m/>
    <s v="N"/>
    <s v="Tailor"/>
    <s v="Header/Tailor"/>
    <s v="Daily"/>
    <s v="Open Platform : Var Length &quot;|&quot; (pipe)_x000a_AS400 Platform: Fixed Length_x0009__x0009_"/>
    <s v="Y"/>
    <s v="Y"/>
  </r>
  <r>
    <n v="9"/>
    <x v="1"/>
    <x v="1"/>
    <x v="0"/>
    <x v="0"/>
    <x v="8"/>
    <s v="Common_Rate_Type.xls"/>
    <s v="CBR_718.02_VQ_INT_RATE_TP_CD_V0.4"/>
    <x v="1"/>
    <x v="0"/>
    <m/>
    <s v="N"/>
    <s v="Tailor"/>
    <s v="Header/Tailor"/>
    <s v="Daily"/>
    <s v="Open Platform : Var Length &quot;|&quot; (pipe)_x000a_AS400 Platform: Fixed Length_x0009__x0009_"/>
    <s v="Y"/>
    <s v="Y"/>
  </r>
  <r>
    <n v="10"/>
    <x v="1"/>
    <x v="1"/>
    <x v="0"/>
    <x v="0"/>
    <x v="9"/>
    <s v="Common_Account_Tier_By_Time.xlsx"/>
    <s v="CBR_VP_AR_RATE_TIER_BY_TM_V0.4"/>
    <x v="1"/>
    <x v="0"/>
    <m/>
    <s v="N"/>
    <s v="Tailor"/>
    <s v="Header/Tailor"/>
    <s v="Daily"/>
    <s v="Open Platform : Var Length &quot;|&quot; (pipe)_x000a_AS400 Platform: Fixed Length_x0009__x0009_"/>
    <s v="Y"/>
    <s v="Y"/>
  </r>
  <r>
    <n v="11"/>
    <x v="1"/>
    <x v="0"/>
    <x v="0"/>
    <x v="0"/>
    <x v="10"/>
    <s v="R192-AMS-KBMFB1900176-CB2D0005-BaOdEncItdAcctBal001_DM"/>
    <s v="CBR_EBAN_VP_PCB_AR_CA_OD_ENC_ITD_LMT_DLY_V0.5"/>
    <x v="2"/>
    <x v="0"/>
    <m/>
    <s v="N"/>
    <s v="Tailor"/>
    <n v="0"/>
    <s v="Daily"/>
    <m/>
    <s v="Y"/>
    <s v="Y"/>
  </r>
  <r>
    <n v="12"/>
    <x v="0"/>
    <x v="0"/>
    <x v="0"/>
    <x v="0"/>
    <x v="11"/>
    <s v="KBMF-(718.02)-DATALAKE_VIEW_VP_PCB_EFT_TXN_v.0.4"/>
    <s v="CBR_VP_PCB_EFT_TXN_v0.3.xlsx"/>
    <x v="0"/>
    <x v="0"/>
    <m/>
    <s v="N"/>
    <s v="Tailor"/>
    <s v="Header/Tailor"/>
    <s v="Daily"/>
    <m/>
    <s v="Y"/>
    <s v="Y"/>
  </r>
  <r>
    <n v="13"/>
    <x v="0"/>
    <x v="0"/>
    <x v="0"/>
    <x v="0"/>
    <x v="12"/>
    <s v="N/A"/>
    <s v="CBR_V_PCB_CL_v.0.7.xlsx"/>
    <x v="0"/>
    <x v="0"/>
    <m/>
    <s v="N"/>
    <s v="Tailor"/>
    <s v="Header/Tailor"/>
    <s v="Daily"/>
    <s v="No KBMF: Used CBR"/>
    <s v="Y"/>
    <s v="Y"/>
  </r>
  <r>
    <n v="14"/>
    <x v="0"/>
    <x v="0"/>
    <x v="0"/>
    <x v="0"/>
    <x v="13"/>
    <s v="N/A"/>
    <s v="CBR_VP_PCB_AR_MSTR_DLY_v.0.3_20200124.xlsx"/>
    <x v="0"/>
    <x v="0"/>
    <m/>
    <s v="N"/>
    <s v="Tailor"/>
    <s v="Header/Tailor"/>
    <s v="Daily"/>
    <s v="No KBMF: Used CBR"/>
    <s v="Y"/>
    <s v="Y"/>
  </r>
  <r>
    <n v="15"/>
    <x v="0"/>
    <x v="2"/>
    <x v="0"/>
    <x v="0"/>
    <x v="14"/>
    <s v="KBMF_640_FCDB0001O_FCDArrangement_v1.0_20220816.xlsx"/>
    <s v="CBR_VP_FCD_DEP_AR_DLY_v1.3"/>
    <x v="0"/>
    <x v="0"/>
    <m/>
    <s v="N"/>
    <s v="Tailor"/>
    <s v="Header/Tailor"/>
    <s v="Daily"/>
    <m/>
    <s v="Y"/>
    <s v="Y"/>
  </r>
  <r>
    <n v="16"/>
    <x v="1"/>
    <x v="1"/>
    <x v="0"/>
    <x v="0"/>
    <x v="15"/>
    <s v="Common_Product_Type"/>
    <s v="KBMF-718.02-DATALAKE_VIEW_VQ_PD_TP_CD_V0.3_x000a_CBR_VQ_PD_TP_CD_V0.3"/>
    <x v="1"/>
    <x v="0"/>
    <m/>
    <s v="N"/>
    <s v="Tailor"/>
    <s v="Header/Tailor"/>
    <s v="Daily"/>
    <s v="Open Platform : Var Length &quot;|&quot; (pipe)_x000a_AS400 Platform: Fixed Length_x0009__x0009_"/>
    <s v="Y"/>
    <s v="Y"/>
  </r>
  <r>
    <n v="17"/>
    <x v="1"/>
    <x v="1"/>
    <x v="0"/>
    <x v="0"/>
    <x v="16"/>
    <s v="Common_Sub_Type"/>
    <s v="KBMF-718.02-DATALAKE_VIEW_VQ_PD_SUB_TP_CD_V0.3_x000a_CBR_VQ_PD_SUB_TP_CD_V0.3"/>
    <x v="1"/>
    <x v="0"/>
    <m/>
    <s v="N"/>
    <s v="Tailor"/>
    <s v="Header/Tailor"/>
    <s v="Daily"/>
    <s v="Open Platform : Var Length &quot;|&quot; (pipe)_x000a_AS400 Platform: Fixed Length_x0009__x0009_"/>
    <s v="Y"/>
    <s v="Y"/>
  </r>
  <r>
    <n v="18"/>
    <x v="1"/>
    <x v="1"/>
    <x v="0"/>
    <x v="0"/>
    <x v="17"/>
    <s v="Common-Loan purpose table"/>
    <s v="KBMF-718.02-DATATANK_VIEW_VQN_AR_PPS_TP_CD_V0.1_x000a_CBR_VQ_AR_PPS_TP_CD_V0.2"/>
    <x v="1"/>
    <x v="0"/>
    <m/>
    <s v="N"/>
    <s v="Tailor"/>
    <s v="Header/Tailor"/>
    <s v="Daily"/>
    <s v="Open Platform : Var Length &quot;|&quot; (pipe)_x000a_AS400 Platform: Fixed Length_x0009__x0009_"/>
    <s v="Y"/>
    <s v="Y"/>
  </r>
  <r>
    <n v="19"/>
    <x v="0"/>
    <x v="3"/>
    <x v="0"/>
    <x v="1"/>
    <x v="18"/>
    <s v="LMD23400.xls"/>
    <s v="CBR_VP_LPM_LMT_AR_INF_BFR_WRTOF_v0.5"/>
    <x v="0"/>
    <x v="0"/>
    <m/>
    <s v="Y"/>
    <s v="N"/>
    <s v="N/A"/>
    <s v="Daily"/>
    <m/>
    <s v="Y"/>
    <s v="Y"/>
  </r>
  <r>
    <n v="20"/>
    <x v="1"/>
    <x v="3"/>
    <x v="0"/>
    <x v="1"/>
    <x v="19"/>
    <s v="L01D070.xls"/>
    <s v="CBR_V_LPM_AR_WRTOF_RCV_v0.9.xlsx "/>
    <x v="2"/>
    <x v="0"/>
    <m/>
    <s v="Y"/>
    <s v="N"/>
    <s v="Tailor"/>
    <s v="Monthly"/>
    <m/>
    <s v="Y"/>
    <s v="Y"/>
  </r>
  <r>
    <n v="21"/>
    <x v="0"/>
    <x v="3"/>
    <x v="0"/>
    <x v="1"/>
    <x v="20"/>
    <s v="L01W769.xls"/>
    <s v="CBR_VP_LPM_LN_CNTG_DMMY_CLSS_PRVN_v0.19"/>
    <x v="0"/>
    <x v="0"/>
    <m/>
    <s v="Y"/>
    <s v="N"/>
    <s v="N/A"/>
    <s v="Daily"/>
    <m/>
    <s v="Y"/>
    <s v="Y"/>
  </r>
  <r>
    <n v="22"/>
    <x v="0"/>
    <x v="3"/>
    <x v="0"/>
    <x v="1"/>
    <x v="21"/>
    <s v="L01W181.xls"/>
    <s v="CBR_VP_LPM_LN_CARD_CLSS_PRVN_v0.18"/>
    <x v="0"/>
    <x v="0"/>
    <m/>
    <s v="Y"/>
    <s v="N"/>
    <s v="N/A"/>
    <s v="Daily"/>
    <m/>
    <s v="Y"/>
    <s v="Y"/>
  </r>
  <r>
    <n v="23"/>
    <x v="0"/>
    <x v="3"/>
    <x v="0"/>
    <x v="1"/>
    <x v="22"/>
    <s v="L01W909.xls"/>
    <s v="CBR_VP_LPM_LN_CNTG_CLSS_PRVN_v0.18"/>
    <x v="0"/>
    <x v="0"/>
    <m/>
    <s v="Y"/>
    <s v="N"/>
    <s v="N/A"/>
    <s v="Monthly"/>
    <m/>
    <s v="Y"/>
    <s v="Y"/>
  </r>
  <r>
    <n v="24"/>
    <x v="0"/>
    <x v="3"/>
    <x v="0"/>
    <x v="1"/>
    <x v="23"/>
    <s v="L01D027.xls"/>
    <s v="CBR_VP_LPM_AR_CLSS_QLY_v.0.8"/>
    <x v="0"/>
    <x v="0"/>
    <m/>
    <s v="Y"/>
    <s v="N"/>
    <s v="N/A"/>
    <s v="Daily"/>
    <m/>
    <s v="Y"/>
    <s v="Y"/>
  </r>
  <r>
    <n v="25"/>
    <x v="0"/>
    <x v="3"/>
    <x v="0"/>
    <x v="1"/>
    <x v="24"/>
    <s v="Layout_L01W909_L01W910.xls "/>
    <s v="CBR_VP_LPM_LN_CNTG_CLSS_PRVN_BFR_WRTOF.v0.4"/>
    <x v="0"/>
    <x v="0"/>
    <m/>
    <s v="Y"/>
    <s v="N"/>
    <s v="N/A"/>
    <s v="Monthly"/>
    <m/>
    <s v="Y"/>
    <s v="Y"/>
  </r>
  <r>
    <n v="26"/>
    <x v="0"/>
    <x v="3"/>
    <x v="0"/>
    <x v="1"/>
    <x v="25"/>
    <s v="LMD23500.xls"/>
    <s v="CBR_VP_LPM_LMT_INF_BFR_WRTOF_v0.5"/>
    <x v="0"/>
    <x v="0"/>
    <m/>
    <s v="Y"/>
    <s v="N"/>
    <s v="N/A"/>
    <s v="Daily"/>
    <m/>
    <s v="Y"/>
    <s v="Y"/>
  </r>
  <r>
    <n v="27"/>
    <x v="0"/>
    <x v="4"/>
    <x v="1"/>
    <x v="2"/>
    <x v="26"/>
    <s v="KBMF-17601-CIS-MDF_IPXAR V0.1"/>
    <s v="CBR_V_AR_X_IP_REL_for_CIS_DECOM_0.11"/>
    <x v="0"/>
    <x v="0"/>
    <m/>
    <s v="Y"/>
    <s v="N"/>
    <s v="N/A"/>
    <s v="Daily"/>
    <s v="Data file no header Column name"/>
    <s v="Y"/>
    <s v="Y"/>
  </r>
  <r>
    <n v="28"/>
    <x v="0"/>
    <x v="4"/>
    <x v="1"/>
    <x v="2"/>
    <x v="27"/>
    <s v="KBMF-17601-CIS-MDF_IP V0.1"/>
    <s v="CBR_V_IP_for_CIS_DECOM_0.15"/>
    <x v="0"/>
    <x v="0"/>
    <m/>
    <s v="Y"/>
    <s v="N"/>
    <s v="N/A"/>
    <s v="Daily"/>
    <s v="Data file no header Column name"/>
    <s v="Y"/>
    <s v="Y"/>
  </r>
  <r>
    <n v="29"/>
    <x v="0"/>
    <x v="4"/>
    <x v="1"/>
    <x v="2"/>
    <x v="28"/>
    <s v="KBMF-17601-CIS-MDF_AR V0.1"/>
    <m/>
    <x v="0"/>
    <x v="0"/>
    <m/>
    <s v="Y"/>
    <s v="N"/>
    <s v="N/A"/>
    <s v="Daily"/>
    <s v="Data file no header Column name"/>
    <s v="Y"/>
    <s v="Y"/>
  </r>
  <r>
    <n v="30"/>
    <x v="0"/>
    <x v="5"/>
    <x v="1"/>
    <x v="2"/>
    <x v="29"/>
    <s v="KBMF-780-CSMP_V_CUSTXFORMXCONSENT_v.0.3"/>
    <s v="CBR_V_CNSNT_FORM_KBNK_V0.7.xlsx"/>
    <x v="0"/>
    <x v="0"/>
    <s v="Y"/>
    <s v="Y"/>
    <s v="N"/>
    <s v="N/A"/>
    <s v="Daily"/>
    <m/>
    <s v="Y"/>
    <s v="Y"/>
  </r>
  <r>
    <n v="31"/>
    <x v="0"/>
    <x v="5"/>
    <x v="1"/>
    <x v="2"/>
    <x v="30"/>
    <s v="KBMF-780-CSMP_V_FORMXAPPR_v.0.2"/>
    <s v="CBR_VP_CNSNT_FORM_DTL_V0.1.xlsx"/>
    <x v="0"/>
    <x v="0"/>
    <s v="Y"/>
    <s v="Y"/>
    <s v="N"/>
    <s v="N/A"/>
    <s v="Daily"/>
    <m/>
    <s v="Y"/>
    <s v="Y"/>
  </r>
  <r>
    <n v="32"/>
    <x v="0"/>
    <x v="5"/>
    <x v="1"/>
    <x v="2"/>
    <x v="31"/>
    <s v="KBMF-780-CSMP_V_CHANNEL_v.0.2"/>
    <s v="CBR_VP_CNSNT_CNL_CD_v.0.1.xlsx"/>
    <x v="0"/>
    <x v="0"/>
    <s v="Y"/>
    <s v="Y"/>
    <s v="N"/>
    <s v="N/A"/>
    <s v="Daily"/>
    <m/>
    <s v="Y"/>
    <s v="Y"/>
  </r>
  <r>
    <n v="33"/>
    <x v="0"/>
    <x v="5"/>
    <x v="1"/>
    <x v="2"/>
    <x v="32"/>
    <s v="KBMF-780-CSMP_ORIGINATEPRODUCTCOA_v.0.1"/>
    <m/>
    <x v="0"/>
    <x v="0"/>
    <s v="Y"/>
    <s v="Y"/>
    <s v="N"/>
    <s v="N/A"/>
    <s v="Daily"/>
    <m/>
    <s v="Y"/>
    <s v="Y"/>
  </r>
  <r>
    <n v="34"/>
    <x v="0"/>
    <x v="5"/>
    <x v="1"/>
    <x v="2"/>
    <x v="33"/>
    <s v="KBMF-780-CSMP_V_ORIGINATEPRODUCTNONCOA_v.0.2"/>
    <s v="CBR_VP_CNSNT_ORIG_NON_COA_PD_CD_v.0.2.xlsx"/>
    <x v="0"/>
    <x v="0"/>
    <s v="Y"/>
    <s v="Y"/>
    <s v="N"/>
    <s v="N/A"/>
    <s v="Daily"/>
    <m/>
    <s v="Y"/>
    <s v="Y"/>
  </r>
  <r>
    <n v="35"/>
    <x v="0"/>
    <x v="5"/>
    <x v="1"/>
    <x v="2"/>
    <x v="34"/>
    <s v="KBMF-780-CSMP_V_PURPOSE_v.0.2"/>
    <s v="CBR_VP_CNSNT_PPS_CD_v.0.1.xlsx"/>
    <x v="0"/>
    <x v="0"/>
    <s v="Y"/>
    <s v="Y"/>
    <s v="N"/>
    <s v="N/A"/>
    <s v="Daily"/>
    <m/>
    <s v="Y"/>
    <s v="Y"/>
  </r>
  <r>
    <n v="36"/>
    <x v="0"/>
    <x v="5"/>
    <x v="1"/>
    <x v="2"/>
    <x v="35"/>
    <s v="KBMF-780-CSMP_V_COMPANY_v.0.2"/>
    <s v="CBR_VP_CNSNT_CO_CD_v.0.2.xlsx"/>
    <x v="0"/>
    <x v="0"/>
    <s v="Y"/>
    <s v="Y"/>
    <s v="N"/>
    <s v="N/A"/>
    <s v="Daily"/>
    <m/>
    <s v="Y"/>
    <s v="Y"/>
  </r>
  <r>
    <n v="37"/>
    <x v="0"/>
    <x v="5"/>
    <x v="1"/>
    <x v="2"/>
    <x v="36"/>
    <s v="KBMF-780-CSMP_V_RECEIVERTYPE_v.0.2"/>
    <s v="CBR_VP_CNSNT_RCVR_TP_CD_v.0.1"/>
    <x v="0"/>
    <x v="0"/>
    <s v="Y"/>
    <s v="Y"/>
    <s v="N"/>
    <s v="N/A"/>
    <s v="Daily"/>
    <m/>
    <s v="Y"/>
    <s v="Y"/>
  </r>
  <r>
    <n v="38"/>
    <x v="0"/>
    <x v="5"/>
    <x v="1"/>
    <x v="2"/>
    <x v="37"/>
    <s v="KBMF-780-CSMP_V_FORMCONSENT_v.0.1"/>
    <s v="CBR_VP_CNSNT_FORM_v0.1"/>
    <x v="0"/>
    <x v="0"/>
    <s v="Y"/>
    <s v="Y"/>
    <s v="N"/>
    <s v="N/A"/>
    <s v="Daily"/>
    <m/>
    <s v="Y"/>
    <s v="Y"/>
  </r>
  <r>
    <n v="39"/>
    <x v="0"/>
    <x v="5"/>
    <x v="1"/>
    <x v="2"/>
    <x v="38"/>
    <s v="KBMF-780-CSMP_V_FORMXCONTENT_v.0.5"/>
    <s v="CBR_VP_CNSNT_FORM_CNTNT_v.1.0"/>
    <x v="0"/>
    <x v="0"/>
    <s v="Y"/>
    <s v="Y"/>
    <s v="N"/>
    <s v="N/A"/>
    <s v="Daily"/>
    <m/>
    <s v="Y"/>
    <s v="Y"/>
  </r>
  <r>
    <n v="40"/>
    <x v="0"/>
    <x v="5"/>
    <x v="1"/>
    <x v="2"/>
    <x v="39"/>
    <s v="KBMF-780-CSMP_V_ACTION_v.0.2"/>
    <s v="CBR_VP_CNSNT_ACTN_CD_v.0.1"/>
    <x v="0"/>
    <x v="0"/>
    <s v="Y"/>
    <s v="Y"/>
    <s v="N"/>
    <s v="N/A"/>
    <s v="Daily"/>
    <m/>
    <s v="Y"/>
    <s v="Y"/>
  </r>
  <r>
    <n v="41"/>
    <x v="0"/>
    <x v="5"/>
    <x v="1"/>
    <x v="2"/>
    <x v="40"/>
    <s v="KBMF-780-CSMP_PRODUCT_v.0.1"/>
    <m/>
    <x v="0"/>
    <x v="0"/>
    <s v="Y"/>
    <s v="Y"/>
    <s v="N"/>
    <s v="N/A"/>
    <s v="Daily"/>
    <m/>
    <s v="Y"/>
    <s v="Y"/>
  </r>
  <r>
    <n v="42"/>
    <x v="1"/>
    <x v="6"/>
    <x v="0"/>
    <x v="0"/>
    <x v="41"/>
    <s v="KBMF_Batch_TF_MIS-Report_(LCR070).xlsx"/>
    <s v="CBR_EBAN_V_TRD_AC_AR_v1.2"/>
    <x v="1"/>
    <x v="0"/>
    <m/>
    <s v="N"/>
    <s v="Tailor"/>
    <s v="Header/Tailor"/>
    <s v="Daily"/>
    <s v="Freq: previous business day"/>
    <s v="Y"/>
    <s v="Y"/>
  </r>
  <r>
    <n v="43"/>
    <x v="1"/>
    <x v="6"/>
    <x v="0"/>
    <x v="0"/>
    <x v="42"/>
    <s v="KBMF_Batch_TF_MIS-Report_(ALM).xlsx"/>
    <s v="CBR_EBAN_V_TRD_AC_AR_INF_v0.4"/>
    <x v="1"/>
    <x v="0"/>
    <m/>
    <s v="N"/>
    <s v="Tailor"/>
    <s v="Header/Tailor"/>
    <s v="Daily"/>
    <s v="Freq: previous business day"/>
    <s v="Y"/>
    <s v="Y"/>
  </r>
  <r>
    <n v="44"/>
    <x v="1"/>
    <x v="7"/>
    <x v="0"/>
    <x v="0"/>
    <x v="43"/>
    <s v="KBMF-Batch_NTF_Contingent_Outstanding_DIH_v0.0.29_20200702.xlsx"/>
    <s v="CBR_EBAN_VP_CNTG_TDG_AC_AR_INF_v1.4"/>
    <x v="1"/>
    <x v="0"/>
    <m/>
    <s v="N"/>
    <s v="Tailor"/>
    <s v="Header/Tailor"/>
    <s v="Daily"/>
    <s v="Freq: Business Daily"/>
    <s v="Y"/>
    <s v="Y"/>
  </r>
  <r>
    <n v="45"/>
    <x v="1"/>
    <x v="7"/>
    <x v="0"/>
    <x v="0"/>
    <x v="44"/>
    <s v="KBMF-Batch_NTF_Loan_Outstanding_DIH_v0.0.28_20200702.xlsx"/>
    <s v="CBR_EBAN_V_TDG_AC_AR_INF_v1.2_x000a_CBR_EBAN_V_TDG_AC_AR_INF_v1.4"/>
    <x v="1"/>
    <x v="0"/>
    <m/>
    <s v="N"/>
    <s v="Tailor"/>
    <s v="Header/Tailor"/>
    <s v="Daily"/>
    <s v="Freq: Business Daily"/>
    <s v="Y"/>
    <s v="Y"/>
  </r>
  <r>
    <n v="46"/>
    <x v="1"/>
    <x v="8"/>
    <x v="2"/>
    <x v="3"/>
    <x v="45"/>
    <s v="KBMF-(460)-SCT_BOOK_LOAN.xlsx"/>
    <s v="CBR_VP_SCF_BOOK_LOAN_v0.7"/>
    <x v="0"/>
    <x v="0"/>
    <m/>
    <s v="Y"/>
    <s v="N"/>
    <n v="0"/>
    <s v="Daily"/>
    <s v="Enhance by FW"/>
    <s v="Y"/>
    <s v="Y"/>
  </r>
  <r>
    <n v="47"/>
    <x v="1"/>
    <x v="8"/>
    <x v="2"/>
    <x v="3"/>
    <x v="46"/>
    <s v="KBMF-Batch_SCF_Credit_limit_v4.0.xlsx"/>
    <s v="CBR_VP_SCF_LMT_AR_INF_v0.4"/>
    <x v="0"/>
    <x v="0"/>
    <m/>
    <s v="Y"/>
    <s v="N"/>
    <n v="0"/>
    <s v="Daily"/>
    <s v="Enhance by FW"/>
    <s v="Y"/>
    <s v="Y"/>
  </r>
  <r>
    <n v="48"/>
    <x v="1"/>
    <x v="8"/>
    <x v="2"/>
    <x v="3"/>
    <x v="47"/>
    <s v="KBMF-(460)-SCM_FEE_STRUCTURE.xlsx"/>
    <s v="CBR_VP_SCF_FEE_DTL_v0.6"/>
    <x v="0"/>
    <x v="0"/>
    <m/>
    <s v="Y"/>
    <s v="N"/>
    <n v="0"/>
    <s v="Daily"/>
    <s v="Enhance by FW"/>
    <s v="Y"/>
    <s v="Y"/>
  </r>
  <r>
    <n v="49"/>
    <x v="1"/>
    <x v="8"/>
    <x v="2"/>
    <x v="3"/>
    <x v="48"/>
    <s v="KBMF-(460)-SCM_ACCT.xlsx"/>
    <s v="CBR_VP_SCF_CST_X_AR_REL_v0.2"/>
    <x v="0"/>
    <x v="0"/>
    <m/>
    <s v="Y"/>
    <s v="N"/>
    <n v="0"/>
    <s v="Daily"/>
    <s v="Enhance by FW"/>
    <s v="Y"/>
    <s v="Y"/>
  </r>
  <r>
    <n v="50"/>
    <x v="1"/>
    <x v="8"/>
    <x v="2"/>
    <x v="3"/>
    <x v="49"/>
    <s v="KBMF-(460)-SCM_TRADING.xlsx"/>
    <s v="CBR_VP_SCF_TDG_0.4"/>
    <x v="0"/>
    <x v="0"/>
    <m/>
    <s v="Y"/>
    <s v="N"/>
    <n v="0"/>
    <s v="Daily"/>
    <s v="Enhance by FW"/>
    <s v="Y"/>
    <s v="Y"/>
  </r>
  <r>
    <n v="51"/>
    <x v="1"/>
    <x v="8"/>
    <x v="2"/>
    <x v="3"/>
    <x v="50"/>
    <s v="KBMF-(460)-SCM_CUSTOMER_updatefield.xlsx"/>
    <s v="CBR_VP_SCF_CST_PRFL_v0.3"/>
    <x v="0"/>
    <x v="0"/>
    <m/>
    <s v="Y"/>
    <s v="N"/>
    <n v="0"/>
    <s v="Daily"/>
    <s v="Enhance by FW"/>
    <s v="Y"/>
    <s v="Y"/>
  </r>
  <r>
    <n v="52"/>
    <x v="1"/>
    <x v="9"/>
    <x v="0"/>
    <x v="0"/>
    <x v="51"/>
    <s v="KBMF-Batch_MX_ADD_ON-590-XXX_MXMKTEvent_Y22M04D21_v1.0.0_WL.xls"/>
    <s v="CBR_VP_CMB_MKT_EV_v0.1"/>
    <x v="1"/>
    <x v="0"/>
    <m/>
    <s v="N"/>
    <s v="Tailor"/>
    <n v="0"/>
    <s v="Daily"/>
    <m/>
    <s v="Y"/>
    <s v="Y"/>
  </r>
  <r>
    <n v="53"/>
    <x v="1"/>
    <x v="9"/>
    <x v="0"/>
    <x v="0"/>
    <x v="52"/>
    <s v="-(105) KBMF-Batch_MX_ADD_ON-590-048_MMLiveMat_Y22M04D21_v1.0.5_WL.xls_x000a_- (105) KBMF-Batch_MX_ADD_ON-590-048_MMLiveMat_Y21M11D012_v1.0.2_PC"/>
    <s v="CBR_VP_CMB_MM_DEAL_AR_v0.6"/>
    <x v="1"/>
    <x v="0"/>
    <m/>
    <s v="N"/>
    <s v="Tailor"/>
    <n v="0"/>
    <s v="Daily"/>
    <s v="KBMF มี 2 ไฟล์"/>
    <s v="Y"/>
    <s v="Y"/>
  </r>
  <r>
    <n v="54"/>
    <x v="0"/>
    <x v="10"/>
    <x v="1"/>
    <x v="2"/>
    <x v="53"/>
    <s v="KBMF-655-FILE-RDM_CST_IP_LGL_STC_TP_CD_V.0.1"/>
    <s v="CBR_V_IP_LGL_STC_TP_CD_v.0.5"/>
    <x v="0"/>
    <x v="0"/>
    <s v="Y"/>
    <s v="Y"/>
    <s v="N"/>
    <s v="N/A"/>
    <s v="Daily"/>
    <s v="Have Header"/>
    <s v="Y"/>
    <s v="Y"/>
  </r>
  <r>
    <n v="55"/>
    <x v="0"/>
    <x v="10"/>
    <x v="1"/>
    <x v="2"/>
    <x v="54"/>
    <s v="KBMF-655-FILE-RDM_CST_NAT_CD_V.0.1"/>
    <s v="CBR_V_NAT_CD_v0.7"/>
    <x v="0"/>
    <x v="0"/>
    <s v="Y"/>
    <s v="Y"/>
    <s v="N"/>
    <s v="N/A"/>
    <s v="Daily"/>
    <s v="Have Header"/>
    <s v="Y"/>
    <s v="Y"/>
  </r>
  <r>
    <n v="56"/>
    <x v="0"/>
    <x v="10"/>
    <x v="1"/>
    <x v="2"/>
    <x v="55"/>
    <s v="KBMF-655-FILE-RDM_CST_MAR_ST_CD_V.0.1"/>
    <s v="CBR_V_MAR_ST_CD_v0.8"/>
    <x v="0"/>
    <x v="0"/>
    <s v="Y"/>
    <s v="Y"/>
    <s v="N"/>
    <s v="N/A"/>
    <s v="Daily"/>
    <s v="Have Header"/>
    <s v="Y"/>
    <s v="Y"/>
  </r>
  <r>
    <n v="57"/>
    <x v="0"/>
    <x v="10"/>
    <x v="1"/>
    <x v="2"/>
    <x v="56"/>
    <s v="KBMF-655-FILE-RDM_CST_CTF_TP_CD_V.0.1"/>
    <s v="CBR_V_CTF_TP_CD_v.0.7"/>
    <x v="0"/>
    <x v="0"/>
    <s v="Y"/>
    <s v="Y"/>
    <s v="N"/>
    <s v="N/A"/>
    <s v="Daily"/>
    <s v="Have Header"/>
    <s v="Y"/>
    <s v="Y"/>
  </r>
  <r>
    <n v="58"/>
    <x v="0"/>
    <x v="10"/>
    <x v="1"/>
    <x v="2"/>
    <x v="57"/>
    <s v="KBMF-655-FILE-RDM_CST_OCP_CD_V.0.1"/>
    <s v="CBR_V_OCP_CD_V0.4_PRD"/>
    <x v="0"/>
    <x v="0"/>
    <s v="Y"/>
    <s v="Y"/>
    <s v="N"/>
    <s v="N/A"/>
    <s v="Daily"/>
    <s v="Have Header"/>
    <s v="Y"/>
    <s v="Y"/>
  </r>
  <r>
    <n v="59"/>
    <x v="0"/>
    <x v="10"/>
    <x v="1"/>
    <x v="2"/>
    <x v="58"/>
    <s v="KBMF-655-FILE-RDM_CST_PROF_CD_V.0.1"/>
    <s v="CBR_EBAN_V_PROF_CD_V0.7"/>
    <x v="0"/>
    <x v="0"/>
    <s v="Y"/>
    <s v="Y"/>
    <s v="N"/>
    <s v="N/A"/>
    <s v="Daily"/>
    <s v="Have Header"/>
    <s v="Y"/>
    <s v="Y"/>
  </r>
  <r>
    <n v="60"/>
    <x v="0"/>
    <x v="10"/>
    <x v="1"/>
    <x v="2"/>
    <x v="59"/>
    <s v="KBMF-655-FILE-RDM_CST_IDV_INCM_SEG_CD_V.0.1"/>
    <s v="CBR_V_IDV_INCM_SEG_CD_v.1.0"/>
    <x v="0"/>
    <x v="0"/>
    <s v="Y"/>
    <s v="Y"/>
    <s v="N"/>
    <s v="N/A"/>
    <s v="Daily"/>
    <s v="Have Header"/>
    <s v="Y"/>
    <s v="Y"/>
  </r>
  <r>
    <n v="61"/>
    <x v="0"/>
    <x v="10"/>
    <x v="1"/>
    <x v="2"/>
    <x v="60"/>
    <s v="KBMF-655-FILE-RDM_CST_SEG_CD_V.0.1"/>
    <s v="CBR_V_SEG_CD_v1.2"/>
    <x v="0"/>
    <x v="0"/>
    <s v="Y"/>
    <s v="Y"/>
    <s v="N"/>
    <s v="N/A"/>
    <s v="Daily"/>
    <s v="Have Header"/>
    <s v="Y"/>
    <s v="Y"/>
  </r>
  <r>
    <n v="62"/>
    <x v="0"/>
    <x v="10"/>
    <x v="1"/>
    <x v="2"/>
    <x v="61"/>
    <s v="KBMF-655-FILE-RDM_CARD_TP_CD_V.0.1"/>
    <s v="CBR_EBAN_V_CC_TP_CD_v1.0"/>
    <x v="0"/>
    <x v="0"/>
    <s v="Y"/>
    <s v="Y"/>
    <s v="N"/>
    <s v="N/A"/>
    <s v="Daily"/>
    <s v="Have Header"/>
    <s v="Y"/>
    <s v="Y"/>
  </r>
  <r>
    <n v="63"/>
    <x v="0"/>
    <x v="10"/>
    <x v="1"/>
    <x v="2"/>
    <x v="62"/>
    <s v="KBMF-655-FILE-RDM_PIM_COA_PD_V.0.1"/>
    <s v="CBR_V_COA_PD_v.0.5.xlsx"/>
    <x v="0"/>
    <x v="0"/>
    <s v="Y"/>
    <s v="Y"/>
    <s v="N"/>
    <s v="N/A"/>
    <s v="Daily"/>
    <s v="Have Header"/>
    <s v="Y"/>
    <s v="Y"/>
  </r>
  <r>
    <n v="64"/>
    <x v="0"/>
    <x v="10"/>
    <x v="1"/>
    <x v="2"/>
    <x v="63"/>
    <s v="KBMF-655-FILE-RDM_IDY_CL_CD_V.0.1"/>
    <s v="CBR_EBAN_VC_REFR_IDY_CL_CD_V.2.7"/>
    <x v="0"/>
    <x v="0"/>
    <s v="Y"/>
    <s v="Y"/>
    <s v="N"/>
    <s v="N/A"/>
    <s v="Daily"/>
    <s v="Have Header"/>
    <s v="Y"/>
    <s v="Y"/>
  </r>
  <r>
    <n v="65"/>
    <x v="0"/>
    <x v="10"/>
    <x v="1"/>
    <x v="2"/>
    <x v="64"/>
    <s v="KBMF-655-FILE-RDM_IDY_CL_SUB_GRP_CD_V.0.1"/>
    <m/>
    <x v="0"/>
    <x v="0"/>
    <s v="Y"/>
    <s v="Y"/>
    <s v="N"/>
    <s v="N/A"/>
    <s v="Daily"/>
    <s v="Have Header"/>
    <s v="Y"/>
    <s v="Y"/>
  </r>
  <r>
    <n v="66"/>
    <x v="1"/>
    <x v="11"/>
    <x v="2"/>
    <x v="4"/>
    <x v="65"/>
    <s v="KBMF_FXPub-761-200_KBankMidRate_Y18M07D18_V001_CS"/>
    <m/>
    <x v="3"/>
    <x v="1"/>
    <m/>
    <s v="N"/>
    <s v="Header"/>
    <n v="0"/>
    <s v="Daily"/>
    <s v="No Header Column name _x000a_Freq: Business Daily"/>
    <s v="Y"/>
    <s v="Y"/>
  </r>
  <r>
    <n v="67"/>
    <x v="1"/>
    <x v="3"/>
    <x v="1"/>
    <x v="5"/>
    <x v="66"/>
    <s v="KBMF-655-FILE_LPM_X_IP_REL_V0.1"/>
    <m/>
    <x v="0"/>
    <x v="1"/>
    <m/>
    <s v="Y"/>
    <s v="N"/>
    <n v="0"/>
    <s v="Daily"/>
    <s v="No Header Column name _x000a_Freq: Business Date (Order Date - 1)"/>
    <s v="Y"/>
    <s v="Y"/>
  </r>
  <r>
    <n v="68"/>
    <x v="0"/>
    <x v="4"/>
    <x v="1"/>
    <x v="2"/>
    <x v="67"/>
    <s v="KBMF-17601-CIS-MDF_RELAR V0.1"/>
    <s v="CBR_V_AR_X_IP_REL_TP_CD_for_CIS_DECOM_0.5"/>
    <x v="0"/>
    <x v="0"/>
    <m/>
    <s v="Y"/>
    <s v="N"/>
    <s v="N/A"/>
    <s v="Daily"/>
    <s v="Data file no header Column name"/>
    <s v="Y"/>
    <s v="Y"/>
  </r>
  <r>
    <n v="69"/>
    <x v="0"/>
    <x v="4"/>
    <x v="1"/>
    <x v="2"/>
    <x v="68"/>
    <s v="KBMF-17601-CIS-MDF_DOCTP V0.1"/>
    <s v="CBR_V_DOC_ITM_CD_for_CIS_DECOM_v0.3"/>
    <x v="0"/>
    <x v="0"/>
    <m/>
    <s v="Y"/>
    <s v="N"/>
    <s v="N/A"/>
    <s v="Daily"/>
    <s v="Data file no header Column name"/>
    <s v="Y"/>
    <s v="Y"/>
  </r>
  <r>
    <n v="70"/>
    <x v="0"/>
    <x v="4"/>
    <x v="1"/>
    <x v="2"/>
    <x v="69"/>
    <s v="KBMF-17601-CIS-MDF_CNTRELTP V0.1"/>
    <s v="CBR_V_ELC_ADR_LO_USE_TP_CD_for_CIS_DECOM_0.5"/>
    <x v="0"/>
    <x v="0"/>
    <m/>
    <s v="Y"/>
    <s v="N"/>
    <s v="N/A"/>
    <s v="Daily"/>
    <s v="Data file no header Column name"/>
    <s v="Y"/>
    <s v="Y"/>
  </r>
  <r>
    <n v="71"/>
    <x v="0"/>
    <x v="4"/>
    <x v="1"/>
    <x v="2"/>
    <x v="70"/>
    <s v="KBMF-17601-CIS-MDF_IPXCONTACT V0.1"/>
    <s v="CBR_V_IP_X_ELC_ADR_REL_for_CIS_DECOM_0.8"/>
    <x v="0"/>
    <x v="0"/>
    <m/>
    <s v="Y"/>
    <s v="N"/>
    <s v="N/A"/>
    <s v="Daily"/>
    <s v="Data file no header Column name"/>
    <s v="Y"/>
    <s v="Y"/>
  </r>
  <r>
    <n v="72"/>
    <x v="0"/>
    <x v="4"/>
    <x v="1"/>
    <x v="2"/>
    <x v="71"/>
    <s v="KBMF-17601-CIS-MDF_CONTTP V0.1"/>
    <s v="CBR_V_ELC_ADR_USE_TP_CD_for_CIS_DECOM_0.4"/>
    <x v="0"/>
    <x v="0"/>
    <m/>
    <s v="Y"/>
    <s v="N"/>
    <s v="N/A"/>
    <s v="Daily"/>
    <s v="Data file no header Column name"/>
    <s v="Y"/>
    <s v="Y"/>
  </r>
  <r>
    <n v="73"/>
    <x v="0"/>
    <x v="4"/>
    <x v="1"/>
    <x v="2"/>
    <x v="72"/>
    <s v="KBMF-17601-CIS-MDF_CONTINFO V0.1"/>
    <s v="CBR_V_ELC_ADR_for_CIS_DECOM_0.12"/>
    <x v="0"/>
    <x v="0"/>
    <m/>
    <s v="Y"/>
    <s v="N"/>
    <s v="N/A"/>
    <s v="Daily"/>
    <s v="Data file no header Column name"/>
    <s v="Y"/>
    <s v="Y"/>
  </r>
  <r>
    <n v="74"/>
    <x v="0"/>
    <x v="4"/>
    <x v="1"/>
    <x v="2"/>
    <x v="73"/>
    <s v="KBMF-17601-CIS-MDF-IDV V0.1"/>
    <s v="CBR_V_IDV_for_CIS_DECOM_v0.12"/>
    <x v="0"/>
    <x v="0"/>
    <m/>
    <s v="Y"/>
    <s v="N"/>
    <s v="N/A"/>
    <s v="Daily"/>
    <s v="Data file no header Column name"/>
    <s v="Y"/>
    <s v="Y"/>
  </r>
  <r>
    <n v="75"/>
    <x v="0"/>
    <x v="4"/>
    <x v="1"/>
    <x v="2"/>
    <x v="74"/>
    <s v="KBMF-17601-CIS-MDF_ORG V0.1"/>
    <s v="CBR_V_ORG_for_CIS_DECOM_0.11"/>
    <x v="0"/>
    <x v="0"/>
    <m/>
    <s v="Y"/>
    <s v="N"/>
    <s v="N/A"/>
    <s v="Daily"/>
    <s v="Data file no header Column name"/>
    <s v="Y"/>
    <s v="Y"/>
  </r>
  <r>
    <n v="76"/>
    <x v="0"/>
    <x v="4"/>
    <x v="1"/>
    <x v="2"/>
    <x v="75"/>
    <s v="KBMF-17601-CIS-MDF_IPSEGMENT V0.1"/>
    <s v="CBR_V_IP_X_SEG_REL_for_CIS_DECOM_0.11"/>
    <x v="0"/>
    <x v="0"/>
    <m/>
    <s v="Y"/>
    <s v="N"/>
    <s v="N/A"/>
    <s v="Daily"/>
    <s v="Data file no header Column name"/>
    <s v="Y"/>
    <s v="Y"/>
  </r>
  <r>
    <n v="77"/>
    <x v="0"/>
    <x v="4"/>
    <x v="1"/>
    <x v="2"/>
    <x v="76"/>
    <s v="KBMF-17601-CIS-MDF_HISTSEGM V0.1"/>
    <s v="CBR_V_IP_X_SEG_REL_for_CIS_DECOM_0.11"/>
    <x v="0"/>
    <x v="0"/>
    <m/>
    <s v="Y"/>
    <s v="N"/>
    <s v="N/A"/>
    <s v="Daily"/>
    <s v="Data file no header Column name"/>
    <s v="Y"/>
    <s v="Y"/>
  </r>
  <r>
    <n v="78"/>
    <x v="0"/>
    <x v="4"/>
    <x v="1"/>
    <x v="2"/>
    <x v="77"/>
    <s v="KBMF-17601-CIS-MDF_ADDR V0.1"/>
    <s v="CBR_V_ADR_for_CIS_DECOM_v0.10"/>
    <x v="0"/>
    <x v="0"/>
    <m/>
    <s v="Y"/>
    <s v="N"/>
    <s v="N/A"/>
    <s v="Daily"/>
    <s v="Data file no header Column name"/>
    <s v="Y"/>
    <s v="Y"/>
  </r>
  <r>
    <n v="79"/>
    <x v="0"/>
    <x v="4"/>
    <x v="1"/>
    <x v="2"/>
    <x v="78"/>
    <s v="KBMF-17601-CIS-MDF_IPXADDR V0.1"/>
    <s v="CBR_V_IP_X_ADR_REL_for_CIS_DECOM_v0.7"/>
    <x v="0"/>
    <x v="0"/>
    <m/>
    <s v="Y"/>
    <s v="N"/>
    <s v="N/A"/>
    <s v="Daily"/>
    <s v="Data file no header Column name"/>
    <s v="Y"/>
    <s v="Y"/>
  </r>
  <r>
    <n v="80"/>
    <x v="0"/>
    <x v="4"/>
    <x v="1"/>
    <x v="2"/>
    <x v="79"/>
    <s v="KBMF-17601-CIS-MDF_DNTCNT V0.1"/>
    <s v="CBR_V_CTC_CNDT_for_CIS_DECOM_0.5"/>
    <x v="0"/>
    <x v="0"/>
    <m/>
    <s v="Y"/>
    <s v="N"/>
    <s v="N/A"/>
    <s v="Daily"/>
    <s v="Data file no header Column name"/>
    <s v="Y"/>
    <s v="Y"/>
  </r>
  <r>
    <n v="81"/>
    <x v="0"/>
    <x v="4"/>
    <x v="1"/>
    <x v="2"/>
    <x v="80"/>
    <s v="KBMF-17601-CIS-MDF_OTHDOC V0.1"/>
    <s v="CBR_V_IP_X_DOC_ITM_REL_for_CIS_DECOM_v0.6"/>
    <x v="0"/>
    <x v="0"/>
    <m/>
    <s v="Y"/>
    <s v="N"/>
    <s v="N/A"/>
    <s v="Daily"/>
    <s v="Data file no header Column name"/>
    <s v="Y"/>
    <s v="Y"/>
  </r>
  <r>
    <n v="82"/>
    <x v="1"/>
    <x v="12"/>
    <x v="3"/>
    <x v="6"/>
    <x v="81"/>
    <s v="KBMF_KB1DH013_EPTRANS_V1.0.8.xls"/>
    <m/>
    <x v="2"/>
    <x v="0"/>
    <m/>
    <s v="N"/>
    <s v="Tailor"/>
    <n v="0"/>
    <s v="Daily"/>
    <s v="EBCDIC (mainframe)"/>
    <s v="Y"/>
    <s v="Y"/>
  </r>
  <r>
    <n v="83"/>
    <x v="1"/>
    <x v="12"/>
    <x v="3"/>
    <x v="6"/>
    <x v="82"/>
    <s v="KBMF_KB1DH045_CC1D289G_collateral_V 1.0.1_09March2022.xlsx"/>
    <m/>
    <x v="2"/>
    <x v="0"/>
    <m/>
    <s v="N"/>
    <s v="Y"/>
    <n v="0"/>
    <s v="Daily"/>
    <s v="Fixed Length, SAM"/>
    <s v="Y"/>
    <s v="Y"/>
  </r>
  <r>
    <n v="84"/>
    <x v="1"/>
    <x v="12"/>
    <x v="3"/>
    <x v="6"/>
    <x v="83"/>
    <s v="KBMF_KB1DH002_CPBCRD V 1.0.13.xlsx"/>
    <m/>
    <x v="2"/>
    <x v="0"/>
    <m/>
    <s v="N"/>
    <s v="Y"/>
    <n v="0"/>
    <s v="Daily"/>
    <m/>
    <s v="Y"/>
    <s v="Y"/>
  </r>
  <r>
    <n v="85"/>
    <x v="1"/>
    <x v="12"/>
    <x v="3"/>
    <x v="6"/>
    <x v="84"/>
    <s v="KBMF_KB1DH005_KBBCRD_V 1.0.8.xlsx"/>
    <m/>
    <x v="2"/>
    <x v="0"/>
    <m/>
    <s v="N"/>
    <s v="Y"/>
    <n v="0"/>
    <s v="Daily"/>
    <m/>
    <s v="Y"/>
    <s v="Y"/>
  </r>
  <r>
    <n v="86"/>
    <x v="1"/>
    <x v="12"/>
    <x v="3"/>
    <x v="6"/>
    <x v="85"/>
    <s v="KBMF_KB1DH004_CPBMER V0.0.8_200717.xls"/>
    <m/>
    <x v="2"/>
    <x v="0"/>
    <m/>
    <s v="N"/>
    <s v="Y"/>
    <n v="0"/>
    <s v="Daily"/>
    <m/>
    <s v="Y"/>
    <s v="Y"/>
  </r>
  <r>
    <n v="87"/>
    <x v="1"/>
    <x v="12"/>
    <x v="3"/>
    <x v="6"/>
    <x v="86"/>
    <s v="7.KBMF_KB1DH023_LBPTTRN V1.8.xls"/>
    <m/>
    <x v="2"/>
    <x v="0"/>
    <m/>
    <s v="N"/>
    <s v="Tailor"/>
    <n v="0"/>
    <s v="Daily"/>
    <s v="- EBCDIC (mainframe)_x000a_- Fixed Length, SAM"/>
    <s v="Y"/>
    <s v="Y"/>
  </r>
  <r>
    <n v="88"/>
    <x v="1"/>
    <x v="12"/>
    <x v="3"/>
    <x v="6"/>
    <x v="87"/>
    <s v="KBMF_KB1DH039_CCND5012_V0.6.xls"/>
    <m/>
    <x v="2"/>
    <x v="0"/>
    <m/>
    <s v="N"/>
    <s v="Y"/>
    <n v="0"/>
    <s v="Daily"/>
    <s v="Fixed Length, SAM"/>
    <s v="Y"/>
    <s v="Y"/>
  </r>
  <r>
    <n v="89"/>
    <x v="1"/>
    <x v="12"/>
    <x v="3"/>
    <x v="6"/>
    <x v="88"/>
    <s v="27.KBMF_KB1DH010_OADCC03 V2.0 (2).xls"/>
    <m/>
    <x v="2"/>
    <x v="0"/>
    <m/>
    <s v="N"/>
    <s v="Y"/>
    <n v="0"/>
    <s v="Daily"/>
    <s v="Fixed Length, SAM"/>
    <s v="Y"/>
    <s v="Y"/>
  </r>
  <r>
    <n v="90"/>
    <x v="1"/>
    <x v="12"/>
    <x v="3"/>
    <x v="6"/>
    <x v="89"/>
    <s v="KBMF_KB1DH017_CPAMT V1.9.xlsx"/>
    <m/>
    <x v="2"/>
    <x v="0"/>
    <m/>
    <s v="N"/>
    <s v="Tailor"/>
    <n v="0"/>
    <s v="Daily"/>
    <s v="- EBCDIC (mainframe)_x000a_- Fixed Length, SAM"/>
    <s v="Y"/>
    <s v="Y"/>
  </r>
  <r>
    <n v="91"/>
    <x v="1"/>
    <x v="12"/>
    <x v="3"/>
    <x v="6"/>
    <x v="90"/>
    <s v="KBMF_KB1DH019_CP1T377 V2.8.xlsx"/>
    <m/>
    <x v="2"/>
    <x v="0"/>
    <m/>
    <s v="N"/>
    <s v="Y"/>
    <n v="0"/>
    <s v="Daily"/>
    <s v="- EBCDIC (mainframe)_x000a_- Fixed Length, SAM_x000a_- same KBMF as CP1T377"/>
    <s v="Y"/>
    <s v="Y"/>
  </r>
  <r>
    <n v="92"/>
    <x v="1"/>
    <x v="12"/>
    <x v="3"/>
    <x v="6"/>
    <x v="91"/>
    <s v="KBMF_KB1DH018_CPSRPTT V1.9.xls"/>
    <m/>
    <x v="2"/>
    <x v="0"/>
    <m/>
    <s v="N"/>
    <s v="Tailor"/>
    <n v="0"/>
    <s v="Daily"/>
    <s v="- EBCDIC (mainframe)_x000a_- Fixed Length, SAM"/>
    <s v="Y"/>
    <s v="Y"/>
  </r>
  <r>
    <n v="93"/>
    <x v="1"/>
    <x v="12"/>
    <x v="3"/>
    <x v="6"/>
    <x v="92"/>
    <s v="KBMF_KB1DH037_CPCCPF_CPTCPF_V0.9.xls"/>
    <s v="CBR_VP_CC_MNT_LOG_v0.6"/>
    <x v="2"/>
    <x v="0"/>
    <m/>
    <s v="N"/>
    <s v="Y"/>
    <n v="0"/>
    <s v="Daily"/>
    <s v="Fixed Length, SAM"/>
    <s v="Y"/>
    <s v="Y"/>
  </r>
  <r>
    <n v="94"/>
    <x v="1"/>
    <x v="12"/>
    <x v="3"/>
    <x v="6"/>
    <x v="93"/>
    <s v="KBMF_KB1DH003_CPBCUS_V 1.0.7.xlsx"/>
    <m/>
    <x v="2"/>
    <x v="0"/>
    <m/>
    <s v="N"/>
    <s v="Y"/>
    <n v="0"/>
    <s v="Daily"/>
    <s v="Fixed Length, SAM"/>
    <s v="Y"/>
    <s v="Y"/>
  </r>
  <r>
    <n v="95"/>
    <x v="1"/>
    <x v="12"/>
    <x v="3"/>
    <x v="6"/>
    <x v="94"/>
    <s v="KBMF_KB1DH006_KBBCUS_V 1.0.8.xlsx"/>
    <m/>
    <x v="2"/>
    <x v="0"/>
    <m/>
    <s v="N"/>
    <s v="Y"/>
    <n v="0"/>
    <s v="Daily"/>
    <s v="Fixed Length, SAM"/>
    <s v="Y"/>
    <s v="Y"/>
  </r>
  <r>
    <n v="96"/>
    <x v="1"/>
    <x v="12"/>
    <x v="3"/>
    <x v="6"/>
    <x v="95"/>
    <s v="KBMF DIH: AMS-KBMF-655-DIH-OPEN_CARDLINK_MASTER_V5.0.xls_x000a_KBMF Cardlink: KBMF_KB1DH028_CCIXPT V1.1"/>
    <s v="CBR_V_CC_MC_BIN_v.0.7"/>
    <x v="2"/>
    <x v="0"/>
    <m/>
    <s v="N"/>
    <s v="Tailor"/>
    <n v="0"/>
    <s v="Daily"/>
    <s v="- EBCDIC (mainframe)_x000a_- Fixed Length, SAM"/>
    <s v="Y"/>
    <s v="Y"/>
  </r>
  <r>
    <n v="97"/>
    <x v="1"/>
    <x v="12"/>
    <x v="3"/>
    <x v="6"/>
    <x v="96"/>
    <s v="KBMF DIH: AMS-KBMF-655-DIH-OPEN_CARDLINK_VISA_V6.0.xls_x000a_KBMF Cardlink: KBMF_KB1DH029_CCATABLA V1.1"/>
    <s v="CBR_V_CC_VS_BIN_v.0.5"/>
    <x v="2"/>
    <x v="0"/>
    <m/>
    <s v="N"/>
    <s v="Tailor"/>
    <n v="0"/>
    <s v="Daily"/>
    <s v="EBCDIC (mainframe)"/>
    <s v="Y"/>
    <s v="Y"/>
  </r>
  <r>
    <n v="98"/>
    <x v="1"/>
    <x v="12"/>
    <x v="3"/>
    <x v="6"/>
    <x v="97"/>
    <s v="30.KBMF_KB1DH030_CC1DLOGC V3.0.xls"/>
    <m/>
    <x v="2"/>
    <x v="0"/>
    <m/>
    <s v="N"/>
    <s v="Y"/>
    <n v="0"/>
    <s v="Daily"/>
    <s v="Fixed Length, SAM"/>
    <s v="Y"/>
    <s v="Y"/>
  </r>
  <r>
    <n v="99"/>
    <x v="1"/>
    <x v="12"/>
    <x v="3"/>
    <x v="6"/>
    <x v="98"/>
    <s v="31.KBMF_KB1DH031_CC1D583B V2.0.xls"/>
    <m/>
    <x v="2"/>
    <x v="0"/>
    <m/>
    <s v="N"/>
    <s v="Y"/>
    <n v="0"/>
    <s v="Daily"/>
    <m/>
    <s v="Y"/>
    <s v="Y"/>
  </r>
  <r>
    <n v="100"/>
    <x v="1"/>
    <x v="12"/>
    <x v="0"/>
    <x v="1"/>
    <x v="99"/>
    <s v="N/A"/>
    <s v="CBR_V_CC_JCB_AHR_LOG_v0.5"/>
    <x v="0"/>
    <x v="0"/>
    <m/>
    <s v="N"/>
    <s v="Tailor"/>
    <n v="0"/>
    <s v="Daily"/>
    <s v="No KBMF: Used CBR"/>
    <s v="Y"/>
    <s v="Y"/>
  </r>
  <r>
    <n v="101"/>
    <x v="1"/>
    <x v="13"/>
    <x v="1"/>
    <x v="2"/>
    <x v="100"/>
    <s v="SalesSmart_KBMF_MDP_Customer_20240130_V5.0"/>
    <m/>
    <x v="0"/>
    <x v="1"/>
    <m/>
    <s v="Y"/>
    <s v="Tailor"/>
    <n v="0"/>
    <s v="Daily"/>
    <s v="No Data"/>
    <s v="Y"/>
    <s v="Y"/>
  </r>
  <r>
    <n v="102"/>
    <x v="1"/>
    <x v="14"/>
    <x v="0"/>
    <x v="0"/>
    <x v="101"/>
    <s v="N/A"/>
    <s v="CBR_VP_LPM_WRTOF_AR_v0.2"/>
    <x v="2"/>
    <x v="0"/>
    <m/>
    <s v="N"/>
    <s v="Tailor"/>
    <n v="0"/>
    <s v="Monthly"/>
    <s v="No KBMF: Used CBR"/>
    <s v="Y"/>
    <s v="Y"/>
  </r>
  <r>
    <n v="103"/>
    <x v="1"/>
    <x v="15"/>
    <x v="2"/>
    <x v="3"/>
    <x v="102"/>
    <s v="KBMF-Batch_UD_View_UnitHolderBal_v1.4.xlsx"/>
    <s v="CBR_EBAN_VP_FND_AR_v1.2"/>
    <x v="0"/>
    <x v="0"/>
    <m/>
    <s v="Y"/>
    <s v="N"/>
    <n v="0"/>
    <s v="Daily"/>
    <s v="Enhance by FW"/>
    <s v="Y"/>
    <s v="Y"/>
  </r>
  <r>
    <n v="104"/>
    <x v="1"/>
    <x v="15"/>
    <x v="2"/>
    <x v="3"/>
    <x v="103"/>
    <s v="KBMF-Batch_UD_EBAN_SavingPlan_V0.0.0.7xlsx"/>
    <s v="CBR_EBAN_VP_FND_SVG_PLN_v1.2"/>
    <x v="0"/>
    <x v="0"/>
    <m/>
    <s v="Y"/>
    <s v="N"/>
    <n v="0"/>
    <s v="Daily"/>
    <s v="Enhance by FW"/>
    <s v="Y"/>
    <s v="Y"/>
  </r>
  <r>
    <n v="105"/>
    <x v="1"/>
    <x v="15"/>
    <x v="2"/>
    <x v="3"/>
    <x v="104"/>
    <s v="KBMF-Batch_UD_View_FundInfoFull_v1.2.0.xlsx"/>
    <s v="CBR_EBAN_VP_FND_DTL_v.0.9.xlsx"/>
    <x v="0"/>
    <x v="0"/>
    <m/>
    <s v="Y"/>
    <s v="N"/>
    <n v="0"/>
    <s v="Daily"/>
    <s v="Enhance by FW"/>
    <s v="Y"/>
    <s v="Y"/>
  </r>
  <r>
    <n v="106"/>
    <x v="1"/>
    <x v="15"/>
    <x v="2"/>
    <x v="3"/>
    <x v="105"/>
    <s v="KBMF-Batch_UD_View_AccBal_SalableUnit_V1.0"/>
    <s v="CBR_EBAN_VP_FND_TAX_SLBL_v.0.4.xlsx"/>
    <x v="0"/>
    <x v="0"/>
    <m/>
    <s v="Y"/>
    <s v="N"/>
    <n v="0"/>
    <s v="Daily"/>
    <s v="Enhance by FW"/>
    <s v="Y"/>
    <s v="Y"/>
  </r>
  <r>
    <n v="107"/>
    <x v="1"/>
    <x v="15"/>
    <x v="2"/>
    <x v="3"/>
    <x v="106"/>
    <s v="KBMF-Batch_UD_VIew_UnitHolderFull_v1.2"/>
    <s v="CBR_EBAN_VP_FND_AR_MSTR_v1.4_x000a_CBR_EBAN_VP_FND_AR_MSTR_v1.3"/>
    <x v="0"/>
    <x v="0"/>
    <m/>
    <s v="Y"/>
    <s v="N"/>
    <n v="0"/>
    <s v="Daily"/>
    <s v="Enhance by FW"/>
    <s v="Y"/>
    <s v="Y"/>
  </r>
  <r>
    <n v="108"/>
    <x v="0"/>
    <x v="15"/>
    <x v="0"/>
    <x v="0"/>
    <x v="107"/>
    <s v="KBMF_EDH_KA_Fund_Code_V1.4.0"/>
    <s v="CBR_V_FND_v0.6.xlsx_x000a_CBR_EBAN_VP_FND_v0.12"/>
    <x v="0"/>
    <x v="0"/>
    <m/>
    <s v="N"/>
    <s v="Tailor"/>
    <s v="Header/Tailor"/>
    <s v="Daily"/>
    <m/>
    <s v="Y"/>
    <s v="Y"/>
  </r>
  <r>
    <n v="109"/>
    <x v="1"/>
    <x v="15"/>
    <x v="2"/>
    <x v="3"/>
    <x v="108"/>
    <s v="KBMF-Batch_UD_View_Dividend_Payment_V00.00.06"/>
    <s v="CBR_EBAN_VP_FND_DVDN_PYMT_v1.4"/>
    <x v="0"/>
    <x v="0"/>
    <m/>
    <s v="Y"/>
    <s v="N"/>
    <n v="0"/>
    <s v="Daily"/>
    <s v="Enhance by FW"/>
    <s v="Y"/>
    <s v="Y"/>
  </r>
  <r>
    <n v="110"/>
    <x v="0"/>
    <x v="16"/>
    <x v="0"/>
    <x v="0"/>
    <x v="109"/>
    <s v="KSec_WealthConsolidate_WealthProductData_V0.0.10_x000a_Sheet : KSecFundMaster"/>
    <s v="CBR_EBAN_VP_KS_FND_MSTR_v0.1.xlsx"/>
    <x v="0"/>
    <x v="0"/>
    <m/>
    <s v="N"/>
    <s v="Tailor"/>
    <s v="Header/Tailor"/>
    <s v="Monthly"/>
    <s v="&quot;Batch - Outbound from K-Securities&quot;"/>
    <s v="Y"/>
    <s v="Y"/>
  </r>
  <r>
    <n v="111"/>
    <x v="0"/>
    <x v="16"/>
    <x v="0"/>
    <x v="0"/>
    <x v="110"/>
    <s v="KSec_WealthConsolidate_WealthProductData_V0.0.10_x000a_KSecFundPortfolio"/>
    <s v="KBMF-718.02-DATATANK_VIEW.VP_KS_FND_AR_v0.5_x000a_KBMF-718.02-DATATANK_VIEW.VP_KS_FND_AR_v0.4"/>
    <x v="0"/>
    <x v="0"/>
    <m/>
    <s v="N"/>
    <s v="Tailor"/>
    <s v="Header/Tailor"/>
    <s v="Monthly"/>
    <s v="&quot;Batch - Outbound from K-Securities&quot;"/>
    <s v="Y"/>
    <s v="Y"/>
  </r>
  <r>
    <n v="112"/>
    <x v="0"/>
    <x v="16"/>
    <x v="0"/>
    <x v="0"/>
    <x v="111"/>
    <s v="KSec_WealthConsolidate_WealthProductData_V0.0.10_x000a_KSecCustProfile"/>
    <s v="CBR_EBAN_VP_KS_CST_PRFL_v0.5.xlsx"/>
    <x v="0"/>
    <x v="0"/>
    <m/>
    <s v="N"/>
    <s v="Tailor"/>
    <s v="Header/Tailor"/>
    <s v="Daily"/>
    <s v="&quot;Batch - Outbound from K-Securities&quot;_x000a_Freq: Business Daily"/>
    <s v="Y"/>
    <s v="Y"/>
  </r>
  <r>
    <n v="113"/>
    <x v="0"/>
    <x v="15"/>
    <x v="0"/>
    <x v="0"/>
    <x v="112"/>
    <s v="KBMF-V_PRVT_FND_V0.7"/>
    <s v="KBMF-718.02-VIEW-DATALAKE_VIEW.V_PRVT_FND_v.1.3"/>
    <x v="0"/>
    <x v="0"/>
    <m/>
    <s v="N"/>
    <s v="Tailor"/>
    <s v="Header/Tailor"/>
    <s v="Daily"/>
    <m/>
    <s v="Y"/>
    <s v="Y"/>
  </r>
  <r>
    <n v="114"/>
    <x v="1"/>
    <x v="15"/>
    <x v="2"/>
    <x v="3"/>
    <x v="113"/>
    <s v="KBMF-Batch_UD_View_SavingPlan_v1.0.0"/>
    <s v="no CBR"/>
    <x v="0"/>
    <x v="0"/>
    <m/>
    <s v="Y"/>
    <s v="N"/>
    <n v="0"/>
    <s v="Daily"/>
    <s v="Enhance by FW"/>
    <s v="Y"/>
    <s v="Y"/>
  </r>
  <r>
    <n v="115"/>
    <x v="1"/>
    <x v="15"/>
    <x v="2"/>
    <x v="3"/>
    <x v="114"/>
    <s v="KBMF-Batch_UD_View_TransactionExt_v1.4"/>
    <s v="CBR_EBAN_VP_FND_TXN_v1.8"/>
    <x v="0"/>
    <x v="0"/>
    <m/>
    <s v="Y"/>
    <s v="N"/>
    <n v="0"/>
    <s v="Daily"/>
    <s v="Enhance by FW"/>
    <s v="Y"/>
    <s v="Y"/>
  </r>
  <r>
    <n v="116"/>
    <x v="1"/>
    <x v="15"/>
    <x v="2"/>
    <x v="3"/>
    <x v="115"/>
    <s v="KBMF-Batch_UD_View_TransactionExt_v1.4"/>
    <s v="CBR_EBAN_VP_FND_TXN_v1.8"/>
    <x v="0"/>
    <x v="0"/>
    <m/>
    <s v="Y"/>
    <s v="N"/>
    <n v="0"/>
    <s v="Daily"/>
    <s v="Enhance by FW"/>
    <s v="Y"/>
    <s v="Y"/>
  </r>
  <r>
    <n v="117"/>
    <x v="1"/>
    <x v="15"/>
    <x v="2"/>
    <x v="3"/>
    <x v="116"/>
    <s v="KBMF-Batch_UD_View_Dividend_Certificate_v1.4.xlsx"/>
    <s v="CBR_EBAN_VP_FND_CTF_DVDN_PYMT_v.0.6.xlsx"/>
    <x v="0"/>
    <x v="0"/>
    <m/>
    <s v="Y"/>
    <s v="N"/>
    <n v="0"/>
    <s v="Daily"/>
    <s v="Enhance by FW"/>
    <s v="Y"/>
    <s v="Y"/>
  </r>
  <r>
    <n v="118"/>
    <x v="1"/>
    <x v="17"/>
    <x v="0"/>
    <x v="0"/>
    <x v="117"/>
    <s v="KBMF-Batch_FACT_Account_Info_v0.0.7_20190118.xls"/>
    <s v="CBR_VP_FCTRNG_AR_v.0.7_x000a_CBR_VP_FCTRNG_AR_v.0.4"/>
    <x v="1"/>
    <x v="0"/>
    <m/>
    <s v="N"/>
    <s v="Tailor"/>
    <n v="0"/>
    <s v="Daily"/>
    <s v="Open platform delimited, AS400 fixed length"/>
    <s v="Y"/>
    <s v="Y"/>
  </r>
  <r>
    <n v="119"/>
    <x v="1"/>
    <x v="17"/>
    <x v="2"/>
    <x v="3"/>
    <x v="118"/>
    <s v="- DMS_KFAC_PurRef V0.05.xlsx_x000a_- KFact_DataDic_V_PurRef"/>
    <s v="KBMF-718.02-DATALAKE_VIEW.VP_FCTRNG_AR_DTL_V.0.4"/>
    <x v="0"/>
    <x v="0"/>
    <m/>
    <s v="Y"/>
    <s v="N"/>
    <n v="0"/>
    <s v="Daily"/>
    <s v="Enhance by FW"/>
    <s v="Y"/>
    <s v="Y"/>
  </r>
  <r>
    <n v="120"/>
    <x v="1"/>
    <x v="17"/>
    <x v="2"/>
    <x v="3"/>
    <x v="119"/>
    <s v="- DMS_KFAC_Client_Debtor V0.08_upd.xlsx_x000a_- KFact_DataDic_V_ClientDebtor"/>
    <s v="CBR_VP_FCTRNG_SUB_LMT_AR_v.0.6_x000a_CBR_VP_FCTRNG_SUB_LMT_AR_v.0.3"/>
    <x v="0"/>
    <x v="0"/>
    <m/>
    <s v="Y"/>
    <s v="N"/>
    <n v="0"/>
    <s v="Daily"/>
    <s v="Enhance by FW"/>
    <s v="Y"/>
    <s v="Y"/>
  </r>
  <r>
    <n v="121"/>
    <x v="1"/>
    <x v="17"/>
    <x v="2"/>
    <x v="3"/>
    <x v="120"/>
    <s v="KFact_DataDic_V_Product"/>
    <s v="CBR_VP_FCTRNG_PD_CD_v.0.3"/>
    <x v="0"/>
    <x v="0"/>
    <m/>
    <s v="Y"/>
    <s v="N"/>
    <n v="0"/>
    <s v="Daily"/>
    <s v="Enhance by FW"/>
    <s v="Y"/>
    <s v="Y"/>
  </r>
  <r>
    <n v="122"/>
    <x v="1"/>
    <x v="17"/>
    <x v="2"/>
    <x v="3"/>
    <x v="121"/>
    <s v="- DMS_KFAC_Company V0.09.xlsx_x000a_- KFact_DataDic_V_Company"/>
    <s v="CBR_VP_FCTRNG_LMT_AR_DTL_v.1.5.xlsx_x000a_CBR_VP_FCTRNG_LMT_AR_DTL_v.0.7.xlsx"/>
    <x v="0"/>
    <x v="0"/>
    <m/>
    <s v="Y"/>
    <s v="N"/>
    <n v="0"/>
    <s v="Daily"/>
    <s v="Enhance by FW"/>
    <s v="Y"/>
    <s v="Y"/>
  </r>
  <r>
    <n v="123"/>
    <x v="1"/>
    <x v="17"/>
    <x v="2"/>
    <x v="3"/>
    <x v="122"/>
    <s v="Kfact_DataDic_V_ClientLimit.xlsx"/>
    <s v="CBR_VP_FCTRNG_CR_LMT_AR_DTL_v.0.4.xlsx_x000a_CBR_VP_FCTRNG_CR_LMT_AR_DTL_v.0.3.xlsx"/>
    <x v="0"/>
    <x v="0"/>
    <m/>
    <s v="Y"/>
    <s v="N"/>
    <n v="0"/>
    <s v="Daily"/>
    <s v="Enhance by FW"/>
    <s v="Y"/>
    <s v="Y"/>
  </r>
  <r>
    <n v="124"/>
    <x v="1"/>
    <x v="17"/>
    <x v="2"/>
    <x v="3"/>
    <x v="123"/>
    <s v="Kfact_DataDic_V_Cis.xlsx"/>
    <s v="CBR_VP_FCTRNG_IP_v.0.2.xlsx_x000a_CBR_VP_FCTRNG_IP_v.0.8.xlsx"/>
    <x v="0"/>
    <x v="0"/>
    <m/>
    <s v="Y"/>
    <s v="N"/>
    <n v="0"/>
    <s v="Daily"/>
    <s v="Enhance by FW"/>
    <s v="Y"/>
    <s v="Y"/>
  </r>
  <r>
    <n v="125"/>
    <x v="1"/>
    <x v="17"/>
    <x v="2"/>
    <x v="3"/>
    <x v="124"/>
    <s v="Kfact_DataDic_V_InterestSpread.xlsx"/>
    <s v="CBR_VP_FCTRNG_LMT_INT_RATE_v.0.3.xlsx"/>
    <x v="0"/>
    <x v="0"/>
    <m/>
    <s v="Y"/>
    <s v="N"/>
    <n v="0"/>
    <s v="Daily"/>
    <s v="Enhance by FW"/>
    <s v="Y"/>
    <s v="Y"/>
  </r>
  <r>
    <n v="126"/>
    <x v="1"/>
    <x v="0"/>
    <x v="0"/>
    <x v="1"/>
    <x v="125"/>
    <s v="N/A"/>
    <s v="CBR_V_DEP_TXN_v.1.9.xlsx"/>
    <x v="0"/>
    <x v="0"/>
    <m/>
    <s v="N"/>
    <s v="Tailor"/>
    <n v="0"/>
    <s v="Daily"/>
    <s v="No KBMF: Used CBR"/>
    <s v="Y"/>
    <s v="Y"/>
  </r>
  <r>
    <n v="135"/>
    <x v="1"/>
    <x v="12"/>
    <x v="3"/>
    <x v="6"/>
    <x v="126"/>
    <s v="KBMF_KB1DH001_CP1T170_V0.0.9"/>
    <s v="V_CC_STMT_HDR"/>
    <x v="2"/>
    <x v="0"/>
    <m/>
    <s v="N"/>
    <s v="Tailor"/>
    <n v="0"/>
    <s v="S"/>
    <s v="Fixed Length, SAM_x000a_Freq: 27,25,23,20,18,17,13,10,8,5,2,L1"/>
    <s v="Y"/>
    <s v="Y"/>
  </r>
  <r>
    <n v="136"/>
    <x v="1"/>
    <x v="12"/>
    <x v="3"/>
    <x v="6"/>
    <x v="127"/>
    <s v="KBMF_KB1DH007_CPAHF_V0.0.2"/>
    <s v="V_CC_UBILL_TXN"/>
    <x v="2"/>
    <x v="0"/>
    <m/>
    <s v="N"/>
    <s v="Tailor"/>
    <n v="0"/>
    <s v="Daily"/>
    <s v="Fixed Length, SAM"/>
    <s v="Y"/>
    <s v="Y"/>
  </r>
  <r>
    <n v="137"/>
    <x v="1"/>
    <x v="12"/>
    <x v="3"/>
    <x v="6"/>
    <x v="128"/>
    <s v="KBMF_KB1DH009_KBBMER_V0.0.10"/>
    <s v="V_CC_MRCH_MSTR_ADL"/>
    <x v="2"/>
    <x v="0"/>
    <m/>
    <s v="N"/>
    <s v="Tailor"/>
    <n v="0"/>
    <s v="Daily"/>
    <s v="Fixed Length, SAM"/>
    <s v="Y"/>
    <s v="Y"/>
  </r>
  <r>
    <n v="130"/>
    <x v="1"/>
    <x v="18"/>
    <x v="1"/>
    <x v="7"/>
    <x v="129"/>
    <s v="KBMF_CCMS_CARD_Holder V0.17"/>
    <s v="CBR_EBAN_VP_CCMS_CARD_v.1.6"/>
    <x v="2"/>
    <x v="0"/>
    <m/>
    <s v="N"/>
    <s v="Tailor"/>
    <n v="0"/>
    <s v="Daily"/>
    <m/>
    <s v="Y"/>
    <s v="Y"/>
  </r>
  <r>
    <n v="131"/>
    <x v="1"/>
    <x v="18"/>
    <x v="1"/>
    <x v="7"/>
    <x v="130"/>
    <s v="KBMF_CardRegister V0.8"/>
    <s v="CBR_EBAN_VP_CCMS_CARD_RGST_v.1.7"/>
    <x v="2"/>
    <x v="0"/>
    <m/>
    <s v="N"/>
    <s v="Tailor"/>
    <n v="0"/>
    <s v="Daily"/>
    <m/>
    <s v="Y"/>
    <s v="Y"/>
  </r>
  <r>
    <n v="132"/>
    <x v="1"/>
    <x v="18"/>
    <x v="1"/>
    <x v="7"/>
    <x v="131"/>
    <s v="KBMF_CCMS_CARD_Holder V0.17 KBMF_CCMS_PURGE_CARD_ V0.3"/>
    <s v="CBR_EBAN_VP_CCMS_CARD_PRG_v.0.4"/>
    <x v="2"/>
    <x v="0"/>
    <m/>
    <s v="N"/>
    <s v="Tailor"/>
    <n v="0"/>
    <s v="S"/>
    <s v="Freq: เสาร์แรกของเดือน 1 และ 7"/>
    <s v="Y"/>
    <s v="Y"/>
  </r>
  <r>
    <n v="133"/>
    <x v="1"/>
    <x v="18"/>
    <x v="1"/>
    <x v="7"/>
    <x v="132"/>
    <s v="KBMF_List_CardType V0.2"/>
    <s v="CBR_EBAN_VP_CCMS_CARD_TP_CD_v.0.1"/>
    <x v="2"/>
    <x v="0"/>
    <m/>
    <s v="N"/>
    <s v="Tailor"/>
    <n v="0"/>
    <s v="Daily"/>
    <m/>
    <s v="Y"/>
    <s v="Y"/>
  </r>
  <r>
    <n v="134"/>
    <x v="0"/>
    <x v="19"/>
    <x v="0"/>
    <x v="0"/>
    <x v="133"/>
    <s v="HRX_SFSF_Interface Inventory List_(506.04-HRIS)_20230310_v1.5_x000a_(Sheet O-21)"/>
    <s v="CBR_EBAN_V_EMP_AR_v.1.1_x000a_CBR_EBAN_V_EMP_AR_v.0.9"/>
    <x v="0"/>
    <x v="0"/>
    <m/>
    <s v="N"/>
    <s v="Tailor"/>
    <s v="Header/Tailor"/>
    <s v="Daily"/>
    <s v="Database"/>
    <s v="Y"/>
    <s v="Y"/>
  </r>
  <r>
    <n v="138"/>
    <x v="1"/>
    <x v="12"/>
    <x v="3"/>
    <x v="6"/>
    <x v="134"/>
    <s v="KBMF_KB1DH011_CC1D2027_V1.0.1"/>
    <m/>
    <x v="2"/>
    <x v="0"/>
    <m/>
    <s v="N"/>
    <s v="Tailor"/>
    <n v="0"/>
    <s v="Daily"/>
    <s v="- EBCDIC (mainframe)_x000a_- Fixed Length, SAM"/>
    <s v="Y"/>
    <s v="Y"/>
  </r>
  <r>
    <n v="139"/>
    <x v="1"/>
    <x v="12"/>
    <x v="3"/>
    <x v="6"/>
    <x v="135"/>
    <s v="KBMF_KB1DH012_CPCAH V2.2"/>
    <m/>
    <x v="2"/>
    <x v="0"/>
    <m/>
    <s v="N"/>
    <s v="Tailor"/>
    <n v="0"/>
    <s v="Daily"/>
    <s v="- EBCDIC (mainframe)_x000a_- Fixed Length, SAM_x000a_- Freq: L1 = Daily (refer from extraction inventory)"/>
    <s v="Y"/>
    <s v="Y"/>
  </r>
  <r>
    <n v="140"/>
    <x v="1"/>
    <x v="12"/>
    <x v="3"/>
    <x v="6"/>
    <x v="136"/>
    <s v="KBMF_KB1DH014_CC1DMPGL_V1.0.3"/>
    <m/>
    <x v="2"/>
    <x v="0"/>
    <m/>
    <s v="N"/>
    <s v="Tailor"/>
    <n v="0"/>
    <s v="Daily"/>
    <s v="- EBCDIC (mainframe)_x000a_- Fixed Length, SAM"/>
    <s v="Y"/>
    <s v="Y"/>
  </r>
  <r>
    <n v="141"/>
    <x v="1"/>
    <x v="12"/>
    <x v="3"/>
    <x v="6"/>
    <x v="137"/>
    <s v="4.KBMF_KB1DH020_CC1D582D V1.8"/>
    <m/>
    <x v="2"/>
    <x v="0"/>
    <m/>
    <s v="N"/>
    <s v="Tailor"/>
    <n v="0"/>
    <s v="Daily"/>
    <s v="Fixed Length, SAM"/>
    <s v="Y"/>
    <s v="Y"/>
  </r>
  <r>
    <n v="142"/>
    <x v="1"/>
    <x v="12"/>
    <x v="3"/>
    <x v="6"/>
    <x v="138"/>
    <s v="5.KBMF_KB1DH021_CC1D582S V1.8"/>
    <m/>
    <x v="2"/>
    <x v="0"/>
    <m/>
    <s v="N"/>
    <s v="Tailor"/>
    <n v="0"/>
    <s v="Daily"/>
    <s v="Fixed Length, SAM"/>
    <s v="Y"/>
    <s v="Y"/>
  </r>
  <r>
    <n v="143"/>
    <x v="1"/>
    <x v="12"/>
    <x v="3"/>
    <x v="6"/>
    <x v="139"/>
    <s v="6.KBMF_KB1DH022_OADCC32 V1.8"/>
    <m/>
    <x v="2"/>
    <x v="0"/>
    <m/>
    <s v="N"/>
    <s v="Tailor"/>
    <n v="0"/>
    <s v="Daily"/>
    <s v="Fixed Length, SAM"/>
    <s v="Y"/>
    <s v="Y"/>
  </r>
  <r>
    <n v="144"/>
    <x v="1"/>
    <x v="12"/>
    <x v="3"/>
    <x v="6"/>
    <x v="140"/>
    <s v="8.KBMF_KB1DH024_CC1D560 V1.8"/>
    <m/>
    <x v="2"/>
    <x v="0"/>
    <m/>
    <s v="N"/>
    <s v="Tailor"/>
    <n v="0"/>
    <s v="Daily"/>
    <s v="- EBCDIC (mainframe)_x000a_- Fixed Length, SAM"/>
    <s v="Y"/>
    <s v="Y"/>
  </r>
  <r>
    <n v="145"/>
    <x v="1"/>
    <x v="12"/>
    <x v="3"/>
    <x v="6"/>
    <x v="141"/>
    <s v="KBMF_KB1DH025_CPCAH V1.9"/>
    <m/>
    <x v="2"/>
    <x v="0"/>
    <m/>
    <s v="N"/>
    <s v="Tailor"/>
    <n v="0"/>
    <s v="Daily"/>
    <s v="- EBCDIC (mainframe)_x000a_- Fixed Length, SAM"/>
    <s v="Y"/>
    <s v="Y"/>
  </r>
  <r>
    <n v="146"/>
    <x v="1"/>
    <x v="12"/>
    <x v="3"/>
    <x v="6"/>
    <x v="142"/>
    <s v="KBMF_KB1DH032_ADDTYPE_V0.0.1"/>
    <m/>
    <x v="2"/>
    <x v="0"/>
    <m/>
    <s v="N"/>
    <s v="Tailor"/>
    <n v="0"/>
    <s v="On-Request"/>
    <s v="Fixed Length, SAM_x000a_- Freq: On-Request"/>
    <s v="Y"/>
    <s v="Y"/>
  </r>
  <r>
    <n v="147"/>
    <x v="0"/>
    <x v="12"/>
    <x v="3"/>
    <x v="6"/>
    <x v="143"/>
    <s v="KBMF_OATKN_V0.0.9"/>
    <m/>
    <x v="0"/>
    <x v="0"/>
    <m/>
    <s v="N"/>
    <s v="Tailor"/>
    <s v="Header/Tailor"/>
    <s v="Daily"/>
    <m/>
    <s v="Y"/>
    <s v="Y"/>
  </r>
  <r>
    <n v="148"/>
    <x v="1"/>
    <x v="12"/>
    <x v="3"/>
    <x v="6"/>
    <x v="144"/>
    <s v="KBMF_KB1DH037_CPCCPF_CPTCPF_V0.9"/>
    <s v="CBR_VP_CC_MNT_LOG_v0.6"/>
    <x v="2"/>
    <x v="0"/>
    <m/>
    <s v="N"/>
    <s v="Tailor"/>
    <n v="0"/>
    <s v="Daily"/>
    <s v="Fixed Length, SAM"/>
    <s v="Y"/>
    <s v="Y"/>
  </r>
  <r>
    <n v="149"/>
    <x v="1"/>
    <x v="12"/>
    <x v="3"/>
    <x v="6"/>
    <x v="145"/>
    <s v="KBMF_KB1DH038_CC1D5012_V0.7"/>
    <m/>
    <x v="2"/>
    <x v="0"/>
    <m/>
    <s v="N"/>
    <s v="Tailor"/>
    <n v="0"/>
    <s v="Daily"/>
    <s v="Fixed Length, SAM"/>
    <s v="Y"/>
    <s v="Y"/>
  </r>
  <r>
    <n v="150"/>
    <x v="1"/>
    <x v="12"/>
    <x v="3"/>
    <x v="6"/>
    <x v="146"/>
    <s v="KBMF_LB1DH002_LBCRD_V0.0.7_point master card lv"/>
    <m/>
    <x v="2"/>
    <x v="0"/>
    <m/>
    <s v="N"/>
    <s v="Tailor"/>
    <n v="0"/>
    <s v="Daily"/>
    <s v="Fixed Length, SAM"/>
    <s v="Y"/>
    <s v="Y"/>
  </r>
  <r>
    <n v="127"/>
    <x v="1"/>
    <x v="20"/>
    <x v="3"/>
    <x v="6"/>
    <x v="147"/>
    <s v="KBMF_CCMS_CARD_Holder V0.19_210614"/>
    <m/>
    <x v="2"/>
    <x v="0"/>
    <m/>
    <s v="N"/>
    <s v="Y"/>
    <n v="0"/>
    <s v="Daily"/>
    <s v="EBCDIC (mainframe)"/>
    <s v="Y"/>
    <s v="Y"/>
  </r>
  <r>
    <n v="128"/>
    <x v="1"/>
    <x v="20"/>
    <x v="3"/>
    <x v="6"/>
    <x v="148"/>
    <s v="KBMF_CardRegister V0.11_210309"/>
    <m/>
    <x v="2"/>
    <x v="0"/>
    <m/>
    <s v="N"/>
    <s v="Y"/>
    <n v="0"/>
    <s v="Daily"/>
    <s v="EBCDIC (mainframe)"/>
    <s v="Y"/>
    <s v="Y"/>
  </r>
  <r>
    <n v="129"/>
    <x v="1"/>
    <x v="20"/>
    <x v="3"/>
    <x v="6"/>
    <x v="149"/>
    <s v="KBMF_List_CardType V0.3"/>
    <m/>
    <x v="2"/>
    <x v="0"/>
    <m/>
    <s v="N"/>
    <s v="Y"/>
    <n v="0"/>
    <s v="Daily"/>
    <s v="EBCDIC (mainframe)"/>
    <s v="Y"/>
    <s v="Y"/>
  </r>
  <r>
    <n v="151"/>
    <x v="0"/>
    <x v="5"/>
    <x v="1"/>
    <x v="2"/>
    <x v="150"/>
    <s v="KBMF-780-CSMP_DOWNSTREAMRULES_v.0.1."/>
    <m/>
    <x v="0"/>
    <x v="0"/>
    <s v="Y"/>
    <s v="Y"/>
    <s v="N"/>
    <s v="N/A"/>
    <s v="Daily"/>
    <m/>
    <s v="Y"/>
    <s v="Y"/>
  </r>
  <r>
    <n v="152"/>
    <x v="0"/>
    <x v="5"/>
    <x v="1"/>
    <x v="2"/>
    <x v="151"/>
    <s v="KBMF-780-CSMP_DOWNSTREAMCONFIG_v.0.1."/>
    <m/>
    <x v="0"/>
    <x v="0"/>
    <s v="Y"/>
    <s v="Y"/>
    <s v="N"/>
    <s v="N/A"/>
    <s v="Daily"/>
    <m/>
    <s v="Y"/>
    <s v="Y"/>
  </r>
  <r>
    <n v="153"/>
    <x v="0"/>
    <x v="5"/>
    <x v="1"/>
    <x v="2"/>
    <x v="152"/>
    <s v="KBMF-780-CSMP_V_CUSTXFORMXCONSENTLOG_v.0.5"/>
    <s v="CBR_VP_CNSNT_FORM_KBNK_LOG_V0.4"/>
    <x v="0"/>
    <x v="2"/>
    <s v="Y"/>
    <s v="Y"/>
    <s v="N"/>
    <s v="N/A"/>
    <s v="Daily"/>
    <m/>
    <s v="Y"/>
    <s v="Y"/>
  </r>
  <r>
    <n v="154"/>
    <x v="0"/>
    <x v="5"/>
    <x v="1"/>
    <x v="2"/>
    <x v="153"/>
    <s v="KBMF-780-CSMP_CUSTXFORMXCONSENTDERIVED_v.0.1"/>
    <m/>
    <x v="0"/>
    <x v="2"/>
    <s v="Y"/>
    <s v="Y"/>
    <s v="N"/>
    <s v="N/A"/>
    <s v="Daily"/>
    <m/>
    <s v="Y"/>
    <s v="Y"/>
  </r>
  <r>
    <n v="155"/>
    <x v="0"/>
    <x v="5"/>
    <x v="1"/>
    <x v="2"/>
    <x v="154"/>
    <s v="KBMF-780-CSMP_CUSTXFORMXCONSENTDERIVEDLOG_v.0.1"/>
    <m/>
    <x v="0"/>
    <x v="2"/>
    <s v="Y"/>
    <s v="Y"/>
    <s v="N"/>
    <s v="N/A"/>
    <s v="Daily"/>
    <m/>
    <s v="Y"/>
    <s v="Y"/>
  </r>
  <r>
    <n v="156"/>
    <x v="1"/>
    <x v="21"/>
    <x v="0"/>
    <x v="8"/>
    <x v="155"/>
    <s v="DataDict_eMobileLog_V0.6.xlsx"/>
    <s v="CBR_V_MB_ACTN_LOG_v.1.8"/>
    <x v="0"/>
    <x v="0"/>
    <m/>
    <s v="Y"/>
    <s v="N"/>
    <s v="N/A"/>
    <s v="Daily"/>
    <s v="View_JMobileActLog_Log"/>
    <s v="Y"/>
    <s v="Y"/>
  </r>
  <r>
    <n v="157"/>
    <x v="1"/>
    <x v="21"/>
    <x v="0"/>
    <x v="8"/>
    <x v="156"/>
    <s v="DataDict_eMobileLog_V0.6.xlsx"/>
    <s v="CBR_V_MB_PLUS_IP_MSTR_V.0.13"/>
    <x v="0"/>
    <x v="0"/>
    <m/>
    <s v="Y"/>
    <s v="N"/>
    <s v="N/A"/>
    <s v="Daily"/>
    <m/>
    <s v="Y"/>
    <s v="Y"/>
  </r>
  <r>
    <n v="158"/>
    <x v="1"/>
    <x v="21"/>
    <x v="0"/>
    <x v="8"/>
    <x v="157"/>
    <s v="DataDict_eMobileLog_V0.6.xlsx"/>
    <s v="CBR_V_MB_PLUS_IP_X_AR_REL_v0.5"/>
    <x v="0"/>
    <x v="0"/>
    <m/>
    <s v="Y"/>
    <s v="N"/>
    <s v="N/A"/>
    <s v="Daily"/>
    <m/>
    <s v="Y"/>
    <s v="Y"/>
  </r>
  <r>
    <n v="159"/>
    <x v="1"/>
    <x v="21"/>
    <x v="0"/>
    <x v="8"/>
    <x v="158"/>
    <s v="DataDict_3_BCA_KeMail_030517_x000a_Sheet : BalancealertReglog"/>
    <s v="CBR_VP_MB_BCA_RGST_LOG_HD_V0.3.xlsx"/>
    <x v="0"/>
    <x v="0"/>
    <m/>
    <s v="Y"/>
    <s v="N"/>
    <s v="N/A"/>
    <s v="Daily"/>
    <m/>
    <s v="Y"/>
    <s v="Y"/>
  </r>
  <r>
    <n v="160"/>
    <x v="1"/>
    <x v="21"/>
    <x v="0"/>
    <x v="8"/>
    <x v="159"/>
    <s v="DataDict_eMobileLog_V0.6 (Sheet : JMobileActLog)"/>
    <s v="CBR_V_MB_ACTN_LOG_v.1.8"/>
    <x v="0"/>
    <x v="0"/>
    <m/>
    <s v="Y"/>
    <s v="N"/>
    <s v="N/A"/>
    <s v="Daily"/>
    <s v="MBL_ACTN_LOG"/>
    <s v="Y"/>
    <s v="Y"/>
  </r>
  <r>
    <n v="161"/>
    <x v="1"/>
    <x v="21"/>
    <x v="0"/>
    <x v="8"/>
    <x v="160"/>
    <s v="DataDict_eMobileLog_V0.6 (Sheet : JMobileTranLogHD)"/>
    <s v="CBR_V_MB_TXN_LOG_HD_v.1.16"/>
    <x v="0"/>
    <x v="0"/>
    <m/>
    <s v="Y"/>
    <s v="N"/>
    <s v="N/A"/>
    <s v="Daily"/>
    <m/>
    <s v="Y"/>
    <s v="Y"/>
  </r>
  <r>
    <n v="162"/>
    <x v="1"/>
    <x v="21"/>
    <x v="0"/>
    <x v="8"/>
    <x v="161"/>
    <s v="DataDict_eMobileLog_V0.6 (Sheet : JMobileTranLogHD)"/>
    <s v="CBR_V_MB_TXN_LOG_HD_v.1.16"/>
    <x v="0"/>
    <x v="0"/>
    <m/>
    <s v="Y"/>
    <s v="N"/>
    <s v="N/A"/>
    <s v="Daily"/>
    <m/>
    <s v="Y"/>
    <s v="Y"/>
  </r>
  <r>
    <n v="163"/>
    <x v="1"/>
    <x v="21"/>
    <x v="0"/>
    <x v="8"/>
    <x v="162"/>
    <s v="DataDict_eMobileLog_V0.6.xlsx"/>
    <s v="KBMF-718.02-DATALAKE_VIEW.V_MB_PLUS_BNK_CD_v0.1"/>
    <x v="0"/>
    <x v="0"/>
    <m/>
    <s v="Y"/>
    <s v="N"/>
    <s v="N/A"/>
    <s v="Daily"/>
    <m/>
    <s v="Y"/>
    <s v="Y"/>
  </r>
  <r>
    <n v="164"/>
    <x v="1"/>
    <x v="7"/>
    <x v="0"/>
    <x v="0"/>
    <x v="163"/>
    <s v="KBMF-Batch_NTF_TN Reference and BT Limit Relation_V2.0.xlsx"/>
    <s v="CBR_EBAN_V_REFR_LMT_TDG_AC_AR_v1.3"/>
    <x v="2"/>
    <x v="0"/>
    <m/>
    <s v="N"/>
    <s v="Tailor"/>
    <n v="0"/>
    <s v="Daily"/>
    <s v="(KBMF) Message format = fixed length_x000a_Freq: Business Daily"/>
    <s v="Y"/>
    <s v="Y"/>
  </r>
  <r>
    <n v="165"/>
    <x v="1"/>
    <x v="7"/>
    <x v="0"/>
    <x v="0"/>
    <x v="164"/>
    <s v="KBMF-Batch_NTF_Limit_LimitInfo_DIH_v0.0.8_20200302.xlsx"/>
    <s v="CBR_EBAN_VP_LMT_TDG_AC_AR_v1.5"/>
    <x v="1"/>
    <x v="0"/>
    <m/>
    <s v="N"/>
    <s v="Tailor"/>
    <n v="0"/>
    <s v="Daily"/>
    <s v="Freq: Business Daily"/>
    <s v="Y"/>
    <s v="Y"/>
  </r>
  <r>
    <n v="166"/>
    <x v="1"/>
    <x v="7"/>
    <x v="0"/>
    <x v="0"/>
    <x v="165"/>
    <s v="KBMF-Batch_NTF_XREF_ACCT_LIMIT_(CutOver)_ForCMS_V0.0.2"/>
    <s v="CBR_EBAN_V_REFR_L4_LMT_TDG_AC_AR_v1.2"/>
    <x v="2"/>
    <x v="0"/>
    <m/>
    <s v="N"/>
    <s v="Tailor"/>
    <n v="0"/>
    <s v="Daily"/>
    <s v="Freq: Business Daily"/>
    <s v="Y"/>
    <s v="Y"/>
  </r>
  <r>
    <n v="167"/>
    <x v="1"/>
    <x v="7"/>
    <x v="0"/>
    <x v="0"/>
    <x v="166"/>
    <s v="KBMF-Batch_NTF_LimitInfor_Allocation_v0.8.2.xlsx"/>
    <s v="CBR_EBAN_VP_LMT_ALCT_TDG_AC_AR_v1.4"/>
    <x v="1"/>
    <x v="0"/>
    <m/>
    <s v="N"/>
    <s v="Tailor"/>
    <n v="0"/>
    <s v="Daily"/>
    <s v="DIH delimited, AS400 fixed length_x000a_Freq: Business Daily"/>
    <s v="Y"/>
    <s v="Y"/>
  </r>
  <r>
    <n v="168"/>
    <x v="0"/>
    <x v="9"/>
    <x v="0"/>
    <x v="0"/>
    <x v="167"/>
    <s v="N/A"/>
    <s v="CBR_VP_CMB_MM_DEAL_AR_v0.6"/>
    <x v="0"/>
    <x v="0"/>
    <m/>
    <s v="N"/>
    <s v="Tailor"/>
    <s v="Header/Tailor"/>
    <s v="Daily"/>
    <s v="No KBMF: Used CBR"/>
    <s v="Y"/>
    <s v="Y"/>
  </r>
  <r>
    <n v="169"/>
    <x v="0"/>
    <x v="9"/>
    <x v="0"/>
    <x v="0"/>
    <x v="168"/>
    <s v="N/A"/>
    <s v="CBR_VP_CMB_LMT_CTP_v1.2"/>
    <x v="0"/>
    <x v="0"/>
    <m/>
    <s v="N"/>
    <s v="Tailor"/>
    <s v="Header/Tailor"/>
    <s v="Daily"/>
    <s v="No KBMF: Used CBR"/>
    <s v="Y"/>
    <s v="Y"/>
  </r>
  <r>
    <n v="170"/>
    <x v="0"/>
    <x v="9"/>
    <x v="0"/>
    <x v="0"/>
    <x v="169"/>
    <s v="N/A"/>
    <s v="CBR_VP_CMB_LMT_PSE_v0.11"/>
    <x v="0"/>
    <x v="0"/>
    <m/>
    <s v="N"/>
    <s v="Tailor"/>
    <s v="Header/Tailor"/>
    <s v="Daily"/>
    <s v="No KBMF: Used CBR"/>
    <s v="Y"/>
    <s v="Y"/>
  </r>
  <r>
    <n v="171"/>
    <x v="0"/>
    <x v="9"/>
    <x v="0"/>
    <x v="0"/>
    <x v="170"/>
    <s v="N/A"/>
    <s v="CBR_VP_CMB_LMT_SE_v0.12"/>
    <x v="0"/>
    <x v="0"/>
    <m/>
    <s v="N"/>
    <s v="Tailor"/>
    <s v="Header/Tailor"/>
    <s v="Daily"/>
    <s v="No KBMF: Used CBR"/>
    <s v="Y"/>
    <s v="Y"/>
  </r>
  <r>
    <n v="172"/>
    <x v="0"/>
    <x v="9"/>
    <x v="0"/>
    <x v="0"/>
    <x v="171"/>
    <s v="N/A"/>
    <s v="CBR_VP_CMB_LMT_CTP_UTLZ_v0.11"/>
    <x v="0"/>
    <x v="0"/>
    <m/>
    <s v="N"/>
    <s v="Tailor"/>
    <s v="Header/Tailor"/>
    <s v="Daily"/>
    <s v="No KBMF: Used CBR"/>
    <s v="Y"/>
    <s v="Y"/>
  </r>
  <r>
    <n v="173"/>
    <x v="0"/>
    <x v="9"/>
    <x v="0"/>
    <x v="0"/>
    <x v="172"/>
    <s v="N/A"/>
    <s v="CBR_VP_CMB_LMT_PSE_UTLZ_v0.11"/>
    <x v="0"/>
    <x v="0"/>
    <m/>
    <s v="N"/>
    <s v="Tailor"/>
    <s v="Header/Tailor"/>
    <s v="Daily"/>
    <s v="No KBMF: Used CBR"/>
    <s v="Y"/>
    <s v="Y"/>
  </r>
  <r>
    <n v="174"/>
    <x v="0"/>
    <x v="9"/>
    <x v="0"/>
    <x v="0"/>
    <x v="173"/>
    <s v="KBMF-Batch_MX_ADD_ON-590-XXX_MXLimitEffective_Y22M06D23_v1.0.1_WL"/>
    <s v="CBR_AUTO_DEV_CMB_LMT_EFF_DT_v0.1"/>
    <x v="0"/>
    <x v="0"/>
    <m/>
    <s v="N"/>
    <s v="Tailor"/>
    <s v="Header/Tailor"/>
    <s v="Daily"/>
    <m/>
    <s v="Y"/>
    <s v="Y"/>
  </r>
  <r>
    <n v="175"/>
    <x v="0"/>
    <x v="22"/>
    <x v="0"/>
    <x v="0"/>
    <x v="174"/>
    <s v="LEC3D18_layout"/>
    <s v="CBR_VP_LEC_AR_v0.5"/>
    <x v="0"/>
    <x v="0"/>
    <m/>
    <s v="Y"/>
    <s v="N"/>
    <s v="N/A"/>
    <s v="Monthly"/>
    <m/>
    <s v="Y"/>
    <s v="Y"/>
  </r>
  <r>
    <n v="176"/>
    <x v="1"/>
    <x v="8"/>
    <x v="2"/>
    <x v="3"/>
    <x v="175"/>
    <s v="KBMF_Ingestion_SCM_PRODUCT_MAP_v00_00_02"/>
    <m/>
    <x v="0"/>
    <x v="0"/>
    <m/>
    <s v="Y"/>
    <s v="N"/>
    <n v="0"/>
    <s v="Daily"/>
    <s v="Enhance by FW"/>
    <s v="Y"/>
    <s v="Y"/>
  </r>
  <r>
    <n v="177"/>
    <x v="1"/>
    <x v="8"/>
    <x v="2"/>
    <x v="3"/>
    <x v="176"/>
    <s v="CBR_VP_SCF_LMT_X_AR_REL_v0.4_x000a_Sheet : 5. KBMF-IN"/>
    <s v="CBR_VP_SCF_LMT_X_AR_REL_v0.4.xlsx"/>
    <x v="0"/>
    <x v="0"/>
    <m/>
    <s v="Y"/>
    <s v="N"/>
    <n v="0"/>
    <s v="Daily"/>
    <s v="Enhance by FW"/>
    <s v="Y"/>
    <s v="Y"/>
  </r>
  <r>
    <n v="178"/>
    <x v="1"/>
    <x v="0"/>
    <x v="0"/>
    <x v="0"/>
    <x v="177"/>
    <m/>
    <s v="CBR_V_PCB_AR_CA_LMT_DLY_V.0.6"/>
    <x v="0"/>
    <x v="0"/>
    <m/>
    <s v="N"/>
    <s v="Tailor"/>
    <n v="0"/>
    <s v="Daily"/>
    <m/>
    <s v="Y"/>
    <s v="Y"/>
  </r>
  <r>
    <n v="179"/>
    <x v="1"/>
    <x v="1"/>
    <x v="0"/>
    <x v="0"/>
    <x v="178"/>
    <m/>
    <s v="CBR_VP_FNC_SVC_TXN_V0.7_x000a_CBR_EBAN_VP_FNC_SVC_TXN_V0.9"/>
    <x v="0"/>
    <x v="0"/>
    <m/>
    <s v="N"/>
    <s v="Tailor"/>
    <n v="0"/>
    <s v="Daily"/>
    <m/>
    <s v="Y"/>
    <s v="Y"/>
  </r>
  <r>
    <n v="180"/>
    <x v="1"/>
    <x v="8"/>
    <x v="2"/>
    <x v="3"/>
    <x v="179"/>
    <s v="KBMF-(460)-SCM_TRADING_ACCT"/>
    <s v="CBR_VP_SCF_TDG_X_AR_REL_v0.3"/>
    <x v="0"/>
    <x v="0"/>
    <m/>
    <s v="Y"/>
    <s v="N"/>
    <n v="0"/>
    <s v="Daily"/>
    <s v="Enhance by FW"/>
    <s v="Y"/>
    <s v="Y"/>
  </r>
  <r>
    <n v="181"/>
    <x v="1"/>
    <x v="23"/>
    <x v="0"/>
    <x v="1"/>
    <x v="180"/>
    <s v="KBMF-718.02-DATALAKE_VIEW_VC_RC_CD_V2.7.xlsx"/>
    <s v="CBR_EBAN_VC_RC_CD_V0.6.xlsx"/>
    <x v="4"/>
    <x v="0"/>
    <m/>
    <s v="N"/>
    <s v="Tailor"/>
    <n v="0"/>
    <s v="Daily"/>
    <m/>
    <s v="Y"/>
    <s v="Y"/>
  </r>
  <r>
    <n v="182"/>
    <x v="1"/>
    <x v="12"/>
    <x v="3"/>
    <x v="6"/>
    <x v="181"/>
    <s v="KBMF_KB1DH001_CP1T170_V0.0.9"/>
    <s v="V_CC_STMT_DTL"/>
    <x v="2"/>
    <x v="0"/>
    <m/>
    <s v="N"/>
    <s v="Tailor"/>
    <n v="0"/>
    <s v="S"/>
    <s v="Fixed Length, SAM_x000a_Freq: 27,25,23,20,18,17,13,10,8,5,2,L1"/>
    <s v="Y"/>
    <s v="Y"/>
  </r>
  <r>
    <n v="183"/>
    <x v="1"/>
    <x v="12"/>
    <x v="3"/>
    <x v="6"/>
    <x v="182"/>
    <s v="KBMF_KB1DH037_CPCCPF_CPTCPF_V0.9"/>
    <s v="CBR_VP_CC_MNT_LOG_v0.6"/>
    <x v="2"/>
    <x v="0"/>
    <m/>
    <s v="N"/>
    <s v="Tailor"/>
    <n v="0"/>
    <s v="Daily"/>
    <s v="Fixed Length, SAM"/>
    <s v="Y"/>
    <s v="Y"/>
  </r>
  <r>
    <n v="184"/>
    <x v="1"/>
    <x v="12"/>
    <x v="3"/>
    <x v="6"/>
    <x v="183"/>
    <s v="KBMF_KB1DH037_CPCCPF_CPTCPF_V0.9.xls"/>
    <s v="CBR_VP_CC_MNT_LOG_v0.6"/>
    <x v="2"/>
    <x v="0"/>
    <m/>
    <s v="N"/>
    <s v="Y"/>
    <n v="0"/>
    <s v="Daily"/>
    <s v="Fixed Length, SAM"/>
    <s v="Y"/>
    <s v="Y"/>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4">
  <r>
    <n v="1"/>
    <x v="0"/>
    <s v="PCB-Deposit"/>
    <s v="Plan B (EBAN)"/>
    <s v="Pull EBAN File"/>
    <n v="668"/>
    <s v="pcb_dep"/>
    <s v="ar_sa"/>
    <s v="src_pf_ar_sa_dly"/>
    <s v="persist_pcb_dep"/>
    <s v="pcb_dep_src_pf_ar_sa_dly"/>
    <s v="v_pcb_dep_src_pf_ar_sa_dly"/>
    <s v="src_pf_ar_sa_dly_yyyymmdd.txt"/>
    <m/>
    <s v="Daily"/>
    <s v="d"/>
    <s v="ingest_pcb_dep_src_pf_ar_sa_dly_d"/>
    <s v="src_pf_ar_sa_dly_yyyymmdd.txt"/>
    <s v="CBR_Ingestion_pcb_dep_src_pf_ar_sa_dly_v01_00_00.xlsx"/>
    <x v="0"/>
    <s v="In-Progress"/>
    <s v="Kaew"/>
    <s v="Y"/>
    <s v="N"/>
    <s v="N/A"/>
  </r>
  <r>
    <n v="2"/>
    <x v="0"/>
    <s v="PCB-Deposit"/>
    <s v="Plan B (EBAN)"/>
    <s v="Pull EBAN File"/>
    <n v="668"/>
    <s v="pcb_dep"/>
    <s v="ar_ca"/>
    <s v="src_pf_ar_ca_dly"/>
    <s v="persist_pcb_dep"/>
    <s v="pcb_dep_src_pf_ar_ca_dly"/>
    <s v="v_pcb_dep_src_pf_ar_ca_dly"/>
    <s v="src_pf_ar_ca_dly_yyyymmdd.txt"/>
    <m/>
    <s v="Daily"/>
    <s v="d"/>
    <s v="ingest_pcb_dep_src_pf_ar_ca_dly_d"/>
    <s v="src_pf_ar_ca_dly_yyyymmdd.txt"/>
    <s v="CBR_Ingestion_pcb_dep_src_pf_ar_ca_dly_v01_00_00.xlsx"/>
    <x v="0"/>
    <s v="In-Progress"/>
    <s v="Kaew"/>
    <s v="Y"/>
    <s v="N"/>
    <s v="N/A"/>
  </r>
  <r>
    <n v="3"/>
    <x v="0"/>
    <s v="PCB-Deposit"/>
    <s v="Plan B (EBAN)"/>
    <s v="Pull EBAN File"/>
    <n v="668"/>
    <s v="pcb_dep"/>
    <s v="ar_fx"/>
    <s v="src_pf_ar_fx_dly"/>
    <s v="persist_pcb_dep"/>
    <s v="pcb_dep_src_pf_ar_fx_dly"/>
    <s v="v_pcb_dep_src_pf_ar_fx_dly"/>
    <s v="src_pf_ar_fx_dly_yyyymmdd.txt"/>
    <m/>
    <s v="Daily"/>
    <s v="d"/>
    <s v="ingest_pcb_dep_src_pf_ar_fx_dly_d"/>
    <s v="src_pf_ar_fx_dly_yyyymmdd.txt"/>
    <s v="CBR_Ingestion_pcb_dep_src_pf_ar_fx_dly_v01_00_00.xlsx"/>
    <x v="0"/>
    <s v="In-Progress"/>
    <s v="Kaew"/>
    <s v="Y"/>
    <s v="N"/>
    <s v="N/A"/>
  </r>
  <r>
    <n v="4"/>
    <x v="0"/>
    <s v="PCB-Deposit"/>
    <s v="Plan B (EBAN)"/>
    <s v="Pull EBAN File"/>
    <n v="668"/>
    <s v="pcb_dep"/>
    <s v="ar_sf"/>
    <s v="src_pf_ar_sf_dly"/>
    <s v="persist_pcb_dep"/>
    <s v="pcb_dep_src_pf_ar_sf_dly"/>
    <s v="v_pcb_dep_src_pf_ar_sf_dly"/>
    <s v="src_pf_ar_sf_dly_yyyymmdd.txt"/>
    <m/>
    <s v="Daily"/>
    <s v="d"/>
    <s v="ingest_pcb_dep_src_pf_ar_sf_dly_d"/>
    <s v="src_pf_ar_sf_dly_yyyymmdd.txt"/>
    <s v="CBR_Ingestion_pcb_dep_src_pf_ar_sf_dly_v01_00_00.xlsx"/>
    <x v="0"/>
    <s v="In-Progress"/>
    <s v="Kaew"/>
    <s v="Y"/>
    <s v="N"/>
    <s v="N/A"/>
  </r>
  <r>
    <n v="5"/>
    <x v="0"/>
    <s v="PCB-Deposit"/>
    <s v="Plan B (EBAN)"/>
    <s v="Pull EBAN File"/>
    <n v="668"/>
    <s v="pcb_dep"/>
    <s v="fd_int_rate_val"/>
    <s v="extrate1"/>
    <s v="persist_pcb_dep"/>
    <s v="pcb_dep_extrate1"/>
    <s v="v_pcb_dep_extrate1"/>
    <s v="PCB_DIH_ExtRATE1_YYYYMMDD.txt"/>
    <m/>
    <s v="Daily"/>
    <s v="d"/>
    <s v="ingest_pcb_dep_extrate1_d"/>
    <s v="PCB_DIH_ExtRATE1_YYYYMMDD.txt"/>
    <s v="CBR_Ingestion_pcb_dep_extrate1_v01_00_00.xlsx"/>
    <x v="0"/>
    <s v="Pending Recheck"/>
    <s v="Kaew"/>
    <s v="N"/>
    <s v="N"/>
    <s v="N/A"/>
  </r>
  <r>
    <n v="6"/>
    <x v="1"/>
    <s v="PCB-Lending"/>
    <s v="Plan B (EBAN)"/>
    <s v="Pull EBAN File"/>
    <n v="668.08"/>
    <s v="pcb_loan"/>
    <s v="acct_info"/>
    <s v="common_account_info"/>
    <s v="persist_pcb_loan"/>
    <s v="pcb_loan_common_account_info"/>
    <s v="v_pcb_loan_common_account_info"/>
    <s v="Common_Account_Info_YYYYMMDD.txt"/>
    <m/>
    <s v="Daily"/>
    <s v="d"/>
    <s v="ingest_pcb_loan_common_account_info_d"/>
    <s v="Common_Account_Info_YYYYMMDD.txt"/>
    <s v="CBR_Ingestion_pcb_loan_common_account_info_v01_00_00.xlsx"/>
    <x v="0"/>
    <s v="In-Progress"/>
    <s v="Kaew"/>
    <s v="Header"/>
    <s v="N"/>
    <s v="Lot 1"/>
  </r>
  <r>
    <n v="7"/>
    <x v="1"/>
    <s v="PCB-Lending"/>
    <s v="Plan B (EBAN)"/>
    <s v="Pull EBAN File"/>
    <n v="668.08"/>
    <s v="pcb_loan"/>
    <s v="lmt_info"/>
    <s v="common_limit_info"/>
    <s v="persist_pcb_loan"/>
    <s v="pcb_loan_common_limit_info"/>
    <s v="v_pcb_loan_common_limit_info"/>
    <s v="Common_Limit_Info_YYYYMMDD.txt"/>
    <m/>
    <s v="Daily"/>
    <s v="d"/>
    <s v="ingest_pcb_loan_common_limit_info_d"/>
    <s v="Common_Limit_Info_YYYYMMDD.txt"/>
    <s v="CBR_Ingestion_pcb_loan_common_limit_info_v01_00_00.xlsx"/>
    <x v="0"/>
    <s v="In-Progress"/>
    <s v="Auto"/>
    <s v="N"/>
    <m/>
    <s v="Lot 1"/>
  </r>
  <r>
    <n v="8"/>
    <x v="1"/>
    <s v="PCB-Lending"/>
    <s v="Plan B (EBAN)"/>
    <s v="Pull EBAN File"/>
    <n v="668.08"/>
    <s v="pcb_loan"/>
    <s v="mkt_cd"/>
    <s v="common_market_code"/>
    <s v="persist_pcb_loan"/>
    <s v="pcb_loan_common_market_code"/>
    <s v="v_pcb_loan_common_market_code"/>
    <s v="Common_Market_Code_YYYYMMDD.txt"/>
    <m/>
    <s v="Daily"/>
    <s v="d"/>
    <s v="ingest_pcb_loan_common_market_code_d"/>
    <s v="Common_Market_Code_YYYYMMDD.txt"/>
    <s v="CBR_Ingestion_pcb_loan_common_market_code_v01_00_00.xlsx"/>
    <x v="0"/>
    <s v="Pending Recheck"/>
    <s v="Auto"/>
    <s v="N"/>
    <m/>
    <s v="Lot 1"/>
  </r>
  <r>
    <n v="9"/>
    <x v="1"/>
    <s v="PCB-Lending"/>
    <s v="Plan B (EBAN)"/>
    <s v="Pull EBAN File"/>
    <n v="668.08"/>
    <s v="pcb_loan"/>
    <s v="rate_tp"/>
    <s v="common_rate_type"/>
    <s v="persist_pcb_loan"/>
    <s v="pcb_loan_common_rate_type"/>
    <s v="v_pcb_loan_common_rate_type"/>
    <s v="Common_Rate_Type.txt"/>
    <m/>
    <s v="Daily"/>
    <s v="d"/>
    <s v="ingest_pcb_loan_common_rate_type_d"/>
    <s v="Common_Rate_Type.txt"/>
    <s v="CBR_Ingestion_pcb_loan_common_rate_type_v01_00_00.xlsx"/>
    <x v="0"/>
    <s v="Pending Recheck"/>
    <s v="Auto"/>
    <s v="N"/>
    <m/>
    <s v="Lot 1"/>
  </r>
  <r>
    <n v="10"/>
    <x v="1"/>
    <s v="PCB-Lending"/>
    <s v="Plan B (EBAN)"/>
    <s v="Pull EBAN File"/>
    <n v="668.08"/>
    <s v="pcb_loan"/>
    <s v="acct_tier_by_tm"/>
    <s v="common_account_tier_by_time"/>
    <s v="persist_pcb_loan"/>
    <s v="pcb_loan_common_account_tier_by_time"/>
    <s v="v_pcb_loan_common_account_tier_by_time"/>
    <s v="Common_Account_Tier_By_Time.txt"/>
    <m/>
    <s v="Daily"/>
    <s v="d"/>
    <s v="ingest_pcb_loan_common_account_tier_by_time_d"/>
    <s v="Common_Account_Tier_By_Time.txt"/>
    <s v="CBR_Ingestion_pcb_loan_common_account_tier_by_time_v01_00_00.xlsx"/>
    <x v="0"/>
    <s v="Pending Recheck"/>
    <s v="Auto"/>
    <s v="N"/>
    <m/>
    <s v="Lot 1"/>
  </r>
  <r>
    <n v="11"/>
    <x v="1"/>
    <s v="PCB-Deposit"/>
    <s v="Plan B (EBAN)"/>
    <s v="Pull EBAN File"/>
    <n v="668"/>
    <s v="pcb_dep"/>
    <s v="ar_ca_od_enc_ltd_lmt"/>
    <s v="cb2d0005_odencitd_sam"/>
    <s v="persist_pcb_dep"/>
    <s v="pcb_dep_cb2d0005_odencitd_sam"/>
    <s v="v_pcb_dep_cb2d0005_odencitd_sam"/>
    <s v="CISP.CB2D0005.ODENCITD.SAM_YYYYMMDD"/>
    <m/>
    <s v="Daily"/>
    <s v="d"/>
    <s v="ingest_pcb_dep_cb2d0005_odencitd_sam_d"/>
    <s v="CISP.CB2D0005.ODENCITD.SAM_YYYYMMDD"/>
    <s v="CBR_Ingestion_pcb_dep_cb2d0005_odencitd_sam_v01_00_00.xlsx"/>
    <x v="0"/>
    <s v="In-Progress"/>
    <s v="Kaew"/>
    <s v="N"/>
    <s v="N"/>
    <s v="Lot 1"/>
  </r>
  <r>
    <n v="12"/>
    <x v="0"/>
    <s v="PCB-Deposit"/>
    <s v="Plan B (EBAN)"/>
    <s v="Pull EBAN File"/>
    <n v="668"/>
    <s v="pcb_dep"/>
    <s v="eft_txn"/>
    <s v="src_pf_txn_mis_eft_dly"/>
    <s v="persist_pcb_dep"/>
    <s v="pcb_dep_src_pf_txn_mis_eft_dly"/>
    <s v="v_pcb_dep_src_pf_txn_mis_eft_dly"/>
    <s v="src_pf_txn_mis_eft_dly_yyyymmdd.txt"/>
    <m/>
    <s v="Daily"/>
    <s v="d"/>
    <s v="ingest_pcb_dep_src_pf_txn_mis_eft_dly_d"/>
    <s v="src_pf_txn_mis_eft_dly_yyyymmdd.txt"/>
    <s v="CBR_Ingestion_pcb_dep_src_pf_txn_mis_eft_dly_v01_00_00.xlsx"/>
    <x v="0"/>
    <s v="In-Progress"/>
    <s v="Kaew"/>
    <s v="N"/>
    <s v="N"/>
    <s v="N/A"/>
  </r>
  <r>
    <n v="13"/>
    <x v="0"/>
    <s v="PCB-Deposit"/>
    <s v="Plan B (EBAN)"/>
    <s v="Pull EBAN File"/>
    <n v="668"/>
    <s v="pcb_dep"/>
    <s v="cl"/>
    <s v="cls500029"/>
    <s v="persist_pcb_dep"/>
    <s v="pcb_dep_cls500029"/>
    <s v="v_pcb_dep_cls500029"/>
    <s v="cls500029_yyyymmdd.txt"/>
    <m/>
    <s v="Daily"/>
    <s v="d"/>
    <s v="ingest_pcb_dep_cls500029_d"/>
    <s v="cls500029_yyyymmdd.txt"/>
    <s v="CBR_Ingestion_pcb_dep_cls500029_v01_00_00.xlsx"/>
    <x v="0"/>
    <s v="In-Progress"/>
    <s v="Kaew"/>
    <s v="N"/>
    <s v="N"/>
    <s v="N/A"/>
  </r>
  <r>
    <n v="14"/>
    <x v="0"/>
    <s v="PCB-Deposit"/>
    <s v="Plan B (EBAN)"/>
    <s v="Pull EBAN File"/>
    <n v="668"/>
    <s v="pcb_dep"/>
    <s v="ar_mstr"/>
    <s v="src_pf_ar_ca_cr_inf_dly"/>
    <s v="persist_pcb_dep"/>
    <s v="pcb_dep_src_pf_ar_ca_cr_inf_dly"/>
    <s v="v_pcb_dep_src_pf_ar_ca_cr_inf_dly"/>
    <s v="SRC_PF_AR_CA_CR_INF_DLY_yyyymmdd.txt"/>
    <m/>
    <s v="Daily"/>
    <s v="d"/>
    <s v="ingest_pcb_dep_src_pf_ar_ca_cr_inf_dly_d"/>
    <s v="SRC_PF_AR_CA_CR_INF_DLY_yyyymmdd.txt"/>
    <s v="CBR_Ingestion_pcb_dep_src_pf_ar_ca_cr_inf_dly_v01_00_00.xlsx"/>
    <x v="0"/>
    <s v="In-Progress"/>
    <s v="Kaew"/>
    <s v="N"/>
    <s v="N"/>
    <s v="N/A"/>
  </r>
  <r>
    <n v="15"/>
    <x v="0"/>
    <s v="FCD"/>
    <s v="Plan B (EBAN)"/>
    <s v="Pull EBAN File"/>
    <n v="640"/>
    <s v="fcd"/>
    <s v="dep_ar"/>
    <s v="ar"/>
    <s v="persist_fcd"/>
    <s v="fcd_ar"/>
    <s v="v_fcd_ar"/>
    <s v="FCD_AR_YYYYMMDD.txt"/>
    <m/>
    <s v="Daily"/>
    <s v="d"/>
    <s v="ingest_fcd_ar_d"/>
    <s v="FCD_AR_YYYYMMDD.txt"/>
    <s v="CBR_Ingestion_fcd_ar_v01_00_00.xlsx"/>
    <x v="0"/>
    <s v="In-Progress"/>
    <s v="Kaew"/>
    <s v="Y"/>
    <s v="N"/>
    <s v="N/A"/>
  </r>
  <r>
    <n v="16"/>
    <x v="1"/>
    <s v="PCB-Lending"/>
    <s v="Plan B (EBAN)"/>
    <s v="Pull EBAN File"/>
    <n v="668.08"/>
    <s v="pcb_loan"/>
    <s v="pd_tp_cd"/>
    <s v="common_product_type"/>
    <s v="persist_pcb_loan"/>
    <s v="pcb_loan_common_product_type"/>
    <s v="v_pcb_loan_common_product_type"/>
    <s v="Common_Product_Type.txt"/>
    <m/>
    <s v="Daily"/>
    <s v="d"/>
    <s v="ingest_pcb_loan_common_product_type_d"/>
    <s v="Common_Product_Type.txt"/>
    <s v="CBR_Ingestion_pcb_loan_common_product_type_v01_00_00.xlsx"/>
    <x v="0"/>
    <s v="Pending Recheck"/>
    <s v="Kaew"/>
    <m/>
    <m/>
    <s v="Lot 1"/>
  </r>
  <r>
    <n v="17"/>
    <x v="1"/>
    <s v="PCB-Lending"/>
    <s v="Plan B (EBAN)"/>
    <s v="Pull EBAN File"/>
    <n v="668.08"/>
    <s v="pcb_loan"/>
    <s v="pd_sub_tp_cd"/>
    <s v="common_sub_type"/>
    <s v="persist_pcb_loan"/>
    <s v="pcb_loan_common_sub_type"/>
    <s v="v_pcb_loan_common_sub_type"/>
    <s v="Common_Sub_Type.txt"/>
    <m/>
    <s v="Daily"/>
    <s v="d"/>
    <s v="ingest_pcb_loan_common_sub_type_d"/>
    <s v="Common_Sub_Type.txt"/>
    <s v="CBR_Ingestion_pcb_loan_common_sub_type_v01_00_00.xlsx"/>
    <x v="0"/>
    <s v="Pending Recheck"/>
    <s v="Kaew"/>
    <m/>
    <m/>
    <s v="Lot 1"/>
  </r>
  <r>
    <n v="18"/>
    <x v="1"/>
    <s v="PCB-Lending"/>
    <s v="Plan B (EBAN)"/>
    <s v="Pull EBAN File"/>
    <n v="668.08"/>
    <s v="pcb_loan"/>
    <s v="ar_pps_tp_cd"/>
    <s v="common_loan_purpose_table"/>
    <s v="persist_pcb_loan"/>
    <s v="pcb_loan_common_loan_purpose_table"/>
    <s v="v_pcb_loan_common_loan_purpose_table"/>
    <s v="Common_Loan_Purpose_Table_yyyymmdd.txt"/>
    <m/>
    <s v="Daily"/>
    <s v="d"/>
    <s v="ingest_pcb_loan_common_loan_purpose_table_d"/>
    <s v="Common_Loan_Purpose_Table_yyyymmdd.txt"/>
    <s v="CBR_Ingestion_pcb_loan_common_loan_purpose_table_v01_00_00.xlsx"/>
    <x v="0"/>
    <s v="Pending Recheck"/>
    <s v="Kaew"/>
    <m/>
    <m/>
    <s v="Lot 1"/>
  </r>
  <r>
    <n v="19"/>
    <x v="0"/>
    <s v="LPM-AS/400​"/>
    <s v="Plan B (EBAN)"/>
    <s v="Pull EBAN IN File"/>
    <n v="75"/>
    <s v="lpm_as400"/>
    <s v="lmt_ar_inf_bfr_wrtof"/>
    <s v="lmt_ar_inf_bfr_wrtof"/>
    <s v="persist_lpm_as400"/>
    <s v="lpm_as400_lmt_ar_inf_bfr_wrtof"/>
    <s v="v_lpm_as400_lmt_ar_inf_bfr_wrtof"/>
    <s v="lpm_as400_lmt_ar_inf_bfr_wrtof_YYYYMMDD.txt"/>
    <m/>
    <s v="Daily"/>
    <s v="d"/>
    <s v="ingest_lpm_as400_lmt_ar_inf_bfr_wrtof_d"/>
    <s v="DATALAKE.IN_LPM_LMT_AR_INF_BFR_WRTOF"/>
    <s v="CBR_Ingestion_lpm_as400_lmt_ar_inf_bfr_wrtof_v01_00_00.xlsx"/>
    <x v="0"/>
    <s v="In-Progress"/>
    <s v="Kaew"/>
    <s v="N"/>
    <s v="N"/>
    <s v="N/A"/>
  </r>
  <r>
    <n v="20"/>
    <x v="1"/>
    <s v="LPM-AS/400​"/>
    <s v="Plan B (EBAN)"/>
    <s v="Pull EBAN IN File"/>
    <n v="75"/>
    <s v="lpm_as400"/>
    <s v="ar_wrtof_rcv"/>
    <s v="ar_wrtof_rcv"/>
    <s v="persist_lpm_as400"/>
    <s v="lpm_as400_ar_wrtof_rcv"/>
    <s v="v_lpm_as400_ar_wrtof_rcv"/>
    <s v="lpm_as400_ar_wrtof_rcv_YYYYMMDD.txt"/>
    <m/>
    <s v="Monthly"/>
    <s v="m"/>
    <s v="ingest_lpm_as400_ar_wrtof_rcv_m"/>
    <s v="DATALAKE.IN_LPM_AR_WRTOF_RCV"/>
    <s v="CBR_Ingestion_lpm_as400_ar_wrtof_rcv_v01_00_00.xlsx"/>
    <x v="0"/>
    <s v="In-Progress"/>
    <s v="Kaew"/>
    <s v="N"/>
    <s v="N"/>
    <s v="Lot 1"/>
  </r>
  <r>
    <n v="21"/>
    <x v="0"/>
    <s v="LPM-AS/400​"/>
    <s v="Plan B (EBAN)"/>
    <s v="Pull EBAN IN File"/>
    <n v="75"/>
    <s v="lpm_as400"/>
    <s v="ln_cntg_dmmy_clss_prvn"/>
    <s v="ln_cntg_dmmy_clss_prvn"/>
    <s v="persist_lpm_as400"/>
    <s v="lpm_as400_ln_cntg_dmmy_clss_prvn"/>
    <s v="v_lpm_as400_ln_cntg_dmmy_clss_prvn"/>
    <s v="lpm_as400_ln_cntg_dmmy_clss_prvn_YYYYMMDD.txt"/>
    <m/>
    <s v="Daily"/>
    <s v="d"/>
    <s v="ingest_lpm_as400_ln_cntg_dmmy_clss_prvn_d"/>
    <s v="DATALAKE.IN_LPM_LN_CNTG_DMMY_CLSS_PRVN"/>
    <s v="CBR_Ingestion_lpm_as400_ln_cntg_dmmy_clss_prvn_v01_00_00.xlsx"/>
    <x v="0"/>
    <s v="In-Progress"/>
    <s v="Kaew"/>
    <s v="N"/>
    <s v="N"/>
    <s v="N/A"/>
  </r>
  <r>
    <n v="22"/>
    <x v="0"/>
    <s v="LPM-AS/400​"/>
    <s v="Plan B (EBAN)"/>
    <s v="Pull EBAN IN File"/>
    <n v="75"/>
    <s v="lpm_as400"/>
    <s v="ln_card_clss_prvn"/>
    <s v="ln_card_clss_prvn"/>
    <s v="persist_lpm_as400"/>
    <s v="lpm_as400_ln_card_clss_prvn"/>
    <s v="v_lpm_as400_ln_card_clss_prvn"/>
    <s v="lpm_as400_ln_card_clss_prvn_YYYYMMDD.txt"/>
    <m/>
    <s v="Daily"/>
    <s v="d"/>
    <s v="ingest_lpm_as400_ln_card_clss_prvn_d"/>
    <s v="DATALAKE.IN_LPM_LN_CARD_CLSS_PRVN"/>
    <s v="CBR_Ingestion_lpm_as400_ln_card_clss_prvn_v01_00_00.xlsx"/>
    <x v="0"/>
    <s v="In-Progress"/>
    <s v="Kaew"/>
    <s v="N"/>
    <s v="N"/>
    <s v="N/A"/>
  </r>
  <r>
    <n v="23"/>
    <x v="0"/>
    <s v="LPM-AS/400​"/>
    <s v="Plan B (EBAN)"/>
    <s v="Pull EBAN IN File"/>
    <n v="75"/>
    <s v="lpm_as400"/>
    <s v="ln_cntg_clss_prvn"/>
    <s v="ln_cntg_clss_prvn"/>
    <s v="persist_lpm_as400"/>
    <s v="lpm_as400_ln_cntg_clss_prvn"/>
    <s v="v_lpm_as400_ln_cntg_clss_prvn"/>
    <s v="lpm_as400_ln_cntg_clss_prvn_YYYYMMDD.txt"/>
    <m/>
    <s v="Monthly"/>
    <s v="m"/>
    <s v="ingest_lpm_as400_ln_cntg_clss_prvn_m"/>
    <s v="DATALAKE.IN_LPM_LN_CNTG_CLSS_PRVN"/>
    <s v="CBR_Ingestion_lpm_as400_ln_cntg_clss_prvn_v01_00_00.xlsx"/>
    <x v="0"/>
    <s v="In-Progress"/>
    <s v="Kaew"/>
    <s v="N"/>
    <s v="N"/>
    <s v="N/A"/>
  </r>
  <r>
    <n v="24"/>
    <x v="0"/>
    <s v="LPM-AS/400​"/>
    <s v="Plan B (EBAN)"/>
    <s v="Pull EBAN IN File"/>
    <n v="75"/>
    <s v="lpm_as400"/>
    <s v="ar_clss_qly"/>
    <s v="ar_clss_qly"/>
    <s v="persist_lpm_as400"/>
    <s v="lpm_as400_ar_clss_qly"/>
    <s v="v_lpm_as400_ar_clss_qly"/>
    <s v="lpm_as400_ar_clss_qly_YYYYMMDD.txt"/>
    <m/>
    <s v="Daily"/>
    <s v="d"/>
    <s v="ingest_lpm_as400_ar_clss_qly_d"/>
    <s v="DATALAKE.IN_LPM_AR_CLSS_QLY"/>
    <s v="CBR_Ingestion_lpm_as400_ar_clss_qly_v01_00_00.xlsx"/>
    <x v="0"/>
    <s v="In-Progress"/>
    <s v="Kaew"/>
    <s v="N"/>
    <s v="N"/>
    <s v="N/A"/>
  </r>
  <r>
    <n v="25"/>
    <x v="0"/>
    <s v="LPM-AS/400​"/>
    <s v="Plan B (EBAN)"/>
    <s v="Pull EBAN IN File"/>
    <n v="75"/>
    <s v="lpm_as400"/>
    <s v="ln_cntg_clss_prvn_bfr_wrtof"/>
    <s v="ln_cntg_clss_prvn_bfr_wrtof"/>
    <s v="persist_lpm_as400"/>
    <s v="lpm_as400_ln_cntg_clss_prvn_bfr_wrtof"/>
    <s v="v_lpm_as400_ln_cntg_clss_prvn_bfr_wrtof"/>
    <s v="lpm_as400_ln_cntg_clss_prvn_bfr_wrtof_YYYYMMDD.txt"/>
    <m/>
    <s v="Monthly"/>
    <s v="m"/>
    <s v="ingest_lpm_as400_ln_cntg_clss_prvn_bfr_wrtof_m"/>
    <s v="DATALAKE.IN_LPM_LN_CNTG_CLSS_PRVN_BFR_WRTOF"/>
    <s v="CBR_Ingestion_lpm_as400_ln_cntg_clss_prvn_bfr_wrtof_v01_00_00.xlsx"/>
    <x v="0"/>
    <s v="In-Progress"/>
    <s v="Kaew"/>
    <s v="N"/>
    <s v="N"/>
    <s v="N/A"/>
  </r>
  <r>
    <n v="26"/>
    <x v="0"/>
    <s v="LPM-AS/400​"/>
    <s v="Plan B (EBAN)"/>
    <s v="Pull EBAN IN File"/>
    <n v="75"/>
    <s v="lpm_as400"/>
    <s v="lmt_inf_bfr_wrtof"/>
    <s v="lmt_inf_bfr_wrtof"/>
    <s v="persist_lpm_as400"/>
    <s v="lpm_as400_lmt_inf_bfr_wrtof"/>
    <s v="v_lpm_as400_lmt_inf_bfr_wrtof"/>
    <s v="lpm_as400_lmt_inf_bfr_wrtof_YYYYMMDD.txt"/>
    <m/>
    <s v="Daily"/>
    <s v="d"/>
    <s v="ingest_lpm_as400_lmt_inf_bfr_wrtof_d"/>
    <s v="DATALAKE.IN_LPM_LMT_INF_BFR_WRTOF"/>
    <s v="CBR_Ingestion_lpm_as400_lmt_inf_bfr_wrtof_v01_00_00.xlsx"/>
    <x v="0"/>
    <s v="In-Progress"/>
    <s v="Kaew"/>
    <s v="N"/>
    <s v="N"/>
    <s v="N/A"/>
  </r>
  <r>
    <n v="27"/>
    <x v="0"/>
    <s v="CIS"/>
    <s v="Plan A"/>
    <s v="Source File (Push)"/>
    <n v="176"/>
    <s v="cis"/>
    <s v="ipxar"/>
    <s v="ipxar"/>
    <s v="persist_cis"/>
    <s v="cis_ipxar"/>
    <s v="v_cis_ipxar"/>
    <s v="cis_ipxar_YYYYMMDD.txt"/>
    <s v="cis_ipxar_YYYYMMDD.ctl"/>
    <s v="Daily"/>
    <s v="d"/>
    <s v="ingest_cis_ipxar_d"/>
    <s v="CIS_IPXAR_YYYYMMDD.txt"/>
    <s v="CBR_Ingestion_cis_ipxar_v01_00_00.xlsx"/>
    <x v="0"/>
    <s v="In-Progress"/>
    <s v="Auto"/>
    <s v="N"/>
    <s v="N"/>
    <s v="N/A"/>
  </r>
  <r>
    <n v="28"/>
    <x v="0"/>
    <s v="CIS"/>
    <s v="Plan A"/>
    <s v="Source File (Push)"/>
    <n v="176"/>
    <s v="cis"/>
    <s v="ip"/>
    <s v="ip"/>
    <s v="persist_cis"/>
    <s v="cis_ip"/>
    <s v="v_cis_ip"/>
    <s v="cis_ip_YYYYMMDD.txt"/>
    <s v="cis_ip_YYYYMMDD.ctl"/>
    <s v="Daily"/>
    <s v="d"/>
    <s v="ingest_cis_ip_d"/>
    <s v="CIS_IP_YYYYMMDD.txt"/>
    <s v="CBR_Ingestion_cis_ip_v01_00_00.xlsx"/>
    <x v="0"/>
    <s v="In-Progress"/>
    <s v="Auto"/>
    <s v="N"/>
    <s v="N"/>
    <s v="N/A"/>
  </r>
  <r>
    <n v="29"/>
    <x v="0"/>
    <s v="CIS"/>
    <s v="Plan A"/>
    <s v="Source File (Push)"/>
    <n v="176"/>
    <s v="cis"/>
    <s v="ar"/>
    <s v="ar"/>
    <s v="persist_cis"/>
    <s v="cis_ar"/>
    <s v="v_cis_ar"/>
    <s v="cis_ar_YYYYMMDD.txt"/>
    <s v="cis_ar_YYYYMMDD.ctl"/>
    <s v="Daily"/>
    <s v="d"/>
    <s v="ingest_cis_ar_d"/>
    <s v="CIS_AR_YYYYMMDD.txt"/>
    <s v="CBR_Ingestion_cis_ar_v01_00_00.xlsx"/>
    <x v="0"/>
    <s v="In-Progress"/>
    <s v="Auto"/>
    <s v="N"/>
    <s v="N"/>
    <s v="N/A"/>
  </r>
  <r>
    <n v="30"/>
    <x v="0"/>
    <s v="CSM"/>
    <s v="Plan A"/>
    <s v="Source File (Push)"/>
    <n v="780"/>
    <s v="csm"/>
    <s v="custxformxconsent"/>
    <s v="custxformxconsent"/>
    <s v="persist_csm"/>
    <s v="csm_custxformxconsent"/>
    <s v="v_csm_custxformxconsent"/>
    <s v="csm_custxformxconsent_YYYYMMDD.txt"/>
    <s v="csm_custxformxconsent_YYYYMMDD.ctl"/>
    <s v="Daily"/>
    <s v="d"/>
    <s v="ingest_csm_custxformxconsent_d"/>
    <s v="CSM_CUSTXFORMXCONSENT_YYYYMMDD.TXT"/>
    <s v="CBR_Ingestion_csm_custxformxconsent_v01_00_00.xlsx"/>
    <x v="0"/>
    <s v="In-Progress"/>
    <s v="Auto"/>
    <s v="N"/>
    <s v="N"/>
    <s v="N/A"/>
  </r>
  <r>
    <n v="31"/>
    <x v="0"/>
    <s v="CSM"/>
    <s v="Plan A"/>
    <s v="Source File (Push)"/>
    <n v="780"/>
    <s v="csm"/>
    <s v="formxappr"/>
    <s v="formxappr"/>
    <s v="persist_csm"/>
    <s v="csm_formxappr"/>
    <s v="v_csm_formxappr"/>
    <s v="csm_formxappr_YYYYMMDD.txt"/>
    <s v="csm_formxappr_YYYYMMDD.ctl"/>
    <s v="Daily"/>
    <s v="d"/>
    <s v="ingest_csm_formxappr_d"/>
    <s v="CSM_FORMXAPPR_YYYYMMDD.TXT"/>
    <s v="CBR_Ingestion_csm_formxappr_v01_00_00.xlsx"/>
    <x v="0"/>
    <s v="In-Progress"/>
    <s v="Auto"/>
    <s v="N"/>
    <s v="N"/>
    <s v="N/A"/>
  </r>
  <r>
    <n v="32"/>
    <x v="0"/>
    <s v="CSM"/>
    <s v="Plan A"/>
    <s v="Source File (Push)"/>
    <n v="780"/>
    <s v="csm"/>
    <s v="channel"/>
    <s v="channel"/>
    <s v="persist_csm"/>
    <s v="csm_channel"/>
    <s v="v_csm_channel"/>
    <s v="csm_channel_YYYYMMDD.txt"/>
    <s v="csm_channel_YYYYMMDD.ctl"/>
    <s v="Daily"/>
    <s v="d"/>
    <s v="ingest_csm_channel_d"/>
    <s v="CSM_CHANNEL_YYYYMMDD.TXT"/>
    <s v="CBR_Ingestion_csm_channel_v01_00_00.xlsx"/>
    <x v="0"/>
    <s v="Pending Recheck"/>
    <s v="Auto"/>
    <s v="N"/>
    <s v="N"/>
    <s v="N/A"/>
  </r>
  <r>
    <n v="33"/>
    <x v="0"/>
    <s v="CSM"/>
    <s v="Plan A"/>
    <s v="Source File (Push)"/>
    <n v="780"/>
    <s v="csm"/>
    <s v="originateproductcoa"/>
    <s v="originateproductcoa"/>
    <s v="persist_csm"/>
    <s v="csm_originateproductcoa"/>
    <s v="v_csm_originateproductcoa"/>
    <s v="csm_originateproductcoa_YYYYMMDD.txt"/>
    <s v="csm_originateproductcoa_YYYYMMDD.ctl"/>
    <s v="Daily"/>
    <s v="d"/>
    <s v="ingest_csm_originateproductcoa_d"/>
    <s v="CSM_ORIGINATEPRODUCTCOA_YYYYMMDD.TXT"/>
    <s v="CBR_Ingestion_csm_originateproductcoa_v01_00_00.xlsx"/>
    <x v="0"/>
    <s v="Pending Recheck"/>
    <s v="Auto"/>
    <s v="N"/>
    <s v="N"/>
    <s v="N/A"/>
  </r>
  <r>
    <n v="34"/>
    <x v="0"/>
    <s v="CSM"/>
    <s v="Plan A"/>
    <s v="Source File (Push)"/>
    <n v="780"/>
    <s v="csm"/>
    <s v="originateproductnoncoa"/>
    <s v="originateproductnoncoa"/>
    <s v="persist_csm"/>
    <s v="csm_originateproductnoncoa"/>
    <s v="v_csm_originateproductnoncoa"/>
    <s v="csm_originateproductnoncoa_YYYYMMDD.txt"/>
    <s v="csm_originateproductnoncoa_YYYYMMDD.ctl"/>
    <s v="Daily"/>
    <s v="d"/>
    <s v="ingest_csm_originateproductnoncoa_d"/>
    <s v="CSM_ORIGINATEPRODUCTNONCOA_YYYYMMDD.TXT"/>
    <s v="CBR_Ingestion_csm_originateproductnoncoa_v01_00_00.xlsx"/>
    <x v="0"/>
    <s v="In-Progress"/>
    <s v="Auto"/>
    <s v="N"/>
    <s v="N"/>
    <s v="N/A"/>
  </r>
  <r>
    <n v="35"/>
    <x v="0"/>
    <s v="CSM"/>
    <s v="Plan A"/>
    <s v="Source File (Push)"/>
    <n v="780"/>
    <s v="csm"/>
    <s v="purpose"/>
    <s v="purpose"/>
    <s v="persist_csm"/>
    <s v="csm_purpose"/>
    <s v="v_csm_purpose"/>
    <s v="csm_purpose_YYYYMMDD.txt"/>
    <s v="csm_purpose_YYYYMMDD.ctl"/>
    <s v="Daily"/>
    <s v="d"/>
    <s v="ingest_csm_purpose_d"/>
    <s v="CSM_PURPOSE_YYYYMMDD.TXT"/>
    <s v="CBR_Ingestion_csm_purpose_v01_00_00.xlsx"/>
    <x v="0"/>
    <s v="Pending Recheck"/>
    <s v="Auto"/>
    <s v="N"/>
    <s v="N"/>
    <s v="N/A"/>
  </r>
  <r>
    <n v="36"/>
    <x v="0"/>
    <s v="CSM"/>
    <s v="Plan A"/>
    <s v="Source File (Push)"/>
    <n v="780"/>
    <s v="csm"/>
    <s v="company"/>
    <s v="company"/>
    <s v="persist_csm"/>
    <s v="csm_company"/>
    <s v="v_csm_company"/>
    <s v="csm_company_YYYYMMDD.txt"/>
    <s v="csm_company_YYYYMMDD.ctl"/>
    <s v="Daily"/>
    <s v="d"/>
    <s v="ingest_csm_company_d"/>
    <s v="CSM_COMPANY_YYYYMMDD.TXT"/>
    <s v="CBR_Ingestion_csm_company_v01_00_00.xlsx"/>
    <x v="0"/>
    <s v="Pending Recheck"/>
    <s v="Auto"/>
    <s v="N"/>
    <s v="N"/>
    <s v="N/A"/>
  </r>
  <r>
    <n v="37"/>
    <x v="0"/>
    <s v="CSM"/>
    <s v="Plan A"/>
    <s v="Source File (Push)"/>
    <n v="780"/>
    <s v="csm"/>
    <s v="receivertype"/>
    <s v="receivertype"/>
    <s v="persist_csm"/>
    <s v="csm_receivertype"/>
    <s v="v_csm_receivertype"/>
    <s v="csm_receivertype_YYYYMMDD.txt"/>
    <s v="csm_receivertype_YYYYMMDD.ctl"/>
    <s v="Daily"/>
    <s v="d"/>
    <s v="ingest_csm_receivertype_d"/>
    <s v="CSM_RECEIVERTYPE_YYYYMMDD.TXT"/>
    <s v="CBR_Ingestion_csm_receivertype_v01_00_00.xlsx"/>
    <x v="0"/>
    <s v="Pending Recheck"/>
    <s v="Kaew"/>
    <s v="N"/>
    <s v="N"/>
    <s v="N/A"/>
  </r>
  <r>
    <n v="38"/>
    <x v="0"/>
    <s v="CSM"/>
    <s v="Plan A"/>
    <s v="Source File (Push)"/>
    <n v="780"/>
    <s v="csm"/>
    <s v="formconsent"/>
    <s v="formconsent"/>
    <s v="persist_csm"/>
    <s v="csm_formconsent"/>
    <s v="v_csm_formconsent"/>
    <s v="csm_formconsent_YYYYMMDD.txt"/>
    <s v="csm_formconsent_YYYYMMDD.ctl"/>
    <s v="Daily"/>
    <s v="d"/>
    <s v="ingest_csm_formconsent_d"/>
    <s v="CSM_FORMCONSENT_YYYYMMDD.TXT"/>
    <s v="CBR_Ingestion_csm_formconsent_v01_00_00.xlsx"/>
    <x v="0"/>
    <s v="Pending Recheck"/>
    <s v="Kaew"/>
    <s v="N"/>
    <s v="N"/>
    <s v="N/A"/>
  </r>
  <r>
    <n v="39"/>
    <x v="0"/>
    <s v="CSM"/>
    <s v="Plan A"/>
    <s v="Source File (Push)"/>
    <n v="780"/>
    <s v="csm"/>
    <s v="formxcontent"/>
    <s v="formxcontent"/>
    <s v="persist_csm"/>
    <s v="csm_formxcontent"/>
    <s v="v_csm_formxcontent"/>
    <s v="csm_formxcontent_YYYYMMDD.txt"/>
    <s v="csm_formxcontent_YYYYMMDD.ctl"/>
    <s v="Daily"/>
    <s v="d"/>
    <s v="ingest_csm_formxcontent_d"/>
    <s v="CSM_FORMXCONTENT_YYYYMMDD.TXT"/>
    <s v="CBR_Ingestion_csm_formxcontent_v01_00_00.xlsx"/>
    <x v="0"/>
    <s v="Pending Recheck"/>
    <s v="Kaew"/>
    <s v="N"/>
    <s v="N"/>
    <s v="N/A"/>
  </r>
  <r>
    <n v="40"/>
    <x v="0"/>
    <s v="CSM"/>
    <s v="Plan A"/>
    <s v="Source File (Push)"/>
    <n v="780"/>
    <s v="csm"/>
    <s v="action"/>
    <s v="action"/>
    <s v="persist_csm"/>
    <s v="csm_action"/>
    <s v="v_csm_action"/>
    <s v="csm_action_YYYYMMDD.txt"/>
    <s v="csm_action_YYYYMMDD.ctl"/>
    <s v="Daily"/>
    <s v="d"/>
    <s v="ingest_csm_action_d"/>
    <s v="CSM_ACTION_YYYYMMDD.TXT"/>
    <s v="CBR_Ingestion_csm_action_v01_00_00.xlsx"/>
    <x v="0"/>
    <s v="Pending Recheck"/>
    <s v="Kaew"/>
    <s v="N"/>
    <s v="N"/>
    <s v="N/A"/>
  </r>
  <r>
    <n v="41"/>
    <x v="0"/>
    <s v="CSM"/>
    <s v="Plan A"/>
    <s v="Source File (Push)"/>
    <n v="780"/>
    <s v="csm"/>
    <s v="product"/>
    <s v="product"/>
    <s v="persist_csm"/>
    <s v="csm_product"/>
    <s v="v_csm_product"/>
    <s v="csm_product_YYYYMMDD.txt"/>
    <s v="csm_product_YYYYMMDD.ctl"/>
    <s v="Daily"/>
    <s v="d"/>
    <s v="ingest_csm_product_d"/>
    <s v="CSM_PRODUCT_YYYYMMDD.TXT"/>
    <s v="CBR_Ingestion_csm_product_v01_00_00.xlsx"/>
    <x v="0"/>
    <s v="Pending Recheck"/>
    <s v="Kaew"/>
    <s v="N"/>
    <s v="N"/>
    <s v="N/A"/>
  </r>
  <r>
    <n v="42"/>
    <x v="1"/>
    <s v="Trade-Navigator"/>
    <s v="Plan B (EBAN)"/>
    <s v="Pull EBAN File"/>
    <n v="451"/>
    <s v="trade_na"/>
    <s v="trd_ac_ar"/>
    <s v="lcr070"/>
    <s v="persist_trade_na"/>
    <s v="trade_na_lcr070"/>
    <s v="v_trade_na_lcr070"/>
    <s v="LCR070_YYYYMMDD.txt"/>
    <m/>
    <s v="Daily"/>
    <s v="d"/>
    <s v="ingest_trade_na_lcr070_d"/>
    <s v="LCR070_YYYYMMDD.txt"/>
    <s v="CBR_Ingestion_trade_na_lcr070_v01_00_00.xlsx"/>
    <x v="0"/>
    <s v="In-Progress"/>
    <s v="Auto"/>
    <s v="N"/>
    <s v="Y (header/tailor only)"/>
    <s v="Lot 1"/>
  </r>
  <r>
    <n v="43"/>
    <x v="1"/>
    <s v="Trade-Navigator"/>
    <s v="Plan B (EBAN)"/>
    <s v="Pull EBAN File"/>
    <n v="451"/>
    <s v="trade_na"/>
    <s v="trd_ac_ar_inf"/>
    <s v="src_eximar"/>
    <s v="persist_trade_na"/>
    <s v="trade_na_src_eximar"/>
    <s v="v_trade_na_src_eximar"/>
    <s v="SRC_EXIMAR_YYYYMMDD.TXT"/>
    <m/>
    <s v="Daily"/>
    <s v="d"/>
    <s v="ingest_trade_na_src_eximar_d"/>
    <s v="SRC_EXIMAR_YYYYMMDD.TXT"/>
    <s v="CBR_Ingestion_trade_na_src_eximar_v01_00_00.xlsx"/>
    <x v="0"/>
    <s v="In-Progress"/>
    <s v="Auto"/>
    <s v="Y"/>
    <s v="Y (header/tailor only)"/>
    <s v="Lot 1"/>
  </r>
  <r>
    <n v="44"/>
    <x v="1"/>
    <s v="New-Trade"/>
    <s v="Plan B (EBAN)"/>
    <s v="Pull EBAN File"/>
    <n v="735"/>
    <s v="gts"/>
    <s v="cntg_tdg_ac_ar_inf"/>
    <s v="kbgt_cont_outstanding"/>
    <s v="persist_gts"/>
    <s v="gts_kbgt_cont_outstanding"/>
    <s v="v_gts_kbgt_cont_outstanding"/>
    <s v="KBGT_CONT_OUTSTANDING_YYYYMMDD.TXT"/>
    <m/>
    <s v="Daily"/>
    <s v="d"/>
    <s v="ingest_gts_kbgt_cont_outstanding_d"/>
    <s v="KBGT_CONT_OUTSTANDING_YYYYMMDD.TXT"/>
    <s v="CBR_Ingestion_gts_kbgt_cont_outstanding_v01_00_00.xlsx"/>
    <x v="0"/>
    <s v="In-Progress"/>
    <s v="Kaew"/>
    <s v="N"/>
    <s v="change column name - to _"/>
    <s v="Lot 2"/>
  </r>
  <r>
    <n v="45"/>
    <x v="1"/>
    <s v="New-Trade"/>
    <s v="Plan B (EBAN)"/>
    <s v="Pull EBAN File"/>
    <n v="735"/>
    <s v="gts"/>
    <s v="tdg_ac_ar_inf"/>
    <s v="kbgt_loan_outstanding"/>
    <s v="persist_gts"/>
    <s v="gts_kbgt_loan_outstanding"/>
    <s v="v_gts_kbgt_loan_outstanding"/>
    <s v="KBGT_LOAN_OUTSTANDING_YYYYMMDD.TXT"/>
    <m/>
    <s v="Daily"/>
    <s v="d"/>
    <s v="ingest_gts_kbgt_loan_outstanding_d"/>
    <s v="KBGT_LOAN_OUTSTANDING_YYYYMMDD.TXT"/>
    <s v="CBR_Ingestion_gts_kbgt_loan_outstanding_v01_00_00.xlsx"/>
    <x v="0"/>
    <s v="In-Progress"/>
    <s v="Kaew"/>
    <s v="N"/>
    <s v="change column name - to _"/>
    <s v="Lot 2"/>
  </r>
  <r>
    <n v="46"/>
    <x v="1"/>
    <s v="Supply Chain"/>
    <s v="Plan B (Source)"/>
    <s v="Pull Database"/>
    <n v="460"/>
    <s v="scf"/>
    <s v="book_loan"/>
    <s v="vw_sct_book_loan"/>
    <s v="persist_scf"/>
    <s v="scf_vw_sct_book_loan"/>
    <s v="v_scf_vw_sct_book_loan"/>
    <s v="scf_vw_sct_book_loan_YYYYMMDD.txt"/>
    <m/>
    <s v="Daily"/>
    <s v="d"/>
    <s v="ingest_scf_vw_sct_book_loan_d"/>
    <s v="VW_SCT_BOOK_LOAN"/>
    <s v="CBR_Ingestion_scf_vw_sct_book_loan_v01_00_00.xlsx"/>
    <x v="0"/>
    <s v="Pending Recheck"/>
    <s v="Kaew"/>
    <s v="N"/>
    <s v="N"/>
    <s v="Lot 1"/>
  </r>
  <r>
    <n v="47"/>
    <x v="1"/>
    <s v="Supply Chain"/>
    <s v="Plan B (Source)"/>
    <s v="Pull Database"/>
    <n v="460"/>
    <s v="scf"/>
    <s v="lmt_ar_inf"/>
    <s v="vw_rdt_scf_cl"/>
    <s v="persist_scf"/>
    <s v="scf_vw_rdt_scf_cl"/>
    <s v="v_scf_vw_rdt_scf_cl"/>
    <s v="scf_vw_rdt_scf_cl_YYYYMMDD.txt"/>
    <m/>
    <s v="Daily"/>
    <s v="d"/>
    <s v="ingest_scf_vw_rdt_scf_cl_d"/>
    <s v="VW_RDT_SCF_CL"/>
    <s v="CBR_Ingestion_scf_vw_rdt_scf_cl_v01_00_00.xlsx"/>
    <x v="0"/>
    <s v="Pending Recheck"/>
    <s v="Kaew"/>
    <s v="N"/>
    <s v="N"/>
    <s v="Lot 1"/>
  </r>
  <r>
    <n v="48"/>
    <x v="1"/>
    <s v="Supply Chain"/>
    <s v="Plan B (Source)"/>
    <s v="Pull Database"/>
    <n v="460"/>
    <s v="scf"/>
    <s v="fee_dtl"/>
    <s v="vw_cm_fee_structure"/>
    <s v="persist_scf"/>
    <s v="scf_vw_cm_fee_structure"/>
    <s v="v_scf_vw_cm_fee_structure"/>
    <s v="scf_vw_cm_fee_structure_YYYYMMDD.txt"/>
    <m/>
    <s v="Daily"/>
    <s v="d"/>
    <s v="ingest_scf_vw_cm_fee_structure_d"/>
    <s v="VW_CM_FEE_STRUCTURE"/>
    <s v="CBR_Ingestion_scf_vw_cm_fee_structure_v01_00_00.xlsx"/>
    <x v="0"/>
    <s v="In-Progress"/>
    <s v="Kaew"/>
    <s v="N"/>
    <s v="N"/>
    <s v="Lot 1"/>
  </r>
  <r>
    <n v="49"/>
    <x v="1"/>
    <s v="Supply Chain"/>
    <s v="Plan B (Source)"/>
    <s v="Pull Database"/>
    <n v="460"/>
    <s v="scf"/>
    <s v="cst_x_ar_rel"/>
    <s v="vw_scm_acct"/>
    <s v="persist_scf"/>
    <s v="scf_vw_scm_acct"/>
    <s v="v_scf_vw_scm_acct"/>
    <s v="scf_vw_scm_acct_YYYYMMDD.txt"/>
    <m/>
    <s v="Daily"/>
    <s v="d"/>
    <s v="ingest_scf_vw_scm_acct_d"/>
    <s v="VW_SCM_ACCT"/>
    <s v="CBR_Ingestion_scf_vw_scm_acct_v01_00_00.xlsx"/>
    <x v="0"/>
    <s v="Pending Recheck"/>
    <s v="Kaew"/>
    <s v="N"/>
    <s v="N"/>
    <s v="Lot 1"/>
  </r>
  <r>
    <n v="50"/>
    <x v="1"/>
    <s v="Supply Chain"/>
    <s v="Plan B (Source)"/>
    <s v="Pull Database"/>
    <n v="460"/>
    <s v="scf"/>
    <s v="tdg"/>
    <s v="trading"/>
    <s v="persist_scf"/>
    <s v="scf_trading"/>
    <s v="v_scf_trading"/>
    <s v="scf_trading_YYYYMMDD.txt"/>
    <m/>
    <s v="Daily"/>
    <s v="d"/>
    <s v="ingest_scf_trading_d"/>
    <s v="SCM_TRADING"/>
    <s v="CBR_Ingestion_scf_trading_v01_00_00.xlsx"/>
    <x v="0"/>
    <s v="In-Progress"/>
    <s v="Auto"/>
    <s v="N"/>
    <s v="N"/>
    <s v="Lot 1"/>
  </r>
  <r>
    <n v="51"/>
    <x v="1"/>
    <s v="Supply Chain"/>
    <s v="Plan B (Source)"/>
    <s v="Pull Database"/>
    <n v="460"/>
    <s v="scf"/>
    <s v="cst_prfl"/>
    <s v="customer"/>
    <s v="persist_scf"/>
    <s v="scf_customer"/>
    <s v="v_scf_customer"/>
    <s v="scf_customer_YYYYMMDD.txt"/>
    <m/>
    <s v="Daily"/>
    <s v="d"/>
    <s v="ingest_scf_customer_d"/>
    <s v="SCM_CUSTOMER"/>
    <s v="CBR_Ingestion_scf_customer_v01_00_00.xlsx"/>
    <x v="0"/>
    <s v="In-Progress"/>
    <s v="Auto"/>
    <s v="N"/>
    <s v="N"/>
    <s v="Lot 1"/>
  </r>
  <r>
    <n v="52"/>
    <x v="1"/>
    <s v="Murex"/>
    <s v="Plan B (EBAN)"/>
    <s v="Pull EBAN File"/>
    <n v="590"/>
    <s v="mx"/>
    <s v="cmb_mkt_ev"/>
    <s v="mktevent"/>
    <s v="persist_mx"/>
    <s v="mx_mktevent"/>
    <s v="v_mx_mktevent"/>
    <s v="MXMKTEvent_YYYYMMDD.txt"/>
    <m/>
    <s v="Daily"/>
    <s v="d"/>
    <s v="ingest_mx_mktevent_d"/>
    <s v="MXMKTEvent_YYYYMMDD.txt"/>
    <s v="CBR_Ingestion_mx_mktevent_v01_00_00.xlsx"/>
    <x v="0"/>
    <s v="Pending Recheck"/>
    <s v="Kaew"/>
    <s v="N"/>
    <s v="N"/>
    <s v="Lot 1"/>
  </r>
  <r>
    <n v="53"/>
    <x v="1"/>
    <s v="Murex"/>
    <s v="Plan B (EBAN)"/>
    <s v="Pull EBAN File"/>
    <n v="590"/>
    <s v="mx"/>
    <s v="cmb_mm_deal_ar"/>
    <s v="mmlivemat"/>
    <s v="persist_mx"/>
    <s v="mx_mmlivemat"/>
    <s v="v_mx_mmlivemat"/>
    <s v="MMLiveMat_YYYYMMDD.txt"/>
    <m/>
    <s v="Daily"/>
    <s v="d"/>
    <s v="ingest_mx_mmlivemat_d"/>
    <s v="MMLiveMat_YYYYMMDD.txt"/>
    <s v="CBR_Ingestion_mx_mmlivemat_v01_00_00.xlsx"/>
    <x v="0"/>
    <s v="In-Progress"/>
    <s v="Auto"/>
    <s v="N"/>
    <s v="N"/>
    <s v="Lot 1"/>
  </r>
  <r>
    <n v="54"/>
    <x v="0"/>
    <s v="RDM"/>
    <s v="Plan A"/>
    <s v="Source File (Push)"/>
    <n v="655"/>
    <s v="rdm"/>
    <s v="cst_ip_lgl_stc_tp_cd"/>
    <s v="cst_ip_lgl_stc_tp_cd"/>
    <s v="persist_rdm"/>
    <s v="rdm_cst_ip_lgl_stc_tp_cd"/>
    <s v="v_rdm_cst_ip_lgl_stc_tp_cd"/>
    <s v="rdm_cst_ip_lgl_stc_tp_cd_YYYYMMDD.txt"/>
    <s v="rdm_cst_ip_lgl_stc_tp_cd_YYYYMMDD.ctl"/>
    <s v="Daily"/>
    <s v="d"/>
    <s v="ingest_rdm_cst_ip_lgl_stc_tp_cd_d"/>
    <s v="mdm.CST_IP_LGL_STC_TP_CD"/>
    <s v="CBR_Ingestion_rdm_cst_ip_lgl_stc_tp_cd_v01_00_00.xlsx"/>
    <x v="0"/>
    <s v="In-Progress"/>
    <s v="Kaew"/>
    <s v="N"/>
    <s v="N"/>
    <s v="N/A"/>
  </r>
  <r>
    <n v="55"/>
    <x v="0"/>
    <s v="RDM"/>
    <s v="Plan A"/>
    <s v="Source File (Push)"/>
    <n v="655"/>
    <s v="rdm"/>
    <s v="cst_nat_cd"/>
    <s v="cst_nat_cd"/>
    <s v="persist_rdm"/>
    <s v="rdm_cst_nat_cd"/>
    <s v="v_rdm_cst_nat_cd"/>
    <s v="rdm_cst_nat_cd_YYYYMMDD.txt"/>
    <s v="rdm_cst_nat_cd_YYYYMMDD.ctl"/>
    <s v="Daily"/>
    <s v="d"/>
    <s v="ingest_rdm_cst_nat_cd_d"/>
    <s v="mdm.CST_NAT_CD"/>
    <s v="CBR_Ingestion_rdm_cst_nat_cd_v01_00_00.xlsx"/>
    <x v="0"/>
    <s v="In-Progress"/>
    <s v="Kaew"/>
    <s v="N"/>
    <s v="N"/>
    <s v="N/A"/>
  </r>
  <r>
    <n v="56"/>
    <x v="0"/>
    <s v="RDM"/>
    <s v="Plan A"/>
    <s v="Source File (Push)"/>
    <n v="655"/>
    <s v="rdm"/>
    <s v="cst_mar_st_cd"/>
    <s v="cst_mar_st_cd"/>
    <s v="persist_rdm"/>
    <s v="rdm_cst_mar_st_cd"/>
    <s v="v_rdm_cst_mar_st_cd"/>
    <s v="rdm_cst_mar_st_cd_YYYYMMDD.txt"/>
    <s v="rdm_cst_mar_st_cd_YYYYMMDD.ctl"/>
    <s v="Daily"/>
    <s v="d"/>
    <s v="ingest_rdm_cst_mar_st_cd_d"/>
    <s v="mdm.CST_MAR_ST_CD"/>
    <s v="CBR_Ingestion_rdm_cst_mar_st_cd_v01_00_00.xlsx"/>
    <x v="0"/>
    <s v="In-Progress"/>
    <s v="Kaew"/>
    <s v="N"/>
    <s v="N"/>
    <s v="N/A"/>
  </r>
  <r>
    <n v="57"/>
    <x v="0"/>
    <s v="RDM"/>
    <s v="Plan A"/>
    <s v="Source File (Push)"/>
    <n v="655"/>
    <s v="rdm"/>
    <s v="cst_ctf_tp_cd"/>
    <s v="cst_ctf_tp_cd"/>
    <s v="persist_rdm"/>
    <s v="rdm_cst_ctf_tp_cd"/>
    <s v="v_rdm_cst_ctf_tp_cd"/>
    <s v="rdm_cst_ctf_tp_cd_YYYYMMDD.txt"/>
    <s v="rdm_cst_ctf_tp_cd_YYYYMMDD.ctl"/>
    <s v="Daily"/>
    <s v="d"/>
    <s v="ingest_rdm_cst_ctf_tp_cd_d"/>
    <s v="mdm.CST_CTF_TP_CD"/>
    <s v="CBR_Ingestion_rdm_cst_ctf_tp_cd_v01_00_00.xlsx"/>
    <x v="0"/>
    <s v="In-Progress"/>
    <s v="Kaew"/>
    <s v="N"/>
    <s v="N"/>
    <s v="N/A"/>
  </r>
  <r>
    <n v="58"/>
    <x v="0"/>
    <s v="RDM"/>
    <s v="Plan A"/>
    <s v="Source File (Push)"/>
    <n v="655"/>
    <s v="rdm"/>
    <s v="cst_ocp_cd"/>
    <s v="cst_ocp_cd"/>
    <s v="persist_rdm"/>
    <s v="rdm_cst_ocp_cd"/>
    <s v="v_rdm_cst_ocp_cd"/>
    <s v="rdm_cst_ocp_cd_YYYYMMDD.txt"/>
    <s v="rdm_cst_ocp_cd_YYYYMMDD.ctl"/>
    <s v="Daily"/>
    <s v="d"/>
    <s v="ingest_rdm_cst_ocp_cd_d"/>
    <s v="mdm.CST_OCP_CD"/>
    <s v="CBR_Ingestion_rdm_cst_ocp_cd_v01_00_00.xlsx"/>
    <x v="0"/>
    <s v="In-Progress"/>
    <s v="Kaew"/>
    <s v="N"/>
    <s v="N"/>
    <s v="N/A"/>
  </r>
  <r>
    <n v="59"/>
    <x v="0"/>
    <s v="RDM"/>
    <s v="Plan A"/>
    <s v="Source File (Push)"/>
    <n v="655"/>
    <s v="rdm"/>
    <s v="cst_prof_cd"/>
    <s v="cst_prof_cd"/>
    <s v="persist_rdm"/>
    <s v="rdm_cst_prof_cd"/>
    <s v="v_rdm_cst_prof_cd"/>
    <s v="rdm_cst_prof_cd_YYYYMMDD.txt"/>
    <s v="rdm_cst_prof_cd_YYYYMMDD.ctl"/>
    <s v="Daily"/>
    <s v="d"/>
    <s v="ingest_rdm_cst_prof_cd_d"/>
    <s v="mdm.CST_PROF_CD"/>
    <s v="CBR_Ingestion_rdm_cst_prof_cd_v01_00_00.xlsx"/>
    <x v="0"/>
    <s v="In-Progress"/>
    <s v="Auto"/>
    <s v="N"/>
    <s v="N"/>
    <s v="N/A"/>
  </r>
  <r>
    <n v="60"/>
    <x v="0"/>
    <s v="RDM"/>
    <s v="Plan A"/>
    <s v="Source File (Push)"/>
    <n v="655"/>
    <s v="rdm"/>
    <s v="cst_idv_incm_seg_cd"/>
    <s v="cst_idv_incm_seg_cd"/>
    <s v="persist_rdm"/>
    <s v="rdm_cst_idv_incm_seg_cd"/>
    <s v="v_rdm_cst_idv_incm_seg_cd"/>
    <s v="rdm_cst_idv_incm_seg_cd_YYYYMMDD.txt"/>
    <s v="rdm_cst_idv_incm_seg_cd_YYYYMMDD.ctl"/>
    <s v="Daily"/>
    <s v="d"/>
    <s v="ingest_rdm_cst_idv_incm_seg_cd_d"/>
    <s v="mdm.CST_IDV_INCM_SEG_CD"/>
    <s v="CBR_Ingestion_rdm_cst_idv_incm_seg_cd_v01_00_00.xlsx"/>
    <x v="0"/>
    <s v="In-Progress"/>
    <s v="Kaew"/>
    <s v="N"/>
    <s v="N"/>
    <s v="N/A"/>
  </r>
  <r>
    <n v="61"/>
    <x v="0"/>
    <s v="RDM"/>
    <s v="Plan A"/>
    <s v="Source File (Push)"/>
    <n v="655"/>
    <s v="rdm"/>
    <s v="cst_seg_cd"/>
    <s v="cst_seg_cd"/>
    <s v="persist_rdm"/>
    <s v="rdm_cst_seg_cd"/>
    <s v="v_rdm_cst_seg_cd"/>
    <s v="rdm_cst_seg_cd_YYYYMMDD.txt"/>
    <s v="rdm_cst_seg_cd_YYYYMMDD.ctl"/>
    <s v="Daily"/>
    <s v="d"/>
    <s v="ingest_rdm_cst_seg_cd_d"/>
    <s v="mdm.CST_SEG_CD"/>
    <s v="CBR_Ingestion_rdm_cst_seg_cd_v01_00_00.xlsx"/>
    <x v="0"/>
    <s v="In-Progress"/>
    <s v="Kaew"/>
    <s v="N"/>
    <s v="N"/>
    <s v="N/A"/>
  </r>
  <r>
    <n v="62"/>
    <x v="0"/>
    <s v="RDM"/>
    <s v="Plan A"/>
    <s v="Source File (Push)"/>
    <n v="655"/>
    <s v="rdm"/>
    <s v="card_tp_cd"/>
    <s v="card_tp_cd"/>
    <s v="persist_rdm"/>
    <s v="rdm_card_tp_cd"/>
    <s v="v_rdm_card_tp_cd"/>
    <s v="rdm_card_tp_cd_YYYYMMDD.txt"/>
    <s v="rdm_card_tp_cd_YYYYMMDD.ctl"/>
    <s v="Daily"/>
    <s v="d"/>
    <s v="ingest_rdm_card_tp_cd_d"/>
    <s v="mdm.CARD_TP_CD"/>
    <s v="CBR_Ingestion_rdm_card_tp_cd_v01_00_00.xlsx"/>
    <x v="0"/>
    <s v="In-Progress"/>
    <s v="Kaew"/>
    <s v="N"/>
    <s v="N"/>
    <s v="N/A"/>
  </r>
  <r>
    <n v="63"/>
    <x v="0"/>
    <s v="RDM"/>
    <s v="Plan A"/>
    <s v="Source File (Push)"/>
    <n v="655"/>
    <s v="rdm"/>
    <s v="pim_coa_pd"/>
    <s v="pim_coa_pd"/>
    <s v="persist_rdm"/>
    <s v="rdm_pim_coa_pd"/>
    <s v="v_rdm_pim_coa_pd"/>
    <s v="rdm_pim_coa_pd_YYYYMMDD.txt"/>
    <s v="rdm_pim_coa_pd_YYYYMMDD.ctl"/>
    <s v="Daily"/>
    <s v="d"/>
    <s v="ingest_rdm_pim_coa_pd_d"/>
    <s v="PIM.V_COA_PD"/>
    <s v="CBR_Ingestion_rdm_pim_coa_pd_v01_00_00.xlsx"/>
    <x v="0"/>
    <s v="In-Progress"/>
    <s v="Kaew"/>
    <s v="N"/>
    <s v="N"/>
    <s v="N/A"/>
  </r>
  <r>
    <n v="64"/>
    <x v="0"/>
    <s v="RDM"/>
    <s v="Plan A"/>
    <s v="Source File (Push)"/>
    <n v="655"/>
    <s v="rdm"/>
    <s v="idy_cl_cd"/>
    <s v="idy_cl_cd"/>
    <s v="persist_rdm"/>
    <s v="rdm_idy_cl_cd"/>
    <s v="v_rdm_idy_cl_cd"/>
    <s v="rdm_idy_cl_cd_YYYYMMDD.txt"/>
    <s v="rdm_idy_cl_cd_YYYYMMDD.ctl"/>
    <s v="Daily"/>
    <s v="d"/>
    <s v="ingest_rdm_idy_cl_cd_d"/>
    <s v="IDY_CL_CD"/>
    <s v="CBR_Ingestion_rdm_idy_cl_cd_v01_00_00.xlsx"/>
    <x v="0"/>
    <s v="In-Progress"/>
    <s v="Kaew"/>
    <s v="N"/>
    <s v="N"/>
    <s v="N/A"/>
  </r>
  <r>
    <n v="65"/>
    <x v="0"/>
    <s v="RDM"/>
    <s v="Plan A"/>
    <s v="Source File (Push)"/>
    <n v="655"/>
    <s v="rdm"/>
    <s v="idy_cl_sub_grp_cd"/>
    <s v="idy_cl_sub_grp_cd"/>
    <s v="persist_rdm"/>
    <s v="rdm_idy_cl_sub_grp_cd"/>
    <s v="v_rdm_idy_cl_sub_grp_cd"/>
    <s v="rdm_idy_cl_sub_grp_cd_YYYYMMDD.txt"/>
    <s v="rdm_idy_cl_sub_grp_cd_YYYYMMDD.ctl"/>
    <s v="Daily"/>
    <s v="d"/>
    <s v="ingest_rdm_idy_cl_sub_grp_cd_d"/>
    <s v="IDY_CL_SUB_GRP_CD"/>
    <s v="CBR_Ingestion_rdm_idy_cl_sub_grp_cd_v01_00_00.xlsx"/>
    <x v="0"/>
    <s v="Pending Recheck"/>
    <s v="Kaew"/>
    <s v="N"/>
    <s v="N"/>
    <s v="N/A"/>
  </r>
  <r>
    <n v="66"/>
    <x v="1"/>
    <s v="FXBOOTH​"/>
    <s v="Plan B (Source)"/>
    <s v="DIH Extraction File (Pull)"/>
    <n v="745"/>
    <s v="fxb"/>
    <s v="mid_rate"/>
    <s v="midrate_kbank"/>
    <s v="persist_fxb"/>
    <s v="fxb_midrate_kbank"/>
    <s v="v_fxb_midrate_kbank"/>
    <s v="MIDRATE_KBANK_YYYY-MM-DD.csv"/>
    <m/>
    <s v="Daily"/>
    <s v="d"/>
    <s v="ingest_fxb_midrate_kbank_d"/>
    <s v="MIDRATE_KBANK_YYYY-MM-DD.csv"/>
    <s v="CBR_Ingestion_fxb_midrate_kbank_v01_00_00.xlsx"/>
    <x v="0"/>
    <s v="In-Progress"/>
    <s v="Kaew"/>
    <m/>
    <m/>
    <s v="Lot 2"/>
  </r>
  <r>
    <n v="67"/>
    <x v="1"/>
    <s v="LPM-AS/400​"/>
    <s v="Plan A"/>
    <s v="DIH Extraction File (Push)"/>
    <n v="655"/>
    <s v="lpm_as400"/>
    <s v="lpm_x_ip_rel"/>
    <s v="lpm_x_ip_rel"/>
    <s v="persist_lpm_as400"/>
    <s v="lpm_as400_lpm_x_ip_rel"/>
    <s v="v_lpm_as400_lpm_x_ip_rel"/>
    <s v="lpm_x_ip_rel_yyyymmdd.txt "/>
    <m/>
    <s v="Daily"/>
    <s v="d"/>
    <s v="ingest_lpm_as400_lpm_x_ip_rel_d"/>
    <s v="DIH_Composite_V_LPM_X_IP_REL"/>
    <s v="CBR_Ingestion_lpm_as400_lpm_x_ip_rel_v01_00_00.xlsx"/>
    <x v="0"/>
    <s v="Pending Recheck"/>
    <s v="Kaew"/>
    <m/>
    <m/>
    <s v="Lot 2"/>
  </r>
  <r>
    <n v="68"/>
    <x v="0"/>
    <s v="CIS"/>
    <s v="Plan A"/>
    <s v="Source File (Push)"/>
    <n v="176"/>
    <s v="cis"/>
    <s v="relar"/>
    <s v="relar"/>
    <s v="persist_cis"/>
    <s v="cis_relar"/>
    <s v="v_cis_relar"/>
    <s v="cis_relar_YYYYMMDD.txt"/>
    <s v="cis_relar_YYYYMMDD.ctl"/>
    <s v="Daily"/>
    <s v="d"/>
    <s v="ingest_cis_relar_d"/>
    <s v="CIS_RELAR_YYYYMMDD.txt"/>
    <s v="CBR_Ingestion_cis_relar_v01_00_00.xlsx"/>
    <x v="0"/>
    <s v="Pending Recheck"/>
    <s v="Auto"/>
    <s v="N"/>
    <s v="N"/>
    <s v="N/A"/>
  </r>
  <r>
    <n v="69"/>
    <x v="0"/>
    <s v="CIS"/>
    <s v="Plan A"/>
    <s v="Source File (Push)"/>
    <n v="176"/>
    <s v="cis"/>
    <s v="doctp"/>
    <s v="doctp"/>
    <s v="persist_cis"/>
    <s v="cis_doctp"/>
    <s v="v_cis_doctp"/>
    <s v="cis_doctp_YYYYMMDD.txt"/>
    <s v="cis_doctp_YYYYMMDD.ctl"/>
    <s v="Daily"/>
    <s v="d"/>
    <s v="ingest_cis_doctp_d"/>
    <s v="CIS_DOCTP_YYYYMMDD.txt"/>
    <s v="CBR_Ingestion_cis_doctp_v01_00_00.xlsx"/>
    <x v="0"/>
    <s v="Pending Recheck"/>
    <s v="Auto"/>
    <s v="N"/>
    <s v="N"/>
    <s v="N/A"/>
  </r>
  <r>
    <n v="70"/>
    <x v="0"/>
    <s v="CIS"/>
    <s v="Plan A"/>
    <s v="Source File (Push)"/>
    <n v="176"/>
    <s v="cis"/>
    <s v="cntreltp"/>
    <s v="cntreltp"/>
    <s v="persist_cis"/>
    <s v="cis_cntreltp"/>
    <s v="v_cis_cntreltp"/>
    <s v="cis_cntreltp_YYYYMMDD.txt"/>
    <s v="cis_cntreltp_YYYYMMDD.ctl"/>
    <s v="Daily"/>
    <s v="d"/>
    <s v="ingest_cis_cntreltp_d"/>
    <s v="CIS_CNTRELTP_YYYYMMDD.txt"/>
    <s v="CBR_Ingestion_cis_cntreltp_v01_00_00.xlsx"/>
    <x v="0"/>
    <s v="Pending Recheck"/>
    <s v="Kaew"/>
    <s v="N"/>
    <s v="N"/>
    <s v="N/A"/>
  </r>
  <r>
    <n v="71"/>
    <x v="0"/>
    <s v="CIS"/>
    <s v="Plan A"/>
    <s v="Source File (Push)"/>
    <n v="176"/>
    <s v="cis"/>
    <s v="ipxcontact"/>
    <s v="ipxcontact"/>
    <s v="persist_cis"/>
    <s v="cis_ipxcontact"/>
    <s v="v_cis_ipxcontact"/>
    <s v="cis_ipxcontact_YYYYMMDD.txt"/>
    <s v="cis_ipxcontact_YYYYMMDD.ctl"/>
    <s v="Daily"/>
    <s v="d"/>
    <s v="ingest_cis_ipxcontact_d"/>
    <s v="CIS_IPXCONTACT_YYYYMMDD.txt"/>
    <s v="CBR_Ingestion_cis_ipxcontact_v01_00_00.xlsx"/>
    <x v="0"/>
    <s v="In-Progress"/>
    <s v="Auto"/>
    <s v="N"/>
    <s v="N"/>
    <s v="N/A"/>
  </r>
  <r>
    <n v="72"/>
    <x v="0"/>
    <s v="CIS"/>
    <s v="Plan A"/>
    <s v="Source File (Push)"/>
    <n v="176"/>
    <s v="cis"/>
    <s v="conttp"/>
    <s v="conttp"/>
    <s v="persist_cis"/>
    <s v="cis_conttp"/>
    <s v="v_cis_conttp"/>
    <s v="cis_conttp_YYYYMMDD.txt"/>
    <s v="cis_conttp_YYYYMMDD.ctl"/>
    <s v="Daily"/>
    <s v="d"/>
    <s v="ingest_cis_conttp_d"/>
    <s v="CIS_CONTTP_YYYYMMDD.txt"/>
    <s v="CBR_Ingestion_cis_conttp_v01_00_00.xlsx"/>
    <x v="0"/>
    <s v="Pending Recheck"/>
    <s v="Kaew"/>
    <s v="N"/>
    <m/>
    <s v="N/A"/>
  </r>
  <r>
    <n v="73"/>
    <x v="0"/>
    <s v="CIS"/>
    <s v="Plan A"/>
    <s v="Source File (Push)"/>
    <n v="176"/>
    <s v="cis"/>
    <s v="continfo"/>
    <s v="continfo"/>
    <s v="persist_cis"/>
    <s v="cis_continfo"/>
    <s v="v_cis_continfo"/>
    <s v="cis_continfo_YYYYMMDD.txt"/>
    <s v="cis_continfo_YYYYMMDD.ctl"/>
    <s v="Daily"/>
    <s v="d"/>
    <s v="ingest_cis_continfo_d"/>
    <s v="CIS_CONTINFO_YYYYMMDD.txt"/>
    <s v="CBR_Ingestion_cis_continfo_v01_00_00.xlsx"/>
    <x v="0"/>
    <s v="In-Progress"/>
    <s v="Auto"/>
    <s v="N"/>
    <s v="N"/>
    <s v="N/A"/>
  </r>
  <r>
    <n v="74"/>
    <x v="0"/>
    <s v="CIS"/>
    <s v="Plan A"/>
    <s v="Source File (Push)"/>
    <n v="176"/>
    <s v="cis"/>
    <s v="idv"/>
    <s v="idv"/>
    <s v="persist_cis"/>
    <s v="cis_idv"/>
    <s v="v_cis_idv"/>
    <s v="cis_idv_YYYYMMDD.txt"/>
    <s v="cis_idv_YYYYMMDD.ctl"/>
    <s v="Daily"/>
    <s v="d"/>
    <s v="ingest_cis_idv_d"/>
    <s v="CIS_IDV_YYYYMMDD.txt"/>
    <s v="CBR_Ingestion_cis_idv_v01_00_00.xlsx"/>
    <x v="0"/>
    <s v="In-Progress"/>
    <s v="Auto"/>
    <s v="N"/>
    <s v="N"/>
    <s v="N/A"/>
  </r>
  <r>
    <n v="75"/>
    <x v="0"/>
    <s v="CIS"/>
    <s v="Plan A"/>
    <s v="Source File (Push)"/>
    <n v="176"/>
    <s v="cis"/>
    <s v="org"/>
    <s v="org"/>
    <s v="persist_cis"/>
    <s v="cis_org"/>
    <s v="v_cis_org"/>
    <s v="cis_org_YYYYMMDD.txt"/>
    <s v="cis_org_YYYYMMDD.ctl"/>
    <s v="Daily"/>
    <s v="d"/>
    <s v="ingest_cis_org_d"/>
    <s v="CIS_ORG_YYYYMMDD.txt"/>
    <s v="CBR_Ingestion_cis_org_v01_00_00.xlsx"/>
    <x v="0"/>
    <s v="In-Progress"/>
    <s v="Auto"/>
    <s v="N"/>
    <s v="N"/>
    <s v="N/A"/>
  </r>
  <r>
    <n v="76"/>
    <x v="0"/>
    <s v="CIS"/>
    <s v="Plan A"/>
    <s v="Source File (Push)"/>
    <n v="176"/>
    <s v="cis"/>
    <s v="ipsegment"/>
    <s v="ipsegment"/>
    <s v="persist_cis"/>
    <s v="cis_ipsegment"/>
    <s v="v_cis_ipsegment"/>
    <s v="cis_ipsegment_YYYYMMDD.txt"/>
    <s v="cis_ipsegment_YYYYMMDD.ctl"/>
    <s v="Daily"/>
    <s v="d"/>
    <s v="ingest_cis_ipsegment_d"/>
    <s v="CIS_IPSEGMENT_YYYYMMDD.txt"/>
    <s v="CBR_Ingestion_cis_ipsegment_v01_00_00.xlsx"/>
    <x v="0"/>
    <s v="In-Progress"/>
    <s v="Auto"/>
    <s v="N"/>
    <s v="N"/>
    <s v="N/A"/>
  </r>
  <r>
    <n v="77"/>
    <x v="0"/>
    <s v="CIS"/>
    <s v="Plan A"/>
    <s v="Source File (Push)"/>
    <n v="176"/>
    <s v="cis"/>
    <s v="histsegm"/>
    <s v="histsegm"/>
    <s v="persist_cis"/>
    <s v="cis_histsegm"/>
    <s v="v_cis_histsegm"/>
    <s v="cis_histsegm_YYYYMMDD.txt"/>
    <s v="cis_histsegm_YYYYMMDD.ctl"/>
    <s v="Daily"/>
    <s v="d"/>
    <s v="ingest_cis_histsegm_d"/>
    <s v="CIS_HISTSEGM_YYYYMMDD.txt"/>
    <s v="CBR_Ingestion_cis_histsegm_v01_00_00.xlsx"/>
    <x v="0"/>
    <s v="In-Progress"/>
    <s v="Auto"/>
    <s v="N"/>
    <s v="N"/>
    <s v="N/A"/>
  </r>
  <r>
    <n v="78"/>
    <x v="0"/>
    <s v="CIS"/>
    <s v="Plan A"/>
    <s v="Source File (Push)"/>
    <n v="176"/>
    <s v="cis"/>
    <s v="addr"/>
    <s v="addr"/>
    <s v="persist_cis"/>
    <s v="cis_addr"/>
    <s v="v_cis_addr"/>
    <s v="cis_addr_YYYYMMDD.txt"/>
    <s v="cis_addr_YYYYMMDD.ctl"/>
    <s v="Daily"/>
    <s v="d"/>
    <s v="ingest_cis_addr_d"/>
    <s v="CIS_ADDR_YYYYMMDD.txt"/>
    <s v="CBR_Ingestion_cis_addr_v01_00_00.xlsx"/>
    <x v="0"/>
    <s v="In-Progress"/>
    <s v="Auto"/>
    <s v="N"/>
    <s v="N"/>
    <s v="N/A"/>
  </r>
  <r>
    <n v="79"/>
    <x v="0"/>
    <s v="CIS"/>
    <s v="Plan A"/>
    <s v="Source File (Push)"/>
    <n v="176"/>
    <s v="cis"/>
    <s v="ipxaddr"/>
    <s v="ipxaddr"/>
    <s v="persist_cis"/>
    <s v="cis_ipxaddr"/>
    <s v="v_cis_ipxaddr"/>
    <s v="cis_ipxaddr_YYYYMMDD.txt"/>
    <s v="cis_ipxaddr_YYYYMMDD.ctl"/>
    <s v="Daily"/>
    <s v="d"/>
    <s v="ingest_cis_ipxaddr_d"/>
    <s v="CIS_IPXADDR_YYYYMMDD.txt"/>
    <s v="CBR_Ingestion_cis_ipxaddr_v01_00_00.xlsx"/>
    <x v="0"/>
    <s v="In-Progress"/>
    <s v="Auto"/>
    <s v="N"/>
    <s v="N"/>
    <s v="N/A"/>
  </r>
  <r>
    <n v="80"/>
    <x v="0"/>
    <s v="CIS"/>
    <s v="Plan A"/>
    <s v="Source File (Push)"/>
    <n v="176"/>
    <s v="cis"/>
    <s v="dntcnt"/>
    <s v="dntcnt"/>
    <s v="persist_cis"/>
    <s v="cis_dntcnt"/>
    <s v="v_cis_dntcnt"/>
    <s v="cis_dntcnt_YYYYMMDD.txt"/>
    <s v="cis_dntcnt_YYYYMMDD.ctl"/>
    <s v="Daily"/>
    <s v="d"/>
    <s v="ingest_cis_dntcnt_d"/>
    <s v="CIS_DNTCNT_YYYYMMDD.txt"/>
    <s v="CBR_Ingestion_cis_dntcnt_v01_00_00.xlsx"/>
    <x v="0"/>
    <s v="In-Progress"/>
    <s v="Auto"/>
    <s v="N"/>
    <s v="N"/>
    <s v="N/A"/>
  </r>
  <r>
    <n v="81"/>
    <x v="0"/>
    <s v="CIS"/>
    <s v="Plan A"/>
    <s v="Source File (Push)"/>
    <n v="176"/>
    <s v="cis"/>
    <s v="othdoc"/>
    <s v="othdoc"/>
    <s v="persist_cis"/>
    <s v="cis_othdoc"/>
    <s v="v_cis_othdoc"/>
    <s v="cis_othdoc_YYYYMMDD.txt"/>
    <s v="cis_othdoc_YYYYMMDD.ctl"/>
    <s v="Daily"/>
    <s v="d"/>
    <s v="ingest_cis_othdoc_d"/>
    <s v="CIS_OTHDOC_YYYYMMDD.txt"/>
    <s v="CBR_Ingestion_cis_othdoc_v01_00_00.xlsx"/>
    <x v="0"/>
    <s v="In-Progress"/>
    <s v="Auto"/>
    <s v="N"/>
    <s v="N"/>
    <s v="N/A"/>
  </r>
  <r>
    <n v="82"/>
    <x v="1"/>
    <s v="Cardlink"/>
    <s v="Plan B (EBAN/DIH)"/>
    <s v="Pull EBAN/DIH file"/>
    <n v="268"/>
    <s v="cardlink"/>
    <s v="kb1dh013_eptrans"/>
    <s v="kb1dh013_eptrans"/>
    <s v="persist_cardlink"/>
    <s v="cardlink_kb1dh013_eptrans"/>
    <s v="v_cardlink_kb1dh013_eptrans"/>
    <s v="CPACP.DIH.KB1DH013.EPTRANS.Dddmmyy"/>
    <m/>
    <s v="Daily"/>
    <s v="d"/>
    <s v="ingest_cardlink_kb1dh013_eptrans_d"/>
    <s v="CPACP.DIH.KB1DH013.EPTRANS.Dddmmyy"/>
    <s v="CBR_Ingestion_cardlink_kb1dh013_eptrans_v01_00_00.xlsx"/>
    <x v="0"/>
    <s v="In-Progress"/>
    <s v="Auto"/>
    <s v="Header"/>
    <s v="change column name - to _"/>
    <s v="Lot 1"/>
  </r>
  <r>
    <n v="83"/>
    <x v="1"/>
    <s v="Cardlink"/>
    <s v="Plan B (EBAN/DIH)"/>
    <s v="Pull EBAN/DIH file"/>
    <n v="268"/>
    <s v="cardlink"/>
    <s v="kb1dh045_cc1d289g"/>
    <s v="kb1dh045_cc1d289g"/>
    <s v="persist_cardlink"/>
    <s v="cardlink_kb1dh045_cc1d289g"/>
    <s v="v_cardlink_kb1dh045_cc1d289g"/>
    <s v="CPACP.DIH.KB1DH045.CC1D289G.D%%TRANDATE.TXT"/>
    <m/>
    <s v="Daily"/>
    <s v="d"/>
    <s v="ingest_cardlink_kb1dh045_cc1d289g_d"/>
    <s v="CPACP.DIH.KB1DH045.CC1D289G.D%%TRANDATE.TXT"/>
    <s v="CBR_Ingestion_cardlink_kb1dh045_cc1d289g_v01_00_00.xlsx"/>
    <x v="0"/>
    <s v="In-Progress"/>
    <s v="Auto"/>
    <s v="N"/>
    <s v="N"/>
    <s v="Lot 1"/>
  </r>
  <r>
    <n v="84"/>
    <x v="1"/>
    <s v="Cardlink"/>
    <s v="Plan B (EBAN/DIH)"/>
    <s v="Pull EBAN/DIH file"/>
    <n v="268"/>
    <s v="cardlink"/>
    <s v="kb1dh002_cpbcrd"/>
    <s v="kb1dh002_cpbcrd"/>
    <s v="persist_cardlink"/>
    <s v="cardlink_kb1dh002_cpbcrd"/>
    <s v="v_cardlink_kb1dh002_cpbcrd"/>
    <s v="CPACP.DIH.KB1DH002.CPBCRD.D%%TRANDATE"/>
    <m/>
    <s v="Daily"/>
    <s v="d"/>
    <s v="ingest_cardlink_kb1dh002_cpbcrd_d"/>
    <s v="CPACP.DIH.KB1DH002.CPBCRD.D%%TRANDATE"/>
    <s v="CBR_Ingestion_cardlink_kb1dh002_cpbcrd_v01_00_00.xlsx"/>
    <x v="0"/>
    <s v="In-Progress"/>
    <s v="Auto"/>
    <s v="N"/>
    <s v="Y"/>
    <s v="Lot 1"/>
  </r>
  <r>
    <n v="85"/>
    <x v="1"/>
    <s v="Cardlink"/>
    <s v="Plan B (EBAN/DIH)"/>
    <s v="Pull EBAN/DIH file"/>
    <n v="268"/>
    <s v="cardlink"/>
    <s v="kb1dh005_kbbcrd"/>
    <s v="kb1dh005_kbbcrd"/>
    <s v="persist_cardlink"/>
    <s v="cardlink_kb1dh005_kbbcrd"/>
    <s v="v_cardlink_kb1dh005_kbbcrd"/>
    <s v="CPACP.DIH.KB1DH005.KBBCRD.D%%TRANDATE"/>
    <m/>
    <s v="Daily"/>
    <s v="d"/>
    <s v="ingest_cardlink_kb1dh005_kbbcrd_d"/>
    <s v="CPACP.DIH.KB1DH005.KBBCRD.D%%TRANDATE"/>
    <s v="CBR_Ingestion_cardlink_kb1dh005_kbbcrd_v01_00_00.xlsx"/>
    <x v="0"/>
    <s v="In-Progress"/>
    <s v="Auto"/>
    <s v="N"/>
    <s v="Y"/>
    <s v="Lot 1"/>
  </r>
  <r>
    <n v="86"/>
    <x v="1"/>
    <s v="Cardlink"/>
    <s v="Plan B (EBAN/DIH)"/>
    <s v="Pull EBAN/DIH file"/>
    <n v="268"/>
    <s v="cardlink"/>
    <s v="kb1dh004_cpbmer"/>
    <s v="kb1dh004_cpbmer"/>
    <s v="persist_cardlink"/>
    <s v="cardlink_kb1dh004_cpbmer"/>
    <s v="v_cardlink_kb1dh004_cpbmer"/>
    <s v="CPACP.DIH.KB1DH004.CPBMER.Dddmmyy"/>
    <m/>
    <s v="Daily"/>
    <s v="d"/>
    <s v="ingest_cardlink_kb1dh004_cpbmer_d"/>
    <s v="CPACP.DIH.KB1DH004.CPBMER.Dddmmyy"/>
    <s v="CBR_Ingestion_cardlink_kb1dh004_cpbmer_v01_00_00.xlsx"/>
    <x v="0"/>
    <s v="In-Progress"/>
    <s v="Auto"/>
    <s v="N"/>
    <s v="Y"/>
    <s v="Lot 2"/>
  </r>
  <r>
    <n v="87"/>
    <x v="1"/>
    <s v="Cardlink"/>
    <s v="Plan B (EBAN/DIH)"/>
    <s v="Pull EBAN/DIH file"/>
    <n v="268"/>
    <s v="cardlink"/>
    <s v="kb1dh023_lbpttrn"/>
    <s v="kb1dh023_lbpttrn"/>
    <s v="persist_cardlink"/>
    <s v="cardlink_kb1dh023_lbpttrn"/>
    <s v="v_cardlink_kb1dh023_lbpttrn"/>
    <s v="CPACP.DIH.KB1DH023.LBPTTRN.Dddmmyy.TXT"/>
    <m/>
    <s v="Daily"/>
    <s v="d"/>
    <s v="ingest_cardlink_kb1dh023_lbpttrn_d"/>
    <s v="CPACP.DIH.KB1DH023.LBPTTRN.Dddmmyy.TXT"/>
    <s v="CBR_Ingestion_cardlink_kb1dh023_lbpttrn_v01_00_00.xlsx"/>
    <x v="0"/>
    <s v="In-Progress"/>
    <s v="Auto"/>
    <s v="N"/>
    <s v="Y"/>
    <s v="Lot 2"/>
  </r>
  <r>
    <n v="88"/>
    <x v="1"/>
    <s v="Cardlink"/>
    <s v="Plan B (EBAN/DIH)"/>
    <s v="Pull EBAN/DIH file"/>
    <n v="268"/>
    <s v="cardlink"/>
    <s v="kb1dh039_ccnd5012"/>
    <s v="kb1dh039_ccnd5012"/>
    <s v="persist_cardlink"/>
    <s v="cardlink_kb1dh039_ccnd5012"/>
    <s v="v_cardlink_kb1dh039_ccnd5012"/>
    <s v="CPACP.DIH.KB1DH039.CCND5012.Dddmmyy.TXT"/>
    <m/>
    <s v="Daily"/>
    <s v="d"/>
    <s v="ingest_cardlink_kb1dh039_ccnd5012_d"/>
    <s v="CPACP.DIH.KB1DH039.CCND5012.Dddmmyy.TXT"/>
    <s v="CBR_Ingestion_cardlink_kb1dh039_ccnd5012_v01_00_00.xlsx"/>
    <x v="0"/>
    <s v="Pending Recheck"/>
    <s v="Auto"/>
    <s v="N"/>
    <s v="Y"/>
    <s v="Lot 2"/>
  </r>
  <r>
    <n v="89"/>
    <x v="1"/>
    <s v="Cardlink"/>
    <s v="Plan B (EBAN/DIH)"/>
    <s v="Pull EBAN/DIH file"/>
    <n v="268"/>
    <s v="cardlink"/>
    <s v="kb1dh010_oadctf"/>
    <s v="kb1dh010_oadctf"/>
    <s v="persist_cardlink"/>
    <s v="cardlink_kb1dh010_oadctf"/>
    <s v="v_cardlink_kb1dh010_oadctf"/>
    <s v="CPACP.DIH.KB1DH010.OADCTF.DDDMMYY"/>
    <m/>
    <s v="Daily"/>
    <s v="d"/>
    <s v="ingest_cardlink_kb1dh010_oadctf_d"/>
    <s v="CPACP.DIH.KB1DH010.OADCTF.DDDMMYY"/>
    <s v="CBR_Ingestion_cardlink_kb1dh010_oadctf_v01_00_00.xlsx"/>
    <x v="0"/>
    <s v="In-Progress"/>
    <s v="Auto"/>
    <s v="N"/>
    <s v="Y"/>
    <s v="Lot 2"/>
  </r>
  <r>
    <n v="90"/>
    <x v="1"/>
    <s v="Cardlink"/>
    <s v="Plan B (EBAN/DIH)"/>
    <s v="Pull EBAN/DIH file"/>
    <n v="268"/>
    <s v="cardlink"/>
    <s v="kb1dh017_cpamt"/>
    <s v="kb1dh017_cpamt"/>
    <s v="persist_cardlink"/>
    <s v="cardlink_kb1dh017_cpamt"/>
    <s v="v_cardlink_kb1dh017_cpamt"/>
    <s v="CPACP.DIH.KB1DH017.CPAMT.Dddmmyy.TXT"/>
    <m/>
    <s v="Daily"/>
    <s v="d"/>
    <s v="ingest_cardlink_kb1dh017_cpamt_d"/>
    <s v="CPACP.DIH.KB1DH017.CPAMT.Dddmmyy.TXT"/>
    <s v="CBR_Ingestion_cardlink_kb1dh017_cpamt_v01_00_00.xlsx"/>
    <x v="0"/>
    <s v="In-Progress"/>
    <s v="Auto"/>
    <s v="N"/>
    <s v="Y"/>
    <s v="Lot 2"/>
  </r>
  <r>
    <n v="91"/>
    <x v="1"/>
    <s v="Cardlink"/>
    <s v="Plan B (EBAN/DIH)"/>
    <s v="Pull EBAN/DIH file"/>
    <n v="268"/>
    <s v="cardlink"/>
    <s v="kb1dh019_cc1t377"/>
    <s v="kb1dh019_cc1t377"/>
    <s v="persist_cardlink"/>
    <s v="cardlink_kb1dh019_cc1t377"/>
    <s v="v_cardlink_kb1dh019_cc1t377"/>
    <s v="CPACP.DIH.KB1DH019.CC1T377.Dddmmyy.txt"/>
    <m/>
    <s v="Daily"/>
    <s v="d"/>
    <s v="ingest_cardlink_kb1dh019_cc1t377_d"/>
    <s v="CPACP.DIH.KB1DH019.CC1T377.Dddmmyy.txt"/>
    <s v="CBR_Ingestion_cardlink_kb1dh019_cc1t377_v01_00_00.xlsx"/>
    <x v="0"/>
    <s v="In-Progress"/>
    <s v="Auto"/>
    <s v="N"/>
    <s v="Y"/>
    <s v="Lot 2"/>
  </r>
  <r>
    <n v="92"/>
    <x v="1"/>
    <s v="Cardlink"/>
    <s v="Plan B (EBAN/DIH)"/>
    <s v="Pull EBAN/DIH file"/>
    <n v="268"/>
    <s v="cardlink"/>
    <s v="kb1dh018_cpsrptt"/>
    <s v="kb1dh018_cpsrptt"/>
    <s v="persist_cardlink"/>
    <s v="cardlink_kb1dh018_cpsrptt"/>
    <s v="v_cardlink_kb1dh018_cpsrptt"/>
    <s v="CPACP.DIH.KB1DH018.CPSRPTT.Dddmmyy.TXT"/>
    <m/>
    <s v="Daily"/>
    <s v="d"/>
    <s v="ingest_cardlink_kb1dh018_cpsrptt_d"/>
    <s v="CPACP.DIH.KB1DH018.CPSRPTT.Dddmmyy.TXT"/>
    <s v="CBR_Ingestion_cardlink_kb1dh018_cpsrptt_v01_00_00.xlsx"/>
    <x v="0"/>
    <s v="In-Progress"/>
    <s v="Auto"/>
    <s v="N"/>
    <s v="Y"/>
    <s v="Lot 2"/>
  </r>
  <r>
    <n v="93"/>
    <x v="1"/>
    <s v="Cardlink"/>
    <s v="Plan B (EBAN/DIH)"/>
    <s v="Pull EBAN/DIH file"/>
    <n v="268"/>
    <s v="cardlink"/>
    <s v="kb1dh037_cpccpf"/>
    <s v="kb1dh037_cpccpf_p"/>
    <s v="persist_cardlink"/>
    <s v="cardlink_kb1dh037_cpccpf_p"/>
    <s v="v_cardlink_kb1dh037_cpccpf_p"/>
    <s v="CPACP.DIH.KB1DH037.CPCCPF.Dddmmyy.TXT"/>
    <m/>
    <s v="Daily"/>
    <s v="d"/>
    <s v="ingest_cardlink_kb1dh037_cpccpf_p_d"/>
    <s v="CPACP.DIH.KB1DH037.CPCCPF.Dddmmyy.TXT_x000a_(Target Table: cardlink_kb1dh037_cpccpf_p)"/>
    <s v="CBR_Ingestion_cardlink_kb1dh037_cpccpf_p_v01_00_00.xlsx"/>
    <x v="0"/>
    <s v="In-Progress"/>
    <s v="Auto"/>
    <s v="N"/>
    <s v="change column name - to _"/>
    <s v="Lot 2"/>
  </r>
  <r>
    <n v="94"/>
    <x v="1"/>
    <s v="Cardlink"/>
    <s v="Plan B (EBAN/DIH)"/>
    <s v="Pull EBAN/DIH file"/>
    <n v="268"/>
    <s v="cardlink"/>
    <s v="kb1dh003_cpbcus"/>
    <s v="kb1dh003_cpbcus"/>
    <s v="persist_cardlink"/>
    <s v="cardlink_kb1dh003_cpbcus"/>
    <s v="v_cardlink_kb1dh003_cpbcus"/>
    <s v="CPACP.DIH.KB1DH003.CPBCUS.D%%TRANDATE"/>
    <m/>
    <s v="Daily"/>
    <s v="d"/>
    <s v="ingest_cardlink_kb1dh003_cpbcus_d"/>
    <s v="CPACP.DIH.KB1DH003.CPBCUS.D%%TRANDATE"/>
    <s v="CBR_Ingestion_cardlink_kb1dh003_cpbcus_v01_00_00.xlsx"/>
    <x v="0"/>
    <s v="In-Progress"/>
    <s v="Auto"/>
    <s v="N"/>
    <s v="N"/>
    <s v="Lot 2"/>
  </r>
  <r>
    <n v="95"/>
    <x v="1"/>
    <s v="Cardlink"/>
    <s v="Plan B (EBAN/DIH)"/>
    <s v="Pull EBAN/DIH file"/>
    <n v="268"/>
    <s v="cardlink"/>
    <s v="kb1dh006_kbbcus"/>
    <s v="kb1dh006_kbbcus"/>
    <s v="persist_cardlink"/>
    <s v="cardlink_kb1dh006_kbbcus"/>
    <s v="v_cardlink_kb1dh006_kbbcus"/>
    <s v="CPACP.DIH.KB1DH006.KBBCUS.D%%TRANDATE"/>
    <m/>
    <s v="Daily"/>
    <s v="d"/>
    <s v="ingest_cardlink_kb1dh006_kbbcus_d"/>
    <s v="CPACP.DIH.KB1DH006.KBBCUS.D%%TRANDATE"/>
    <s v="CBR_Ingestion_cardlink_kb1dh006_kbbcus_v01_00_00.xlsx"/>
    <x v="0"/>
    <s v="In-Progress"/>
    <s v="Auto"/>
    <s v="N"/>
    <s v="N"/>
    <s v="Lot 2"/>
  </r>
  <r>
    <n v="96"/>
    <x v="1"/>
    <s v="Cardlink"/>
    <s v="Plan B (EBAN/DIH)"/>
    <s v="Pull EBAN/DIH file"/>
    <n v="268"/>
    <s v="cardlink"/>
    <s v="kb1dh028_ccixpt"/>
    <s v="kb1dh028_ccixpt"/>
    <s v="persist_cardlink"/>
    <s v="cardlink_kb1dh028_ccixpt"/>
    <s v="v_cardlink_kb1dh028_ccixpt"/>
    <s v="CPACP.DIH.KB1DH028.CCIXPT.Dddmmyy.TXT"/>
    <m/>
    <s v="Daily"/>
    <s v="d"/>
    <s v="ingest_cardlink_kb1dh028_ccixpt_d"/>
    <s v="CPACP.DIH.KB1DH028.CCIXPT.Dddmmyy.TXT"/>
    <s v="CBR_Ingestion_cardlink_kb1dh028_ccixpt_v01_00_00.xlsx"/>
    <x v="0"/>
    <s v="In-Progress"/>
    <s v="Auto"/>
    <s v="N"/>
    <s v="N"/>
    <s v="Lot 2"/>
  </r>
  <r>
    <n v="97"/>
    <x v="1"/>
    <s v="Cardlink"/>
    <s v="Plan B (EBAN/DIH)"/>
    <s v="Pull EBAN/DIH file"/>
    <n v="268"/>
    <s v="cardlink"/>
    <s v="kb1dh029_ccatabla"/>
    <s v="kb1dh029_ccatabla"/>
    <s v="persist_cardlink"/>
    <s v="cardlink_kb1dh029_ccatabla"/>
    <s v="v_cardlink_kb1dh029_ccatabla"/>
    <s v="CPACP.DIH.KB1DH029.CCATABLA.Dddmmyy.TXT"/>
    <m/>
    <s v="Daily"/>
    <s v="d"/>
    <s v="ingest_cardlink_kb1dh029_ccatabla_d"/>
    <s v="CPACP.DIH.KB1DH029.CCATABLA.Dddmmyy.TXT"/>
    <s v="CBR_Ingestion_cardlink_kb1dh029_ccatabla_v01_00_00.xlsx"/>
    <x v="0"/>
    <s v="In-Progress"/>
    <s v="Auto"/>
    <s v="N"/>
    <s v="N"/>
    <s v="Lot 2"/>
  </r>
  <r>
    <n v="98"/>
    <x v="1"/>
    <s v="Cardlink"/>
    <s v="Plan B (EBAN/DIH)"/>
    <s v="Pull EBAN/DIH file"/>
    <n v="268"/>
    <s v="cardlink"/>
    <s v="kb1dh030_cuptran"/>
    <s v="kb1dh030_cuptran"/>
    <s v="persist_cardlink"/>
    <s v="cardlink_kb1dh030_cuptran"/>
    <s v="v_cardlink_kb1dh030_cuptran"/>
    <s v="CPACP.DIH.KB1DH030.CUPTRAN.Dddmmyy.TXT"/>
    <m/>
    <s v="Daily"/>
    <s v="d"/>
    <s v="ingest_cardlink_kb1dh030_cuptran_d"/>
    <s v="CPACP.DIH.KB1DH030.CUPTRAN.Dddmmyy.TXT"/>
    <s v="CBR_Ingestion_cardlink_kb1dh030_cuptran_v01_00_00.xlsx"/>
    <x v="0"/>
    <s v="In-Progress"/>
    <s v="Auto"/>
    <s v="N"/>
    <s v="Y"/>
    <s v="Lot 2"/>
  </r>
  <r>
    <n v="99"/>
    <x v="1"/>
    <s v="Cardlink"/>
    <s v="Plan B (EBAN/DIH)"/>
    <s v="Pull EBAN/DIH file"/>
    <n v="268"/>
    <s v="cardlink"/>
    <s v="kb1dh031_cc1d583b"/>
    <s v="kb1dh031_cc1d583b"/>
    <s v="persist_cardlink"/>
    <s v="cardlink_kb1dh031_cc1d583b"/>
    <s v="v_cardlink_kb1dh031_cc1d583b"/>
    <s v="CPACP.DIH.KB1DH031.CC1D583B.Dddmmyy.TXT"/>
    <m/>
    <s v="Daily"/>
    <s v="d"/>
    <s v="ingest_cardlink_kb1dh031_cc1d583b_d"/>
    <s v="CPACP.DIH.KB1DH031.CC1D583B.Dddmmyy.TXT"/>
    <s v="CBR_Ingestion_cardlink_kb1dh031_cc1d583b_v01_00_00.xlsx"/>
    <x v="0"/>
    <s v="In-Progress"/>
    <s v="Kaew"/>
    <s v="Y"/>
    <s v="change column name - to _"/>
    <s v="Lot 2"/>
  </r>
  <r>
    <n v="100"/>
    <x v="1"/>
    <s v="Cardlink"/>
    <s v="Plan B (EBAN)"/>
    <s v="Pull EBAN IN File"/>
    <n v="268"/>
    <s v="cardlink"/>
    <s v="jcb_ahr_log"/>
    <s v="odscc_ccv2_jcb"/>
    <s v="persist_cardlink"/>
    <s v="cardlink_odscc_ccv2_jcb"/>
    <s v="v_cardlink_odscc_ccv2_jcb"/>
    <s v="cardlink_odscc_ccv2_jcb_YYYYMMDD.txt"/>
    <m/>
    <s v="Daily"/>
    <s v="d"/>
    <s v="ingest_cardlink_odscc_ccv2_jcb_d"/>
    <s v="ODSCC.CCV2_JCB"/>
    <s v="CBR_Ingestion_cardlink_odscc_ccv2_jcb_v01_00_00.xlsx"/>
    <x v="0"/>
    <s v="In-Progress"/>
    <s v="Auto"/>
    <s v="N"/>
    <s v="N"/>
    <s v="Lot 2"/>
  </r>
  <r>
    <n v="101"/>
    <x v="1"/>
    <s v="RMST"/>
    <s v="Plan A"/>
    <s v="Source File (Push)"/>
    <n v="723"/>
    <s v="rmst"/>
    <s v="cst"/>
    <s v="customer"/>
    <s v="persist_rmst"/>
    <s v="rmst_customer"/>
    <s v="v_rmst_customer"/>
    <s v="SalesSmart_Customer_yyyyMMdd.txt"/>
    <m/>
    <s v="Daily"/>
    <s v="d"/>
    <s v="ingest_rmst_customer_d"/>
    <s v="SalesSmart_Customer_yyyyMMdd.txt"/>
    <s v="CBR_Ingestion_rmst_customer_v01_00_00.xlsx"/>
    <x v="0"/>
    <s v="In-Progress"/>
    <s v="Kaew"/>
    <s v="N"/>
    <s v="change column name . to _"/>
    <s v="Lot 2"/>
  </r>
  <r>
    <n v="102"/>
    <x v="1"/>
    <s v="LPM-WriteOff"/>
    <s v="Plan B (EBAN)"/>
    <s v="Pull EBAN File"/>
    <n v="235"/>
    <s v="lpm_wrtoff"/>
    <s v="ar"/>
    <s v="pscp_wo_wo1d04h_sam"/>
    <s v="persist_lpm_wrtoff"/>
    <s v="lpm_wrtoff_pscp_wo_wo1d04h_sam"/>
    <s v="v_lpm_wrtoff_pscp_wo_wo1d04h_sam"/>
    <s v="lpm_wrtoff_pscp_wo_wo1d04h_sam_YYYYMMDD.txt"/>
    <m/>
    <s v="Monthly"/>
    <s v="m"/>
    <s v="ingest_lpm_wrtoff_pscp_wo_wo1d04h_sam_m"/>
    <s v="PSCP.WO.WO1D04H.SAM"/>
    <s v="CBR_Ingestion_lpm_wrtoff_pscp_wo_wo1d04h_sam_v01_00_00.xlsx"/>
    <x v="0"/>
    <s v="In-Progress"/>
    <s v="Kaew"/>
    <m/>
    <m/>
    <s v="Lot 2"/>
  </r>
  <r>
    <n v="103"/>
    <x v="1"/>
    <s v="UD"/>
    <s v="Plan B (Source)"/>
    <s v="Pull Database"/>
    <n v="607"/>
    <s v="ud"/>
    <s v="fnd_ar"/>
    <s v="vw_t_su_sub_uh_ful"/>
    <s v="persist_ud"/>
    <s v="ud_vw_t_su_sub_uh_ful"/>
    <s v="v_ud_vw_t_su_sub_uh_ful"/>
    <s v="ud_vw_t_su_sub_uh_ful_YYYYMMDD.txt"/>
    <m/>
    <s v="Daily"/>
    <s v="d"/>
    <s v="ingest_ud_vw_t_su_sub_uh_ful_d"/>
    <s v="DTEADM.VW_T_SU_SUB_UH_FUL"/>
    <s v="CBR_Ingestion_ud_vw_t_su_sub_uh_ful_v01_00_00.xlsx"/>
    <x v="0"/>
    <s v="In-Progress"/>
    <s v="Auto"/>
    <s v="Y"/>
    <s v="N"/>
    <s v="Lot 1"/>
  </r>
  <r>
    <n v="104"/>
    <x v="1"/>
    <s v="UD"/>
    <s v="Plan B (Source)"/>
    <s v="Pull Database"/>
    <n v="607"/>
    <s v="ud"/>
    <s v="fnd_svg_pln"/>
    <s v="vw_kgroup_sidetexttbl"/>
    <s v="persist_ud"/>
    <s v="ud_vw_kgroup_sidetexttbl"/>
    <s v="v_ud_vw_kgroup_sidetexttbl"/>
    <s v="ud_vw_kgroup_sidetexttbl_YYYYMMDD.txt"/>
    <m/>
    <s v="Daily"/>
    <s v="d"/>
    <s v="ingest_ud_vw_kgroup_sidetexttbl_d"/>
    <s v="DTEADM.VW_KGROUP_SIDETEXTTBL"/>
    <s v="CBR_Ingestion_ud_vw_kgroup_sidetexttbl_v01_00_00.xlsx"/>
    <x v="0"/>
    <s v="In-Progress"/>
    <s v="Kaew"/>
    <s v="Y"/>
    <s v="N"/>
    <s v="Lot 1"/>
  </r>
  <r>
    <n v="105"/>
    <x v="1"/>
    <s v="UD"/>
    <s v="Plan B (Source)"/>
    <s v="Pull Database"/>
    <n v="607"/>
    <s v="ud"/>
    <s v="fnd_dtl"/>
    <s v="vw_fi_fnd_inf_ful"/>
    <s v="persist_ud"/>
    <s v="ud_vw_fi_fnd_inf_ful"/>
    <s v="v_ud_vw_fi_fnd_inf_ful"/>
    <s v="ud_vw_fi_fnd_inf_ful_YYYYMMDD.txt"/>
    <m/>
    <s v="Daily"/>
    <s v="d"/>
    <s v="ingest_ud_vw_fi_fnd_inf_ful_d"/>
    <s v="DTEADM.VW_FI_FND_INF_FUL"/>
    <s v="CBR_Ingestion_ud_vw_fi_fnd_inf_ful_v01_00_00.xlsx"/>
    <x v="0"/>
    <s v="In-Progress"/>
    <s v="Kaew"/>
    <s v="Y"/>
    <s v="N"/>
    <s v="Lot 1"/>
  </r>
  <r>
    <n v="106"/>
    <x v="1"/>
    <s v="UD"/>
    <s v="Plan B (Source)"/>
    <s v="Pull Database"/>
    <n v="607"/>
    <s v="ud"/>
    <s v="fnd_tax_slbl"/>
    <s v="vw_flt_rl_sub_bal_enq"/>
    <s v="persist_ud"/>
    <s v="ud_vw_flt_rl_sub_bal_enq"/>
    <s v="v_ud_vw_flt_rl_sub_bal_enq"/>
    <s v="ud_vw_flt_rl_sub_bal_enq_YYYYMMDD.txt"/>
    <m/>
    <s v="Daily"/>
    <s v="d"/>
    <s v="ingest_ud_vw_flt_rl_sub_bal_enq_d"/>
    <s v="DTEADM.VW_FLT_RL_SUB_BAL_ENQ"/>
    <s v="CBR_Ingestion_ud_vw_flt_rl_sub_bal_enq_v01_00_00.xlsx"/>
    <x v="0"/>
    <s v="Pending Recheck"/>
    <s v="Kaew"/>
    <s v="N"/>
    <s v="N"/>
    <s v="Lot 1"/>
  </r>
  <r>
    <n v="107"/>
    <x v="1"/>
    <s v="UD"/>
    <s v="Plan B (Source)"/>
    <s v="Pull Database"/>
    <n v="607"/>
    <s v="ud"/>
    <s v="fnd_ar_mstr"/>
    <s v="vw_t_uh_uh_ful"/>
    <s v="persist_ud"/>
    <s v="ud_vw_t_uh_uh_ful"/>
    <s v="v_ud_vw_t_uh_uh_ful"/>
    <s v="ud_vw_t_uh_uh_ful_YYYYMMDD.txt"/>
    <m/>
    <s v="Daily"/>
    <s v="d"/>
    <s v="ingest_ud_vw_t_uh_uh_ful_d"/>
    <s v="DTEADM.VW_T_UH_UH_FUL"/>
    <s v="CBR_Ingestion_ud_vw_t_uh_uh_ful_v01_00_00.xlsx"/>
    <x v="0"/>
    <s v="In-Progress"/>
    <s v="Kaew"/>
    <s v="Y"/>
    <s v="N"/>
    <s v="Lot 1"/>
  </r>
  <r>
    <n v="108"/>
    <x v="0"/>
    <s v="UD"/>
    <s v="Plan B (EBAN)"/>
    <s v="Pull EBAN File"/>
    <n v="607"/>
    <s v="ud"/>
    <s v="fnd"/>
    <s v="ka_fundcode"/>
    <s v="persist_ud"/>
    <s v="ud_ka_fundcode"/>
    <s v="v_ud_ka_fundcode"/>
    <s v="KA_FundCode.txt"/>
    <m/>
    <s v="Daily"/>
    <s v="d"/>
    <s v="ingest_ud_ka_fundcode_d"/>
    <s v="KA_FundCode.txt"/>
    <s v="CBR_Ingestion_ud_ka_fundcode_v01_00_00.xlsx"/>
    <x v="0"/>
    <s v="In-Progress"/>
    <s v="Kaew"/>
    <s v="N"/>
    <s v="change column name space to _"/>
    <s v="N/A"/>
  </r>
  <r>
    <n v="109"/>
    <x v="1"/>
    <s v="UD"/>
    <s v="Plan B (Source)"/>
    <s v="Pull Database"/>
    <n v="607"/>
    <s v="ud"/>
    <s v="fnd_dvdn_pymt"/>
    <s v="vw_flt_div_pmt_inc"/>
    <s v="persist_ud"/>
    <s v="ud_vw_flt_div_pmt_inc"/>
    <s v="v_ud_vw_flt_div_pmt_inc"/>
    <s v="ud_vw_flt_div_pmt_inc_YYYYMMDD.txt"/>
    <m/>
    <s v="Daily"/>
    <s v="d"/>
    <s v="ingest_ud_vw_flt_div_pmt_inc_d"/>
    <s v="DTEADM.VW_FLT_DIV_PMT_INC"/>
    <s v="CBR_Ingestion_ud_vw_flt_div_pmt_inc_v01_00_00.xlsx"/>
    <x v="0"/>
    <s v="In-Progress"/>
    <s v="Kaew"/>
    <s v="Y"/>
    <s v="N"/>
    <s v="Lot 1"/>
  </r>
  <r>
    <n v="110"/>
    <x v="0"/>
    <s v="KS"/>
    <s v="Plan B (EBAN)"/>
    <s v="Pull EBAN File"/>
    <s v="KS"/>
    <s v="ks"/>
    <s v="fnd_mstr"/>
    <s v="fundmaster"/>
    <s v="persist_ks"/>
    <s v="ks_fundmaster"/>
    <s v="v_ks_fundmaster"/>
    <s v="KSecFundMaster_YYYYMMDD.txt"/>
    <m/>
    <s v="Monthly"/>
    <s v="m"/>
    <s v="ingest_ks_fundmaster_m"/>
    <s v="KSecFundMaster_YYYYMMDD.txt"/>
    <s v="CBR_Ingestion_ks_fundmaster_v01_00_00.xlsx"/>
    <x v="0"/>
    <s v="In-Progress"/>
    <s v="Kaew"/>
    <s v="Y"/>
    <s v="N"/>
    <s v="N/A"/>
  </r>
  <r>
    <n v="111"/>
    <x v="0"/>
    <s v="KS"/>
    <s v="Plan B (EBAN)"/>
    <s v="Pull EBAN File"/>
    <s v="KS"/>
    <s v="ks"/>
    <s v="fnd_portfl"/>
    <s v="fundportfolio"/>
    <s v="persist_ks"/>
    <s v="ks_fundportfolio"/>
    <s v="v_ks_fundportfolio"/>
    <s v="KSecFundPortfolio_YYYYMMDD.txt"/>
    <m/>
    <s v="Monthly"/>
    <s v="m"/>
    <s v="ingest_ks_fundportfolio_m"/>
    <s v="KSecFundPortfolio_YYYYMMDD.txt"/>
    <s v="CBR_Ingestion_ks_fundportfolio_v01_00_00.xlsx"/>
    <x v="0"/>
    <s v="Pending Recheck"/>
    <s v="Kaew"/>
    <s v="Y"/>
    <s v="N"/>
    <s v="N/A"/>
  </r>
  <r>
    <n v="112"/>
    <x v="0"/>
    <s v="KS"/>
    <s v="Plan B (EBAN)"/>
    <s v="Pull EBAN File"/>
    <s v="KS"/>
    <s v="ks"/>
    <s v="cst_prfl"/>
    <s v="custprofile"/>
    <s v="persist_ks"/>
    <s v="ks_custprofile"/>
    <s v="v_ks_custprofile"/>
    <s v="KSecCustProfile_YYYYMMDD.txt"/>
    <m/>
    <s v="Daily"/>
    <s v="d"/>
    <s v="ingest_ks_custprofile_d"/>
    <s v="KSecCustProfile_YYYYMMDD.txt"/>
    <s v="CBR_Ingestion_ks_custprofile_v01_00_00.xlsx"/>
    <x v="0"/>
    <s v="Pending Recheck"/>
    <s v="Kaew"/>
    <s v="Y"/>
    <s v="N"/>
    <s v="N/A"/>
  </r>
  <r>
    <n v="113"/>
    <x v="0"/>
    <s v="UD"/>
    <s v="Plan B (EBAN)"/>
    <s v="Pull EBAN File"/>
    <n v="607"/>
    <s v="ud"/>
    <s v="prvt_fnd_cst_bal"/>
    <s v="privatefund_balance"/>
    <s v="persist_ud"/>
    <s v="ud_privatefund_balance"/>
    <s v="v_ud_privatefund_balance"/>
    <s v="PrivateFund_Balance.txt"/>
    <m/>
    <s v="Daily"/>
    <s v="d"/>
    <s v="ingest_ud_privatefund_balance_d"/>
    <s v="PrivateFund_Balance.txt"/>
    <s v="CBR_Ingestion_ud_privatefund_balance_v01_00_00.xlsx"/>
    <x v="0"/>
    <s v="Pending Recheck"/>
    <s v="Kaew"/>
    <s v="Y"/>
    <s v="N"/>
    <s v="N/A"/>
  </r>
  <r>
    <n v="114"/>
    <x v="1"/>
    <s v="UD"/>
    <s v="Plan B (Source)"/>
    <s v="Pull Database"/>
    <n v="607"/>
    <s v="ud"/>
    <s v="std_ins_eod_inc"/>
    <s v="vw_std_ins_eod_inc"/>
    <s v="persist_ud"/>
    <s v="ud_vw_std_ins_eod_inc"/>
    <s v="v_ud_vw_std_ins_eod_inc"/>
    <s v="ud_vw_std_ins_eod_inc_YYYYMMDD.txt"/>
    <m/>
    <s v="Daily"/>
    <s v="d"/>
    <s v="ingest_ud_vw_std_ins_eod_inc_d"/>
    <s v="DTEADM.VW_STD_INS_EOD_INC"/>
    <s v="CBR_Ingestion_ud_vw_std_ins_eod_inc_v01_00_00.xlsx"/>
    <x v="0"/>
    <s v="In-Progress"/>
    <s v="Kaew"/>
    <s v="Y"/>
    <s v="N"/>
    <s v="Lot 1"/>
  </r>
  <r>
    <n v="115"/>
    <x v="1"/>
    <s v="UD"/>
    <s v="Plan B (Source)"/>
    <s v="Pull Database"/>
    <n v="607"/>
    <s v="ud"/>
    <s v="fnd_txn"/>
    <s v="vw_transactionext"/>
    <s v="persist_ud"/>
    <s v="ud_vw_transactionext"/>
    <s v="v_ud_vw_transactionext"/>
    <s v="ud_vw_transactionext_YYYYMMDD.txt"/>
    <m/>
    <s v="Daily"/>
    <s v="d"/>
    <s v="ingest_ud_vw_transactionext_d"/>
    <s v="DTEADM.VW_TRANSACTIONEXT"/>
    <s v="CBR_Ingestion_ud_vw_transactionext_v01_00_00.xlsx"/>
    <x v="0"/>
    <s v="In-Progress"/>
    <s v="Kaew"/>
    <s v="Y"/>
    <m/>
    <s v="Lot 1"/>
  </r>
  <r>
    <n v="116"/>
    <x v="1"/>
    <s v="UD"/>
    <s v="Plan B (Source)"/>
    <s v="Pull Database"/>
    <n v="607"/>
    <s v="ud"/>
    <s v="fnd_txn"/>
    <s v="vw_transactioneodext"/>
    <s v="persist_ud"/>
    <s v="ud_vw_transactioneodext"/>
    <s v="v_ud_vw_transactioneodext"/>
    <s v="ud_vw_transactioneodext_YYYYMMDD.txt"/>
    <m/>
    <s v="Daily"/>
    <s v="d"/>
    <s v="ingest_ud_vw_transactioneodext_d"/>
    <s v="DTEADM.VW_TRANSACTIONEODEXT"/>
    <s v="CBR_Ingestion_ud_vw_transactioneodext_v01_00_00.xlsx"/>
    <x v="0"/>
    <s v="In-Progress"/>
    <s v="Auto"/>
    <m/>
    <m/>
    <s v="Lot 1"/>
  </r>
  <r>
    <n v="117"/>
    <x v="1"/>
    <s v="UD"/>
    <s v="Plan B (Source)"/>
    <s v="Pull Database"/>
    <n v="607"/>
    <s v="ud"/>
    <s v="fnd_ctf_dvdn_pymt"/>
    <s v="vw_flt_dp_div_cert_inc"/>
    <s v="persist_ud"/>
    <s v="ud_vw_flt_dp_div_cert_inc"/>
    <s v="v_ud_vw_flt_dp_div_cert_inc"/>
    <s v="ud_vw_flt_dp_div_cert_inc_YYYYMMDD.txt"/>
    <m/>
    <s v="Daily"/>
    <s v="d"/>
    <s v="ingest_ud_vw_flt_dp_div_cert_inc_d"/>
    <s v="DTEADM.VW_FLT_DP_DIV_CERT_INC"/>
    <s v="CBR_Ingestion_ud_vw_flt_dp_div_cert_inc_v01_00_00.xlsx"/>
    <x v="0"/>
    <s v="Pending Recheck"/>
    <s v="Kaew"/>
    <m/>
    <m/>
    <s v="Lot 1"/>
  </r>
  <r>
    <n v="118"/>
    <x v="1"/>
    <s v="Factoring"/>
    <s v="Plan B (EBAN)"/>
    <s v="Pull EBAN File"/>
    <n v="754"/>
    <s v="dgtl_fctrng"/>
    <s v="ar"/>
    <s v="fact_acct"/>
    <s v="persist_dgtl_fctrng"/>
    <s v="dgtl_fctrng_fact_acct"/>
    <s v="v_dgtl_fctrng_fact_acct"/>
    <s v="FACT_ACCT_YYYYMMDD.txt"/>
    <m/>
    <s v="Daily"/>
    <s v="d"/>
    <s v="ingest_dgtl_fctrng_fact_acct_d"/>
    <s v="FACT_ACCT_YYYYMMDD.txt"/>
    <s v="CBR_Ingestion_dgtl_fctrng_fact_acct_v01_00_00.xlsx"/>
    <x v="0"/>
    <s v="In-Progress"/>
    <s v="Kaew"/>
    <s v="N"/>
    <s v="N"/>
    <s v="Lot 2"/>
  </r>
  <r>
    <n v="119"/>
    <x v="1"/>
    <s v="Factoring"/>
    <s v="Plan B (Source)"/>
    <s v="Pull Database"/>
    <n v="754"/>
    <s v="dgtl_fctrng"/>
    <s v="ar_dtl"/>
    <s v="v_purref"/>
    <s v="persist_dgtl_fctrng"/>
    <s v="dgtl_fctrng_v_purref"/>
    <s v="v_dgtl_fctrng_v_purref"/>
    <s v="dgtl_fctrng_v_purref_YYYYMMDD.txt"/>
    <m/>
    <s v="Daily"/>
    <s v="d"/>
    <s v="ingest_dgtl_fctrng_v_purref_d"/>
    <s v="V_PurRef"/>
    <s v="CBR_Ingestion_dgtl_fctrng_v_purref_v01_00_00.xlsx"/>
    <x v="0"/>
    <s v="Pending Recheck"/>
    <s v="Kaew"/>
    <m/>
    <m/>
    <s v="Lot 1"/>
  </r>
  <r>
    <n v="120"/>
    <x v="1"/>
    <s v="Factoring"/>
    <s v="Plan B (Source)"/>
    <s v="Pull Database"/>
    <n v="754"/>
    <s v="dgtl_fctrng"/>
    <s v="sub_lmt_ar"/>
    <s v="v_clientdebtor"/>
    <s v="persist_dgtl_fctrng"/>
    <s v="dgtl_fctrng_v_clientdebtor"/>
    <s v="v_dgtl_fctrng_v_clientdebtor"/>
    <s v="dgtl_fctrng_v_clientdebtor_YYYYMMDD.txt"/>
    <m/>
    <s v="Daily"/>
    <s v="d"/>
    <s v="ingest_dgtl_fctrng_v_clientdebtor_d"/>
    <s v="V_ClientDebtor"/>
    <s v="CBR_Ingestion_dgtl_fctrng_v_clientdebtor_v01_00_00.xlsx"/>
    <x v="0"/>
    <s v="In-Progress"/>
    <s v="Kaew"/>
    <m/>
    <m/>
    <s v="Lot 1"/>
  </r>
  <r>
    <n v="121"/>
    <x v="1"/>
    <s v="Factoring"/>
    <s v="Plan B (Source)"/>
    <s v="Pull Database"/>
    <n v="754"/>
    <s v="dgtl_fctrng"/>
    <s v="pd_cd"/>
    <s v="v_product"/>
    <s v="persist_dgtl_fctrng"/>
    <s v="dgtl_fctrng_v_product"/>
    <s v="v_dgtl_fctrng_v_product"/>
    <s v="dgtl_fctrng_v_product_YYYYMMDD.txt"/>
    <m/>
    <s v="Daily"/>
    <s v="d"/>
    <s v="ingest_dgtl_fctrng_v_product_d"/>
    <s v="V_Product"/>
    <s v="CBR_Ingestion_dgtl_fctrng_v_product_v01_00_00.xlsx"/>
    <x v="0"/>
    <s v="In-Progress"/>
    <s v="Kaew"/>
    <m/>
    <m/>
    <s v="Lot 1"/>
  </r>
  <r>
    <n v="122"/>
    <x v="1"/>
    <s v="Factoring"/>
    <s v="Plan B (Source)"/>
    <s v="Pull Database"/>
    <n v="754"/>
    <s v="dgtl_fctrng"/>
    <s v="lmt_ar_dtl"/>
    <s v="v_company"/>
    <s v="persist_dgtl_fctrng"/>
    <s v="dgtl_fctrng_v_company"/>
    <s v="v_dgtl_fctrng_v_company"/>
    <s v="dgtl_fctrng_v_company_YYYYMMDD.txt"/>
    <m/>
    <s v="Daily"/>
    <s v="d"/>
    <s v="ingest_dgtl_fctrng_v_company_d"/>
    <s v="V_Company"/>
    <s v="CBR_Ingestion_dgtl_fctrng_v_company_v01_00_00.xlsx"/>
    <x v="0"/>
    <s v="In-Progress"/>
    <s v="Kaew"/>
    <m/>
    <m/>
    <s v="Lot 1"/>
  </r>
  <r>
    <n v="123"/>
    <x v="1"/>
    <s v="Factoring"/>
    <s v="Plan B (Source)"/>
    <s v="Pull Database"/>
    <n v="754"/>
    <s v="dgtl_fctrng"/>
    <s v="cr_lmt_ar_dtl"/>
    <s v="v_clientlimit"/>
    <s v="persist_dgtl_fctrng"/>
    <s v="dgtl_fctrng_v_clientlimit"/>
    <s v="v_dgtl_fctrng_v_clientlimit"/>
    <s v="dgtl_fctrng_v_clientlimit_YYYYMMDD.txt"/>
    <m/>
    <s v="Daily"/>
    <s v="d"/>
    <s v="ingest_dgtl_fctrng_v_clientlimit_d"/>
    <s v="V_ClientLimit"/>
    <s v="CBR_Ingestion_dgtl_fctrng_v_clientlimit_v01_00_00.xlsx"/>
    <x v="0"/>
    <s v="Pending Recheck"/>
    <s v="Kaew"/>
    <m/>
    <m/>
    <s v="Lot 1"/>
  </r>
  <r>
    <n v="124"/>
    <x v="1"/>
    <s v="Factoring"/>
    <s v="Plan B (Source)"/>
    <s v="Pull Database"/>
    <n v="754"/>
    <s v="dgtl_fctrng"/>
    <s v="ip"/>
    <s v="v_cis"/>
    <s v="persist_dgtl_fctrng"/>
    <s v="dgtl_fctrng_v_cis"/>
    <s v="v_dgtl_fctrng_v_cis"/>
    <s v="dgtl_fctrng_v_cis_YYYYMMDD.txt"/>
    <m/>
    <s v="Daily"/>
    <s v="d"/>
    <s v="ingest_dgtl_fctrng_v_cis_d"/>
    <s v="V_CIS"/>
    <s v="CBR_Ingestion_dgtl_fctrng_v_cis_v01_00_00.xlsx"/>
    <x v="0"/>
    <s v="In-Progress"/>
    <s v="Kaew"/>
    <m/>
    <m/>
    <s v="Lot 1"/>
  </r>
  <r>
    <n v="125"/>
    <x v="1"/>
    <s v="Factoring"/>
    <s v="Plan B (Source)"/>
    <s v="Pull Database"/>
    <n v="754"/>
    <s v="dgtl_fctrng"/>
    <s v="lmt_int_rate"/>
    <s v="v_interestspread"/>
    <s v="persist_dgtl_fctrng"/>
    <s v="dgtl_fctrng_v_interestspread"/>
    <s v="v_dgtl_fctrng_v_interestspread"/>
    <s v="dgtl_fctrng_v_interestspread_YYYYMMDD.txt"/>
    <m/>
    <s v="Daily"/>
    <s v="d"/>
    <s v="ingest_dgtl_fctrng_v_interestspread_d"/>
    <s v="V_InterestSpread"/>
    <s v="CBR_Ingestion_dgtl_fctrng_v_interestspread_v01_00_00.xlsx"/>
    <x v="0"/>
    <s v="In-Progress"/>
    <s v="Kaew"/>
    <m/>
    <m/>
    <s v="Lot 2"/>
  </r>
  <r>
    <n v="126"/>
    <x v="1"/>
    <s v="PCB-Deposit"/>
    <s v="Plan B (EBAN)"/>
    <s v="EBAN Extraction File"/>
    <n v="668"/>
    <s v="pcb_dep"/>
    <s v="txn"/>
    <s v="deptxn_db"/>
    <s v="persist_pcb_dep"/>
    <s v="pcb_dep_deptxn_db"/>
    <s v="v_pcb_dep_deptxn_db"/>
    <s v="pcb_dep_deptxn_db_YYYYMMDD.txt"/>
    <m/>
    <s v="Daily"/>
    <s v="d"/>
    <s v="ingest_pcb_dep_deptxn_db_d"/>
    <s v="PCB_DEPTXN_DB"/>
    <s v="CBR_Ingestion_pcb_dep_deptxn_db_v01_00_00.xlsx"/>
    <x v="0"/>
    <s v="In-Progress"/>
    <s v="Kaew"/>
    <m/>
    <m/>
    <s v="Lot 2"/>
  </r>
  <r>
    <n v="127"/>
    <x v="1"/>
    <s v="Cardlink(TPN​)"/>
    <s v="Plan B (EBAN/DIH)"/>
    <s v="Pull EBAN/DIH file"/>
    <n v="268.01"/>
    <s v="cardlink_acq"/>
    <s v="card_info"/>
    <s v="ci1d1166_crdhd"/>
    <s v="persist_cardlink_acq"/>
    <s v="cardlink_acq_ci1d1166_crdhd"/>
    <s v="v_cardlink_acq_ci1d1166_crdhd"/>
    <s v="CPACP.DIH.CI1D1166.CRDHD.Dddmmyy.TXT"/>
    <m/>
    <s v="Daily"/>
    <s v="d"/>
    <s v="ingest_cardlink_acq_ci1d1166_crdhd_d"/>
    <s v="CPACP.DIH.CI1D1166.CRDHD.Dddmmyy.TXT"/>
    <s v="CBR_Ingestion_cardlink_acq_ci1d1166_crdhd_v01_00_00.xlsx"/>
    <x v="0"/>
    <s v="In-Progress"/>
    <s v="Auto"/>
    <s v="Header"/>
    <s v="N"/>
    <s v="Lot 1"/>
  </r>
  <r>
    <n v="128"/>
    <x v="1"/>
    <s v="Cardlink(TPN​)"/>
    <s v="Plan B (EBAN/DIH)"/>
    <s v="Pull EBAN/DIH file"/>
    <n v="268.01"/>
    <s v="cardlink_acq"/>
    <s v="card_regis"/>
    <s v="ci1d1178_crdreg"/>
    <s v="persist_cardlink_acq"/>
    <s v="cardlink_acq_ci1d1178_crdreg"/>
    <s v="v_cardlink_acq_ci1d1178_crdreg"/>
    <s v="CPACP.DIH.CI1D1178.CRDREG.Dddmmyy.TXT"/>
    <m/>
    <s v="Daily"/>
    <s v="d"/>
    <s v="ingest_cardlink_acq_ci1d1178_crdreg_d"/>
    <s v="CPACP.DIH.CI1D1178.CRDREG.Dddmmyy.TXT"/>
    <s v="CBR_Ingestion_cardlink_acq_ci1d1178_crdreg_v01_00_00.xlsx"/>
    <x v="0"/>
    <s v="In-Progress"/>
    <s v="Kaew"/>
    <s v="N"/>
    <s v="N"/>
    <s v="Lot 1"/>
  </r>
  <r>
    <n v="129"/>
    <x v="1"/>
    <s v="Cardlink(TPN​)"/>
    <s v="Plan B (EBAN/DIH)"/>
    <s v="Pull EBAN/DIH file"/>
    <n v="268.01"/>
    <s v="cardlink_acq"/>
    <s v="card_tp"/>
    <s v="ci1d1167_cardtype"/>
    <s v="persist_cardlink_acq"/>
    <s v="cardlink_acq_ci1d1167_cardtype"/>
    <s v="v_cardlink_acq_ci1d1167_cardtype"/>
    <s v="CPACP.DIH.CI1D1167.CARDTYPE.Dddmmyy.TXT"/>
    <m/>
    <s v="Daily"/>
    <s v="d"/>
    <s v="ingest_cardlink_acq_ci1d1167_cardtype_d"/>
    <s v="CPACP.DIH.CI1D1167.CARDTYPE.Dddmmyy.TXT"/>
    <s v="CBR_Ingestion_cardlink_acq_ci1d1167_cardtype_v01_00_00.xlsx"/>
    <x v="0"/>
    <s v="Pending Recheck"/>
    <s v="Auto"/>
    <s v="Header"/>
    <s v="N"/>
    <s v="Lot 1"/>
  </r>
  <r>
    <n v="130"/>
    <x v="1"/>
    <s v="CCMS​"/>
    <s v="Plan A"/>
    <s v="Source File (Pull)"/>
    <n v="772"/>
    <s v="ccms"/>
    <s v="card_holdr"/>
    <s v="bda772n2_cardholder_full_dih_enc"/>
    <s v="persist_ccms"/>
    <s v="ccms_bda772n2_cardholder_full_dih_enc"/>
    <s v="v_ccms_bda772n2_cardholder_full_dih_enc"/>
    <s v="ccms_bda772n2_cardholder_full_dih_enc_YYYYMMDD.txt"/>
    <s v="ccms_bda772n2_cardholder_full_dih_enc_YYYYMMDD.ctl"/>
    <s v="Daily"/>
    <s v="d"/>
    <s v="ingest_ccms_bda772n2_cardholder_full_dih_enc_d"/>
    <s v="CCMSP.BDA772N2.CARDHOLDER.FULL.DIH_ENC.YYYYMMDD.txt"/>
    <s v="CBR_Ingestion_ccms_bda772n2_cardholder_full_dih_enc_v01_00_01.xlsx"/>
    <x v="0"/>
    <s v="In-Progress"/>
    <s v="Auto"/>
    <s v="Header"/>
    <s v="N"/>
    <s v="Lot 1"/>
  </r>
  <r>
    <n v="131"/>
    <x v="1"/>
    <s v="CCMS​"/>
    <s v="Plan A"/>
    <s v="Source File (Pull)"/>
    <n v="772"/>
    <s v="ccms"/>
    <s v="card_regis"/>
    <s v="bda772n4_cardregister"/>
    <s v="persist_ccms"/>
    <s v="ccms_bda772n4_cardregister"/>
    <s v="v_ccms_bda772n4_cardregister"/>
    <s v="ccms_bda772n4_cardregister_YYYYMMDD.txt"/>
    <s v="ccms_bda772n4_cardregister_YYYYMMDD.ctl"/>
    <s v="Daily"/>
    <s v="d"/>
    <s v="ingest_ccms_bda772n4_cardregister_d"/>
    <s v="CCMSP.BDA772N4.CARDREGISTER.YYYYMMDD.txt"/>
    <s v="CBR_Ingestion_ccms_bda772n4_cardregister_v01_00_01.xlsx"/>
    <x v="0"/>
    <s v="In-Progress"/>
    <s v="Auto"/>
    <s v="Header"/>
    <s v="N"/>
    <s v="Lot 1"/>
  </r>
  <r>
    <n v="132"/>
    <x v="1"/>
    <s v="CCMS​"/>
    <s v="Plan A"/>
    <s v="Source File (Pull)"/>
    <n v="772"/>
    <s v="ccms"/>
    <s v="card_holdr_purge"/>
    <s v="bp772n1_cardholder_purge"/>
    <s v="persist_ccms"/>
    <s v="ccms_bp772n1_cardholder_purge"/>
    <s v="v_ccms_bp772n1_cardholder_purge"/>
    <s v="ccms_bp772n1_cardholder_purge_YYYYMMDD.txt"/>
    <s v="ccms_bp772n1_cardholder_purge_YYYYMMDD.ctl"/>
    <s v="S"/>
    <s v="s"/>
    <s v="ingest_ccms_bp772n1_cardholder_purge_s"/>
    <s v="CCMSP.BP772N1.CARDHOLDER.PURGE.YYYYMMDD.txt"/>
    <s v="CBR_Ingestion_ccms_bp772n1_cardholder_purge_v01_00_01.xlsx"/>
    <x v="0"/>
    <s v="In-Progress"/>
    <s v="Auto"/>
    <s v="Header"/>
    <s v="N"/>
    <s v="Lot 1"/>
  </r>
  <r>
    <n v="133"/>
    <x v="1"/>
    <s v="CCMS​"/>
    <s v="Plan A"/>
    <s v="Source File (Pull)"/>
    <n v="772"/>
    <s v="ccms"/>
    <s v="card_tp"/>
    <s v="bda772n5_listcardtype"/>
    <s v="persist_ccms"/>
    <s v="ccms_bda772n5_listcardtype"/>
    <s v="v_ccms_bda772n5_listcardtype"/>
    <s v="ccms_bda772n5_listcardtype_YYYYMMDD.txt"/>
    <s v="ccms_bda772n5_listcardtype_YYYYMMDD.ctl"/>
    <s v="Daily"/>
    <s v="d"/>
    <s v="ingest_ccms_bda772n5_listcardtype_d"/>
    <s v="CCMSP.BDA772N5.LISTCARDTYPE.YYYYMMDD.txt"/>
    <s v="CBR_Ingestion_ccms_bda772n5_listcardtype_v01_00_01.xlsx"/>
    <x v="0"/>
    <s v="Pending Recheck"/>
    <s v="Auto"/>
    <s v="Header"/>
    <s v="N"/>
    <s v="Lot 1"/>
  </r>
  <r>
    <n v="134"/>
    <x v="0"/>
    <s v="HRIS"/>
    <s v="Plan B (EBAN)"/>
    <s v="Pull EBAN File"/>
    <n v="506"/>
    <s v="hris"/>
    <s v="emp_acct"/>
    <s v="staff_accnt_vw"/>
    <s v="persist_hris"/>
    <s v="hris_staff_accnt_vw"/>
    <s v="v_hris_staff_accnt_vw"/>
    <s v="hris_staff_accnt_vw_YYYYMMDD.txt"/>
    <m/>
    <s v="Daily"/>
    <s v="d"/>
    <s v="ingest_hris_staff_accnt_vw_d"/>
    <s v="SYSADM.HRIS_STAFF_ACCNT_VW"/>
    <s v="CBR_Ingestion_hris_staff_accnt_vw_v01_00_00.xlsx"/>
    <x v="0"/>
    <s v="Pending Recheck"/>
    <s v="Auto"/>
    <s v="N"/>
    <s v="N"/>
    <s v="N/A"/>
  </r>
  <r>
    <n v="135"/>
    <x v="1"/>
    <s v="Cardlink"/>
    <s v="Plan B (EBAN/DIH)"/>
    <s v="Pull EBAN/DIH file"/>
    <n v="268"/>
    <s v="cardlink"/>
    <s v="kb1dh001_cp1t170"/>
    <s v="kb1dh001_cp1t170_01"/>
    <s v="persist_cardlink"/>
    <s v="cardlink_kb1dh001_cp1t170_01"/>
    <s v="v_cardlink_kb1dh001_cp1t170_01"/>
    <s v="CPACP.DIH.KB1DH001.CP1T170.Dddmmyy.TXT"/>
    <m/>
    <s v="S"/>
    <s v="s"/>
    <s v="ingest_cardlink_kb1dh001_cp1t170_01_s"/>
    <s v="CPACP.DIH.KB1DH001.CP1T170.Dddmmyy.TXT_x000a_(Target Table: cardlink_kb1dh001_cp1t170_01)"/>
    <s v="CBR_Ingestion_cardlink_kb1dh001_cp1t170_01_v01_00_00.xlsx"/>
    <x v="0"/>
    <s v="In-Progress"/>
    <s v="Auto"/>
    <s v="Header"/>
    <s v="change column name - to _"/>
    <s v="Lot 2"/>
  </r>
  <r>
    <n v="136"/>
    <x v="1"/>
    <s v="Cardlink"/>
    <s v="Plan B (EBAN/DIH)"/>
    <s v="Pull EBAN/DIH file"/>
    <n v="268"/>
    <s v="cardlink"/>
    <s v="kb1dh007_cpahf"/>
    <s v="kb1dh007_cpahf"/>
    <s v="persist_cardlink"/>
    <s v="cardlink_kb1dh007_cpahf"/>
    <s v="v_cardlink_kb1dh007_cpahf"/>
    <s v="CPACP.DIH.KB1DH007.CPAHF.D%%TRANDATE"/>
    <m/>
    <s v="Daily"/>
    <s v="d"/>
    <s v="ingest_cardlink_kb1dh007_cpahf_d"/>
    <s v="CPACP.DIH.KB1DH007.CPAHF.D%%TRANDATE"/>
    <s v="CBR_Ingestion_cardlink_kb1dh007_cpahf_v01_00_00.xlsx"/>
    <x v="0"/>
    <s v="In-Progress"/>
    <s v="Auto"/>
    <s v="Header"/>
    <s v="Y"/>
    <s v="Lot 1"/>
  </r>
  <r>
    <n v="137"/>
    <x v="1"/>
    <s v="Cardlink"/>
    <s v="Plan B (EBAN/DIH)"/>
    <s v="Pull EBAN/DIH file"/>
    <n v="268"/>
    <s v="cardlink"/>
    <s v="kb1dh009_kbbmer"/>
    <s v="kb1dh009_kbbmer"/>
    <s v="persist_cardlink"/>
    <s v="cardlink_kb1dh009_kbbmer"/>
    <s v="v_cardlink_kb1dh009_kbbmer"/>
    <s v="CPACP.DIH.KB1DH009.KBBMER.DDDMMYY"/>
    <m/>
    <s v="Daily"/>
    <s v="d"/>
    <s v="ingest_cardlink_kb1dh009_kbbmer_d"/>
    <s v="CPACP.DIH.KB1DH009.KBBMER.DDDMMYY"/>
    <s v="CBR_Ingestion_cardlink_kb1dh009_kbbmer_v01_00_00.xlsx"/>
    <x v="0"/>
    <s v="In-Progress"/>
    <s v="Auto"/>
    <s v="Header"/>
    <s v="Y"/>
    <s v="Lot 1"/>
  </r>
  <r>
    <n v="138"/>
    <x v="1"/>
    <s v="Cardlink"/>
    <s v="Plan B (EBAN/DIH)"/>
    <s v="Pull EBAN/DIH file"/>
    <n v="268"/>
    <s v="cardlink"/>
    <s v="kb1dh011_cc1d2027"/>
    <s v="kb1dh011_cc1d2027"/>
    <s v="persist_cardlink"/>
    <s v="cardlink_kb1dh011_cc1d2027"/>
    <s v="v_cardlink_kb1dh011_cc1d2027"/>
    <s v="CPACP.DIH.KB1DH011.CC1D2027.Dddmmyy"/>
    <m/>
    <s v="Daily"/>
    <s v="d"/>
    <s v="ingest_cardlink_kb1dh011_cc1d2027_d"/>
    <s v="CPACP.DIH.KB1DH011.CC1D2027.Dddmmyy"/>
    <s v="CBR_Ingestion_cardlink_kb1dh011_cc1d2027_v01_00_00.xlsx"/>
    <x v="0"/>
    <s v="Pending Recheck"/>
    <s v="Auto"/>
    <s v="N"/>
    <s v="Y"/>
    <s v="Lot 2"/>
  </r>
  <r>
    <n v="139"/>
    <x v="1"/>
    <s v="Cardlink"/>
    <s v="Plan B (EBAN/DIH)"/>
    <s v="Pull EBAN/DIH file"/>
    <n v="268"/>
    <s v="cardlink"/>
    <s v="kb1dh012_cpcah"/>
    <s v="kb1dh012_cpcah"/>
    <s v="persist_cardlink"/>
    <s v="cardlink_kb1dh012_cpcah"/>
    <s v="v_cardlink_kb1dh012_cpcah"/>
    <s v="CPACP.DIH.KB1DH012.CPCAH.Dddmmyy"/>
    <m/>
    <s v="Daily"/>
    <s v="d"/>
    <s v="ingest_cardlink_kb1dh012_cpcah_d"/>
    <s v="CPACP.DIH.KB1DH012.CPCAH.Dddmmyy"/>
    <s v="CBR_Ingestion_cardlink_kb1dh012_cpcah_v01_00_00.xlsx"/>
    <x v="0"/>
    <s v="In-Progress"/>
    <s v="Auto"/>
    <s v="N"/>
    <s v="Y"/>
    <s v="Lot 2"/>
  </r>
  <r>
    <n v="140"/>
    <x v="1"/>
    <s v="Cardlink"/>
    <s v="Plan B (EBAN/DIH)"/>
    <s v="Pull EBAN/DIH file"/>
    <n v="268"/>
    <s v="cardlink"/>
    <s v="kb1dh014_cc1dmpgl"/>
    <s v="kb1dh014_cc1dmpgl"/>
    <s v="persist_cardlink"/>
    <s v="cardlink_kb1dh014_cc1dmpgl"/>
    <s v="v_cardlink_kb1dh014_cc1dmpgl"/>
    <s v="CPACP.DIH.KB1DH014.CC1DMPGL.Dddmmyy"/>
    <m/>
    <s v="Daily"/>
    <s v="d"/>
    <s v="ingest_cardlink_kb1dh014_cc1dmpgl_d"/>
    <s v="CPACP.DIH.KB1DH014.CC1DMPGL.Dddmmyy"/>
    <s v="CBR_Ingestion_cardlink_kb1dh014_cc1dmpgl_v01_00_00.xlsx"/>
    <x v="0"/>
    <s v="In-Progress"/>
    <s v="Auto"/>
    <s v="N"/>
    <s v="Y"/>
    <s v="Lot 2"/>
  </r>
  <r>
    <n v="141"/>
    <x v="1"/>
    <s v="Cardlink"/>
    <s v="Plan B (EBAN/DIH)"/>
    <s v="Pull EBAN/DIH file"/>
    <n v="268"/>
    <s v="cardlink"/>
    <s v="kb1dh020_cc1d582d"/>
    <s v="kb1dh020_cc1d582d"/>
    <s v="persist_cardlink"/>
    <s v="cardlink_kb1dh020_cc1d582d"/>
    <s v="v_cardlink_kb1dh020_cc1d582d"/>
    <s v="CPACP.DIH.KB1DH020.CC1D582D.Dddmmyy.TXT"/>
    <m/>
    <s v="Daily"/>
    <s v="d"/>
    <s v="ingest_cardlink_kb1dh020_cc1d582d_d"/>
    <s v="CPACP.DIH.KB1DH020.CC1D582D.Dddmmyy.TXT"/>
    <s v="CBR_Ingestion_cardlink_kb1dh020_cc1d582d_v01_00_00.xlsx"/>
    <x v="0"/>
    <s v="In-Progress"/>
    <s v="Kaew"/>
    <s v="N"/>
    <s v="change column name - to _"/>
    <s v="Lot 2"/>
  </r>
  <r>
    <n v="142"/>
    <x v="1"/>
    <s v="Cardlink"/>
    <s v="Plan B (EBAN/DIH)"/>
    <s v="Pull EBAN/DIH file"/>
    <n v="268"/>
    <s v="cardlink"/>
    <s v="kb1dh021_cc1d582s"/>
    <s v="kb1dh021_cc1d582s"/>
    <s v="persist_cardlink"/>
    <s v="cardlink_kb1dh021_cc1d582s"/>
    <s v="v_cardlink_kb1dh021_cc1d582s"/>
    <s v="CPACP.DIH.KB1DH021.CC1D582S.Dddmmyy.TXT"/>
    <m/>
    <s v="Daily"/>
    <s v="d"/>
    <s v="ingest_cardlink_kb1dh021_cc1d582s_d"/>
    <s v="CPACP.DIH.KB1DH021.CC1D582S.Dddmmyy.TXT"/>
    <s v="CBR_Ingestion_cardlink_kb1dh021_cc1d582s_v01_00_00.xlsx"/>
    <x v="0"/>
    <s v="In-Progress"/>
    <s v="Kaew"/>
    <s v="N"/>
    <s v="change column name - to _"/>
    <s v="Lot 2"/>
  </r>
  <r>
    <n v="143"/>
    <x v="1"/>
    <s v="Cardlink"/>
    <s v="Plan B (EBAN/DIH)"/>
    <s v="Pull EBAN/DIH file"/>
    <n v="268"/>
    <s v="cardlink"/>
    <s v="kb1dh022_oadcc32"/>
    <s v="kb1dh022_oadcc32"/>
    <s v="persist_cardlink"/>
    <s v="cardlink_kb1dh022_oadcc32"/>
    <s v="v_cardlink_kb1dh022_oadcc32"/>
    <s v="CPACP.DIH.KB1DH022.OADCC32.Dddmmyy.TXT"/>
    <m/>
    <s v="Daily"/>
    <s v="d"/>
    <s v="ingest_cardlink_kb1dh022_oadcc32_d"/>
    <s v="CPACP.DIH.KB1DH022.OADCC32.Dddmmyy.TXT"/>
    <s v="CBR_Ingestion_cardlink_kb1dh022_oadcc32_v01_00_00.xlsx"/>
    <x v="0"/>
    <s v="In-Progress"/>
    <s v="Kaew"/>
    <s v="N"/>
    <s v="change column name - to _"/>
    <s v="Lot 2"/>
  </r>
  <r>
    <n v="144"/>
    <x v="1"/>
    <s v="Cardlink"/>
    <s v="Plan B (EBAN/DIH)"/>
    <s v="Pull EBAN/DIH file"/>
    <n v="268"/>
    <s v="cardlink"/>
    <s v="kb1dh024_cc1d560"/>
    <s v="kb1dh024_cc1d560"/>
    <s v="persist_cardlink"/>
    <s v="cardlink_kb1dh024_cc1d560"/>
    <s v="v_cardlink_kb1dh024_cc1d560"/>
    <s v="CPACP.DIH.KB1DH024.CC1D560.Dddmmyy.TXT"/>
    <m/>
    <s v="Daily"/>
    <s v="d"/>
    <s v="ingest_cardlink_kb1dh024_cc1d560_d"/>
    <s v="CPACP.DIH.KB1DH024.CC1D560.Dddmmyy.TXT"/>
    <s v="CBR_Ingestion_cardlink_kb1dh024_cc1d560_v01_00_00.xlsx"/>
    <x v="0"/>
    <s v="In-Progress"/>
    <s v="Kaew"/>
    <s v="N"/>
    <s v="change column name - to _"/>
    <s v="Lot 2"/>
  </r>
  <r>
    <n v="145"/>
    <x v="1"/>
    <s v="Cardlink"/>
    <s v="Plan B (EBAN/DIH)"/>
    <s v="Pull EBAN/DIH file"/>
    <n v="268"/>
    <s v="cardlink"/>
    <s v="kb1dh025_cpcah"/>
    <s v="kb1dh025_cpcah"/>
    <s v="persist_cardlink"/>
    <s v="cardlink_kb1dh025_cpcah"/>
    <s v="v_cardlink_kb1dh025_cpcah"/>
    <s v="CPACP.DIH.KB1DH025.CPCAH.Dddmmyy.TXT"/>
    <m/>
    <s v="Daily"/>
    <s v="d"/>
    <s v="ingest_cardlink_kb1dh025_cpcah_d"/>
    <s v="CPACP.DIH.KB1DH025.CPCAH.Dddmmyy.TXT"/>
    <s v="CBR_Ingestion_cardlink_kb1dh025_cpcah_v01_00_00.xlsx"/>
    <x v="0"/>
    <s v="In-Progress"/>
    <s v="Kaew"/>
    <s v="N"/>
    <s v="change column name - to _"/>
    <s v="Lot 2"/>
  </r>
  <r>
    <n v="146"/>
    <x v="1"/>
    <s v="Cardlink"/>
    <s v="Plan B (EBAN/DIH)"/>
    <s v="Pull EBAN/DIH file"/>
    <n v="268"/>
    <s v="cardlink"/>
    <s v="kb1dh032_addtype"/>
    <s v="kb1dh032_addtype"/>
    <s v="persist_cardlink"/>
    <s v="cardlink_kb1dh032_addtype"/>
    <s v="v_cardlink_kb1dh032_addtype"/>
    <s v="CPACP.DIH.KB1DH032.ADDTYPE"/>
    <m/>
    <s v="On-Request"/>
    <s v="o"/>
    <s v="ingest_cardlink_kb1dh032_addtype_o"/>
    <s v="CPACP.DIH.KB1DH032.ADDTYPE"/>
    <s v="CBR_Ingestion_cardlink_kb1dh032_addtype_v01_00_00.xlsx"/>
    <x v="0"/>
    <s v="Pending Recheck"/>
    <s v="Kaew"/>
    <s v="N"/>
    <s v="change column name - to _"/>
    <s v="Lot 2"/>
  </r>
  <r>
    <n v="147"/>
    <x v="0"/>
    <s v="Cardlink"/>
    <s v="Plan B (EBAN/DIH)"/>
    <s v="Pull EBAN/DIH file"/>
    <n v="268"/>
    <s v="cardlink"/>
    <s v="oatkn"/>
    <s v="la10s_oatkn"/>
    <s v="persist_cardlink"/>
    <s v="cardlink_la10s_oatkn"/>
    <s v="v_cardlink_la10s_oatkn"/>
    <s v="CPACP.LA10S.OATKN.OUTBOUND"/>
    <m/>
    <s v="Daily"/>
    <s v="d"/>
    <s v="ingest_cardlink_la10s_oatkn_d"/>
    <s v="CPACP.LA10S.OATKN.OUTBOUND"/>
    <s v="CBR_Ingestion_cardlink_la10s_oatkn_v01_00_00.xlsx"/>
    <x v="0"/>
    <s v="In-Progress"/>
    <s v="Auto"/>
    <s v="Y"/>
    <s v="change column name - to _"/>
    <s v="N/A"/>
  </r>
  <r>
    <n v="148"/>
    <x v="1"/>
    <s v="Cardlink"/>
    <s v="Plan B (EBAN/DIH)"/>
    <s v="Pull EBAN/DIH file"/>
    <n v="268"/>
    <s v="cardlink"/>
    <s v="kb1dh037_cptcpf"/>
    <s v="kb1dh037_cptcpf_p"/>
    <s v="persist_cardlink"/>
    <s v="cardlink_kb1dh037_cptcpf_p"/>
    <s v="v_cardlink_kb1dh037_cptcpf_p"/>
    <s v="CPACP.DIH.KB1DH037.CPTCPF.Dddmmyy.TXT"/>
    <m/>
    <s v="Daily"/>
    <s v="d"/>
    <s v="ingest_cardlink_kb1dh037_cptcpf_p_d"/>
    <s v="CPACP.DIH.KB1DH037.CPTCPF.Dddmmyy.TXT_x000a_(Target Table: cardlink_kb1dh037_cptcpf_p)"/>
    <s v="CBR_Ingestion_cardlink_kb1dh037_cptcpf_p_v01_00_00.xlsx"/>
    <x v="0"/>
    <s v="In-Progress"/>
    <s v="Kaew"/>
    <s v="N"/>
    <s v="change column name - to _"/>
    <s v="Lot 2"/>
  </r>
  <r>
    <n v="149"/>
    <x v="1"/>
    <s v="Cardlink"/>
    <s v="Plan B (EBAN/DIH)"/>
    <s v="Pull EBAN/DIH file"/>
    <n v="268"/>
    <s v="cardlink"/>
    <s v="kb1dh038_cc1d5012"/>
    <s v="kb1dh038_cc1d5012"/>
    <s v="persist_cardlink"/>
    <s v="cardlink_kb1dh038_cc1d5012"/>
    <s v="v_cardlink_kb1dh038_cc1d5012"/>
    <s v="CPACP.DIH.KB1DH038.CC1D5012.Dddmmyy.TXT"/>
    <m/>
    <s v="Daily"/>
    <s v="d"/>
    <s v="ingest_cardlink_kb1dh038_cc1d5012_d"/>
    <s v="CPACP.DIH.KB1DH038.CC1D5012.Dddmmyy.TXT"/>
    <s v="CBR_Ingestion_cardlink_kb1dh038_cc1d5012_v01_00_00.xlsx"/>
    <x v="0"/>
    <s v="In-Progress"/>
    <s v="Kaew"/>
    <s v="N"/>
    <s v="change column name - to _"/>
    <s v="Lot 2"/>
  </r>
  <r>
    <n v="150"/>
    <x v="1"/>
    <s v="Cardlink"/>
    <s v="Plan B (EBAN/DIH)"/>
    <s v="Pull EBAN/DIH file"/>
    <n v="268"/>
    <s v="cardlink"/>
    <s v="lb1dh002_lbcrd"/>
    <s v="lb1dh002_lbcrd"/>
    <s v="persist_cardlink"/>
    <s v="cardlink_lb1dh002_lbcrd"/>
    <s v="v_cardlink_lb1dh002_lbcrd"/>
    <s v="CLCBP.DIH.LB1DH002.LBCRD.D%%TRANDATE"/>
    <m/>
    <s v="Daily"/>
    <s v="d"/>
    <s v="ingest_cardlink_lb1dh002_lbcrd_d"/>
    <s v="CLCBP.DIH.LB1DH002.LBCRD.D%%TRANDATE"/>
    <s v="CBR_Ingestion_cardlink_lb1dh002_lbcrd_v01_00_00.xlsx"/>
    <x v="0"/>
    <s v="In-Progress"/>
    <s v="Kaew"/>
    <s v="N"/>
    <s v="change column name - to _"/>
    <s v="Lot 2"/>
  </r>
  <r>
    <n v="151"/>
    <x v="0"/>
    <s v="CSM"/>
    <s v="Plan A"/>
    <s v="Source File (Push)"/>
    <n v="780"/>
    <s v="csm"/>
    <s v="downstreamrules"/>
    <s v="downstreamrules"/>
    <s v="persist_csm"/>
    <s v="csm_downstreamrules"/>
    <s v="v_csm_downstreamrules"/>
    <s v="csm_downstreamrules_YYYYMMDD.txt"/>
    <s v="csm_downstreamrules_YYYYMMDD.ctl"/>
    <s v="Daily"/>
    <s v="d"/>
    <s v="ingest_csm_downstreamrules_d"/>
    <s v="CSM_DOWNSTREAMRULES_YYYYMMDD.TXT"/>
    <s v="CBR_Ingestion_csm_downstreamrules_v01_00_00.xlsx"/>
    <x v="0"/>
    <s v="In-Progress"/>
    <s v="Auto"/>
    <s v="N"/>
    <s v="N"/>
    <s v="N/A"/>
  </r>
  <r>
    <n v="152"/>
    <x v="0"/>
    <s v="CSM"/>
    <s v="Plan A"/>
    <s v="Source File (Push)"/>
    <n v="780"/>
    <s v="csm"/>
    <s v="downstreamconfig"/>
    <s v="downstreamconfig"/>
    <s v="persist_csm"/>
    <s v="csm_downstreamconfig"/>
    <s v="v_csm_downstreamconfig"/>
    <s v="csm_downstreamconfig_YYYYMMDD.txt"/>
    <s v="csm_downstreamconfig_YYYYMMDD.ctl"/>
    <s v="Daily"/>
    <s v="d"/>
    <s v="ingest_csm_downstreamconfig_d"/>
    <s v="CSM_DOWNSTREAMCONFIG_YYYYMMDD.TXT"/>
    <s v="CBR_Ingestion_csm_downstreamconfig_v01_00_00.xlsx"/>
    <x v="0"/>
    <s v="Pending Recheck"/>
    <s v="Auto"/>
    <s v="N"/>
    <s v="N"/>
    <s v="N/A"/>
  </r>
  <r>
    <n v="153"/>
    <x v="0"/>
    <s v="CSM"/>
    <s v="Plan A"/>
    <s v="Source File (Push)"/>
    <n v="780"/>
    <s v="csm"/>
    <s v="custxformxconsentlog"/>
    <s v="custxformxconsentlog"/>
    <s v="persist_csm"/>
    <s v="csm_custxformxconsentlog"/>
    <s v="v_csm_custxformxconsentlog"/>
    <s v="csm_custxformxconsentlog_YYYYMMDD.txt"/>
    <s v="csm_custxformxconsentlog_YYYYMMDD.ctl"/>
    <s v="Daily"/>
    <s v="d"/>
    <s v="ingest_csm_custxformxconsentlog_d"/>
    <s v="CSM_CUSTXFORMXCONSENTLOG_YYYYMMDD.TXT"/>
    <s v="CBR_Ingestion_csm_custxformxconsentlog_v01_00_00.xlsx"/>
    <x v="0"/>
    <s v="In-Progress"/>
    <s v="Auto"/>
    <s v="N"/>
    <s v="N"/>
    <s v="N/A"/>
  </r>
  <r>
    <n v="154"/>
    <x v="0"/>
    <s v="CSM"/>
    <s v="Plan A"/>
    <s v="Source File (Push)"/>
    <n v="780"/>
    <s v="csm"/>
    <s v="custxformxconsentderived"/>
    <s v="custxformxconsentderived"/>
    <s v="persist_csm"/>
    <s v="csm_custxformxconsentderived"/>
    <s v="v_csm_custxformxconsentderived"/>
    <s v="csm_custxformxconsentderived_YYYYMMDD.txt"/>
    <s v="csm_custxformxconsentderived_YYYYMMDD.ctl"/>
    <s v="Daily"/>
    <s v="d"/>
    <s v="ingest_csm_custxformxconsentderived_d"/>
    <s v="CSM_CUSTXFORMXCONSENTDERIVED_YYYYMMDD.TXT"/>
    <s v="CBR_Ingestion_csm_custxformxconsentderived_v01_00_00.xlsx"/>
    <x v="0"/>
    <s v="In-Progress"/>
    <s v="Auto"/>
    <s v="N"/>
    <s v="N"/>
    <s v="N/A"/>
  </r>
  <r>
    <n v="155"/>
    <x v="0"/>
    <s v="CSM"/>
    <s v="Plan A"/>
    <s v="Source File (Push)"/>
    <n v="780"/>
    <s v="csm"/>
    <s v="custxformxconsentderivedlog"/>
    <s v="custxformxconsentderivedlog"/>
    <s v="persist_csm"/>
    <s v="csm_custxformxconsentderivedlog"/>
    <s v="v_csm_custxformxconsentderivedlog"/>
    <s v="csm_custxformxconsentderivedlog_YYYYMMDD.txt"/>
    <s v="csm_custxformxconsentderivedlog_YYYYMMDD.ctl"/>
    <s v="Daily"/>
    <s v="d"/>
    <s v="ingest_csm_custxformxconsentderivedlog_d"/>
    <s v="CSM_CUSTXFORMXCONSENTDERIVEDLOG_YYYYMMDD.TXT"/>
    <s v="CBR_Ingestion_csm_custxformxconsentderivedlog_v01_00_00.xlsx"/>
    <x v="0"/>
    <s v="In-Progress"/>
    <s v="Auto"/>
    <s v="N"/>
    <s v="N"/>
    <s v="N/A"/>
  </r>
  <r>
    <n v="156"/>
    <x v="1"/>
    <s v="K PLUS"/>
    <s v="Plan B (EBAN)"/>
    <s v="EBAN Extraction File"/>
    <n v="509"/>
    <s v="kplus"/>
    <s v="mb_actn_log"/>
    <s v="jmobileactlog_log"/>
    <s v="persist_kplus"/>
    <s v="kplus_jmobileactlog_log"/>
    <s v="v_kplus_jmobileactlog_log"/>
    <s v="kplus_jmobileactlog_log_yyyymmdd.txt"/>
    <m/>
    <s v="Daily"/>
    <s v="d"/>
    <s v="ingest_kplus_jmobileactlog_log_d"/>
    <s v="kplus_jmobileactlog_log_yyyymmdd.txt"/>
    <s v="CBR_Ingestion_kplus_jmobileactlog_log_v01_00_00.xlsx"/>
    <x v="0"/>
    <s v="In-Progress"/>
    <s v="Kaew"/>
    <m/>
    <m/>
    <s v="Lot 2"/>
  </r>
  <r>
    <n v="157"/>
    <x v="1"/>
    <s v="K PLUS"/>
    <s v="Plan B (EBAN)"/>
    <s v="EBAN Extraction File"/>
    <n v="509"/>
    <s v="kplus"/>
    <s v="mb_plus_ip_mstr"/>
    <s v="view_jmobile_log"/>
    <s v="persist_kplus"/>
    <s v="kplus_view_jmobile_log"/>
    <s v="v_kplus_view_jmobile_log"/>
    <s v="kplus_view_jmobile_log_YYYYMMDD.txt"/>
    <m/>
    <s v="Daily"/>
    <s v="d"/>
    <s v="ingest_kplus_view_jmobile_log_d"/>
    <s v="View_JMobile_Log"/>
    <s v="CBR_Ingestion_kplus_view_jmobile_log_v01_00_00.xlsx"/>
    <x v="0"/>
    <s v="In-Progress"/>
    <s v="Kaew"/>
    <m/>
    <m/>
    <s v="Lot 2"/>
  </r>
  <r>
    <n v="158"/>
    <x v="1"/>
    <s v="K PLUS"/>
    <s v="Plan B (EBAN)"/>
    <s v="EBAN Extraction File"/>
    <n v="509"/>
    <s v="kplus"/>
    <s v="mb_plus_ip_x_ar_rel"/>
    <s v="view_jmobileacctcard_log"/>
    <s v="persist_kplus"/>
    <s v="kplus_view_jmobileacctcard_log"/>
    <s v="v_kplus_view_jmobileacctcard_log"/>
    <s v="kplus_view_jmobileacctcard_log_YYYYMMDD.txt"/>
    <m/>
    <s v="Daily"/>
    <s v="d"/>
    <s v="ingest_kplus_view_jmobileacctcard_log_d"/>
    <s v="View_JMobileAcctCard_Log"/>
    <s v="CBR_Ingestion_kplus_view_jmobileacctcard_log_v01_00_00.xlsx"/>
    <x v="0"/>
    <s v="Pending Recheck"/>
    <s v="Kaew"/>
    <m/>
    <m/>
    <s v="Lot 2"/>
  </r>
  <r>
    <n v="159"/>
    <x v="1"/>
    <s v="K PLUS"/>
    <s v="Plan B (EBAN)"/>
    <s v="EBAN Extraction File"/>
    <n v="397"/>
    <s v="kplus"/>
    <s v="mb_bca_rgst_log_hd"/>
    <s v="view_balancealertreglog_log"/>
    <s v="persist_kplus"/>
    <s v="kplus_view_balancealertreglog_log"/>
    <s v="v_kplus_view_balancealertreglog_log"/>
    <s v="kplus_view_balancealertreglog_log_YYYYMMDD.txt"/>
    <m/>
    <s v="Daily"/>
    <s v="d"/>
    <s v="ingest_kplus_view_balancealertreglog_log_d"/>
    <s v="eMobileBatchLog.View_BalanceAlertRegLog_Log"/>
    <s v="CBR_Ingestion_kplus_view_balancealertreglog_log_v01_00_00.xlsx"/>
    <x v="0"/>
    <s v="In-Progress"/>
    <s v="Kaew"/>
    <m/>
    <m/>
    <s v="Lot 2"/>
  </r>
  <r>
    <n v="160"/>
    <x v="1"/>
    <s v="K PLUS"/>
    <s v="Plan B (EBAN)"/>
    <s v="EBAN Extraction File"/>
    <n v="509"/>
    <s v="kplus"/>
    <s v="mb_actn_log"/>
    <s v="actlog_qlocal"/>
    <s v="persist_kplus"/>
    <s v="kplus_actlog_qlocal"/>
    <s v="v_kplus_actlog_qlocal"/>
    <s v="kplus_actlog_qlocal_yyyymmdd.txt"/>
    <m/>
    <s v="Daily"/>
    <s v="d"/>
    <s v="ingest_kplus_actlog_qlocal_d"/>
    <s v="kplus_actlog_qlocal_yyyymmdd.txt"/>
    <s v="CBR_Ingestion_kplus_actlog_qlocal_v01_00_00.xlsx"/>
    <x v="0"/>
    <s v="In-Progress"/>
    <s v="Kaew"/>
    <m/>
    <m/>
    <s v="Lot 2"/>
  </r>
  <r>
    <n v="161"/>
    <x v="1"/>
    <s v="K PLUS"/>
    <s v="Plan B (EBAN)"/>
    <s v="EBAN Extraction File"/>
    <n v="509"/>
    <s v="kplus"/>
    <s v="mb_txn_log_hd"/>
    <s v="odsmbl_mbl_fnc_txn"/>
    <s v="persist_kplus"/>
    <s v="kplus_odsmbl_mbl_fnc_txn"/>
    <s v="v_kplus_odsmbl_mbl_fnc_txn"/>
    <s v="kplus_odsmbl_mbl_fnc_txn_YYYYMMDD.txt"/>
    <m/>
    <s v="Daily"/>
    <s v="d"/>
    <s v="ingest_kplus_odsmbl_mbl_fnc_txn_d"/>
    <s v="ODSMBL.MBL_FNC_TXN"/>
    <s v="CBR_Ingestion_kplus_odsmbl_mbl_fnc_txn_v01_00_00.xlsx"/>
    <x v="0"/>
    <s v="In-Progress"/>
    <s v="Auto"/>
    <s v="N"/>
    <s v="N"/>
    <s v="Lot 2"/>
  </r>
  <r>
    <n v="162"/>
    <x v="1"/>
    <s v="K PLUS"/>
    <s v="Plan B (EBAN)"/>
    <s v="EBAN Extraction File"/>
    <n v="509"/>
    <s v="kplus"/>
    <s v="mb_txn_log_hd"/>
    <s v="odsmbl_mbl_non_fnc_txn"/>
    <s v="persist_kplus"/>
    <s v="kplus_odsmbl_mbl_non_fnc_txn"/>
    <s v="v_kplus_odsmbl_mbl_non_fnc_txn"/>
    <s v="kplus_odsmbl_mbl_non_fnc_txn_YYYYMMDD.txt"/>
    <m/>
    <s v="Daily"/>
    <s v="d"/>
    <s v="ingest_kplus_odsmbl_mbl_non_fnc_txn_d"/>
    <s v="ODSMBL.MBL_NON_FNC_TXN  "/>
    <s v="CBR_Ingestion_kplus_odsmbl_mbl_non_fnc_txn_v01_00_00.xlsx"/>
    <x v="0"/>
    <s v="In-Progress"/>
    <s v="Auto"/>
    <s v="N"/>
    <s v="N"/>
    <s v="Lot 2"/>
  </r>
  <r>
    <n v="163"/>
    <x v="1"/>
    <s v="K PLUS"/>
    <s v="Plan B (EBAN)"/>
    <s v="EBAN Extraction File"/>
    <n v="397"/>
    <s v="kplus"/>
    <s v="mb_plus_bnk_cd"/>
    <s v="view_simbankbankinfo_log"/>
    <s v="persist_kplus"/>
    <s v="kplus_view_simbankbankinfo_log"/>
    <s v="v_kplus_view_simbankbankinfo_log"/>
    <s v="kplus_view_simbankbankinfo_log_YYYYMMDD.txt"/>
    <m/>
    <s v="Daily"/>
    <s v="d"/>
    <s v="ingest_kplus_view_simbankbankinfo_log_d"/>
    <s v="View_SIMBankBankInfo_Log"/>
    <s v="CBR_Ingestion_kplus_view_simbankbankinfo_log_v01_00_00.xlsx"/>
    <x v="0"/>
    <s v="In-Progress"/>
    <s v="Auto"/>
    <s v="Y"/>
    <s v="N"/>
    <s v="Lot 2"/>
  </r>
  <r>
    <n v="164"/>
    <x v="1"/>
    <s v="New-Trade"/>
    <s v="Plan B (EBAN)"/>
    <s v="Pull EBAN File"/>
    <n v="735"/>
    <s v="gts"/>
    <s v="refr_lmt_tdg_ac_ar"/>
    <s v="dbttnrel"/>
    <s v="persist_gts"/>
    <s v="gts_dbttnrel"/>
    <s v="v_gts_dbttnrel"/>
    <s v="gts_dbttnrel_YYYYMMDD.txt"/>
    <m/>
    <s v="Daily"/>
    <s v="d"/>
    <s v="ingest_gts_dbttnrel_d"/>
    <s v="DBTTNREL"/>
    <s v="CBR_Ingestion_gts_dbttnrel_v01_00_00.xlsx"/>
    <x v="0"/>
    <s v="In-Progress"/>
    <s v="Kaew"/>
    <m/>
    <m/>
    <s v="Lot 2"/>
  </r>
  <r>
    <n v="165"/>
    <x v="1"/>
    <s v="New-Trade"/>
    <s v="Plan B (EBAN)"/>
    <s v="Pull EBAN File"/>
    <n v="735"/>
    <s v="gts"/>
    <s v="lmt_tdg_ac_ar"/>
    <s v="kbgt_limit"/>
    <s v="persist_gts"/>
    <s v="gts_kbgt_limit"/>
    <s v="v_gts_kbgt_limit"/>
    <s v="KBGT_LIMIT_YYYYMMDD.TXT"/>
    <m/>
    <s v="Daily"/>
    <s v="d"/>
    <s v="ingest_gts_kbgt_limit_d"/>
    <s v="KBGT_LIMIT_YYYYMMDD.TXT"/>
    <s v="CBR_Ingestion_gts_kbgt_limit_v01_00_00.xlsx"/>
    <x v="0"/>
    <s v="In-Progress"/>
    <s v="Kaew"/>
    <m/>
    <m/>
    <s v="Lot 2"/>
  </r>
  <r>
    <n v="166"/>
    <x v="1"/>
    <s v="New-Trade"/>
    <s v="Plan B (EBAN)"/>
    <s v="Pull EBAN File"/>
    <n v="735"/>
    <s v="gts"/>
    <s v="refr_l4_lmt_tdg_ac_ar"/>
    <s v="dbtl4xl10"/>
    <s v="persist_gts"/>
    <s v="gts_dbtl4xl10"/>
    <s v="v_gts_dbtl4xl10"/>
    <s v="gts_dbtl4xl10_YYYYMMDD.txt"/>
    <m/>
    <s v="Daily"/>
    <s v="d"/>
    <s v="ingest_gts_dbtl4xl10_d"/>
    <s v="DBTL4xL10"/>
    <s v="CBR_Ingestion_gts_dbtl4xl10_v01_00_00.xlsx"/>
    <x v="0"/>
    <s v="In-Progress"/>
    <s v="Auto"/>
    <s v="N"/>
    <s v="N"/>
    <s v="Lot 2"/>
  </r>
  <r>
    <n v="167"/>
    <x v="1"/>
    <s v="New-Trade"/>
    <s v="Plan B (EBAN)"/>
    <s v="Pull EBAN File"/>
    <n v="735"/>
    <s v="gts"/>
    <s v="lmt_alct_tdg_ac_ar"/>
    <s v="kbgt_limit_allocated"/>
    <s v="persist_gts"/>
    <s v="gts_kbgt_limit_allocated"/>
    <s v="v_gts_kbgt_limit_allocated"/>
    <s v="KBGT_LIMIT_ALLOCATED_YYYYMMDD.TXT"/>
    <m/>
    <s v="Daily"/>
    <s v="d"/>
    <s v="ingest_gts_kbgt_limit_allocated_d"/>
    <s v="KBGT_LIMIT_ALLOCATED_YYYYMMDD.TXT"/>
    <s v="CBR_Ingestion_gts_kbgt_limit_allocated_v01_00_00.xlsx"/>
    <x v="0"/>
    <s v="In-Progress"/>
    <s v="Auto"/>
    <s v="N"/>
    <s v="N"/>
    <s v="Lot 2"/>
  </r>
  <r>
    <n v="168"/>
    <x v="0"/>
    <s v="Murex"/>
    <s v="Plan B (EBAN)"/>
    <s v="Pull EBAN File"/>
    <n v="590"/>
    <s v="mx"/>
    <s v="deal_ar_dtl"/>
    <s v="src_murx_deal_ar"/>
    <s v="persist_mx"/>
    <s v="mx_src_murx_deal_ar"/>
    <s v="v_mx_src_murx_deal_ar"/>
    <s v="src_murx_deal_ar_yyyymmdd.txt"/>
    <m/>
    <s v="Daily"/>
    <s v="d"/>
    <s v="ingest_mx_src_murx_deal_ar_d"/>
    <s v="src_murx_deal_ar_yyyymmdd.txt"/>
    <s v="CBR_Ingestion_mx_src_murx_deal_ar_v01_00_00.xlsx"/>
    <x v="0"/>
    <s v="In-Progress"/>
    <s v="Auto"/>
    <s v="N"/>
    <s v="N"/>
    <s v="N/A"/>
  </r>
  <r>
    <n v="169"/>
    <x v="0"/>
    <s v="Murex"/>
    <s v="Plan B (EBAN)"/>
    <s v="Pull EBAN File"/>
    <n v="590"/>
    <s v="mx"/>
    <s v="lmt_ctp"/>
    <s v="report_limit_ctp_funded_forint"/>
    <s v="persist_mx"/>
    <s v="mx_report_limit_ctp_funded_forint"/>
    <s v="v_mx_report_limit_ctp_funded_forint"/>
    <s v="Report_Limit_Ctp_Funded_ForInt_YYYYMMDD.txt"/>
    <m/>
    <s v="Daily"/>
    <s v="d"/>
    <s v="ingest_mx_report_limit_ctp_funded_forint_d"/>
    <s v="Report_Limit_Ctp_Funded_ForInt_YYYYMMDD.txt"/>
    <s v="CBR_Ingestion_mx_report_limit_ctp_funded_forint_v01_00_00.xlsx"/>
    <x v="0"/>
    <s v="In-Progress"/>
    <s v="Auto"/>
    <s v="N"/>
    <s v="change column name space to _"/>
    <s v="N/A"/>
  </r>
  <r>
    <n v="170"/>
    <x v="0"/>
    <s v="Murex"/>
    <s v="Plan B (EBAN)"/>
    <s v="Pull EBAN File"/>
    <n v="590"/>
    <s v="mx"/>
    <s v="lmt_pse"/>
    <s v="report_limit_pse_forint"/>
    <s v="persist_mx"/>
    <s v="mx_report_limit_pse_forint"/>
    <s v="v_mx_report_limit_pse_forint"/>
    <s v="Report_Limit_PSE_ForInt_YYYYMMDD.txt"/>
    <m/>
    <s v="Daily"/>
    <s v="d"/>
    <s v="ingest_mx_report_limit_pse_forint_d"/>
    <s v="Report_Limit_PSE_ForInt_YYYYMMDD.txt"/>
    <s v="CBR_Ingestion_mx_report_limit_pse_forint_v01_00_00.xlsx"/>
    <x v="0"/>
    <s v="In-Progress"/>
    <s v="Auto"/>
    <s v="N"/>
    <s v="change column name space to _"/>
    <s v="N/A"/>
  </r>
  <r>
    <n v="171"/>
    <x v="0"/>
    <s v="Murex"/>
    <s v="Plan B (EBAN)"/>
    <s v="Pull EBAN File"/>
    <n v="590"/>
    <s v="mx"/>
    <s v="lmt_se"/>
    <s v="report_limit_se_forint"/>
    <s v="persist_mx"/>
    <s v="mx_report_limit_se_forint"/>
    <s v="v_mx_report_limit_se_forint"/>
    <s v="Report_Limit_SE_ForInt_YYYYMMDD.txt"/>
    <m/>
    <s v="Daily"/>
    <s v="d"/>
    <s v="ingest_mx_report_limit_se_forint_d"/>
    <s v="Report_Limit_SE_ForInt_YYYYMMDD.txt"/>
    <s v="CBR_Ingestion_mx_report_limit_se_forint_v01_00_00.xlsx"/>
    <x v="0"/>
    <s v="In-Progress"/>
    <s v="Auto"/>
    <s v="N"/>
    <s v="change column name space to _"/>
    <s v="N/A"/>
  </r>
  <r>
    <n v="172"/>
    <x v="0"/>
    <s v="Murex"/>
    <s v="Plan B (EBAN)"/>
    <s v="Pull EBAN File"/>
    <n v="590"/>
    <s v="mx"/>
    <s v="lmt_ctp_utlz"/>
    <s v="reset_lp_ctp_funded_forint"/>
    <s v="persist_mx"/>
    <s v="mx_reset_lp_ctp_funded_forint"/>
    <s v="v_mx_reset_lp_ctp_funded_forint"/>
    <s v="Reset_LP_Ctp_Funded_ForInt_YYYYMMDD.txt"/>
    <m/>
    <s v="Daily"/>
    <s v="d"/>
    <s v="ingest_mx_reset_lp_ctp_funded_forint_d"/>
    <s v="Reset_LP_Ctp_Funded_ForInt_YYYYMMDD.txt"/>
    <s v="CBR_Ingestion_mx_reset_lp_ctp_funded_forint_v01_00_00.xlsx"/>
    <x v="0"/>
    <s v="In-Progress"/>
    <s v="Auto"/>
    <s v="N"/>
    <s v="change column name space to _"/>
    <s v="N/A"/>
  </r>
  <r>
    <n v="173"/>
    <x v="0"/>
    <s v="Murex"/>
    <s v="Plan B (EBAN)"/>
    <s v="Pull EBAN File"/>
    <n v="590"/>
    <s v="mx"/>
    <s v="lmt_pse_utlz"/>
    <s v="reset_mplcde_forint"/>
    <s v="persist_mx"/>
    <s v="mx_reset_mplcde_forint"/>
    <s v="v_mx_reset_mplcde_forint"/>
    <s v="Reset_MPLCDE_ForInt_YYYYMMDD.txt"/>
    <m/>
    <s v="Daily"/>
    <s v="d"/>
    <s v="ingest_mx_reset_mplcde_forint_d"/>
    <s v="Reset_MPLCDE_ForInt_YYYYMMDD.txt"/>
    <s v="CBR_Ingestion_mx_reset_mplcde_forint_v01_00_00.xlsx"/>
    <x v="0"/>
    <s v="In-Progress"/>
    <s v="Auto"/>
    <s v="N"/>
    <s v="change column name space to _"/>
    <s v="N/A"/>
  </r>
  <r>
    <n v="174"/>
    <x v="0"/>
    <s v="Murex"/>
    <s v="Plan B (EBAN)"/>
    <s v="Pull EBAN File"/>
    <n v="590"/>
    <s v="mx"/>
    <s v="lmt_eff_dt"/>
    <s v="limiteffective"/>
    <s v="persist_mx"/>
    <s v="mx_limiteffective"/>
    <s v="v_mx_limiteffective"/>
    <s v="MXLimitEffective_YYYYMMDD.txt"/>
    <m/>
    <s v="Daily"/>
    <s v="d"/>
    <s v="ingest_mx_limiteffective_d"/>
    <s v="MXLimitEffective_YYYYMMDD.txt"/>
    <s v="CBR_Ingestion_mx_limiteffective_v01_00_00.xlsx"/>
    <x v="0"/>
    <s v="In-Progress"/>
    <s v="Auto"/>
    <s v="N"/>
    <s v="change column name space to _"/>
    <s v="N/A"/>
  </r>
  <r>
    <n v="175"/>
    <x v="0"/>
    <s v="LEC​"/>
    <s v="Plan B (EBAN)"/>
    <s v="Pull EBAN File"/>
    <n v="72"/>
    <s v="lec"/>
    <s v="lgl_cr_file"/>
    <s v="lecp_lec3d18"/>
    <s v="persist_lec"/>
    <s v="lec_lecp_lec3d18"/>
    <s v="v_lec_lecp_lec3d18"/>
    <s v="LECP.LEC3D18.TXT"/>
    <m/>
    <s v="Monthly"/>
    <s v="m"/>
    <s v="ingest_lec_lecp_lec3d18_m"/>
    <s v="LECP.LEC3D18.TXT"/>
    <s v="CBR_Ingestion_lec_lecp_lec3d18_v01_00_00.xlsx"/>
    <x v="0"/>
    <s v="In-Progress"/>
    <s v="Auto"/>
    <s v="N"/>
    <s v="N"/>
    <s v="N/A"/>
  </r>
  <r>
    <n v="176"/>
    <x v="1"/>
    <s v="Supply Chain"/>
    <s v="Plan B (Source)"/>
    <s v="Pull Database"/>
    <n v="460"/>
    <s v="scf"/>
    <s v="pd_map"/>
    <s v="product_map"/>
    <s v="persist_scf"/>
    <s v="scf_product_map"/>
    <s v="v_scf_product_map"/>
    <s v="scf_product_map_YYYYMMDD.txt"/>
    <m/>
    <s v="Daily"/>
    <s v="d"/>
    <s v="ingest_scf_product_map_d"/>
    <s v="SCM_PRODUCT_MAP"/>
    <s v="CBR_Ingestion_scf_product_map_v01_00_00.xlsx"/>
    <x v="0"/>
    <s v="Pending Recheck"/>
    <s v="Auto"/>
    <s v="N"/>
    <s v="N"/>
    <s v="Lot 1"/>
  </r>
  <r>
    <n v="177"/>
    <x v="1"/>
    <s v="Supply Chain"/>
    <s v="Plan B (Source)"/>
    <s v="Pull Database"/>
    <n v="460"/>
    <s v="scf"/>
    <s v="lmt_x_ar_rel"/>
    <s v="vw_rdt_scf_cl_acct"/>
    <s v="persist_scf"/>
    <s v="scf_vw_rdt_scf_cl_acct"/>
    <s v="v_scf_vw_rdt_scf_cl_acct"/>
    <s v="scf_vw_rdt_scf_cl_acct_YYYYMMDD.txt"/>
    <m/>
    <s v="Daily"/>
    <s v="d"/>
    <s v="ingest_scf_vw_rdt_scf_cl_acct_d"/>
    <s v="VW_RDT_SCF_CL_ACCT"/>
    <s v="CBR_Ingestion_scf_vw_rdt_scf_cl_acct_v01_00_00.xlsx"/>
    <x v="0"/>
    <s v="Pending Recheck"/>
    <s v="Auto"/>
    <s v="N"/>
    <s v="N"/>
    <s v="Lot 1"/>
  </r>
  <r>
    <n v="178"/>
    <x v="1"/>
    <s v="PCB-Deposit"/>
    <s v="Plan B (EBAN)"/>
    <s v="Pull EBAN File"/>
    <n v="668"/>
    <s v="pcb_dep"/>
    <s v="ar_ca_lmt"/>
    <s v="src_pf_ar_ca_limit_dly"/>
    <s v="persist_pcb_dep"/>
    <s v="pcb_dep_src_pf_ar_ca_limit_dly"/>
    <s v="v_pcb_dep_src_pf_ar_ca_limit_dly"/>
    <s v="src_pf_ar_ca_limit_dly_yyyymmdd.txt"/>
    <m/>
    <s v="Daily"/>
    <s v="d"/>
    <s v="ingest_pcb_dep_src_pf_ar_ca_limit_dly_d"/>
    <s v="src_pf_ar_ca_limit_dly_yyyymmdd.txt"/>
    <s v="CBR_Ingestion_pcb_dep_src_pf_ar_ca_limit_dly_v01_00_00.xlsx"/>
    <x v="0"/>
    <s v="In-Progress"/>
    <s v="Auto"/>
    <s v="N"/>
    <s v="N"/>
    <s v="Lot 2"/>
  </r>
  <r>
    <n v="179"/>
    <x v="1"/>
    <s v="PCB-Lending"/>
    <s v="Plan B (EBAN)"/>
    <s v="Pull EBAN File"/>
    <n v="668.08"/>
    <s v="pcb_loan"/>
    <s v="fnc_svc_txn"/>
    <s v="common_transaction_file"/>
    <s v="persist_pcb_loan"/>
    <s v="pcb_loan_common_transaction_file"/>
    <s v="v_pcb_loan_common_transaction_file"/>
    <s v="common_transaction file.txt"/>
    <m/>
    <s v="Daily"/>
    <s v="d"/>
    <s v="ingest_pcb_loan_common_transaction_file_d"/>
    <s v="common_transaction file.txt"/>
    <s v="CBR_Ingestion_pcb_loan_common_transaction_file_v01_00_00.xlsx"/>
    <x v="0"/>
    <s v="In-Progress"/>
    <s v="Auto"/>
    <s v="N"/>
    <s v="N"/>
    <s v="Lot 2"/>
  </r>
  <r>
    <n v="180"/>
    <x v="1"/>
    <s v="Supply Chain"/>
    <s v="Plan B (Source)"/>
    <s v="Pull Database"/>
    <n v="460"/>
    <s v="scf"/>
    <s v="trd_acct"/>
    <s v="trading_acct"/>
    <s v="persist_scf"/>
    <s v="scf_trading_acct"/>
    <s v="v_scf_trading_acct"/>
    <s v="scf_trading_acct_YYYYMMDD.txt"/>
    <m/>
    <s v="Daily"/>
    <s v="d"/>
    <s v="ingest_scf_trading_acct_d"/>
    <s v="SCM_TRADING_ACCT"/>
    <s v="CBR_Ingestion_scf_trading_acct_v01_00_00.xlsx"/>
    <x v="0"/>
    <s v="Pending Recheck"/>
    <s v="Auto"/>
    <s v="N"/>
    <s v="N"/>
    <s v="Lot 1"/>
  </r>
  <r>
    <n v="181"/>
    <x v="1"/>
    <s v="HRCRC"/>
    <s v="Plan B (EBAN)"/>
    <s v="Pull EBAN IN File"/>
    <n v="497"/>
    <s v="hrcrc"/>
    <s v="vc_rc_cd"/>
    <s v="vc_rc_cd"/>
    <s v="persist_hrcrc"/>
    <s v="hrcrc_vc_rc_cd"/>
    <s v="v_hrcrc_vc_rc_cd"/>
    <s v="hrcrc_vc_rc_cd_YYYYMMDD.txt"/>
    <m/>
    <s v="Daily"/>
    <s v="d"/>
    <s v="ingest_hrcrc_vc_rc_cd_d"/>
    <s v="VC_RC_CD"/>
    <s v="CBR_Ingestion_hrcrc_vc_rc_cd_v01_00_00.xlsx"/>
    <x v="0"/>
    <s v="In-Progress"/>
    <s v="Auto"/>
    <s v="N"/>
    <s v="N"/>
    <s v="Lot 2"/>
  </r>
  <r>
    <n v="182"/>
    <x v="1"/>
    <s v="Cardlink"/>
    <s v="Plan B (EBAN/DIH)"/>
    <s v="Pull EBAN/DIH file"/>
    <n v="268"/>
    <s v="cardlink"/>
    <m/>
    <s v="kb1dh001_cp1t170_02"/>
    <s v="persist_cardlink"/>
    <s v="cardlink_kb1dh001_cp1t170_02"/>
    <s v="v_cardlink_kb1dh001_cp1t170_02"/>
    <s v="CPACP.DIH.KB1DH001.CP1T170.Dddmmyy.TXT"/>
    <m/>
    <s v="S"/>
    <s v="s"/>
    <s v="ingest_cardlink_kb1dh001_cp1t170_02_s"/>
    <s v="CPACP.DIH.KB1DH001.CP1T170.Dddmmyy.TXT_x000a_(Target Table: cardlink_kb1dh001_cp1t170_02)"/>
    <s v="CBR_Ingestion_cardlink_kb1dh001_cp1t170_02_v01_00_00.xlsx"/>
    <x v="0"/>
    <s v="In-Progress"/>
    <s v="Kaew"/>
    <s v="N"/>
    <s v="change column name - to _"/>
    <s v="Lot 2"/>
  </r>
  <r>
    <n v="183"/>
    <x v="1"/>
    <s v="Cardlink"/>
    <s v="Plan B (EBAN/DIH)"/>
    <s v="Pull EBAN/DIH file"/>
    <n v="268"/>
    <s v="cardlink"/>
    <m/>
    <s v="kb1dh037_cptcpf_d"/>
    <s v="persist_cardlink"/>
    <s v="cardlink_kb1dh037_cptcpf_d"/>
    <s v="v_cardlink_kb1dh037_cptcpf_d"/>
    <s v="CPACP.DIH.KB1DH037.CPTCPF.Dddmmyy.TXT"/>
    <m/>
    <s v="Daily"/>
    <s v="d"/>
    <s v="ingest_cardlink_kb1dh037_cptcpf_d_d"/>
    <s v="CPACP.DIH.KB1DH037.CPTCPF.Dddmmyy.TXT_x000a_(Target Table: cardlink_kb1dh037_cptcpf_d)"/>
    <s v="CBR_Ingestion_cardlink_kb1dh037_cptcpf_d_v01_00_00.xlsx"/>
    <x v="0"/>
    <s v="In-Progress"/>
    <s v="Kaew"/>
    <s v="N"/>
    <s v="change column name - to _"/>
    <s v="Lot 2"/>
  </r>
  <r>
    <n v="184"/>
    <x v="1"/>
    <s v="Cardlink"/>
    <s v="Plan B (EBAN/DIH)"/>
    <s v="Pull EBAN/DIH file"/>
    <n v="268"/>
    <s v="cardlink"/>
    <m/>
    <s v="kb1dh037_cpccpf_d"/>
    <s v="persist_cardlink"/>
    <s v="cardlink_kb1dh037_cpccpf_d"/>
    <s v="v_cardlink_kb1dh037_cpccpf_d"/>
    <s v="CPACP.DIH.KB1DH037.CPCCPF.Dddmmyy.TXT"/>
    <m/>
    <s v="Daily"/>
    <s v="d"/>
    <s v="ingest_cardlink_kb1dh037_cpccpf_d_d"/>
    <s v="CPACP.DIH.KB1DH037.CPCCPF.Dddmmyy.TXT_x000a_(Target Table: cardlink_kb1dh037_cpccpf_d)"/>
    <s v="CBR_Ingestion_cardlink_kb1dh037_cpccpf_d_v01_00_00.xlsx"/>
    <x v="0"/>
    <s v="In-Progress"/>
    <s v="Kaew"/>
    <s v="N"/>
    <s v="change column name - to _"/>
    <s v="Lot 2"/>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s v="CPACP.DIH.KB1DH013.EPTRANS.Dddmmyy"/>
    <x v="0"/>
  </r>
  <r>
    <x v="0"/>
    <s v="CPACP.DIH.KB1DH045.CC1D289G.Dddmmyy"/>
    <x v="1"/>
  </r>
  <r>
    <x v="0"/>
    <s v="CPACP.DIH.KB1DH002.CPBCRD.D%%TRANDATE"/>
    <x v="0"/>
  </r>
  <r>
    <x v="0"/>
    <s v="CPACP.DIH.KB1DH005.KBBCRD.D%%TRANDATE"/>
    <x v="0"/>
  </r>
  <r>
    <x v="0"/>
    <s v="CPACP.DIH.KB1DH023.LBPTTRN.Dddmmyy.TXT"/>
    <x v="0"/>
  </r>
  <r>
    <x v="0"/>
    <s v="CPACP.DIH.KB1DH039.CCND5012.Dddmmyy.TXT"/>
    <x v="0"/>
  </r>
  <r>
    <x v="0"/>
    <s v="CPACP.DIH.KB1DH017.CPAMT.Dddmmyy.TXT"/>
    <x v="0"/>
  </r>
  <r>
    <x v="0"/>
    <s v="CPACP.DIH.KB1DH019.CC1T377.Dddmmyy.txt"/>
    <x v="0"/>
  </r>
  <r>
    <x v="0"/>
    <s v="CPACP.DIH.KB1DH018.CPSRPTT.Dddmmyy.TXT"/>
    <x v="0"/>
  </r>
  <r>
    <x v="0"/>
    <s v="CPACP.DIH.KB1DH037.CPCCPF.Dddmmyy.TXT"/>
    <x v="2"/>
  </r>
  <r>
    <x v="0"/>
    <s v="CPACP.DIH.KB1DH037.CPCCPF.Dddmmyy.TXT"/>
    <x v="3"/>
  </r>
  <r>
    <x v="0"/>
    <s v="CPACP.DIH.KB1DH003.CPBCUS.D%%TRANDATE"/>
    <x v="0"/>
  </r>
  <r>
    <x v="0"/>
    <s v="CPACP.DIH.KB1DH006.KBBCUS.D%%TRANDATE"/>
    <x v="0"/>
  </r>
  <r>
    <x v="0"/>
    <s v="CPACP.DIH.KB1DH028.CCIXPT.Dddmmyy.TXT"/>
    <x v="0"/>
  </r>
  <r>
    <x v="0"/>
    <s v="CPACP.DIH.KB1DH029.CCATABLA.Dddmmyy.TXT"/>
    <x v="0"/>
  </r>
  <r>
    <x v="0"/>
    <s v="CPACP.DIH.KB1DH030.CUPTRAN.Dddmmyy.TXT"/>
    <x v="0"/>
  </r>
  <r>
    <x v="0"/>
    <s v="CPACP.DIH.KB1DH031.CC1D583B.Dddmmyy.TXT"/>
    <x v="0"/>
  </r>
  <r>
    <x v="0"/>
    <s v="CPACP.DIH.KB1DH001.CP1T170.Dddmmyy.TXT"/>
    <x v="4"/>
  </r>
  <r>
    <x v="0"/>
    <s v="CPACP.DIH.KB1DH001.CP1T170.Dddmmyy.TXT"/>
    <x v="5"/>
  </r>
  <r>
    <x v="0"/>
    <s v="CPACP.DIH.KB1DH007.CPAHF.D%%TRANDATE"/>
    <x v="0"/>
  </r>
  <r>
    <x v="0"/>
    <s v="CPACP.DIH.KB1DH011.CC1D2027.Dddmmyy"/>
    <x v="0"/>
  </r>
  <r>
    <x v="0"/>
    <s v="CPACP.DIH.KB1DH012.CPCAH.Dddmmyy"/>
    <x v="0"/>
  </r>
  <r>
    <x v="0"/>
    <s v="CPACP.DIH.KB1DH014.CC1DMPGL.Dddmmyy"/>
    <x v="0"/>
  </r>
  <r>
    <x v="0"/>
    <s v="CPACP.DIH.KB1DH020.CC1D582D.Dddmmyy.TXT"/>
    <x v="0"/>
  </r>
  <r>
    <x v="0"/>
    <s v="CPACP.DIH.KB1DH021.CC1D582S.Dddmmyy.TXT"/>
    <x v="0"/>
  </r>
  <r>
    <x v="0"/>
    <s v="CPACP.DIH.KB1DH022.OADCC32.Dddmmyy.TXT"/>
    <x v="0"/>
  </r>
  <r>
    <x v="0"/>
    <s v="CPACP.DIH.KB1DH024.CC1D560.Dddmmyy.TXT"/>
    <x v="0"/>
  </r>
  <r>
    <x v="0"/>
    <s v="CPACP.DIH.KB1DH025.CPCAH.Dddmmyy.TXT"/>
    <x v="0"/>
  </r>
  <r>
    <x v="0"/>
    <s v="CPACP.DIH.KB1DH032.ADDTYPE"/>
    <x v="0"/>
  </r>
  <r>
    <x v="0"/>
    <s v="CPACP.LA10S.OATKN.OUTBOUND"/>
    <x v="0"/>
  </r>
  <r>
    <x v="0"/>
    <s v="CPACP.DIH.KB1DH037.CPTCPF.Dddmmyy.TXT"/>
    <x v="6"/>
  </r>
  <r>
    <x v="0"/>
    <s v="CPACP.DIH.KB1DH037.CPTCPF.Dddmmyy.TXT"/>
    <x v="7"/>
  </r>
  <r>
    <x v="0"/>
    <s v="CPACP.DIH.KB1DH038.CC1D5012.Dddmmyy.TXT"/>
    <x v="0"/>
  </r>
  <r>
    <x v="0"/>
    <s v="CLCBP.DIH.LB1DH002.LBCRD.D%%TRANDATE"/>
    <x v="0"/>
  </r>
  <r>
    <x v="1"/>
    <s v="CPACP.DIH.CI1D1166.CRDHD.Dddmmyy.TXT"/>
    <x v="0"/>
  </r>
  <r>
    <x v="1"/>
    <s v="CPACP.DIH.CI1D1178.CRDREG.Dddmmyy.TXT"/>
    <x v="0"/>
  </r>
  <r>
    <x v="1"/>
    <s v="CPACP.DIH.CI1D1167.CARDTYPE.Dddmmyy.TXT"/>
    <x v="0"/>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s v="ccms_bda772n2_cardholder_full_dih_enc_YYYYMMDD.txt"/>
    <x v="0"/>
  </r>
  <r>
    <x v="0"/>
    <s v="ccms_bda772n4_cardregister_YYYYMMDD.txt"/>
    <x v="1"/>
  </r>
  <r>
    <x v="0"/>
    <s v="ccms_bp772n1_cardholder_purge_YYYYMMDD.txt"/>
    <x v="2"/>
  </r>
  <r>
    <x v="0"/>
    <s v="ccms_bda772n5_listcardtype_YYYYMMDD.txt"/>
    <x v="3"/>
  </r>
  <r>
    <x v="1"/>
    <s v="FCD_AR_YYYYMMDD.txt"/>
    <x v="4"/>
  </r>
  <r>
    <x v="2"/>
    <s v="gts_dbttnrel_YYYYMMDD.txt"/>
    <x v="5"/>
  </r>
  <r>
    <x v="2"/>
    <s v="KBGT_CONT_OUTSTANDING_YYYYMMDD.TXT"/>
    <x v="6"/>
  </r>
  <r>
    <x v="2"/>
    <s v="KBGT_LIMIT_ALLOCATED_YYYYMMDD.TXT"/>
    <x v="7"/>
  </r>
  <r>
    <x v="2"/>
    <s v="KBGT_LIMIT_YYYYMMDD.TXT"/>
    <x v="8"/>
  </r>
  <r>
    <x v="2"/>
    <s v="KBGT_LOAN_OUTSTANDING_YYYYMMDD.TXT"/>
    <x v="9"/>
  </r>
  <r>
    <x v="3"/>
    <s v="DIH_Composite_V_LPM_X_IP_REL"/>
    <x v="10"/>
  </r>
  <r>
    <x v="4"/>
    <s v="MMLiveMat_YYYYMMDD.txt"/>
    <x v="11"/>
  </r>
  <r>
    <x v="4"/>
    <s v="MXLimitEffective_YYYYMMDD.txt"/>
    <x v="12"/>
  </r>
  <r>
    <x v="4"/>
    <s v="MXMKTEvent_YYYYMMDD.txt"/>
    <x v="13"/>
  </r>
  <r>
    <x v="4"/>
    <s v="Report_Limit_Ctp_Funded_ForInt_YYYYMMDD.txt"/>
    <x v="14"/>
  </r>
  <r>
    <x v="4"/>
    <s v="Report_Limit_PSE_ForInt_YYYYMMDD.txt"/>
    <x v="15"/>
  </r>
  <r>
    <x v="4"/>
    <s v="Report_Limit_SE_ForInt_YYYYMMDD.txt"/>
    <x v="16"/>
  </r>
  <r>
    <x v="4"/>
    <s v="Reset_LP_Ctp_Funded_ForInt_YYYYMMDD.txt"/>
    <x v="17"/>
  </r>
  <r>
    <x v="4"/>
    <s v="Reset_MPLCDE_ForInt_YYYYMMDD.txt"/>
    <x v="18"/>
  </r>
  <r>
    <x v="4"/>
    <s v="src_murx_deal_ar_yyyymmdd.txt"/>
    <x v="19"/>
  </r>
  <r>
    <x v="5"/>
    <s v="CISP.CB2D0005.ODENCITD.SAM_YYYYMMDD"/>
    <x v="20"/>
  </r>
  <r>
    <x v="5"/>
    <s v="cls500029_yyyymmdd.txt"/>
    <x v="21"/>
  </r>
  <r>
    <x v="5"/>
    <s v="SRC_PF_AR_CA_CR_INF_DLY_yyyymmdd.txt"/>
    <x v="22"/>
  </r>
  <r>
    <x v="5"/>
    <s v="src_pf_ar_ca_dly_yyyymmdd.txt"/>
    <x v="23"/>
  </r>
  <r>
    <x v="5"/>
    <s v="src_pf_ar_ca_limit_dly_yyyymmdd.txt"/>
    <x v="24"/>
  </r>
  <r>
    <x v="5"/>
    <s v="src_pf_ar_fx_dly_yyyymmdd.txt"/>
    <x v="25"/>
  </r>
  <r>
    <x v="5"/>
    <s v="src_pf_ar_sa_dly_yyyymmdd.txt"/>
    <x v="26"/>
  </r>
  <r>
    <x v="5"/>
    <s v="src_pf_ar_sf_dly_yyyymmdd.txt"/>
    <x v="27"/>
  </r>
  <r>
    <x v="5"/>
    <s v="src_pf_txn_mis_eft_dly_yyyymmdd.txt"/>
    <x v="28"/>
  </r>
  <r>
    <x v="6"/>
    <s v="Common_Account_Info_YYYYMMDD.txt"/>
    <x v="29"/>
  </r>
  <r>
    <x v="6"/>
    <s v="Common_Account_Tier_By_Time.txt"/>
    <x v="30"/>
  </r>
  <r>
    <x v="6"/>
    <s v="Common_Limit_Info_YYYYMMDD.txt"/>
    <x v="31"/>
  </r>
  <r>
    <x v="6"/>
    <s v="Common_Loan_Purpose_Table_yyyymmdd.txt"/>
    <x v="32"/>
  </r>
  <r>
    <x v="6"/>
    <s v="Common_Market_Code_YYYYMMDD.txt"/>
    <x v="33"/>
  </r>
  <r>
    <x v="6"/>
    <s v="Common_Product_Type.txt"/>
    <x v="34"/>
  </r>
  <r>
    <x v="6"/>
    <s v="Common_Rate_Type.txt"/>
    <x v="35"/>
  </r>
  <r>
    <x v="6"/>
    <s v="Common_Sub_Type.txt"/>
    <x v="36"/>
  </r>
  <r>
    <x v="6"/>
    <s v="common_transaction file.txt"/>
    <x v="37"/>
  </r>
  <r>
    <x v="7"/>
    <s v="LCR070_YYYYMMDD.txt"/>
    <x v="38"/>
  </r>
  <r>
    <x v="7"/>
    <s v="SRC_EXIMAR_YYYYMMDD.TXT"/>
    <x v="39"/>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n v="1"/>
    <s v="Batch 1"/>
    <s v="PCB-Deposit"/>
    <s v="Plan B (EBAN)"/>
    <x v="0"/>
    <s v="Plan B"/>
    <s v="Pull EBAN File"/>
    <n v="668"/>
    <s v="src_pf_ar_sa_dly"/>
    <s v="persist_pcb_dep"/>
    <s v="pcb_dep_src_pf_ar_sa_dly"/>
    <m/>
    <s v="src_pf_ar_sa_dly_yyyymmdd.txt"/>
    <m/>
    <s v="pcb_dep_src_pf_ar_sa_dly"/>
    <s v="Tailor"/>
    <s v=""/>
    <s v="ingest_pcb_dep_src_pf_ar_sa_dly_"/>
    <s v="src_pf_ar_sa_dly_yyyymmdd.txt"/>
    <s v="CBR_Ingestion_pcb_dep_src_pf_ar_sa_dly_v01_00_00.xlsx"/>
    <s v="Submitted"/>
    <s v="In-Progress"/>
    <s v="Kaew"/>
    <s v="Y"/>
    <s v="N"/>
    <s v="N/A"/>
    <s v="- Have rec type (To be revised)"/>
    <s v="Header/Tailor"/>
    <s v="Not Started"/>
    <s v="Re-checked"/>
    <s v="Re-checked"/>
    <s v="Not Started"/>
    <s v="Not Started"/>
    <m/>
    <s v="Not Started"/>
    <m/>
    <m/>
    <x v="0"/>
    <m/>
    <x v="0"/>
    <m/>
    <s v="Completed"/>
    <s v="Completed"/>
  </r>
  <r>
    <n v="2"/>
    <s v="Batch 1"/>
    <s v="PCB-Deposit"/>
    <s v="Plan B (EBAN)"/>
    <x v="0"/>
    <s v="Plan B"/>
    <s v="Pull EBAN File"/>
    <n v="668"/>
    <s v="src_pf_ar_ca_dly"/>
    <s v="persist_pcb_dep"/>
    <s v="pcb_dep_src_pf_ar_ca_dly"/>
    <m/>
    <s v="src_pf_ar_ca_dly_yyyymmdd.txt"/>
    <m/>
    <s v="pcb_dep_src_pf_ar_ca_dly"/>
    <s v="Tailor"/>
    <s v=""/>
    <s v="ingest_pcb_dep_src_pf_ar_ca_dly_"/>
    <s v="src_pf_ar_ca_dly_yyyymmdd.txt"/>
    <s v="CBR_Ingestion_pcb_dep_src_pf_ar_ca_dly_v01_00_00.xlsx"/>
    <s v="Submitted"/>
    <s v="In-Progress"/>
    <s v="Kaew"/>
    <s v="Y"/>
    <s v="N"/>
    <s v="N/A"/>
    <s v="- Have rec type (To be revised)"/>
    <s v="Header/Tailor"/>
    <s v="Not Started"/>
    <s v="Re-checked"/>
    <s v="Re-checked"/>
    <s v="Not Started"/>
    <s v="Not Started"/>
    <m/>
    <s v="Not Started"/>
    <m/>
    <m/>
    <x v="0"/>
    <m/>
    <x v="0"/>
    <m/>
    <s v="Completed"/>
    <s v="Completed"/>
  </r>
  <r>
    <n v="3"/>
    <s v="Batch 1"/>
    <s v="PCB-Deposit"/>
    <s v="Plan B (EBAN)"/>
    <x v="0"/>
    <s v="Plan B"/>
    <s v="Pull EBAN File"/>
    <n v="668"/>
    <s v="src_pf_ar_fx_dly"/>
    <s v="persist_pcb_dep"/>
    <s v="pcb_dep_src_pf_ar_fx_dly"/>
    <m/>
    <s v="src_pf_ar_fx_dly_yyyymmdd.txt"/>
    <m/>
    <s v="pcb_dep_src_pf_ar_fx_dly"/>
    <s v="Tailor"/>
    <s v=""/>
    <s v="ingest_pcb_dep_src_pf_ar_fx_dly_"/>
    <s v="src_pf_ar_fx_dly_yyyymmdd.txt"/>
    <s v="CBR_Ingestion_pcb_dep_src_pf_ar_fx_dly_v01_00_00.xlsx"/>
    <s v="Submitted"/>
    <s v="In-Progress"/>
    <s v="Kaew"/>
    <s v="Y"/>
    <s v="N"/>
    <s v="N/A"/>
    <s v="- Have rec type (To be revised)"/>
    <s v="Header/Tailor"/>
    <s v="Not Started"/>
    <s v="Re-checked"/>
    <s v="Re-checked"/>
    <s v="Not Started"/>
    <s v="Not Started"/>
    <m/>
    <s v="Not Started"/>
    <m/>
    <m/>
    <x v="0"/>
    <m/>
    <x v="0"/>
    <m/>
    <s v="Completed"/>
    <s v="Completed"/>
  </r>
  <r>
    <n v="4"/>
    <s v="Batch 1"/>
    <s v="PCB-Deposit"/>
    <s v="Plan B (EBAN)"/>
    <x v="0"/>
    <s v="Plan B"/>
    <s v="Pull EBAN File"/>
    <n v="668"/>
    <s v="src_pf_ar_sf_dly"/>
    <s v="persist_pcb_dep"/>
    <s v="pcb_dep_src_pf_ar_sf_dly"/>
    <m/>
    <s v="src_pf_ar_sf_dly_yyyymmdd.txt"/>
    <m/>
    <s v="pcb_dep_src_pf_ar_sf_dly"/>
    <s v="Tailor"/>
    <s v=""/>
    <s v="ingest_pcb_dep_src_pf_ar_sf_dly_"/>
    <s v="src_pf_ar_sf_dly_yyyymmdd.txt"/>
    <s v="CBR_Ingestion_pcb_dep_src_pf_ar_sf_dly_v01_00_00.xlsx"/>
    <s v="Submitted"/>
    <s v="In-Progress"/>
    <s v="Kaew"/>
    <s v="Y"/>
    <s v="N"/>
    <s v="N/A"/>
    <s v="- Have rec type (To be revised)"/>
    <s v="Header/Tailor"/>
    <s v="Not Started"/>
    <s v="Re-checked"/>
    <s v="Re-checked"/>
    <s v="Not Started"/>
    <s v="Not Started"/>
    <m/>
    <s v="Not Started"/>
    <m/>
    <m/>
    <x v="0"/>
    <m/>
    <x v="0"/>
    <m/>
    <s v="Completed"/>
    <s v="Completed"/>
  </r>
  <r>
    <n v="5"/>
    <s v="Batch 1"/>
    <s v="PCB-Deposit"/>
    <s v="Plan B (EBAN)"/>
    <x v="0"/>
    <s v="Plan B"/>
    <s v="Pull EBAN File"/>
    <n v="668"/>
    <s v="extrate1"/>
    <s v="persist_pcb_dep"/>
    <s v="pcb_dep_extrate1"/>
    <m/>
    <s v="PCB_DIH_ExtRATE1_YYYYMMDD.txt"/>
    <m/>
    <s v="pcb_dep_extrate1"/>
    <s v="Tailor"/>
    <s v=""/>
    <s v="ingest_pcb_dep_extrate1_"/>
    <s v="PCB_DIH_ExtRATE1_YYYYMMDD.txt"/>
    <s v="CBR_Ingestion_pcb_dep_extrate1_v01_00_00.xlsx"/>
    <s v="Submitted"/>
    <s v="Pending Recheck"/>
    <s v="Kaew"/>
    <s v="N"/>
    <s v="N"/>
    <s v="N/A"/>
    <s v="- Have rec type (To be revised)"/>
    <s v="Header/Tailor"/>
    <s v="Not Started"/>
    <s v="Re-checked"/>
    <s v="Re-checked"/>
    <s v="Not Started"/>
    <s v="Not Started"/>
    <m/>
    <s v="Not Started"/>
    <m/>
    <m/>
    <x v="0"/>
    <m/>
    <x v="0"/>
    <m/>
    <s v="Completed"/>
    <s v="Completed"/>
  </r>
  <r>
    <n v="6"/>
    <s v="Batch 2"/>
    <s v="PCB-Lending"/>
    <s v="Plan B (EBAN)"/>
    <x v="1"/>
    <s v="Plan B"/>
    <s v="Pull EBAN File"/>
    <n v="668.08"/>
    <s v="common_account_info"/>
    <s v="persist_pcb_loan"/>
    <s v="pcb_loan_common_account_info"/>
    <m/>
    <s v="Common_Account_Info_YYYYMMDD.txt"/>
    <m/>
    <s v="pcb_loan_common_account_info"/>
    <s v="Tailor"/>
    <s v=""/>
    <s v="ingest_pcb_loan_common_account_info_"/>
    <s v="Common_Account_Info_YYYYMMDD.txt"/>
    <s v="CBR_Ingestion_pcb_loan_common_account_info_v01_00_00.xlsx"/>
    <s v="Submitted"/>
    <s v="In-Progress"/>
    <s v="Kaew"/>
    <s v="Header"/>
    <s v="N"/>
    <s v="Lot 1"/>
    <s v="- Have rec type (To be revised)"/>
    <s v="Header/Tailor"/>
    <s v="Not Started"/>
    <s v="Re-checked"/>
    <s v="Re-checked"/>
    <s v="Not Started"/>
    <s v="Not Started"/>
    <m/>
    <s v="Not Started"/>
    <m/>
    <m/>
    <x v="0"/>
    <m/>
    <x v="0"/>
    <m/>
    <s v="Completed"/>
    <s v="Completed"/>
  </r>
  <r>
    <n v="7"/>
    <s v="Batch 2"/>
    <s v="PCB-Lending"/>
    <s v="Plan B (EBAN)"/>
    <x v="1"/>
    <s v="Plan B"/>
    <s v="Pull EBAN File"/>
    <n v="668.08"/>
    <s v="common_limit_info"/>
    <s v="persist_pcb_loan"/>
    <s v="pcb_loan_common_limit_info"/>
    <m/>
    <s v="Common_Limit_Info_YYYYMMDD.txt"/>
    <m/>
    <s v="pcb_loan_common_limit_info"/>
    <s v="Tailor"/>
    <s v=""/>
    <s v="ingest_pcb_loan_common_limit_info_"/>
    <s v="Common_Limit_Info_YYYYMMDD.txt"/>
    <s v="CBR_Ingestion_pcb_loan_common_limit_info_v01_00_00.xlsx"/>
    <s v="Submitted"/>
    <s v="In-Progress"/>
    <s v="Auto"/>
    <s v="N"/>
    <m/>
    <s v="Lot 1"/>
    <s v="- Have rec type (To be revised)_x000a_- [Feb 21] Remark: _x000a_File Delimiter listed as | (pipe) as per Table Spec"/>
    <s v="Header/Tailor"/>
    <s v="Not Started"/>
    <s v="Re-checked"/>
    <s v="Re-checked"/>
    <s v="Not Started"/>
    <s v="Not Started"/>
    <m/>
    <s v="Not Started"/>
    <m/>
    <m/>
    <x v="0"/>
    <m/>
    <x v="0"/>
    <m/>
    <s v="Completed"/>
    <s v="Completed"/>
  </r>
  <r>
    <n v="8"/>
    <s v="Batch 2"/>
    <s v="PCB-Lending"/>
    <s v="Plan B (EBAN)"/>
    <x v="1"/>
    <s v="Plan B"/>
    <s v="Pull EBAN File"/>
    <n v="668.08"/>
    <s v="common_market_code"/>
    <s v="persist_pcb_loan"/>
    <s v="pcb_loan_common_market_code"/>
    <m/>
    <s v="Common_Market_Code_YYYYMMDD.txt"/>
    <m/>
    <s v="pcb_loan_common_market_code"/>
    <s v="Tailor"/>
    <s v=""/>
    <s v="ingest_pcb_loan_common_market_code_"/>
    <s v="Common_Market_Code_YYYYMMDD.txt"/>
    <s v="CBR_Ingestion_pcb_loan_common_market_code_v01_00_00.xlsx"/>
    <s v="Submitted"/>
    <s v="To-Revise"/>
    <s v="Auto"/>
    <s v="N"/>
    <m/>
    <s v="Lot 1"/>
    <s v="- Have rec type (To be revised)_x000a_- [Feb 21] Remark: _x000a_File Delimiter listed as | (pipe) as per Table Spec"/>
    <s v="Header/Tailor"/>
    <s v="Not Started"/>
    <s v="Re-checked"/>
    <s v="Re-checked"/>
    <s v="Not Started"/>
    <s v="Not Started"/>
    <m/>
    <s v="Not Started"/>
    <m/>
    <m/>
    <x v="0"/>
    <m/>
    <x v="0"/>
    <m/>
    <s v="Completed"/>
    <s v="Completed"/>
  </r>
  <r>
    <n v="9"/>
    <s v="Batch 2"/>
    <s v="PCB-Lending"/>
    <s v="Plan B (EBAN)"/>
    <x v="1"/>
    <s v="Plan B"/>
    <s v="Pull EBAN File"/>
    <n v="668.08"/>
    <s v="common_rate_type"/>
    <s v="persist_pcb_loan"/>
    <s v="pcb_loan_common_rate_type"/>
    <m/>
    <s v="Common_Rate_Type.txt"/>
    <m/>
    <s v="pcb_loan_common_rate_type"/>
    <s v="Tailor"/>
    <s v=""/>
    <s v="ingest_pcb_loan_common_rate_type_"/>
    <s v="Common_Rate_Type.txt"/>
    <s v="CBR_Ingestion_pcb_loan_common_rate_type_v01_00_00.xlsx"/>
    <s v="Submitted"/>
    <s v="To-Revise"/>
    <s v="Auto"/>
    <s v="N"/>
    <m/>
    <s v="Lot 1"/>
    <s v="- Have rec type (To be revised)_x000a_- [Feb 21] Remark: _x000a_File Delimiter listed as | (pipe) as per Table Spec"/>
    <s v="Header/Tailor"/>
    <s v="Not Started"/>
    <s v="Re-checked"/>
    <s v="Re-checked"/>
    <s v="Not Started"/>
    <s v="Not Started"/>
    <m/>
    <s v="Not Started"/>
    <m/>
    <m/>
    <x v="0"/>
    <m/>
    <x v="0"/>
    <m/>
    <s v="Completed"/>
    <s v="Completed"/>
  </r>
  <r>
    <n v="10"/>
    <s v="Batch 2"/>
    <s v="PCB-Lending"/>
    <s v="Plan B (EBAN)"/>
    <x v="1"/>
    <s v="Plan B"/>
    <s v="Pull EBAN File"/>
    <n v="668.08"/>
    <s v="common_account_tier_by_time"/>
    <s v="persist_pcb_loan"/>
    <s v="pcb_loan_common_account_tier_by_time"/>
    <m/>
    <s v="Common_Account_Tier_By_Time.txt"/>
    <m/>
    <s v="pcb_loan_common_account_tier_by_time"/>
    <s v="Tailor"/>
    <s v=""/>
    <s v="ingest_pcb_loan_common_account_tier_by_time_"/>
    <s v="Common_Account_Tier_By_Time.txt"/>
    <s v="CBR_Ingestion_pcb_loan_common_account_tier_by_time_v01_00_00.xlsx"/>
    <s v="Submitted"/>
    <s v="To-Revise"/>
    <s v="Auto"/>
    <s v="N"/>
    <m/>
    <s v="Lot 1"/>
    <s v="- Have rec type (To be revised)_x000a_'[Feb 21] Remark: _x000a_File Delimiter listed as | (pipe) as per Table Spec"/>
    <s v="Header/Tailor"/>
    <s v="Not Started"/>
    <s v="Re-checked"/>
    <s v="Re-checked"/>
    <s v="Not Started"/>
    <s v="Not Started"/>
    <m/>
    <s v="Not Started"/>
    <m/>
    <m/>
    <x v="0"/>
    <m/>
    <x v="0"/>
    <m/>
    <s v="Completed"/>
    <s v="Completed"/>
  </r>
  <r>
    <n v="11"/>
    <s v="Batch 2"/>
    <s v="PCB-Deposit"/>
    <s v="Plan B (EBAN)"/>
    <x v="0"/>
    <s v="Plan B"/>
    <s v="Pull EBAN File"/>
    <n v="668"/>
    <s v="cb2d0005_odencitd_sam"/>
    <s v="persist_pcb_dep"/>
    <s v="pcb_dep_cb2d0005_odencitd_sam"/>
    <m/>
    <s v="CISP.CB2D0005.ODENCITD.SAM_YYYYMMDD"/>
    <m/>
    <s v="pcb_dep_cb2d0005_odencitd_sam"/>
    <s v="Tailor"/>
    <s v=""/>
    <s v="ingest_pcb_dep_cb2d0005_odencitd_sam_"/>
    <s v="CISP.CB2D0005.ODENCITD.SAM_YYYYMMDD"/>
    <s v="CBR_Ingestion_pcb_dep_cb2d0005_odencitd_sam_v01_00_00.xlsx"/>
    <s v="Submitted"/>
    <s v="In-Progress"/>
    <s v="Kaew"/>
    <s v="N"/>
    <s v="N"/>
    <s v="Lot 1"/>
    <s v="- CBR missing field =&gt; อิงตามKBMF แทน"/>
    <m/>
    <s v="Not Started"/>
    <s v="In-Progress"/>
    <s v="Not Started"/>
    <s v="Not Started"/>
    <s v="Not Started"/>
    <m/>
    <s v="Not Started"/>
    <m/>
    <m/>
    <x v="0"/>
    <m/>
    <x v="0"/>
    <m/>
    <s v="Not Started"/>
    <s v="Not Started"/>
  </r>
  <r>
    <n v="12"/>
    <s v="Batch 1"/>
    <s v="PCB-Deposit"/>
    <s v="Plan B (EBAN)"/>
    <x v="0"/>
    <s v="Plan B"/>
    <s v="Pull EBAN File"/>
    <n v="668"/>
    <s v="src_pf_txn_mis_eft_dly"/>
    <s v="persist_pcb_dep"/>
    <s v="pcb_dep_src_pf_txn_mis_eft_dly"/>
    <m/>
    <s v="src_pf_txn_mis_eft_dly_yyyymmdd.txt"/>
    <m/>
    <s v="pcb_dep_src_pf_txn_mis_eft_dly"/>
    <s v="Tailor"/>
    <s v=""/>
    <s v="ingest_pcb_dep_src_pf_txn_mis_eft_dly_"/>
    <s v="src_pf_txn_mis_eft_dly_yyyymmdd.txt"/>
    <s v="CBR_Ingestion_pcb_dep_src_pf_txn_mis_eft_dly_v01_00_00.xlsx"/>
    <s v="Submitted"/>
    <s v="In-Progress"/>
    <s v="Kaew"/>
    <s v="N"/>
    <s v="N"/>
    <s v="N/A"/>
    <s v="Remark:_x000a_'- Have rec type (To be revised)_x000a_- ใน Table Spec ระบุ Tailor แต่ใน KBMF EBAN  ไม่มี =&gt; Flag Tailor = Y ไว้_x000a_- TIS-620 encoding in KBMF"/>
    <s v="Header/Tailor"/>
    <s v="Not Started"/>
    <s v="Re-checked"/>
    <s v="Re-checked"/>
    <s v="Not Started"/>
    <s v="Not Started"/>
    <m/>
    <s v="Not Started"/>
    <m/>
    <m/>
    <x v="0"/>
    <m/>
    <x v="0"/>
    <m/>
    <s v="Completed"/>
    <s v="Completed"/>
  </r>
  <r>
    <n v="13"/>
    <s v="Batch 1"/>
    <s v="PCB-Deposit"/>
    <s v="Plan B (EBAN)"/>
    <x v="0"/>
    <s v="Plan B"/>
    <s v="Pull EBAN File"/>
    <n v="668"/>
    <s v="cls500029"/>
    <s v="persist_pcb_dep"/>
    <s v="pcb_dep_cls500029"/>
    <m/>
    <s v="cls500029_yyyymmdd.txt"/>
    <m/>
    <s v="pcb_dep_cls500029"/>
    <s v="Tailor"/>
    <s v=""/>
    <s v="ingest_pcb_dep_cls500029_"/>
    <s v="cls500029_yyyymmdd.txt"/>
    <s v="CBR_Ingestion_pcb_dep_cls500029_v01_00_00.xlsx"/>
    <s v="Submitted"/>
    <s v="In-Progress"/>
    <s v="Kaew"/>
    <s v="N"/>
    <s v="N"/>
    <s v="N/A"/>
    <s v="Remark:_x000a_'- Have rec type (To be revised)_x000a_- ใน Table Spec ระบุ Tailor แต่ใน KBMF EBAN  ไม่มี =&gt; Flag Tailor = Y ไว้"/>
    <s v="Header/Tailor"/>
    <s v="Not Started"/>
    <s v="Re-checked"/>
    <s v="Re-checked"/>
    <s v="Not Started"/>
    <s v="Not Started"/>
    <m/>
    <s v="Not Started"/>
    <m/>
    <m/>
    <x v="0"/>
    <m/>
    <x v="0"/>
    <m/>
    <s v="Completed"/>
    <s v="Completed"/>
  </r>
  <r>
    <n v="14"/>
    <s v="Batch 1"/>
    <s v="PCB-Deposit"/>
    <s v="Plan B (EBAN)"/>
    <x v="0"/>
    <s v="Plan B"/>
    <s v="Pull EBAN File"/>
    <n v="668"/>
    <s v="src_pf_ar_ca_cr_inf_dly"/>
    <s v="persist_pcb_dep"/>
    <s v="pcb_dep_src_pf_ar_ca_cr_inf_dly"/>
    <m/>
    <s v="SRC_PF_AR_CA_CR_INF_DLY_yyyymmdd.txt"/>
    <m/>
    <s v="pcb_dep_src_pf_ar_ca_cr_inf_dly"/>
    <s v="Tailor"/>
    <s v=""/>
    <s v="ingest_pcb_dep_src_pf_ar_ca_cr_inf_dly_"/>
    <s v="SRC_PF_AR_CA_CR_INF_DLY_yyyymmdd.txt"/>
    <s v="CBR_Ingestion_pcb_dep_src_pf_ar_ca_cr_inf_dly_v01_00_00.xlsx"/>
    <s v="Submitted"/>
    <s v="In-Progress"/>
    <s v="Kaew"/>
    <s v="N"/>
    <s v="N"/>
    <s v="N/A"/>
    <s v="Remark:_x000a_'- Have rec type (To be revised)_x000a_- ใน Table Spec ระบุ Tailor แต่ใน KBMF EBAN  ไม่มี =&gt; Flag Tailor = Y ไว้"/>
    <s v="Header/Tailor"/>
    <s v="Not Started"/>
    <s v="Re-checked"/>
    <s v="Re-checked"/>
    <s v="Not Started"/>
    <s v="Not Started"/>
    <m/>
    <s v="Not Started"/>
    <m/>
    <m/>
    <x v="0"/>
    <m/>
    <x v="0"/>
    <m/>
    <s v="Completed"/>
    <s v="Completed"/>
  </r>
  <r>
    <n v="15"/>
    <s v="Batch 1"/>
    <s v="FCD"/>
    <s v="Plan B (EBAN)"/>
    <x v="2"/>
    <s v="Plan B"/>
    <s v="Pull EBAN File"/>
    <n v="640"/>
    <s v="ar"/>
    <s v="persist_fcd"/>
    <s v="fcd_ar"/>
    <m/>
    <s v="FCD_AR_YYYYMMDD.txt"/>
    <m/>
    <s v="fcd_ar"/>
    <s v="Tailor"/>
    <s v=""/>
    <s v="ingest_fcd_ar_"/>
    <s v="FCD_AR_YYYYMMDD.txt"/>
    <s v="CBR_Ingestion_fcd_ar_v01_00_00.xlsx"/>
    <s v="Submitted"/>
    <s v="In-Progress"/>
    <s v="Kaew"/>
    <s v="Y"/>
    <s v="N"/>
    <s v="N/A"/>
    <s v="Remark: _x000a_'- Have rec type (To be revised)_x000a_- TIS-620 encoding in KBMF"/>
    <s v="Header/Tailor"/>
    <s v="Not Started"/>
    <s v="Re-checked"/>
    <s v="Re-checked"/>
    <s v="Not Started"/>
    <s v="Not Started"/>
    <m/>
    <s v="Not Started"/>
    <m/>
    <m/>
    <x v="0"/>
    <m/>
    <x v="0"/>
    <m/>
    <s v="Completed"/>
    <s v="Completed"/>
  </r>
  <r>
    <n v="16"/>
    <s v="Batch 2"/>
    <s v="PCB-Lending"/>
    <s v="Plan B (EBAN)"/>
    <x v="1"/>
    <s v="Plan B"/>
    <s v="Pull EBAN File"/>
    <n v="668.08"/>
    <s v="common_product_type"/>
    <s v="persist_pcb_loan"/>
    <s v="pcb_loan_common_product_type"/>
    <m/>
    <s v="Common_Product_Type.txt"/>
    <m/>
    <s v="pcb_loan_common_product_type"/>
    <s v="Tailor"/>
    <s v=""/>
    <s v="ingest_pcb_loan_common_product_type_"/>
    <s v="Common_Product_Type.txt"/>
    <s v="CBR_Ingestion_pcb_loan_common_product_type_v01_00_00.xlsx"/>
    <s v="Submitted"/>
    <s v="To-Revise"/>
    <s v="Kaew"/>
    <m/>
    <m/>
    <s v="Lot 1"/>
    <s v="- Have rec type (To be revised)"/>
    <s v="Header/Tailor"/>
    <s v="Not Started"/>
    <s v="Re-checked"/>
    <s v="Re-checked"/>
    <s v="Not Started"/>
    <s v="Not Started"/>
    <m/>
    <s v="Not Started"/>
    <m/>
    <m/>
    <x v="0"/>
    <m/>
    <x v="0"/>
    <m/>
    <s v="Completed"/>
    <s v="Completed"/>
  </r>
  <r>
    <n v="17"/>
    <s v="Batch 2"/>
    <s v="PCB-Lending"/>
    <s v="Plan B (EBAN)"/>
    <x v="1"/>
    <s v="Plan B"/>
    <s v="Pull EBAN File"/>
    <n v="668.08"/>
    <s v="common_sub_type"/>
    <s v="persist_pcb_loan"/>
    <s v="pcb_loan_common_sub_type"/>
    <m/>
    <s v="Common_Sub_Type.txt"/>
    <m/>
    <s v="pcb_loan_common_sub_type"/>
    <s v="Tailor"/>
    <s v=""/>
    <s v="ingest_pcb_loan_common_sub_type_"/>
    <s v="Common_Sub_Type.txt"/>
    <s v="CBR_Ingestion_pcb_loan_common_sub_type_v01_00_00.xlsx"/>
    <s v="Submitted"/>
    <s v="To-Revise"/>
    <s v="Kaew"/>
    <m/>
    <m/>
    <s v="Lot 1"/>
    <s v="- Have rec type (To be revised)"/>
    <s v="Header/Tailor"/>
    <s v="Not Started"/>
    <s v="Re-checked"/>
    <s v="Re-checked"/>
    <s v="Not Started"/>
    <s v="Not Started"/>
    <m/>
    <s v="Not Started"/>
    <m/>
    <m/>
    <x v="0"/>
    <m/>
    <x v="0"/>
    <m/>
    <s v="Completed"/>
    <s v="Completed"/>
  </r>
  <r>
    <n v="18"/>
    <s v="Batch 2"/>
    <s v="PCB-Lending"/>
    <s v="Plan B (EBAN)"/>
    <x v="1"/>
    <s v="Plan B"/>
    <s v="Pull EBAN File"/>
    <n v="668.08"/>
    <s v="common_loan_purpose_table"/>
    <s v="persist_pcb_loan"/>
    <s v="pcb_loan_common_loan_purpose_table"/>
    <m/>
    <s v="Common_Loan_Purpose_Table_yyyymmdd.txt"/>
    <m/>
    <s v="pcb_loan_common_loan_purpose_table"/>
    <s v="Tailor"/>
    <s v=""/>
    <s v="ingest_pcb_loan_common_loan_purpose_table_"/>
    <s v="Common_Loan_Purpose_Table_yyyymmdd.txt"/>
    <s v="CBR_Ingestion_pcb_loan_common_loan_purpose_table_v01_00_00.xlsx"/>
    <s v="Submitted"/>
    <s v="To-Revise"/>
    <s v="Kaew"/>
    <m/>
    <m/>
    <s v="Lot 1"/>
    <s v="- Have rec type (To be revised)"/>
    <s v="Header/Tailor"/>
    <s v="Not Started"/>
    <s v="Re-checked"/>
    <s v="Re-checked"/>
    <s v="Not Started"/>
    <s v="Not Started"/>
    <m/>
    <s v="Not Started"/>
    <m/>
    <m/>
    <x v="0"/>
    <m/>
    <x v="0"/>
    <m/>
    <s v="Completed"/>
    <s v="Completed"/>
  </r>
  <r>
    <n v="19"/>
    <s v="Batch 1"/>
    <s v="LPM-AS/400​"/>
    <s v="Plan B (EBAN)"/>
    <x v="3"/>
    <s v="Plan B - EBAN IN"/>
    <s v="Pull EBAN IN File"/>
    <n v="75"/>
    <s v="lmt_ar_inf_bfr_wrtof"/>
    <s v="persist_lpm_as400"/>
    <s v="lpm_as400_lmt_ar_inf_bfr_wrtof"/>
    <m/>
    <s v="in_lpm_lmt_ar_inf_bfr_wrtof_yyyy-mm-dd.txt"/>
    <s v="in_lpm_lmt_ar_inf_bfr_wrtof_yyyymmdd.ctl"/>
    <s v="lpm_as400_lmt_ar_inf_bfr_wrtof"/>
    <s v="N"/>
    <s v=""/>
    <s v="ingest_lpm_as400_lmt_ar_inf_bfr_wrtof_"/>
    <s v="DATALAKE.IN_LPM_LMT_AR_INF_BFR_WRTOF"/>
    <s v="CBR_Ingestion_lpm_as400_lmt_ar_inf_bfr_wrtof_v01_00_00.xlsx"/>
    <s v="Submitted"/>
    <s v="In-Progress"/>
    <s v="Kaew"/>
    <s v="N"/>
    <s v="N"/>
    <s v="N/A"/>
    <m/>
    <s v="N/A"/>
    <s v="Not Started"/>
    <s v="Not Started"/>
    <s v="Not Started"/>
    <s v="Not Started"/>
    <s v="Not Started"/>
    <m/>
    <s v="Not Started"/>
    <m/>
    <m/>
    <x v="0"/>
    <m/>
    <x v="0"/>
    <m/>
    <s v="Not Started"/>
    <s v="Not Started"/>
  </r>
  <r>
    <n v="20"/>
    <s v="Batch 2"/>
    <s v="LPM-AS/400​"/>
    <s v="Plan B (EBAN)"/>
    <x v="3"/>
    <s v="Plan B - EBAN IN"/>
    <s v="Pull EBAN IN File"/>
    <n v="75"/>
    <s v="ar_wrtof_rcv"/>
    <s v="persist_lpm_as400"/>
    <s v="lpm_as400_ar_wrtof_rcv"/>
    <m/>
    <s v="in_lpm_ar_wrtof_dtl_yyyy-mm-dd.txt"/>
    <s v="in_lpm_ar_wrtof_dtl_yyyymmdd.ctl"/>
    <s v="lpm_as400_ar_wrtof_rcv"/>
    <s v="N"/>
    <s v=""/>
    <s v="ingest_lpm_as400_ar_wrtof_rcv_"/>
    <s v="DATALAKE.IN_LPM_AR_WRTOF_RCV"/>
    <s v="CBR_Ingestion_lpm_as400_ar_wrtof_rcv_v01_00_00.xlsx"/>
    <s v="Submitted"/>
    <s v="In-Progress"/>
    <s v="Kaew"/>
    <s v="N"/>
    <s v="N"/>
    <s v="Lot 1"/>
    <m/>
    <s v="Tailor"/>
    <s v="Not Started"/>
    <s v="Not Started"/>
    <s v="Not Started"/>
    <s v="Not Started"/>
    <s v="Not Started"/>
    <m/>
    <s v="Not Started"/>
    <m/>
    <m/>
    <x v="0"/>
    <m/>
    <x v="0"/>
    <m/>
    <s v="Not Started"/>
    <s v="Not Started"/>
  </r>
  <r>
    <n v="21"/>
    <s v="Batch 1"/>
    <s v="LPM-AS/400​"/>
    <s v="Plan B (EBAN)"/>
    <x v="3"/>
    <s v="Plan B - EBAN IN"/>
    <s v="Pull EBAN IN File"/>
    <n v="75"/>
    <s v="ln_cntg_dmmy_clss_prvn"/>
    <s v="persist_lpm_as400"/>
    <s v="lpm_as400_ln_cntg_dmmy_clss_prvn"/>
    <m/>
    <s v="in_lpm_ln_cntg_dmmy_clss_prvn_yyyy-mm-dd.txt"/>
    <s v="in_lpm_ln_cntg_dmmy_clss_prvn_yyyymmdd.ctl"/>
    <s v="lpm_as400_ln_cntg_dmmy_clss_prvn"/>
    <s v="N"/>
    <s v=""/>
    <s v="ingest_lpm_as400_ln_cntg_dmmy_clss_prvn_"/>
    <s v="DATALAKE.IN_LPM_LN_CNTG_DMMY_CLSS_PRVN"/>
    <s v="CBR_Ingestion_lpm_as400_ln_cntg_dmmy_clss_prvn_v01_00_00.xlsx"/>
    <s v="Submitted"/>
    <s v="In-Progress"/>
    <s v="Kaew"/>
    <s v="N"/>
    <s v="N"/>
    <s v="N/A"/>
    <m/>
    <s v="N/A"/>
    <s v="Not Started"/>
    <s v="Not Started"/>
    <s v="Not Started"/>
    <s v="Not Started"/>
    <s v="Not Started"/>
    <m/>
    <s v="Not Started"/>
    <m/>
    <m/>
    <x v="0"/>
    <m/>
    <x v="0"/>
    <m/>
    <s v="Not Started"/>
    <s v="Not Started"/>
  </r>
  <r>
    <n v="22"/>
    <s v="Batch 1"/>
    <s v="LPM-AS/400​"/>
    <s v="Plan B (EBAN)"/>
    <x v="3"/>
    <s v="Plan B - EBAN IN"/>
    <s v="Pull EBAN IN File"/>
    <n v="75"/>
    <s v="ln_card_clss_prvn"/>
    <s v="persist_lpm_as400"/>
    <s v="lpm_as400_ln_card_clss_prvn"/>
    <m/>
    <s v="in_lpm_ln_card_clss_prvn_yyyy-mm-dd_1.txt_x000a_in_lpm_ln_card_clss_prvn_yyyy-mm-dd_2.txt"/>
    <s v="in_lpm_ln_card_clss_prvn_yyyymmdd_1.ctl_x000a_in_lpm_ln_card_clss_prvn_yyyymmdd_2.ctl"/>
    <s v="lpm_as400_ln_card_clss_prvn"/>
    <s v="N"/>
    <s v=""/>
    <s v="ingest_lpm_as400_ln_card_clss_prvn_"/>
    <s v="DATALAKE.IN_LPM_LN_CARD_CLSS_PRVN"/>
    <s v="CBR_Ingestion_lpm_as400_ln_card_clss_prvn_v01_00_00.xlsx"/>
    <s v="Submitted"/>
    <s v="In-Progress"/>
    <s v="Kaew"/>
    <s v="N"/>
    <s v="N"/>
    <s v="N/A"/>
    <s v="Remark [Feb 12]:_x000a_- No tailor confirmed by EBAN"/>
    <s v="N/A"/>
    <s v="Not Started"/>
    <s v="Not Started"/>
    <s v="Not Started"/>
    <s v="Not Started"/>
    <s v="Not Started"/>
    <m/>
    <s v="Not Started"/>
    <m/>
    <m/>
    <x v="0"/>
    <m/>
    <x v="0"/>
    <m/>
    <s v="Not Started"/>
    <s v="Not Started"/>
  </r>
  <r>
    <n v="23"/>
    <s v="Batch 1"/>
    <s v="LPM-AS/400​"/>
    <s v="Plan B (EBAN)"/>
    <x v="3"/>
    <s v="Plan B - EBAN IN"/>
    <s v="Pull EBAN IN File"/>
    <n v="75"/>
    <s v="ln_cntg_clss_prvn"/>
    <s v="persist_lpm_as400"/>
    <s v="lpm_as400_ln_cntg_clss_prvn"/>
    <m/>
    <s v="in_lpm_ln_cntg_clss_prvn_yyyy-mm-dd.txt"/>
    <s v="in_lpm_ln_cntg_clss_prvn_yyyymmdd.ctl"/>
    <s v="lpm_as400_ln_cntg_clss_prvn"/>
    <s v="N"/>
    <s v=""/>
    <s v="ingest_lpm_as400_ln_cntg_clss_prvn_"/>
    <s v="DATALAKE.IN_LPM_LN_CNTG_CLSS_PRVN"/>
    <s v="CBR_Ingestion_lpm_as400_ln_cntg_clss_prvn_v01_00_00.xlsx"/>
    <s v="Submitted"/>
    <s v="In-Progress"/>
    <s v="Kaew"/>
    <s v="N"/>
    <s v="N"/>
    <s v="N/A"/>
    <s v="Remark [Feb 12]:_x000a_- No tailor confirmed by EBAN"/>
    <s v="N/A"/>
    <s v="Not Started"/>
    <s v="Not Started"/>
    <s v="Not Started"/>
    <s v="Not Started"/>
    <s v="Not Started"/>
    <m/>
    <s v="Not Started"/>
    <m/>
    <m/>
    <x v="0"/>
    <m/>
    <x v="0"/>
    <m/>
    <s v="Not Started"/>
    <s v="Not Started"/>
  </r>
  <r>
    <n v="24"/>
    <s v="Batch 1"/>
    <s v="LPM-AS/400​"/>
    <s v="Plan B (EBAN)"/>
    <x v="3"/>
    <s v="Plan B - EBAN IN"/>
    <s v="Pull EBAN IN File"/>
    <n v="75"/>
    <s v="ar_clss_qly"/>
    <s v="persist_lpm_as400"/>
    <s v="lpm_as400_ar_clss_qly"/>
    <m/>
    <s v="in_lpm_ar_clss_qly_yyyy-mm-dd.txt"/>
    <s v="in_lpm_ar_clss_qly_yyyymmdd.ctl"/>
    <s v="lpm_as400_ar_clss_qly"/>
    <s v="N"/>
    <s v=""/>
    <s v="ingest_lpm_as400_ar_clss_qly_"/>
    <s v="DATALAKE.IN_LPM_AR_CLSS_QLY"/>
    <s v="CBR_Ingestion_lpm_as400_ar_clss_qly_v01_00_00.xlsx"/>
    <s v="Submitted"/>
    <s v="In-Progress"/>
    <s v="Kaew"/>
    <s v="N"/>
    <s v="N"/>
    <s v="N/A"/>
    <m/>
    <s v="N/A"/>
    <s v="Not Started"/>
    <s v="Not Started"/>
    <s v="Not Started"/>
    <s v="Not Started"/>
    <s v="Not Started"/>
    <m/>
    <s v="Not Started"/>
    <m/>
    <m/>
    <x v="0"/>
    <m/>
    <x v="0"/>
    <m/>
    <s v="Not Started"/>
    <s v="Not Started"/>
  </r>
  <r>
    <n v="25"/>
    <s v="Batch 1"/>
    <s v="LPM-AS/400​"/>
    <s v="Plan B (EBAN)"/>
    <x v="3"/>
    <s v="Plan B - EBAN IN"/>
    <s v="Pull EBAN IN File"/>
    <n v="75"/>
    <s v="ln_cntg_clss_prvn_bfr_wrtof"/>
    <s v="persist_lpm_as400"/>
    <s v="lpm_as400_ln_cntg_clss_prvn_bfr_wrtof"/>
    <m/>
    <s v="in_lpm_ln_cntg_clss_prvn_bfr_wrtof_yyyy-mm-dd.txt"/>
    <s v="in_lpm_ln_cntg_clss_prvn_bfr_wrtof_yyyymmdd.ctl"/>
    <s v="lpm_as400_ln_cntg_clss_prvn_bfr_wrtof"/>
    <s v="N"/>
    <s v=""/>
    <s v="ingest_lpm_as400_ln_cntg_clss_prvn_bfr_wrtof_"/>
    <s v="DATALAKE.IN_LPM_LN_CNTG_CLSS_PRVN_BFR_WRTOF"/>
    <s v="CBR_Ingestion_lpm_as400_ln_cntg_clss_prvn_bfr_wrtof_v01_00_00.xlsx"/>
    <s v="Submitted"/>
    <s v="In-Progress"/>
    <s v="Kaew"/>
    <s v="N"/>
    <s v="N"/>
    <s v="N/A"/>
    <s v="Remark [Feb 12]:_x000a_- No tailor confirmed by EBAN"/>
    <s v="N/A"/>
    <s v="Not Started"/>
    <s v="Not Started"/>
    <s v="Not Started"/>
    <s v="Not Started"/>
    <s v="Not Started"/>
    <m/>
    <s v="Not Started"/>
    <m/>
    <m/>
    <x v="0"/>
    <m/>
    <x v="0"/>
    <m/>
    <s v="Not Started"/>
    <s v="Not Started"/>
  </r>
  <r>
    <n v="26"/>
    <s v="Batch 1"/>
    <s v="LPM-AS/400​"/>
    <s v="Plan B (EBAN)"/>
    <x v="3"/>
    <s v="Plan B - EBAN IN"/>
    <s v="Pull EBAN IN File"/>
    <n v="75"/>
    <s v="lmt_inf_bfr_wrtof"/>
    <s v="persist_lpm_as400"/>
    <s v="lpm_as400_lmt_inf_bfr_wrtof"/>
    <m/>
    <s v="in_lpm_lmt_inf_bfr_wrtof_yyyy-mm-dd.txt"/>
    <s v="in_lpm_lmt_inf_bfr_wrtof_yyyymmdd.ctl"/>
    <s v="lpm_as400_lmt_inf_bfr_wrtof"/>
    <s v="N"/>
    <s v=""/>
    <s v="ingest_lpm_as400_lmt_inf_bfr_wrtof_"/>
    <s v="DATALAKE.IN_LPM_LMT_INF_BFR_WRTOF"/>
    <s v="CBR_Ingestion_lpm_as400_lmt_inf_bfr_wrtof_v01_00_00.xlsx"/>
    <s v="Submitted"/>
    <s v="In-Progress"/>
    <s v="Kaew"/>
    <s v="N"/>
    <s v="N"/>
    <s v="N/A"/>
    <m/>
    <s v="N/A"/>
    <s v="Not Started"/>
    <s v="Not Started"/>
    <s v="Not Started"/>
    <s v="Not Started"/>
    <s v="Not Started"/>
    <m/>
    <s v="Not Started"/>
    <m/>
    <m/>
    <x v="0"/>
    <m/>
    <x v="0"/>
    <m/>
    <s v="Not Started"/>
    <s v="Not Started"/>
  </r>
  <r>
    <n v="128"/>
    <s v="Batch 2"/>
    <s v="CCMS​"/>
    <s v="Plan A"/>
    <x v="4"/>
    <s v="Plan A"/>
    <s v="Source File (Pull)"/>
    <n v="772"/>
    <s v="bda772n4_cardregister"/>
    <s v="persist_ccms"/>
    <s v="ccms_bda772n4_cardregister"/>
    <m/>
    <s v="ccms_bda772n4_cardregister_YYYYMMDD.txt"/>
    <s v="ccms_bda772n4_cardregister_YYYYMMDD.ctl"/>
    <s v="ccms_bda772n4_cardregister"/>
    <e v="#N/A"/>
    <e v="#N/A"/>
    <e v="#N/A"/>
    <s v="CCMSP.BDA772N4.CARDREGISTER.YYYYMMDD.txt"/>
    <s v="CBR_Ingestion_ccms_bda772n4_cardregister_v01_00_01.xlsx"/>
    <s v="Reviewed"/>
    <s v="In-Progress"/>
    <s v="Auto"/>
    <s v="Header"/>
    <s v="N"/>
    <s v="Lot 1"/>
    <m/>
    <m/>
    <s v="Completed"/>
    <s v="In-Progress"/>
    <s v="In-Progress"/>
    <s v="In-Progress"/>
    <s v="In-Progress"/>
    <m/>
    <s v="Not Started"/>
    <m/>
    <d v="2024-03-07T00:00:00"/>
    <x v="1"/>
    <m/>
    <x v="1"/>
    <s v="TS03: Source column 58, persist 57_x000a_TS05: to enhance cbr reader"/>
    <s v="Not Started"/>
    <s v="Not Started"/>
  </r>
  <r>
    <n v="27"/>
    <s v="Batch 1"/>
    <s v="CIS"/>
    <s v="Plan A"/>
    <x v="5"/>
    <s v="Plan A"/>
    <s v="Source File (Push)"/>
    <n v="176"/>
    <s v="ipxar"/>
    <s v="persist_cis"/>
    <s v="cis_ipxar"/>
    <m/>
    <s v="cis_ipxar_YYYYMMDD.txt"/>
    <s v="cis_ipxar_YYYYMMDD.ctl"/>
    <s v="cis_ipxar"/>
    <s v="N"/>
    <s v=""/>
    <s v="ingest_cis_ipxar_"/>
    <s v="CIS_IPXAR_YYYYMMDD.txt"/>
    <s v="CBR_Ingestion_cis_ipxar_v01_00_00.xlsx"/>
    <s v="Submitted"/>
    <s v="In-Progress"/>
    <s v="Auto"/>
    <s v="N"/>
    <s v="N"/>
    <s v="N/A"/>
    <m/>
    <s v="N/A"/>
    <s v="Completed"/>
    <s v="In-Progress"/>
    <s v="In-Progress"/>
    <s v="Completed"/>
    <s v="Passed"/>
    <m/>
    <s v="Completed"/>
    <m/>
    <m/>
    <x v="1"/>
    <m/>
    <x v="2"/>
    <m/>
    <s v="Completed"/>
    <s v="Completed"/>
  </r>
  <r>
    <n v="28"/>
    <s v="Batch 1"/>
    <s v="CIS"/>
    <s v="Plan A"/>
    <x v="5"/>
    <s v="Plan A"/>
    <s v="Source File (Push)"/>
    <n v="176"/>
    <s v="ip"/>
    <s v="persist_cis"/>
    <s v="cis_ip"/>
    <m/>
    <s v="cis_ip_YYYYMMDD.txt"/>
    <s v="cis_ip_YYYYMMDD.ctl"/>
    <s v="cis_ip"/>
    <s v="N"/>
    <s v=""/>
    <s v="ingest_cis_ip_"/>
    <s v="CIS_IP_YYYYMMDD.txt"/>
    <s v="CBR_Ingestion_cis_ip_v01_00_00.xlsx"/>
    <s v="Submitted"/>
    <s v="In-Progress"/>
    <s v="Auto"/>
    <s v="N"/>
    <s v="N"/>
    <s v="N/A"/>
    <m/>
    <s v="N/A"/>
    <s v="Completed"/>
    <s v="In-Progress"/>
    <s v="In-Progress"/>
    <s v="Completed"/>
    <s v="Passed"/>
    <m/>
    <s v="Failed"/>
    <s v="Mandatory null_x000a_UDF error"/>
    <m/>
    <x v="1"/>
    <m/>
    <x v="1"/>
    <s v="UDF error"/>
    <s v="Completed"/>
    <s v="Completed"/>
  </r>
  <r>
    <n v="29"/>
    <s v="Batch 1"/>
    <s v="CIS"/>
    <s v="Plan A"/>
    <x v="5"/>
    <s v="Plan A"/>
    <s v="Source File (Push)"/>
    <n v="176"/>
    <s v="ar"/>
    <s v="persist_cis"/>
    <s v="cis_ar"/>
    <m/>
    <s v="cis_ar_YYYYMMDD.txt"/>
    <s v="cis_ar_YYYYMMDD.ctl"/>
    <s v="cis_ar"/>
    <s v="N"/>
    <s v=""/>
    <s v="ingest_cis_ar_"/>
    <s v="CIS_AR_YYYYMMDD.txt"/>
    <s v="CBR_Ingestion_cis_ar_v01_00_00.xlsx"/>
    <s v="Submitted"/>
    <s v="In-Progress"/>
    <s v="Auto"/>
    <s v="N"/>
    <s v="N"/>
    <s v="N/A"/>
    <m/>
    <s v="N/A"/>
    <s v="Completed"/>
    <s v="In-Progress"/>
    <s v="In-Progress"/>
    <s v="Completed"/>
    <s v="Passed"/>
    <s v="26GB (17 columns)"/>
    <s v="Failed"/>
    <s v="TS11: sum numeric mismatch"/>
    <m/>
    <x v="1"/>
    <m/>
    <x v="1"/>
    <s v="Ingest error (delimiter)"/>
    <s v="Completed"/>
    <s v="Completed"/>
  </r>
  <r>
    <n v="68"/>
    <s v="Batch 1"/>
    <s v="CIS"/>
    <s v="Plan A"/>
    <x v="5"/>
    <s v="Plan A"/>
    <s v="Source File (Push)"/>
    <n v="176"/>
    <s v="relar"/>
    <s v="persist_cis"/>
    <s v="cis_relar"/>
    <m/>
    <s v="cis_relar_YYYYMMDD.txt"/>
    <s v="cis_relar_YYYYMMDD.ctl"/>
    <s v="cis_relar"/>
    <s v="N"/>
    <s v=""/>
    <s v="ingest_cis_relar_"/>
    <s v="CIS_RELAR_YYYYMMDD.txt"/>
    <s v="CBR_Ingestion_cis_relar_v01_00_00.xlsx"/>
    <s v="Submitted"/>
    <s v="Pending Recheck"/>
    <s v="Auto"/>
    <s v="N"/>
    <s v="N"/>
    <s v="N/A"/>
    <m/>
    <s v="N/A"/>
    <s v="Completed"/>
    <s v="In-Progress"/>
    <s v="In-Progress"/>
    <s v="Completed"/>
    <s v="Passed"/>
    <m/>
    <s v="Failed"/>
    <s v="PK Dup"/>
    <m/>
    <x v="1"/>
    <m/>
    <x v="2"/>
    <m/>
    <s v="Completed"/>
    <s v="Completed"/>
  </r>
  <r>
    <n v="69"/>
    <s v="Batch 1"/>
    <s v="CIS"/>
    <s v="Plan A"/>
    <x v="5"/>
    <s v="Plan A"/>
    <s v="Source File (Push)"/>
    <n v="176"/>
    <s v="doctp"/>
    <s v="persist_cis"/>
    <s v="cis_doctp"/>
    <m/>
    <s v="cis_doctp_YYYYMMDD.txt"/>
    <s v="cis_doctp_YYYYMMDD.ctl"/>
    <s v="cis_doctp"/>
    <s v="N"/>
    <s v=""/>
    <s v="ingest_cis_doctp_"/>
    <s v="CIS_DOCTP_YYYYMMDD.txt"/>
    <s v="CBR_Ingestion_cis_doctp_v01_00_00.xlsx"/>
    <s v="Submitted"/>
    <s v="Pending Recheck"/>
    <s v="Auto"/>
    <s v="N"/>
    <s v="N"/>
    <s v="N/A"/>
    <m/>
    <s v="N/A"/>
    <s v="Completed"/>
    <s v="In-Progress"/>
    <s v="In-Progress"/>
    <s v="Completed"/>
    <s v="Passed"/>
    <m/>
    <s v="Failed"/>
    <s v="PK Dup"/>
    <m/>
    <x v="1"/>
    <m/>
    <x v="2"/>
    <m/>
    <s v="Completed"/>
    <s v="Completed"/>
  </r>
  <r>
    <n v="70"/>
    <s v="Batch 1"/>
    <s v="CIS"/>
    <s v="Plan A"/>
    <x v="5"/>
    <s v="Plan A"/>
    <s v="Source File (Push)"/>
    <n v="176"/>
    <s v="cntreltp"/>
    <s v="persist_cis"/>
    <s v="cis_cntreltp"/>
    <m/>
    <s v="cis_cntreltp_YYYYMMDD.txt"/>
    <s v="cis_cntreltp_YYYYMMDD.ctl"/>
    <s v="cis_cntreltp"/>
    <s v="N"/>
    <s v=""/>
    <s v="ingest_cis_cntreltp_"/>
    <s v="CIS_CNTRELTP_YYYYMMDD.txt"/>
    <s v="CBR_Ingestion_cis_cntreltp_v01_00_00.xlsx"/>
    <s v="Submitted"/>
    <s v="Pending Recheck"/>
    <s v="Kaew"/>
    <s v="N"/>
    <s v="N"/>
    <s v="N/A"/>
    <m/>
    <s v="N/A"/>
    <s v="Completed"/>
    <s v="In-Progress"/>
    <s v="In-Progress"/>
    <s v="Completed"/>
    <s v="Passed"/>
    <m/>
    <s v="Failed"/>
    <s v="PK Dup"/>
    <m/>
    <x v="1"/>
    <m/>
    <x v="2"/>
    <m/>
    <s v="Completed"/>
    <s v="Completed"/>
  </r>
  <r>
    <n v="71"/>
    <s v="Batch 1"/>
    <s v="CIS"/>
    <s v="Plan A"/>
    <x v="5"/>
    <s v="Plan A"/>
    <s v="Source File (Push)"/>
    <n v="176"/>
    <s v="ipxcontact"/>
    <s v="persist_cis"/>
    <s v="cis_ipxcontact"/>
    <m/>
    <s v="cis_ipxcontact_YYYYMMDD.txt"/>
    <s v="cis_ipxcontact_YYYYMMDD.ctl"/>
    <s v="cis_ipxcontact"/>
    <s v="N"/>
    <s v=""/>
    <s v="ingest_cis_ipxcontact_"/>
    <s v="CIS_IPXCONTACT_YYYYMMDD.txt"/>
    <s v="CBR_Ingestion_cis_ipxcontact_v01_00_00.xlsx"/>
    <s v="Submitted"/>
    <s v="In-Progress"/>
    <s v="Auto"/>
    <s v="N"/>
    <s v="N"/>
    <s v="N/A"/>
    <m/>
    <s v="N/A"/>
    <s v="Completed"/>
    <s v="In-Progress"/>
    <s v="In-Progress"/>
    <s v="Completed"/>
    <s v="Passed"/>
    <s v="6GB (10 columns)"/>
    <s v="Completed"/>
    <m/>
    <m/>
    <x v="1"/>
    <m/>
    <x v="2"/>
    <m/>
    <s v="Completed"/>
    <s v="Completed"/>
  </r>
  <r>
    <n v="72"/>
    <s v="Batch 1"/>
    <s v="CIS"/>
    <s v="Plan A"/>
    <x v="5"/>
    <s v="Plan A"/>
    <s v="Source File (Push)"/>
    <n v="176"/>
    <s v="conttp"/>
    <s v="persist_cis"/>
    <s v="cis_conttp"/>
    <m/>
    <s v="cis_conttp_YYYYMMDD.txt"/>
    <s v="cis_conttp_YYYYMMDD.ctl"/>
    <s v="cis_conttp"/>
    <s v="N"/>
    <s v=""/>
    <s v="ingest_cis_conttp_"/>
    <s v="CIS_CONTTP_YYYYMMDD.txt"/>
    <s v="CBR_Ingestion_cis_conttp_v01_00_00.xlsx"/>
    <s v="Submitted"/>
    <s v="Pending Recheck"/>
    <s v="Kaew"/>
    <s v="N"/>
    <m/>
    <s v="N/A"/>
    <m/>
    <s v="N/A"/>
    <s v="Completed"/>
    <s v="In-Progress"/>
    <s v="In-Progress"/>
    <s v="Completed"/>
    <s v="Passed"/>
    <m/>
    <s v="Failed"/>
    <s v="PK Dup"/>
    <m/>
    <x v="1"/>
    <m/>
    <x v="2"/>
    <m/>
    <s v="Completed"/>
    <s v="Completed"/>
  </r>
  <r>
    <n v="73"/>
    <s v="Batch 1"/>
    <s v="CIS"/>
    <s v="Plan A"/>
    <x v="5"/>
    <s v="Plan A"/>
    <s v="Source File (Push)"/>
    <n v="176"/>
    <s v="continfo"/>
    <s v="persist_cis"/>
    <s v="cis_continfo"/>
    <m/>
    <s v="cis_continfo_YYYYMMDD.txt"/>
    <s v="cis_continfo_YYYYMMDD.ctl"/>
    <s v="cis_continfo"/>
    <s v="N"/>
    <s v=""/>
    <s v="ingest_cis_continfo_"/>
    <s v="CIS_CONTINFO_YYYYMMDD.txt"/>
    <s v="CBR_Ingestion_cis_continfo_v01_00_00.xlsx"/>
    <s v="Submitted"/>
    <s v="In-Progress"/>
    <s v="Auto"/>
    <s v="N"/>
    <s v="N"/>
    <s v="N/A"/>
    <m/>
    <s v="N/A"/>
    <s v="Completed"/>
    <s v="In-Progress"/>
    <s v="In-Progress"/>
    <s v="Completed"/>
    <s v="Passed"/>
    <s v="13GB"/>
    <s v="Failed"/>
    <s v="PK Dup_x000a_Mandatory null_x000a_TS12: data mismatch"/>
    <m/>
    <x v="1"/>
    <m/>
    <x v="1"/>
    <s v="Ingest error (delimiter)"/>
    <s v="Completed"/>
    <s v="Completed"/>
  </r>
  <r>
    <n v="74"/>
    <s v="Batch 1"/>
    <s v="CIS"/>
    <s v="Plan A"/>
    <x v="5"/>
    <s v="Plan A"/>
    <s v="Source File (Push)"/>
    <n v="176"/>
    <s v="idv"/>
    <s v="persist_cis"/>
    <s v="cis_idv"/>
    <m/>
    <s v="cis_idv_YYYYMMDD.txt"/>
    <s v="cis_idv_YYYYMMDD.ctl"/>
    <s v="cis_idv"/>
    <s v="N"/>
    <s v=""/>
    <s v="ingest_cis_idv_"/>
    <s v="CIS_IDV_YYYYMMDD.txt"/>
    <s v="CBR_Ingestion_cis_idv_v01_00_00.xlsx"/>
    <s v="Submitted"/>
    <s v="In-Progress"/>
    <s v="Auto"/>
    <s v="N"/>
    <s v="N"/>
    <s v="N/A"/>
    <m/>
    <s v="N/A"/>
    <s v="Completed"/>
    <s v="In-Progress"/>
    <s v="In-Progress"/>
    <s v="Completed"/>
    <s v="Passed"/>
    <m/>
    <s v="Completed"/>
    <m/>
    <m/>
    <x v="1"/>
    <m/>
    <x v="2"/>
    <m/>
    <s v="Completed"/>
    <s v="Completed"/>
  </r>
  <r>
    <n v="75"/>
    <s v="Batch 1"/>
    <s v="CIS"/>
    <s v="Plan A"/>
    <x v="5"/>
    <s v="Plan A"/>
    <s v="Source File (Push)"/>
    <n v="176"/>
    <s v="org"/>
    <s v="persist_cis"/>
    <s v="cis_org"/>
    <m/>
    <s v="cis_org_YYYYMMDD.txt"/>
    <s v="cis_org_YYYYMMDD.ctl"/>
    <s v="cis_org"/>
    <s v="N"/>
    <s v=""/>
    <s v="ingest_cis_org_"/>
    <s v="CIS_ORG_YYYYMMDD.txt"/>
    <s v="CBR_Ingestion_cis_org_v01_00_00.xlsx"/>
    <s v="Submitted"/>
    <s v="In-Progress"/>
    <s v="Auto"/>
    <s v="N"/>
    <s v="N"/>
    <s v="N/A"/>
    <m/>
    <s v="N/A"/>
    <s v="Completed"/>
    <s v="In-Progress"/>
    <s v="In-Progress"/>
    <s v="Completed"/>
    <s v="Passed"/>
    <m/>
    <s v="Completed"/>
    <m/>
    <m/>
    <x v="1"/>
    <m/>
    <x v="2"/>
    <m/>
    <s v="Completed"/>
    <s v="Completed"/>
  </r>
  <r>
    <n v="76"/>
    <s v="Batch 1"/>
    <s v="CIS"/>
    <s v="Plan A"/>
    <x v="5"/>
    <s v="Plan A"/>
    <s v="Source File (Push)"/>
    <n v="176"/>
    <s v="ipsegment"/>
    <s v="persist_cis"/>
    <s v="cis_ipsegment"/>
    <m/>
    <s v="cis_ipsegment_YYYYMMDD.txt"/>
    <s v="cis_ipsegment_YYYYMMDD.ctl"/>
    <s v="cis_ipsegment"/>
    <s v="N"/>
    <s v=""/>
    <s v="ingest_cis_ipsegment_"/>
    <s v="CIS_IPSEGMENT_YYYYMMDD.txt"/>
    <s v="CBR_Ingestion_cis_ipsegment_v01_00_00.xlsx"/>
    <s v="Submitted"/>
    <s v="In-Progress"/>
    <s v="Auto"/>
    <s v="N"/>
    <s v="N"/>
    <s v="N/A"/>
    <m/>
    <s v="N/A"/>
    <s v="Completed"/>
    <s v="In-Progress"/>
    <s v="In-Progress"/>
    <s v="Completed"/>
    <s v="Passed"/>
    <m/>
    <s v="Completed"/>
    <m/>
    <m/>
    <x v="1"/>
    <m/>
    <x v="2"/>
    <m/>
    <s v="Completed"/>
    <s v="Completed"/>
  </r>
  <r>
    <n v="77"/>
    <s v="Batch 1"/>
    <s v="CIS"/>
    <s v="Plan A"/>
    <x v="5"/>
    <s v="Plan A"/>
    <s v="Source File (Push)"/>
    <n v="176"/>
    <s v="histsegm"/>
    <s v="persist_cis"/>
    <s v="cis_histsegm"/>
    <m/>
    <s v="cis_histsegm_YYYYMMDD.txt"/>
    <s v="cis_histsegm_YYYYMMDD.ctl"/>
    <s v="cis_histsegm"/>
    <s v="N"/>
    <s v=""/>
    <s v="ingest_cis_histsegm_"/>
    <s v="CIS_HISTSEGM_YYYYMMDD.txt"/>
    <s v="CBR_Ingestion_cis_histsegm_v01_00_00.xlsx"/>
    <s v="Submitted"/>
    <s v="In-Progress"/>
    <s v="Auto"/>
    <s v="N"/>
    <s v="N"/>
    <s v="N/A"/>
    <m/>
    <s v="N/A"/>
    <s v="Completed"/>
    <s v="In-Progress"/>
    <s v="In-Progress"/>
    <s v="Completed"/>
    <s v="Passed"/>
    <m/>
    <s v="Completed"/>
    <m/>
    <m/>
    <x v="1"/>
    <m/>
    <x v="2"/>
    <m/>
    <s v="Completed"/>
    <s v="Completed"/>
  </r>
  <r>
    <n v="78"/>
    <s v="Batch 1"/>
    <s v="CIS"/>
    <s v="Plan A"/>
    <x v="5"/>
    <s v="Plan A"/>
    <s v="Source File (Push)"/>
    <n v="176"/>
    <s v="addr"/>
    <s v="persist_cis"/>
    <s v="cis_addr"/>
    <m/>
    <s v="cis_addr_YYYYMMDD.txt"/>
    <s v="cis_addr_YYYYMMDD.ctl"/>
    <s v="cis_addr"/>
    <s v="N"/>
    <s v=""/>
    <s v="ingest_cis_addr_"/>
    <s v="CIS_ADDR_YYYYMMDD.txt"/>
    <s v="CBR_Ingestion_cis_addr_v01_00_00.xlsx"/>
    <s v="Submitted"/>
    <s v="In-Progress"/>
    <s v="Auto"/>
    <s v="N"/>
    <s v="N"/>
    <s v="N/A"/>
    <m/>
    <s v="N/A"/>
    <s v="Completed"/>
    <s v="In-Progress"/>
    <s v="In-Progress"/>
    <s v="Completed"/>
    <s v="Passed"/>
    <s v="27GB (32 columns)"/>
    <s v="Failed"/>
    <s v="Mandatory null"/>
    <m/>
    <x v="1"/>
    <m/>
    <x v="1"/>
    <s v="Ingest error (delimiter)"/>
    <s v="Completed"/>
    <s v="Completed"/>
  </r>
  <r>
    <n v="42"/>
    <s v="Batch 2"/>
    <s v="Trade-Navigator"/>
    <s v="Plan B (EBAN)"/>
    <x v="6"/>
    <s v="Plan B"/>
    <s v="Pull EBAN File"/>
    <n v="451"/>
    <s v="lcr070"/>
    <s v="persist_trade_na"/>
    <s v="trade_na_lcr070"/>
    <m/>
    <s v="LCR070_YYYYMMDD.txt"/>
    <m/>
    <s v="trade_na_lcr070"/>
    <s v="Tailor"/>
    <s v=""/>
    <s v="ingest_trade_na_lcr070_"/>
    <s v="LCR070_YYYYMMDD.txt"/>
    <s v="CBR_Ingestion_trade_na_lcr070_v01_00_00.xlsx"/>
    <s v="Reviewed"/>
    <s v="In-Progress"/>
    <s v="Auto"/>
    <s v="N"/>
    <s v="Y (header/tailor only)"/>
    <s v="Lot 1"/>
    <s v="- ต้องใส่ File Delimiter ใน CBR เป็นแบบไหน_x000a_KBMF ระบุเป็น (txt var length)"/>
    <s v="Header/Tailor"/>
    <s v="Not Started"/>
    <s v="In-Progress"/>
    <s v="Not Started"/>
    <s v="Not Started"/>
    <s v="Not Started"/>
    <m/>
    <s v="Not Started"/>
    <m/>
    <m/>
    <x v="0"/>
    <m/>
    <x v="0"/>
    <m/>
    <s v="Completed"/>
    <s v="Completed"/>
  </r>
  <r>
    <n v="43"/>
    <s v="Batch 2"/>
    <s v="Trade-Navigator"/>
    <s v="Plan B (EBAN)"/>
    <x v="6"/>
    <s v="Plan B"/>
    <s v="Pull EBAN File"/>
    <n v="451"/>
    <s v="src_eximar"/>
    <s v="persist_trade_na"/>
    <s v="trade_na_src_eximar"/>
    <m/>
    <s v="SRC_EXIMAR_YYYYMMDD.TXT"/>
    <m/>
    <s v="trade_na_src_eximar"/>
    <s v="Tailor"/>
    <s v=""/>
    <s v="ingest_trade_na_src_eximar_"/>
    <s v="SRC_EXIMAR_YYYYMMDD.TXT"/>
    <s v="CBR_Ingestion_trade_na_src_eximar_v01_00_00.xlsx"/>
    <s v="Reviewed"/>
    <s v="In-Progress"/>
    <s v="Auto"/>
    <s v="Y"/>
    <s v="Y (header/tailor only)"/>
    <s v="Lot 1"/>
    <s v="[Feb 21]:_x000a_2 Pos dates_x000a_Integer has no size in KBMF and EBAN CBR"/>
    <s v="Header/Tailor"/>
    <s v="Not Started"/>
    <s v="In-Progress"/>
    <s v="Not Started"/>
    <s v="Not Started"/>
    <s v="Not Started"/>
    <m/>
    <s v="Not Started"/>
    <m/>
    <m/>
    <x v="0"/>
    <m/>
    <x v="0"/>
    <m/>
    <s v="Completed"/>
    <s v="Completed"/>
  </r>
  <r>
    <n v="44"/>
    <s v="Batch 2"/>
    <s v="New-Trade"/>
    <s v="Plan B (EBAN)"/>
    <x v="7"/>
    <s v="Plan B"/>
    <s v="Pull EBAN File"/>
    <n v="735"/>
    <s v="kbgt_cont_outstanding"/>
    <s v="persist_gts"/>
    <s v="gts_kbgt_cont_outstanding"/>
    <m/>
    <s v="KBGT_CONT_OUTSTANDING_YYYYMMDD.TXT"/>
    <m/>
    <s v="gts_kbgt_cont_outstanding"/>
    <s v="Tailor"/>
    <s v=""/>
    <s v="ingest_gts_kbgt_cont_outstanding_"/>
    <s v="KBGT_CONT_OUTSTANDING_YYYYMMDD.TXT"/>
    <s v="CBR_Ingestion_gts_kbgt_cont_outstanding_v01_00_00.xlsx"/>
    <s v="Submitted"/>
    <s v="In-Progress"/>
    <s v="Kaew"/>
    <s v="N"/>
    <s v="change column name - to _"/>
    <s v="Lot 2"/>
    <m/>
    <s v="Header/Tailor"/>
    <s v="Not Started"/>
    <s v="In-Progress"/>
    <s v="Not Started"/>
    <s v="Not Started"/>
    <s v="Not Started"/>
    <m/>
    <s v="Not Started"/>
    <m/>
    <m/>
    <x v="0"/>
    <m/>
    <x v="0"/>
    <m/>
    <s v="Completed"/>
    <s v="Completed"/>
  </r>
  <r>
    <n v="45"/>
    <s v="Batch 2"/>
    <s v="New-Trade"/>
    <s v="Plan B (EBAN)"/>
    <x v="7"/>
    <s v="Plan B"/>
    <s v="Pull EBAN File"/>
    <n v="735"/>
    <s v="kbgt_loan_outstanding"/>
    <s v="persist_gts"/>
    <s v="gts_kbgt_loan_outstanding"/>
    <m/>
    <s v="KBGT_LOAN_OUTSTANDING_YYYYMMDD.TXT"/>
    <m/>
    <s v="gts_kbgt_loan_outstanding"/>
    <s v="Tailor"/>
    <s v=""/>
    <s v="ingest_gts_kbgt_loan_outstanding_"/>
    <s v="KBGT_LOAN_OUTSTANDING_YYYYMMDD.TXT"/>
    <s v="CBR_Ingestion_gts_kbgt_loan_outstanding_v01_00_00.xlsx"/>
    <s v="Submitted"/>
    <s v="In-Progress"/>
    <s v="Kaew"/>
    <s v="N"/>
    <s v="change column name - to _"/>
    <s v="Lot 2"/>
    <m/>
    <s v="Header/Tailor"/>
    <s v="Not Started"/>
    <s v="In-Progress"/>
    <s v="Not Started"/>
    <s v="Not Started"/>
    <s v="Not Started"/>
    <m/>
    <s v="Not Started"/>
    <m/>
    <m/>
    <x v="0"/>
    <m/>
    <x v="0"/>
    <m/>
    <s v="Completed"/>
    <s v="Completed"/>
  </r>
  <r>
    <n v="46"/>
    <s v="Batch 2"/>
    <s v="Supply Chain"/>
    <s v="Plan B (Source)"/>
    <x v="8"/>
    <s v="Plan B"/>
    <s v="Pull Database"/>
    <n v="460"/>
    <s v="vw_sct_book_loan"/>
    <s v="persist_scf"/>
    <s v="scf_vw_sct_book_loan"/>
    <m/>
    <s v="scf_vw_sct_book_loan_YYYYMMDD.txt"/>
    <m/>
    <s v="scf_vw_sct_book_loan"/>
    <s v="N"/>
    <s v=""/>
    <s v="ingest_scf_vw_sct_book_loan_"/>
    <s v="VW_SCT_BOOK_LOAN"/>
    <s v="CBR_Ingestion_scf_vw_sct_book_loan_v01_00_00.xlsx"/>
    <s v="Submitted"/>
    <s v="To-Revise"/>
    <s v="Kaew"/>
    <s v="N"/>
    <s v="N"/>
    <s v="Lot 1"/>
    <m/>
    <m/>
    <s v="Not Started"/>
    <s v="Not Started"/>
    <s v="Not Started"/>
    <s v="Not Started"/>
    <s v="Not Started"/>
    <m/>
    <s v="Not Started"/>
    <m/>
    <m/>
    <x v="0"/>
    <m/>
    <x v="0"/>
    <m/>
    <s v="Not Started"/>
    <s v="Not Started"/>
  </r>
  <r>
    <n v="47"/>
    <s v="Batch 2"/>
    <s v="Supply Chain"/>
    <s v="Plan B (Source)"/>
    <x v="8"/>
    <s v="Plan B"/>
    <s v="Pull Database"/>
    <n v="460"/>
    <s v="vw_rdt_scf_cl"/>
    <s v="persist_scf"/>
    <s v="scf_vw_rdt_scf_cl"/>
    <m/>
    <s v="scf_vw_rdt_scf_cl_YYYYMMDD.txt"/>
    <m/>
    <s v="scf_vw_rdt_scf_cl"/>
    <s v="N"/>
    <s v=""/>
    <s v="ingest_scf_vw_rdt_scf_cl_"/>
    <s v="VW_RDT_SCF_CL"/>
    <s v="CBR_Ingestion_scf_vw_rdt_scf_cl_v01_00_00.xlsx"/>
    <s v="Submitted"/>
    <s v="To-Revise"/>
    <s v="Kaew"/>
    <s v="N"/>
    <s v="N"/>
    <s v="Lot 1"/>
    <m/>
    <m/>
    <s v="Not Started"/>
    <s v="Not Started"/>
    <s v="Not Started"/>
    <s v="Not Started"/>
    <s v="Not Started"/>
    <m/>
    <s v="Not Started"/>
    <m/>
    <m/>
    <x v="0"/>
    <m/>
    <x v="0"/>
    <m/>
    <s v="Not Started"/>
    <s v="Not Started"/>
  </r>
  <r>
    <n v="48"/>
    <s v="Batch 2"/>
    <s v="Supply Chain"/>
    <s v="Plan B (Source)"/>
    <x v="8"/>
    <s v="Plan B"/>
    <s v="Pull Database"/>
    <n v="460"/>
    <s v="vw_cm_fee_structure"/>
    <s v="persist_scf"/>
    <s v="scf_vw_cm_fee_structure"/>
    <m/>
    <s v="scf_vw_cm_fee_structure_YYYYMMDD.txt"/>
    <m/>
    <s v="scf_vw_cm_fee_structure"/>
    <s v="N"/>
    <s v=""/>
    <s v="ingest_scf_vw_cm_fee_structure_"/>
    <s v="VW_CM_FEE_STRUCTURE"/>
    <s v="CBR_Ingestion_scf_vw_cm_fee_structure_v01_00_00.xlsx"/>
    <s v="Submitted"/>
    <s v="In-Progress"/>
    <s v="Kaew"/>
    <s v="N"/>
    <s v="N"/>
    <s v="Lot 1"/>
    <m/>
    <m/>
    <s v="Not Started"/>
    <s v="Not Started"/>
    <s v="Not Started"/>
    <s v="Not Started"/>
    <s v="Not Started"/>
    <m/>
    <s v="Not Started"/>
    <m/>
    <m/>
    <x v="0"/>
    <m/>
    <x v="0"/>
    <m/>
    <s v="Not Started"/>
    <s v="Not Started"/>
  </r>
  <r>
    <n v="49"/>
    <s v="Batch 2"/>
    <s v="Supply Chain"/>
    <s v="Plan B (Source)"/>
    <x v="8"/>
    <s v="Plan B"/>
    <s v="Pull Database"/>
    <n v="460"/>
    <s v="vw_scm_acct"/>
    <s v="persist_scf"/>
    <s v="scf_vw_scm_acct"/>
    <m/>
    <s v="scf_vw_scm_acct_YYYYMMDD.txt"/>
    <m/>
    <s v="scf_vw_scm_acct"/>
    <s v="N"/>
    <s v=""/>
    <s v="ingest_scf_vw_scm_acct_"/>
    <s v="VW_SCM_ACCT"/>
    <s v="CBR_Ingestion_scf_vw_scm_acct_v01_00_00.xlsx"/>
    <s v="Submitted"/>
    <s v="To-Revise"/>
    <s v="Kaew"/>
    <s v="N"/>
    <s v="N"/>
    <s v="Lot 1"/>
    <s v="Pending top section"/>
    <m/>
    <s v="Not Started"/>
    <s v="Not Started"/>
    <s v="Not Started"/>
    <s v="Not Started"/>
    <s v="Not Started"/>
    <m/>
    <s v="Not Started"/>
    <m/>
    <m/>
    <x v="0"/>
    <m/>
    <x v="0"/>
    <m/>
    <s v="Not Started"/>
    <s v="Not Started"/>
  </r>
  <r>
    <n v="50"/>
    <s v="Batch 2"/>
    <s v="Supply Chain"/>
    <s v="Plan B (Source)"/>
    <x v="8"/>
    <s v="Plan B"/>
    <s v="Pull Database"/>
    <n v="460"/>
    <s v="trading"/>
    <s v="persist_scf"/>
    <s v="scf_trading"/>
    <m/>
    <s v="scf_trading_YYYYMMDD.txt"/>
    <m/>
    <s v="scf_trading"/>
    <s v="N"/>
    <s v=""/>
    <s v="ingest_scf_trading_"/>
    <s v="SCM_TRADING"/>
    <s v="CBR_Ingestion_scf_trading_v01_00_00.xlsx"/>
    <s v="Submitted"/>
    <s v="In-Progress"/>
    <s v="Auto"/>
    <s v="N"/>
    <s v="N"/>
    <s v="Lot 1"/>
    <s v="- 2 column copy data from phy. Cbr eban_x000a_- 2 Colunm diff kbnf"/>
    <m/>
    <s v="Not Started"/>
    <s v="Not Started"/>
    <s v="Not Started"/>
    <s v="Not Started"/>
    <s v="Not Started"/>
    <m/>
    <s v="Not Started"/>
    <m/>
    <m/>
    <x v="0"/>
    <m/>
    <x v="0"/>
    <m/>
    <s v="Not Started"/>
    <s v="Not Started"/>
  </r>
  <r>
    <n v="51"/>
    <s v="Batch 2"/>
    <s v="Supply Chain"/>
    <s v="Plan B (Source)"/>
    <x v="8"/>
    <s v="Plan B"/>
    <s v="Pull Database"/>
    <n v="460"/>
    <s v="customer"/>
    <s v="persist_scf"/>
    <s v="scf_customer"/>
    <m/>
    <s v="scf_customer_YYYYMMDD.txt"/>
    <m/>
    <s v="scf_customer"/>
    <s v="N"/>
    <s v=""/>
    <s v="ingest_scf_customer_"/>
    <s v="SCM_CUSTOMER"/>
    <s v="CBR_Ingestion_scf_customer_v01_00_00.xlsx"/>
    <s v="Submitted"/>
    <s v="In-Progress"/>
    <s v="Auto"/>
    <s v="N"/>
    <s v="N"/>
    <s v="Lot 1"/>
    <s v="- 1 column copy data from phy. Cbr eban_x000a_- 1 Colunm diff kbnf"/>
    <m/>
    <s v="Not Started"/>
    <s v="Not Started"/>
    <s v="Not Started"/>
    <s v="Not Started"/>
    <s v="Not Started"/>
    <m/>
    <s v="Not Started"/>
    <m/>
    <m/>
    <x v="0"/>
    <m/>
    <x v="0"/>
    <m/>
    <s v="Not Started"/>
    <s v="Not Started"/>
  </r>
  <r>
    <n v="79"/>
    <s v="Batch 1"/>
    <s v="CIS"/>
    <s v="Plan A"/>
    <x v="5"/>
    <s v="Plan A"/>
    <s v="Source File (Push)"/>
    <n v="176"/>
    <s v="ipxaddr"/>
    <s v="persist_cis"/>
    <s v="cis_ipxaddr"/>
    <m/>
    <s v="cis_ipxaddr_YYYYMMDD.txt"/>
    <s v="cis_ipxaddr_YYYYMMDD.ctl"/>
    <s v="cis_ipxaddr"/>
    <s v="N"/>
    <s v=""/>
    <s v="ingest_cis_ipxaddr_"/>
    <s v="CIS_IPXADDR_YYYYMMDD.txt"/>
    <s v="CBR_Ingestion_cis_ipxaddr_v01_00_00.xlsx"/>
    <s v="Submitted"/>
    <s v="In-Progress"/>
    <s v="Auto"/>
    <s v="N"/>
    <s v="N"/>
    <s v="N/A"/>
    <m/>
    <s v="N/A"/>
    <s v="Completed"/>
    <s v="In-Progress"/>
    <s v="In-Progress"/>
    <s v="Completed"/>
    <s v="Passed"/>
    <s v="6GB"/>
    <s v="Completed"/>
    <m/>
    <m/>
    <x v="1"/>
    <m/>
    <x v="2"/>
    <m/>
    <s v="Completed"/>
    <s v="Completed"/>
  </r>
  <r>
    <n v="80"/>
    <s v="Batch 1"/>
    <s v="CIS"/>
    <s v="Plan A"/>
    <x v="5"/>
    <s v="Plan A"/>
    <s v="Source File (Push)"/>
    <n v="176"/>
    <s v="dntcnt"/>
    <s v="persist_cis"/>
    <s v="cis_dntcnt"/>
    <m/>
    <s v="cis_dntcnt_YYYYMMDD.txt"/>
    <s v="cis_dntcnt_YYYYMMDD.ctl"/>
    <s v="cis_dntcnt"/>
    <s v="N"/>
    <s v=""/>
    <s v="ingest_cis_dntcnt_"/>
    <s v="CIS_DNTCNT_YYYYMMDD.txt"/>
    <s v="CBR_Ingestion_cis_dntcnt_v01_00_00.xlsx"/>
    <s v="Submitted"/>
    <s v="In-Progress"/>
    <s v="Auto"/>
    <s v="N"/>
    <s v="N"/>
    <s v="N/A"/>
    <m/>
    <s v="N/A"/>
    <s v="Completed"/>
    <s v="In-Progress"/>
    <s v="In-Progress"/>
    <s v="Completed"/>
    <s v="Passed"/>
    <m/>
    <s v="Completed"/>
    <m/>
    <m/>
    <x v="1"/>
    <m/>
    <x v="2"/>
    <m/>
    <s v="Completed"/>
    <s v="Completed"/>
  </r>
  <r>
    <n v="54"/>
    <s v="Batch 1"/>
    <s v="RDM"/>
    <s v="Plan A"/>
    <x v="9"/>
    <s v="Plan A"/>
    <s v="Source File (Push)"/>
    <n v="655"/>
    <s v="cst_ip_lgl_stc_tp_cd"/>
    <s v="persist_rdm"/>
    <s v="rdm_cst_ip_lgl_stc_tp_cd"/>
    <m/>
    <s v="rdm_cst_ip_lgl_stc_tp_cd_YYYYMMDD.txt"/>
    <s v="rdm_cst_ip_lgl_stc_tp_cd_YYYYMMDD.ctl"/>
    <s v="rdm_cst_ip_lgl_stc_tp_cd"/>
    <s v="N"/>
    <s v=""/>
    <s v="ingest_rdm_cst_ip_lgl_stc_tp_cd_"/>
    <s v="mdm.CST_IP_LGL_STC_TP_CD"/>
    <s v="CBR_Ingestion_rdm_cst_ip_lgl_stc_tp_cd_v01_00_00.xlsx"/>
    <s v="Reviewed"/>
    <s v="In-Progress"/>
    <s v="Kaew"/>
    <s v="N"/>
    <s v="N"/>
    <s v="N/A"/>
    <m/>
    <s v="N/A"/>
    <s v="Completed"/>
    <s v="In-Progress"/>
    <s v="Completed"/>
    <s v="Completed"/>
    <s v="Passed"/>
    <m/>
    <s v="Completed"/>
    <m/>
    <m/>
    <x v="1"/>
    <m/>
    <x v="2"/>
    <m/>
    <s v="Completed"/>
    <s v="Completed"/>
  </r>
  <r>
    <n v="55"/>
    <s v="Batch 1"/>
    <s v="RDM"/>
    <s v="Plan A"/>
    <x v="9"/>
    <s v="Plan A"/>
    <s v="Source File (Push)"/>
    <n v="655"/>
    <s v="cst_nat_cd"/>
    <s v="persist_rdm"/>
    <s v="rdm_cst_nat_cd"/>
    <m/>
    <s v="rdm_cst_nat_cd_YYYYMMDD.txt"/>
    <s v="rdm_cst_nat_cd_YYYYMMDD.ctl"/>
    <s v="rdm_cst_nat_cd"/>
    <s v="N"/>
    <s v=""/>
    <s v="ingest_rdm_cst_nat_cd_"/>
    <s v="mdm.CST_NAT_CD"/>
    <s v="CBR_Ingestion_rdm_cst_nat_cd_v01_00_00.xlsx"/>
    <s v="Reviewed"/>
    <s v="In-Progress"/>
    <s v="Kaew"/>
    <s v="N"/>
    <s v="N"/>
    <s v="N/A"/>
    <m/>
    <s v="N/A"/>
    <s v="Completed"/>
    <s v="In-Progress"/>
    <s v="Completed"/>
    <s v="Completed"/>
    <s v="Passed"/>
    <m/>
    <s v="Completed"/>
    <m/>
    <m/>
    <x v="1"/>
    <m/>
    <x v="2"/>
    <m/>
    <s v="Completed"/>
    <s v="Completed"/>
  </r>
  <r>
    <n v="56"/>
    <s v="Batch 1"/>
    <s v="RDM"/>
    <s v="Plan A"/>
    <x v="9"/>
    <s v="Plan A"/>
    <s v="Source File (Push)"/>
    <n v="655"/>
    <s v="cst_mar_st_cd"/>
    <s v="persist_rdm"/>
    <s v="rdm_cst_mar_st_cd"/>
    <m/>
    <s v="rdm_cst_mar_st_cd_YYYYMMDD.txt"/>
    <s v="rdm_cst_mar_st_cd_YYYYMMDD.ctl"/>
    <s v="rdm_cst_mar_st_cd"/>
    <s v="N"/>
    <s v=""/>
    <s v="ingest_rdm_cst_mar_st_cd_"/>
    <s v="mdm.CST_MAR_ST_CD"/>
    <s v="CBR_Ingestion_rdm_cst_mar_st_cd_v01_00_00.xlsx"/>
    <s v="Reviewed"/>
    <s v="In-Progress"/>
    <s v="Kaew"/>
    <s v="N"/>
    <s v="N"/>
    <s v="N/A"/>
    <m/>
    <s v="N/A"/>
    <s v="Completed"/>
    <s v="In-Progress"/>
    <s v="Completed"/>
    <s v="Completed"/>
    <s v="Passed"/>
    <m/>
    <s v="Completed"/>
    <m/>
    <m/>
    <x v="1"/>
    <m/>
    <x v="2"/>
    <m/>
    <s v="Completed"/>
    <s v="Completed"/>
  </r>
  <r>
    <n v="57"/>
    <s v="Batch 1"/>
    <s v="RDM"/>
    <s v="Plan A"/>
    <x v="9"/>
    <s v="Plan A"/>
    <s v="Source File (Push)"/>
    <n v="655"/>
    <s v="cst_ctf_tp_cd"/>
    <s v="persist_rdm"/>
    <s v="rdm_cst_ctf_tp_cd"/>
    <m/>
    <s v="rdm_cst_ctf_tp_cd_YYYYMMDD.txt"/>
    <s v="rdm_cst_ctf_tp_cd_YYYYMMDD.ctl"/>
    <s v="rdm_cst_ctf_tp_cd"/>
    <s v="N"/>
    <s v=""/>
    <s v="ingest_rdm_cst_ctf_tp_cd_"/>
    <s v="mdm.CST_CTF_TP_CD"/>
    <s v="CBR_Ingestion_rdm_cst_ctf_tp_cd_v01_00_00.xlsx"/>
    <s v="Reviewed"/>
    <s v="In-Progress"/>
    <s v="Kaew"/>
    <s v="N"/>
    <s v="N"/>
    <s v="N/A"/>
    <m/>
    <s v="N/A"/>
    <s v="Completed"/>
    <s v="In-Progress"/>
    <s v="Completed"/>
    <s v="Completed"/>
    <s v="Passed"/>
    <m/>
    <s v="Completed"/>
    <m/>
    <m/>
    <x v="1"/>
    <m/>
    <x v="2"/>
    <m/>
    <s v="Completed"/>
    <s v="Completed"/>
  </r>
  <r>
    <n v="58"/>
    <s v="Batch 1"/>
    <s v="RDM"/>
    <s v="Plan A"/>
    <x v="9"/>
    <s v="Plan A"/>
    <s v="Source File (Push)"/>
    <n v="655"/>
    <s v="cst_ocp_cd"/>
    <s v="persist_rdm"/>
    <s v="rdm_cst_ocp_cd"/>
    <m/>
    <s v="rdm_cst_ocp_cd_YYYYMMDD.txt"/>
    <s v="rdm_cst_ocp_cd_YYYYMMDD.ctl"/>
    <s v="rdm_cst_ocp_cd"/>
    <s v="N"/>
    <s v=""/>
    <s v="ingest_rdm_cst_ocp_cd_"/>
    <s v="mdm.CST_OCP_CD"/>
    <s v="CBR_Ingestion_rdm_cst_ocp_cd_v01_00_00.xlsx"/>
    <s v="Reviewed"/>
    <s v="In-Progress"/>
    <s v="Kaew"/>
    <s v="N"/>
    <s v="N"/>
    <s v="N/A"/>
    <m/>
    <s v="N/A"/>
    <s v="Completed"/>
    <s v="In-Progress"/>
    <s v="Completed"/>
    <s v="Completed"/>
    <s v="Passed"/>
    <m/>
    <s v="Completed"/>
    <m/>
    <m/>
    <x v="1"/>
    <m/>
    <x v="2"/>
    <m/>
    <s v="Completed"/>
    <s v="Completed"/>
  </r>
  <r>
    <n v="59"/>
    <s v="Batch 1"/>
    <s v="RDM"/>
    <s v="Plan A"/>
    <x v="9"/>
    <s v="Plan A"/>
    <s v="Source File (Push)"/>
    <n v="655"/>
    <s v="cst_prof_cd"/>
    <s v="persist_rdm"/>
    <s v="rdm_cst_prof_cd"/>
    <m/>
    <s v="rdm_cst_prof_cd_YYYYMMDD.txt"/>
    <s v="rdm_cst_prof_cd_YYYYMMDD.ctl"/>
    <s v="rdm_cst_prof_cd"/>
    <s v="N"/>
    <s v=""/>
    <s v="ingest_rdm_cst_prof_cd_"/>
    <s v="mdm.CST_PROF_CD"/>
    <s v="CBR_Ingestion_rdm_cst_prof_cd_v01_00_00.xlsx"/>
    <s v="Reviewed"/>
    <s v="In-Progress"/>
    <s v="Auto"/>
    <s v="N"/>
    <s v="N"/>
    <s v="N/A"/>
    <m/>
    <s v="N/A"/>
    <s v="Completed"/>
    <s v="In-Progress"/>
    <s v="Completed"/>
    <s v="Completed"/>
    <s v="Passed"/>
    <m/>
    <s v="Completed"/>
    <m/>
    <m/>
    <x v="1"/>
    <m/>
    <x v="2"/>
    <m/>
    <s v="Completed"/>
    <s v="Completed"/>
  </r>
  <r>
    <n v="60"/>
    <s v="Batch 1"/>
    <s v="RDM"/>
    <s v="Plan A"/>
    <x v="9"/>
    <s v="Plan A"/>
    <s v="Source File (Push)"/>
    <n v="655"/>
    <s v="cst_idv_incm_seg_cd"/>
    <s v="persist_rdm"/>
    <s v="rdm_cst_idv_incm_seg_cd"/>
    <m/>
    <s v="rdm_cst_idv_incm_seg_cd_YYYYMMDD.txt"/>
    <s v="rdm_cst_idv_incm_seg_cd_YYYYMMDD.ctl"/>
    <s v="rdm_cst_idv_incm_seg_cd"/>
    <s v="N"/>
    <s v=""/>
    <s v="ingest_rdm_cst_idv_incm_seg_cd_"/>
    <s v="mdm.CST_IDV_INCM_SEG_CD"/>
    <s v="CBR_Ingestion_rdm_cst_idv_incm_seg_cd_v01_00_00.xlsx"/>
    <s v="Reviewed"/>
    <s v="In-Progress"/>
    <s v="Kaew"/>
    <s v="N"/>
    <s v="N"/>
    <s v="N/A"/>
    <m/>
    <s v="N/A"/>
    <s v="Completed"/>
    <s v="In-Progress"/>
    <s v="Completed"/>
    <s v="Completed"/>
    <s v="Passed"/>
    <m/>
    <s v="Completed"/>
    <m/>
    <m/>
    <x v="1"/>
    <m/>
    <x v="2"/>
    <m/>
    <s v="Completed"/>
    <s v="Completed"/>
  </r>
  <r>
    <n v="61"/>
    <s v="Batch 1"/>
    <s v="RDM"/>
    <s v="Plan A"/>
    <x v="9"/>
    <s v="Plan A"/>
    <s v="Source File (Push)"/>
    <n v="655"/>
    <s v="cst_seg_cd"/>
    <s v="persist_rdm"/>
    <s v="rdm_cst_seg_cd"/>
    <m/>
    <s v="rdm_cst_seg_cd_YYYYMMDD.txt"/>
    <s v="rdm_cst_seg_cd_YYYYMMDD.ctl"/>
    <s v="rdm_cst_seg_cd"/>
    <s v="N"/>
    <s v=""/>
    <s v="ingest_rdm_cst_seg_cd_"/>
    <s v="mdm.CST_SEG_CD"/>
    <s v="CBR_Ingestion_rdm_cst_seg_cd_v01_00_00.xlsx"/>
    <s v="Reviewed"/>
    <s v="In-Progress"/>
    <s v="Kaew"/>
    <s v="N"/>
    <s v="N"/>
    <s v="N/A"/>
    <m/>
    <s v="N/A"/>
    <s v="Completed"/>
    <s v="In-Progress"/>
    <s v="Completed"/>
    <s v="Completed"/>
    <s v="Passed"/>
    <m/>
    <s v="Completed"/>
    <m/>
    <m/>
    <x v="1"/>
    <m/>
    <x v="2"/>
    <m/>
    <s v="Completed"/>
    <s v="Completed"/>
  </r>
  <r>
    <n v="62"/>
    <s v="Batch 1"/>
    <s v="RDM"/>
    <s v="Plan A"/>
    <x v="9"/>
    <s v="Plan A"/>
    <s v="Source File (Push)"/>
    <n v="655"/>
    <s v="card_tp_cd"/>
    <s v="persist_rdm"/>
    <s v="rdm_card_tp_cd"/>
    <m/>
    <s v="rdm_card_tp_cd_YYYYMMDD.txt"/>
    <s v="rdm_card_tp_cd_YYYYMMDD.ctl"/>
    <s v="rdm_card_tp_cd"/>
    <s v="N"/>
    <s v=""/>
    <s v="ingest_rdm_card_tp_cd_"/>
    <s v="mdm.CARD_TP_CD"/>
    <s v="CBR_Ingestion_rdm_card_tp_cd_v01_00_00.xlsx"/>
    <s v="Reviewed"/>
    <s v="In-Progress"/>
    <s v="Kaew"/>
    <s v="N"/>
    <s v="N"/>
    <s v="N/A"/>
    <m/>
    <s v="N/A"/>
    <s v="Completed"/>
    <s v="In-Progress"/>
    <s v="Completed"/>
    <s v="Completed"/>
    <s v="Passed"/>
    <m/>
    <s v="Completed"/>
    <m/>
    <m/>
    <x v="1"/>
    <m/>
    <x v="2"/>
    <m/>
    <s v="Completed"/>
    <s v="Completed"/>
  </r>
  <r>
    <n v="63"/>
    <s v="Batch 1"/>
    <s v="RDM"/>
    <s v="Plan A"/>
    <x v="9"/>
    <s v="Plan A"/>
    <s v="Source File (Push)"/>
    <n v="655"/>
    <s v="pim_coa_pd"/>
    <s v="persist_rdm"/>
    <s v="rdm_pim_coa_pd"/>
    <m/>
    <s v="rdm_pim_coa_pd_YYYYMMDD.txt"/>
    <s v="rdm_pim_coa_pd_YYYYMMDD.ctl"/>
    <s v="rdm_pim_coa_pd"/>
    <s v="N"/>
    <s v=""/>
    <s v="ingest_rdm_pim_coa_pd_"/>
    <s v="PIM.V_COA_PD"/>
    <s v="CBR_Ingestion_rdm_pim_coa_pd_v01_00_00.xlsx"/>
    <s v="Reviewed"/>
    <s v="In-Progress"/>
    <s v="Kaew"/>
    <s v="N"/>
    <s v="N"/>
    <s v="N/A"/>
    <m/>
    <s v="N/A"/>
    <s v="Completed"/>
    <s v="In-Progress"/>
    <s v="Completed"/>
    <s v="Completed"/>
    <s v="Passed"/>
    <m/>
    <s v="Completed"/>
    <m/>
    <m/>
    <x v="1"/>
    <m/>
    <x v="2"/>
    <m/>
    <s v="Completed"/>
    <s v="Completed"/>
  </r>
  <r>
    <n v="64"/>
    <s v="Batch 1"/>
    <s v="RDM"/>
    <s v="Plan A"/>
    <x v="9"/>
    <s v="Plan A"/>
    <s v="Source File (Push)"/>
    <n v="655"/>
    <s v="idy_cl_cd"/>
    <s v="persist_rdm"/>
    <s v="rdm_idy_cl_cd"/>
    <m/>
    <s v="rdm_idy_cl_cd_YYYYMMDD.txt"/>
    <s v="rdm_idy_cl_cd_YYYYMMDD.ctl"/>
    <s v="rdm_idy_cl_cd"/>
    <s v="N"/>
    <s v=""/>
    <s v="ingest_rdm_idy_cl_cd_"/>
    <s v="IDY_CL_CD"/>
    <s v="CBR_Ingestion_rdm_idy_cl_cd_v01_00_00.xlsx"/>
    <s v="Reviewed"/>
    <s v="In-Progress"/>
    <s v="Kaew"/>
    <s v="N"/>
    <s v="N"/>
    <s v="N/A"/>
    <m/>
    <s v="N/A"/>
    <s v="Completed"/>
    <s v="In-Progress"/>
    <s v="Completed"/>
    <s v="Completed"/>
    <s v="Passed"/>
    <m/>
    <s v="Completed"/>
    <m/>
    <m/>
    <x v="1"/>
    <m/>
    <x v="2"/>
    <m/>
    <s v="Completed"/>
    <s v="Completed"/>
  </r>
  <r>
    <n v="65"/>
    <s v="Batch 1"/>
    <s v="RDM"/>
    <s v="Plan A"/>
    <x v="9"/>
    <s v="Plan A"/>
    <s v="Source File (Push)"/>
    <n v="655"/>
    <s v="idy_cl_sub_grp_cd"/>
    <s v="persist_rdm"/>
    <s v="rdm_idy_cl_sub_grp_cd"/>
    <m/>
    <s v="rdm_idy_cl_sub_grp_cd_YYYYMMDD.txt"/>
    <s v="rdm_idy_cl_sub_grp_cd_YYYYMMDD.ctl"/>
    <s v="rdm_idy_cl_sub_grp_cd"/>
    <s v="N"/>
    <s v=""/>
    <s v="ingest_rdm_idy_cl_sub_grp_cd_"/>
    <s v="IDY_CL_SUB_GRP_CD"/>
    <s v="CBR_Ingestion_rdm_idy_cl_sub_grp_cd_v01_00_00.xlsx"/>
    <s v="Reviewed"/>
    <s v="To-Revise"/>
    <s v="Kaew"/>
    <s v="N"/>
    <s v="N"/>
    <s v="N/A"/>
    <m/>
    <s v="N/A"/>
    <s v="Completed"/>
    <s v="In-Progress"/>
    <s v="Completed"/>
    <s v="Completed"/>
    <s v="Passed"/>
    <m/>
    <s v="Completed"/>
    <m/>
    <m/>
    <x v="1"/>
    <m/>
    <x v="2"/>
    <m/>
    <s v="Completed"/>
    <s v="Completed"/>
  </r>
  <r>
    <n v="66"/>
    <s v="Batch 2"/>
    <s v="FXBOOTH​"/>
    <s v="Plan B (Source)"/>
    <x v="10"/>
    <s v="Plan B"/>
    <s v="DIH Extraction File (Pull)"/>
    <n v="745"/>
    <s v="midrate_kbank"/>
    <s v="persist_fxb"/>
    <s v="fxb_midrate_kbank"/>
    <m/>
    <s v="MIDRATE_KBANK_YYYY-MM-DD.csv"/>
    <m/>
    <s v="fxb_midrate_kbank"/>
    <s v="Header (Source count 1 header + #of detail + 1 trailer)"/>
    <s v=""/>
    <s v="ingest_fxb_midrate_kbank_"/>
    <s v="MIDRATE_KBANK_YYYY-MM-DD.csv"/>
    <s v="CBR_Ingestion_fxb_midrate_kbank_v01_00_00.xlsx"/>
    <s v="Submitted"/>
    <s v="In-Progress"/>
    <s v="Kaew"/>
    <m/>
    <m/>
    <s v="Lot 2"/>
    <m/>
    <m/>
    <s v="Not Started"/>
    <s v="Not Started"/>
    <s v="Not Started"/>
    <s v="Not Started"/>
    <s v="Not Started"/>
    <m/>
    <s v="Not Started"/>
    <m/>
    <m/>
    <x v="0"/>
    <m/>
    <x v="0"/>
    <m/>
    <s v="Not Started"/>
    <s v="Not Started"/>
  </r>
  <r>
    <n v="67"/>
    <s v="Batch 2"/>
    <s v="LPM-AS/400​"/>
    <s v="Plan A"/>
    <x v="3"/>
    <s v="Plan A"/>
    <s v="DIH Extraction File (Push)"/>
    <n v="655"/>
    <s v="lpm_x_ip_rel"/>
    <s v="persist_lpm_as400"/>
    <s v="lpm_as400_lpm_x_ip_rel"/>
    <m/>
    <s v="lpm_x_ip_rel_yyyymmdd.txt"/>
    <m/>
    <s v="lpm_as400_lpm_x_ip_rel"/>
    <s v="N"/>
    <s v=""/>
    <s v="ingest_lpm_as400_lpm_x_ip_rel_"/>
    <s v="DIH_Composite_V_LPM_X_IP_REL"/>
    <s v="CBR_Ingestion_lpm_as400_lpm_x_ip_rel_v01_00_00.xlsx"/>
    <s v="Submitted"/>
    <s v="Pending Recheck"/>
    <s v="Kaew"/>
    <m/>
    <m/>
    <s v="Lot 2"/>
    <s v="- มีเพิ่ม column 3 column (To revise)_x000a_- Pending Table Spec"/>
    <m/>
    <s v="Completed"/>
    <s v="In-Progress"/>
    <s v="Completed"/>
    <s v="Completed"/>
    <s v="Passed"/>
    <s v="initial 2023-07-14"/>
    <s v="In-Progress"/>
    <s v="TS05: Decimal 8 to date_x000a_TS12: Persist cannot convert date"/>
    <m/>
    <x v="0"/>
    <m/>
    <x v="0"/>
    <m/>
    <s v="Not Started"/>
    <s v="Not Started"/>
  </r>
  <r>
    <n v="81"/>
    <s v="Batch 1"/>
    <s v="CIS"/>
    <s v="Plan A"/>
    <x v="5"/>
    <s v="Plan A"/>
    <s v="Source File (Push)"/>
    <n v="176"/>
    <s v="othdoc"/>
    <s v="persist_cis"/>
    <s v="cis_othdoc"/>
    <m/>
    <s v="cis_othdoc_YYYYMMDD.txt"/>
    <s v="cis_othdoc_YYYYMMDD.ctl"/>
    <s v="cis_othdoc"/>
    <s v="N"/>
    <s v=""/>
    <s v="ingest_cis_othdoc_"/>
    <s v="CIS_OTHDOC_YYYYMMDD.txt"/>
    <s v="CBR_Ingestion_cis_othdoc_v01_00_00.xlsx"/>
    <s v="Submitted"/>
    <s v="In-Progress"/>
    <s v="Auto"/>
    <s v="N"/>
    <s v="N"/>
    <s v="N/A"/>
    <m/>
    <s v="N/A"/>
    <s v="Completed"/>
    <s v="In-Progress"/>
    <s v="In-Progress"/>
    <s v="Completed"/>
    <s v="Passed"/>
    <m/>
    <s v="Completed"/>
    <m/>
    <m/>
    <x v="1"/>
    <m/>
    <x v="2"/>
    <m/>
    <s v="Completed"/>
    <s v="Completed"/>
  </r>
  <r>
    <n v="31"/>
    <s v="Batch 1"/>
    <s v="CSM"/>
    <s v="Plan A"/>
    <x v="11"/>
    <s v="Plan A"/>
    <s v="Source File (Push)"/>
    <n v="780"/>
    <s v="channel"/>
    <s v="persist_csm"/>
    <s v="csm_channel"/>
    <m/>
    <s v="csm_channel_YYYYMMDD.txt"/>
    <s v="csm_channel_YYYYMMDD.ctl"/>
    <s v="csm_channel"/>
    <s v="N"/>
    <s v=""/>
    <s v="ingest_csm_channel_"/>
    <s v="CSM_CHANNEL_YYYYMMDD.TXT"/>
    <s v="CBR_Ingestion_csm_channel_v01_00_00.xlsx"/>
    <s v="Submitted"/>
    <s v="To-Revise"/>
    <s v="Auto"/>
    <s v="N"/>
    <s v="N"/>
    <s v="N/A"/>
    <m/>
    <s v="N/A"/>
    <s v="Completed"/>
    <s v="In-Progress"/>
    <s v="In-Progress"/>
    <s v="Completed"/>
    <s v="Passed"/>
    <m/>
    <s v="Completed"/>
    <m/>
    <m/>
    <x v="1"/>
    <m/>
    <x v="2"/>
    <m/>
    <s v="Completed"/>
    <s v="Completed"/>
  </r>
  <r>
    <n v="32"/>
    <s v="Batch 1"/>
    <s v="CSM"/>
    <s v="Plan A"/>
    <x v="11"/>
    <s v="Plan A"/>
    <s v="Source File (Push)"/>
    <n v="780"/>
    <s v="company"/>
    <s v="persist_csm"/>
    <s v="csm_company"/>
    <m/>
    <s v="csm_company_YYYYMMDD.txt"/>
    <s v="csm_company_YYYYMMDD.ctl"/>
    <s v="csm_company"/>
    <s v="N"/>
    <s v=""/>
    <s v="ingest_csm_company_"/>
    <s v="CSM_COMPANY_YYYYMMDD.TXT"/>
    <s v="CBR_Ingestion_csm_company_v01_00_00.xlsx"/>
    <s v="Submitted"/>
    <s v="To-Revise"/>
    <s v="Auto"/>
    <s v="N"/>
    <s v="N"/>
    <s v="N/A"/>
    <m/>
    <s v="N/A"/>
    <s v="Completed"/>
    <s v="In-Progress"/>
    <s v="In-Progress"/>
    <s v="Completed"/>
    <s v="Passed"/>
    <m/>
    <s v="Completed"/>
    <m/>
    <m/>
    <x v="2"/>
    <m/>
    <x v="0"/>
    <m/>
    <s v="Completed"/>
    <s v="Completed"/>
  </r>
  <r>
    <n v="33"/>
    <s v="Batch 1"/>
    <s v="CSM"/>
    <s v="Plan A"/>
    <x v="11"/>
    <s v="Plan A"/>
    <s v="Source File (Push)"/>
    <n v="780"/>
    <s v="custxformxconsent"/>
    <s v="persist_csm"/>
    <s v="csm_custxformxconsent"/>
    <m/>
    <s v="csm_custxformxconsent_YYYYMMDD.txt"/>
    <s v="csm_custxformxconsent_YYYYMMDD.ctl"/>
    <s v="csm_custxformxconsent"/>
    <s v="N"/>
    <s v=""/>
    <s v="ingest_csm_custxformxconsent_"/>
    <s v="CSM_CUSTXFORMXCONSENT_YYYYMMDD.TXT"/>
    <s v="CBR_Ingestion_csm_custxformxconsent_v01_00_00.xlsx"/>
    <s v="Submitted"/>
    <s v="In-Progress"/>
    <s v="Auto"/>
    <s v="N"/>
    <s v="N"/>
    <s v="N/A"/>
    <m/>
    <s v="N/A"/>
    <s v="Completed"/>
    <s v="In-Progress"/>
    <s v="In-Progress"/>
    <s v="Completed"/>
    <s v="Passed"/>
    <s v="Data file 4 GB (cannot manual upload to Volumns)"/>
    <s v="Completed"/>
    <m/>
    <m/>
    <x v="1"/>
    <m/>
    <x v="2"/>
    <m/>
    <s v="Completed"/>
    <s v="Completed"/>
  </r>
  <r>
    <n v="34"/>
    <s v="Batch 1"/>
    <s v="CSM"/>
    <s v="Plan A"/>
    <x v="11"/>
    <s v="Plan A"/>
    <s v="Source File (Push)"/>
    <n v="780"/>
    <s v="custxformxconsentderived"/>
    <s v="persist_csm"/>
    <s v="csm_custxformxconsentderived"/>
    <m/>
    <s v="csm_custxformxconsentderived_YYYYMMDD.txt"/>
    <s v="csm_custxformxconsentderived_YYYYMMDD.ctl"/>
    <s v="csm_custxformxconsentderived"/>
    <s v="N"/>
    <s v=""/>
    <s v="ingest_csm_custxformxconsentderived_"/>
    <s v="CSM_CUSTXFORMXCONSENTDERIVED_YYYYMMDD.TXT"/>
    <s v="CBR_Ingestion_csm_custxformxconsentderived_v01_00_00.xlsx"/>
    <s v="Submitted"/>
    <s v="In-Progress"/>
    <s v="Auto"/>
    <s v="N"/>
    <s v="N"/>
    <s v="N/A"/>
    <m/>
    <s v="N/A"/>
    <s v="Completed"/>
    <s v="In-Progress"/>
    <s v="In-Progress"/>
    <s v="Not Started"/>
    <s v="In-Progress"/>
    <s v="Data file 11 GB (cannot manual upload to Volumns)"/>
    <s v="Not Started"/>
    <m/>
    <m/>
    <x v="0"/>
    <m/>
    <x v="0"/>
    <s v="source/persist contain 0 record"/>
    <s v="Completed"/>
    <s v="Completed"/>
  </r>
  <r>
    <n v="35"/>
    <s v="Batch 1"/>
    <s v="CSM"/>
    <s v="Plan A"/>
    <x v="11"/>
    <s v="Plan A"/>
    <s v="Source File (Push)"/>
    <n v="780"/>
    <s v="custxformxconsentderivedlog"/>
    <s v="persist_csm"/>
    <s v="csm_custxformxconsentderivedlog"/>
    <m/>
    <s v="csm_custxformxconsentderivedlog_YYYYMMDD.txt"/>
    <s v="csm_custxformxconsentderivedlog_YYYYMMDD.ctl"/>
    <s v="csm_custxformxconsentderivedlog"/>
    <s v="N"/>
    <s v=""/>
    <s v="ingest_csm_custxformxconsentderivedlog_"/>
    <s v="CSM_CUSTXFORMXCONSENTDERIVEDLOG_YYYYMMDD.TXT"/>
    <s v="CBR_Ingestion_csm_custxformxconsentderivedlog_v01_00_00.xlsx"/>
    <s v="Submitted"/>
    <s v="In-Progress"/>
    <s v="Auto"/>
    <s v="N"/>
    <s v="N"/>
    <s v="N/A"/>
    <m/>
    <s v="N/A"/>
    <s v="Completed"/>
    <s v="In-Progress"/>
    <s v="In-Progress"/>
    <s v="Not Started"/>
    <s v="In-Progress"/>
    <s v="100 GB"/>
    <s v="Not Started"/>
    <m/>
    <m/>
    <x v="0"/>
    <m/>
    <x v="0"/>
    <s v="source/persist contain 0 record"/>
    <s v="Completed"/>
    <s v="Completed"/>
  </r>
  <r>
    <n v="36"/>
    <s v="Batch 1"/>
    <s v="CSM"/>
    <s v="Plan A"/>
    <x v="11"/>
    <s v="Plan A"/>
    <s v="Source File (Push)"/>
    <n v="780"/>
    <s v="custxformxconsentlog"/>
    <s v="persist_csm"/>
    <s v="csm_custxformxconsentlog"/>
    <m/>
    <s v="csm_custxformxconsentlog_YYYYMMDD.txt"/>
    <s v="csm_custxformxconsentlog_YYYYMMDD.ctl"/>
    <s v="csm_custxformxconsentlog"/>
    <s v="N"/>
    <s v=""/>
    <s v="ingest_csm_custxformxconsentlog_"/>
    <s v="CSM_CUSTXFORMXCONSENTLOG_YYYYMMDD.TXT"/>
    <s v="CBR_Ingestion_csm_custxformxconsentlog_v01_00_00.xlsx"/>
    <s v="Submitted"/>
    <s v="In-Progress"/>
    <s v="Auto"/>
    <s v="N"/>
    <s v="N"/>
    <s v="N/A"/>
    <m/>
    <s v="N/A"/>
    <s v="Completed"/>
    <s v="In-Progress"/>
    <s v="In-Progress"/>
    <s v="Not Started"/>
    <s v="In-Progress"/>
    <s v="Data file 9.2 GB (cannot manual upload to Volumns)"/>
    <s v="Not Started"/>
    <m/>
    <m/>
    <x v="0"/>
    <m/>
    <x v="0"/>
    <m/>
    <s v="Completed"/>
    <s v="Completed"/>
  </r>
  <r>
    <n v="37"/>
    <s v="Batch 1"/>
    <s v="CSM"/>
    <s v="Plan A"/>
    <x v="11"/>
    <s v="Plan A"/>
    <s v="Source File (Push)"/>
    <n v="780"/>
    <s v="downstreamconfig"/>
    <s v="persist_csm"/>
    <s v="csm_downstreamconfig"/>
    <m/>
    <s v="csm_downstreamconfig_YYYYMMDD.txt"/>
    <s v="csm_downstreamconfig_YYYYMMDD.ctl"/>
    <s v="csm_downstreamconfig"/>
    <s v="N"/>
    <s v=""/>
    <s v="ingest_csm_downstreamconfig_"/>
    <s v="CSM_DOWNSTREAMCONFIG_YYYYMMDD.TXT"/>
    <s v="CBR_Ingestion_csm_downstreamconfig_v01_00_00.xlsx"/>
    <s v="Submitted"/>
    <s v="To-Revise"/>
    <s v="Auto"/>
    <s v="N"/>
    <s v="N"/>
    <s v="N/A"/>
    <m/>
    <s v="N/A"/>
    <s v="Completed"/>
    <s v="In-Progress"/>
    <s v="In-Progress"/>
    <s v="Completed"/>
    <s v="Passed"/>
    <m/>
    <s v="Completed"/>
    <m/>
    <m/>
    <x v="1"/>
    <m/>
    <x v="2"/>
    <m/>
    <s v="Completed"/>
    <s v="Completed"/>
  </r>
  <r>
    <n v="38"/>
    <s v="Batch 1"/>
    <s v="CSM"/>
    <s v="Plan A"/>
    <x v="11"/>
    <s v="Plan A"/>
    <s v="Source File (Push)"/>
    <n v="780"/>
    <s v="downstreamrules"/>
    <s v="persist_csm"/>
    <s v="csm_downstreamrules"/>
    <m/>
    <s v="csm_downstreamrules_YYYYMMDD.txt"/>
    <s v="csm_downstreamrules_YYYYMMDD.ctl"/>
    <s v="csm_downstreamrules"/>
    <s v="N"/>
    <s v=""/>
    <s v="ingest_csm_downstreamrules_"/>
    <s v="CSM_DOWNSTREAMRULES_YYYYMMDD.TXT"/>
    <s v="CBR_Ingestion_csm_downstreamrules_v01_00_00.xlsx"/>
    <s v="Submitted"/>
    <s v="In-Progress"/>
    <s v="Auto"/>
    <s v="N"/>
    <s v="N"/>
    <s v="N/A"/>
    <m/>
    <s v="N/A"/>
    <s v="Completed"/>
    <s v="In-Progress"/>
    <s v="In-Progress"/>
    <s v="Completed"/>
    <s v="Passed"/>
    <s v="multiLine"/>
    <s v="Completed"/>
    <m/>
    <m/>
    <x v="1"/>
    <m/>
    <x v="2"/>
    <m/>
    <s v="Completed"/>
    <s v="Completed"/>
  </r>
  <r>
    <n v="39"/>
    <s v="Batch 1"/>
    <s v="CSM"/>
    <s v="Plan A"/>
    <x v="11"/>
    <s v="Plan A"/>
    <s v="Source File (Push)"/>
    <n v="780"/>
    <s v="formconsent"/>
    <s v="persist_csm"/>
    <s v="csm_formconsent"/>
    <m/>
    <s v="csm_formconsent_YYYYMMDD.txt"/>
    <s v="csm_formconsent_YYYYMMDD.ctl"/>
    <s v="csm_formconsent"/>
    <s v="N"/>
    <s v=""/>
    <s v="ingest_csm_formconsent_"/>
    <s v="CSM_FORMCONSENT_YYYYMMDD.TXT"/>
    <s v="CBR_Ingestion_csm_formconsent_v01_00_00.xlsx"/>
    <s v="Submitted"/>
    <s v="To-Revise"/>
    <s v="Kaew"/>
    <s v="N"/>
    <s v="N"/>
    <s v="N/A"/>
    <m/>
    <s v="N/A"/>
    <s v="Completed"/>
    <s v="In-Progress"/>
    <s v="In-Progress"/>
    <s v="Completed"/>
    <s v="Passed"/>
    <m/>
    <s v="Completed"/>
    <m/>
    <m/>
    <x v="1"/>
    <m/>
    <x v="2"/>
    <m/>
    <s v="Completed"/>
    <s v="Completed"/>
  </r>
  <r>
    <n v="40"/>
    <s v="Batch 1"/>
    <s v="CSM"/>
    <s v="Plan A"/>
    <x v="11"/>
    <s v="Plan A"/>
    <s v="Source File (Push)"/>
    <n v="780"/>
    <s v="formxappr"/>
    <s v="persist_csm"/>
    <s v="csm_formxappr"/>
    <m/>
    <s v="csm_formxappr_YYYYMMDD.txt"/>
    <s v="csm_formxappr_YYYYMMDD.ctl"/>
    <s v="csm_formxappr"/>
    <s v="N"/>
    <s v=""/>
    <s v="ingest_csm_formxappr_"/>
    <s v="CSM_FORMXAPPR_YYYYMMDD.TXT"/>
    <s v="CBR_Ingestion_csm_formxappr_v01_00_00.xlsx"/>
    <s v="Submitted"/>
    <s v="To-Revise"/>
    <s v="Auto"/>
    <s v="N"/>
    <s v="N"/>
    <s v="N/A"/>
    <m/>
    <s v="N/A"/>
    <s v="Completed"/>
    <s v="In-Progress"/>
    <s v="In-Progress"/>
    <s v="Completed"/>
    <s v="Passed"/>
    <m/>
    <s v="Completed"/>
    <m/>
    <m/>
    <x v="1"/>
    <m/>
    <x v="2"/>
    <m/>
    <s v="Completed"/>
    <s v="Completed"/>
  </r>
  <r>
    <n v="41"/>
    <s v="Batch 1"/>
    <s v="CSM"/>
    <s v="Plan A"/>
    <x v="11"/>
    <s v="Plan A"/>
    <s v="Source File (Push)"/>
    <n v="780"/>
    <s v="formxcontent"/>
    <s v="persist_csm"/>
    <s v="csm_formxcontent"/>
    <m/>
    <s v="csm_formxcontent_YYYYMMDD.txt"/>
    <s v="csm_formxcontent_YYYYMMDD.ctl"/>
    <s v="csm_formxcontent"/>
    <s v="N"/>
    <s v=""/>
    <s v="ingest_csm_formxcontent_"/>
    <s v="CSM_FORMXCONTENT_YYYYMMDD.TXT"/>
    <s v="CBR_Ingestion_csm_formxcontent_v01_00_00.xlsx"/>
    <s v="Submitted"/>
    <s v="To-Revise"/>
    <s v="Kaew"/>
    <s v="N"/>
    <s v="N"/>
    <s v="N/A"/>
    <m/>
    <s v="N/A"/>
    <s v="Completed"/>
    <s v="In-Progress"/>
    <s v="In-Progress"/>
    <s v="Completed"/>
    <s v="Passed"/>
    <s v="multiLine"/>
    <s v="Completed"/>
    <m/>
    <m/>
    <x v="2"/>
    <m/>
    <x v="0"/>
    <m/>
    <s v="Completed"/>
    <s v="Completed"/>
  </r>
  <r>
    <n v="30"/>
    <s v="Batch 1"/>
    <s v="CSM"/>
    <s v="Plan A"/>
    <x v="11"/>
    <s v="Plan A"/>
    <s v="Source File (Push)"/>
    <n v="780"/>
    <s v="action"/>
    <s v="persist_csm"/>
    <s v="csm_action"/>
    <m/>
    <s v="csm_action_YYYYMMDD.txt"/>
    <s v="csm_action_YYYYMMDD.ctl"/>
    <s v="csm_action"/>
    <s v="N"/>
    <s v=""/>
    <s v="ingest_csm_action_"/>
    <s v="CSM_ACTION_YYYYMMDD.TXT"/>
    <s v="CBR_Ingestion_csm_action_v01_00_00.xlsx"/>
    <s v="Submitted"/>
    <s v="To-Revise"/>
    <s v="Kaew"/>
    <s v="N"/>
    <s v="N"/>
    <s v="N/A"/>
    <m/>
    <s v="N/A"/>
    <s v="Completed"/>
    <s v="In-Progress"/>
    <s v="In-Progress"/>
    <s v="Completed"/>
    <s v="Passed"/>
    <m/>
    <s v="Completed"/>
    <m/>
    <m/>
    <x v="1"/>
    <m/>
    <x v="2"/>
    <m/>
    <s v="Completed"/>
    <s v="Completed"/>
  </r>
  <r>
    <n v="52"/>
    <s v="Batch 2"/>
    <s v="Murex"/>
    <s v="Plan B (EBAN)"/>
    <x v="12"/>
    <s v="Plan B"/>
    <s v="Pull EBAN File"/>
    <n v="590"/>
    <s v="mktevent"/>
    <s v="persist_mx"/>
    <s v="mx_mktevent"/>
    <m/>
    <s v="MXMKTEvent_YYYYMMDD.txt"/>
    <m/>
    <s v="mx_mktevent"/>
    <s v="Tailor"/>
    <s v=""/>
    <s v="ingest_mx_mktevent_"/>
    <s v="MXMKTEvent_YYYYMMDD.txt"/>
    <s v="CBR_Ingestion_mx_mktevent_v01_00_00.xlsx"/>
    <s v="Submitted"/>
    <s v="To-Revise"/>
    <s v="Kaew"/>
    <s v="N"/>
    <s v="N"/>
    <s v="Lot 1"/>
    <s v="- Have rec type (To be revised)"/>
    <m/>
    <s v="Not Started"/>
    <s v="Re-checked"/>
    <s v="Re-checked"/>
    <s v="Not Started"/>
    <s v="Not Started"/>
    <m/>
    <s v="Not Started"/>
    <m/>
    <m/>
    <x v="2"/>
    <s v="Revised Extraction config"/>
    <x v="0"/>
    <m/>
    <s v="Completed"/>
    <s v="Completed"/>
  </r>
  <r>
    <n v="82"/>
    <s v="Batch 2"/>
    <s v="Cardlink"/>
    <s v="Plan B (EBAN/DIH)"/>
    <x v="13"/>
    <s v="Plan B"/>
    <s v="Pull EBAN/DIH file"/>
    <n v="268"/>
    <s v="kb1dh013_eptrans"/>
    <s v="persist_cardlink"/>
    <s v="cardlink_kb1dh013_eptrans"/>
    <m/>
    <s v="CPACP.DIH.KB1DH013.EPTRANS.Dddmmyy"/>
    <m/>
    <s v="cardlink_kb1dh013_eptrans"/>
    <s v="Tailor"/>
    <s v=""/>
    <s v="ingest_cardlink_kb1dh013_eptrans_"/>
    <s v="CPACP.DIH.KB1DH013.EPTRANS.Dddmmyy"/>
    <s v="CBR_Ingestion_cardlink_kb1dh013_eptrans_v01_00_00.xlsx"/>
    <s v="Submitted"/>
    <s v="In-Progress"/>
    <s v="Auto"/>
    <s v="Header"/>
    <s v="change column name - to _"/>
    <s v="Lot 1"/>
    <s v="- Have rec type (To be revised)"/>
    <m/>
    <s v="Not Started"/>
    <s v="Not Started"/>
    <s v="Not Started"/>
    <s v="Not Started"/>
    <s v="Not Started"/>
    <m/>
    <s v="Not Started"/>
    <m/>
    <m/>
    <x v="0"/>
    <m/>
    <x v="0"/>
    <m/>
    <s v="Completed"/>
    <s v="Completed"/>
  </r>
  <r>
    <n v="83"/>
    <s v="Batch 2"/>
    <s v="Cardlink"/>
    <s v="Plan B (EBAN/DIH)"/>
    <x v="13"/>
    <s v="Plan B"/>
    <s v="Pull EBAN/DIH file"/>
    <n v="268"/>
    <s v="kb1dh045_cc1d289g"/>
    <s v="persist_cardlink"/>
    <s v="cardlink_kb1dh045_cc1d289g"/>
    <m/>
    <s v="CPACP.DIH.KB1DH045.CC1D289G.D%%TRANDATE.TXT"/>
    <m/>
    <s v="cardlink_kb1dh045_cc1d289g"/>
    <s v="Tailor"/>
    <s v=""/>
    <s v="ingest_cardlink_kb1dh045_cc1d289g_"/>
    <s v="CPACP.DIH.KB1DH045.CC1D289G.D%%TRANDATE.TXT"/>
    <s v="CBR_Ingestion_cardlink_kb1dh045_cc1d289g_v01_00_00.xlsx"/>
    <s v="Submitted"/>
    <s v="In-Progress"/>
    <s v="Auto"/>
    <s v="N"/>
    <s v="N"/>
    <s v="Lot 1"/>
    <s v="- To recheck decimal datatype (x,x)_x000a_- To recheck label format in datafile"/>
    <m/>
    <s v="Not Started"/>
    <s v="Not Started"/>
    <s v="Not Started"/>
    <s v="Not Started"/>
    <s v="Not Started"/>
    <m/>
    <s v="Not Started"/>
    <m/>
    <m/>
    <x v="0"/>
    <m/>
    <x v="0"/>
    <m/>
    <s v="Completed"/>
    <s v="Completed"/>
  </r>
  <r>
    <n v="84"/>
    <s v="Batch 2"/>
    <s v="Cardlink"/>
    <s v="Plan B (EBAN/DIH)"/>
    <x v="13"/>
    <s v="Plan B"/>
    <s v="Pull EBAN/DIH file"/>
    <n v="268"/>
    <s v="kb1dh002_cpbcrd"/>
    <s v="persist_cardlink"/>
    <s v="cardlink_kb1dh002_cpbcrd"/>
    <m/>
    <s v="CPACP.DIH.KB1DH002.CPBCRD.D%%TRANDATE"/>
    <m/>
    <s v="cardlink_kb1dh002_cpbcrd"/>
    <s v="Tailor"/>
    <s v=""/>
    <s v="ingest_cardlink_kb1dh002_cpbcrd_"/>
    <s v="CPACP.DIH.KB1DH002.CPBCRD.D%%TRANDATE"/>
    <s v="CBR_Ingestion_cardlink_kb1dh002_cpbcrd_v01_00_00.xlsx"/>
    <s v="Submitted"/>
    <s v="In-Progress"/>
    <s v="Auto"/>
    <s v="N"/>
    <s v="Y"/>
    <s v="Lot 1"/>
    <s v="[Feb 21]_x000a_CBR does not extract all fields, to follow KBMF instead"/>
    <m/>
    <s v="Not Started"/>
    <s v="Not Started"/>
    <s v="Not Started"/>
    <s v="Not Started"/>
    <s v="Not Started"/>
    <m/>
    <s v="Not Started"/>
    <m/>
    <m/>
    <x v="0"/>
    <m/>
    <x v="0"/>
    <m/>
    <s v="Completed"/>
    <s v="Completed"/>
  </r>
  <r>
    <n v="85"/>
    <s v="Batch 2"/>
    <s v="Cardlink"/>
    <s v="Plan B (EBAN/DIH)"/>
    <x v="13"/>
    <s v="Plan B"/>
    <s v="Pull EBAN/DIH file"/>
    <n v="268"/>
    <s v="kb1dh005_kbbcrd"/>
    <s v="persist_cardlink"/>
    <s v="cardlink_kb1dh005_kbbcrd"/>
    <m/>
    <s v="CPACP.DIH.KB1DH005.KBBCRD.D%%TRANDATE"/>
    <m/>
    <s v="cardlink_kb1dh005_kbbcrd"/>
    <s v="Tailor"/>
    <s v=""/>
    <s v="ingest_cardlink_kb1dh005_kbbcrd_"/>
    <s v="CPACP.DIH.KB1DH005.KBBCRD.D%%TRANDATE"/>
    <s v="CBR_Ingestion_cardlink_kb1dh005_kbbcrd_v01_00_00.xlsx"/>
    <s v="Submitted"/>
    <s v="In-Progress"/>
    <s v="Auto"/>
    <s v="N"/>
    <s v="Y"/>
    <s v="Lot 1"/>
    <m/>
    <m/>
    <s v="Not Started"/>
    <s v="Not Started"/>
    <s v="Not Started"/>
    <s v="Not Started"/>
    <s v="Not Started"/>
    <m/>
    <s v="Not Started"/>
    <m/>
    <m/>
    <x v="0"/>
    <m/>
    <x v="0"/>
    <m/>
    <s v="Completed"/>
    <s v="Completed"/>
  </r>
  <r>
    <n v="86"/>
    <s v="Batch 2"/>
    <s v="Cardlink"/>
    <s v="Plan B (EBAN/DIH)"/>
    <x v="13"/>
    <s v="Plan B"/>
    <s v="Pull EBAN/DIH file"/>
    <n v="268"/>
    <s v="kb1dh023_lbpttrn"/>
    <s v="persist_cardlink"/>
    <s v="cardlink_kb1dh023_lbpttrn"/>
    <m/>
    <s v="CPACP.DIH.KB1DH023.LBPTTRN.Dddmmyy.TXT"/>
    <m/>
    <s v="cardlink_kb1dh023_lbpttrn"/>
    <s v="Tailor"/>
    <s v=""/>
    <s v="ingest_cardlink_kb1dh023_lbpttrn_"/>
    <s v="CPACP.DIH.KB1DH023.LBPTTRN.Dddmmyy.TXT"/>
    <s v="CBR_Ingestion_cardlink_kb1dh023_lbpttrn_v01_00_00.xlsx"/>
    <s v="Submitted"/>
    <s v="In-Progress"/>
    <s v="Auto"/>
    <s v="N"/>
    <s v="Y"/>
    <s v="Lot 2"/>
    <s v="- Have rec type (To be revised)"/>
    <m/>
    <s v="Not Started"/>
    <s v="Not Started"/>
    <s v="Not Started"/>
    <s v="Not Started"/>
    <s v="Not Started"/>
    <m/>
    <s v="Not Started"/>
    <m/>
    <m/>
    <x v="0"/>
    <m/>
    <x v="0"/>
    <m/>
    <s v="Completed"/>
    <s v="Completed"/>
  </r>
  <r>
    <n v="87"/>
    <s v="Batch 2"/>
    <s v="Cardlink"/>
    <s v="Plan B (EBAN/DIH)"/>
    <x v="13"/>
    <s v="Plan B"/>
    <s v="Pull EBAN/DIH file"/>
    <n v="268"/>
    <s v="kb1dh039_ccnd5012"/>
    <s v="persist_cardlink"/>
    <s v="cardlink_kb1dh039_ccnd5012"/>
    <m/>
    <s v="CPACP.DIH.KB1DH039.CCND5012.Dddmmyy.TXT"/>
    <m/>
    <s v="cardlink_kb1dh039_ccnd5012"/>
    <s v="Tailor"/>
    <s v=""/>
    <s v="ingest_cardlink_kb1dh039_ccnd5012_"/>
    <s v="CPACP.DIH.KB1DH039.CCND5012.Dddmmyy.TXT"/>
    <s v="CBR_Ingestion_cardlink_kb1dh039_ccnd5012_v01_00_00.xlsx"/>
    <s v="Submitted"/>
    <s v="Pending Recheck"/>
    <s v="Auto"/>
    <s v="N"/>
    <s v="Y"/>
    <s v="Lot 2"/>
    <s v="- Have rec type (To be revised)"/>
    <m/>
    <s v="Not Started"/>
    <s v="Not Started"/>
    <s v="Not Started"/>
    <s v="Not Started"/>
    <s v="Not Started"/>
    <m/>
    <s v="Not Started"/>
    <m/>
    <m/>
    <x v="0"/>
    <m/>
    <x v="0"/>
    <m/>
    <s v="Completed"/>
    <s v="Completed"/>
  </r>
  <r>
    <n v="88"/>
    <s v="Batch 2"/>
    <s v="Cardlink"/>
    <s v="Plan B (EBAN/DIH)"/>
    <x v="13"/>
    <s v="Plan B"/>
    <s v="Pull EBAN/DIH file"/>
    <n v="268"/>
    <s v="kb1dh017_cpamt"/>
    <s v="persist_cardlink"/>
    <s v="cardlink_kb1dh017_cpamt"/>
    <m/>
    <s v="CPACP.DIH.KB1DH017.CPAMT.Dddmmyy.TXT"/>
    <m/>
    <s v="cardlink_kb1dh017_cpamt"/>
    <s v="Tailor"/>
    <s v=""/>
    <s v="ingest_cardlink_kb1dh017_cpamt_"/>
    <s v="CPACP.DIH.KB1DH017.CPAMT.Dddmmyy.TXT"/>
    <s v="CBR_Ingestion_cardlink_kb1dh017_cpamt_v01_00_00.xlsx"/>
    <s v="Submitted"/>
    <s v="In-Progress"/>
    <s v="Auto"/>
    <s v="N"/>
    <s v="Y"/>
    <s v="Lot 2"/>
    <s v="- Have rec type (To be revised)"/>
    <m/>
    <s v="Not Started"/>
    <s v="Not Started"/>
    <s v="Not Started"/>
    <s v="Not Started"/>
    <s v="Not Started"/>
    <m/>
    <s v="Not Started"/>
    <m/>
    <m/>
    <x v="0"/>
    <m/>
    <x v="0"/>
    <m/>
    <s v="Completed"/>
    <s v="Completed"/>
  </r>
  <r>
    <n v="89"/>
    <s v="Batch 2"/>
    <s v="Cardlink"/>
    <s v="Plan B (EBAN/DIH)"/>
    <x v="13"/>
    <s v="Plan B"/>
    <s v="Pull EBAN/DIH file"/>
    <n v="268"/>
    <s v="kb1dh019_cc1t377"/>
    <s v="persist_cardlink"/>
    <s v="cardlink_kb1dh019_cc1t377"/>
    <m/>
    <s v="CPACP.DIH.KB1DH019.CC1T377.Dddmmyy.txt"/>
    <m/>
    <s v="cardlink_kb1dh019_cc1t377"/>
    <s v="Tailor"/>
    <s v=""/>
    <s v="ingest_cardlink_kb1dh019_cc1t377_"/>
    <s v="CPACP.DIH.KB1DH019.CC1T377.Dddmmyy.txt"/>
    <s v="CBR_Ingestion_cardlink_kb1dh019_cc1t377_v01_00_00.xlsx"/>
    <s v="Submitted"/>
    <s v="In-Progress"/>
    <s v="Auto"/>
    <s v="N"/>
    <s v="Y"/>
    <s v="Lot 2"/>
    <s v="- Have rec type (To be revised)"/>
    <m/>
    <s v="Not Started"/>
    <s v="Not Started"/>
    <s v="Not Started"/>
    <s v="Not Started"/>
    <s v="Not Started"/>
    <m/>
    <s v="Not Started"/>
    <m/>
    <m/>
    <x v="0"/>
    <m/>
    <x v="0"/>
    <m/>
    <s v="Completed"/>
    <s v="Completed"/>
  </r>
  <r>
    <n v="90"/>
    <s v="Batch 2"/>
    <s v="Cardlink"/>
    <s v="Plan B (EBAN/DIH)"/>
    <x v="13"/>
    <s v="Plan B"/>
    <s v="Pull EBAN/DIH file"/>
    <n v="268"/>
    <s v="kb1dh018_cpsrptt"/>
    <s v="persist_cardlink"/>
    <s v="cardlink_kb1dh018_cpsrptt"/>
    <m/>
    <s v="CPACP.DIH.KB1DH018.CPSRPTT.Dddmmyy.TXT"/>
    <m/>
    <s v="cardlink_kb1dh018_cpsrptt"/>
    <s v="Tailor"/>
    <s v=""/>
    <s v="ingest_cardlink_kb1dh018_cpsrptt_"/>
    <s v="CPACP.DIH.KB1DH018.CPSRPTT.Dddmmyy.TXT"/>
    <s v="CBR_Ingestion_cardlink_kb1dh018_cpsrptt_v01_00_00.xlsx"/>
    <s v="Submitted"/>
    <s v="In-Progress"/>
    <s v="Auto"/>
    <s v="N"/>
    <s v="Y"/>
    <s v="Lot 2"/>
    <s v="- Have rec type (To be revised)"/>
    <m/>
    <s v="Not Started"/>
    <s v="Not Started"/>
    <s v="Not Started"/>
    <s v="Not Started"/>
    <s v="Not Started"/>
    <m/>
    <s v="Not Started"/>
    <m/>
    <m/>
    <x v="0"/>
    <m/>
    <x v="0"/>
    <m/>
    <s v="Not Started"/>
    <s v="Not Started"/>
  </r>
  <r>
    <n v="91"/>
    <s v="Batch 2"/>
    <s v="Cardlink"/>
    <s v="Plan B (EBAN/DIH)"/>
    <x v="13"/>
    <s v="Plan B"/>
    <s v="Pull EBAN/DIH file"/>
    <n v="268"/>
    <s v="kb1dh037_cpccpf_p"/>
    <s v="persist_cardlink"/>
    <s v="cardlink_kb1dh037_cpccpf_p"/>
    <m/>
    <s v="CPACP.DIH.KB1DH037.CPCCPF.Dddmmyy.TXT"/>
    <m/>
    <s v="cardlink_kb1dh037_cpccpf_p"/>
    <s v="Tailor"/>
    <s v=""/>
    <s v="ingest_cardlink_kb1dh037_cpccpf_p_"/>
    <s v="CPACP.DIH.KB1DH037.CPCCPF.Dddmmyy.TXT_x000a_(Target Table: cardlink_kb1dh037_cpccpf_p)"/>
    <s v="CBR_Ingestion_cardlink_kb1dh037_cpccpf_p_v01_00_00.xlsx"/>
    <s v="Submitted"/>
    <s v="In-Progress"/>
    <s v="Auto"/>
    <s v="N"/>
    <s v="change column name - to _"/>
    <s v="Lot 2"/>
    <s v="- Have rec type (To be revised)_x000a_KB1DH037.CPTCPF และ KB1DH037.CPCCPF _x000a_- ใช้ KBMF/CBR เดียวกัน _x000a_- ใน KBMF มีแยก detail 2 section (D and P) + datafile ข้อมูล D P ปนกันในไฟล์เดียว_x000a_- CBR Foundation อิง CBR มีเฉพาะ part D"/>
    <m/>
    <s v="Not Started"/>
    <s v="Not Started"/>
    <s v="Not Started"/>
    <s v="Not Started"/>
    <s v="Not Started"/>
    <m/>
    <s v="Not Started"/>
    <m/>
    <m/>
    <x v="0"/>
    <m/>
    <x v="0"/>
    <m/>
    <s v="Completed"/>
    <s v="Completed"/>
  </r>
  <r>
    <n v="92"/>
    <s v="Batch 2"/>
    <s v="Cardlink"/>
    <s v="Plan B (EBAN/DIH)"/>
    <x v="13"/>
    <s v="Plan B"/>
    <s v="Pull EBAN/DIH file"/>
    <n v="268"/>
    <s v="kb1dh003_cpbcus"/>
    <s v="persist_cardlink"/>
    <s v="cardlink_kb1dh003_cpbcus"/>
    <m/>
    <s v="CPACP.DIH.KB1DH003.CPBCUS.D%%TRANDATE"/>
    <m/>
    <s v="cardlink_kb1dh003_cpbcus"/>
    <s v="Tailor"/>
    <s v=""/>
    <s v="ingest_cardlink_kb1dh003_cpbcus_"/>
    <s v="CPACP.DIH.KB1DH003.CPBCUS.D%%TRANDATE"/>
    <s v="CBR_Ingestion_cardlink_kb1dh003_cpbcus_v01_00_00.xlsx"/>
    <s v="Submitted"/>
    <s v="In-Progress"/>
    <s v="Auto"/>
    <s v="N"/>
    <s v="N"/>
    <s v="Lot 2"/>
    <m/>
    <m/>
    <s v="Not Started"/>
    <s v="Not Started"/>
    <s v="Not Started"/>
    <s v="Not Started"/>
    <s v="Not Started"/>
    <m/>
    <s v="Not Started"/>
    <m/>
    <m/>
    <x v="0"/>
    <m/>
    <x v="0"/>
    <m/>
    <s v="Completed"/>
    <s v="Completed"/>
  </r>
  <r>
    <n v="93"/>
    <s v="Batch 2"/>
    <s v="Cardlink"/>
    <s v="Plan B (EBAN/DIH)"/>
    <x v="13"/>
    <s v="Plan B"/>
    <s v="Pull EBAN/DIH file"/>
    <n v="268"/>
    <s v="kb1dh006_kbbcus"/>
    <s v="persist_cardlink"/>
    <s v="cardlink_kb1dh006_kbbcus"/>
    <m/>
    <s v="CPACP.DIH.KB1DH006.KBBCUS.D%%TRANDATE"/>
    <m/>
    <s v="cardlink_kb1dh006_kbbcus"/>
    <s v="Tailor"/>
    <s v=""/>
    <s v="ingest_cardlink_kb1dh006_kbbcus_"/>
    <s v="CPACP.DIH.KB1DH006.KBBCUS.D%%TRANDATE"/>
    <s v="CBR_Ingestion_cardlink_kb1dh006_kbbcus_v01_00_00.xlsx"/>
    <s v="Submitted"/>
    <s v="In-Progress"/>
    <s v="Auto"/>
    <s v="N"/>
    <s v="N"/>
    <s v="Lot 2"/>
    <m/>
    <m/>
    <s v="Not Started"/>
    <s v="Not Started"/>
    <s v="Not Started"/>
    <s v="Not Started"/>
    <s v="Not Started"/>
    <m/>
    <s v="Not Started"/>
    <m/>
    <m/>
    <x v="0"/>
    <m/>
    <x v="0"/>
    <m/>
    <s v="Completed"/>
    <s v="Completed"/>
  </r>
  <r>
    <n v="94"/>
    <s v="Batch 2"/>
    <s v="Cardlink"/>
    <s v="Plan B (EBAN/DIH)"/>
    <x v="13"/>
    <s v="Plan B"/>
    <s v="Pull EBAN/DIH file"/>
    <n v="268"/>
    <s v="kb1dh028_ccixpt"/>
    <s v="persist_cardlink"/>
    <s v="cardlink_kb1dh028_ccixpt"/>
    <m/>
    <s v="CPACP.DIH.KB1DH028.CCIXPT.Dddmmyy.TXT"/>
    <m/>
    <s v="cardlink_kb1dh028_ccixpt"/>
    <s v="Tailor"/>
    <s v=""/>
    <s v="ingest_cardlink_kb1dh028_ccixpt_"/>
    <s v="CPACP.DIH.KB1DH028.CCIXPT.Dddmmyy.TXT"/>
    <s v="CBR_Ingestion_cardlink_kb1dh028_ccixpt_v01_00_00.xlsx"/>
    <s v="Submitted"/>
    <s v="In-Progress"/>
    <s v="Auto"/>
    <s v="N"/>
    <s v="N"/>
    <s v="Lot 2"/>
    <s v="- Have rec type (To be revised)_x000a_[Feb 27]_x000a_Received Cardlink KBMF w Header + tailor fields_x000a_[Feb 22] _x000a_Flag header + tailor, but no header/tailor fields in DIH KBMF._x000a_"/>
    <m/>
    <s v="Not Started"/>
    <s v="Not Started"/>
    <s v="Not Started"/>
    <s v="Not Started"/>
    <s v="Not Started"/>
    <m/>
    <s v="Not Started"/>
    <m/>
    <m/>
    <x v="0"/>
    <m/>
    <x v="0"/>
    <m/>
    <s v="Completed"/>
    <s v="Completed"/>
  </r>
  <r>
    <n v="95"/>
    <s v="Batch 2"/>
    <s v="Cardlink"/>
    <s v="Plan B (EBAN/DIH)"/>
    <x v="13"/>
    <s v="Plan B"/>
    <s v="Pull EBAN/DIH file"/>
    <n v="268"/>
    <s v="kb1dh029_ccatabla"/>
    <s v="persist_cardlink"/>
    <s v="cardlink_kb1dh029_ccatabla"/>
    <m/>
    <s v="CPACP.DIH.KB1DH029.CCATABLA.Dddmmyy.TXT"/>
    <m/>
    <s v="cardlink_kb1dh029_ccatabla"/>
    <s v="Tailor"/>
    <s v=""/>
    <s v="ingest_cardlink_kb1dh029_ccatabla_"/>
    <s v="CPACP.DIH.KB1DH029.CCATABLA.Dddmmyy.TXT"/>
    <s v="CBR_Ingestion_cardlink_kb1dh029_ccatabla_v01_00_00.xlsx"/>
    <s v="Submitted"/>
    <s v="In-Progress"/>
    <s v="Auto"/>
    <s v="N"/>
    <s v="N"/>
    <s v="Lot 2"/>
    <s v="- Have rec type (To be revised)_x000a_[Feb 27]_x000a_Received Cardlink KBMF w Header + tailor fields_x000a_[Feb 22] _x000a_Flag header + tailor, but no header/tailor fields in DIH KBMF._x000a_"/>
    <m/>
    <s v="Not Started"/>
    <s v="Not Started"/>
    <s v="Not Started"/>
    <s v="Not Started"/>
    <s v="Not Started"/>
    <m/>
    <s v="Not Started"/>
    <m/>
    <m/>
    <x v="0"/>
    <m/>
    <x v="0"/>
    <m/>
    <s v="Completed"/>
    <s v="Completed"/>
  </r>
  <r>
    <n v="96"/>
    <s v="Batch 2"/>
    <s v="Cardlink"/>
    <s v="Plan B (EBAN/DIH)"/>
    <x v="13"/>
    <s v="Plan B"/>
    <s v="Pull EBAN/DIH file"/>
    <n v="268"/>
    <s v="kb1dh030_cuptran"/>
    <s v="persist_cardlink"/>
    <s v="cardlink_kb1dh030_cuptran"/>
    <m/>
    <s v="CPACP.DIH.KB1DH030.CUPTRAN.Dddmmyy.TXT"/>
    <m/>
    <s v="cardlink_kb1dh030_cuptran"/>
    <s v="Tailor"/>
    <s v=""/>
    <s v="ingest_cardlink_kb1dh030_cuptran_"/>
    <s v="CPACP.DIH.KB1DH030.CUPTRAN.Dddmmyy.TXT"/>
    <s v="CBR_Ingestion_cardlink_kb1dh030_cuptran_v01_00_00.xlsx"/>
    <s v="Submitted"/>
    <s v="In-Progress"/>
    <s v="Auto"/>
    <s v="N"/>
    <s v="Y"/>
    <s v="Lot 2"/>
    <s v="- Have rec type (To be revised)"/>
    <m/>
    <s v="Not Started"/>
    <s v="Not Started"/>
    <s v="Not Started"/>
    <s v="Not Started"/>
    <s v="Not Started"/>
    <m/>
    <s v="Not Started"/>
    <m/>
    <m/>
    <x v="0"/>
    <m/>
    <x v="0"/>
    <m/>
    <s v="Completed"/>
    <s v="Completed"/>
  </r>
  <r>
    <n v="97"/>
    <s v="Batch 2"/>
    <s v="Cardlink"/>
    <s v="Plan B (EBAN/DIH)"/>
    <x v="13"/>
    <s v="Plan B"/>
    <s v="Pull EBAN/DIH file"/>
    <n v="268"/>
    <s v="kb1dh031_cc1d583b"/>
    <s v="persist_cardlink"/>
    <s v="cardlink_kb1dh031_cc1d583b"/>
    <m/>
    <s v="CPACP.DIH.KB1DH031.CC1D583B.Dddmmyy.TXT"/>
    <m/>
    <s v="cardlink_kb1dh031_cc1d583b"/>
    <s v="Tailor"/>
    <s v=""/>
    <s v="ingest_cardlink_kb1dh031_cc1d583b_"/>
    <s v="CPACP.DIH.KB1DH031.CC1D583B.Dddmmyy.TXT"/>
    <s v="CBR_Ingestion_cardlink_kb1dh031_cc1d583b_v01_00_00.xlsx"/>
    <s v="Submitted"/>
    <s v="In-Progress"/>
    <s v="Kaew"/>
    <s v="Y"/>
    <s v="change column name - to _"/>
    <s v="Lot 2"/>
    <s v="- Have rec type (To be revised)"/>
    <m/>
    <s v="Not Started"/>
    <s v="Not Started"/>
    <s v="Not Started"/>
    <s v="Not Started"/>
    <s v="Not Started"/>
    <m/>
    <s v="Not Started"/>
    <m/>
    <m/>
    <x v="0"/>
    <m/>
    <x v="0"/>
    <m/>
    <s v="Completed"/>
    <s v="Completed"/>
  </r>
  <r>
    <n v="98"/>
    <s v="Batch 2"/>
    <s v="Cardlink"/>
    <s v="Plan B (EBAN)"/>
    <x v="13"/>
    <s v="Plan B - EBAN IN"/>
    <s v="Pull EBAN IN File"/>
    <n v="268"/>
    <s v="odscc_ccv2_jcb"/>
    <s v="persist_cardlink"/>
    <s v="cardlink_odscc_ccv2_jcb"/>
    <m/>
    <s v="CC_JCB_AHR_LOG_IN_yyyy-mm-dd.txt"/>
    <s v="CC_JCB_AHR_LOG_yyyy-mm-dd.ctl"/>
    <s v="cardlink_odscc_ccv2_jcb"/>
    <s v="Tailor"/>
    <s v=""/>
    <s v="ingest_cardlink_odscc_ccv2_jcb_"/>
    <s v="ODSCC.CCV2_JCB"/>
    <s v="CBR_Ingestion_cardlink_odscc_ccv2_jcb_v01_00_00.xlsx"/>
    <s v="Submitted"/>
    <s v="In-Progress"/>
    <s v="Auto"/>
    <s v="N"/>
    <s v="N"/>
    <s v="Lot 2"/>
    <m/>
    <m/>
    <s v="Not Started"/>
    <s v="Not Started"/>
    <s v="Not Started"/>
    <s v="Not Started"/>
    <s v="Not Started"/>
    <m/>
    <s v="Not Started"/>
    <m/>
    <m/>
    <x v="0"/>
    <m/>
    <x v="0"/>
    <m/>
    <s v="Completed"/>
    <s v="Not Started"/>
  </r>
  <r>
    <n v="99"/>
    <s v="Batch 2"/>
    <s v="RMST"/>
    <s v="Plan A"/>
    <x v="14"/>
    <s v="Plan A"/>
    <s v="Source File (Push)"/>
    <n v="723"/>
    <s v="customer"/>
    <s v="persist_rmst"/>
    <s v="rmst_customer"/>
    <m/>
    <s v="SalesSmart_Customer_yyyyMMdd.txt"/>
    <m/>
    <s v="rmst_customer"/>
    <s v="Tailor"/>
    <s v=""/>
    <s v="ingest_rmst_customer_"/>
    <s v="SalesSmart_Customer_yyyyMMdd.txt"/>
    <s v="CBR_Ingestion_rmst_customer_v01_00_00.xlsx"/>
    <s v="Reviewed"/>
    <s v="In-Progress"/>
    <s v="Kaew"/>
    <s v="N"/>
    <s v="change column name . to _"/>
    <s v="Lot 2"/>
    <s v="[29-Feb]  account_extensions__r.createddate มี . มาในชื่อ column"/>
    <m/>
    <s v="Not Started"/>
    <s v="In-Progress"/>
    <s v="Not Started"/>
    <s v="Not Started"/>
    <s v="Not Started"/>
    <m/>
    <s v="Not Started"/>
    <m/>
    <m/>
    <x v="0"/>
    <m/>
    <x v="0"/>
    <m/>
    <s v="Completed"/>
    <s v="Completed"/>
  </r>
  <r>
    <n v="100"/>
    <s v="Batch 2"/>
    <s v="LPM-WriteOff"/>
    <s v="Plan B (EBAN)"/>
    <x v="15"/>
    <s v="Plan B"/>
    <s v="Pull EBAN File"/>
    <n v="235"/>
    <s v="pscp_wo_wo1d04h_sam"/>
    <s v="persist_lpm_wrtoff"/>
    <s v="lpm_wrtoff_pscp_wo_wo1d04h_sam"/>
    <m/>
    <s v="WO1D004"/>
    <m/>
    <s v="lpm_wrtoff_pscp_wo_wo1d04h_sam"/>
    <s v="Tailor"/>
    <s v=""/>
    <s v="ingest_lpm_wrtoff_pscp_wo_wo1d04h_sam_"/>
    <s v="PSCP.WO.WO1D04H.SAM"/>
    <s v="CBR_Ingestion_lpm_wrtoff_pscp_wo_wo1d04h_sam_v01_00_00.xlsx"/>
    <s v="Submitted"/>
    <s v="In-Progress"/>
    <s v="Kaew"/>
    <m/>
    <m/>
    <s v="Lot 2"/>
    <s v="[29-Feb] มี Header เป็น date ไม่มี total rec"/>
    <m/>
    <s v="Not Started"/>
    <s v="Not Started"/>
    <s v="Not Started"/>
    <s v="Not Started"/>
    <s v="Not Started"/>
    <m/>
    <s v="Not Started"/>
    <m/>
    <m/>
    <x v="0"/>
    <m/>
    <x v="0"/>
    <m/>
    <s v="Not Started"/>
    <s v="Not Started"/>
  </r>
  <r>
    <n v="101"/>
    <s v="Batch 2"/>
    <s v="UD"/>
    <s v="Plan B (Source)"/>
    <x v="16"/>
    <s v="Plan B"/>
    <s v="Pull Database"/>
    <n v="607"/>
    <s v="vw_t_su_sub_uh_ful"/>
    <s v="persist_ud"/>
    <s v="ud_vw_t_su_sub_uh_ful"/>
    <m/>
    <s v="ud_vw_t_su_sub_uh_ful_YYYYMMDD.txt"/>
    <m/>
    <s v="ud_vw_t_su_sub_uh_ful"/>
    <s v="N"/>
    <s v=""/>
    <s v="ingest_ud_vw_t_su_sub_uh_ful_"/>
    <s v="DTEADM.VW_T_SU_SUB_UH_FUL"/>
    <s v="CBR_Ingestion_ud_vw_t_su_sub_uh_ful_v01_00_00.xlsx"/>
    <s v="Submitted"/>
    <s v="In-Progress"/>
    <s v="Auto"/>
    <s v="Y"/>
    <s v="N"/>
    <s v="Lot 1"/>
    <s v="[19-Feb-24 Sarancha S.]_x000a_- App_date : To recheck date format in EBAN_x000a_- Waiting to see data format"/>
    <m/>
    <s v="Not Started"/>
    <s v="Not Started"/>
    <s v="Not Started"/>
    <s v="Not Started"/>
    <s v="Not Started"/>
    <m/>
    <s v="Not Started"/>
    <m/>
    <m/>
    <x v="0"/>
    <m/>
    <x v="0"/>
    <m/>
    <s v="Not Started"/>
    <s v="Not Started"/>
  </r>
  <r>
    <n v="102"/>
    <s v="Batch 2"/>
    <s v="UD"/>
    <s v="Plan B (Source)"/>
    <x v="16"/>
    <s v="Plan B"/>
    <s v="Pull Database"/>
    <n v="607"/>
    <s v="vw_kgroup_sidetexttbl"/>
    <s v="persist_ud"/>
    <s v="ud_vw_kgroup_sidetexttbl"/>
    <m/>
    <s v="ud_vw_kgroup_sidetexttbl_YYYYMMDD.txt"/>
    <m/>
    <s v="ud_vw_kgroup_sidetexttbl"/>
    <s v="N"/>
    <s v=""/>
    <s v="ingest_ud_vw_kgroup_sidetexttbl_"/>
    <s v="DTEADM.VW_KGROUP_SIDETEXTTBL"/>
    <s v="CBR_Ingestion_ud_vw_kgroup_sidetexttbl_v01_00_00.xlsx"/>
    <s v="Submitted"/>
    <s v="In-Progress"/>
    <s v="Kaew"/>
    <s v="Y"/>
    <s v="N"/>
    <s v="Lot 1"/>
    <s v="[18-Feb-24 Sarancha S.]_x000a_- App_date, extraction_date_time : To recheck date format in EBAN_x000a_- Waiting to see data format"/>
    <m/>
    <s v="Not Started"/>
    <s v="Not Started"/>
    <s v="Not Started"/>
    <s v="Not Started"/>
    <s v="Not Started"/>
    <m/>
    <s v="Not Started"/>
    <m/>
    <m/>
    <x v="0"/>
    <m/>
    <x v="0"/>
    <m/>
    <s v="Not Started"/>
    <s v="Not Started"/>
  </r>
  <r>
    <n v="103"/>
    <s v="Batch 2"/>
    <s v="UD"/>
    <s v="Plan B (Source)"/>
    <x v="16"/>
    <s v="Plan B"/>
    <s v="Pull Database"/>
    <n v="607"/>
    <s v="vw_fi_fnd_inf_ful"/>
    <s v="persist_ud"/>
    <s v="ud_vw_fi_fnd_inf_ful"/>
    <m/>
    <s v="ud_vw_fi_fnd_inf_ful_YYYYMMDD.txt"/>
    <m/>
    <s v="ud_vw_fi_fnd_inf_ful"/>
    <s v="N"/>
    <s v=""/>
    <s v="ingest_ud_vw_fi_fnd_inf_ful_"/>
    <s v="DTEADM.VW_FI_FND_INF_FUL"/>
    <s v="CBR_Ingestion_ud_vw_fi_fnd_inf_ful_v01_00_00.xlsx"/>
    <s v="Submitted"/>
    <s v="In-Progress"/>
    <s v="Kaew"/>
    <s v="Y"/>
    <s v="N"/>
    <s v="Lot 1"/>
    <s v="[18-Feb-24 Sarancha S.]_x000a_- App_date, extraction_date_time : To recheck date format in EBAN_x000a_- Waiting to see data format"/>
    <m/>
    <s v="Not Started"/>
    <s v="Not Started"/>
    <s v="Not Started"/>
    <s v="Not Started"/>
    <s v="Not Started"/>
    <m/>
    <s v="Not Started"/>
    <m/>
    <m/>
    <x v="0"/>
    <m/>
    <x v="0"/>
    <m/>
    <s v="Not Started"/>
    <s v="Not Started"/>
  </r>
  <r>
    <n v="104"/>
    <s v="Batch 2"/>
    <s v="UD"/>
    <s v="Plan B (Source)"/>
    <x v="16"/>
    <s v="Plan B"/>
    <s v="Pull Database"/>
    <n v="607"/>
    <s v="vw_flt_rl_sub_bal_enq"/>
    <s v="persist_ud"/>
    <s v="ud_vw_flt_rl_sub_bal_enq"/>
    <m/>
    <s v="ud_vw_flt_rl_sub_bal_enq_YYYYMMDD.txt"/>
    <m/>
    <s v="ud_vw_flt_rl_sub_bal_enq"/>
    <s v="N"/>
    <s v=""/>
    <s v="ingest_ud_vw_flt_rl_sub_bal_enq_"/>
    <s v="DTEADM.VW_FLT_RL_SUB_BAL_ENQ"/>
    <s v="CBR_Ingestion_ud_vw_flt_rl_sub_bal_enq_v01_00_00.xlsx"/>
    <s v="Submitted"/>
    <s v="To-Revise"/>
    <s v="Kaew"/>
    <s v="N"/>
    <s v="N"/>
    <s v="Lot 1"/>
    <m/>
    <m/>
    <s v="Not Started"/>
    <s v="Not Started"/>
    <s v="Not Started"/>
    <s v="Not Started"/>
    <s v="Not Started"/>
    <m/>
    <s v="Not Started"/>
    <m/>
    <m/>
    <x v="0"/>
    <m/>
    <x v="0"/>
    <m/>
    <s v="Not Started"/>
    <s v="Not Started"/>
  </r>
  <r>
    <n v="105"/>
    <s v="Batch 2"/>
    <s v="UD"/>
    <s v="Plan B (Source)"/>
    <x v="16"/>
    <s v="Plan B"/>
    <s v="Pull Database"/>
    <n v="607"/>
    <s v="vw_t_uh_uh_ful"/>
    <s v="persist_ud"/>
    <s v="ud_vw_t_uh_uh_ful"/>
    <m/>
    <s v="ud_vw_t_uh_uh_ful_YYYYMMDD.txt"/>
    <m/>
    <s v="ud_vw_t_uh_uh_ful"/>
    <s v="N"/>
    <s v=""/>
    <s v="ingest_ud_vw_t_uh_uh_ful_"/>
    <s v="DTEADM.VW_T_UH_UH_FUL"/>
    <s v="CBR_Ingestion_ud_vw_t_uh_uh_ful_v01_00_00.xlsx"/>
    <s v="Submitted"/>
    <s v="In-Progress"/>
    <s v="Kaew"/>
    <s v="Y"/>
    <s v="N"/>
    <s v="Lot 1"/>
    <s v="[19-Feb-24 Sarancha S.]_x000a_- App_date : To recheck date format in EBAN"/>
    <m/>
    <s v="Not Started"/>
    <s v="Not Started"/>
    <s v="Not Started"/>
    <s v="Not Started"/>
    <s v="Not Started"/>
    <m/>
    <s v="Not Started"/>
    <m/>
    <m/>
    <x v="0"/>
    <m/>
    <x v="0"/>
    <m/>
    <s v="Not Started"/>
    <s v="Not Started"/>
  </r>
  <r>
    <n v="106"/>
    <s v="Batch 1"/>
    <s v="UD"/>
    <s v="Plan B (EBAN)"/>
    <x v="16"/>
    <s v="Plan B"/>
    <s v="Pull EBAN File"/>
    <n v="607"/>
    <s v="ka_fundcode"/>
    <s v="persist_ud"/>
    <s v="ud_ka_fundcode"/>
    <m/>
    <s v="KA_FundCode_YYYYMMDD.txt"/>
    <m/>
    <s v="ud_ka_fundcode"/>
    <s v="Tailor"/>
    <s v=""/>
    <s v="ingest_ud_ka_fundcode_"/>
    <s v="KA_FundCode.txt"/>
    <s v="CBR_Ingestion_ud_ka_fundcode_v01_00_00.xlsx"/>
    <s v="Submitted"/>
    <s v="In-Progress"/>
    <s v="Kaew"/>
    <s v="N"/>
    <s v="change column name space to _"/>
    <s v="N/A"/>
    <s v="- Have rec type (To be revised)"/>
    <s v="Header/Tailor"/>
    <s v="Not Started"/>
    <s v="Not Started"/>
    <s v="Not Started"/>
    <s v="Not Started"/>
    <s v="Not Started"/>
    <m/>
    <s v="Not Started"/>
    <m/>
    <m/>
    <x v="0"/>
    <m/>
    <x v="0"/>
    <m/>
    <s v="Not Started"/>
    <s v="Not Started"/>
  </r>
  <r>
    <n v="107"/>
    <s v="Batch 2"/>
    <s v="UD"/>
    <s v="Plan B (Source)"/>
    <x v="16"/>
    <s v="Plan B"/>
    <s v="Pull Database"/>
    <n v="607"/>
    <s v="vw_flt_div_pmt_inc"/>
    <s v="persist_ud"/>
    <s v="ud_vw_flt_div_pmt_inc"/>
    <m/>
    <s v="ud_vw_flt_div_pmt_inc_YYYYMMDD.txt"/>
    <m/>
    <s v="ud_vw_flt_div_pmt_inc"/>
    <s v="N"/>
    <s v=""/>
    <s v="ingest_ud_vw_flt_div_pmt_inc_"/>
    <s v="DTEADM.VW_FLT_DIV_PMT_INC"/>
    <s v="CBR_Ingestion_ud_vw_flt_div_pmt_inc_v01_00_00.xlsx"/>
    <s v="Submitted"/>
    <s v="In-Progress"/>
    <s v="Kaew"/>
    <s v="Y"/>
    <s v="N"/>
    <s v="Lot 1"/>
    <m/>
    <m/>
    <s v="Not Started"/>
    <s v="Not Started"/>
    <s v="Not Started"/>
    <s v="Not Started"/>
    <s v="Not Started"/>
    <m/>
    <s v="Not Started"/>
    <m/>
    <m/>
    <x v="0"/>
    <m/>
    <x v="0"/>
    <m/>
    <s v="Not Started"/>
    <s v="Not Started"/>
  </r>
  <r>
    <n v="108"/>
    <s v="Batch 1"/>
    <s v="KS"/>
    <s v="Plan B (EBAN)"/>
    <x v="17"/>
    <s v="Plan B"/>
    <s v="Pull EBAN File"/>
    <s v="KS"/>
    <s v="fundmaster"/>
    <s v="persist_ks"/>
    <s v="ks_fundmaster"/>
    <m/>
    <s v="KSecFundMaster_YYYYMMDD.txt"/>
    <m/>
    <s v="ks_fundmaster"/>
    <s v="Tailor"/>
    <s v=""/>
    <s v="ingest_ks_fundmaster_"/>
    <s v="KSecFundMaster_YYYYMMDD.txt"/>
    <s v="CBR_Ingestion_ks_fundmaster_v01_00_00.xlsx"/>
    <s v="Submitted"/>
    <s v="In-Progress"/>
    <s v="Kaew"/>
    <s v="Y"/>
    <s v="N"/>
    <s v="N/A"/>
    <s v="- Have rec type (To be revised)"/>
    <s v="Header/Tailor"/>
    <s v="Not Started"/>
    <s v="Not Started"/>
    <s v="Not Started"/>
    <s v="Not Started"/>
    <s v="Not Started"/>
    <m/>
    <s v="Not Started"/>
    <m/>
    <m/>
    <x v="0"/>
    <m/>
    <x v="0"/>
    <m/>
    <s v="Completed"/>
    <s v="Completed"/>
  </r>
  <r>
    <n v="109"/>
    <s v="Batch 1"/>
    <s v="KS"/>
    <s v="Plan B (EBAN)"/>
    <x v="17"/>
    <s v="Plan B"/>
    <s v="Pull EBAN File"/>
    <s v="KS"/>
    <s v="fundportfolio"/>
    <s v="persist_ks"/>
    <s v="ks_fundportfolio"/>
    <m/>
    <s v="KSecFundPortfolio_YYYYMMDD.txt"/>
    <m/>
    <s v="ks_fundportfolio"/>
    <s v="Tailor"/>
    <s v=""/>
    <s v="ingest_ks_fundportfolio_"/>
    <s v="KSecFundPortfolio_YYYYMMDD.txt"/>
    <s v="CBR_Ingestion_ks_fundportfolio_v01_00_00.xlsx"/>
    <s v="Submitted"/>
    <s v="Pending Recheck"/>
    <s v="Kaew"/>
    <s v="Y"/>
    <s v="N"/>
    <s v="N/A"/>
    <s v="- Have rec type (To be revised)"/>
    <s v="Header/Tailor"/>
    <s v="Not Started"/>
    <s v="Not Started"/>
    <s v="Not Started"/>
    <s v="Not Started"/>
    <s v="Not Started"/>
    <m/>
    <s v="Not Started"/>
    <m/>
    <m/>
    <x v="0"/>
    <m/>
    <x v="0"/>
    <m/>
    <s v="Completed"/>
    <s v="Completed"/>
  </r>
  <r>
    <n v="110"/>
    <s v="Batch 1"/>
    <s v="KS"/>
    <s v="Plan B (EBAN)"/>
    <x v="17"/>
    <s v="Plan B"/>
    <s v="Pull EBAN File"/>
    <s v="KS"/>
    <s v="custprofile"/>
    <s v="persist_ks"/>
    <s v="ks_custprofile"/>
    <m/>
    <s v="KSecCustProfile_YYYYMMDD.txt"/>
    <m/>
    <s v="ks_custprofile"/>
    <s v="Tailor"/>
    <s v=""/>
    <s v="ingest_ks_custprofile_"/>
    <s v="KSecCustProfile_YYYYMMDD.txt"/>
    <s v="CBR_Ingestion_ks_custprofile_v01_00_00.xlsx"/>
    <s v="Submitted"/>
    <s v="Pending Recheck"/>
    <s v="Kaew"/>
    <s v="Y"/>
    <s v="N"/>
    <s v="N/A"/>
    <s v="- Have rec type (To be revised)"/>
    <s v="Header/Tailor"/>
    <s v="Not Started"/>
    <s v="Not Started"/>
    <s v="Not Started"/>
    <s v="Not Started"/>
    <s v="Not Started"/>
    <m/>
    <s v="Not Started"/>
    <m/>
    <m/>
    <x v="0"/>
    <m/>
    <x v="0"/>
    <m/>
    <s v="Completed"/>
    <s v="Completed"/>
  </r>
  <r>
    <n v="111"/>
    <s v="Batch 1"/>
    <s v="UD"/>
    <s v="Plan B (EBAN)"/>
    <x v="16"/>
    <s v="Plan B"/>
    <s v="Pull EBAN File"/>
    <n v="607"/>
    <s v="privatefund_balance"/>
    <s v="persist_ud"/>
    <s v="ud_privatefund_balance"/>
    <m/>
    <s v="PrivateFund_Balance.txt"/>
    <m/>
    <s v="ud_privatefund_balance"/>
    <s v="Tailor"/>
    <s v=""/>
    <s v="ingest_ud_privatefund_balance_"/>
    <s v="PrivateFund_Balance.txt"/>
    <s v="CBR_Ingestion_ud_privatefund_balance_v01_00_00.xlsx"/>
    <s v="Submitted"/>
    <s v="To-Revise"/>
    <s v="Kaew"/>
    <s v="Y"/>
    <s v="N"/>
    <s v="N/A"/>
    <s v="- Have rec type (To be revised)"/>
    <s v="Header/Tailor"/>
    <s v="Not Started"/>
    <s v="Not Started"/>
    <s v="Not Started"/>
    <s v="Not Started"/>
    <s v="Not Started"/>
    <m/>
    <s v="Not Started"/>
    <m/>
    <m/>
    <x v="0"/>
    <m/>
    <x v="0"/>
    <m/>
    <s v="Not Started"/>
    <s v="Not Started"/>
  </r>
  <r>
    <n v="112"/>
    <s v="Batch 2"/>
    <s v="UD"/>
    <s v="Plan B (Source)"/>
    <x v="16"/>
    <s v="Plan B"/>
    <s v="Pull Database"/>
    <n v="607"/>
    <s v="vw_transactionext"/>
    <s v="persist_ud"/>
    <s v="ud_vw_transactionext"/>
    <m/>
    <s v="ud_vw_transactionext_YYYYMMDD.txt"/>
    <m/>
    <s v="ud_vw_transactionext"/>
    <s v="N"/>
    <s v=""/>
    <s v="ingest_ud_vw_transactionext_"/>
    <s v="DTEADM.VW_TRANSACTIONEXT"/>
    <s v="CBR_Ingestion_ud_vw_transactionext_v01_00_00.xlsx"/>
    <s v="Submitted"/>
    <s v="In-Progress"/>
    <s v="Kaew"/>
    <s v="Y"/>
    <m/>
    <s v="Lot 1"/>
    <s v="- Date"/>
    <m/>
    <s v="Not Started"/>
    <s v="Not Started"/>
    <s v="Not Started"/>
    <s v="Not Started"/>
    <s v="Not Started"/>
    <m/>
    <s v="Not Started"/>
    <m/>
    <m/>
    <x v="0"/>
    <m/>
    <x v="0"/>
    <m/>
    <s v="Not Started"/>
    <s v="Not Started"/>
  </r>
  <r>
    <n v="113"/>
    <s v="Batch 2"/>
    <s v="UD"/>
    <s v="Plan B (Source)"/>
    <x v="16"/>
    <s v="Plan B"/>
    <s v="Pull Database"/>
    <n v="607"/>
    <s v="vw_transactioneodext"/>
    <s v="persist_ud"/>
    <s v="ud_vw_transactioneodext"/>
    <m/>
    <s v="ud_vw_transactioneodext_YYYYMMDD.txt"/>
    <m/>
    <s v="ud_vw_transactioneodext"/>
    <s v="N"/>
    <s v=""/>
    <s v="ingest_ud_vw_transactioneodext_"/>
    <s v="DTEADM.VW_TRANSACTIONEODEXT"/>
    <s v="CBR_Ingestion_ud_vw_transactioneodext_v01_00_00.xlsx"/>
    <s v="Submitted"/>
    <s v="In-Progress"/>
    <s v="Auto"/>
    <m/>
    <m/>
    <s v="Lot 1"/>
    <m/>
    <m/>
    <s v="Not Started"/>
    <s v="Not Started"/>
    <s v="Not Started"/>
    <s v="Not Started"/>
    <s v="Not Started"/>
    <m/>
    <s v="Not Started"/>
    <m/>
    <m/>
    <x v="0"/>
    <m/>
    <x v="0"/>
    <m/>
    <s v="Not Started"/>
    <s v="Not Started"/>
  </r>
  <r>
    <n v="114"/>
    <s v="Batch 2"/>
    <s v="UD"/>
    <s v="Plan B (Source)"/>
    <x v="16"/>
    <s v="Plan B"/>
    <s v="Pull Database"/>
    <n v="607"/>
    <s v="vw_flt_dp_div_cert_inc"/>
    <s v="persist_ud"/>
    <s v="ud_vw_flt_dp_div_cert_inc"/>
    <m/>
    <s v="ud_vw_flt_dp_div_cert_inc_YYYYMMDD.txt"/>
    <m/>
    <s v="ud_vw_flt_dp_div_cert_inc"/>
    <s v="N"/>
    <s v=""/>
    <s v="ingest_ud_vw_flt_dp_div_cert_inc_"/>
    <s v="DTEADM.VW_FLT_DP_DIV_CERT_INC"/>
    <s v="CBR_Ingestion_ud_vw_flt_dp_div_cert_inc_v01_00_00.xlsx"/>
    <s v="Submitted"/>
    <s v="To-Revise"/>
    <s v="Kaew"/>
    <m/>
    <m/>
    <s v="Lot 1"/>
    <m/>
    <m/>
    <s v="Not Started"/>
    <s v="Not Started"/>
    <s v="Not Started"/>
    <s v="Not Started"/>
    <s v="Not Started"/>
    <m/>
    <s v="Not Started"/>
    <m/>
    <m/>
    <x v="0"/>
    <m/>
    <x v="0"/>
    <m/>
    <s v="Not Started"/>
    <s v="Not Started"/>
  </r>
  <r>
    <n v="115"/>
    <s v="Batch 2"/>
    <s v="Factoring"/>
    <s v="Plan B (EBAN)"/>
    <x v="18"/>
    <s v="Plan B"/>
    <s v="Pull EBAN File"/>
    <n v="754"/>
    <s v="fact_acct"/>
    <s v="persist_dgtl_fctrng"/>
    <s v="dgtl_fctrng_fact_acct"/>
    <m/>
    <s v="FACT_ACCT_YYYYMMDD.txt"/>
    <m/>
    <s v="dgtl_fctrng_fact_acct"/>
    <s v="Tailor"/>
    <s v=""/>
    <s v="ingest_dgtl_fctrng_fact_acct_"/>
    <s v="FACT_ACCT_YYYYMMDD.txt"/>
    <s v="CBR_Ingestion_dgtl_fctrng_fact_acct_v01_00_00.xlsx"/>
    <s v="Submitted"/>
    <s v="In-Progress"/>
    <s v="Kaew"/>
    <s v="N"/>
    <s v="N"/>
    <s v="Lot 2"/>
    <s v="- Have rec type (To be revised)"/>
    <m/>
    <s v="Not Started"/>
    <s v="Not Started"/>
    <s v="Not Started"/>
    <s v="Not Started"/>
    <s v="Not Started"/>
    <m/>
    <s v="Not Started"/>
    <m/>
    <m/>
    <x v="0"/>
    <m/>
    <x v="0"/>
    <m/>
    <s v="Not Started"/>
    <s v="Not Started"/>
  </r>
  <r>
    <n v="116"/>
    <s v="Batch 2"/>
    <s v="Factoring"/>
    <s v="Plan B (Source)"/>
    <x v="18"/>
    <s v="Plan B"/>
    <s v="Pull Database"/>
    <n v="754"/>
    <s v="v_puref"/>
    <s v="persist_dgtl_fctrng"/>
    <s v="dgtl_fctrng_v_puref"/>
    <m/>
    <s v="dgtl_fctrng_v_puref_YYYYMMDD.txt"/>
    <m/>
    <s v="dgtl_fctrng_v_puref"/>
    <s v="N"/>
    <s v=""/>
    <s v="ingest_dgtl_fctrng_v_puref_"/>
    <s v="V_PurRef"/>
    <s v="CBR_Ingestion_dgtl_fctrng_v_puref_v01_00_00.xlsx"/>
    <s v="Submitted"/>
    <s v="Pending Recheck"/>
    <s v="Kaew"/>
    <m/>
    <m/>
    <s v="Lot 1"/>
    <s v="- Have rec type (To be revised)"/>
    <m/>
    <s v="Not Started"/>
    <s v="Not Started"/>
    <s v="Not Started"/>
    <s v="Not Started"/>
    <s v="Not Started"/>
    <m/>
    <s v="Not Started"/>
    <m/>
    <m/>
    <x v="0"/>
    <m/>
    <x v="0"/>
    <m/>
    <s v="Not Started"/>
    <s v="Not Started"/>
  </r>
  <r>
    <n v="117"/>
    <s v="Batch 2"/>
    <s v="Factoring"/>
    <s v="Plan B (Source)"/>
    <x v="18"/>
    <s v="Plan B"/>
    <s v="Pull Database"/>
    <n v="754"/>
    <s v="v_clientdebtor"/>
    <s v="persist_dgtl_fctrng"/>
    <s v="dgtl_fctrng_v_clientdebtor"/>
    <m/>
    <s v="dgtl_fctrng_v_clientdebtor_YYYYMMDD.txt"/>
    <m/>
    <s v="dgtl_fctrng_v_clientdebtor"/>
    <s v="N"/>
    <s v=""/>
    <s v="ingest_dgtl_fctrng_v_clientdebtor_"/>
    <s v="V_ClientDebtor"/>
    <s v="CBR_Ingestion_dgtl_fctrng_v_clientdebtor_v01_00_00.xlsx"/>
    <s v="Submitted"/>
    <s v="In-Progress"/>
    <s v="Kaew"/>
    <m/>
    <m/>
    <s v="Lot 1"/>
    <s v="- Column Diff in CBR (facfee)_x000a_- Column in CBR and KBMF not align (อิงตาม CBR)"/>
    <m/>
    <s v="Not Started"/>
    <s v="Not Started"/>
    <s v="Not Started"/>
    <s v="Not Started"/>
    <s v="Not Started"/>
    <m/>
    <s v="Not Started"/>
    <m/>
    <m/>
    <x v="0"/>
    <m/>
    <x v="0"/>
    <m/>
    <s v="Not Started"/>
    <s v="Not Started"/>
  </r>
  <r>
    <n v="118"/>
    <s v="Batch 2"/>
    <s v="Factoring"/>
    <s v="Plan B (Source)"/>
    <x v="18"/>
    <s v="Plan B"/>
    <s v="Pull Database"/>
    <n v="754"/>
    <s v="v_product"/>
    <s v="persist_dgtl_fctrng"/>
    <s v="dgtl_fctrng_v_product"/>
    <m/>
    <s v="dgtl_fctrng_v_product_YYYYMMDD.txt"/>
    <m/>
    <s v="dgtl_fctrng_v_product"/>
    <s v="N"/>
    <s v=""/>
    <s v="ingest_dgtl_fctrng_v_product_"/>
    <s v="V_Product"/>
    <s v="CBR_Ingestion_dgtl_fctrng_v_product_v01_00_00.xlsx"/>
    <s v="Submitted"/>
    <s v="In-Progress"/>
    <s v="Kaew"/>
    <m/>
    <m/>
    <s v="Lot 1"/>
    <s v="- Float change to integer_x000a_(create from lastest CBR)"/>
    <m/>
    <s v="Not Started"/>
    <s v="Not Started"/>
    <s v="Not Started"/>
    <s v="Not Started"/>
    <s v="Not Started"/>
    <m/>
    <s v="Not Started"/>
    <m/>
    <m/>
    <x v="0"/>
    <m/>
    <x v="0"/>
    <m/>
    <s v="Not Started"/>
    <s v="Not Started"/>
  </r>
  <r>
    <n v="119"/>
    <s v="Batch 2"/>
    <s v="Factoring"/>
    <s v="Plan B (Source)"/>
    <x v="18"/>
    <s v="Plan B"/>
    <s v="Pull Database"/>
    <n v="754"/>
    <s v="v_company"/>
    <s v="persist_dgtl_fctrng"/>
    <s v="dgtl_fctrng_v_company"/>
    <m/>
    <s v="dgtl_fctrng_v_company_YYYYMMDD.txt"/>
    <m/>
    <s v="dgtl_fctrng_v_company"/>
    <s v="N"/>
    <s v=""/>
    <s v="ingest_dgtl_fctrng_v_company_"/>
    <s v="V_Company"/>
    <s v="CBR_Ingestion_dgtl_fctrng_v_company_v01_00_00.xlsx"/>
    <s v="Submitted"/>
    <s v="In-Progress"/>
    <s v="Kaew"/>
    <m/>
    <m/>
    <s v="Lot 1"/>
    <s v="-M/O change to M_x000a_- C change to O_x000a_- Column Diff_x000a_- waiting to query date format_x000a_(create from lastest CBR)"/>
    <m/>
    <s v="Not Started"/>
    <s v="Not Started"/>
    <s v="Not Started"/>
    <s v="Not Started"/>
    <s v="Not Started"/>
    <m/>
    <s v="Not Started"/>
    <m/>
    <m/>
    <x v="0"/>
    <m/>
    <x v="0"/>
    <m/>
    <s v="Not Started"/>
    <s v="Not Started"/>
  </r>
  <r>
    <n v="120"/>
    <s v="Batch 2"/>
    <s v="Factoring"/>
    <s v="Plan B (Source)"/>
    <x v="18"/>
    <s v="Plan B"/>
    <s v="Pull Database"/>
    <n v="754"/>
    <s v="v_clientlimit"/>
    <s v="persist_dgtl_fctrng"/>
    <s v="dgtl_fctrng_v_clientlimit"/>
    <m/>
    <s v="dgtl_fctrng_v_clientlimit_YYYYMMDD.txt"/>
    <m/>
    <s v="dgtl_fctrng_v_clientlimit"/>
    <s v="N"/>
    <s v=""/>
    <s v="ingest_dgtl_fctrng_v_clientlimit_"/>
    <s v="V_ClientLimit"/>
    <s v="CBR_Ingestion_dgtl_fctrng_v_clientlimit_v01_00_00.xlsx"/>
    <s v="Submitted"/>
    <s v="Pending Recheck"/>
    <s v="Kaew"/>
    <m/>
    <m/>
    <s v="Lot 1"/>
    <s v="- waiting to query date format_x000a_(create from lastest CBR no diff)"/>
    <m/>
    <s v="Not Started"/>
    <s v="Not Started"/>
    <s v="Not Started"/>
    <s v="Not Started"/>
    <s v="Not Started"/>
    <m/>
    <s v="Not Started"/>
    <m/>
    <m/>
    <x v="0"/>
    <m/>
    <x v="0"/>
    <m/>
    <s v="Not Started"/>
    <s v="Not Started"/>
  </r>
  <r>
    <n v="121"/>
    <s v="Batch 2"/>
    <s v="Factoring"/>
    <s v="Plan B (Source)"/>
    <x v="18"/>
    <s v="Plan B"/>
    <s v="Pull Database"/>
    <n v="754"/>
    <s v="v_cis"/>
    <s v="persist_dgtl_fctrng"/>
    <s v="dgtl_fctrng_v_cis"/>
    <m/>
    <s v="dgtl_fctrng_v_cis_YYYYMMDD.txt"/>
    <m/>
    <s v="dgtl_fctrng_v_cis"/>
    <s v="N"/>
    <s v=""/>
    <s v="ingest_dgtl_fctrng_v_cis_"/>
    <s v="V_CIS"/>
    <s v="CBR_Ingestion_dgtl_fctrng_v_cis_v01_00_00.xlsx"/>
    <s v="Submitted"/>
    <s v="In-Progress"/>
    <s v="Kaew"/>
    <m/>
    <m/>
    <s v="Lot 1"/>
    <s v="- waiting to query date format_x000a_- OrgCode is PK in KBMF แต่ใน CBR เป็น O_x000a_(create from lastest CBR no diff)"/>
    <m/>
    <s v="Not Started"/>
    <s v="Not Started"/>
    <s v="Not Started"/>
    <s v="Not Started"/>
    <s v="Not Started"/>
    <m/>
    <s v="Not Started"/>
    <m/>
    <m/>
    <x v="0"/>
    <m/>
    <x v="0"/>
    <m/>
    <s v="Not Started"/>
    <s v="Not Started"/>
  </r>
  <r>
    <n v="122"/>
    <s v="Batch 2"/>
    <s v="Factoring"/>
    <s v="Plan B (Source)"/>
    <x v="18"/>
    <s v="Plan B"/>
    <s v="Pull Database"/>
    <n v="754"/>
    <s v="v_interestspread"/>
    <s v="persist_dgtl_fctrng"/>
    <s v="dgtl_fctrng_v_interestspread"/>
    <m/>
    <s v="dgtl_fctrng_v_interestspread_YYYYMMDD.txt"/>
    <m/>
    <s v="dgtl_fctrng_v_interestspread"/>
    <s v="N"/>
    <s v=""/>
    <s v="ingest_dgtl_fctrng_v_interestspread_"/>
    <s v="V_InterestSpread"/>
    <s v="CBR_Ingestion_dgtl_fctrng_v_interestspread_v01_00_00.xlsx"/>
    <s v="Submitted"/>
    <s v="In-Progress"/>
    <s v="Kaew"/>
    <m/>
    <m/>
    <s v="Lot 2"/>
    <s v="- คอลัมน์ใน CBR มีการสลับตำแหน่ง (อิงตาม KBMF)"/>
    <m/>
    <s v="Not Started"/>
    <s v="Not Started"/>
    <s v="Not Started"/>
    <s v="Not Started"/>
    <s v="Not Started"/>
    <m/>
    <s v="Not Started"/>
    <m/>
    <m/>
    <x v="0"/>
    <m/>
    <x v="0"/>
    <m/>
    <s v="Not Started"/>
    <s v="Not Started"/>
  </r>
  <r>
    <n v="123"/>
    <s v="Batch 2"/>
    <s v="PCB-Deposit"/>
    <s v="Plan B (EBAN)"/>
    <x v="0"/>
    <s v="Plan B"/>
    <s v="EBAN Extraction File"/>
    <n v="668"/>
    <s v="deptxn_db"/>
    <s v="persist_pcb_dep"/>
    <s v="pcb_dep_deptxn_db"/>
    <m/>
    <s v="pcb_dep_deptxn_db_YYYYMMDD.txt"/>
    <s v="pcb_dep_deptxn_db_YYYYMMDD.ctl"/>
    <s v="pcb_dep_deptxn_db"/>
    <s v="Tailor"/>
    <s v=""/>
    <s v="ingest_pcb_dep_deptxn_db_"/>
    <s v="PCB_DEPTXN_DB"/>
    <s v="CBR_Ingestion_pcb_dep_deptxn_db_v01_00_00.xlsx"/>
    <s v="Submitted"/>
    <s v="In-Progress"/>
    <s v="Kaew"/>
    <m/>
    <m/>
    <s v="Lot 2"/>
    <s v="_x0009_มี control file ให้ตาม spec ของ MDF"/>
    <m/>
    <s v="Not Started"/>
    <s v="In-Progress"/>
    <s v="Not Started"/>
    <s v="Not Started"/>
    <s v="Not Started"/>
    <m/>
    <s v="Not Started"/>
    <m/>
    <m/>
    <x v="0"/>
    <m/>
    <x v="0"/>
    <m/>
    <s v="Not Started"/>
    <s v="Not Started"/>
  </r>
  <r>
    <n v="124"/>
    <s v="Batch 2"/>
    <s v="Cardlink(TPN​)"/>
    <s v="Plan B (EBAN/DIH)"/>
    <x v="19"/>
    <s v="Plan B"/>
    <s v="Pull EBAN/DIH file"/>
    <n v="268.01"/>
    <s v="ci1d1166_crdhd"/>
    <s v="persist_cardlink_acq"/>
    <s v="cardlink_acq_ci1d1166_crdhd"/>
    <m/>
    <s v="CPACP.DIH.CI1D1166.CRDHD.Dddmmyy.TXT"/>
    <m/>
    <s v="cardlink_acq_ci1d1166_crdhd"/>
    <s v="Tailor"/>
    <s v=""/>
    <s v="ingest_cardlink_acq_ci1d1166_crdhd_"/>
    <s v="CPACP.DIH.CI1D1166.CRDHD.Dddmmyy.TXT"/>
    <s v="CBR_Ingestion_cardlink_acq_ci1d1166_crdhd_v01_00_00.xlsx"/>
    <s v="Submitted"/>
    <s v="In-Progress"/>
    <s v="Auto"/>
    <s v="Header"/>
    <s v="N"/>
    <s v="Lot 1"/>
    <m/>
    <m/>
    <s v="Not Started"/>
    <s v="Not Started"/>
    <s v="Not Started"/>
    <s v="Not Started"/>
    <s v="Not Started"/>
    <m/>
    <s v="Not Started"/>
    <m/>
    <m/>
    <x v="0"/>
    <m/>
    <x v="0"/>
    <m/>
    <s v="Completed"/>
    <s v="Completed"/>
  </r>
  <r>
    <n v="125"/>
    <s v="Batch 2"/>
    <s v="Cardlink(TPN​)"/>
    <s v="Plan B (EBAN/DIH)"/>
    <x v="19"/>
    <s v="Plan B"/>
    <s v="Pull EBAN/DIH file"/>
    <n v="268.01"/>
    <s v="ci1d1178_crdreg"/>
    <s v="persist_cardlink_acq"/>
    <s v="cardlink_acq_ci1d1178_crdreg"/>
    <m/>
    <s v="CPACP.DIH.CI1D1178.CRDREG.Dddmmyy.TXT"/>
    <m/>
    <s v="cardlink_acq_ci1d1178_crdreg"/>
    <s v="Tailor"/>
    <s v=""/>
    <s v="ingest_cardlink_acq_ci1d1178_crdreg_"/>
    <s v="CPACP.DIH.CI1D1178.CRDREG.Dddmmyy.TXT"/>
    <s v="CBR_Ingestion_cardlink_acq_ci1d1178_crdreg_v01_00_00.xlsx"/>
    <s v="Submitted"/>
    <s v="In-Progress"/>
    <s v="Kaew"/>
    <s v="N"/>
    <s v="N"/>
    <s v="Lot 1"/>
    <s v="[18-Feb-24 Sarancha S.]_x000a_- date format yyyy-MM-ddTHH:mm:ss[.s[s*]][TZD] _x000a_- Note: cardbirthday (BC.)"/>
    <m/>
    <s v="Not Started"/>
    <s v="Not Started"/>
    <s v="Not Started"/>
    <s v="Not Started"/>
    <s v="Not Started"/>
    <m/>
    <s v="Not Started"/>
    <m/>
    <m/>
    <x v="0"/>
    <m/>
    <x v="0"/>
    <m/>
    <s v="Not Started"/>
    <s v="Not Started"/>
  </r>
  <r>
    <n v="126"/>
    <s v="Batch 2"/>
    <s v="Cardlink(TPN​)"/>
    <s v="Plan B (EBAN/DIH)"/>
    <x v="19"/>
    <s v="Plan B"/>
    <s v="Pull EBAN/DIH file"/>
    <n v="268.01"/>
    <s v="ci1d1167_cardtype"/>
    <s v="persist_cardlink_acq"/>
    <s v="cardlink_acq_ci1d1167_cardtype"/>
    <m/>
    <s v="CPACP.DIH.CI1D1167.CARDTYPE.Dddmmyy.TXT"/>
    <m/>
    <s v="cardlink_acq_ci1d1167_cardtype"/>
    <s v="Tailor"/>
    <s v=""/>
    <s v="ingest_cardlink_acq_ci1d1167_cardtype_"/>
    <s v="CPACP.DIH.CI1D1167.CARDTYPE.Dddmmyy.TXT"/>
    <s v="CBR_Ingestion_cardlink_acq_ci1d1167_cardtype_v01_00_00.xlsx"/>
    <s v="Submitted"/>
    <s v="Pending Recheck"/>
    <s v="Auto"/>
    <s v="Header"/>
    <s v="N"/>
    <s v="Lot 1"/>
    <m/>
    <m/>
    <s v="Not Started"/>
    <s v="Not Started"/>
    <s v="Not Started"/>
    <s v="Not Started"/>
    <s v="Not Started"/>
    <m/>
    <s v="Not Started"/>
    <m/>
    <m/>
    <x v="0"/>
    <m/>
    <x v="0"/>
    <m/>
    <s v="Completed"/>
    <s v="Completed"/>
  </r>
  <r>
    <n v="127"/>
    <s v="Batch 2"/>
    <s v="CCMS​"/>
    <s v="Plan A"/>
    <x v="4"/>
    <s v="Plan A"/>
    <s v="Source File (Pull)"/>
    <n v="772"/>
    <s v="bda772n2_cardholder_full_dih_enc"/>
    <s v="persist_ccms"/>
    <s v="ccms_bda772n2_cardholder_full_dih_enc"/>
    <m/>
    <s v="ccms_bda772n2_cardholder_full_dih_enc_YYYYMMDD.txt"/>
    <s v="ccms_bda772n2_cardholder_full_dih_enc_YYYYMMDD.ctl"/>
    <s v="ccms_bda772n2_cardholder_full_dih_enc"/>
    <e v="#N/A"/>
    <e v="#N/A"/>
    <e v="#N/A"/>
    <s v="CCMSP.BDA772N2.CARDHOLDER.FULL.DIH_ENC.YYYYMMDD.txt"/>
    <s v="CBR_Ingestion_ccms_bda772n2_cardholder_full_dih_enc_v01_00_01.xlsx"/>
    <s v="Reviewed"/>
    <s v="In-Progress"/>
    <s v="Auto"/>
    <s v="Header"/>
    <s v="N"/>
    <s v="Lot 1"/>
    <m/>
    <m/>
    <s v="Completed"/>
    <s v="In-Progress"/>
    <s v="In-Progress"/>
    <s v="In-Progress"/>
    <s v="In-Progress"/>
    <m/>
    <s v="Not Started"/>
    <m/>
    <d v="2024-03-07T00:00:00"/>
    <x v="1"/>
    <m/>
    <x v="0"/>
    <m/>
    <s v="Not Started"/>
    <s v="Not Started"/>
  </r>
  <r>
    <n v="53"/>
    <s v="Batch 2"/>
    <s v="Murex"/>
    <s v="Plan B (EBAN)"/>
    <x v="12"/>
    <s v="Plan B"/>
    <s v="Pull EBAN File"/>
    <n v="590"/>
    <s v="mmlivemat"/>
    <s v="persist_mx"/>
    <s v="mx_mmlivemat"/>
    <m/>
    <s v="MMLiveMat_YYYYMMDD.txt"/>
    <m/>
    <s v="mx_mmlivemat"/>
    <s v="Tailor"/>
    <s v=""/>
    <s v="ingest_mx_mmlivemat_"/>
    <s v="MMLiveMat_YYYYMMDD.txt"/>
    <s v="CBR_Ingestion_mx_mmlivemat_v01_00_00.xlsx"/>
    <s v="Submitted"/>
    <s v="In-Progress"/>
    <s v="Auto"/>
    <s v="N"/>
    <s v="N"/>
    <s v="Lot 1"/>
    <s v="- Have rec type (To be revised)"/>
    <m/>
    <s v="Not Started"/>
    <s v="Re-checked"/>
    <s v="Re-checked"/>
    <s v="Not Started"/>
    <s v="Not Started"/>
    <m/>
    <s v="Not Started"/>
    <m/>
    <m/>
    <x v="3"/>
    <s v="Revised Extraction config"/>
    <x v="0"/>
    <m/>
    <s v="Completed"/>
    <s v="Completed"/>
  </r>
  <r>
    <n v="129"/>
    <s v="Batch 2"/>
    <s v="CCMS​"/>
    <s v="Plan A"/>
    <x v="4"/>
    <s v="Plan A"/>
    <s v="Source File (Pull)"/>
    <n v="772"/>
    <s v="bp772n1_cardholder_purge"/>
    <s v="persist_ccms"/>
    <s v="ccms_bp772n1_cardholder_purge"/>
    <m/>
    <s v="ccms_bp772n1_cardholder_purge_YYYYMMDD.txt"/>
    <s v="ccms_bp772n1_cardholder_purge_YYYYMMDD.ctl"/>
    <s v="ccms_bp772n1_cardholder_purge"/>
    <e v="#N/A"/>
    <e v="#N/A"/>
    <e v="#N/A"/>
    <s v="CCMSP.BP772N1.CARDHOLDER.PURGE.YYYYMMDD.txt"/>
    <s v="CBR_Ingestion_ccms_bp772n1_cardholder_purge_v01_00_01.xlsx"/>
    <s v="Reviewed"/>
    <s v="In-Progress"/>
    <s v="Auto"/>
    <s v="Header"/>
    <s v="N"/>
    <s v="Lot 1"/>
    <s v="Remark: Frequency -&gt; Half-Year (First Saturday of January and July)_x000a_"/>
    <m/>
    <s v="Completed"/>
    <s v="In-Progress"/>
    <s v="In-Progress"/>
    <s v="In-Progress"/>
    <s v="In-Progress"/>
    <m/>
    <s v="Not Started"/>
    <m/>
    <d v="2024-01-06T00:00:00"/>
    <x v="1"/>
    <m/>
    <x v="0"/>
    <m/>
    <s v="Not Started"/>
    <s v="Not Started"/>
  </r>
  <r>
    <n v="130"/>
    <s v="Batch 2"/>
    <s v="CCMS​"/>
    <s v="Plan A"/>
    <x v="4"/>
    <s v="Plan A"/>
    <s v="Source File (Pull)"/>
    <n v="772"/>
    <s v="bda772n5_listcardtype"/>
    <s v="persist_ccms"/>
    <s v="ccms_bda772n5_listcardtype"/>
    <m/>
    <s v="ccms_bda772n5_listcardtype_YYYYMMDD.txt"/>
    <s v="ccms_bda772n5_listcardtype_YYYYMMDD.ctl"/>
    <s v="ccms_bda772n5_listcardtype"/>
    <e v="#N/A"/>
    <e v="#N/A"/>
    <e v="#N/A"/>
    <s v="CCMSP.BDA772N5.LISTCARDTYPE.YYYYMMDD.txt"/>
    <s v="CBR_Ingestion_ccms_bda772n5_listcardtype_v01_00_01.xlsx"/>
    <s v="Reviewed"/>
    <s v="Pending Recheck"/>
    <s v="Auto"/>
    <s v="Header"/>
    <s v="N"/>
    <s v="Lot 1"/>
    <s v="Pending top section"/>
    <m/>
    <s v="Completed"/>
    <s v="In-Progress"/>
    <s v="In-Progress"/>
    <s v="In-Progress"/>
    <s v="In-Progress"/>
    <m/>
    <s v="Not Started"/>
    <m/>
    <d v="2024-03-07T00:00:00"/>
    <x v="1"/>
    <m/>
    <x v="0"/>
    <m/>
    <s v="Not Started"/>
    <s v="Not Started"/>
  </r>
  <r>
    <n v="131"/>
    <s v="Batch 1"/>
    <s v="HRIS"/>
    <s v="Plan B (EBAN)"/>
    <x v="20"/>
    <s v="Plan B"/>
    <s v="Pull EBAN File"/>
    <n v="506"/>
    <s v="staff_accnt_vw"/>
    <s v="persist_hris"/>
    <s v="hris_staff_accnt_vw"/>
    <m/>
    <s v="hris_staff_accnt_vw_YYYYMMDD.txt"/>
    <m/>
    <s v="hris_staff_accnt_vw"/>
    <s v="Tailor"/>
    <s v=""/>
    <s v="ingest_hris_staff_accnt_vw_"/>
    <s v="SYSADM.HRIS_STAFF_ACCNT_VW"/>
    <s v="CBR_Ingestion_hris_staff_accnt_vw_v01_00_00.xlsx"/>
    <s v="Reviewed"/>
    <s v="To-Revise"/>
    <s v="Auto"/>
    <s v="N"/>
    <s v="N"/>
    <s v="N/A"/>
    <s v="- Have rec type (To be revised)"/>
    <s v="Header/Tailor"/>
    <s v="Not Started"/>
    <s v="Not Started"/>
    <s v="Not Started"/>
    <s v="Not Started"/>
    <s v="Not Started"/>
    <m/>
    <s v="Not Started"/>
    <m/>
    <m/>
    <x v="0"/>
    <m/>
    <x v="0"/>
    <m/>
    <s v="Completed"/>
    <s v="Completed"/>
  </r>
  <r>
    <n v="132"/>
    <s v="Batch 2"/>
    <s v="Cardlink"/>
    <s v="Plan B (EBAN/DIH)"/>
    <x v="13"/>
    <s v="Plan B"/>
    <s v="Pull EBAN/DIH file"/>
    <n v="268"/>
    <s v="kb1dh001_cp1t170_01"/>
    <s v="persist_cardlink"/>
    <s v="cardlink_kb1dh001_cp1t170_01"/>
    <m/>
    <s v="CPACP.DIH.KB1DH001.CP1T170.Dddmmyy.TXT"/>
    <m/>
    <s v="cardlink_kb1dh001_cp1t170_01"/>
    <s v="Tailor"/>
    <s v=""/>
    <s v="ingest_cardlink_kb1dh001_cp1t170_01_"/>
    <s v="CPACP.DIH.KB1DH001.CP1T170.Dddmmyy.TXT_x000a_(Target Table: cardlink_kb1dh001_cp1t170_01)"/>
    <s v="CBR_Ingestion_cardlink_kb1dh001_cp1t170_01_v01_00_00.xlsx"/>
    <s v="Submitted"/>
    <s v="In-Progress"/>
    <s v="Auto"/>
    <s v="Header"/>
    <s v="change column name - to _"/>
    <s v="Lot 2"/>
    <s v="- Have rec type (To be revised)"/>
    <m/>
    <s v="Not Started"/>
    <s v="Not Started"/>
    <s v="Not Started"/>
    <s v="Not Started"/>
    <s v="Not Started"/>
    <m/>
    <s v="Not Started"/>
    <m/>
    <m/>
    <x v="0"/>
    <m/>
    <x v="0"/>
    <m/>
    <s v="Completed"/>
    <s v="Completed"/>
  </r>
  <r>
    <n v="133"/>
    <s v="Batch 2"/>
    <s v="Cardlink"/>
    <s v="Plan B (EBAN/DIH)"/>
    <x v="13"/>
    <s v="Plan B"/>
    <s v="Pull EBAN/DIH file"/>
    <n v="268"/>
    <s v="kb1dh007_cpahf"/>
    <s v="persist_cardlink"/>
    <s v="cardlink_kb1dh007_cpahf"/>
    <m/>
    <s v="CPACP.DIH.KB1DH007.CPAHF.D%%TRANDATE"/>
    <m/>
    <s v="cardlink_kb1dh007_cpahf"/>
    <s v="Tailor"/>
    <s v=""/>
    <s v="ingest_cardlink_kb1dh007_cpahf_"/>
    <s v="CPACP.DIH.KB1DH007.CPAHF.D%%TRANDATE"/>
    <s v="CBR_Ingestion_cardlink_kb1dh007_cpahf_v01_00_00.xlsx"/>
    <s v="Submitted"/>
    <s v="In-Progress"/>
    <s v="Auto"/>
    <s v="Header"/>
    <s v="Y"/>
    <s v="Lot 1"/>
    <m/>
    <m/>
    <s v="Not Started"/>
    <s v="Not Started"/>
    <s v="Not Started"/>
    <s v="Not Started"/>
    <s v="Not Started"/>
    <m/>
    <s v="Not Started"/>
    <m/>
    <m/>
    <x v="0"/>
    <m/>
    <x v="0"/>
    <m/>
    <s v="Completed"/>
    <s v="Completed"/>
  </r>
  <r>
    <n v="134"/>
    <s v="Batch 2"/>
    <s v="Cardlink"/>
    <s v="Plan B (EBAN/DIH)"/>
    <x v="13"/>
    <s v="Plan B"/>
    <s v="Pull EBAN/DIH file"/>
    <n v="268"/>
    <s v="kb1dh011_cc1d2027"/>
    <s v="persist_cardlink"/>
    <s v="cardlink_kb1dh011_cc1d2027"/>
    <m/>
    <s v="CPACP.DIH.KB1DH011.CC1D2027.Dddmmyy"/>
    <m/>
    <s v="cardlink_kb1dh011_cc1d2027"/>
    <s v="Tailor"/>
    <s v=""/>
    <s v="ingest_cardlink_kb1dh011_cc1d2027_"/>
    <s v="CPACP.DIH.KB1DH011.CC1D2027.Dddmmyy"/>
    <s v="CBR_Ingestion_cardlink_kb1dh011_cc1d2027_v01_00_00.xlsx"/>
    <s v="Submitted"/>
    <s v="Pending Recheck"/>
    <s v="Auto"/>
    <s v="N"/>
    <s v="Y"/>
    <s v="Lot 2"/>
    <m/>
    <m/>
    <s v="Not Started"/>
    <s v="Not Started"/>
    <s v="Not Started"/>
    <s v="Not Started"/>
    <s v="Not Started"/>
    <m/>
    <s v="Not Started"/>
    <m/>
    <m/>
    <x v="0"/>
    <m/>
    <x v="0"/>
    <m/>
    <s v="Completed"/>
    <s v="Completed"/>
  </r>
  <r>
    <n v="135"/>
    <s v="Batch 2"/>
    <s v="Cardlink"/>
    <s v="Plan B (EBAN/DIH)"/>
    <x v="13"/>
    <s v="Plan B"/>
    <s v="Pull EBAN/DIH file"/>
    <n v="268"/>
    <s v="kb1dh012_cpcah"/>
    <s v="persist_cardlink"/>
    <s v="cardlink_kb1dh012_cpcah"/>
    <m/>
    <s v="CPACP.DIH.KB1DH012.CPCAH.Dddmmyy"/>
    <m/>
    <s v="cardlink_kb1dh012_cpcah"/>
    <s v="Tailor"/>
    <s v=""/>
    <s v="ingest_cardlink_kb1dh012_cpcah_"/>
    <s v="CPACP.DIH.KB1DH012.CPCAH.Dddmmyy"/>
    <s v="CBR_Ingestion_cardlink_kb1dh012_cpcah_v01_00_00.xlsx"/>
    <s v="Submitted"/>
    <s v="In-Progress"/>
    <s v="Auto"/>
    <s v="N"/>
    <s v="Y"/>
    <s v="Lot 2"/>
    <s v="- Have rec type (To be revised)"/>
    <m/>
    <s v="Not Started"/>
    <s v="Not Started"/>
    <s v="Not Started"/>
    <s v="Not Started"/>
    <s v="Not Started"/>
    <m/>
    <s v="Not Started"/>
    <m/>
    <m/>
    <x v="0"/>
    <m/>
    <x v="0"/>
    <m/>
    <s v="Completed"/>
    <s v="Completed"/>
  </r>
  <r>
    <n v="136"/>
    <s v="Batch 2"/>
    <s v="Cardlink"/>
    <s v="Plan B (EBAN/DIH)"/>
    <x v="13"/>
    <s v="Plan B"/>
    <s v="Pull EBAN/DIH file"/>
    <n v="268"/>
    <s v="kb1dh014_cc1dmpgl"/>
    <s v="persist_cardlink"/>
    <s v="cardlink_kb1dh014_cc1dmpgl"/>
    <m/>
    <s v="CPACP.DIH.KB1DH014.CC1DMPGL.Dddmmyy"/>
    <m/>
    <s v="cardlink_kb1dh014_cc1dmpgl"/>
    <s v="Tailor"/>
    <s v=""/>
    <s v="ingest_cardlink_kb1dh014_cc1dmpgl_"/>
    <s v="CPACP.DIH.KB1DH014.CC1DMPGL.Dddmmyy"/>
    <s v="CBR_Ingestion_cardlink_kb1dh014_cc1dmpgl_v01_00_00.xlsx"/>
    <s v="Submitted"/>
    <s v="In-Progress"/>
    <s v="Auto"/>
    <s v="N"/>
    <s v="Y"/>
    <s v="Lot 2"/>
    <s v="- Have rec type (To be revised)"/>
    <m/>
    <s v="Not Started"/>
    <s v="Not Started"/>
    <s v="Not Started"/>
    <s v="Not Started"/>
    <s v="Not Started"/>
    <m/>
    <s v="Not Started"/>
    <m/>
    <m/>
    <x v="0"/>
    <m/>
    <x v="0"/>
    <m/>
    <s v="Not Started"/>
    <s v="Not Started"/>
  </r>
  <r>
    <n v="137"/>
    <s v="Batch 2"/>
    <s v="Cardlink"/>
    <s v="Plan B (EBAN/DIH)"/>
    <x v="13"/>
    <s v="Plan B"/>
    <s v="Pull EBAN/DIH file"/>
    <n v="268"/>
    <s v="kb1dh020_cc1d582d"/>
    <s v="persist_cardlink"/>
    <s v="cardlink_kb1dh020_cc1d582d"/>
    <m/>
    <s v="CPACP.DIH.KB1DH020.CC1D582D.Dddmmyy.TXT"/>
    <m/>
    <s v="cardlink_kb1dh020_cc1d582d"/>
    <s v="Tailor"/>
    <s v=""/>
    <s v="ingest_cardlink_kb1dh020_cc1d582d_"/>
    <s v="CPACP.DIH.KB1DH020.CC1D582D.Dddmmyy.TXT"/>
    <s v="CBR_Ingestion_cardlink_kb1dh020_cc1d582d_v01_00_00.xlsx"/>
    <s v="Submitted"/>
    <s v="In-Progress"/>
    <s v="Kaew"/>
    <s v="N"/>
    <s v="change column name - to _"/>
    <s v="Lot 2"/>
    <s v="- Have rec type (To be revised)"/>
    <m/>
    <s v="Not Started"/>
    <s v="Not Started"/>
    <s v="Not Started"/>
    <s v="Not Started"/>
    <s v="Not Started"/>
    <m/>
    <s v="Not Started"/>
    <m/>
    <m/>
    <x v="0"/>
    <m/>
    <x v="0"/>
    <m/>
    <s v="Completed"/>
    <s v="Completed"/>
  </r>
  <r>
    <n v="138"/>
    <s v="Batch 2"/>
    <s v="Cardlink"/>
    <s v="Plan B (EBAN/DIH)"/>
    <x v="13"/>
    <s v="Plan B"/>
    <s v="Pull EBAN/DIH file"/>
    <n v="268"/>
    <s v="kb1dh021_cc1d582s"/>
    <s v="persist_cardlink"/>
    <s v="cardlink_kb1dh021_cc1d582s"/>
    <m/>
    <s v="CPACP.DIH.KB1DH021.CC1D582S.Dddmmyy.TXT"/>
    <m/>
    <s v="cardlink_kb1dh021_cc1d582s"/>
    <s v="Tailor"/>
    <s v=""/>
    <s v="ingest_cardlink_kb1dh021_cc1d582s_"/>
    <s v="CPACP.DIH.KB1DH021.CC1D582S.Dddmmyy.TXT"/>
    <s v="CBR_Ingestion_cardlink_kb1dh021_cc1d582s_v01_00_00.xlsx"/>
    <s v="Submitted"/>
    <s v="In-Progress"/>
    <s v="Kaew"/>
    <s v="N"/>
    <s v="change column name - to _"/>
    <s v="Lot 2"/>
    <s v="- Have rec type (To be revised)"/>
    <m/>
    <s v="Not Started"/>
    <s v="Not Started"/>
    <s v="Not Started"/>
    <s v="Not Started"/>
    <s v="Not Started"/>
    <m/>
    <s v="Not Started"/>
    <m/>
    <m/>
    <x v="0"/>
    <m/>
    <x v="0"/>
    <m/>
    <s v="Completed"/>
    <s v="Completed"/>
  </r>
  <r>
    <n v="139"/>
    <s v="Batch 2"/>
    <s v="Cardlink"/>
    <s v="Plan B (EBAN/DIH)"/>
    <x v="13"/>
    <s v="Plan B"/>
    <s v="Pull EBAN/DIH file"/>
    <n v="268"/>
    <s v="kb1dh022_oadcc32"/>
    <s v="persist_cardlink"/>
    <s v="cardlink_kb1dh022_oadcc32"/>
    <m/>
    <s v="CPACP.DIH.KB1DH022.OADCC32.Dddmmyy.TXT"/>
    <m/>
    <s v="cardlink_kb1dh022_oadcc32"/>
    <s v="Tailor"/>
    <s v=""/>
    <s v="ingest_cardlink_kb1dh022_oadcc32_"/>
    <s v="CPACP.DIH.KB1DH022.OADCC32.Dddmmyy.TXT"/>
    <s v="CBR_Ingestion_cardlink_kb1dh022_oadcc32_v01_00_00.xlsx"/>
    <s v="Submitted"/>
    <s v="In-Progress"/>
    <s v="Kaew"/>
    <s v="N"/>
    <s v="change column name - to _"/>
    <s v="Lot 2"/>
    <s v="- Have rec type (To be revised)"/>
    <m/>
    <s v="Not Started"/>
    <s v="Not Started"/>
    <s v="Not Started"/>
    <s v="Not Started"/>
    <s v="Not Started"/>
    <m/>
    <s v="Not Started"/>
    <m/>
    <m/>
    <x v="0"/>
    <m/>
    <x v="0"/>
    <m/>
    <s v="Completed"/>
    <s v="Completed"/>
  </r>
  <r>
    <n v="140"/>
    <s v="Batch 2"/>
    <s v="Cardlink"/>
    <s v="Plan B (EBAN/DIH)"/>
    <x v="13"/>
    <s v="Plan B"/>
    <s v="Pull EBAN/DIH file"/>
    <n v="268"/>
    <s v="kb1dh024_cc1d560"/>
    <s v="persist_cardlink"/>
    <s v="cardlink_kb1dh024_cc1d560"/>
    <m/>
    <s v="CPACP.DIH.KB1DH024.CC1D560.Dddmmyy.TXT"/>
    <m/>
    <s v="cardlink_kb1dh024_cc1d560"/>
    <s v="Tailor"/>
    <s v=""/>
    <s v="ingest_cardlink_kb1dh024_cc1d560_"/>
    <s v="CPACP.DIH.KB1DH024.CC1D560.Dddmmyy.TXT"/>
    <s v="CBR_Ingestion_cardlink_kb1dh024_cc1d560_v01_00_00.xlsx"/>
    <s v="Submitted"/>
    <s v="In-Progress"/>
    <s v="Kaew"/>
    <s v="N"/>
    <s v="change column name - to _"/>
    <s v="Lot 2"/>
    <s v="- Have rec type (To be revised)"/>
    <m/>
    <s v="Not Started"/>
    <s v="Not Started"/>
    <s v="Not Started"/>
    <s v="Not Started"/>
    <s v="Not Started"/>
    <m/>
    <s v="Not Started"/>
    <m/>
    <m/>
    <x v="0"/>
    <m/>
    <x v="0"/>
    <m/>
    <s v="Completed"/>
    <s v="Completed"/>
  </r>
  <r>
    <n v="141"/>
    <s v="Batch 2"/>
    <s v="Cardlink"/>
    <s v="Plan B (EBAN/DIH)"/>
    <x v="13"/>
    <s v="Plan B"/>
    <s v="Pull EBAN/DIH file"/>
    <n v="268"/>
    <s v="kb1dh025_cpcah"/>
    <s v="persist_cardlink"/>
    <s v="cardlink_kb1dh025_cpcah"/>
    <m/>
    <s v="CPACP.DIH.KB1DH025.CPCAH.Dddmmyy.TXT"/>
    <m/>
    <s v="cardlink_kb1dh025_cpcah"/>
    <s v="Tailor"/>
    <s v=""/>
    <s v="ingest_cardlink_kb1dh025_cpcah_"/>
    <s v="CPACP.DIH.KB1DH025.CPCAH.Dddmmyy.TXT"/>
    <s v="CBR_Ingestion_cardlink_kb1dh025_cpcah_v01_00_00.xlsx"/>
    <s v="Submitted"/>
    <s v="In-Progress"/>
    <s v="Kaew"/>
    <s v="N"/>
    <s v="change column name - to _"/>
    <s v="Lot 2"/>
    <s v="- Have rec type (To be revised)"/>
    <m/>
    <s v="Not Started"/>
    <s v="Not Started"/>
    <s v="Not Started"/>
    <s v="Not Started"/>
    <s v="Not Started"/>
    <m/>
    <s v="Not Started"/>
    <m/>
    <m/>
    <x v="0"/>
    <m/>
    <x v="0"/>
    <m/>
    <s v="Completed"/>
    <s v="Completed"/>
  </r>
  <r>
    <n v="142"/>
    <s v="Batch 2"/>
    <s v="Cardlink"/>
    <s v="Plan B (EBAN/DIH)"/>
    <x v="13"/>
    <s v="Plan B"/>
    <s v="Pull EBAN/DIH file"/>
    <n v="268"/>
    <s v="kb1dh032_addtype"/>
    <s v="persist_cardlink"/>
    <s v="cardlink_kb1dh032_addtype"/>
    <m/>
    <s v="CPACP.DIH.KB1DH032.ADDTYPE"/>
    <m/>
    <s v="cardlink_kb1dh032_addtype"/>
    <s v="Tailor"/>
    <s v=""/>
    <s v="ingest_cardlink_kb1dh032_addtype_"/>
    <s v="CPACP.DIH.KB1DH032.ADDTYPE"/>
    <s v="CBR_Ingestion_cardlink_kb1dh032_addtype_v01_00_00.xlsx"/>
    <s v="Submitted"/>
    <s v="Pending Recheck"/>
    <s v="Kaew"/>
    <s v="N"/>
    <s v="change column name - to _"/>
    <s v="Lot 2"/>
    <s v="- Have rec type (To be revised)"/>
    <m/>
    <s v="Not Started"/>
    <s v="Not Started"/>
    <s v="Not Started"/>
    <s v="Not Started"/>
    <s v="Not Started"/>
    <m/>
    <s v="Not Started"/>
    <m/>
    <m/>
    <x v="0"/>
    <m/>
    <x v="0"/>
    <m/>
    <s v="Completed"/>
    <s v="Completed"/>
  </r>
  <r>
    <n v="143"/>
    <s v="Batch 1"/>
    <s v="Cardlink"/>
    <s v="Plan B (EBAN/DIH)"/>
    <x v="13"/>
    <s v="Plan B"/>
    <s v="Pull EBAN/DIH file"/>
    <n v="268"/>
    <s v="la10s_oatkn"/>
    <s v="persist_cardlink"/>
    <s v="cardlink_la10s_oatkn"/>
    <m/>
    <s v="CPACP.LA10S.OATKN.OUTBOUND"/>
    <m/>
    <s v="cardlink_la10s_oatkn"/>
    <s v="Tailor"/>
    <s v=""/>
    <s v="ingest_cardlink_la10s_oatkn_"/>
    <s v="CPACP.LA10S.OATKN.OUTBOUND"/>
    <s v="CBR_Ingestion_cardlink_la10s_oatkn_v01_00_00.xlsx"/>
    <s v="Submitted"/>
    <s v="In-Progress"/>
    <s v="Auto"/>
    <s v="Y"/>
    <s v="change column name - to _"/>
    <s v="N/A"/>
    <s v="- oatkn_time_change X(10) =&gt; HHH:MM:SS , oatkn_acct_exp_date 9(05) =&gt; MMMYY"/>
    <s v="Header/Tailor"/>
    <s v="Not Started"/>
    <s v="Not Started"/>
    <s v="Not Started"/>
    <s v="Not Started"/>
    <s v="Not Started"/>
    <m/>
    <s v="Not Started"/>
    <m/>
    <m/>
    <x v="0"/>
    <m/>
    <x v="0"/>
    <m/>
    <s v="Completed"/>
    <s v="Completed"/>
  </r>
  <r>
    <n v="144"/>
    <s v="Batch 2"/>
    <s v="Cardlink"/>
    <s v="Plan B (EBAN/DIH)"/>
    <x v="13"/>
    <s v="Plan B"/>
    <s v="Pull EBAN/DIH file"/>
    <n v="268"/>
    <s v="kb1dh037_cptcpf_p"/>
    <s v="persist_cardlink"/>
    <s v="cardlink_kb1dh037_cptcpf_p"/>
    <m/>
    <s v="CPACP.DIH.KB1DH037.CPTCPF.Dddmmyy.TXT"/>
    <m/>
    <s v="cardlink_kb1dh037_cptcpf_p"/>
    <s v="Tailor"/>
    <s v=""/>
    <s v="ingest_cardlink_kb1dh037_cptcpf_p_"/>
    <s v="CPACP.DIH.KB1DH037.CPTCPF.Dddmmyy.TXT_x000a_(Target Table: cardlink_kb1dh037_cptcpf_p)"/>
    <s v="CBR_Ingestion_cardlink_kb1dh037_cptcpf_p_v01_00_00.xlsx"/>
    <s v="Submitted"/>
    <s v="In-Progress"/>
    <s v="Kaew"/>
    <s v="N"/>
    <s v="change column name - to _"/>
    <s v="Lot 2"/>
    <s v="[1-Mar] _x000a_- Total record count ไม่รวม record P_x000a_- Have rec type (To be revised)_x000a_KB1DH037.CPTCPF และ KB1DH037.CPCCPF _x000a_- ใช้ KBMF/CBR เดียวกัน _x000a_- ใน KBMF มีแยก detail 2 section (D and P) + datafile ข้อมูล D P ปนกันในไฟล์เดียว_x000a_- CBR Foundation อิง CBR มีเฉพาะ part D"/>
    <m/>
    <s v="Not Started"/>
    <s v="Not Started"/>
    <s v="Not Started"/>
    <s v="Not Started"/>
    <s v="Not Started"/>
    <m/>
    <s v="Not Started"/>
    <m/>
    <m/>
    <x v="0"/>
    <m/>
    <x v="0"/>
    <m/>
    <s v="Completed"/>
    <s v="Completed"/>
  </r>
  <r>
    <n v="145"/>
    <s v="Batch 2"/>
    <s v="Cardlink"/>
    <s v="Plan B (EBAN/DIH)"/>
    <x v="13"/>
    <s v="Plan B"/>
    <s v="Pull EBAN/DIH file"/>
    <n v="268"/>
    <s v="kb1dh038_cc1d5012"/>
    <s v="persist_cardlink"/>
    <s v="cardlink_kb1dh038_cc1d5012"/>
    <m/>
    <s v="CPACP.DIH.KB1DH038.CC1D5012.Dddmmyy.TXT"/>
    <m/>
    <s v="cardlink_kb1dh038_cc1d5012"/>
    <s v="Tailor"/>
    <s v=""/>
    <s v="ingest_cardlink_kb1dh038_cc1d5012_"/>
    <s v="CPACP.DIH.KB1DH038.CC1D5012.Dddmmyy.TXT"/>
    <s v="CBR_Ingestion_cardlink_kb1dh038_cc1d5012_v01_00_00.xlsx"/>
    <s v="Submitted"/>
    <s v="In-Progress"/>
    <s v="Kaew"/>
    <s v="N"/>
    <s v="change column name - to _"/>
    <s v="Lot 2"/>
    <s v="- Have rec type (To be revised)"/>
    <m/>
    <s v="Not Started"/>
    <s v="Not Started"/>
    <s v="Not Started"/>
    <s v="Not Started"/>
    <s v="Not Started"/>
    <m/>
    <s v="Not Started"/>
    <m/>
    <m/>
    <x v="0"/>
    <m/>
    <x v="0"/>
    <m/>
    <s v="Completed"/>
    <s v="Completed"/>
  </r>
  <r>
    <n v="146"/>
    <s v="Batch 2"/>
    <s v="Cardlink"/>
    <s v="Plan B (EBAN/DIH)"/>
    <x v="13"/>
    <s v="Plan B"/>
    <s v="Pull EBAN/DIH file"/>
    <n v="268"/>
    <s v="lb1dh002_lbcrd"/>
    <s v="persist_cardlink"/>
    <s v="cardlink_lb1dh002_lbcrd"/>
    <m/>
    <s v="CLCBP.DIH.LB1DH002.LBCRD.D%%TRANDATE"/>
    <m/>
    <s v="cardlink_lb1dh002_lbcrd"/>
    <s v="Tailor"/>
    <s v=""/>
    <s v="ingest_cardlink_lb1dh002_lbcrd_"/>
    <s v="CLCBP.DIH.LB1DH002.LBCRD.D%%TRANDATE"/>
    <s v="CBR_Ingestion_cardlink_lb1dh002_lbcrd_v01_00_00.xlsx"/>
    <s v="Submitted"/>
    <s v="In-Progress"/>
    <s v="Kaew"/>
    <s v="N"/>
    <s v="change column name - to _"/>
    <s v="Lot 2"/>
    <s v="- Have rec type (To be revised)"/>
    <m/>
    <s v="Not Started"/>
    <s v="Not Started"/>
    <s v="Not Started"/>
    <s v="Not Started"/>
    <s v="Not Started"/>
    <m/>
    <s v="Not Started"/>
    <m/>
    <m/>
    <x v="0"/>
    <m/>
    <x v="0"/>
    <m/>
    <s v="Completed"/>
    <s v="Completed"/>
  </r>
  <r>
    <n v="147"/>
    <s v="Batch 1"/>
    <s v="CSM"/>
    <s v="Plan A"/>
    <x v="11"/>
    <s v="Plan A"/>
    <s v="Source File (Push)"/>
    <n v="780"/>
    <s v="originateproductcoa"/>
    <s v="persist_csm"/>
    <s v="csm_originateproductcoa"/>
    <m/>
    <s v="csm_originateproductcoa_YYYYMMDD.txt"/>
    <s v="csm_originateproductcoa_YYYYMMDD.ctl"/>
    <s v="csm_originateproductcoa"/>
    <s v="N"/>
    <s v=""/>
    <s v="ingest_csm_originateproductcoa_"/>
    <s v="CSM_ORIGINATEPRODUCTCOA_YYYYMMDD.TXT"/>
    <s v="CBR_Ingestion_csm_originateproductcoa_v01_00_00.xlsx"/>
    <s v="Submitted"/>
    <s v="To-Revise"/>
    <s v="Auto"/>
    <s v="N"/>
    <s v="N"/>
    <s v="N/A"/>
    <m/>
    <s v="N/A"/>
    <s v="Completed"/>
    <s v="In-Progress"/>
    <s v="In-Progress"/>
    <s v="Completed"/>
    <s v="Passed"/>
    <m/>
    <s v="Completed"/>
    <m/>
    <m/>
    <x v="1"/>
    <m/>
    <x v="2"/>
    <m/>
    <s v="Completed"/>
    <s v="Completed"/>
  </r>
  <r>
    <n v="148"/>
    <s v="Batch 1"/>
    <s v="CSM"/>
    <s v="Plan A"/>
    <x v="11"/>
    <s v="Plan A"/>
    <s v="Source File (Push)"/>
    <n v="780"/>
    <s v="originateproductnoncoa"/>
    <s v="persist_csm"/>
    <s v="csm_originateproductnoncoa"/>
    <m/>
    <s v="csm_originateproductnoncoa_YYYYMMDD.txt"/>
    <s v="csm_originateproductnoncoa_YYYYMMDD.ctl"/>
    <s v="csm_originateproductnoncoa"/>
    <s v="N"/>
    <s v=""/>
    <s v="ingest_csm_originateproductnoncoa_"/>
    <s v="CSM_ORIGINATEPRODUCTNONCOA_YYYYMMDD.TXT"/>
    <s v="CBR_Ingestion_csm_originateproductnoncoa_v01_00_00.xlsx"/>
    <s v="Submitted"/>
    <s v="In-Progress"/>
    <s v="Auto"/>
    <s v="N"/>
    <s v="N"/>
    <s v="N/A"/>
    <m/>
    <s v="N/A"/>
    <s v="Completed"/>
    <s v="In-Progress"/>
    <s v="In-Progress"/>
    <s v="Completed"/>
    <s v="Passed"/>
    <m/>
    <s v="Completed"/>
    <m/>
    <m/>
    <x v="1"/>
    <m/>
    <x v="2"/>
    <m/>
    <s v="Completed"/>
    <s v="Completed"/>
  </r>
  <r>
    <n v="149"/>
    <s v="Batch 1"/>
    <s v="CSM"/>
    <s v="Plan A"/>
    <x v="11"/>
    <s v="Plan A"/>
    <s v="Source File (Push)"/>
    <n v="780"/>
    <s v="product"/>
    <s v="persist_csm"/>
    <s v="csm_product"/>
    <m/>
    <s v="csm_product_YYYYMMDD.txt"/>
    <s v="csm_product_YYYYMMDD.ctl"/>
    <s v="csm_product"/>
    <s v="N"/>
    <s v=""/>
    <s v="ingest_csm_product_"/>
    <s v="CSM_PRODUCT_YYYYMMDD.TXT"/>
    <s v="CBR_Ingestion_csm_product_v01_00_00.xlsx"/>
    <s v="Submitted"/>
    <s v="To-Revise"/>
    <s v="Kaew"/>
    <s v="N"/>
    <s v="N"/>
    <s v="N/A"/>
    <m/>
    <s v="N/A"/>
    <s v="Completed"/>
    <s v="In-Progress"/>
    <s v="In-Progress"/>
    <s v="Completed"/>
    <s v="Passed"/>
    <m/>
    <s v="Completed"/>
    <m/>
    <m/>
    <x v="1"/>
    <m/>
    <x v="2"/>
    <m/>
    <s v="Completed"/>
    <s v="Completed"/>
  </r>
  <r>
    <n v="150"/>
    <s v="Batch 1"/>
    <s v="CSM"/>
    <s v="Plan A"/>
    <x v="11"/>
    <s v="Plan A"/>
    <s v="Source File (Push)"/>
    <n v="780"/>
    <s v="purpose"/>
    <s v="persist_csm"/>
    <s v="csm_purpose"/>
    <m/>
    <s v="csm_purpose_YYYYMMDD.txt"/>
    <s v="csm_purpose_YYYYMMDD.ctl"/>
    <s v="csm_purpose"/>
    <s v="N"/>
    <s v=""/>
    <s v="ingest_csm_purpose_"/>
    <s v="CSM_PURPOSE_YYYYMMDD.TXT"/>
    <s v="CBR_Ingestion_csm_purpose_v01_00_00.xlsx"/>
    <s v="Submitted"/>
    <s v="To-Revise"/>
    <s v="Auto"/>
    <s v="N"/>
    <s v="N"/>
    <s v="N/A"/>
    <m/>
    <s v="N/A"/>
    <s v="Completed"/>
    <s v="In-Progress"/>
    <s v="In-Progress"/>
    <s v="Completed"/>
    <s v="Passed"/>
    <m/>
    <s v="Completed"/>
    <m/>
    <m/>
    <x v="1"/>
    <m/>
    <x v="2"/>
    <m/>
    <s v="Completed"/>
    <s v="Completed"/>
  </r>
  <r>
    <n v="151"/>
    <s v="Batch 1"/>
    <s v="CSM"/>
    <s v="Plan A"/>
    <x v="11"/>
    <s v="Plan A"/>
    <s v="Source File (Push)"/>
    <n v="780"/>
    <s v="receivertype"/>
    <s v="persist_csm"/>
    <s v="csm_receivertype"/>
    <m/>
    <s v="csm_receivertype_YYYYMMDD.txt"/>
    <s v="csm_receivertype_YYYYMMDD.ctl"/>
    <s v="csm_receivertype"/>
    <s v="N"/>
    <s v=""/>
    <s v="ingest_csm_receivertype_"/>
    <s v="CSM_RECEIVERTYPE_YYYYMMDD.TXT"/>
    <s v="CBR_Ingestion_csm_receivertype_v01_00_00.xlsx"/>
    <s v="Submitted"/>
    <s v="To-Revise"/>
    <s v="Kaew"/>
    <s v="N"/>
    <s v="N"/>
    <s v="N/A"/>
    <m/>
    <s v="N/A"/>
    <s v="Completed"/>
    <s v="In-Progress"/>
    <s v="In-Progress"/>
    <s v="Completed"/>
    <s v="Passed"/>
    <m/>
    <s v="Completed"/>
    <m/>
    <m/>
    <x v="1"/>
    <m/>
    <x v="2"/>
    <m/>
    <s v="Completed"/>
    <s v="Completed"/>
  </r>
  <r>
    <n v="152"/>
    <s v="Batch 2"/>
    <s v="K PLUS"/>
    <s v="Plan B (EBAN)"/>
    <x v="21"/>
    <s v="Plan B"/>
    <s v="EBAN Extraction File"/>
    <n v="509"/>
    <s v="jmobileactlog_log"/>
    <s v="persist_kplus"/>
    <s v="kplus_jmobileactlog_log"/>
    <m/>
    <s v="kplus_jmobileactlog_log_yyyymmdd.txt"/>
    <s v="kplus_jmobileactlog_log_yyyymmdd.ctl"/>
    <s v="kplus_jmobileactlog_log"/>
    <s v="N"/>
    <s v=""/>
    <s v="ingest_kplus_jmobileactlog_log_"/>
    <s v="kplus_jmobileactlog_log_yyyymmdd.txt"/>
    <s v="CBR_Ingestion_kplus_jmobileactlog_log_v01_00_00.xlsx"/>
    <s v="Submitted"/>
    <s v="In-Progress"/>
    <s v="Kaew"/>
    <m/>
    <m/>
    <s v="Lot 2"/>
    <s v="Pending to update table specification"/>
    <s v="N/A"/>
    <s v="Not Started"/>
    <s v="Not Started"/>
    <s v="Not Started"/>
    <s v="Not Started"/>
    <s v="Not Started"/>
    <m/>
    <s v="Not Started"/>
    <m/>
    <m/>
    <x v="0"/>
    <m/>
    <x v="0"/>
    <m/>
    <s v="Not Started"/>
    <s v="Not Started"/>
  </r>
  <r>
    <n v="153"/>
    <s v="Batch 2"/>
    <s v="K PLUS"/>
    <s v="Plan B (EBAN)"/>
    <x v="21"/>
    <s v="Plan B"/>
    <s v="EBAN Extraction File"/>
    <n v="509"/>
    <s v="view_jmobile_log"/>
    <s v="persist_kplus"/>
    <s v="kplus_view_jmobile_log"/>
    <m/>
    <s v="kplus_view_jmobile_log_YYYYMMDD.txt"/>
    <s v="kplus_view_jmobile_log_YYYYMMDD.ctl"/>
    <s v="kplus_view_jmobile_log"/>
    <s v="N"/>
    <s v=""/>
    <s v="ingest_kplus_view_jmobile_log_"/>
    <s v="View_JMobile_Log"/>
    <s v="CBR_Ingestion_kplus_view_jmobile_log_v01_00_00.xlsx"/>
    <s v="Submitted"/>
    <s v="In-Progress"/>
    <s v="Kaew"/>
    <m/>
    <m/>
    <s v="Lot 2"/>
    <s v="Pending to update table specification"/>
    <s v="N/A"/>
    <s v="Not Started"/>
    <s v="Not Started"/>
    <s v="Not Started"/>
    <s v="Not Started"/>
    <s v="Not Started"/>
    <m/>
    <s v="Not Started"/>
    <m/>
    <m/>
    <x v="0"/>
    <m/>
    <x v="0"/>
    <m/>
    <s v="Not Started"/>
    <s v="Not Started"/>
  </r>
  <r>
    <n v="154"/>
    <s v="Batch 2"/>
    <s v="K PLUS"/>
    <s v="Plan B (EBAN)"/>
    <x v="21"/>
    <s v="Plan B"/>
    <s v="EBAN Extraction File"/>
    <n v="509"/>
    <s v="view_jmobileacctcard_log"/>
    <s v="persist_kplus"/>
    <s v="kplus_view_jmobileacctcard_log"/>
    <m/>
    <s v="kplus_view_jmobileacctcard_log_YYYYMMDD.txt"/>
    <s v="kplus_view_jmobileacctcard_log_YYYYMMDD.ctl"/>
    <s v="kplus_view_jmobileacctcard_log"/>
    <s v="N"/>
    <s v=""/>
    <s v="ingest_kplus_view_jmobileacctcard_log_"/>
    <s v="View_JMobileAcctCard_Log"/>
    <s v="CBR_Ingestion_kplus_view_jmobileacctcard_log_v01_00_00.xlsx"/>
    <s v="Submitted"/>
    <s v="To-Revise"/>
    <s v="Kaew"/>
    <m/>
    <m/>
    <s v="Lot 2"/>
    <s v="Pending to update table specification"/>
    <s v="N/A"/>
    <s v="Not Started"/>
    <s v="Not Started"/>
    <s v="Not Started"/>
    <s v="Not Started"/>
    <s v="Not Started"/>
    <m/>
    <s v="Not Started"/>
    <m/>
    <m/>
    <x v="1"/>
    <m/>
    <x v="0"/>
    <m/>
    <s v="Not Started"/>
    <s v="Not Started"/>
  </r>
  <r>
    <n v="155"/>
    <s v="Batch 2"/>
    <s v="K PLUS"/>
    <s v="Plan B (EBAN)"/>
    <x v="21"/>
    <s v="Plan B"/>
    <s v="EBAN Extraction File"/>
    <n v="397"/>
    <s v="view_balancealertreglog_log"/>
    <s v="persist_kplus"/>
    <s v="kplus_view_balancealertreglog_log"/>
    <m/>
    <s v="kplus_view_balancealertreglog_log_YYYYMMDD.txt"/>
    <s v="kplus_view_balancealertreglog_log_YYYYMMDD.ctl"/>
    <s v="kplus_view_balancealertreglog_log"/>
    <s v="N"/>
    <s v=""/>
    <s v="ingest_kplus_view_balancealertreglog_log_"/>
    <s v="eMobileBatchLog.View_BalanceAlertRegLog_Log"/>
    <s v="CBR_Ingestion_kplus_view_balancealertreglog_log_v01_00_00.xlsx"/>
    <s v="Submitted"/>
    <s v="In-Progress"/>
    <s v="Kaew"/>
    <m/>
    <m/>
    <s v="Lot 2"/>
    <m/>
    <s v="N/A"/>
    <s v="Not Started"/>
    <s v="Not Started"/>
    <s v="Not Started"/>
    <s v="Not Started"/>
    <s v="Not Started"/>
    <m/>
    <s v="Not Started"/>
    <m/>
    <m/>
    <x v="0"/>
    <m/>
    <x v="0"/>
    <m/>
    <s v="Not Started"/>
    <s v="Not Started"/>
  </r>
  <r>
    <n v="156"/>
    <s v="Batch 2"/>
    <s v="K PLUS"/>
    <s v="Plan B (EBAN)"/>
    <x v="21"/>
    <s v="Plan B"/>
    <s v="EBAN Extraction File"/>
    <n v="509"/>
    <s v="actlog_qlocal"/>
    <s v="persist_kplus"/>
    <s v="kplus_actlog_qlocal"/>
    <m/>
    <s v="kplus_actlog_qlocal_yyyymmdd.txt"/>
    <s v="kplus_actlog_qlocal_yyyymmdd.ctl"/>
    <s v="kplus_actlog_qlocal"/>
    <s v="N"/>
    <s v=""/>
    <s v="ingest_kplus_actlog_qlocal_"/>
    <s v="kplus_actlog_qlocal_yyyymmdd.txt"/>
    <s v="CBR_Ingestion_kplus_actlog_qlocal_v01_00_00.xlsx"/>
    <s v="Submitted"/>
    <s v="In-Progress"/>
    <s v="Kaew"/>
    <m/>
    <m/>
    <s v="Lot 2"/>
    <s v="[EBAN Team's comment] Check Layout เทียบกับ CBR อีกที_x000a_[23-Feb] Layout เหมือนกันกับ kplus_jmobileactlog_log_yyyymmdd.txt =&gt; To check with EBAN team"/>
    <s v="N/A"/>
    <s v="Not Started"/>
    <s v="Not Started"/>
    <s v="Not Started"/>
    <s v="Not Started"/>
    <s v="Not Started"/>
    <m/>
    <s v="Not Started"/>
    <m/>
    <m/>
    <x v="0"/>
    <m/>
    <x v="0"/>
    <m/>
    <s v="Not Started"/>
    <s v="Not Started"/>
  </r>
  <r>
    <n v="157"/>
    <s v="Batch 2"/>
    <s v="K PLUS"/>
    <s v="Plan B (EBAN)"/>
    <x v="21"/>
    <s v="Plan B"/>
    <s v="EBAN Extraction File"/>
    <n v="509"/>
    <s v="odsmbl_mbl_fnc_txn"/>
    <s v="persist_kplus"/>
    <s v="kplus_odsmbl_mbl_fnc_txn"/>
    <m/>
    <s v="kplus_jmobiletranloghd_YYYYMMDD.txt"/>
    <s v="kplus_jmobiletranloghd_YYYYMMDD.ctl"/>
    <s v="kplus_odsmbl_mbl_fnc_txn"/>
    <s v="N"/>
    <s v=""/>
    <s v="ingest_kplus_odsmbl_mbl_fnc_txn_"/>
    <s v="ODSMBL.MBL_FNC_TXN"/>
    <s v="CBR_Ingestion_kplus_odsmbl_mbl_fnc_txn_v01_00_00.xlsx"/>
    <s v="Submitted"/>
    <s v="In-Progress"/>
    <s v="Auto"/>
    <s v="N"/>
    <s v="N"/>
    <s v="Lot 2"/>
    <s v="[Feb 22] _x000a_CBR for mbl_fnc_txn &amp; mbl_non_fnc_txn are the same as per EBAN comment_x000a__x000a_[EBAN Team's comment] ใช้ Table เดียวกัน ต้องดูว่าแยกยังไง(รับจาก DIH ใช่ไหม)"/>
    <s v="N/A"/>
    <s v="Not Started"/>
    <s v="Not Started"/>
    <s v="Not Started"/>
    <s v="Not Started"/>
    <s v="Not Started"/>
    <m/>
    <s v="Not Started"/>
    <m/>
    <m/>
    <x v="0"/>
    <m/>
    <x v="0"/>
    <m/>
    <s v="Not Started"/>
    <s v="Not Started"/>
  </r>
  <r>
    <n v="158"/>
    <s v="Batch 2"/>
    <s v="K PLUS"/>
    <s v="Plan B (EBAN)"/>
    <x v="21"/>
    <s v="Plan B"/>
    <s v="EBAN Extraction File"/>
    <n v="509"/>
    <s v="odsmbl_mbl_non_fnc_txn"/>
    <s v="persist_kplus"/>
    <s v="kplus_odsmbl_mbl_non_fnc_txn"/>
    <m/>
    <s v="kplus_jmobiletranloghd_YYYYMMDD.txt"/>
    <s v="kplus_jmobiletranloghd_YYYYMMDD.ctl"/>
    <s v="kplus_odsmbl_mbl_non_fnc_txn"/>
    <s v="N"/>
    <s v=""/>
    <s v="ingest_kplus_odsmbl_mbl_non_fnc_txn_"/>
    <s v="ODSMBL.MBL_NON_FNC_TXN  "/>
    <s v="CBR_Ingestion_kplus_odsmbl_mbl_non_fnc_txn_v01_00_00.xlsx"/>
    <s v="Submitted"/>
    <s v="In-Progress"/>
    <s v="Auto"/>
    <s v="N"/>
    <s v="N"/>
    <s v="Lot 2"/>
    <s v="[Feb 22] _x000a_CBR for mbl_fnc_txn &amp; mbl_non_fnc_txn are the same as per EBAN comment_x000a__x000a_[EBAN Team's comment] ใช้ Table เดียวกัน ต้องดูว่าแยกยังไง(รับจาก DIH ใช่ไหม)"/>
    <s v="N/A"/>
    <s v="Not Started"/>
    <s v="Not Started"/>
    <s v="Not Started"/>
    <s v="Not Started"/>
    <s v="Not Started"/>
    <m/>
    <s v="Not Started"/>
    <m/>
    <m/>
    <x v="0"/>
    <m/>
    <x v="0"/>
    <m/>
    <s v="Not Started"/>
    <s v="Not Started"/>
  </r>
  <r>
    <n v="159"/>
    <s v="Batch 2"/>
    <s v="K PLUS"/>
    <s v="Plan B (EBAN)"/>
    <x v="21"/>
    <s v="Plan B"/>
    <s v="EBAN Extraction File"/>
    <n v="397"/>
    <s v="view_simbankbankinfo_log"/>
    <s v="persist_kplus"/>
    <s v="kplus_view_simbankbankinfo_log"/>
    <m/>
    <s v="kplus_view_simbankbankinfo_log_YYYYMMDD.txt"/>
    <s v="kplus_view_simbankbankinfo_log_YYYYMMDD.ctl"/>
    <s v="kplus_view_simbankbankinfo_log"/>
    <s v="N"/>
    <s v=""/>
    <s v="ingest_kplus_view_simbankbankinfo_log_"/>
    <s v="View_SIMBankBankInfo_Log"/>
    <s v="CBR_Ingestion_kplus_view_simbankbankinfo_log_v01_00_00.xlsx"/>
    <s v="Submitted"/>
    <s v="In-Progress"/>
    <s v="Auto"/>
    <s v="Y"/>
    <s v="N"/>
    <s v="Lot 2"/>
    <m/>
    <s v="N/A"/>
    <s v="Not Started"/>
    <s v="Not Started"/>
    <s v="Not Started"/>
    <s v="Not Started"/>
    <s v="Not Started"/>
    <m/>
    <s v="Not Started"/>
    <m/>
    <m/>
    <x v="0"/>
    <m/>
    <x v="0"/>
    <m/>
    <s v="Not Started"/>
    <s v="Not Started"/>
  </r>
  <r>
    <n v="160"/>
    <s v="Batch 2"/>
    <s v="New-Trade"/>
    <s v="Plan B (EBAN)"/>
    <x v="7"/>
    <s v="Plan B"/>
    <s v="Pull EBAN File"/>
    <n v="735"/>
    <s v="dbttnrel"/>
    <s v="persist_gts"/>
    <s v="gts_dbttnrel"/>
    <m/>
    <s v="gts_dbttnrel_YYYYMMDD.txt"/>
    <m/>
    <s v="gts_dbttnrel"/>
    <s v="Tailor"/>
    <s v=""/>
    <s v="ingest_gts_dbttnrel_"/>
    <s v="DBTTNREL"/>
    <s v="CBR_Ingestion_gts_dbttnrel_v01_00_00.xlsx"/>
    <s v="Submitted"/>
    <s v="In-Progress"/>
    <s v="Kaew"/>
    <m/>
    <m/>
    <s v="Lot 2"/>
    <s v="- Have rec type (To be revised)"/>
    <m/>
    <s v="Not Started"/>
    <s v="Re-checked"/>
    <s v="Re-checked"/>
    <s v="Not Started"/>
    <s v="Not Started"/>
    <m/>
    <s v="Not Started"/>
    <m/>
    <m/>
    <x v="0"/>
    <s v="pcb_dep_deptxn_db"/>
    <x v="0"/>
    <m/>
    <s v="Completed"/>
    <s v="Completed"/>
  </r>
  <r>
    <n v="161"/>
    <s v="Batch 2"/>
    <s v="New-Trade"/>
    <s v="Plan B (EBAN)"/>
    <x v="7"/>
    <s v="Plan B"/>
    <s v="Pull EBAN File"/>
    <n v="735"/>
    <s v="kbgt_limit"/>
    <s v="persist_gts"/>
    <s v="gts_kbgt_limit"/>
    <m/>
    <s v="KBGT_LIMIT_YYYYMMDD.TXT"/>
    <m/>
    <s v="gts_kbgt_limit"/>
    <s v="Tailor"/>
    <s v=""/>
    <s v="ingest_gts_kbgt_limit_"/>
    <s v="KBGT_LIMIT_YYYYMMDD.TXT"/>
    <s v="CBR_Ingestion_gts_kbgt_limit_v01_00_00.xlsx"/>
    <s v="Submitted"/>
    <s v="In-Progress"/>
    <s v="Kaew"/>
    <m/>
    <m/>
    <s v="Lot 2"/>
    <m/>
    <m/>
    <s v="Not Started"/>
    <s v="In-Progress"/>
    <s v="Not Started"/>
    <s v="Not Started"/>
    <s v="Not Started"/>
    <m/>
    <s v="Not Started"/>
    <m/>
    <m/>
    <x v="0"/>
    <m/>
    <x v="0"/>
    <m/>
    <s v="Completed"/>
    <s v="Completed"/>
  </r>
  <r>
    <n v="162"/>
    <s v="Batch 2"/>
    <s v="New-Trade"/>
    <s v="Plan B (EBAN)"/>
    <x v="7"/>
    <s v="Plan B"/>
    <s v="Pull EBAN File"/>
    <n v="735"/>
    <s v="dbtl4xl6"/>
    <s v="persist_gts"/>
    <s v="gts_dbtl4xl6"/>
    <m/>
    <s v="gts_dbtl4xl6_YYYYMMDD.txt"/>
    <m/>
    <s v="gts_dbtl4xl6"/>
    <s v="Tailor"/>
    <s v=""/>
    <s v="ingest_gts_dbtl4xl6_"/>
    <s v="DBTL4xL6"/>
    <s v="CBR_Ingestion_gts_dbtl4xl6_v01_00_00.xlsx"/>
    <s v="Submitted"/>
    <s v="In-Progress"/>
    <s v="Auto"/>
    <s v="N"/>
    <s v="N"/>
    <s v="Lot 2"/>
    <s v="- Have rec type (To be revised)"/>
    <m/>
    <s v="Not Started"/>
    <s v="Re-checked"/>
    <s v="Re-checked"/>
    <s v="Not Started"/>
    <s v="Not Started"/>
    <m/>
    <s v="Not Started"/>
    <m/>
    <m/>
    <x v="0"/>
    <m/>
    <x v="0"/>
    <m/>
    <s v="Completed"/>
    <s v="Completed"/>
  </r>
  <r>
    <n v="163"/>
    <s v="Batch 2"/>
    <s v="New-Trade"/>
    <s v="Plan B (EBAN)"/>
    <x v="7"/>
    <s v="Plan B"/>
    <s v="Pull EBAN File"/>
    <n v="735"/>
    <s v="kbgt_limit_allocated"/>
    <s v="persist_gts"/>
    <s v="gts_kbgt_limit_allocated"/>
    <m/>
    <s v="KBGT_LIMIT_ALLOCATED_YYYYMMDD.TXT"/>
    <m/>
    <s v="gts_kbgt_limit_allocated"/>
    <s v="Tailor"/>
    <s v=""/>
    <s v="ingest_gts_kbgt_limit_allocated_"/>
    <s v="KBGT_LIMIT_ALLOCATED_YYYYMMDD.TXT"/>
    <s v="CBR_Ingestion_gts_kbgt_limit_allocated_v01_00_00.xlsx"/>
    <s v="Submitted"/>
    <s v="In-Progress"/>
    <s v="Auto"/>
    <s v="N"/>
    <s v="N"/>
    <s v="Lot 2"/>
    <s v="- Have rec type (To be revised)"/>
    <m/>
    <s v="Not Started"/>
    <s v="Re-checked"/>
    <s v="Re-checked"/>
    <s v="Not Started"/>
    <s v="Not Started"/>
    <m/>
    <s v="Not Started"/>
    <m/>
    <m/>
    <x v="0"/>
    <m/>
    <x v="0"/>
    <m/>
    <s v="Completed"/>
    <s v="Completed"/>
  </r>
  <r>
    <n v="164"/>
    <s v="Batch 1"/>
    <s v="Murex"/>
    <s v="Plan B (EBAN)"/>
    <x v="12"/>
    <s v="Plan B"/>
    <s v="Pull EBAN File"/>
    <n v="590"/>
    <s v="src_murx_deal_ar"/>
    <s v="persist_mx"/>
    <s v="mx_src_murx_deal_ar"/>
    <m/>
    <s v="src_murx_deal_ar_yyyymmdd.txt"/>
    <m/>
    <s v="mx_src_murx_deal_ar"/>
    <s v="Tailor"/>
    <s v=""/>
    <s v="ingest_mx_src_murx_deal_ar_"/>
    <s v="src_murx_deal_ar_yyyymmdd.txt"/>
    <s v="CBR_Ingestion_mx_src_murx_deal_ar_v01_00_00.xlsx"/>
    <s v="Submitted"/>
    <s v="In-Progress"/>
    <s v="Auto"/>
    <s v="N"/>
    <s v="N"/>
    <s v="N/A"/>
    <s v="- Have rec type (To be revised)"/>
    <s v="Header/Tailor"/>
    <s v="Not Started"/>
    <s v="Re-checked"/>
    <s v="Re-checked"/>
    <s v="Not Started"/>
    <s v="Not Started"/>
    <m/>
    <s v="Not Started"/>
    <m/>
    <m/>
    <x v="0"/>
    <s v="File transfer"/>
    <x v="0"/>
    <m/>
    <s v="Completed"/>
    <s v="Completed"/>
  </r>
  <r>
    <n v="165"/>
    <s v="Batch 1"/>
    <s v="Murex"/>
    <s v="Plan B (EBAN)"/>
    <x v="12"/>
    <s v="Plan B"/>
    <s v="Pull EBAN File"/>
    <n v="590"/>
    <s v="report_limit_ctp_funded_forint"/>
    <s v="persist_mx"/>
    <s v="mx_report_limit_ctp_funded_forint"/>
    <m/>
    <s v="Report_Limit_Ctp_Funded_ForInt_YYYYMMDD.txt"/>
    <m/>
    <s v="mx_report_limit_ctp_funded_forint"/>
    <s v="Tailor"/>
    <s v=""/>
    <s v="ingest_mx_report_limit_ctp_funded_forint_"/>
    <s v="Report_Limit_Ctp_Funded_ForInt_YYYYMMDD.txt"/>
    <s v="CBR_Ingestion_mx_report_limit_ctp_funded_forint_v01_00_00.xlsx"/>
    <s v="Submitted"/>
    <s v="In-Progress"/>
    <s v="Auto"/>
    <s v="N"/>
    <s v="change column name space to _"/>
    <s v="N/A"/>
    <s v="- Have rec type (To be revised)"/>
    <s v="Header/Tailor"/>
    <s v="Not Started"/>
    <s v="Re-checked"/>
    <s v="Re-checked"/>
    <s v="Not Started"/>
    <s v="Not Started"/>
    <m/>
    <s v="Not Started"/>
    <m/>
    <m/>
    <x v="2"/>
    <s v="Data File no header (ไม่ตรง spec)"/>
    <x v="0"/>
    <m/>
    <s v="Completed"/>
    <s v="Completed"/>
  </r>
  <r>
    <n v="166"/>
    <s v="Batch 1"/>
    <s v="Murex"/>
    <s v="Plan B (EBAN)"/>
    <x v="12"/>
    <s v="Plan B"/>
    <s v="Pull EBAN File"/>
    <n v="590"/>
    <s v="report_limit_pse_forint"/>
    <s v="persist_mx"/>
    <s v="mx_report_limit_pse_forint"/>
    <m/>
    <s v="Report_Limit_PSE_ForInt_YYYYMMDD.txt"/>
    <m/>
    <s v="mx_report_limit_pse_forint"/>
    <s v="Tailor"/>
    <s v=""/>
    <s v="ingest_mx_report_limit_pse_forint_"/>
    <s v="Report_Limit_PSE_ForInt_YYYYMMDD.txt"/>
    <s v="CBR_Ingestion_mx_report_limit_pse_forint_v01_00_00.xlsx"/>
    <s v="Submitted"/>
    <s v="In-Progress"/>
    <s v="Auto"/>
    <s v="N"/>
    <s v="change column name space to _"/>
    <s v="N/A"/>
    <s v="- Have rec type (To be revised)"/>
    <s v="Header/Tailor"/>
    <s v="Not Started"/>
    <s v="Re-checked"/>
    <s v="Re-checked"/>
    <s v="Not Started"/>
    <s v="Not Started"/>
    <m/>
    <s v="Not Started"/>
    <m/>
    <m/>
    <x v="2"/>
    <s v="Data File no header (ไม่ตรง spec)"/>
    <x v="0"/>
    <m/>
    <s v="Completed"/>
    <s v="Completed"/>
  </r>
  <r>
    <n v="167"/>
    <s v="Batch 1"/>
    <s v="Murex"/>
    <s v="Plan B (EBAN)"/>
    <x v="12"/>
    <s v="Plan B"/>
    <s v="Pull EBAN File"/>
    <n v="590"/>
    <s v="report_limit_se_forint"/>
    <s v="persist_mx"/>
    <s v="mx_report_limit_se_forint"/>
    <m/>
    <s v="Report_Limit_SE_ForInt_YYYYMMDD.txt"/>
    <m/>
    <s v="mx_report_limit_se_forint"/>
    <s v="Tailor"/>
    <s v=""/>
    <s v="ingest_mx_report_limit_se_forint_"/>
    <s v="Report_Limit_SE_ForInt_YYYYMMDD.txt"/>
    <s v="CBR_Ingestion_mx_report_limit_se_forint_v01_00_00.xlsx"/>
    <s v="Submitted"/>
    <s v="In-Progress"/>
    <s v="Auto"/>
    <s v="N"/>
    <s v="change column name space to _"/>
    <s v="N/A"/>
    <s v="- Have rec type (To be revised)"/>
    <s v="Header/Tailor"/>
    <s v="Not Started"/>
    <s v="Re-checked"/>
    <s v="Re-checked"/>
    <s v="Not Started"/>
    <s v="Not Started"/>
    <m/>
    <s v="Not Started"/>
    <m/>
    <m/>
    <x v="2"/>
    <s v="Data File no header (ไม่ตรง spec)"/>
    <x v="0"/>
    <m/>
    <s v="Completed"/>
    <s v="Completed"/>
  </r>
  <r>
    <n v="168"/>
    <s v="Batch 1"/>
    <s v="Murex"/>
    <s v="Plan B (EBAN)"/>
    <x v="12"/>
    <s v="Plan B"/>
    <s v="Pull EBAN File"/>
    <n v="590"/>
    <s v="reset_lp_ctp_funded_forint"/>
    <s v="persist_mx"/>
    <s v="mx_reset_lp_ctp_funded_forint"/>
    <m/>
    <s v="Reset_LP_Ctp_Funded_ForInt_YYYYMMDD.txt"/>
    <m/>
    <s v="mx_reset_lp_ctp_funded_forint"/>
    <s v="Tailor"/>
    <s v=""/>
    <s v="ingest_mx_reset_lp_ctp_funded_forint_"/>
    <s v="Reset_LP_Ctp_Funded_ForInt_YYYYMMDD.txt"/>
    <s v="CBR_Ingestion_mx_reset_lp_ctp_funded_forint_v01_00_00.xlsx"/>
    <s v="Submitted"/>
    <s v="In-Progress"/>
    <s v="Auto"/>
    <s v="N"/>
    <s v="change column name space to _"/>
    <s v="N/A"/>
    <s v="- Have rec type (To be revised)"/>
    <s v="Header/Tailor"/>
    <s v="Not Started"/>
    <s v="Re-checked"/>
    <s v="Re-checked"/>
    <s v="Not Started"/>
    <s v="Not Started"/>
    <m/>
    <s v="Not Started"/>
    <m/>
    <m/>
    <x v="2"/>
    <s v="Data File no header (ไม่ตรง spec)"/>
    <x v="0"/>
    <m/>
    <s v="Completed"/>
    <s v="Completed"/>
  </r>
  <r>
    <n v="169"/>
    <s v="Batch 1"/>
    <s v="Murex"/>
    <s v="Plan B (EBAN)"/>
    <x v="12"/>
    <s v="Plan B"/>
    <s v="Pull EBAN File"/>
    <n v="590"/>
    <s v="reset_mplcde_forint"/>
    <s v="persist_mx"/>
    <s v="mx_reset_mplcde_forint"/>
    <m/>
    <s v="Reset_MPLCDE_ForInt_YYYYMMDD.txt"/>
    <m/>
    <s v="mx_reset_mplcde_forint"/>
    <s v="Tailor"/>
    <s v=""/>
    <s v="ingest_mx_reset_mplcde_forint_"/>
    <s v="Reset_MPLCDE_ForInt_YYYYMMDD.txt"/>
    <s v="CBR_Ingestion_mx_reset_mplcde_forint_v01_00_00.xlsx"/>
    <s v="Submitted"/>
    <s v="In-Progress"/>
    <s v="Auto"/>
    <s v="N"/>
    <s v="change column name space to _"/>
    <s v="N/A"/>
    <s v="- Have rec type (To be revised)_x000a_- เปลี่ยนชื่อ column จาก bad bank (y/n) เป็น bad_bank"/>
    <s v="Header/Tailor"/>
    <s v="Not Started"/>
    <s v="Re-checked"/>
    <s v="Re-checked"/>
    <s v="Not Started"/>
    <s v="Not Started"/>
    <m/>
    <s v="Not Started"/>
    <m/>
    <m/>
    <x v="2"/>
    <s v="Data File no header (ไม่ตรง spec)"/>
    <x v="0"/>
    <m/>
    <s v="Completed"/>
    <s v="Completed"/>
  </r>
  <r>
    <n v="170"/>
    <s v="Batch 1"/>
    <s v="Murex"/>
    <s v="Plan B (EBAN)"/>
    <x v="12"/>
    <s v="Plan B"/>
    <s v="Pull EBAN File"/>
    <n v="590"/>
    <s v="limiteffective"/>
    <s v="persist_mx"/>
    <s v="mx_limiteffective"/>
    <m/>
    <s v="MXLimitEffective_YYYYMMDD.txt"/>
    <m/>
    <s v="mx_limiteffective"/>
    <s v="Tailor"/>
    <s v=""/>
    <s v="ingest_mx_limiteffective_"/>
    <s v="MXLimitEffective_YYYYMMDD.txt"/>
    <s v="CBR_Ingestion_mx_limiteffective_v01_00_00.xlsx"/>
    <s v="Submitted"/>
    <s v="In-Progress"/>
    <s v="Auto"/>
    <s v="N"/>
    <s v="change column name space to _"/>
    <s v="N/A"/>
    <s v="- Have rec type (To be revised)"/>
    <s v="Header/Tailor"/>
    <s v="Not Started"/>
    <s v="Re-checked"/>
    <s v="Re-checked"/>
    <s v="Not Started"/>
    <s v="Not Started"/>
    <m/>
    <s v="Not Started"/>
    <m/>
    <m/>
    <x v="2"/>
    <s v="Data File no header (ไม่ตรง spec)"/>
    <x v="0"/>
    <m/>
    <s v="Completed"/>
    <s v="Completed"/>
  </r>
  <r>
    <n v="171"/>
    <s v="Batch 1"/>
    <s v="LEC​"/>
    <s v="Plan B (EBAN)"/>
    <x v="22"/>
    <s v="Plan B"/>
    <s v="Pull EBAN File"/>
    <n v="72"/>
    <s v="lecp_lec3d18"/>
    <s v="persist_lec"/>
    <s v="lec_lecp_lec3d18"/>
    <m/>
    <s v="LECP.LEC3D18.TXT"/>
    <m/>
    <s v="lec_lecp_lec3d18"/>
    <s v="N"/>
    <s v=""/>
    <s v="ingest_lec_lecp_lec3d18_"/>
    <s v="LECP.LEC3D18.TXT"/>
    <s v="CBR_Ingestion_lec_lecp_lec3d18_v01_00_00.xlsx"/>
    <s v="Submitted"/>
    <s v="In-Progress"/>
    <s v="Auto"/>
    <s v="N"/>
    <s v="N"/>
    <s v="N/A"/>
    <m/>
    <s v="N/A"/>
    <s v="Not Started"/>
    <s v="Not Started"/>
    <s v="Not Started"/>
    <s v="Not Started"/>
    <s v="Not Started"/>
    <m/>
    <s v="Not Started"/>
    <m/>
    <m/>
    <x v="0"/>
    <m/>
    <x v="0"/>
    <m/>
    <s v="Completed"/>
    <s v="Completed"/>
  </r>
  <r>
    <n v="172"/>
    <s v="Batch 2"/>
    <s v="Supply Chain"/>
    <s v="Plan B (Source)"/>
    <x v="8"/>
    <s v="Plan B"/>
    <s v="Pull Database"/>
    <n v="460"/>
    <s v="product_map"/>
    <s v="persist_scf"/>
    <s v="scf_product_map"/>
    <m/>
    <s v="scf_product_map_YYYYMMDD.txt"/>
    <m/>
    <s v="scf_product_map"/>
    <s v="N"/>
    <s v=""/>
    <s v="ingest_scf_product_map_"/>
    <s v="SCM_PRODUCT_MAP"/>
    <s v="CBR_Ingestion_scf_product_map_v01_00_00.xlsx"/>
    <s v="Submitted"/>
    <s v="To-Revise"/>
    <s v="Auto"/>
    <s v="N"/>
    <s v="N"/>
    <s v="Lot 1"/>
    <s v="Pending to update table specification"/>
    <m/>
    <s v="Not Started"/>
    <s v="Not Started"/>
    <s v="Not Started"/>
    <s v="Not Started"/>
    <s v="Not Started"/>
    <m/>
    <s v="Not Started"/>
    <m/>
    <m/>
    <x v="0"/>
    <m/>
    <x v="0"/>
    <m/>
    <s v="Not Started"/>
    <s v="Not Started"/>
  </r>
  <r>
    <n v="173"/>
    <s v="Batch 2"/>
    <s v="Supply Chain"/>
    <s v="Plan B (Source)"/>
    <x v="8"/>
    <s v="Plan B"/>
    <s v="Pull Database"/>
    <n v="460"/>
    <s v="vw_rdt_scf_cl_acct"/>
    <s v="persist_scf"/>
    <s v="scf_vw_rdt_scf_cl_acct"/>
    <m/>
    <s v="scf_vw_rdt_scf_cl_acct_YYYYMMDD.txt"/>
    <m/>
    <s v="scf_vw_rdt_scf_cl_acct"/>
    <s v="N"/>
    <s v=""/>
    <s v="ingest_scf_vw_rdt_scf_cl_acct_"/>
    <s v="VW_RDT_SCF_CL_ACCT"/>
    <s v="CBR_Ingestion_scf_vw_rdt_scf_cl_acct_v01_00_00.xlsx"/>
    <s v="Submitted"/>
    <s v="To-Revise"/>
    <s v="Auto"/>
    <s v="N"/>
    <s v="N"/>
    <s v="Lot 1"/>
    <s v="Pending to update table specification"/>
    <m/>
    <s v="Not Started"/>
    <s v="Not Started"/>
    <s v="Not Started"/>
    <s v="Not Started"/>
    <s v="Not Started"/>
    <m/>
    <s v="Not Started"/>
    <m/>
    <m/>
    <x v="0"/>
    <m/>
    <x v="0"/>
    <m/>
    <s v="Not Started"/>
    <s v="Not Started"/>
  </r>
  <r>
    <n v="174"/>
    <s v="Batch 2"/>
    <s v="PCB-Deposit"/>
    <s v="Plan B (EBAN)"/>
    <x v="0"/>
    <s v="Plan B"/>
    <s v="Pull EBAN File"/>
    <n v="668"/>
    <s v="src_pf_ar_ca_limit_dly"/>
    <s v="persist_pcb_dep"/>
    <s v="pcb_dep_src_pf_ar_ca_limit_dly"/>
    <m/>
    <s v="src_pf_ar_ca_limit_dly_yyyymmdd.txt"/>
    <m/>
    <s v="pcb_dep_src_pf_ar_ca_limit_dly"/>
    <s v="Tailor"/>
    <s v=""/>
    <s v="ingest_pcb_dep_src_pf_ar_ca_limit_dly_"/>
    <s v="src_pf_ar_ca_limit_dly_yyyymmdd.txt"/>
    <s v="CBR_Ingestion_pcb_dep_src_pf_ar_ca_limit_dly_v01_00_00.xlsx"/>
    <s v="Submitted"/>
    <s v="In-Progress"/>
    <s v="Auto"/>
    <s v="N"/>
    <s v="N"/>
    <s v="Lot 2"/>
    <s v="[Feb 22] _x000a_Flag header + tailor, but havn't file KBMF"/>
    <m/>
    <s v="Not Started"/>
    <s v="In-Progress"/>
    <s v="Not Started"/>
    <s v="Not Started"/>
    <s v="Not Started"/>
    <m/>
    <s v="Not Started"/>
    <m/>
    <m/>
    <x v="0"/>
    <m/>
    <x v="0"/>
    <m/>
    <s v="Not Started"/>
    <s v="Not Started"/>
  </r>
  <r>
    <n v="175"/>
    <s v="Batch 2"/>
    <s v="PCB-Lending"/>
    <s v="Plan B (EBAN)"/>
    <x v="1"/>
    <s v="Plan B"/>
    <s v="Pull EBAN File"/>
    <n v="668.08"/>
    <s v="common_transaction_file"/>
    <s v="persist_pcb_loan"/>
    <s v="pcb_loan_common_transaction_file"/>
    <m/>
    <s v="common_transaction file.txt"/>
    <m/>
    <s v="pcb_loan_common_transaction_file"/>
    <s v="Tailor"/>
    <s v=""/>
    <s v="ingest_pcb_loan_common_transaction_file_"/>
    <s v="common_transaction file.txt"/>
    <s v="CBR_Ingestion_pcb_loan_common_transaction_file_v01_00_00.xlsx"/>
    <s v="Submitted"/>
    <s v="In-Progress"/>
    <s v="Auto"/>
    <s v="N"/>
    <s v="N"/>
    <s v="Lot 2"/>
    <m/>
    <m/>
    <s v="Not Started"/>
    <s v="In-Progress"/>
    <s v="Not Started"/>
    <s v="Not Started"/>
    <s v="Not Started"/>
    <m/>
    <s v="Not Started"/>
    <m/>
    <m/>
    <x v="0"/>
    <m/>
    <x v="0"/>
    <m/>
    <s v="Completed"/>
    <s v="Completed"/>
  </r>
  <r>
    <n v="176"/>
    <s v="Batch 2"/>
    <s v="Supply Chain"/>
    <s v="Plan B (Source)"/>
    <x v="8"/>
    <s v="Plan B"/>
    <s v="Pull Database"/>
    <n v="460"/>
    <s v="vw_trading_acct"/>
    <s v="persist_scf"/>
    <s v="scf_vw_trading_acct"/>
    <m/>
    <s v="scf_vw_trading_acct_YYYYMMDD.txt"/>
    <m/>
    <s v="scf_vw_trading_acct"/>
    <s v="N"/>
    <s v=""/>
    <s v="ingest_scf_vw_trading_acct_"/>
    <s v="VW_SCM_TRADING_ACCT"/>
    <s v="CBR_Ingestion_scf_vw_trading_acct_v01_00_00.xlsx"/>
    <s v="Submitted"/>
    <s v="To-Revise"/>
    <s v="Auto"/>
    <s v="N"/>
    <s v="N"/>
    <s v="Lot 1"/>
    <m/>
    <m/>
    <s v="Not Started"/>
    <s v="Not Started"/>
    <s v="Not Started"/>
    <s v="Not Started"/>
    <s v="Not Started"/>
    <m/>
    <s v="Not Started"/>
    <m/>
    <m/>
    <x v="0"/>
    <m/>
    <x v="0"/>
    <m/>
    <s v="Not Started"/>
    <s v="Not Started"/>
  </r>
  <r>
    <n v="177"/>
    <s v="Batch 2"/>
    <s v="HRCRC"/>
    <s v="Plan B (EBAN)"/>
    <x v="23"/>
    <s v="Plan B - EBAN IN"/>
    <s v="Pull EBAN IN File"/>
    <n v="497"/>
    <s v="vc_rc_cd"/>
    <s v="persist_hrcrc"/>
    <s v="hrcrc_vc_rc_cd"/>
    <m/>
    <s v="RC_CD_TMP.TXT"/>
    <s v="RC_CD.ctl"/>
    <s v="hrcrc_vc_rc_cd"/>
    <s v="Tailor"/>
    <s v=""/>
    <s v="ingest_hrcrc_vc_rc_cd_"/>
    <s v="VC_RC_CD"/>
    <s v="CBR_Ingestion_hrcrc_vc_rc_cd_v01_00_00.xlsx"/>
    <s v="Reviewed"/>
    <s v="In-Progress"/>
    <s v="Auto"/>
    <s v="N"/>
    <s v="N"/>
    <s v="Lot 2"/>
    <s v="[Feb 29]_x000a_No header/tailor, use control file instead_x000a_&gt; change source system from HRIS to HRCRC.  _x000a_src_sys_id = 497 _x000a_"/>
    <m/>
    <s v="Not Started"/>
    <s v="Not Started"/>
    <s v="Not Started"/>
    <s v="Not Started"/>
    <s v="Not Started"/>
    <m/>
    <s v="Not Started"/>
    <m/>
    <m/>
    <x v="0"/>
    <m/>
    <x v="0"/>
    <m/>
    <s v="Not Started"/>
    <s v="Not Started"/>
  </r>
  <r>
    <n v="178"/>
    <s v="Batch 2"/>
    <s v="Cardlink"/>
    <s v="Plan B (EBAN/DIH)"/>
    <x v="13"/>
    <s v="Plan B"/>
    <s v="Pull EBAN/DIH file"/>
    <n v="268"/>
    <s v="kb1dh001_cp1t170_02"/>
    <s v="persist_cardlink"/>
    <s v="cardlink_kb1dh001_cp1t170_02"/>
    <m/>
    <s v="CPACP.DIH.KB1DH001.CP1T170.Dddmmyy.TXT"/>
    <m/>
    <s v="cardlink_kb1dh001_cp1t170_02"/>
    <s v="Tailor"/>
    <s v=""/>
    <s v="ingest_cardlink_kb1dh001_cp1t170_02_"/>
    <s v="CPACP.DIH.KB1DH001.CP1T170.Dddmmyy.TXT_x000a_(Target Table: cardlink_kb1dh001_cp1t170_02)"/>
    <s v="CBR_Ingestion_cardlink_kb1dh001_cp1t170_02_v01_00_00.xlsx"/>
    <s v="Submitted"/>
    <s v="In-Progress"/>
    <s v="Kaew"/>
    <s v="N"/>
    <s v="change column name - to _"/>
    <s v="Lot 2"/>
    <s v="- Have rec type (To be revised)"/>
    <m/>
    <s v="Not Started"/>
    <s v="Not Started"/>
    <s v="Not Started"/>
    <s v="Not Started"/>
    <s v="Not Started"/>
    <m/>
    <s v="Not Started"/>
    <m/>
    <m/>
    <x v="0"/>
    <m/>
    <x v="0"/>
    <m/>
    <s v="Completed"/>
    <s v="Completed"/>
  </r>
  <r>
    <n v="179"/>
    <s v="Batch 2"/>
    <s v="Cardlink"/>
    <s v="Plan B (EBAN/DIH)"/>
    <x v="13"/>
    <s v="Plan B"/>
    <s v="Pull EBAN/DIH file"/>
    <n v="268"/>
    <s v="kb1dh037_cptcpf_d"/>
    <s v="persist_cardlink"/>
    <s v="cardlink_kb1dh037_cptcpf_d"/>
    <m/>
    <s v="CPACP.DIH.KB1DH037.CPTCPF.Dddmmyy.TXT"/>
    <m/>
    <s v="cardlink_kb1dh037_cptcpf_d"/>
    <s v="Tailor"/>
    <s v=""/>
    <s v="ingest_cardlink_kb1dh037_cptcpf_d_"/>
    <s v="CPACP.DIH.KB1DH037.CPTCPF.Dddmmyy.TXT_x000a_(Target Table: cardlink_kb1dh037_cptcpf_d)"/>
    <s v="CBR_Ingestion_cardlink_kb1dh037_cptcpf_d_v01_00_00.xlsx"/>
    <s v="Submitted"/>
    <s v="In-Progress"/>
    <s v="Kaew"/>
    <s v="N"/>
    <s v="change column name - to _"/>
    <s v="Lot 2"/>
    <s v="- Have rec type (To be revised)"/>
    <m/>
    <s v="Not Started"/>
    <s v="Not Started"/>
    <s v="Not Started"/>
    <s v="Not Started"/>
    <s v="Not Started"/>
    <m/>
    <s v="Not Started"/>
    <m/>
    <m/>
    <x v="0"/>
    <m/>
    <x v="0"/>
    <m/>
    <s v="Completed"/>
    <s v="Completed"/>
  </r>
  <r>
    <n v="180"/>
    <s v="Batch 2"/>
    <s v="Cardlink"/>
    <s v="Plan B (EBAN/DIH)"/>
    <x v="13"/>
    <s v="Plan B"/>
    <s v="Pull EBAN/DIH file"/>
    <n v="268"/>
    <s v="kb1dh037_cpccpf_d"/>
    <s v="persist_cardlink"/>
    <s v="cardlink_kb1dh037_cpccpf_d"/>
    <m/>
    <s v="CPACP.DIH.KB1DH037.CPCCPF.Dddmmyy.TXT"/>
    <m/>
    <s v="cardlink_kb1dh037_cpccpf_d"/>
    <s v="Tailor"/>
    <s v=""/>
    <s v="ingest_cardlink_kb1dh037_cpccpf_d_"/>
    <s v="CPACP.DIH.KB1DH037.CPCCPF.Dddmmyy.TXT_x000a_(Target Table: cardlink_kb1dh037_cpccpf_d)"/>
    <s v="CBR_Ingestion_cardlink_kb1dh037_cpccpf_d_v01_00_00.xlsx"/>
    <s v="Submitted"/>
    <s v="In-Progress"/>
    <s v="Kaew"/>
    <s v="N"/>
    <s v="change column name - to _"/>
    <s v="Lot 2"/>
    <s v="- Have rec type (To be revised)"/>
    <m/>
    <s v="Not Started"/>
    <s v="Not Started"/>
    <s v="Not Started"/>
    <s v="Not Started"/>
    <s v="Not Started"/>
    <m/>
    <s v="Not Started"/>
    <m/>
    <m/>
    <x v="0"/>
    <m/>
    <x v="0"/>
    <m/>
    <s v="Completed"/>
    <s v="Completed"/>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PCB-Deposit"/>
    <s v="Plan B (EBAN)"/>
    <x v="0"/>
    <x v="0"/>
    <x v="0"/>
    <n v="668"/>
    <s v="src_pf_ar_sa_dly"/>
    <s v="persist_pcb_dep"/>
    <x v="0"/>
  </r>
  <r>
    <s v="PCB-Deposit"/>
    <s v="Plan B (EBAN)"/>
    <x v="0"/>
    <x v="0"/>
    <x v="0"/>
    <n v="668"/>
    <s v="src_pf_ar_ca_dly"/>
    <s v="persist_pcb_dep"/>
    <x v="1"/>
  </r>
  <r>
    <s v="PCB-Deposit"/>
    <s v="Plan B (EBAN)"/>
    <x v="0"/>
    <x v="0"/>
    <x v="0"/>
    <n v="668"/>
    <s v="src_pf_ar_fx_dly"/>
    <s v="persist_pcb_dep"/>
    <x v="2"/>
  </r>
  <r>
    <s v="PCB-Deposit"/>
    <s v="Plan B (EBAN)"/>
    <x v="0"/>
    <x v="0"/>
    <x v="0"/>
    <n v="668"/>
    <s v="src_pf_ar_sf_dly"/>
    <s v="persist_pcb_dep"/>
    <x v="3"/>
  </r>
  <r>
    <s v="PCB-Deposit"/>
    <s v="Plan B (EBAN)"/>
    <x v="0"/>
    <x v="0"/>
    <x v="0"/>
    <n v="668"/>
    <s v="extrate1"/>
    <s v="persist_pcb_dep"/>
    <x v="4"/>
  </r>
  <r>
    <s v="PCB-Lending"/>
    <s v="Plan B (EBAN)"/>
    <x v="1"/>
    <x v="0"/>
    <x v="0"/>
    <n v="668.08"/>
    <s v="common_account_info"/>
    <s v="persist_pcb_loan"/>
    <x v="5"/>
  </r>
  <r>
    <s v="PCB-Lending"/>
    <s v="Plan B (EBAN)"/>
    <x v="1"/>
    <x v="0"/>
    <x v="0"/>
    <n v="668.08"/>
    <s v="common_limit_info"/>
    <s v="persist_pcb_loan"/>
    <x v="6"/>
  </r>
  <r>
    <s v="PCB-Lending"/>
    <s v="Plan B (EBAN)"/>
    <x v="1"/>
    <x v="0"/>
    <x v="0"/>
    <n v="668.08"/>
    <s v="common_market_code"/>
    <s v="persist_pcb_loan"/>
    <x v="7"/>
  </r>
  <r>
    <s v="PCB-Lending"/>
    <s v="Plan B (EBAN)"/>
    <x v="1"/>
    <x v="0"/>
    <x v="0"/>
    <n v="668.08"/>
    <s v="common_rate_type"/>
    <s v="persist_pcb_loan"/>
    <x v="8"/>
  </r>
  <r>
    <s v="PCB-Lending"/>
    <s v="Plan B (EBAN)"/>
    <x v="1"/>
    <x v="0"/>
    <x v="0"/>
    <n v="668.08"/>
    <s v="common_account_tier_by_time"/>
    <s v="persist_pcb_loan"/>
    <x v="9"/>
  </r>
  <r>
    <s v="PCB-Deposit"/>
    <s v="Plan B (EBAN)"/>
    <x v="0"/>
    <x v="0"/>
    <x v="0"/>
    <n v="668"/>
    <s v="cb2d0005_odencitd_sam"/>
    <s v="persist_pcb_dep"/>
    <x v="10"/>
  </r>
  <r>
    <s v="PCB-Deposit"/>
    <s v="Plan B (EBAN)"/>
    <x v="0"/>
    <x v="0"/>
    <x v="0"/>
    <n v="668"/>
    <s v="src_pf_txn_mis_eft_dly"/>
    <s v="persist_pcb_dep"/>
    <x v="11"/>
  </r>
  <r>
    <s v="PCB-Deposit"/>
    <s v="Plan B (EBAN)"/>
    <x v="0"/>
    <x v="0"/>
    <x v="0"/>
    <n v="668"/>
    <s v="cls500029"/>
    <s v="persist_pcb_dep"/>
    <x v="12"/>
  </r>
  <r>
    <s v="PCB-Deposit"/>
    <s v="Plan B (EBAN)"/>
    <x v="0"/>
    <x v="0"/>
    <x v="0"/>
    <n v="668"/>
    <s v="src_pf_ar_ca_cr_inf_dly"/>
    <s v="persist_pcb_dep"/>
    <x v="13"/>
  </r>
  <r>
    <s v="FCD"/>
    <s v="Plan B (EBAN)"/>
    <x v="2"/>
    <x v="0"/>
    <x v="0"/>
    <n v="640"/>
    <s v="ar"/>
    <s v="persist_fcd"/>
    <x v="14"/>
  </r>
  <r>
    <s v="PCB-Lending"/>
    <s v="Plan B (EBAN)"/>
    <x v="1"/>
    <x v="0"/>
    <x v="0"/>
    <n v="668.08"/>
    <s v="common_product_type"/>
    <s v="persist_pcb_loan"/>
    <x v="15"/>
  </r>
  <r>
    <s v="PCB-Lending"/>
    <s v="Plan B (EBAN)"/>
    <x v="1"/>
    <x v="0"/>
    <x v="0"/>
    <n v="668.08"/>
    <s v="common_sub_type"/>
    <s v="persist_pcb_loan"/>
    <x v="16"/>
  </r>
  <r>
    <s v="PCB-Lending"/>
    <s v="Plan B (EBAN)"/>
    <x v="1"/>
    <x v="0"/>
    <x v="0"/>
    <n v="668.08"/>
    <s v="common_loan_purpose_table"/>
    <s v="persist_pcb_loan"/>
    <x v="17"/>
  </r>
  <r>
    <s v="LPM-AS/400​"/>
    <s v="Plan B (EBAN)"/>
    <x v="3"/>
    <x v="1"/>
    <x v="1"/>
    <n v="75"/>
    <s v="lmt_ar_inf_bfr_wrtof"/>
    <s v="persist_lpm_as400"/>
    <x v="18"/>
  </r>
  <r>
    <s v="LPM-AS/400​"/>
    <s v="Plan B (EBAN)"/>
    <x v="3"/>
    <x v="1"/>
    <x v="1"/>
    <n v="75"/>
    <s v="ar_wrtof_rcv"/>
    <s v="persist_lpm_as400"/>
    <x v="19"/>
  </r>
  <r>
    <s v="LPM-AS/400​"/>
    <s v="Plan B (EBAN)"/>
    <x v="3"/>
    <x v="1"/>
    <x v="1"/>
    <n v="75"/>
    <s v="ln_cntg_dmmy_clss_prvn"/>
    <s v="persist_lpm_as400"/>
    <x v="20"/>
  </r>
  <r>
    <s v="LPM-AS/400​"/>
    <s v="Plan B (EBAN)"/>
    <x v="3"/>
    <x v="1"/>
    <x v="1"/>
    <n v="75"/>
    <s v="ln_card_clss_prvn"/>
    <s v="persist_lpm_as400"/>
    <x v="21"/>
  </r>
  <r>
    <s v="LPM-AS/400​"/>
    <s v="Plan B (EBAN)"/>
    <x v="3"/>
    <x v="1"/>
    <x v="1"/>
    <n v="75"/>
    <s v="ln_cntg_clss_prvn"/>
    <s v="persist_lpm_as400"/>
    <x v="22"/>
  </r>
  <r>
    <s v="LPM-AS/400​"/>
    <s v="Plan B (EBAN)"/>
    <x v="3"/>
    <x v="1"/>
    <x v="1"/>
    <n v="75"/>
    <s v="ar_clss_qly"/>
    <s v="persist_lpm_as400"/>
    <x v="23"/>
  </r>
  <r>
    <s v="LPM-AS/400​"/>
    <s v="Plan B (EBAN)"/>
    <x v="3"/>
    <x v="1"/>
    <x v="1"/>
    <n v="75"/>
    <s v="ln_cntg_clss_prvn_bfr_wrtof"/>
    <s v="persist_lpm_as400"/>
    <x v="24"/>
  </r>
  <r>
    <s v="LPM-AS/400​"/>
    <s v="Plan B (EBAN)"/>
    <x v="3"/>
    <x v="1"/>
    <x v="1"/>
    <n v="75"/>
    <s v="lmt_inf_bfr_wrtof"/>
    <s v="persist_lpm_as400"/>
    <x v="25"/>
  </r>
  <r>
    <s v="CIS"/>
    <s v="Plan A"/>
    <x v="4"/>
    <x v="2"/>
    <x v="2"/>
    <n v="176"/>
    <s v="ipxar"/>
    <s v="persist_cis"/>
    <x v="26"/>
  </r>
  <r>
    <s v="CIS"/>
    <s v="Plan A"/>
    <x v="4"/>
    <x v="2"/>
    <x v="2"/>
    <n v="176"/>
    <s v="ip"/>
    <s v="persist_cis"/>
    <x v="27"/>
  </r>
  <r>
    <s v="CIS"/>
    <s v="Plan A"/>
    <x v="4"/>
    <x v="2"/>
    <x v="2"/>
    <n v="176"/>
    <s v="ar"/>
    <s v="persist_cis"/>
    <x v="28"/>
  </r>
  <r>
    <s v="CSM"/>
    <s v="Plan A"/>
    <x v="5"/>
    <x v="2"/>
    <x v="2"/>
    <n v="780"/>
    <s v="action"/>
    <s v="persist_csm"/>
    <x v="29"/>
  </r>
  <r>
    <s v="CSM"/>
    <s v="Plan A"/>
    <x v="5"/>
    <x v="2"/>
    <x v="2"/>
    <n v="780"/>
    <s v="channel"/>
    <s v="persist_csm"/>
    <x v="30"/>
  </r>
  <r>
    <s v="CSM"/>
    <s v="Plan A"/>
    <x v="5"/>
    <x v="2"/>
    <x v="2"/>
    <n v="780"/>
    <s v="company"/>
    <s v="persist_csm"/>
    <x v="31"/>
  </r>
  <r>
    <s v="CSM"/>
    <s v="Plan A"/>
    <x v="5"/>
    <x v="2"/>
    <x v="2"/>
    <n v="780"/>
    <s v="custxformxconsent"/>
    <s v="persist_csm"/>
    <x v="32"/>
  </r>
  <r>
    <s v="CSM"/>
    <s v="Plan A"/>
    <x v="5"/>
    <x v="2"/>
    <x v="2"/>
    <n v="780"/>
    <s v="custxformxconsentderived"/>
    <s v="persist_csm"/>
    <x v="33"/>
  </r>
  <r>
    <s v="CSM"/>
    <s v="Plan A"/>
    <x v="5"/>
    <x v="2"/>
    <x v="2"/>
    <n v="780"/>
    <s v="custxformxconsentderivedlog"/>
    <s v="persist_csm"/>
    <x v="34"/>
  </r>
  <r>
    <s v="CSM"/>
    <s v="Plan A"/>
    <x v="5"/>
    <x v="2"/>
    <x v="2"/>
    <n v="780"/>
    <s v="custxformxconsentlog"/>
    <s v="persist_csm"/>
    <x v="35"/>
  </r>
  <r>
    <s v="CSM"/>
    <s v="Plan A"/>
    <x v="5"/>
    <x v="2"/>
    <x v="2"/>
    <n v="780"/>
    <s v="downstreamconfig"/>
    <s v="persist_csm"/>
    <x v="36"/>
  </r>
  <r>
    <s v="CSM"/>
    <s v="Plan A"/>
    <x v="5"/>
    <x v="2"/>
    <x v="2"/>
    <n v="780"/>
    <s v="downstreamrules"/>
    <s v="persist_csm"/>
    <x v="37"/>
  </r>
  <r>
    <s v="CSM"/>
    <s v="Plan A"/>
    <x v="5"/>
    <x v="2"/>
    <x v="2"/>
    <n v="780"/>
    <s v="formconsent"/>
    <s v="persist_csm"/>
    <x v="38"/>
  </r>
  <r>
    <s v="CSM"/>
    <s v="Plan A"/>
    <x v="5"/>
    <x v="2"/>
    <x v="2"/>
    <n v="780"/>
    <s v="formxappr"/>
    <s v="persist_csm"/>
    <x v="39"/>
  </r>
  <r>
    <s v="CSM"/>
    <s v="Plan A"/>
    <x v="5"/>
    <x v="2"/>
    <x v="2"/>
    <n v="780"/>
    <s v="formxcontent"/>
    <s v="persist_csm"/>
    <x v="40"/>
  </r>
  <r>
    <s v="Trade-Navigator"/>
    <s v="Plan B (EBAN)"/>
    <x v="6"/>
    <x v="0"/>
    <x v="0"/>
    <n v="451"/>
    <s v="lcr070"/>
    <s v="persist_trade_na"/>
    <x v="41"/>
  </r>
  <r>
    <s v="Trade-Navigator"/>
    <s v="Plan B (EBAN)"/>
    <x v="6"/>
    <x v="0"/>
    <x v="0"/>
    <n v="451"/>
    <s v="src_eximar"/>
    <s v="persist_trade_na"/>
    <x v="42"/>
  </r>
  <r>
    <s v="New-Trade"/>
    <s v="Plan B (EBAN)"/>
    <x v="7"/>
    <x v="0"/>
    <x v="0"/>
    <n v="735"/>
    <s v="kbgt_cont_outstanding"/>
    <s v="persist_gts"/>
    <x v="43"/>
  </r>
  <r>
    <s v="New-Trade"/>
    <s v="Plan B (EBAN)"/>
    <x v="7"/>
    <x v="0"/>
    <x v="0"/>
    <n v="735"/>
    <s v="kbgt_loan_outstanding"/>
    <s v="persist_gts"/>
    <x v="44"/>
  </r>
  <r>
    <s v="Supply Chain"/>
    <s v="Plan B (Source)"/>
    <x v="8"/>
    <x v="0"/>
    <x v="3"/>
    <n v="460"/>
    <s v="vw_sct_book_loan"/>
    <s v="persist_scf"/>
    <x v="45"/>
  </r>
  <r>
    <s v="Supply Chain"/>
    <s v="Plan B (Source)"/>
    <x v="8"/>
    <x v="0"/>
    <x v="3"/>
    <n v="460"/>
    <s v="vw_rdt_scf_cl"/>
    <s v="persist_scf"/>
    <x v="46"/>
  </r>
  <r>
    <s v="Supply Chain"/>
    <s v="Plan B (Source)"/>
    <x v="8"/>
    <x v="0"/>
    <x v="3"/>
    <n v="460"/>
    <s v="vw_cm_fee_structure"/>
    <s v="persist_scf"/>
    <x v="47"/>
  </r>
  <r>
    <s v="Supply Chain"/>
    <s v="Plan B (Source)"/>
    <x v="8"/>
    <x v="0"/>
    <x v="3"/>
    <n v="460"/>
    <s v="vw_scm_acct"/>
    <s v="persist_scf"/>
    <x v="48"/>
  </r>
  <r>
    <s v="Supply Chain"/>
    <s v="Plan B (Source)"/>
    <x v="8"/>
    <x v="0"/>
    <x v="3"/>
    <n v="460"/>
    <s v="trading"/>
    <s v="persist_scf"/>
    <x v="49"/>
  </r>
  <r>
    <s v="Supply Chain"/>
    <s v="Plan B (Source)"/>
    <x v="8"/>
    <x v="0"/>
    <x v="3"/>
    <n v="460"/>
    <s v="customer"/>
    <s v="persist_scf"/>
    <x v="50"/>
  </r>
  <r>
    <s v="Murex"/>
    <s v="Plan B (EBAN)"/>
    <x v="9"/>
    <x v="0"/>
    <x v="0"/>
    <n v="590"/>
    <s v="mktevent"/>
    <s v="persist_mx"/>
    <x v="51"/>
  </r>
  <r>
    <s v="Murex"/>
    <s v="Plan B (EBAN)"/>
    <x v="9"/>
    <x v="0"/>
    <x v="0"/>
    <n v="590"/>
    <s v="mmlivemat"/>
    <s v="persist_mx"/>
    <x v="52"/>
  </r>
  <r>
    <s v="RDM"/>
    <s v="Plan A"/>
    <x v="10"/>
    <x v="2"/>
    <x v="2"/>
    <n v="655"/>
    <s v="cst_ip_lgl_stc_tp_cd"/>
    <s v="persist_rdm"/>
    <x v="53"/>
  </r>
  <r>
    <s v="RDM"/>
    <s v="Plan A"/>
    <x v="10"/>
    <x v="2"/>
    <x v="2"/>
    <n v="655"/>
    <s v="cst_nat_cd"/>
    <s v="persist_rdm"/>
    <x v="54"/>
  </r>
  <r>
    <s v="RDM"/>
    <s v="Plan A"/>
    <x v="10"/>
    <x v="2"/>
    <x v="2"/>
    <n v="655"/>
    <s v="cst_mar_st_cd"/>
    <s v="persist_rdm"/>
    <x v="55"/>
  </r>
  <r>
    <s v="RDM"/>
    <s v="Plan A"/>
    <x v="10"/>
    <x v="2"/>
    <x v="2"/>
    <n v="655"/>
    <s v="cst_ctf_tp_cd"/>
    <s v="persist_rdm"/>
    <x v="56"/>
  </r>
  <r>
    <s v="RDM"/>
    <s v="Plan A"/>
    <x v="10"/>
    <x v="2"/>
    <x v="2"/>
    <n v="655"/>
    <s v="cst_ocp_cd"/>
    <s v="persist_rdm"/>
    <x v="57"/>
  </r>
  <r>
    <s v="RDM"/>
    <s v="Plan A"/>
    <x v="10"/>
    <x v="2"/>
    <x v="2"/>
    <n v="655"/>
    <s v="cst_prof_cd"/>
    <s v="persist_rdm"/>
    <x v="58"/>
  </r>
  <r>
    <s v="RDM"/>
    <s v="Plan A"/>
    <x v="10"/>
    <x v="2"/>
    <x v="2"/>
    <n v="655"/>
    <s v="cst_idv_incm_seg_cd"/>
    <s v="persist_rdm"/>
    <x v="59"/>
  </r>
  <r>
    <s v="RDM"/>
    <s v="Plan A"/>
    <x v="10"/>
    <x v="2"/>
    <x v="2"/>
    <n v="655"/>
    <s v="cst_seg_cd"/>
    <s v="persist_rdm"/>
    <x v="60"/>
  </r>
  <r>
    <s v="RDM"/>
    <s v="Plan A"/>
    <x v="10"/>
    <x v="2"/>
    <x v="2"/>
    <n v="655"/>
    <s v="card_tp_cd"/>
    <s v="persist_rdm"/>
    <x v="61"/>
  </r>
  <r>
    <s v="RDM"/>
    <s v="Plan A"/>
    <x v="10"/>
    <x v="2"/>
    <x v="2"/>
    <n v="655"/>
    <s v="pim_coa_pd"/>
    <s v="persist_rdm"/>
    <x v="62"/>
  </r>
  <r>
    <s v="RDM"/>
    <s v="Plan A"/>
    <x v="10"/>
    <x v="2"/>
    <x v="2"/>
    <n v="655"/>
    <s v="idy_cl_cd"/>
    <s v="persist_rdm"/>
    <x v="63"/>
  </r>
  <r>
    <s v="RDM"/>
    <s v="Plan A"/>
    <x v="10"/>
    <x v="2"/>
    <x v="2"/>
    <n v="655"/>
    <s v="idy_cl_sub_grp_cd"/>
    <s v="persist_rdm"/>
    <x v="64"/>
  </r>
  <r>
    <s v="FXBOOTH​"/>
    <s v="Plan B (Source)"/>
    <x v="11"/>
    <x v="0"/>
    <x v="4"/>
    <n v="745"/>
    <s v="midrate_kbank"/>
    <s v="persist_fxb"/>
    <x v="65"/>
  </r>
  <r>
    <s v="LPM-AS/400​"/>
    <s v="Plan A"/>
    <x v="3"/>
    <x v="2"/>
    <x v="5"/>
    <n v="655"/>
    <s v="lpm_x_ip_rel"/>
    <s v="persist_lpm_as400"/>
    <x v="66"/>
  </r>
  <r>
    <s v="CIS"/>
    <s v="Plan A"/>
    <x v="4"/>
    <x v="2"/>
    <x v="2"/>
    <n v="176"/>
    <s v="relar"/>
    <s v="persist_cis"/>
    <x v="67"/>
  </r>
  <r>
    <s v="CIS"/>
    <s v="Plan A"/>
    <x v="4"/>
    <x v="2"/>
    <x v="2"/>
    <n v="176"/>
    <s v="doctp"/>
    <s v="persist_cis"/>
    <x v="68"/>
  </r>
  <r>
    <s v="CIS"/>
    <s v="Plan A"/>
    <x v="4"/>
    <x v="2"/>
    <x v="2"/>
    <n v="176"/>
    <s v="cntreltp"/>
    <s v="persist_cis"/>
    <x v="69"/>
  </r>
  <r>
    <s v="CIS"/>
    <s v="Plan A"/>
    <x v="4"/>
    <x v="2"/>
    <x v="2"/>
    <n v="176"/>
    <s v="ipxcontact"/>
    <s v="persist_cis"/>
    <x v="70"/>
  </r>
  <r>
    <s v="CIS"/>
    <s v="Plan A"/>
    <x v="4"/>
    <x v="2"/>
    <x v="2"/>
    <n v="176"/>
    <s v="conttp"/>
    <s v="persist_cis"/>
    <x v="71"/>
  </r>
  <r>
    <s v="CIS"/>
    <s v="Plan A"/>
    <x v="4"/>
    <x v="2"/>
    <x v="2"/>
    <n v="176"/>
    <s v="continfo"/>
    <s v="persist_cis"/>
    <x v="72"/>
  </r>
  <r>
    <s v="CIS"/>
    <s v="Plan A"/>
    <x v="4"/>
    <x v="2"/>
    <x v="2"/>
    <n v="176"/>
    <s v="idv"/>
    <s v="persist_cis"/>
    <x v="73"/>
  </r>
  <r>
    <s v="CIS"/>
    <s v="Plan A"/>
    <x v="4"/>
    <x v="2"/>
    <x v="2"/>
    <n v="176"/>
    <s v="org"/>
    <s v="persist_cis"/>
    <x v="74"/>
  </r>
  <r>
    <s v="CIS"/>
    <s v="Plan A"/>
    <x v="4"/>
    <x v="2"/>
    <x v="2"/>
    <n v="176"/>
    <s v="ipsegment"/>
    <s v="persist_cis"/>
    <x v="75"/>
  </r>
  <r>
    <s v="CIS"/>
    <s v="Plan A"/>
    <x v="4"/>
    <x v="2"/>
    <x v="2"/>
    <n v="176"/>
    <s v="histsegm"/>
    <s v="persist_cis"/>
    <x v="76"/>
  </r>
  <r>
    <s v="CIS"/>
    <s v="Plan A"/>
    <x v="4"/>
    <x v="2"/>
    <x v="2"/>
    <n v="176"/>
    <s v="addr"/>
    <s v="persist_cis"/>
    <x v="77"/>
  </r>
  <r>
    <s v="CIS"/>
    <s v="Plan A"/>
    <x v="4"/>
    <x v="2"/>
    <x v="2"/>
    <n v="176"/>
    <s v="ipxaddr"/>
    <s v="persist_cis"/>
    <x v="78"/>
  </r>
  <r>
    <s v="CIS"/>
    <s v="Plan A"/>
    <x v="4"/>
    <x v="2"/>
    <x v="2"/>
    <n v="176"/>
    <s v="dntcnt"/>
    <s v="persist_cis"/>
    <x v="79"/>
  </r>
  <r>
    <s v="CIS"/>
    <s v="Plan A"/>
    <x v="4"/>
    <x v="2"/>
    <x v="2"/>
    <n v="176"/>
    <s v="othdoc"/>
    <s v="persist_cis"/>
    <x v="80"/>
  </r>
  <r>
    <s v="Cardlink"/>
    <s v="Plan B (EBAN/DIH)"/>
    <x v="12"/>
    <x v="0"/>
    <x v="6"/>
    <n v="268"/>
    <s v="kb1dh013_eptrans"/>
    <s v="persist_cardlink"/>
    <x v="81"/>
  </r>
  <r>
    <s v="Cardlink"/>
    <s v="Plan B (EBAN/DIH)"/>
    <x v="12"/>
    <x v="0"/>
    <x v="6"/>
    <n v="268"/>
    <s v="kb1dh045_cc1d289g"/>
    <s v="persist_cardlink"/>
    <x v="82"/>
  </r>
  <r>
    <s v="Cardlink"/>
    <s v="Plan B (EBAN/DIH)"/>
    <x v="12"/>
    <x v="0"/>
    <x v="6"/>
    <n v="268"/>
    <s v="kb1dh002_cpbcrd"/>
    <s v="persist_cardlink"/>
    <x v="83"/>
  </r>
  <r>
    <s v="Cardlink"/>
    <s v="Plan B (EBAN/DIH)"/>
    <x v="12"/>
    <x v="0"/>
    <x v="6"/>
    <n v="268"/>
    <s v="kb1dh005_kbbcrd"/>
    <s v="persist_cardlink"/>
    <x v="84"/>
  </r>
  <r>
    <s v="Cardlink"/>
    <s v="Plan B (EBAN/DIH)"/>
    <x v="12"/>
    <x v="0"/>
    <x v="6"/>
    <n v="268"/>
    <s v="kb1dh023_lbpttrn"/>
    <s v="persist_cardlink"/>
    <x v="85"/>
  </r>
  <r>
    <s v="Cardlink"/>
    <s v="Plan B (EBAN/DIH)"/>
    <x v="12"/>
    <x v="0"/>
    <x v="6"/>
    <n v="268"/>
    <s v="kb1dh039_ccnd5012"/>
    <s v="persist_cardlink"/>
    <x v="86"/>
  </r>
  <r>
    <s v="Cardlink"/>
    <s v="Plan B (EBAN/DIH)"/>
    <x v="12"/>
    <x v="0"/>
    <x v="6"/>
    <n v="268"/>
    <s v="kb1dh017_cpamt"/>
    <s v="persist_cardlink"/>
    <x v="87"/>
  </r>
  <r>
    <s v="Cardlink"/>
    <s v="Plan B (EBAN/DIH)"/>
    <x v="12"/>
    <x v="0"/>
    <x v="6"/>
    <n v="268"/>
    <s v="kb1dh019_cc1t377"/>
    <s v="persist_cardlink"/>
    <x v="88"/>
  </r>
  <r>
    <s v="Cardlink"/>
    <s v="Plan B (EBAN/DIH)"/>
    <x v="12"/>
    <x v="0"/>
    <x v="6"/>
    <n v="268"/>
    <s v="kb1dh018_cpsrptt"/>
    <s v="persist_cardlink"/>
    <x v="89"/>
  </r>
  <r>
    <s v="Cardlink"/>
    <s v="Plan B (EBAN/DIH)"/>
    <x v="12"/>
    <x v="0"/>
    <x v="6"/>
    <n v="268"/>
    <s v="kb1dh037_cpccpf_p"/>
    <s v="persist_cardlink"/>
    <x v="90"/>
  </r>
  <r>
    <s v="Cardlink"/>
    <s v="Plan B (EBAN/DIH)"/>
    <x v="12"/>
    <x v="0"/>
    <x v="6"/>
    <n v="268"/>
    <s v="kb1dh003_cpbcus"/>
    <s v="persist_cardlink"/>
    <x v="91"/>
  </r>
  <r>
    <s v="Cardlink"/>
    <s v="Plan B (EBAN/DIH)"/>
    <x v="12"/>
    <x v="0"/>
    <x v="6"/>
    <n v="268"/>
    <s v="kb1dh006_kbbcus"/>
    <s v="persist_cardlink"/>
    <x v="92"/>
  </r>
  <r>
    <s v="Cardlink"/>
    <s v="Plan B (EBAN/DIH)"/>
    <x v="12"/>
    <x v="0"/>
    <x v="6"/>
    <n v="268"/>
    <s v="kb1dh028_ccixpt"/>
    <s v="persist_cardlink"/>
    <x v="93"/>
  </r>
  <r>
    <s v="Cardlink"/>
    <s v="Plan B (EBAN/DIH)"/>
    <x v="12"/>
    <x v="0"/>
    <x v="6"/>
    <n v="268"/>
    <s v="kb1dh029_ccatabla"/>
    <s v="persist_cardlink"/>
    <x v="94"/>
  </r>
  <r>
    <s v="Cardlink"/>
    <s v="Plan B (EBAN/DIH)"/>
    <x v="12"/>
    <x v="0"/>
    <x v="6"/>
    <n v="268"/>
    <s v="kb1dh030_cuptran"/>
    <s v="persist_cardlink"/>
    <x v="95"/>
  </r>
  <r>
    <s v="Cardlink"/>
    <s v="Plan B (EBAN/DIH)"/>
    <x v="12"/>
    <x v="0"/>
    <x v="6"/>
    <n v="268"/>
    <s v="kb1dh031_cc1d583b"/>
    <s v="persist_cardlink"/>
    <x v="96"/>
  </r>
  <r>
    <s v="Cardlink"/>
    <s v="Plan B (EBAN)"/>
    <x v="12"/>
    <x v="1"/>
    <x v="1"/>
    <n v="268"/>
    <s v="odscc_ccv2_jcb"/>
    <s v="persist_cardlink"/>
    <x v="97"/>
  </r>
  <r>
    <s v="RMST"/>
    <s v="Plan A"/>
    <x v="13"/>
    <x v="2"/>
    <x v="2"/>
    <n v="723"/>
    <s v="customer"/>
    <s v="persist_rmst"/>
    <x v="98"/>
  </r>
  <r>
    <s v="LPM-WriteOff"/>
    <s v="Plan B (EBAN)"/>
    <x v="14"/>
    <x v="0"/>
    <x v="0"/>
    <n v="235"/>
    <s v="pscp_wo_wo1d04h_sam"/>
    <s v="persist_lpm_wrtoff"/>
    <x v="99"/>
  </r>
  <r>
    <s v="UD"/>
    <s v="Plan B (Source)"/>
    <x v="15"/>
    <x v="0"/>
    <x v="3"/>
    <n v="607"/>
    <s v="vw_t_su_sub_uh_ful"/>
    <s v="persist_ud"/>
    <x v="100"/>
  </r>
  <r>
    <s v="UD"/>
    <s v="Plan B (Source)"/>
    <x v="15"/>
    <x v="0"/>
    <x v="3"/>
    <n v="607"/>
    <s v="vw_kgroup_sidetexttbl"/>
    <s v="persist_ud"/>
    <x v="101"/>
  </r>
  <r>
    <s v="UD"/>
    <s v="Plan B (Source)"/>
    <x v="15"/>
    <x v="0"/>
    <x v="3"/>
    <n v="607"/>
    <s v="vw_fi_fnd_inf_ful"/>
    <s v="persist_ud"/>
    <x v="102"/>
  </r>
  <r>
    <s v="UD"/>
    <s v="Plan B (Source)"/>
    <x v="15"/>
    <x v="0"/>
    <x v="3"/>
    <n v="607"/>
    <s v="vw_flt_rl_sub_bal_enq"/>
    <s v="persist_ud"/>
    <x v="103"/>
  </r>
  <r>
    <s v="UD"/>
    <s v="Plan B (Source)"/>
    <x v="15"/>
    <x v="0"/>
    <x v="3"/>
    <n v="607"/>
    <s v="vw_t_uh_uh_ful"/>
    <s v="persist_ud"/>
    <x v="104"/>
  </r>
  <r>
    <s v="UD"/>
    <s v="Plan B (EBAN)"/>
    <x v="15"/>
    <x v="0"/>
    <x v="0"/>
    <n v="607"/>
    <s v="ka_fundcode"/>
    <s v="persist_ud"/>
    <x v="105"/>
  </r>
  <r>
    <s v="UD"/>
    <s v="Plan B (Source)"/>
    <x v="15"/>
    <x v="0"/>
    <x v="3"/>
    <n v="607"/>
    <s v="vw_flt_div_pmt_inc"/>
    <s v="persist_ud"/>
    <x v="106"/>
  </r>
  <r>
    <s v="KS"/>
    <s v="Plan B (EBAN)"/>
    <x v="16"/>
    <x v="0"/>
    <x v="0"/>
    <s v="KS"/>
    <s v="fundmaster"/>
    <s v="persist_ks"/>
    <x v="107"/>
  </r>
  <r>
    <s v="KS"/>
    <s v="Plan B (EBAN)"/>
    <x v="16"/>
    <x v="0"/>
    <x v="0"/>
    <s v="KS"/>
    <s v="fundportfolio"/>
    <s v="persist_ks"/>
    <x v="108"/>
  </r>
  <r>
    <s v="KS"/>
    <s v="Plan B (EBAN)"/>
    <x v="16"/>
    <x v="0"/>
    <x v="0"/>
    <s v="KS"/>
    <s v="custprofile"/>
    <s v="persist_ks"/>
    <x v="109"/>
  </r>
  <r>
    <s v="UD"/>
    <s v="Plan B (EBAN)"/>
    <x v="15"/>
    <x v="0"/>
    <x v="0"/>
    <n v="607"/>
    <s v="privatefund_balance"/>
    <s v="persist_ud"/>
    <x v="110"/>
  </r>
  <r>
    <s v="UD"/>
    <s v="Plan B (Source)"/>
    <x v="15"/>
    <x v="0"/>
    <x v="3"/>
    <n v="607"/>
    <s v="vw_transactionext"/>
    <s v="persist_ud"/>
    <x v="111"/>
  </r>
  <r>
    <s v="UD"/>
    <s v="Plan B (Source)"/>
    <x v="15"/>
    <x v="0"/>
    <x v="3"/>
    <n v="607"/>
    <s v="vw_transactioneodext"/>
    <s v="persist_ud"/>
    <x v="112"/>
  </r>
  <r>
    <s v="UD"/>
    <s v="Plan B (Source)"/>
    <x v="15"/>
    <x v="0"/>
    <x v="3"/>
    <n v="607"/>
    <s v="vw_flt_dp_div_cert_inc"/>
    <s v="persist_ud"/>
    <x v="113"/>
  </r>
  <r>
    <s v="Factoring"/>
    <s v="Plan B (EBAN)"/>
    <x v="17"/>
    <x v="0"/>
    <x v="0"/>
    <n v="754"/>
    <s v="fact_acct"/>
    <s v="persist_dgtl_fctrng"/>
    <x v="114"/>
  </r>
  <r>
    <s v="Factoring"/>
    <s v="Plan B (Source)"/>
    <x v="17"/>
    <x v="0"/>
    <x v="3"/>
    <n v="754"/>
    <s v="v_purref"/>
    <s v="persist_dgtl_fctrng"/>
    <x v="115"/>
  </r>
  <r>
    <s v="Factoring"/>
    <s v="Plan B (Source)"/>
    <x v="17"/>
    <x v="0"/>
    <x v="3"/>
    <n v="754"/>
    <s v="v_clientdebtor"/>
    <s v="persist_dgtl_fctrng"/>
    <x v="116"/>
  </r>
  <r>
    <s v="Factoring"/>
    <s v="Plan B (Source)"/>
    <x v="17"/>
    <x v="0"/>
    <x v="3"/>
    <n v="754"/>
    <s v="v_product"/>
    <s v="persist_dgtl_fctrng"/>
    <x v="117"/>
  </r>
  <r>
    <s v="Factoring"/>
    <s v="Plan B (Source)"/>
    <x v="17"/>
    <x v="0"/>
    <x v="3"/>
    <n v="754"/>
    <s v="v_company"/>
    <s v="persist_dgtl_fctrng"/>
    <x v="118"/>
  </r>
  <r>
    <s v="Factoring"/>
    <s v="Plan B (Source)"/>
    <x v="17"/>
    <x v="0"/>
    <x v="3"/>
    <n v="754"/>
    <s v="v_clientlimit"/>
    <s v="persist_dgtl_fctrng"/>
    <x v="119"/>
  </r>
  <r>
    <s v="Factoring"/>
    <s v="Plan B (Source)"/>
    <x v="17"/>
    <x v="0"/>
    <x v="3"/>
    <n v="754"/>
    <s v="v_cis"/>
    <s v="persist_dgtl_fctrng"/>
    <x v="120"/>
  </r>
  <r>
    <s v="Factoring"/>
    <s v="Plan B (Source)"/>
    <x v="17"/>
    <x v="0"/>
    <x v="3"/>
    <n v="754"/>
    <s v="v_interestspread"/>
    <s v="persist_dgtl_fctrng"/>
    <x v="121"/>
  </r>
  <r>
    <s v="PCB-Deposit"/>
    <s v="Plan B (EBAN)"/>
    <x v="0"/>
    <x v="0"/>
    <x v="7"/>
    <n v="668"/>
    <s v="deptxn_db"/>
    <s v="persist_pcb_dep"/>
    <x v="122"/>
  </r>
  <r>
    <s v="Cardlink(TPN​)"/>
    <s v="Plan B (EBAN/DIH)"/>
    <x v="18"/>
    <x v="0"/>
    <x v="6"/>
    <n v="268.01"/>
    <s v="ci1d1166_crdhd"/>
    <s v="persist_cardlink_acq"/>
    <x v="123"/>
  </r>
  <r>
    <s v="Cardlink(TPN​)"/>
    <s v="Plan B (EBAN/DIH)"/>
    <x v="18"/>
    <x v="0"/>
    <x v="6"/>
    <n v="268.01"/>
    <s v="ci1d1178_crdreg"/>
    <s v="persist_cardlink_acq"/>
    <x v="124"/>
  </r>
  <r>
    <s v="Cardlink(TPN​)"/>
    <s v="Plan B (EBAN/DIH)"/>
    <x v="18"/>
    <x v="0"/>
    <x v="6"/>
    <n v="268.01"/>
    <s v="ci1d1167_cardtype"/>
    <s v="persist_cardlink_acq"/>
    <x v="125"/>
  </r>
  <r>
    <s v="CCMS​"/>
    <s v="Plan A"/>
    <x v="19"/>
    <x v="2"/>
    <x v="8"/>
    <n v="772"/>
    <s v="bda772n2_cardholder_full_dih_enc"/>
    <s v="persist_ccms"/>
    <x v="126"/>
  </r>
  <r>
    <s v="CCMS​"/>
    <s v="Plan A"/>
    <x v="19"/>
    <x v="2"/>
    <x v="8"/>
    <n v="772"/>
    <s v="bda772n4_cardregister"/>
    <s v="persist_ccms"/>
    <x v="127"/>
  </r>
  <r>
    <s v="CCMS​"/>
    <s v="Plan A"/>
    <x v="19"/>
    <x v="2"/>
    <x v="8"/>
    <n v="772"/>
    <s v="bp772n1_cardholder_purge"/>
    <s v="persist_ccms"/>
    <x v="128"/>
  </r>
  <r>
    <s v="CCMS​"/>
    <s v="Plan A"/>
    <x v="19"/>
    <x v="2"/>
    <x v="8"/>
    <n v="772"/>
    <s v="bda772n5_listcardtype"/>
    <s v="persist_ccms"/>
    <x v="129"/>
  </r>
  <r>
    <s v="HRIS"/>
    <s v="Plan B (EBAN)"/>
    <x v="20"/>
    <x v="0"/>
    <x v="0"/>
    <n v="506"/>
    <s v="staff_accnt_vw"/>
    <s v="persist_hris"/>
    <x v="130"/>
  </r>
  <r>
    <s v="Cardlink"/>
    <s v="Plan B (EBAN/DIH)"/>
    <x v="12"/>
    <x v="0"/>
    <x v="6"/>
    <n v="268"/>
    <s v="kb1dh001_cp1t170_01"/>
    <s v="persist_cardlink"/>
    <x v="131"/>
  </r>
  <r>
    <s v="Cardlink"/>
    <s v="Plan B (EBAN/DIH)"/>
    <x v="12"/>
    <x v="0"/>
    <x v="6"/>
    <n v="268"/>
    <s v="kb1dh007_cpahf"/>
    <s v="persist_cardlink"/>
    <x v="132"/>
  </r>
  <r>
    <s v="Cardlink"/>
    <s v="Plan B (EBAN/DIH)"/>
    <x v="12"/>
    <x v="0"/>
    <x v="6"/>
    <n v="268"/>
    <s v="kb1dh011_cc1d2027"/>
    <s v="persist_cardlink"/>
    <x v="133"/>
  </r>
  <r>
    <s v="Cardlink"/>
    <s v="Plan B (EBAN/DIH)"/>
    <x v="12"/>
    <x v="0"/>
    <x v="6"/>
    <n v="268"/>
    <s v="kb1dh012_cpcah"/>
    <s v="persist_cardlink"/>
    <x v="134"/>
  </r>
  <r>
    <s v="Cardlink"/>
    <s v="Plan B (EBAN/DIH)"/>
    <x v="12"/>
    <x v="0"/>
    <x v="6"/>
    <n v="268"/>
    <s v="kb1dh014_cc1dmpgl"/>
    <s v="persist_cardlink"/>
    <x v="135"/>
  </r>
  <r>
    <s v="Cardlink"/>
    <s v="Plan B (EBAN/DIH)"/>
    <x v="12"/>
    <x v="0"/>
    <x v="6"/>
    <n v="268"/>
    <s v="kb1dh020_cc1d582d"/>
    <s v="persist_cardlink"/>
    <x v="136"/>
  </r>
  <r>
    <s v="Cardlink"/>
    <s v="Plan B (EBAN/DIH)"/>
    <x v="12"/>
    <x v="0"/>
    <x v="6"/>
    <n v="268"/>
    <s v="kb1dh021_cc1d582s"/>
    <s v="persist_cardlink"/>
    <x v="137"/>
  </r>
  <r>
    <s v="Cardlink"/>
    <s v="Plan B (EBAN/DIH)"/>
    <x v="12"/>
    <x v="0"/>
    <x v="6"/>
    <n v="268"/>
    <s v="kb1dh022_oadcc32"/>
    <s v="persist_cardlink"/>
    <x v="138"/>
  </r>
  <r>
    <s v="Cardlink"/>
    <s v="Plan B (EBAN/DIH)"/>
    <x v="12"/>
    <x v="0"/>
    <x v="6"/>
    <n v="268"/>
    <s v="kb1dh024_cc1d560"/>
    <s v="persist_cardlink"/>
    <x v="139"/>
  </r>
  <r>
    <s v="Cardlink"/>
    <s v="Plan B (EBAN/DIH)"/>
    <x v="12"/>
    <x v="0"/>
    <x v="6"/>
    <n v="268"/>
    <s v="kb1dh025_cpcah"/>
    <s v="persist_cardlink"/>
    <x v="140"/>
  </r>
  <r>
    <s v="Cardlink"/>
    <s v="Plan B (EBAN/DIH)"/>
    <x v="12"/>
    <x v="0"/>
    <x v="6"/>
    <n v="268"/>
    <s v="kb1dh032_addtype"/>
    <s v="persist_cardlink"/>
    <x v="141"/>
  </r>
  <r>
    <s v="Cardlink"/>
    <s v="Plan B (EBAN/DIH)"/>
    <x v="12"/>
    <x v="0"/>
    <x v="6"/>
    <n v="268"/>
    <s v="la10s_oatkn"/>
    <s v="persist_cardlink"/>
    <x v="142"/>
  </r>
  <r>
    <s v="Cardlink"/>
    <s v="Plan B (EBAN/DIH)"/>
    <x v="12"/>
    <x v="0"/>
    <x v="6"/>
    <n v="268"/>
    <s v="kb1dh037_cptcpf_p"/>
    <s v="persist_cardlink"/>
    <x v="143"/>
  </r>
  <r>
    <s v="Cardlink"/>
    <s v="Plan B (EBAN/DIH)"/>
    <x v="12"/>
    <x v="0"/>
    <x v="6"/>
    <n v="268"/>
    <s v="kb1dh038_cc1d5012"/>
    <s v="persist_cardlink"/>
    <x v="144"/>
  </r>
  <r>
    <s v="Cardlink"/>
    <s v="Plan B (EBAN/DIH)"/>
    <x v="12"/>
    <x v="0"/>
    <x v="6"/>
    <n v="268"/>
    <s v="lb1dh002_lbcrd"/>
    <s v="persist_cardlink"/>
    <x v="145"/>
  </r>
  <r>
    <s v="CSM"/>
    <s v="Plan A"/>
    <x v="5"/>
    <x v="2"/>
    <x v="2"/>
    <n v="780"/>
    <s v="originateproductcoa"/>
    <s v="persist_csm"/>
    <x v="146"/>
  </r>
  <r>
    <s v="CSM"/>
    <s v="Plan A"/>
    <x v="5"/>
    <x v="2"/>
    <x v="2"/>
    <n v="780"/>
    <s v="originateproductnoncoa"/>
    <s v="persist_csm"/>
    <x v="147"/>
  </r>
  <r>
    <s v="CSM"/>
    <s v="Plan A"/>
    <x v="5"/>
    <x v="2"/>
    <x v="2"/>
    <n v="780"/>
    <s v="product"/>
    <s v="persist_csm"/>
    <x v="148"/>
  </r>
  <r>
    <s v="CSM"/>
    <s v="Plan A"/>
    <x v="5"/>
    <x v="2"/>
    <x v="2"/>
    <n v="780"/>
    <s v="purpose"/>
    <s v="persist_csm"/>
    <x v="149"/>
  </r>
  <r>
    <s v="CSM"/>
    <s v="Plan A"/>
    <x v="5"/>
    <x v="2"/>
    <x v="2"/>
    <n v="780"/>
    <s v="receivertype"/>
    <s v="persist_csm"/>
    <x v="150"/>
  </r>
  <r>
    <s v="K PLUS"/>
    <s v="Plan B (EBAN)"/>
    <x v="21"/>
    <x v="0"/>
    <x v="7"/>
    <n v="509"/>
    <s v="jmobileactlog_log"/>
    <s v="persist_kplus"/>
    <x v="151"/>
  </r>
  <r>
    <s v="K PLUS"/>
    <s v="Plan B (EBAN)"/>
    <x v="21"/>
    <x v="0"/>
    <x v="7"/>
    <n v="509"/>
    <s v="view_jmobile_log"/>
    <s v="persist_kplus"/>
    <x v="152"/>
  </r>
  <r>
    <s v="K PLUS"/>
    <s v="Plan B (EBAN)"/>
    <x v="21"/>
    <x v="0"/>
    <x v="7"/>
    <n v="509"/>
    <s v="view_jmobileacctcard_log"/>
    <s v="persist_kplus"/>
    <x v="153"/>
  </r>
  <r>
    <s v="K PLUS"/>
    <s v="Plan B (EBAN)"/>
    <x v="21"/>
    <x v="0"/>
    <x v="7"/>
    <n v="397"/>
    <s v="view_balancealertreglog_log"/>
    <s v="persist_kplus"/>
    <x v="154"/>
  </r>
  <r>
    <s v="K PLUS"/>
    <s v="Plan B (EBAN)"/>
    <x v="21"/>
    <x v="0"/>
    <x v="7"/>
    <n v="509"/>
    <s v="actlog_qlocal"/>
    <s v="persist_kplus"/>
    <x v="155"/>
  </r>
  <r>
    <s v="K PLUS"/>
    <s v="Plan B (EBAN)"/>
    <x v="21"/>
    <x v="0"/>
    <x v="7"/>
    <n v="509"/>
    <s v="odsmbl_mbl_fnc_txn"/>
    <s v="persist_kplus"/>
    <x v="156"/>
  </r>
  <r>
    <s v="K PLUS"/>
    <s v="Plan B (EBAN)"/>
    <x v="21"/>
    <x v="0"/>
    <x v="7"/>
    <n v="509"/>
    <s v="odsmbl_mbl_non_fnc_txn"/>
    <s v="persist_kplus"/>
    <x v="157"/>
  </r>
  <r>
    <s v="K PLUS"/>
    <s v="Plan B (EBAN)"/>
    <x v="21"/>
    <x v="0"/>
    <x v="7"/>
    <n v="397"/>
    <s v="view_simbankbankinfo_log"/>
    <s v="persist_kplus"/>
    <x v="158"/>
  </r>
  <r>
    <s v="New-Trade"/>
    <s v="Plan B (EBAN)"/>
    <x v="7"/>
    <x v="0"/>
    <x v="0"/>
    <n v="735"/>
    <s v="dbttnrel"/>
    <s v="persist_gts"/>
    <x v="159"/>
  </r>
  <r>
    <s v="New-Trade"/>
    <s v="Plan B (EBAN)"/>
    <x v="7"/>
    <x v="0"/>
    <x v="0"/>
    <n v="735"/>
    <s v="kbgt_limit"/>
    <s v="persist_gts"/>
    <x v="160"/>
  </r>
  <r>
    <s v="New-Trade"/>
    <s v="Plan B (EBAN)"/>
    <x v="7"/>
    <x v="0"/>
    <x v="0"/>
    <n v="735"/>
    <s v="dbtl4xl6"/>
    <s v="persist_gts"/>
    <x v="161"/>
  </r>
  <r>
    <s v="New-Trade"/>
    <s v="Plan B (EBAN)"/>
    <x v="7"/>
    <x v="0"/>
    <x v="0"/>
    <n v="735"/>
    <s v="kbgt_limit_allocated"/>
    <s v="persist_gts"/>
    <x v="162"/>
  </r>
  <r>
    <s v="Murex"/>
    <s v="Plan B (EBAN)"/>
    <x v="9"/>
    <x v="0"/>
    <x v="0"/>
    <n v="590"/>
    <s v="src_murx_deal_ar"/>
    <s v="persist_mx"/>
    <x v="163"/>
  </r>
  <r>
    <s v="Murex"/>
    <s v="Plan B (EBAN)"/>
    <x v="9"/>
    <x v="0"/>
    <x v="0"/>
    <n v="590"/>
    <s v="report_limit_ctp_funded_forint"/>
    <s v="persist_mx"/>
    <x v="164"/>
  </r>
  <r>
    <s v="Murex"/>
    <s v="Plan B (EBAN)"/>
    <x v="9"/>
    <x v="0"/>
    <x v="0"/>
    <n v="590"/>
    <s v="report_limit_pse_forint"/>
    <s v="persist_mx"/>
    <x v="165"/>
  </r>
  <r>
    <s v="Murex"/>
    <s v="Plan B (EBAN)"/>
    <x v="9"/>
    <x v="0"/>
    <x v="0"/>
    <n v="590"/>
    <s v="report_limit_se_forint"/>
    <s v="persist_mx"/>
    <x v="166"/>
  </r>
  <r>
    <s v="Murex"/>
    <s v="Plan B (EBAN)"/>
    <x v="9"/>
    <x v="0"/>
    <x v="0"/>
    <n v="590"/>
    <s v="reset_lp_ctp_funded_forint"/>
    <s v="persist_mx"/>
    <x v="167"/>
  </r>
  <r>
    <s v="Murex"/>
    <s v="Plan B (EBAN)"/>
    <x v="9"/>
    <x v="0"/>
    <x v="0"/>
    <n v="590"/>
    <s v="reset_mplcde_forint"/>
    <s v="persist_mx"/>
    <x v="168"/>
  </r>
  <r>
    <s v="Murex"/>
    <s v="Plan B (EBAN)"/>
    <x v="9"/>
    <x v="0"/>
    <x v="0"/>
    <n v="590"/>
    <s v="limiteffective"/>
    <s v="persist_mx"/>
    <x v="169"/>
  </r>
  <r>
    <s v="LEC​"/>
    <s v="Plan B (EBAN)"/>
    <x v="22"/>
    <x v="0"/>
    <x v="0"/>
    <n v="72"/>
    <s v="lecp_lec3d18"/>
    <s v="persist_lec"/>
    <x v="170"/>
  </r>
  <r>
    <s v="Supply Chain"/>
    <s v="Plan B (Source)"/>
    <x v="8"/>
    <x v="0"/>
    <x v="3"/>
    <n v="460"/>
    <s v="product_map"/>
    <s v="persist_scf"/>
    <x v="171"/>
  </r>
  <r>
    <s v="Supply Chain"/>
    <s v="Plan B (Source)"/>
    <x v="8"/>
    <x v="0"/>
    <x v="3"/>
    <n v="460"/>
    <s v="vw_rdt_scf_cl_acct"/>
    <s v="persist_scf"/>
    <x v="172"/>
  </r>
  <r>
    <s v="PCB-Deposit"/>
    <s v="Plan B (EBAN)"/>
    <x v="0"/>
    <x v="0"/>
    <x v="0"/>
    <n v="668"/>
    <s v="src_pf_ar_ca_limit_dly"/>
    <s v="persist_pcb_dep"/>
    <x v="173"/>
  </r>
  <r>
    <s v="PCB-Lending"/>
    <s v="Plan B (EBAN)"/>
    <x v="1"/>
    <x v="0"/>
    <x v="0"/>
    <n v="668.08"/>
    <s v="common_transaction_file"/>
    <s v="persist_pcb_loan"/>
    <x v="174"/>
  </r>
  <r>
    <s v="Supply Chain"/>
    <s v="Plan B (Source)"/>
    <x v="8"/>
    <x v="0"/>
    <x v="3"/>
    <n v="460"/>
    <s v="vw_trading_acct"/>
    <s v="persist_scf"/>
    <x v="175"/>
  </r>
  <r>
    <s v="HRCRC"/>
    <s v="Plan B (EBAN)"/>
    <x v="23"/>
    <x v="1"/>
    <x v="1"/>
    <n v="497"/>
    <s v="vc_rc_cd"/>
    <s v="persist_hrcrc"/>
    <x v="176"/>
  </r>
  <r>
    <s v="Cardlink"/>
    <s v="Plan B (EBAN/DIH)"/>
    <x v="12"/>
    <x v="0"/>
    <x v="6"/>
    <n v="268"/>
    <s v="kb1dh001_cp1t170_02"/>
    <s v="persist_cardlink"/>
    <x v="177"/>
  </r>
  <r>
    <s v="Cardlink"/>
    <s v="Plan B (EBAN/DIH)"/>
    <x v="12"/>
    <x v="0"/>
    <x v="6"/>
    <n v="268"/>
    <s v="kb1dh037_cptcpf_d"/>
    <s v="persist_cardlink"/>
    <x v="178"/>
  </r>
  <r>
    <s v="Cardlink"/>
    <s v="Plan B (EBAN/DIH)"/>
    <x v="12"/>
    <x v="0"/>
    <x v="6"/>
    <n v="268"/>
    <s v="kb1dh037_cpccpf_d"/>
    <s v="persist_cardlink"/>
    <x v="1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2571EC-4319-47D8-9A95-376B37AF1C74}" name="PivotTable9" cacheId="15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V20" firstHeaderRow="1" firstDataRow="2" firstDataCol="1" rowPageCount="1" colPageCount="1"/>
  <pivotFields count="13">
    <pivotField axis="axisPage" multipleItemSelectionAllowed="1" showAll="0">
      <items count="3">
        <item x="0"/>
        <item h="1" x="1"/>
        <item t="default"/>
      </items>
    </pivotField>
    <pivotField axis="axisRow" showAll="0">
      <items count="24">
        <item x="18"/>
        <item x="19"/>
        <item x="4"/>
        <item x="5"/>
        <item x="22"/>
        <item x="3"/>
        <item x="10"/>
        <item x="12"/>
        <item x="17"/>
        <item x="2"/>
        <item x="11"/>
        <item x="20"/>
        <item x="21"/>
        <item x="16"/>
        <item x="14"/>
        <item x="9"/>
        <item x="7"/>
        <item x="0"/>
        <item x="1"/>
        <item x="13"/>
        <item x="8"/>
        <item x="6"/>
        <item x="15"/>
        <item t="default"/>
      </items>
    </pivotField>
    <pivotField showAll="0"/>
    <pivotField showAll="0"/>
    <pivotField dataField="1" showAll="0"/>
    <pivotField showAll="0"/>
    <pivotField showAll="0"/>
    <pivotField axis="axisRow" showAll="0">
      <items count="7">
        <item x="3"/>
        <item x="5"/>
        <item x="0"/>
        <item x="4"/>
        <item x="2"/>
        <item x="1"/>
        <item t="default"/>
      </items>
    </pivotField>
    <pivotField showAll="0"/>
    <pivotField showAll="0"/>
    <pivotField axis="axisRow" showAll="0">
      <items count="3">
        <item x="0"/>
        <item x="1"/>
        <item t="default"/>
      </items>
    </pivotField>
    <pivotField showAll="0"/>
    <pivotField axis="axisCol" showAll="0">
      <items count="5">
        <item x="1"/>
        <item x="0"/>
        <item x="3"/>
        <item x="2"/>
        <item t="default"/>
      </items>
    </pivotField>
  </pivotFields>
  <rowFields count="3">
    <field x="7"/>
    <field x="10"/>
    <field x="1"/>
  </rowFields>
  <rowItems count="16">
    <i>
      <x v="2"/>
    </i>
    <i r="1">
      <x/>
    </i>
    <i r="2">
      <x v="7"/>
    </i>
    <i r="2">
      <x v="9"/>
    </i>
    <i r="2">
      <x v="11"/>
    </i>
    <i r="2">
      <x v="13"/>
    </i>
    <i r="2">
      <x v="15"/>
    </i>
    <i r="2">
      <x v="17"/>
    </i>
    <i r="2">
      <x v="22"/>
    </i>
    <i r="1">
      <x v="1"/>
    </i>
    <i r="2">
      <x v="2"/>
    </i>
    <i r="2">
      <x v="3"/>
    </i>
    <i r="2">
      <x v="4"/>
    </i>
    <i r="2">
      <x v="5"/>
    </i>
    <i r="2">
      <x v="6"/>
    </i>
    <i t="grand">
      <x/>
    </i>
  </rowItems>
  <colFields count="1">
    <field x="12"/>
  </colFields>
  <colItems count="4">
    <i>
      <x v="1"/>
    </i>
    <i>
      <x v="2"/>
    </i>
    <i>
      <x v="3"/>
    </i>
    <i t="grand">
      <x/>
    </i>
  </colItems>
  <pageFields count="1">
    <pageField fld="0" hier="-1"/>
  </pageFields>
  <dataFields count="1">
    <dataField name="Count of File name/Table name" fld="4" subtotal="count" baseField="0" baseItem="0"/>
  </dataFields>
  <formats count="12">
    <format dxfId="2116">
      <pivotArea outline="0" collapsedLevelsAreSubtotals="1" fieldPosition="0"/>
    </format>
    <format dxfId="2117">
      <pivotArea dataOnly="0" labelOnly="1" fieldPosition="0">
        <references count="1">
          <reference field="12" count="3">
            <x v="1"/>
            <x v="2"/>
            <x v="3"/>
          </reference>
        </references>
      </pivotArea>
    </format>
    <format dxfId="2118">
      <pivotArea dataOnly="0" labelOnly="1" grandCol="1" outline="0" fieldPosition="0"/>
    </format>
    <format dxfId="2119">
      <pivotArea field="7" type="button" dataOnly="0" labelOnly="1" outline="0" axis="axisRow" fieldPosition="0"/>
    </format>
    <format dxfId="2120">
      <pivotArea dataOnly="0" labelOnly="1" fieldPosition="0">
        <references count="1">
          <reference field="7" count="1">
            <x v="2"/>
          </reference>
        </references>
      </pivotArea>
    </format>
    <format dxfId="2121">
      <pivotArea dataOnly="0" labelOnly="1" grandRow="1" outline="0" fieldPosition="0"/>
    </format>
    <format dxfId="2122">
      <pivotArea collapsedLevelsAreSubtotals="1" fieldPosition="0">
        <references count="2">
          <reference field="7" count="1" selected="0">
            <x v="2"/>
          </reference>
          <reference field="10" count="1">
            <x v="1"/>
          </reference>
        </references>
      </pivotArea>
    </format>
    <format dxfId="2123">
      <pivotArea dataOnly="0" labelOnly="1" fieldPosition="0">
        <references count="2">
          <reference field="7" count="1" selected="0">
            <x v="2"/>
          </reference>
          <reference field="10" count="1">
            <x v="1"/>
          </reference>
        </references>
      </pivotArea>
    </format>
    <format dxfId="2124">
      <pivotArea collapsedLevelsAreSubtotals="1" fieldPosition="0">
        <references count="2">
          <reference field="7" count="1" selected="0">
            <x v="2"/>
          </reference>
          <reference field="10" count="1">
            <x v="0"/>
          </reference>
        </references>
      </pivotArea>
    </format>
    <format dxfId="2125">
      <pivotArea dataOnly="0" labelOnly="1" fieldPosition="0">
        <references count="2">
          <reference field="7" count="1" selected="0">
            <x v="2"/>
          </reference>
          <reference field="10" count="1">
            <x v="0"/>
          </reference>
        </references>
      </pivotArea>
    </format>
    <format dxfId="2126">
      <pivotArea collapsedLevelsAreSubtotals="1" fieldPosition="0">
        <references count="2">
          <reference field="7" count="1" selected="0">
            <x v="2"/>
          </reference>
          <reference field="10" count="1">
            <x v="0"/>
          </reference>
        </references>
      </pivotArea>
    </format>
    <format dxfId="2127">
      <pivotArea dataOnly="0" labelOnly="1" fieldPosition="0">
        <references count="2">
          <reference field="7" count="1" selected="0">
            <x v="2"/>
          </reference>
          <reference field="1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0201BE-E6A8-41E2-957E-52B9DE1A03C4}" name="PivotTable10" cacheId="15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AC39" firstHeaderRow="1" firstDataRow="2" firstDataCol="1" rowPageCount="1" colPageCount="1"/>
  <pivotFields count="13">
    <pivotField axis="axisPage" multipleItemSelectionAllowed="1" showAll="0">
      <items count="3">
        <item h="1" x="0"/>
        <item x="1"/>
        <item t="default"/>
      </items>
    </pivotField>
    <pivotField axis="axisRow" showAll="0">
      <items count="24">
        <item x="18"/>
        <item x="19"/>
        <item x="4"/>
        <item x="5"/>
        <item x="22"/>
        <item x="3"/>
        <item x="10"/>
        <item x="12"/>
        <item x="17"/>
        <item x="2"/>
        <item x="11"/>
        <item x="20"/>
        <item x="21"/>
        <item x="16"/>
        <item x="14"/>
        <item x="9"/>
        <item x="7"/>
        <item x="0"/>
        <item x="1"/>
        <item x="13"/>
        <item x="8"/>
        <item x="6"/>
        <item x="15"/>
        <item t="default"/>
      </items>
    </pivotField>
    <pivotField showAll="0"/>
    <pivotField showAll="0"/>
    <pivotField dataField="1" showAll="0"/>
    <pivotField showAll="0"/>
    <pivotField showAll="0"/>
    <pivotField axis="axisRow" showAll="0">
      <items count="7">
        <item x="3"/>
        <item x="5"/>
        <item x="0"/>
        <item x="4"/>
        <item x="2"/>
        <item x="1"/>
        <item t="default"/>
      </items>
    </pivotField>
    <pivotField showAll="0"/>
    <pivotField showAll="0"/>
    <pivotField axis="axisRow" showAll="0">
      <items count="3">
        <item x="0"/>
        <item x="1"/>
        <item t="default"/>
      </items>
    </pivotField>
    <pivotField showAll="0"/>
    <pivotField axis="axisCol" showAll="0">
      <items count="5">
        <item x="1"/>
        <item x="0"/>
        <item x="3"/>
        <item x="2"/>
        <item t="default"/>
      </items>
    </pivotField>
  </pivotFields>
  <rowFields count="3">
    <field x="10"/>
    <field x="7"/>
    <field x="1"/>
  </rowFields>
  <rowItems count="35">
    <i>
      <x/>
    </i>
    <i r="1">
      <x/>
    </i>
    <i r="2">
      <x v="10"/>
    </i>
    <i r="1">
      <x v="1"/>
    </i>
    <i r="2">
      <x v="11"/>
    </i>
    <i r="1">
      <x v="2"/>
    </i>
    <i r="2">
      <x v="7"/>
    </i>
    <i r="2">
      <x v="17"/>
    </i>
    <i r="2">
      <x v="18"/>
    </i>
    <i r="1">
      <x v="3"/>
    </i>
    <i r="2">
      <x v="7"/>
    </i>
    <i r="1">
      <x v="4"/>
    </i>
    <i r="2">
      <x/>
    </i>
    <i r="2">
      <x v="1"/>
    </i>
    <i r="2">
      <x v="7"/>
    </i>
    <i r="2">
      <x v="14"/>
    </i>
    <i r="2">
      <x v="16"/>
    </i>
    <i r="2">
      <x v="17"/>
    </i>
    <i r="1">
      <x v="5"/>
    </i>
    <i r="2">
      <x v="8"/>
    </i>
    <i r="2">
      <x v="15"/>
    </i>
    <i r="2">
      <x v="16"/>
    </i>
    <i r="2">
      <x v="18"/>
    </i>
    <i r="2">
      <x v="21"/>
    </i>
    <i>
      <x v="1"/>
    </i>
    <i r="1">
      <x v="2"/>
    </i>
    <i r="2">
      <x v="5"/>
    </i>
    <i r="2">
      <x v="8"/>
    </i>
    <i r="2">
      <x v="12"/>
    </i>
    <i r="2">
      <x v="19"/>
    </i>
    <i r="2">
      <x v="20"/>
    </i>
    <i r="2">
      <x v="22"/>
    </i>
    <i r="1">
      <x v="4"/>
    </i>
    <i r="2">
      <x v="5"/>
    </i>
    <i t="grand">
      <x/>
    </i>
  </rowItems>
  <colFields count="1">
    <field x="12"/>
  </colFields>
  <colItems count="5">
    <i>
      <x/>
    </i>
    <i>
      <x v="1"/>
    </i>
    <i>
      <x v="2"/>
    </i>
    <i>
      <x v="3"/>
    </i>
    <i t="grand">
      <x/>
    </i>
  </colItems>
  <pageFields count="1">
    <pageField fld="0" hier="-1"/>
  </pageFields>
  <dataFields count="1">
    <dataField name="Count of File name/Table name" fld="4" subtotal="count" baseField="0" baseItem="0"/>
  </dataFields>
  <formats count="17">
    <format dxfId="2099">
      <pivotArea outline="0" collapsedLevelsAreSubtotals="1" fieldPosition="0"/>
    </format>
    <format dxfId="2100">
      <pivotArea dataOnly="0" labelOnly="1" fieldPosition="0">
        <references count="1">
          <reference field="12" count="3">
            <x v="1"/>
            <x v="2"/>
            <x v="3"/>
          </reference>
        </references>
      </pivotArea>
    </format>
    <format dxfId="2101">
      <pivotArea dataOnly="0" labelOnly="1" grandCol="1" outline="0" fieldPosition="0"/>
    </format>
    <format dxfId="2102">
      <pivotArea field="7" type="button" dataOnly="0" labelOnly="1" outline="0" axis="axisRow" fieldPosition="1"/>
    </format>
    <format dxfId="2103">
      <pivotArea dataOnly="0" labelOnly="1" fieldPosition="0">
        <references count="1">
          <reference field="7" count="1">
            <x v="2"/>
          </reference>
        </references>
      </pivotArea>
    </format>
    <format dxfId="2104">
      <pivotArea dataOnly="0" labelOnly="1" grandRow="1" outline="0" fieldPosition="0"/>
    </format>
    <format dxfId="2105">
      <pivotArea collapsedLevelsAreSubtotals="1" fieldPosition="0">
        <references count="2">
          <reference field="7" count="1" selected="0">
            <x v="2"/>
          </reference>
          <reference field="10" count="1">
            <x v="1"/>
          </reference>
        </references>
      </pivotArea>
    </format>
    <format dxfId="2106">
      <pivotArea dataOnly="0" labelOnly="1" fieldPosition="0">
        <references count="2">
          <reference field="7" count="1" selected="0">
            <x v="2"/>
          </reference>
          <reference field="10" count="1">
            <x v="1"/>
          </reference>
        </references>
      </pivotArea>
    </format>
    <format dxfId="2107">
      <pivotArea collapsedLevelsAreSubtotals="1" fieldPosition="0">
        <references count="2">
          <reference field="7" count="1" selected="0">
            <x v="2"/>
          </reference>
          <reference field="10" count="1">
            <x v="0"/>
          </reference>
        </references>
      </pivotArea>
    </format>
    <format dxfId="2108">
      <pivotArea dataOnly="0" labelOnly="1" fieldPosition="0">
        <references count="2">
          <reference field="7" count="1" selected="0">
            <x v="2"/>
          </reference>
          <reference field="10" count="1">
            <x v="0"/>
          </reference>
        </references>
      </pivotArea>
    </format>
    <format dxfId="2109">
      <pivotArea collapsedLevelsAreSubtotals="1" fieldPosition="0">
        <references count="2">
          <reference field="7" count="1" selected="0">
            <x v="2"/>
          </reference>
          <reference field="10" count="1">
            <x v="0"/>
          </reference>
        </references>
      </pivotArea>
    </format>
    <format dxfId="2110">
      <pivotArea dataOnly="0" labelOnly="1" fieldPosition="0">
        <references count="2">
          <reference field="7" count="1" selected="0">
            <x v="2"/>
          </reference>
          <reference field="10" count="1">
            <x v="0"/>
          </reference>
        </references>
      </pivotArea>
    </format>
    <format dxfId="2111">
      <pivotArea collapsedLevelsAreSubtotals="1" fieldPosition="0">
        <references count="2">
          <reference field="7" count="1">
            <x v="2"/>
          </reference>
          <reference field="10" count="1" selected="0">
            <x v="1"/>
          </reference>
        </references>
      </pivotArea>
    </format>
    <format dxfId="2112">
      <pivotArea collapsedLevelsAreSubtotals="1" fieldPosition="0">
        <references count="2">
          <reference field="7" count="1">
            <x v="2"/>
          </reference>
          <reference field="10" count="1" selected="0">
            <x v="0"/>
          </reference>
        </references>
      </pivotArea>
    </format>
    <format dxfId="2113">
      <pivotArea collapsedLevelsAreSubtotals="1" fieldPosition="0">
        <references count="2">
          <reference field="10" count="1">
            <x v="1"/>
          </reference>
          <reference field="12" count="1" selected="0">
            <x v="2"/>
          </reference>
        </references>
      </pivotArea>
    </format>
    <format dxfId="2114">
      <pivotArea collapsedLevelsAreSubtotals="1" fieldPosition="0">
        <references count="3">
          <reference field="7" count="1">
            <x v="2"/>
          </reference>
          <reference field="10" count="1" selected="0">
            <x v="1"/>
          </reference>
          <reference field="12" count="1" selected="0">
            <x v="0"/>
          </reference>
        </references>
      </pivotArea>
    </format>
    <format dxfId="2115">
      <pivotArea outline="0" collapsedLevelsAreSubtotals="1" fieldPosition="0">
        <references count="1">
          <reference field="12"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2E0C10-67E1-4E96-AB00-3FDA84A12464}" name="PivotTable13" cacheId="16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G31" firstHeaderRow="1" firstDataRow="1" firstDataCol="1"/>
  <pivotFields count="9">
    <pivotField showAll="0"/>
    <pivotField showAll="0"/>
    <pivotField axis="axisRow" showAll="0">
      <items count="25">
        <item x="12"/>
        <item x="18"/>
        <item x="19"/>
        <item x="4"/>
        <item x="5"/>
        <item x="17"/>
        <item x="2"/>
        <item x="11"/>
        <item x="7"/>
        <item x="23"/>
        <item x="20"/>
        <item x="21"/>
        <item x="16"/>
        <item x="22"/>
        <item x="3"/>
        <item x="14"/>
        <item x="9"/>
        <item x="0"/>
        <item x="1"/>
        <item x="10"/>
        <item x="13"/>
        <item x="8"/>
        <item x="6"/>
        <item x="15"/>
        <item t="default"/>
      </items>
    </pivotField>
    <pivotField axis="axisRow" showAll="0">
      <items count="4">
        <item x="2"/>
        <item x="0"/>
        <item x="1"/>
        <item t="default"/>
      </items>
    </pivotField>
    <pivotField showAll="0"/>
    <pivotField showAll="0"/>
    <pivotField showAll="0"/>
    <pivotField showAll="0"/>
    <pivotField dataField="1" showAll="0"/>
  </pivotFields>
  <rowFields count="2">
    <field x="3"/>
    <field x="2"/>
  </rowFields>
  <rowItems count="30">
    <i>
      <x/>
    </i>
    <i r="1">
      <x v="2"/>
    </i>
    <i r="1">
      <x v="3"/>
    </i>
    <i r="1">
      <x v="4"/>
    </i>
    <i r="1">
      <x v="14"/>
    </i>
    <i r="1">
      <x v="19"/>
    </i>
    <i r="1">
      <x v="20"/>
    </i>
    <i>
      <x v="1"/>
    </i>
    <i r="1">
      <x/>
    </i>
    <i r="1">
      <x v="1"/>
    </i>
    <i r="1">
      <x v="5"/>
    </i>
    <i r="1">
      <x v="6"/>
    </i>
    <i r="1">
      <x v="7"/>
    </i>
    <i r="1">
      <x v="8"/>
    </i>
    <i r="1">
      <x v="10"/>
    </i>
    <i r="1">
      <x v="11"/>
    </i>
    <i r="1">
      <x v="12"/>
    </i>
    <i r="1">
      <x v="13"/>
    </i>
    <i r="1">
      <x v="15"/>
    </i>
    <i r="1">
      <x v="16"/>
    </i>
    <i r="1">
      <x v="17"/>
    </i>
    <i r="1">
      <x v="18"/>
    </i>
    <i r="1">
      <x v="21"/>
    </i>
    <i r="1">
      <x v="22"/>
    </i>
    <i r="1">
      <x v="23"/>
    </i>
    <i>
      <x v="2"/>
    </i>
    <i r="1">
      <x/>
    </i>
    <i r="1">
      <x v="9"/>
    </i>
    <i r="1">
      <x v="14"/>
    </i>
    <i t="grand">
      <x/>
    </i>
  </rowItems>
  <colItems count="1">
    <i/>
  </colItems>
  <dataFields count="1">
    <dataField name="Count of Target Table Name (Persist)"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6188F4-A2E0-4ED9-90A2-E2F86ABAE520}" name="PivotTable12" cacheId="1602"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Unit test data Readiness">
  <location ref="I43:L86" firstHeaderRow="1" firstDataRow="2" firstDataCol="1" rowPageCount="1" colPageCount="1"/>
  <pivotFields count="28">
    <pivotField axis="axisPage" multipleItemSelectionAllowed="1" showAll="0">
      <items count="3">
        <item x="0"/>
        <item x="1"/>
        <item t="default"/>
      </items>
    </pivotField>
    <pivotField axis="axisRow" showAll="0">
      <items count="26">
        <item sd="0" x="12"/>
        <item sd="0" x="18"/>
        <item sd="0" x="19"/>
        <item sd="0" x="4"/>
        <item sd="0" x="5"/>
        <item sd="0" m="1" x="24"/>
        <item sd="0" x="17"/>
        <item sd="0" x="2"/>
        <item x="11"/>
        <item sd="0" x="20"/>
        <item x="21"/>
        <item sd="0" x="16"/>
        <item sd="0" x="22"/>
        <item sd="0" x="3"/>
        <item x="14"/>
        <item sd="0" x="9"/>
        <item x="7"/>
        <item sd="0" x="0"/>
        <item x="1"/>
        <item sd="0" x="10"/>
        <item sd="0" x="13"/>
        <item x="8"/>
        <item x="6"/>
        <item sd="0" x="15"/>
        <item x="23"/>
        <item t="default"/>
      </items>
    </pivotField>
    <pivotField axis="axisRow" showAll="0">
      <items count="5">
        <item x="1"/>
        <item x="0"/>
        <item x="2"/>
        <item x="3"/>
        <item t="default"/>
      </items>
    </pivotField>
    <pivotField axis="axisRow" showAll="0">
      <items count="14">
        <item m="1" x="11"/>
        <item x="3"/>
        <item x="0"/>
        <item m="1" x="12"/>
        <item m="1" x="10"/>
        <item m="1" x="9"/>
        <item x="4"/>
        <item x="8"/>
        <item x="2"/>
        <item x="5"/>
        <item x="7"/>
        <item x="1"/>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Col" showAll="0">
      <items count="6">
        <item m="1" x="3"/>
        <item x="0"/>
        <item m="1" x="4"/>
        <item x="1"/>
        <item m="1" x="2"/>
        <item t="default"/>
      </items>
    </pivotField>
  </pivotFields>
  <rowFields count="3">
    <field x="2"/>
    <field x="3"/>
    <field x="1"/>
  </rowFields>
  <rowItems count="42">
    <i>
      <x/>
    </i>
    <i r="1">
      <x v="8"/>
    </i>
    <i r="2">
      <x v="3"/>
    </i>
    <i r="2">
      <x v="4"/>
    </i>
    <i r="2">
      <x v="19"/>
    </i>
    <i r="2">
      <x v="20"/>
    </i>
    <i r="1">
      <x v="9"/>
    </i>
    <i r="2">
      <x v="13"/>
    </i>
    <i r="1">
      <x v="10"/>
    </i>
    <i r="2">
      <x v="2"/>
    </i>
    <i>
      <x v="1"/>
    </i>
    <i r="1">
      <x v="2"/>
    </i>
    <i r="2">
      <x v="6"/>
    </i>
    <i r="2">
      <x v="7"/>
    </i>
    <i r="2">
      <x v="9"/>
    </i>
    <i r="2">
      <x v="11"/>
    </i>
    <i r="2">
      <x v="12"/>
    </i>
    <i r="2">
      <x v="14"/>
    </i>
    <i r="2">
      <x v="15"/>
    </i>
    <i r="2">
      <x v="16"/>
    </i>
    <i r="2">
      <x v="17"/>
    </i>
    <i r="2">
      <x v="18"/>
    </i>
    <i r="2">
      <x v="22"/>
    </i>
    <i r="2">
      <x v="23"/>
    </i>
    <i r="1">
      <x v="7"/>
    </i>
    <i r="2">
      <x v="10"/>
    </i>
    <i r="1">
      <x v="11"/>
    </i>
    <i r="2">
      <x/>
    </i>
    <i r="2">
      <x v="13"/>
    </i>
    <i r="2">
      <x v="24"/>
    </i>
    <i>
      <x v="2"/>
    </i>
    <i r="1">
      <x v="1"/>
    </i>
    <i r="2">
      <x v="6"/>
    </i>
    <i r="2">
      <x v="21"/>
    </i>
    <i r="2">
      <x v="23"/>
    </i>
    <i r="1">
      <x v="6"/>
    </i>
    <i r="2">
      <x v="8"/>
    </i>
    <i>
      <x v="3"/>
    </i>
    <i r="1">
      <x v="12"/>
    </i>
    <i r="2">
      <x/>
    </i>
    <i r="2">
      <x v="1"/>
    </i>
    <i t="grand">
      <x/>
    </i>
  </rowItems>
  <colFields count="1">
    <field x="27"/>
  </colFields>
  <colItems count="3">
    <i>
      <x v="1"/>
    </i>
    <i>
      <x v="3"/>
    </i>
    <i t="grand">
      <x/>
    </i>
  </colItems>
  <pageFields count="1">
    <pageField fld="0" hier="-1"/>
  </pageFields>
  <dataFields count="1">
    <dataField name="Count Table" fld="16" subtotal="count" baseField="0" baseItem="0"/>
  </dataFields>
  <formats count="75">
    <format dxfId="2024">
      <pivotArea dataOnly="0" labelOnly="1" outline="0" axis="axisValues" fieldPosition="0"/>
    </format>
    <format dxfId="2025">
      <pivotArea dataOnly="0" labelOnly="1" outline="0" axis="axisValues" fieldPosition="0"/>
    </format>
    <format dxfId="2026">
      <pivotArea dataOnly="0" labelOnly="1" grandCol="1" outline="0" fieldPosition="0"/>
    </format>
    <format dxfId="2027">
      <pivotArea dataOnly="0" labelOnly="1" grandCol="1" outline="0" fieldPosition="0"/>
    </format>
    <format dxfId="2028">
      <pivotArea dataOnly="0" labelOnly="1" grandCol="1" outline="0" fieldPosition="0"/>
    </format>
    <format dxfId="2029">
      <pivotArea dataOnly="0" labelOnly="1" grandCol="1" outline="0" fieldPosition="0"/>
    </format>
    <format dxfId="2030">
      <pivotArea dataOnly="0" labelOnly="1" grandCol="1" outline="0" fieldPosition="0"/>
    </format>
    <format dxfId="2031">
      <pivotArea dataOnly="0" labelOnly="1" fieldPosition="0">
        <references count="1">
          <reference field="3" count="3">
            <x v="2"/>
            <x v="3"/>
            <x v="4"/>
          </reference>
        </references>
      </pivotArea>
    </format>
    <format dxfId="2032">
      <pivotArea dataOnly="0" labelOnly="1" fieldPosition="0">
        <references count="1">
          <reference field="3" count="3" defaultSubtotal="1">
            <x v="2"/>
            <x v="3"/>
            <x v="4"/>
          </reference>
        </references>
      </pivotArea>
    </format>
    <format dxfId="2033">
      <pivotArea dataOnly="0" labelOnly="1" fieldPosition="0">
        <references count="1">
          <reference field="3" count="1">
            <x v="2"/>
          </reference>
        </references>
      </pivotArea>
    </format>
    <format dxfId="2034">
      <pivotArea dataOnly="0" labelOnly="1" fieldPosition="0">
        <references count="1">
          <reference field="3" count="1">
            <x v="3"/>
          </reference>
        </references>
      </pivotArea>
    </format>
    <format dxfId="2035">
      <pivotArea dataOnly="0" labelOnly="1" fieldPosition="0">
        <references count="1">
          <reference field="3" count="1">
            <x v="4"/>
          </reference>
        </references>
      </pivotArea>
    </format>
    <format dxfId="2036">
      <pivotArea dataOnly="0" labelOnly="1" fieldPosition="0">
        <references count="1">
          <reference field="3" count="0"/>
        </references>
      </pivotArea>
    </format>
    <format dxfId="2037">
      <pivotArea field="2" type="button" dataOnly="0" labelOnly="1" outline="0" axis="axisRow" fieldPosition="0"/>
    </format>
    <format dxfId="2038">
      <pivotArea dataOnly="0" labelOnly="1" grandCol="1" outline="0" fieldPosition="0"/>
    </format>
    <format dxfId="2039">
      <pivotArea field="2" type="button" dataOnly="0" labelOnly="1" outline="0" axis="axisRow" fieldPosition="0"/>
    </format>
    <format dxfId="2040">
      <pivotArea dataOnly="0" labelOnly="1" grandCol="1" outline="0" fieldPosition="0"/>
    </format>
    <format dxfId="2041">
      <pivotArea grandCol="1" outline="0" collapsedLevelsAreSubtotals="1" fieldPosition="0"/>
    </format>
    <format dxfId="2042">
      <pivotArea dataOnly="0" labelOnly="1" grandCol="1" outline="0" fieldPosition="0"/>
    </format>
    <format dxfId="2043">
      <pivotArea outline="0" collapsedLevelsAreSubtotals="1" fieldPosition="0"/>
    </format>
    <format dxfId="2044">
      <pivotArea field="2" type="button" dataOnly="0" labelOnly="1" outline="0" axis="axisRow" fieldPosition="0"/>
    </format>
    <format dxfId="2045">
      <pivotArea dataOnly="0" labelOnly="1" grandRow="1" outline="0" fieldPosition="0"/>
    </format>
    <format dxfId="2046">
      <pivotArea dataOnly="0" labelOnly="1" grandCol="1" outline="0" fieldPosition="0"/>
    </format>
    <format dxfId="2047">
      <pivotArea field="2" type="button" dataOnly="0" labelOnly="1" outline="0" axis="axisRow" fieldPosition="0"/>
    </format>
    <format dxfId="2048">
      <pivotArea dataOnly="0" labelOnly="1" grandCol="1" outline="0" fieldPosition="0"/>
    </format>
    <format dxfId="2049">
      <pivotArea dataOnly="0" labelOnly="1" fieldPosition="0">
        <references count="1">
          <reference field="27" count="0"/>
        </references>
      </pivotArea>
    </format>
    <format dxfId="2050">
      <pivotArea field="0" type="button" dataOnly="0" labelOnly="1" outline="0" axis="axisPage" fieldPosition="0"/>
    </format>
    <format dxfId="2051">
      <pivotArea dataOnly="0" labelOnly="1" fieldPosition="0">
        <references count="1">
          <reference field="27" count="1">
            <x v="0"/>
          </reference>
        </references>
      </pivotArea>
    </format>
    <format dxfId="2052">
      <pivotArea outline="0" collapsedLevelsAreSubtotals="1" fieldPosition="0">
        <references count="1">
          <reference field="27" count="1" selected="0">
            <x v="0"/>
          </reference>
        </references>
      </pivotArea>
    </format>
    <format dxfId="2053">
      <pivotArea dataOnly="0" labelOnly="1" fieldPosition="0">
        <references count="1">
          <reference field="27" count="1">
            <x v="0"/>
          </reference>
        </references>
      </pivotArea>
    </format>
    <format dxfId="2054">
      <pivotArea field="2" type="button" dataOnly="0" labelOnly="1" outline="0" axis="axisRow" fieldPosition="0"/>
    </format>
    <format dxfId="2055">
      <pivotArea dataOnly="0" labelOnly="1" fieldPosition="0">
        <references count="1">
          <reference field="27" count="0"/>
        </references>
      </pivotArea>
    </format>
    <format dxfId="2056">
      <pivotArea dataOnly="0" labelOnly="1" grandCol="1" outline="0" fieldPosition="0"/>
    </format>
    <format dxfId="2057">
      <pivotArea outline="0" collapsedLevelsAreSubtotals="1" fieldPosition="0">
        <references count="1">
          <reference field="27" count="1" selected="0">
            <x v="0"/>
          </reference>
        </references>
      </pivotArea>
    </format>
    <format dxfId="2058">
      <pivotArea dataOnly="0" labelOnly="1" fieldPosition="0">
        <references count="1">
          <reference field="27" count="1">
            <x v="0"/>
          </reference>
        </references>
      </pivotArea>
    </format>
    <format dxfId="2059">
      <pivotArea grandCol="1" outline="0" collapsedLevelsAreSubtotals="1" fieldPosition="0"/>
    </format>
    <format dxfId="2060">
      <pivotArea dataOnly="0" labelOnly="1" grandCol="1" outline="0" fieldPosition="0"/>
    </format>
    <format dxfId="2061">
      <pivotArea dataOnly="0" labelOnly="1" fieldPosition="0">
        <references count="1">
          <reference field="27" count="0"/>
        </references>
      </pivotArea>
    </format>
    <format dxfId="2062">
      <pivotArea dataOnly="0" labelOnly="1" grandCol="1" outline="0" fieldPosition="0"/>
    </format>
    <format dxfId="2063">
      <pivotArea outline="0" collapsedLevelsAreSubtotals="1" fieldPosition="0">
        <references count="1">
          <reference field="27" count="1" selected="0">
            <x v="3"/>
          </reference>
        </references>
      </pivotArea>
    </format>
    <format dxfId="2064">
      <pivotArea outline="0" collapsedLevelsAreSubtotals="1" fieldPosition="0">
        <references count="1">
          <reference field="27" count="1" selected="0">
            <x v="4"/>
          </reference>
        </references>
      </pivotArea>
    </format>
    <format dxfId="2065">
      <pivotArea field="2" type="button" dataOnly="0" labelOnly="1" outline="0" axis="axisRow" fieldPosition="0"/>
    </format>
    <format dxfId="2066">
      <pivotArea dataOnly="0" labelOnly="1" grandRow="1" outline="0" fieldPosition="0"/>
    </format>
    <format dxfId="2067">
      <pivotArea dataOnly="0" labelOnly="1" fieldPosition="0">
        <references count="1">
          <reference field="3" count="1">
            <x v="8"/>
          </reference>
        </references>
      </pivotArea>
    </format>
    <format dxfId="2068">
      <pivotArea dataOnly="0" labelOnly="1" fieldPosition="0">
        <references count="1">
          <reference field="3" count="1">
            <x v="11"/>
          </reference>
        </references>
      </pivotArea>
    </format>
    <format dxfId="2069">
      <pivotArea dataOnly="0" labelOnly="1" fieldPosition="0">
        <references count="1">
          <reference field="3" count="1">
            <x v="12"/>
          </reference>
        </references>
      </pivotArea>
    </format>
    <format dxfId="2070">
      <pivotArea dataOnly="0" labelOnly="1" fieldPosition="0">
        <references count="1">
          <reference field="3" count="1">
            <x v="1"/>
          </reference>
        </references>
      </pivotArea>
    </format>
    <format dxfId="2071">
      <pivotArea dataOnly="0" labelOnly="1" fieldPosition="0">
        <references count="1">
          <reference field="3" count="1">
            <x v="2"/>
          </reference>
        </references>
      </pivotArea>
    </format>
    <format dxfId="2072">
      <pivotArea dataOnly="0" labelOnly="1" fieldPosition="0">
        <references count="1">
          <reference field="3" count="1">
            <x v="6"/>
          </reference>
        </references>
      </pivotArea>
    </format>
    <format dxfId="2073">
      <pivotArea dataOnly="0" labelOnly="1" fieldPosition="0">
        <references count="1">
          <reference field="3" count="1">
            <x v="7"/>
          </reference>
        </references>
      </pivotArea>
    </format>
    <format dxfId="2074">
      <pivotArea dataOnly="0" labelOnly="1" fieldPosition="0">
        <references count="1">
          <reference field="3" count="1">
            <x v="8"/>
          </reference>
        </references>
      </pivotArea>
    </format>
    <format dxfId="2075">
      <pivotArea dataOnly="0" labelOnly="1" fieldPosition="0">
        <references count="1">
          <reference field="3" count="1">
            <x v="9"/>
          </reference>
        </references>
      </pivotArea>
    </format>
    <format dxfId="2076">
      <pivotArea dataOnly="0" labelOnly="1" fieldPosition="0">
        <references count="1">
          <reference field="3" count="1">
            <x v="10"/>
          </reference>
        </references>
      </pivotArea>
    </format>
    <format dxfId="2077">
      <pivotArea dataOnly="0" labelOnly="1" fieldPosition="0">
        <references count="1">
          <reference field="3" count="2">
            <x v="11"/>
            <x v="12"/>
          </reference>
        </references>
      </pivotArea>
    </format>
    <format dxfId="2078">
      <pivotArea dataOnly="0" labelOnly="1" fieldPosition="0">
        <references count="3">
          <reference field="1" count="4">
            <x v="3"/>
            <x v="4"/>
            <x v="19"/>
            <x v="20"/>
          </reference>
          <reference field="2" count="1" selected="0">
            <x v="0"/>
          </reference>
          <reference field="3" count="1" selected="0">
            <x v="8"/>
          </reference>
        </references>
      </pivotArea>
    </format>
    <format dxfId="2079">
      <pivotArea dataOnly="0" labelOnly="1" fieldPosition="0">
        <references count="3">
          <reference field="1" count="1">
            <x v="2"/>
          </reference>
          <reference field="2" count="1" selected="0">
            <x v="0"/>
          </reference>
          <reference field="3" count="1" selected="0">
            <x v="10"/>
          </reference>
        </references>
      </pivotArea>
    </format>
    <format dxfId="2080">
      <pivotArea outline="0" collapsedLevelsAreSubtotals="1" fieldPosition="0"/>
    </format>
    <format dxfId="2081">
      <pivotArea field="2" type="button" dataOnly="0" labelOnly="1" outline="0" axis="axisRow" fieldPosition="0"/>
    </format>
    <format dxfId="2082">
      <pivotArea dataOnly="0" labelOnly="1" fieldPosition="0">
        <references count="1">
          <reference field="2" count="0"/>
        </references>
      </pivotArea>
    </format>
    <format dxfId="2083">
      <pivotArea dataOnly="0" labelOnly="1" grandRow="1" outline="0" fieldPosition="0"/>
    </format>
    <format dxfId="2084">
      <pivotArea dataOnly="0" labelOnly="1" fieldPosition="0">
        <references count="2">
          <reference field="2" count="1" selected="0">
            <x v="0"/>
          </reference>
          <reference field="3" count="3">
            <x v="8"/>
            <x v="9"/>
            <x v="10"/>
          </reference>
        </references>
      </pivotArea>
    </format>
    <format dxfId="2085">
      <pivotArea dataOnly="0" labelOnly="1" fieldPosition="0">
        <references count="2">
          <reference field="2" count="1" selected="0">
            <x v="1"/>
          </reference>
          <reference field="3" count="3">
            <x v="2"/>
            <x v="7"/>
            <x v="11"/>
          </reference>
        </references>
      </pivotArea>
    </format>
    <format dxfId="2086">
      <pivotArea dataOnly="0" labelOnly="1" fieldPosition="0">
        <references count="2">
          <reference field="2" count="1" selected="0">
            <x v="2"/>
          </reference>
          <reference field="3" count="2">
            <x v="1"/>
            <x v="6"/>
          </reference>
        </references>
      </pivotArea>
    </format>
    <format dxfId="2087">
      <pivotArea dataOnly="0" labelOnly="1" fieldPosition="0">
        <references count="2">
          <reference field="2" count="1" selected="0">
            <x v="3"/>
          </reference>
          <reference field="3" count="1">
            <x v="12"/>
          </reference>
        </references>
      </pivotArea>
    </format>
    <format dxfId="2088">
      <pivotArea dataOnly="0" labelOnly="1" fieldPosition="0">
        <references count="3">
          <reference field="1" count="4">
            <x v="3"/>
            <x v="4"/>
            <x v="19"/>
            <x v="20"/>
          </reference>
          <reference field="2" count="1" selected="0">
            <x v="0"/>
          </reference>
          <reference field="3" count="1" selected="0">
            <x v="8"/>
          </reference>
        </references>
      </pivotArea>
    </format>
    <format dxfId="2089">
      <pivotArea dataOnly="0" labelOnly="1" fieldPosition="0">
        <references count="3">
          <reference field="1" count="1">
            <x v="13"/>
          </reference>
          <reference field="2" count="1" selected="0">
            <x v="0"/>
          </reference>
          <reference field="3" count="1" selected="0">
            <x v="9"/>
          </reference>
        </references>
      </pivotArea>
    </format>
    <format dxfId="2090">
      <pivotArea dataOnly="0" labelOnly="1" fieldPosition="0">
        <references count="3">
          <reference field="1" count="1">
            <x v="2"/>
          </reference>
          <reference field="2" count="1" selected="0">
            <x v="0"/>
          </reference>
          <reference field="3" count="1" selected="0">
            <x v="10"/>
          </reference>
        </references>
      </pivotArea>
    </format>
    <format dxfId="2091">
      <pivotArea dataOnly="0" labelOnly="1" fieldPosition="0">
        <references count="3">
          <reference field="1" count="12">
            <x v="6"/>
            <x v="7"/>
            <x v="9"/>
            <x v="11"/>
            <x v="12"/>
            <x v="14"/>
            <x v="15"/>
            <x v="16"/>
            <x v="17"/>
            <x v="18"/>
            <x v="22"/>
            <x v="23"/>
          </reference>
          <reference field="2" count="1" selected="0">
            <x v="1"/>
          </reference>
          <reference field="3" count="1" selected="0">
            <x v="2"/>
          </reference>
        </references>
      </pivotArea>
    </format>
    <format dxfId="2092">
      <pivotArea dataOnly="0" labelOnly="1" fieldPosition="0">
        <references count="3">
          <reference field="1" count="1">
            <x v="10"/>
          </reference>
          <reference field="2" count="1" selected="0">
            <x v="1"/>
          </reference>
          <reference field="3" count="1" selected="0">
            <x v="7"/>
          </reference>
        </references>
      </pivotArea>
    </format>
    <format dxfId="2093">
      <pivotArea dataOnly="0" labelOnly="1" fieldPosition="0">
        <references count="3">
          <reference field="1" count="3">
            <x v="0"/>
            <x v="13"/>
            <x v="24"/>
          </reference>
          <reference field="2" count="1" selected="0">
            <x v="1"/>
          </reference>
          <reference field="3" count="1" selected="0">
            <x v="11"/>
          </reference>
        </references>
      </pivotArea>
    </format>
    <format dxfId="2094">
      <pivotArea dataOnly="0" labelOnly="1" fieldPosition="0">
        <references count="3">
          <reference field="1" count="3">
            <x v="6"/>
            <x v="21"/>
            <x v="23"/>
          </reference>
          <reference field="2" count="1" selected="0">
            <x v="2"/>
          </reference>
          <reference field="3" count="1" selected="0">
            <x v="1"/>
          </reference>
        </references>
      </pivotArea>
    </format>
    <format dxfId="2095">
      <pivotArea dataOnly="0" labelOnly="1" fieldPosition="0">
        <references count="3">
          <reference field="1" count="1">
            <x v="8"/>
          </reference>
          <reference field="2" count="1" selected="0">
            <x v="2"/>
          </reference>
          <reference field="3" count="1" selected="0">
            <x v="6"/>
          </reference>
        </references>
      </pivotArea>
    </format>
    <format dxfId="2096">
      <pivotArea dataOnly="0" labelOnly="1" fieldPosition="0">
        <references count="3">
          <reference field="1" count="2">
            <x v="0"/>
            <x v="1"/>
          </reference>
          <reference field="2" count="1" selected="0">
            <x v="3"/>
          </reference>
          <reference field="3" count="1" selected="0">
            <x v="12"/>
          </reference>
        </references>
      </pivotArea>
    </format>
    <format dxfId="2097">
      <pivotArea dataOnly="0" labelOnly="1" fieldPosition="0">
        <references count="1">
          <reference field="27" count="0"/>
        </references>
      </pivotArea>
    </format>
    <format dxfId="209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D2721E-4F8A-4A8B-B5CC-7CBB0DA68905}" name="PivotTable5" cacheId="16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46:AA74" firstHeaderRow="1" firstDataRow="2" firstDataCol="1" rowPageCount="1" colPageCount="1"/>
  <pivotFields count="38">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2"/>
        <item x="3"/>
        <item x="1"/>
        <item t="default"/>
      </items>
    </pivotField>
    <pivotField showAll="0"/>
    <pivotField axis="axisRow" showAll="0">
      <items count="5">
        <item x="1"/>
        <item x="0"/>
        <item x="2"/>
        <item m="1" x="3"/>
        <item t="default"/>
      </items>
    </pivotField>
    <pivotField showAll="0"/>
    <pivotField showAll="0"/>
    <pivotField axis="axisCol" showAll="0">
      <items count="7">
        <item m="1" x="5"/>
        <item m="1" x="4"/>
        <item m="1" x="3"/>
        <item x="1"/>
        <item x="2"/>
        <item x="0"/>
        <item t="default"/>
      </items>
    </pivotField>
    <pivotField axis="axisRow" showAll="0">
      <items count="10">
        <item x="0"/>
        <item x="3"/>
        <item m="1" x="7"/>
        <item m="1" x="8"/>
        <item sd="0" x="2"/>
        <item sd="0" x="5"/>
        <item sd="0"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3">
    <field x="21"/>
    <field x="25"/>
    <field x="19"/>
  </rowFields>
  <rowItems count="27">
    <i>
      <x/>
    </i>
    <i r="1">
      <x v="4"/>
    </i>
    <i r="1">
      <x v="5"/>
    </i>
    <i r="1">
      <x v="6"/>
    </i>
    <i r="1">
      <x v="7"/>
    </i>
    <i r="2">
      <x/>
    </i>
    <i r="2">
      <x v="1"/>
    </i>
    <i r="2">
      <x v="3"/>
    </i>
    <i r="1">
      <x v="8"/>
    </i>
    <i r="2">
      <x/>
    </i>
    <i r="2">
      <x v="1"/>
    </i>
    <i r="2">
      <x v="3"/>
    </i>
    <i>
      <x v="1"/>
    </i>
    <i r="1">
      <x v="4"/>
    </i>
    <i r="1">
      <x v="6"/>
    </i>
    <i r="1">
      <x v="7"/>
    </i>
    <i r="2">
      <x/>
    </i>
    <i r="2">
      <x v="1"/>
    </i>
    <i r="2">
      <x v="2"/>
    </i>
    <i r="1">
      <x v="8"/>
    </i>
    <i r="2">
      <x/>
    </i>
    <i r="2">
      <x v="1"/>
    </i>
    <i r="2">
      <x v="2"/>
    </i>
    <i>
      <x v="2"/>
    </i>
    <i r="1">
      <x v="4"/>
    </i>
    <i r="1">
      <x v="5"/>
    </i>
    <i t="grand">
      <x/>
    </i>
  </rowItems>
  <colFields count="1">
    <field x="24"/>
  </colFields>
  <colItems count="3">
    <i>
      <x v="3"/>
    </i>
    <i>
      <x v="4"/>
    </i>
    <i t="grand">
      <x/>
    </i>
  </colItems>
  <pageFields count="1">
    <pageField fld="1" hier="-1"/>
  </pageFields>
  <dataFields count="1">
    <dataField name="Count of CBR Status" fld="19" subtotal="count" baseField="0" baseItem="0"/>
  </dataFields>
  <formats count="46">
    <format dxfId="1978">
      <pivotArea dataOnly="0" labelOnly="1" fieldPosition="0">
        <references count="2">
          <reference field="21" count="1" selected="0">
            <x v="0"/>
          </reference>
          <reference field="25" count="2">
            <x v="2"/>
            <x v="3"/>
          </reference>
        </references>
      </pivotArea>
    </format>
    <format dxfId="1979">
      <pivotArea dataOnly="0" labelOnly="1" fieldPosition="0">
        <references count="2">
          <reference field="21" count="1" selected="0">
            <x v="1"/>
          </reference>
          <reference field="25" count="5">
            <x v="2"/>
            <x v="3"/>
            <x v="4"/>
            <x v="5"/>
            <x v="6"/>
          </reference>
        </references>
      </pivotArea>
    </format>
    <format dxfId="1980">
      <pivotArea dataOnly="0" labelOnly="1" fieldPosition="0">
        <references count="2">
          <reference field="21" count="1" selected="0">
            <x v="2"/>
          </reference>
          <reference field="25" count="6">
            <x v="2"/>
            <x v="3"/>
            <x v="4"/>
            <x v="5"/>
            <x v="6"/>
            <x v="7"/>
          </reference>
        </references>
      </pivotArea>
    </format>
    <format dxfId="1981">
      <pivotArea collapsedLevelsAreSubtotals="1" fieldPosition="0">
        <references count="2">
          <reference field="21" count="1" selected="0">
            <x v="0"/>
          </reference>
          <reference field="25" count="2">
            <x v="2"/>
            <x v="3"/>
          </reference>
        </references>
      </pivotArea>
    </format>
    <format dxfId="1982">
      <pivotArea dataOnly="0" labelOnly="1" fieldPosition="0">
        <references count="2">
          <reference field="21" count="1" selected="0">
            <x v="0"/>
          </reference>
          <reference field="25" count="2">
            <x v="2"/>
            <x v="3"/>
          </reference>
        </references>
      </pivotArea>
    </format>
    <format dxfId="1983">
      <pivotArea collapsedLevelsAreSubtotals="1" fieldPosition="0">
        <references count="2">
          <reference field="21" count="1" selected="0">
            <x v="1"/>
          </reference>
          <reference field="25" count="2">
            <x v="2"/>
            <x v="3"/>
          </reference>
        </references>
      </pivotArea>
    </format>
    <format dxfId="1984">
      <pivotArea dataOnly="0" labelOnly="1" fieldPosition="0">
        <references count="2">
          <reference field="21" count="1" selected="0">
            <x v="1"/>
          </reference>
          <reference field="25" count="2">
            <x v="2"/>
            <x v="3"/>
          </reference>
        </references>
      </pivotArea>
    </format>
    <format dxfId="1985">
      <pivotArea collapsedLevelsAreSubtotals="1" fieldPosition="0">
        <references count="2">
          <reference field="21" count="1" selected="0">
            <x v="2"/>
          </reference>
          <reference field="25" count="2">
            <x v="2"/>
            <x v="3"/>
          </reference>
        </references>
      </pivotArea>
    </format>
    <format dxfId="1986">
      <pivotArea dataOnly="0" labelOnly="1" fieldPosition="0">
        <references count="2">
          <reference field="21" count="1" selected="0">
            <x v="2"/>
          </reference>
          <reference field="25" count="2">
            <x v="2"/>
            <x v="3"/>
          </reference>
        </references>
      </pivotArea>
    </format>
    <format dxfId="1987">
      <pivotArea collapsedLevelsAreSubtotals="1" fieldPosition="0">
        <references count="2">
          <reference field="21" count="1" selected="0">
            <x v="1"/>
          </reference>
          <reference field="25" count="3">
            <x v="4"/>
            <x v="5"/>
            <x v="6"/>
          </reference>
        </references>
      </pivotArea>
    </format>
    <format dxfId="1988">
      <pivotArea dataOnly="0" labelOnly="1" fieldPosition="0">
        <references count="2">
          <reference field="21" count="1" selected="0">
            <x v="1"/>
          </reference>
          <reference field="25" count="3">
            <x v="4"/>
            <x v="5"/>
            <x v="6"/>
          </reference>
        </references>
      </pivotArea>
    </format>
    <format dxfId="1989">
      <pivotArea collapsedLevelsAreSubtotals="1" fieldPosition="0">
        <references count="2">
          <reference field="21" count="1" selected="0">
            <x v="2"/>
          </reference>
          <reference field="25" count="4">
            <x v="4"/>
            <x v="5"/>
            <x v="6"/>
            <x v="7"/>
          </reference>
        </references>
      </pivotArea>
    </format>
    <format dxfId="1990">
      <pivotArea dataOnly="0" labelOnly="1" fieldPosition="0">
        <references count="2">
          <reference field="21" count="1" selected="0">
            <x v="2"/>
          </reference>
          <reference field="25" count="4">
            <x v="4"/>
            <x v="5"/>
            <x v="6"/>
            <x v="7"/>
          </reference>
        </references>
      </pivotArea>
    </format>
    <format dxfId="1991">
      <pivotArea type="all" dataOnly="0" outline="0" fieldPosition="0"/>
    </format>
    <format dxfId="1992">
      <pivotArea outline="0" collapsedLevelsAreSubtotals="1" fieldPosition="0"/>
    </format>
    <format dxfId="1993">
      <pivotArea type="origin" dataOnly="0" labelOnly="1" outline="0" fieldPosition="0"/>
    </format>
    <format dxfId="1994">
      <pivotArea field="24" type="button" dataOnly="0" labelOnly="1" outline="0" axis="axisCol" fieldPosition="0"/>
    </format>
    <format dxfId="1995">
      <pivotArea type="topRight" dataOnly="0" labelOnly="1" outline="0" fieldPosition="0"/>
    </format>
    <format dxfId="1996">
      <pivotArea field="21" type="button" dataOnly="0" labelOnly="1" outline="0" axis="axisRow" fieldPosition="0"/>
    </format>
    <format dxfId="1997">
      <pivotArea dataOnly="0" labelOnly="1" fieldPosition="0">
        <references count="1">
          <reference field="21" count="0"/>
        </references>
      </pivotArea>
    </format>
    <format dxfId="1998">
      <pivotArea dataOnly="0" labelOnly="1" grandRow="1" outline="0" fieldPosition="0"/>
    </format>
    <format dxfId="1999">
      <pivotArea dataOnly="0" labelOnly="1" fieldPosition="0">
        <references count="2">
          <reference field="21" count="1" selected="0">
            <x v="0"/>
          </reference>
          <reference field="25" count="2">
            <x v="2"/>
            <x v="3"/>
          </reference>
        </references>
      </pivotArea>
    </format>
    <format dxfId="2000">
      <pivotArea dataOnly="0" labelOnly="1" fieldPosition="0">
        <references count="2">
          <reference field="21" count="1" selected="0">
            <x v="1"/>
          </reference>
          <reference field="25" count="5">
            <x v="2"/>
            <x v="3"/>
            <x v="4"/>
            <x v="5"/>
            <x v="6"/>
          </reference>
        </references>
      </pivotArea>
    </format>
    <format dxfId="2001">
      <pivotArea dataOnly="0" labelOnly="1" fieldPosition="0">
        <references count="2">
          <reference field="21" count="1" selected="0">
            <x v="2"/>
          </reference>
          <reference field="25" count="6">
            <x v="2"/>
            <x v="3"/>
            <x v="4"/>
            <x v="5"/>
            <x v="6"/>
            <x v="7"/>
          </reference>
        </references>
      </pivotArea>
    </format>
    <format dxfId="2002">
      <pivotArea dataOnly="0" labelOnly="1" fieldPosition="0">
        <references count="1">
          <reference field="24" count="2">
            <x v="0"/>
            <x v="1"/>
          </reference>
        </references>
      </pivotArea>
    </format>
    <format dxfId="2003">
      <pivotArea dataOnly="0" labelOnly="1" grandCol="1" outline="0" fieldPosition="0"/>
    </format>
    <format dxfId="2004">
      <pivotArea dataOnly="0" labelOnly="1" fieldPosition="0">
        <references count="2">
          <reference field="21" count="1" selected="0">
            <x v="1"/>
          </reference>
          <reference field="25" count="5">
            <x v="4"/>
            <x v="5"/>
            <x v="6"/>
            <x v="7"/>
            <x v="8"/>
          </reference>
        </references>
      </pivotArea>
    </format>
    <format dxfId="2005">
      <pivotArea dataOnly="0" labelOnly="1" fieldPosition="0">
        <references count="2">
          <reference field="21" count="1" selected="0">
            <x v="2"/>
          </reference>
          <reference field="25" count="5">
            <x v="4"/>
            <x v="5"/>
            <x v="6"/>
            <x v="7"/>
            <x v="8"/>
          </reference>
        </references>
      </pivotArea>
    </format>
    <format dxfId="2006">
      <pivotArea collapsedLevelsAreSubtotals="1" fieldPosition="0">
        <references count="2">
          <reference field="21" count="1" selected="0">
            <x v="1"/>
          </reference>
          <reference field="25" count="2">
            <x v="7"/>
            <x v="8"/>
          </reference>
        </references>
      </pivotArea>
    </format>
    <format dxfId="2007">
      <pivotArea dataOnly="0" labelOnly="1" fieldPosition="0">
        <references count="2">
          <reference field="21" count="1" selected="0">
            <x v="1"/>
          </reference>
          <reference field="25" count="2">
            <x v="7"/>
            <x v="8"/>
          </reference>
        </references>
      </pivotArea>
    </format>
    <format dxfId="2008">
      <pivotArea collapsedLevelsAreSubtotals="1" fieldPosition="0">
        <references count="2">
          <reference field="21" count="1" selected="0">
            <x v="2"/>
          </reference>
          <reference field="25" count="2">
            <x v="7"/>
            <x v="8"/>
          </reference>
        </references>
      </pivotArea>
    </format>
    <format dxfId="2009">
      <pivotArea dataOnly="0" labelOnly="1" fieldPosition="0">
        <references count="2">
          <reference field="21" count="1" selected="0">
            <x v="2"/>
          </reference>
          <reference field="25" count="2">
            <x v="7"/>
            <x v="8"/>
          </reference>
        </references>
      </pivotArea>
    </format>
    <format dxfId="2010">
      <pivotArea dataOnly="0" labelOnly="1" fieldPosition="0">
        <references count="1">
          <reference field="21" count="2">
            <x v="1"/>
            <x v="2"/>
          </reference>
        </references>
      </pivotArea>
    </format>
    <format dxfId="2011">
      <pivotArea dataOnly="0" labelOnly="1" grandRow="1" outline="0" fieldPosition="0"/>
    </format>
    <format dxfId="2012">
      <pivotArea dataOnly="0" labelOnly="1" fieldPosition="0">
        <references count="2">
          <reference field="21" count="1" selected="0">
            <x v="1"/>
          </reference>
          <reference field="25" count="5">
            <x v="4"/>
            <x v="5"/>
            <x v="6"/>
            <x v="7"/>
            <x v="8"/>
          </reference>
        </references>
      </pivotArea>
    </format>
    <format dxfId="2013">
      <pivotArea dataOnly="0" labelOnly="1" fieldPosition="0">
        <references count="2">
          <reference field="21" count="1" selected="0">
            <x v="2"/>
          </reference>
          <reference field="25" count="5">
            <x v="4"/>
            <x v="5"/>
            <x v="6"/>
            <x v="7"/>
            <x v="8"/>
          </reference>
        </references>
      </pivotArea>
    </format>
    <format dxfId="2014">
      <pivotArea dataOnly="0" labelOnly="1" fieldPosition="0">
        <references count="2">
          <reference field="21" count="1" selected="0">
            <x v="0"/>
          </reference>
          <reference field="25" count="5">
            <x v="4"/>
            <x v="5"/>
            <x v="6"/>
            <x v="7"/>
            <x v="8"/>
          </reference>
        </references>
      </pivotArea>
    </format>
    <format dxfId="2015">
      <pivotArea collapsedLevelsAreSubtotals="1" fieldPosition="0">
        <references count="2">
          <reference field="21" count="1" selected="0">
            <x v="0"/>
          </reference>
          <reference field="25" count="3">
            <x v="4"/>
            <x v="5"/>
            <x v="6"/>
          </reference>
        </references>
      </pivotArea>
    </format>
    <format dxfId="2016">
      <pivotArea dataOnly="0" labelOnly="1" fieldPosition="0">
        <references count="2">
          <reference field="21" count="1" selected="0">
            <x v="0"/>
          </reference>
          <reference field="25" count="3">
            <x v="4"/>
            <x v="5"/>
            <x v="6"/>
          </reference>
        </references>
      </pivotArea>
    </format>
    <format dxfId="2017">
      <pivotArea collapsedLevelsAreSubtotals="1" fieldPosition="0">
        <references count="2">
          <reference field="21" count="1" selected="0">
            <x v="0"/>
          </reference>
          <reference field="25" count="2">
            <x v="7"/>
            <x v="8"/>
          </reference>
        </references>
      </pivotArea>
    </format>
    <format dxfId="2018">
      <pivotArea dataOnly="0" labelOnly="1" fieldPosition="0">
        <references count="2">
          <reference field="21" count="1" selected="0">
            <x v="0"/>
          </reference>
          <reference field="25" count="2">
            <x v="7"/>
            <x v="8"/>
          </reference>
        </references>
      </pivotArea>
    </format>
    <format dxfId="2019">
      <pivotArea collapsedLevelsAreSubtotals="1" fieldPosition="0">
        <references count="2">
          <reference field="21" count="1" selected="0">
            <x v="1"/>
          </reference>
          <reference field="25" count="1">
            <x v="4"/>
          </reference>
        </references>
      </pivotArea>
    </format>
    <format dxfId="2020">
      <pivotArea dataOnly="0" labelOnly="1" fieldPosition="0">
        <references count="2">
          <reference field="21" count="1" selected="0">
            <x v="1"/>
          </reference>
          <reference field="25" count="1">
            <x v="4"/>
          </reference>
        </references>
      </pivotArea>
    </format>
    <format dxfId="2021">
      <pivotArea collapsedLevelsAreSubtotals="1" fieldPosition="0">
        <references count="2">
          <reference field="21" count="1" selected="0">
            <x v="2"/>
          </reference>
          <reference field="25" count="1">
            <x v="4"/>
          </reference>
        </references>
      </pivotArea>
    </format>
    <format dxfId="2022">
      <pivotArea dataOnly="0" labelOnly="1" fieldPosition="0">
        <references count="2">
          <reference field="21" count="1" selected="0">
            <x v="2"/>
          </reference>
          <reference field="25" count="1">
            <x v="4"/>
          </reference>
        </references>
      </pivotArea>
    </format>
    <format dxfId="2023">
      <pivotArea dataOnly="0" labelOnly="1" fieldPosition="0">
        <references count="2">
          <reference field="21" count="1" selected="0">
            <x v="3"/>
          </reference>
          <reference field="25" count="2">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16B7D9-461C-40F2-B306-8C8147427F38}" name="PivotTable2" cacheId="160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xecute init">
  <location ref="A68:E85" firstHeaderRow="1" firstDataRow="2" firstDataCol="1" rowPageCount="1" colPageCount="1"/>
  <pivotFields count="30">
    <pivotField axis="axisPage" showAll="0">
      <items count="3">
        <item x="0"/>
        <item x="1"/>
        <item t="default"/>
      </items>
    </pivotField>
    <pivotField axis="axisRow" showAll="0">
      <items count="24">
        <item sd="0" x="12"/>
        <item sd="0" x="18"/>
        <item sd="0" x="19"/>
        <item sd="0" x="4"/>
        <item sd="0" x="5"/>
        <item sd="0" x="17"/>
        <item sd="0" x="2"/>
        <item x="11"/>
        <item sd="0" x="20"/>
        <item x="21"/>
        <item sd="0" x="16"/>
        <item sd="0" x="22"/>
        <item sd="0" x="3"/>
        <item x="14"/>
        <item sd="0" x="9"/>
        <item x="7"/>
        <item sd="0" x="0"/>
        <item x="1"/>
        <item sd="0" x="10"/>
        <item sd="0" x="13"/>
        <item x="8"/>
        <item x="6"/>
        <item sd="0" x="15"/>
        <item t="default"/>
      </items>
    </pivotField>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82">
        <item x="129"/>
        <item x="130"/>
        <item x="132"/>
        <item x="131"/>
        <item x="77"/>
        <item x="28"/>
        <item x="69"/>
        <item x="72"/>
        <item x="71"/>
        <item x="79"/>
        <item x="68"/>
        <item x="76"/>
        <item x="73"/>
        <item x="27"/>
        <item x="75"/>
        <item x="78"/>
        <item x="26"/>
        <item x="70"/>
        <item x="74"/>
        <item x="80"/>
        <item x="67"/>
        <item x="10"/>
        <item x="149"/>
        <item x="12"/>
        <item x="5"/>
        <item x="9"/>
        <item x="6"/>
        <item x="17"/>
        <item x="7"/>
        <item x="15"/>
        <item x="8"/>
        <item x="16"/>
        <item x="178"/>
        <item x="126"/>
        <item x="128"/>
        <item x="127"/>
        <item x="134"/>
        <item x="93"/>
        <item x="94"/>
        <item x="135"/>
        <item x="136"/>
        <item x="88"/>
        <item x="137"/>
        <item x="138"/>
        <item x="139"/>
        <item x="89"/>
        <item x="91"/>
        <item x="90"/>
        <item x="140"/>
        <item x="141"/>
        <item x="142"/>
        <item x="86"/>
        <item x="143"/>
        <item x="144"/>
        <item x="95"/>
        <item x="96"/>
        <item x="97"/>
        <item x="98"/>
        <item x="145"/>
        <item x="92"/>
        <item x="147"/>
        <item x="148"/>
        <item x="87"/>
        <item x="146"/>
        <item x="39"/>
        <item x="31"/>
        <item x="35"/>
        <item x="29"/>
        <item x="153"/>
        <item x="154"/>
        <item x="152"/>
        <item x="151"/>
        <item x="150"/>
        <item x="37"/>
        <item x="30"/>
        <item x="38"/>
        <item x="32"/>
        <item x="33"/>
        <item x="40"/>
        <item x="34"/>
        <item x="36"/>
        <item x="23"/>
        <item x="19"/>
        <item x="18"/>
        <item x="25"/>
        <item x="21"/>
        <item x="22"/>
        <item x="24"/>
        <item x="20"/>
        <item x="165"/>
        <item x="163"/>
        <item x="66"/>
        <item x="104"/>
        <item x="108"/>
        <item x="116"/>
        <item x="105"/>
        <item x="103"/>
        <item x="113"/>
        <item x="102"/>
        <item x="106"/>
        <item x="115"/>
        <item x="114"/>
        <item x="158"/>
        <item x="117"/>
        <item x="14"/>
        <item x="63"/>
        <item x="64"/>
        <item x="107"/>
        <item x="43"/>
        <item x="166"/>
        <item x="164"/>
        <item x="44"/>
        <item x="111"/>
        <item x="109"/>
        <item x="110"/>
        <item x="41"/>
        <item x="174"/>
        <item x="61"/>
        <item x="56"/>
        <item x="59"/>
        <item x="53"/>
        <item x="55"/>
        <item x="54"/>
        <item x="57"/>
        <item x="58"/>
        <item x="60"/>
        <item x="52"/>
        <item x="173"/>
        <item x="51"/>
        <item x="99"/>
        <item x="160"/>
        <item x="161"/>
        <item x="125"/>
        <item x="4"/>
        <item x="62"/>
        <item x="112"/>
        <item x="168"/>
        <item x="169"/>
        <item x="170"/>
        <item x="171"/>
        <item x="172"/>
        <item x="50"/>
        <item x="175"/>
        <item x="49"/>
        <item x="42"/>
        <item x="167"/>
        <item x="13"/>
        <item x="1"/>
        <item x="177"/>
        <item x="2"/>
        <item x="0"/>
        <item x="3"/>
        <item x="11"/>
        <item x="133"/>
        <item x="123"/>
        <item x="119"/>
        <item x="122"/>
        <item x="121"/>
        <item x="124"/>
        <item x="120"/>
        <item x="118"/>
        <item x="156"/>
        <item x="157"/>
        <item x="162"/>
        <item x="47"/>
        <item x="46"/>
        <item x="176"/>
        <item x="48"/>
        <item x="45"/>
        <item x="100"/>
        <item x="179"/>
        <item x="101"/>
        <item x="180"/>
        <item x="65"/>
        <item x="81"/>
        <item x="82"/>
        <item x="83"/>
        <item x="84"/>
        <item x="85"/>
        <item x="155"/>
        <item x="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2"/>
        <item m="1" x="3"/>
        <item x="0"/>
        <item x="1"/>
        <item t="default"/>
      </items>
    </pivotField>
  </pivotFields>
  <rowFields count="3">
    <field x="2"/>
    <field x="1"/>
    <field x="16"/>
  </rowFields>
  <rowItems count="16">
    <i>
      <x/>
    </i>
    <i r="1">
      <x v="3"/>
    </i>
    <i r="1">
      <x v="4"/>
    </i>
    <i r="1">
      <x v="18"/>
    </i>
    <i>
      <x v="1"/>
    </i>
    <i r="1">
      <x v="6"/>
    </i>
    <i r="1">
      <x v="8"/>
    </i>
    <i r="1">
      <x v="10"/>
    </i>
    <i r="1">
      <x v="11"/>
    </i>
    <i r="1">
      <x v="12"/>
    </i>
    <i r="1">
      <x v="14"/>
    </i>
    <i r="1">
      <x v="16"/>
    </i>
    <i r="1">
      <x v="22"/>
    </i>
    <i>
      <x v="3"/>
    </i>
    <i r="1">
      <x/>
    </i>
    <i t="grand">
      <x/>
    </i>
  </rowItems>
  <colFields count="1">
    <field x="29"/>
  </colFields>
  <colItems count="4">
    <i>
      <x/>
    </i>
    <i>
      <x v="2"/>
    </i>
    <i>
      <x v="3"/>
    </i>
    <i t="grand">
      <x/>
    </i>
  </colItems>
  <pageFields count="1">
    <pageField fld="0" item="0" hier="-1"/>
  </pageFields>
  <dataFields count="1">
    <dataField name="Count Table" fld="16" subtotal="count" baseField="0" baseItem="0"/>
  </dataFields>
  <formats count="55">
    <format dxfId="1923">
      <pivotArea dataOnly="0" labelOnly="1" outline="0" axis="axisValues" fieldPosition="0"/>
    </format>
    <format dxfId="1924">
      <pivotArea dataOnly="0" labelOnly="1" outline="0" axis="axisValues" fieldPosition="0"/>
    </format>
    <format dxfId="1925">
      <pivotArea dataOnly="0" labelOnly="1" grandCol="1" outline="0" fieldPosition="0"/>
    </format>
    <format dxfId="1926">
      <pivotArea dataOnly="0" labelOnly="1" grandCol="1" outline="0" fieldPosition="0"/>
    </format>
    <format dxfId="1927">
      <pivotArea dataOnly="0" labelOnly="1" grandCol="1" outline="0" fieldPosition="0"/>
    </format>
    <format dxfId="1928">
      <pivotArea dataOnly="0" labelOnly="1" grandCol="1" outline="0" fieldPosition="0"/>
    </format>
    <format dxfId="1929">
      <pivotArea dataOnly="0" labelOnly="1" grandCol="1" outline="0" fieldPosition="0"/>
    </format>
    <format dxfId="1930">
      <pivotArea field="2" type="button" dataOnly="0" labelOnly="1" outline="0" axis="axisRow" fieldPosition="0"/>
    </format>
    <format dxfId="1931">
      <pivotArea dataOnly="0" labelOnly="1" grandCol="1" outline="0" fieldPosition="0"/>
    </format>
    <format dxfId="1932">
      <pivotArea field="2" type="button" dataOnly="0" labelOnly="1" outline="0" axis="axisRow" fieldPosition="0"/>
    </format>
    <format dxfId="1933">
      <pivotArea dataOnly="0" labelOnly="1" grandCol="1" outline="0" fieldPosition="0"/>
    </format>
    <format dxfId="1934">
      <pivotArea grandCol="1" outline="0" collapsedLevelsAreSubtotals="1" fieldPosition="0"/>
    </format>
    <format dxfId="1935">
      <pivotArea dataOnly="0" labelOnly="1" grandCol="1" outline="0" fieldPosition="0"/>
    </format>
    <format dxfId="1936">
      <pivotArea outline="0" collapsedLevelsAreSubtotals="1" fieldPosition="0"/>
    </format>
    <format dxfId="1937">
      <pivotArea field="2" type="button" dataOnly="0" labelOnly="1" outline="0" axis="axisRow" fieldPosition="0"/>
    </format>
    <format dxfId="1938">
      <pivotArea dataOnly="0" labelOnly="1" fieldPosition="0">
        <references count="1">
          <reference field="2" count="2">
            <x v="0"/>
            <x v="1"/>
          </reference>
        </references>
      </pivotArea>
    </format>
    <format dxfId="1939">
      <pivotArea dataOnly="0" labelOnly="1" grandRow="1" outline="0" fieldPosition="0"/>
    </format>
    <format dxfId="1940">
      <pivotArea dataOnly="0" labelOnly="1" grandCol="1" outline="0" fieldPosition="0"/>
    </format>
    <format dxfId="1941">
      <pivotArea field="2" type="button" dataOnly="0" labelOnly="1" outline="0" axis="axisRow" fieldPosition="0"/>
    </format>
    <format dxfId="1942">
      <pivotArea dataOnly="0" labelOnly="1" grandCol="1" outline="0" fieldPosition="0"/>
    </format>
    <format dxfId="1943">
      <pivotArea field="0" type="button" dataOnly="0" labelOnly="1" outline="0" axis="axisPage" fieldPosition="0"/>
    </format>
    <format dxfId="1944">
      <pivotArea dataOnly="0" labelOnly="1" grandCol="1" outline="0" fieldPosition="0"/>
    </format>
    <format dxfId="1945">
      <pivotArea grandCol="1" outline="0" collapsedLevelsAreSubtotals="1" fieldPosition="0"/>
    </format>
    <format dxfId="1946">
      <pivotArea dataOnly="0" labelOnly="1" grandCol="1" outline="0" fieldPosition="0"/>
    </format>
    <format dxfId="1947">
      <pivotArea field="2" type="button" dataOnly="0" labelOnly="1" outline="0" axis="axisRow" fieldPosition="0"/>
    </format>
    <format dxfId="1948">
      <pivotArea dataOnly="0" labelOnly="1" fieldPosition="0">
        <references count="1">
          <reference field="2" count="2">
            <x v="0"/>
            <x v="1"/>
          </reference>
        </references>
      </pivotArea>
    </format>
    <format dxfId="1949">
      <pivotArea dataOnly="0" labelOnly="1" grandRow="1" outline="0" fieldPosition="0"/>
    </format>
    <format dxfId="1950">
      <pivotArea dataOnly="0" labelOnly="1" grandCol="1" outline="0" fieldPosition="0"/>
    </format>
    <format dxfId="1951">
      <pivotArea dataOnly="0" labelOnly="1" grandCol="1" outline="0" fieldPosition="0"/>
    </format>
    <format dxfId="1952">
      <pivotArea dataOnly="0" labelOnly="1" grandCol="1" outline="0" fieldPosition="0"/>
    </format>
    <format dxfId="1953">
      <pivotArea dataOnly="0" labelOnly="1" fieldPosition="0">
        <references count="1">
          <reference field="29" count="0"/>
        </references>
      </pivotArea>
    </format>
    <format dxfId="1954">
      <pivotArea dataOnly="0" labelOnly="1" grandCol="1" outline="0" fieldPosition="0"/>
    </format>
    <format dxfId="1955">
      <pivotArea outline="0" collapsedLevelsAreSubtotals="1" fieldPosition="0">
        <references count="1">
          <reference field="29" count="1" selected="0">
            <x v="2"/>
          </reference>
        </references>
      </pivotArea>
    </format>
    <format dxfId="1956">
      <pivotArea outline="0" collapsedLevelsAreSubtotals="1" fieldPosition="0">
        <references count="1">
          <reference field="29" count="1" selected="0">
            <x v="3"/>
          </reference>
        </references>
      </pivotArea>
    </format>
    <format dxfId="1957">
      <pivotArea outline="0" collapsedLevelsAreSubtotals="1" fieldPosition="0"/>
    </format>
    <format dxfId="1958">
      <pivotArea field="2" type="button" dataOnly="0" labelOnly="1" outline="0" axis="axisRow" fieldPosition="0"/>
    </format>
    <format dxfId="1959">
      <pivotArea dataOnly="0" labelOnly="1" fieldPosition="0">
        <references count="1">
          <reference field="2" count="3">
            <x v="0"/>
            <x v="1"/>
            <x v="3"/>
          </reference>
        </references>
      </pivotArea>
    </format>
    <format dxfId="1960">
      <pivotArea dataOnly="0" labelOnly="1" grandRow="1" outline="0" fieldPosition="0"/>
    </format>
    <format dxfId="1961">
      <pivotArea dataOnly="0" labelOnly="1" fieldPosition="0">
        <references count="2">
          <reference field="1" count="3">
            <x v="3"/>
            <x v="4"/>
            <x v="18"/>
          </reference>
          <reference field="2" count="1" selected="0">
            <x v="0"/>
          </reference>
        </references>
      </pivotArea>
    </format>
    <format dxfId="1962">
      <pivotArea dataOnly="0" labelOnly="1" fieldPosition="0">
        <references count="2">
          <reference field="1" count="8">
            <x v="6"/>
            <x v="8"/>
            <x v="10"/>
            <x v="11"/>
            <x v="12"/>
            <x v="14"/>
            <x v="16"/>
            <x v="22"/>
          </reference>
          <reference field="2" count="1" selected="0">
            <x v="1"/>
          </reference>
        </references>
      </pivotArea>
    </format>
    <format dxfId="1963">
      <pivotArea dataOnly="0" labelOnly="1" fieldPosition="0">
        <references count="2">
          <reference field="1" count="1">
            <x v="0"/>
          </reference>
          <reference field="2" count="1" selected="0">
            <x v="3"/>
          </reference>
        </references>
      </pivotArea>
    </format>
    <format dxfId="1964">
      <pivotArea dataOnly="0" labelOnly="1" fieldPosition="0">
        <references count="1">
          <reference field="29" count="0"/>
        </references>
      </pivotArea>
    </format>
    <format dxfId="1965">
      <pivotArea dataOnly="0" labelOnly="1" grandCol="1" outline="0" fieldPosition="0"/>
    </format>
    <format dxfId="1966">
      <pivotArea collapsedLevelsAreSubtotals="1" fieldPosition="0">
        <references count="1">
          <reference field="2" count="1">
            <x v="0"/>
          </reference>
        </references>
      </pivotArea>
    </format>
    <format dxfId="1967">
      <pivotArea dataOnly="0" labelOnly="1" fieldPosition="0">
        <references count="1">
          <reference field="2" count="1">
            <x v="0"/>
          </reference>
        </references>
      </pivotArea>
    </format>
    <format dxfId="1968">
      <pivotArea collapsedLevelsAreSubtotals="1" fieldPosition="0">
        <references count="1">
          <reference field="2" count="1">
            <x v="1"/>
          </reference>
        </references>
      </pivotArea>
    </format>
    <format dxfId="1969">
      <pivotArea dataOnly="0" labelOnly="1" fieldPosition="0">
        <references count="1">
          <reference field="2" count="1">
            <x v="1"/>
          </reference>
        </references>
      </pivotArea>
    </format>
    <format dxfId="1970">
      <pivotArea collapsedLevelsAreSubtotals="1" fieldPosition="0">
        <references count="1">
          <reference field="2" count="1">
            <x v="3"/>
          </reference>
        </references>
      </pivotArea>
    </format>
    <format dxfId="1971">
      <pivotArea dataOnly="0" labelOnly="1" fieldPosition="0">
        <references count="1">
          <reference field="2" count="1">
            <x v="3"/>
          </reference>
        </references>
      </pivotArea>
    </format>
    <format dxfId="1972">
      <pivotArea field="2" type="button" dataOnly="0" labelOnly="1" outline="0" axis="axisRow" fieldPosition="0"/>
    </format>
    <format dxfId="1973">
      <pivotArea dataOnly="0" labelOnly="1" fieldPosition="0">
        <references count="1">
          <reference field="29" count="0"/>
        </references>
      </pivotArea>
    </format>
    <format dxfId="1974">
      <pivotArea dataOnly="0" labelOnly="1" grandCol="1" outline="0" fieldPosition="0"/>
    </format>
    <format dxfId="1975">
      <pivotArea field="2" type="button" dataOnly="0" labelOnly="1" outline="0" axis="axisRow" fieldPosition="0"/>
    </format>
    <format dxfId="1976">
      <pivotArea dataOnly="0" labelOnly="1" fieldPosition="0">
        <references count="1">
          <reference field="29" count="0"/>
        </references>
      </pivotArea>
    </format>
    <format dxfId="197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F1ED62-3DB1-42D9-842F-CE6E703A8017}" name="PivotTable4" cacheId="160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CBR Status">
  <location ref="A2:C6" firstHeaderRow="1" firstDataRow="2" firstDataCol="1"/>
  <pivotFields count="25">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6">
        <item m="1" x="3"/>
        <item m="1" x="4"/>
        <item m="1" x="2"/>
        <item m="1" x="1"/>
        <item x="0"/>
        <item t="default"/>
      </items>
    </pivotField>
    <pivotField showAll="0"/>
    <pivotField showAll="0"/>
    <pivotField showAll="0"/>
    <pivotField showAll="0"/>
    <pivotField showAll="0"/>
  </pivotFields>
  <rowFields count="1">
    <field x="1"/>
  </rowFields>
  <rowItems count="3">
    <i>
      <x/>
    </i>
    <i>
      <x v="1"/>
    </i>
    <i t="grand">
      <x/>
    </i>
  </rowItems>
  <colFields count="1">
    <field x="19"/>
  </colFields>
  <colItems count="2">
    <i>
      <x v="4"/>
    </i>
    <i t="grand">
      <x/>
    </i>
  </colItems>
  <dataFields count="1">
    <dataField name="Count Table" fld="17" subtotal="count" baseField="0" baseItem="0"/>
  </dataFields>
  <formats count="48">
    <format dxfId="1875">
      <pivotArea dataOnly="0" labelOnly="1" outline="0" axis="axisValues" fieldPosition="0"/>
    </format>
    <format dxfId="1876">
      <pivotArea dataOnly="0" labelOnly="1" outline="0" axis="axisValues" fieldPosition="0"/>
    </format>
    <format dxfId="1877">
      <pivotArea dataOnly="0" labelOnly="1" grandCol="1" outline="0" fieldPosition="0"/>
    </format>
    <format dxfId="1878">
      <pivotArea dataOnly="0" labelOnly="1" grandCol="1" outline="0" fieldPosition="0"/>
    </format>
    <format dxfId="1879">
      <pivotArea dataOnly="0" labelOnly="1" fieldPosition="0">
        <references count="1">
          <reference field="19" count="0"/>
        </references>
      </pivotArea>
    </format>
    <format dxfId="1880">
      <pivotArea dataOnly="0" labelOnly="1" grandCol="1" outline="0" fieldPosition="0"/>
    </format>
    <format dxfId="1881">
      <pivotArea field="1" type="button" dataOnly="0" labelOnly="1" outline="0" axis="axisRow" fieldPosition="0"/>
    </format>
    <format dxfId="1882">
      <pivotArea dataOnly="0" labelOnly="1" fieldPosition="0">
        <references count="1">
          <reference field="19" count="0"/>
        </references>
      </pivotArea>
    </format>
    <format dxfId="1883">
      <pivotArea dataOnly="0" labelOnly="1" grandCol="1" outline="0" fieldPosition="0"/>
    </format>
    <format dxfId="1884">
      <pivotArea field="1" type="button" dataOnly="0" labelOnly="1" outline="0" axis="axisRow" fieldPosition="0"/>
    </format>
    <format dxfId="1885">
      <pivotArea dataOnly="0" labelOnly="1" fieldPosition="0">
        <references count="1">
          <reference field="19" count="0"/>
        </references>
      </pivotArea>
    </format>
    <format dxfId="1886">
      <pivotArea dataOnly="0" labelOnly="1" grandCol="1" outline="0" fieldPosition="0"/>
    </format>
    <format dxfId="1887">
      <pivotArea outline="0" collapsedLevelsAreSubtotals="1" fieldPosition="0"/>
    </format>
    <format dxfId="1888">
      <pivotArea field="1" type="button" dataOnly="0" labelOnly="1" outline="0" axis="axisRow" fieldPosition="0"/>
    </format>
    <format dxfId="1889">
      <pivotArea dataOnly="0" labelOnly="1" fieldPosition="0">
        <references count="1">
          <reference field="1" count="0"/>
        </references>
      </pivotArea>
    </format>
    <format dxfId="1890">
      <pivotArea dataOnly="0" labelOnly="1" grandRow="1" outline="0" fieldPosition="0"/>
    </format>
    <format dxfId="1891">
      <pivotArea dataOnly="0" labelOnly="1" fieldPosition="0">
        <references count="1">
          <reference field="19" count="0"/>
        </references>
      </pivotArea>
    </format>
    <format dxfId="1892">
      <pivotArea dataOnly="0" labelOnly="1" grandCol="1" outline="0" fieldPosition="0"/>
    </format>
    <format dxfId="1893">
      <pivotArea field="1" type="button" dataOnly="0" labelOnly="1" outline="0" axis="axisRow" fieldPosition="0"/>
    </format>
    <format dxfId="1894">
      <pivotArea dataOnly="0" labelOnly="1" fieldPosition="0">
        <references count="1">
          <reference field="19" count="0"/>
        </references>
      </pivotArea>
    </format>
    <format dxfId="1895">
      <pivotArea dataOnly="0" labelOnly="1" grandCol="1" outline="0" fieldPosition="0"/>
    </format>
    <format dxfId="1896">
      <pivotArea field="1" type="button" dataOnly="0" labelOnly="1" outline="0" axis="axisRow" fieldPosition="0"/>
    </format>
    <format dxfId="1897">
      <pivotArea dataOnly="0" labelOnly="1" fieldPosition="0">
        <references count="1">
          <reference field="19" count="0"/>
        </references>
      </pivotArea>
    </format>
    <format dxfId="1898">
      <pivotArea dataOnly="0" labelOnly="1" grandCol="1" outline="0" fieldPosition="0"/>
    </format>
    <format dxfId="1899">
      <pivotArea field="1" type="button" dataOnly="0" labelOnly="1" outline="0" axis="axisRow" fieldPosition="0"/>
    </format>
    <format dxfId="1900">
      <pivotArea dataOnly="0" labelOnly="1" fieldPosition="0">
        <references count="1">
          <reference field="19" count="0"/>
        </references>
      </pivotArea>
    </format>
    <format dxfId="1901">
      <pivotArea dataOnly="0" labelOnly="1" grandCol="1" outline="0" fieldPosition="0"/>
    </format>
    <format dxfId="1902">
      <pivotArea collapsedLevelsAreSubtotals="1" fieldPosition="0">
        <references count="2">
          <reference field="1" count="1">
            <x v="0"/>
          </reference>
          <reference field="19" count="1" selected="0">
            <x v="1"/>
          </reference>
        </references>
      </pivotArea>
    </format>
    <format dxfId="1903">
      <pivotArea collapsedLevelsAreSubtotals="1" fieldPosition="0">
        <references count="2">
          <reference field="1" count="1">
            <x v="0"/>
          </reference>
          <reference field="19" count="1" selected="0">
            <x v="1"/>
          </reference>
        </references>
      </pivotArea>
    </format>
    <format dxfId="1904">
      <pivotArea collapsedLevelsAreSubtotals="1" fieldPosition="0">
        <references count="2">
          <reference field="1" count="1">
            <x v="0"/>
          </reference>
          <reference field="19" count="2" selected="0">
            <x v="2"/>
            <x v="3"/>
          </reference>
        </references>
      </pivotArea>
    </format>
    <format dxfId="1905">
      <pivotArea field="1" grandCol="1" collapsedLevelsAreSubtotals="1" axis="axisRow" fieldPosition="0">
        <references count="1">
          <reference field="1" count="1">
            <x v="0"/>
          </reference>
        </references>
      </pivotArea>
    </format>
    <format dxfId="1906">
      <pivotArea collapsedLevelsAreSubtotals="1" fieldPosition="0">
        <references count="2">
          <reference field="1" count="1">
            <x v="1"/>
          </reference>
          <reference field="19" count="1" selected="0">
            <x v="0"/>
          </reference>
        </references>
      </pivotArea>
    </format>
    <format dxfId="1907">
      <pivotArea collapsedLevelsAreSubtotals="1" fieldPosition="0">
        <references count="2">
          <reference field="1" count="1">
            <x v="1"/>
          </reference>
          <reference field="19" count="1" selected="0">
            <x v="0"/>
          </reference>
        </references>
      </pivotArea>
    </format>
    <format dxfId="1908">
      <pivotArea collapsedLevelsAreSubtotals="1" fieldPosition="0">
        <references count="2">
          <reference field="1" count="1">
            <x v="1"/>
          </reference>
          <reference field="19" count="1" selected="0">
            <x v="0"/>
          </reference>
        </references>
      </pivotArea>
    </format>
    <format dxfId="1909">
      <pivotArea collapsedLevelsAreSubtotals="1" fieldPosition="0">
        <references count="2">
          <reference field="1" count="1">
            <x v="1"/>
          </reference>
          <reference field="19" count="1" selected="0">
            <x v="0"/>
          </reference>
        </references>
      </pivotArea>
    </format>
    <format dxfId="1910">
      <pivotArea dataOnly="0" labelOnly="1" fieldPosition="0">
        <references count="1">
          <reference field="19" count="1">
            <x v="2"/>
          </reference>
        </references>
      </pivotArea>
    </format>
    <format dxfId="1911">
      <pivotArea outline="0" collapsedLevelsAreSubtotals="1" fieldPosition="0"/>
    </format>
    <format dxfId="1912">
      <pivotArea field="1" type="button" dataOnly="0" labelOnly="1" outline="0" axis="axisRow" fieldPosition="0"/>
    </format>
    <format dxfId="1913">
      <pivotArea dataOnly="0" labelOnly="1" fieldPosition="0">
        <references count="1">
          <reference field="1" count="0"/>
        </references>
      </pivotArea>
    </format>
    <format dxfId="1914">
      <pivotArea dataOnly="0" labelOnly="1" grandRow="1" outline="0" fieldPosition="0"/>
    </format>
    <format dxfId="1915">
      <pivotArea dataOnly="0" labelOnly="1" fieldPosition="0">
        <references count="1">
          <reference field="19" count="0"/>
        </references>
      </pivotArea>
    </format>
    <format dxfId="1916">
      <pivotArea dataOnly="0" labelOnly="1" grandCol="1" outline="0" fieldPosition="0"/>
    </format>
    <format dxfId="1917">
      <pivotArea outline="0" collapsedLevelsAreSubtotals="1" fieldPosition="0"/>
    </format>
    <format dxfId="1918">
      <pivotArea field="1" type="button" dataOnly="0" labelOnly="1" outline="0" axis="axisRow" fieldPosition="0"/>
    </format>
    <format dxfId="1919">
      <pivotArea dataOnly="0" labelOnly="1" fieldPosition="0">
        <references count="1">
          <reference field="1" count="0"/>
        </references>
      </pivotArea>
    </format>
    <format dxfId="1920">
      <pivotArea dataOnly="0" labelOnly="1" grandRow="1" outline="0" fieldPosition="0"/>
    </format>
    <format dxfId="1921">
      <pivotArea dataOnly="0" labelOnly="1" fieldPosition="0">
        <references count="1">
          <reference field="19" count="0"/>
        </references>
      </pivotArea>
    </format>
    <format dxfId="192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304E79-0E46-4019-999B-2661D510FB29}" name="PivotTable1" cacheId="15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3:AG35" firstHeaderRow="1" firstDataRow="2" firstDataCol="1"/>
  <pivotFields count="15">
    <pivotField showAll="0"/>
    <pivotField showAll="0"/>
    <pivotField axis="axisRow" showAll="0">
      <items count="25">
        <item x="13"/>
        <item x="19"/>
        <item x="20"/>
        <item x="4"/>
        <item x="5"/>
        <item x="12"/>
        <item sd="0" x="18"/>
        <item x="2"/>
        <item x="11"/>
        <item x="21"/>
        <item x="22"/>
        <item x="17"/>
        <item x="23"/>
        <item x="3"/>
        <item x="15"/>
        <item x="9"/>
        <item x="7"/>
        <item x="0"/>
        <item x="1"/>
        <item x="10"/>
        <item x="14"/>
        <item x="8"/>
        <item x="6"/>
        <item x="16"/>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4">
        <item m="1" x="1"/>
        <item x="0"/>
        <item m="1" x="2"/>
        <item t="default"/>
      </items>
    </pivotField>
  </pivotFields>
  <rowFields count="2">
    <field x="3"/>
    <field x="2"/>
  </rowFields>
  <rowItems count="31">
    <i>
      <x/>
    </i>
    <i r="1">
      <x/>
    </i>
    <i r="1">
      <x v="1"/>
    </i>
    <i r="1">
      <x v="2"/>
    </i>
    <i r="1">
      <x v="3"/>
    </i>
    <i r="1">
      <x v="4"/>
    </i>
    <i r="1">
      <x v="5"/>
    </i>
    <i r="1">
      <x v="19"/>
    </i>
    <i r="1">
      <x v="20"/>
    </i>
    <i>
      <x v="1"/>
    </i>
    <i r="1">
      <x/>
    </i>
    <i r="1">
      <x v="6"/>
    </i>
    <i r="1">
      <x v="7"/>
    </i>
    <i r="1">
      <x v="9"/>
    </i>
    <i r="1">
      <x v="10"/>
    </i>
    <i r="1">
      <x v="11"/>
    </i>
    <i r="1">
      <x v="12"/>
    </i>
    <i r="1">
      <x v="13"/>
    </i>
    <i r="1">
      <x v="14"/>
    </i>
    <i r="1">
      <x v="15"/>
    </i>
    <i r="1">
      <x v="16"/>
    </i>
    <i r="1">
      <x v="17"/>
    </i>
    <i r="1">
      <x v="18"/>
    </i>
    <i r="1">
      <x v="22"/>
    </i>
    <i r="1">
      <x v="23"/>
    </i>
    <i>
      <x v="2"/>
    </i>
    <i r="1">
      <x v="6"/>
    </i>
    <i r="1">
      <x v="8"/>
    </i>
    <i r="1">
      <x v="21"/>
    </i>
    <i r="1">
      <x v="23"/>
    </i>
    <i t="grand">
      <x/>
    </i>
  </rowItems>
  <colFields count="1">
    <field x="14"/>
  </colFields>
  <colItems count="2">
    <i>
      <x v="1"/>
    </i>
    <i t="grand">
      <x/>
    </i>
  </colItems>
  <dataFields count="1">
    <dataField name="Count of Received KBMF (Y/N)" fld="14" subtotal="count" baseField="0" baseItem="0"/>
  </dataFields>
  <formats count="43">
    <format dxfId="1832">
      <pivotArea type="origin" dataOnly="0" labelOnly="1" outline="0" fieldPosition="0"/>
    </format>
    <format dxfId="1833">
      <pivotArea type="origin" dataOnly="0" labelOnly="1" outline="0" fieldPosition="0"/>
    </format>
    <format dxfId="1834">
      <pivotArea type="all" dataOnly="0" outline="0" fieldPosition="0"/>
    </format>
    <format dxfId="1835">
      <pivotArea outline="0" collapsedLevelsAreSubtotals="1" fieldPosition="0"/>
    </format>
    <format dxfId="1836">
      <pivotArea type="origin" dataOnly="0" labelOnly="1" outline="0" fieldPosition="0"/>
    </format>
    <format dxfId="1837">
      <pivotArea field="14" type="button" dataOnly="0" labelOnly="1" outline="0" axis="axisCol" fieldPosition="0"/>
    </format>
    <format dxfId="1838">
      <pivotArea type="topRight" dataOnly="0" labelOnly="1" outline="0" fieldPosition="0"/>
    </format>
    <format dxfId="1839">
      <pivotArea field="3" type="button" dataOnly="0" labelOnly="1" outline="0" axis="axisRow" fieldPosition="0"/>
    </format>
    <format dxfId="1840">
      <pivotArea dataOnly="0" labelOnly="1" grandRow="1" outline="0" fieldPosition="0"/>
    </format>
    <format dxfId="1841">
      <pivotArea dataOnly="0" labelOnly="1" fieldPosition="0">
        <references count="1">
          <reference field="14" count="0"/>
        </references>
      </pivotArea>
    </format>
    <format dxfId="1842">
      <pivotArea dataOnly="0" labelOnly="1" grandCol="1" outline="0" fieldPosition="0"/>
    </format>
    <format dxfId="1843">
      <pivotArea outline="0" collapsedLevelsAreSubtotals="1" fieldPosition="0">
        <references count="1">
          <reference field="14" count="0" selected="0"/>
        </references>
      </pivotArea>
    </format>
    <format dxfId="1844">
      <pivotArea dataOnly="0" labelOnly="1" fieldPosition="0">
        <references count="1">
          <reference field="14" count="0"/>
        </references>
      </pivotArea>
    </format>
    <format dxfId="1845">
      <pivotArea dataOnly="0" labelOnly="1" grandCol="1" outline="0" fieldPosition="0"/>
    </format>
    <format dxfId="1846">
      <pivotArea type="all" dataOnly="0" outline="0" fieldPosition="0"/>
    </format>
    <format dxfId="1847">
      <pivotArea outline="0" collapsedLevelsAreSubtotals="1" fieldPosition="0"/>
    </format>
    <format dxfId="1848">
      <pivotArea type="origin" dataOnly="0" labelOnly="1" outline="0" fieldPosition="0"/>
    </format>
    <format dxfId="1849">
      <pivotArea field="14" type="button" dataOnly="0" labelOnly="1" outline="0" axis="axisCol" fieldPosition="0"/>
    </format>
    <format dxfId="1850">
      <pivotArea type="topRight" dataOnly="0" labelOnly="1" outline="0" fieldPosition="0"/>
    </format>
    <format dxfId="1851">
      <pivotArea field="3" type="button" dataOnly="0" labelOnly="1" outline="0" axis="axisRow" fieldPosition="0"/>
    </format>
    <format dxfId="1852">
      <pivotArea dataOnly="0" labelOnly="1" grandRow="1" outline="0" fieldPosition="0"/>
    </format>
    <format dxfId="1853">
      <pivotArea dataOnly="0" labelOnly="1" fieldPosition="0">
        <references count="1">
          <reference field="14" count="0"/>
        </references>
      </pivotArea>
    </format>
    <format dxfId="1854">
      <pivotArea dataOnly="0" labelOnly="1" grandCol="1" outline="0" fieldPosition="0"/>
    </format>
    <format dxfId="1855">
      <pivotArea type="all" dataOnly="0" outline="0" fieldPosition="0"/>
    </format>
    <format dxfId="1856">
      <pivotArea outline="0" collapsedLevelsAreSubtotals="1" fieldPosition="0"/>
    </format>
    <format dxfId="1857">
      <pivotArea type="origin" dataOnly="0" labelOnly="1" outline="0" fieldPosition="0"/>
    </format>
    <format dxfId="1858">
      <pivotArea field="14" type="button" dataOnly="0" labelOnly="1" outline="0" axis="axisCol" fieldPosition="0"/>
    </format>
    <format dxfId="1859">
      <pivotArea type="topRight" dataOnly="0" labelOnly="1" outline="0" fieldPosition="0"/>
    </format>
    <format dxfId="1860">
      <pivotArea field="3" type="button" dataOnly="0" labelOnly="1" outline="0" axis="axisRow" fieldPosition="0"/>
    </format>
    <format dxfId="1861">
      <pivotArea dataOnly="0" labelOnly="1" grandRow="1" outline="0" fieldPosition="0"/>
    </format>
    <format dxfId="1862">
      <pivotArea dataOnly="0" labelOnly="1" fieldPosition="0">
        <references count="1">
          <reference field="14" count="0"/>
        </references>
      </pivotArea>
    </format>
    <format dxfId="1863">
      <pivotArea dataOnly="0" labelOnly="1" grandCol="1" outline="0" fieldPosition="0"/>
    </format>
    <format dxfId="1864">
      <pivotArea collapsedLevelsAreSubtotals="1" fieldPosition="0">
        <references count="3">
          <reference field="2" count="1">
            <x v="20"/>
          </reference>
          <reference field="3" count="1" selected="0">
            <x v="0"/>
          </reference>
          <reference field="14" count="0" selected="0"/>
        </references>
      </pivotArea>
    </format>
    <format dxfId="1865">
      <pivotArea dataOnly="0" labelOnly="1" fieldPosition="0">
        <references count="2">
          <reference field="2" count="1">
            <x v="20"/>
          </reference>
          <reference field="3" count="1" selected="0">
            <x v="0"/>
          </reference>
        </references>
      </pivotArea>
    </format>
    <format dxfId="1866">
      <pivotArea collapsedLevelsAreSubtotals="1" fieldPosition="0">
        <references count="3">
          <reference field="2" count="1">
            <x v="20"/>
          </reference>
          <reference field="3" count="1" selected="0">
            <x v="0"/>
          </reference>
          <reference field="14" count="0" selected="0"/>
        </references>
      </pivotArea>
    </format>
    <format dxfId="1867">
      <pivotArea dataOnly="0" labelOnly="1" fieldPosition="0">
        <references count="2">
          <reference field="2" count="1">
            <x v="20"/>
          </reference>
          <reference field="3" count="1" selected="0">
            <x v="0"/>
          </reference>
        </references>
      </pivotArea>
    </format>
    <format dxfId="1868">
      <pivotArea collapsedLevelsAreSubtotals="1" fieldPosition="0">
        <references count="3">
          <reference field="2" count="1">
            <x v="20"/>
          </reference>
          <reference field="3" count="1" selected="0">
            <x v="0"/>
          </reference>
          <reference field="14" count="0" selected="0"/>
        </references>
      </pivotArea>
    </format>
    <format dxfId="1869">
      <pivotArea dataOnly="0" labelOnly="1" fieldPosition="0">
        <references count="2">
          <reference field="2" count="1">
            <x v="20"/>
          </reference>
          <reference field="3" count="1" selected="0">
            <x v="0"/>
          </reference>
        </references>
      </pivotArea>
    </format>
    <format dxfId="1870">
      <pivotArea collapsedLevelsAreSubtotals="1" fieldPosition="0">
        <references count="3">
          <reference field="2" count="1">
            <x v="20"/>
          </reference>
          <reference field="3" count="1" selected="0">
            <x v="0"/>
          </reference>
          <reference field="14" count="0" selected="0"/>
        </references>
      </pivotArea>
    </format>
    <format dxfId="1871">
      <pivotArea dataOnly="0" labelOnly="1" fieldPosition="0">
        <references count="2">
          <reference field="2" count="1">
            <x v="20"/>
          </reference>
          <reference field="3" count="1" selected="0">
            <x v="0"/>
          </reference>
        </references>
      </pivotArea>
    </format>
    <format dxfId="1872">
      <pivotArea dataOnly="0" labelOnly="1" fieldPosition="0">
        <references count="2">
          <reference field="2" count="1">
            <x v="20"/>
          </reference>
          <reference field="3" count="1" selected="0">
            <x v="0"/>
          </reference>
        </references>
      </pivotArea>
    </format>
    <format dxfId="1873">
      <pivotArea collapsedLevelsAreSubtotals="1" fieldPosition="0">
        <references count="2">
          <reference field="2" count="1">
            <x v="3"/>
          </reference>
          <reference field="3" count="1" selected="0">
            <x v="1"/>
          </reference>
        </references>
      </pivotArea>
    </format>
    <format dxfId="1874">
      <pivotArea dataOnly="0" labelOnly="1" fieldPosition="0">
        <references count="2">
          <reference field="2" count="1">
            <x v="3"/>
          </reference>
          <reference field="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1190F4-6C2D-4143-8CDF-02CFED6B3BCF}" name="PivotTable8" cacheId="1599"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xecute job">
  <location ref="A91:E108" firstHeaderRow="1" firstDataRow="2" firstDataCol="1" rowPageCount="1" colPageCount="1"/>
  <pivotFields count="33">
    <pivotField axis="axisPage" showAll="0">
      <items count="3">
        <item x="0"/>
        <item x="1"/>
        <item t="default"/>
      </items>
    </pivotField>
    <pivotField axis="axisRow" showAll="0">
      <items count="24">
        <item sd="0" x="12"/>
        <item sd="0" x="18"/>
        <item sd="0" x="19"/>
        <item sd="0" x="4"/>
        <item sd="0" x="5"/>
        <item sd="0" x="17"/>
        <item sd="0" x="2"/>
        <item x="11"/>
        <item sd="0" x="20"/>
        <item x="21"/>
        <item sd="0" x="16"/>
        <item sd="0" x="22"/>
        <item sd="0" x="3"/>
        <item x="14"/>
        <item sd="0" x="9"/>
        <item x="7"/>
        <item sd="0" x="0"/>
        <item x="1"/>
        <item sd="0" x="10"/>
        <item sd="0" x="13"/>
        <item x="8"/>
        <item x="6"/>
        <item sd="0" x="15"/>
        <item t="default"/>
      </items>
    </pivotField>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82">
        <item x="129"/>
        <item x="130"/>
        <item x="132"/>
        <item x="131"/>
        <item x="77"/>
        <item x="28"/>
        <item x="69"/>
        <item x="72"/>
        <item x="71"/>
        <item x="79"/>
        <item x="68"/>
        <item x="76"/>
        <item x="73"/>
        <item x="27"/>
        <item x="75"/>
        <item x="78"/>
        <item x="26"/>
        <item x="70"/>
        <item x="74"/>
        <item x="80"/>
        <item x="67"/>
        <item x="10"/>
        <item x="149"/>
        <item x="12"/>
        <item x="5"/>
        <item x="9"/>
        <item x="6"/>
        <item x="17"/>
        <item x="7"/>
        <item x="15"/>
        <item x="8"/>
        <item x="16"/>
        <item x="178"/>
        <item x="126"/>
        <item x="128"/>
        <item x="127"/>
        <item x="134"/>
        <item x="93"/>
        <item x="94"/>
        <item x="135"/>
        <item x="136"/>
        <item x="88"/>
        <item x="137"/>
        <item x="138"/>
        <item x="139"/>
        <item x="89"/>
        <item x="91"/>
        <item x="90"/>
        <item x="140"/>
        <item x="141"/>
        <item x="142"/>
        <item x="86"/>
        <item x="143"/>
        <item x="144"/>
        <item x="95"/>
        <item x="96"/>
        <item x="97"/>
        <item x="98"/>
        <item x="145"/>
        <item x="92"/>
        <item x="147"/>
        <item x="148"/>
        <item x="87"/>
        <item x="146"/>
        <item x="39"/>
        <item x="31"/>
        <item x="35"/>
        <item x="29"/>
        <item x="153"/>
        <item x="154"/>
        <item x="152"/>
        <item x="151"/>
        <item x="150"/>
        <item x="37"/>
        <item x="30"/>
        <item x="38"/>
        <item x="32"/>
        <item x="33"/>
        <item x="40"/>
        <item x="34"/>
        <item x="36"/>
        <item x="23"/>
        <item x="19"/>
        <item x="18"/>
        <item x="25"/>
        <item x="21"/>
        <item x="22"/>
        <item x="24"/>
        <item x="20"/>
        <item x="165"/>
        <item x="163"/>
        <item x="66"/>
        <item x="104"/>
        <item x="108"/>
        <item x="116"/>
        <item x="105"/>
        <item x="103"/>
        <item x="113"/>
        <item x="102"/>
        <item x="106"/>
        <item x="115"/>
        <item x="114"/>
        <item x="158"/>
        <item x="117"/>
        <item x="14"/>
        <item x="63"/>
        <item x="64"/>
        <item x="107"/>
        <item x="43"/>
        <item x="166"/>
        <item x="164"/>
        <item x="44"/>
        <item x="111"/>
        <item x="109"/>
        <item x="110"/>
        <item x="41"/>
        <item x="174"/>
        <item x="61"/>
        <item x="56"/>
        <item x="59"/>
        <item x="53"/>
        <item x="55"/>
        <item x="54"/>
        <item x="57"/>
        <item x="58"/>
        <item x="60"/>
        <item x="52"/>
        <item x="173"/>
        <item x="51"/>
        <item x="99"/>
        <item x="160"/>
        <item x="161"/>
        <item x="125"/>
        <item x="4"/>
        <item x="62"/>
        <item x="112"/>
        <item x="168"/>
        <item x="169"/>
        <item x="170"/>
        <item x="171"/>
        <item x="172"/>
        <item x="50"/>
        <item x="175"/>
        <item x="49"/>
        <item x="42"/>
        <item x="167"/>
        <item x="13"/>
        <item x="1"/>
        <item x="177"/>
        <item x="2"/>
        <item x="0"/>
        <item x="3"/>
        <item x="11"/>
        <item x="133"/>
        <item x="123"/>
        <item x="119"/>
        <item x="122"/>
        <item x="121"/>
        <item x="124"/>
        <item x="120"/>
        <item x="118"/>
        <item x="156"/>
        <item x="157"/>
        <item x="162"/>
        <item x="47"/>
        <item x="46"/>
        <item x="176"/>
        <item x="48"/>
        <item x="45"/>
        <item x="100"/>
        <item x="179"/>
        <item x="101"/>
        <item x="180"/>
        <item x="65"/>
        <item x="81"/>
        <item x="82"/>
        <item x="83"/>
        <item x="84"/>
        <item x="85"/>
        <item x="155"/>
        <item x="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s>
  <rowFields count="3">
    <field x="2"/>
    <field x="1"/>
    <field x="16"/>
  </rowFields>
  <rowItems count="16">
    <i>
      <x/>
    </i>
    <i r="1">
      <x v="3"/>
    </i>
    <i r="1">
      <x v="4"/>
    </i>
    <i r="1">
      <x v="18"/>
    </i>
    <i>
      <x v="1"/>
    </i>
    <i r="1">
      <x v="6"/>
    </i>
    <i r="1">
      <x v="8"/>
    </i>
    <i r="1">
      <x v="10"/>
    </i>
    <i r="1">
      <x v="11"/>
    </i>
    <i r="1">
      <x v="12"/>
    </i>
    <i r="1">
      <x v="14"/>
    </i>
    <i r="1">
      <x v="16"/>
    </i>
    <i r="1">
      <x v="22"/>
    </i>
    <i>
      <x v="3"/>
    </i>
    <i r="1">
      <x/>
    </i>
    <i t="grand">
      <x/>
    </i>
  </rowItems>
  <colFields count="1">
    <field x="32"/>
  </colFields>
  <colItems count="4">
    <i>
      <x/>
    </i>
    <i>
      <x v="1"/>
    </i>
    <i>
      <x v="2"/>
    </i>
    <i t="grand">
      <x/>
    </i>
  </colItems>
  <pageFields count="1">
    <pageField fld="0" item="0" hier="-1"/>
  </pageFields>
  <dataFields count="1">
    <dataField name="Count Table" fld="16" subtotal="count" baseField="0" baseItem="0"/>
  </dataFields>
  <formats count="46">
    <format dxfId="1786">
      <pivotArea dataOnly="0" labelOnly="1" outline="0" axis="axisValues" fieldPosition="0"/>
    </format>
    <format dxfId="1787">
      <pivotArea dataOnly="0" labelOnly="1" outline="0" axis="axisValues" fieldPosition="0"/>
    </format>
    <format dxfId="1788">
      <pivotArea dataOnly="0" labelOnly="1" grandCol="1" outline="0" fieldPosition="0"/>
    </format>
    <format dxfId="1789">
      <pivotArea dataOnly="0" labelOnly="1" grandCol="1" outline="0" fieldPosition="0"/>
    </format>
    <format dxfId="1790">
      <pivotArea dataOnly="0" labelOnly="1" grandCol="1" outline="0" fieldPosition="0"/>
    </format>
    <format dxfId="1791">
      <pivotArea dataOnly="0" labelOnly="1" grandCol="1" outline="0" fieldPosition="0"/>
    </format>
    <format dxfId="1792">
      <pivotArea dataOnly="0" labelOnly="1" grandCol="1" outline="0" fieldPosition="0"/>
    </format>
    <format dxfId="1793">
      <pivotArea field="2" type="button" dataOnly="0" labelOnly="1" outline="0" axis="axisRow" fieldPosition="0"/>
    </format>
    <format dxfId="1794">
      <pivotArea dataOnly="0" labelOnly="1" grandCol="1" outline="0" fieldPosition="0"/>
    </format>
    <format dxfId="1795">
      <pivotArea field="2" type="button" dataOnly="0" labelOnly="1" outline="0" axis="axisRow" fieldPosition="0"/>
    </format>
    <format dxfId="1796">
      <pivotArea dataOnly="0" labelOnly="1" grandCol="1" outline="0" fieldPosition="0"/>
    </format>
    <format dxfId="1797">
      <pivotArea grandCol="1" outline="0" collapsedLevelsAreSubtotals="1" fieldPosition="0"/>
    </format>
    <format dxfId="1798">
      <pivotArea dataOnly="0" labelOnly="1" grandCol="1" outline="0" fieldPosition="0"/>
    </format>
    <format dxfId="1799">
      <pivotArea outline="0" collapsedLevelsAreSubtotals="1" fieldPosition="0"/>
    </format>
    <format dxfId="1800">
      <pivotArea field="2" type="button" dataOnly="0" labelOnly="1" outline="0" axis="axisRow" fieldPosition="0"/>
    </format>
    <format dxfId="1801">
      <pivotArea dataOnly="0" labelOnly="1" fieldPosition="0">
        <references count="1">
          <reference field="2" count="2">
            <x v="0"/>
            <x v="1"/>
          </reference>
        </references>
      </pivotArea>
    </format>
    <format dxfId="1802">
      <pivotArea dataOnly="0" labelOnly="1" grandRow="1" outline="0" fieldPosition="0"/>
    </format>
    <format dxfId="1803">
      <pivotArea dataOnly="0" labelOnly="1" grandCol="1" outline="0" fieldPosition="0"/>
    </format>
    <format dxfId="1804">
      <pivotArea dataOnly="0" labelOnly="1" grandCol="1" outline="0" fieldPosition="0"/>
    </format>
    <format dxfId="1805">
      <pivotArea field="0" type="button" dataOnly="0" labelOnly="1" outline="0" axis="axisPage" fieldPosition="0"/>
    </format>
    <format dxfId="1806">
      <pivotArea dataOnly="0" labelOnly="1" grandCol="1" outline="0" fieldPosition="0"/>
    </format>
    <format dxfId="1807">
      <pivotArea grandCol="1" outline="0" collapsedLevelsAreSubtotals="1" fieldPosition="0"/>
    </format>
    <format dxfId="1808">
      <pivotArea dataOnly="0" labelOnly="1" grandCol="1" outline="0" fieldPosition="0"/>
    </format>
    <format dxfId="1809">
      <pivotArea field="2" type="button" dataOnly="0" labelOnly="1" outline="0" axis="axisRow" fieldPosition="0"/>
    </format>
    <format dxfId="1810">
      <pivotArea dataOnly="0" labelOnly="1" fieldPosition="0">
        <references count="1">
          <reference field="2" count="2">
            <x v="0"/>
            <x v="1"/>
          </reference>
        </references>
      </pivotArea>
    </format>
    <format dxfId="1811">
      <pivotArea dataOnly="0" labelOnly="1" grandRow="1" outline="0" fieldPosition="0"/>
    </format>
    <format dxfId="1812">
      <pivotArea dataOnly="0" labelOnly="1" grandCol="1" outline="0" fieldPosition="0"/>
    </format>
    <format dxfId="1813">
      <pivotArea dataOnly="0" labelOnly="1" grandCol="1" outline="0" fieldPosition="0"/>
    </format>
    <format dxfId="1814">
      <pivotArea dataOnly="0" labelOnly="1" grandCol="1" outline="0" fieldPosition="0"/>
    </format>
    <format dxfId="1815">
      <pivotArea outline="0" collapsedLevelsAreSubtotals="1" fieldPosition="0">
        <references count="1">
          <reference field="32" count="1" selected="0">
            <x v="1"/>
          </reference>
        </references>
      </pivotArea>
    </format>
    <format dxfId="1816">
      <pivotArea dataOnly="0" labelOnly="1" fieldPosition="0">
        <references count="1">
          <reference field="32" count="1">
            <x v="1"/>
          </reference>
        </references>
      </pivotArea>
    </format>
    <format dxfId="1817">
      <pivotArea dataOnly="0" labelOnly="1" fieldPosition="0">
        <references count="1">
          <reference field="32" count="0"/>
        </references>
      </pivotArea>
    </format>
    <format dxfId="1818">
      <pivotArea dataOnly="0" labelOnly="1" grandCol="1" outline="0" fieldPosition="0"/>
    </format>
    <format dxfId="1819">
      <pivotArea collapsedLevelsAreSubtotals="1" fieldPosition="0">
        <references count="3">
          <reference field="1" count="1">
            <x v="4"/>
          </reference>
          <reference field="2" count="1" selected="0">
            <x v="0"/>
          </reference>
          <reference field="32" count="1" selected="0">
            <x v="2"/>
          </reference>
        </references>
      </pivotArea>
    </format>
    <format dxfId="1820">
      <pivotArea collapsedLevelsAreSubtotals="1" fieldPosition="0">
        <references count="3">
          <reference field="1" count="1">
            <x v="18"/>
          </reference>
          <reference field="2" count="1" selected="0">
            <x v="0"/>
          </reference>
          <reference field="32" count="1" selected="0">
            <x v="2"/>
          </reference>
        </references>
      </pivotArea>
    </format>
    <format dxfId="1821">
      <pivotArea dataOnly="0" labelOnly="1" fieldPosition="0">
        <references count="1">
          <reference field="2" count="1">
            <x v="0"/>
          </reference>
        </references>
      </pivotArea>
    </format>
    <format dxfId="1822">
      <pivotArea dataOnly="0" labelOnly="1" fieldPosition="0">
        <references count="2">
          <reference field="1" count="3">
            <x v="3"/>
            <x v="4"/>
            <x v="18"/>
          </reference>
          <reference field="2" count="1" selected="0">
            <x v="0"/>
          </reference>
        </references>
      </pivotArea>
    </format>
    <format dxfId="1823">
      <pivotArea collapsedLevelsAreSubtotals="1" fieldPosition="0">
        <references count="1">
          <reference field="2" count="1">
            <x v="1"/>
          </reference>
        </references>
      </pivotArea>
    </format>
    <format dxfId="1824">
      <pivotArea dataOnly="0" labelOnly="1" fieldPosition="0">
        <references count="1">
          <reference field="2" count="1">
            <x v="1"/>
          </reference>
        </references>
      </pivotArea>
    </format>
    <format dxfId="1825">
      <pivotArea collapsedLevelsAreSubtotals="1" fieldPosition="0">
        <references count="1">
          <reference field="2" count="1">
            <x v="0"/>
          </reference>
        </references>
      </pivotArea>
    </format>
    <format dxfId="1826">
      <pivotArea field="2" type="button" dataOnly="0" labelOnly="1" outline="0" axis="axisRow" fieldPosition="0"/>
    </format>
    <format dxfId="1827">
      <pivotArea dataOnly="0" labelOnly="1" fieldPosition="0">
        <references count="1">
          <reference field="2" count="1">
            <x v="0"/>
          </reference>
        </references>
      </pivotArea>
    </format>
    <format dxfId="1828">
      <pivotArea dataOnly="0" labelOnly="1" fieldPosition="0">
        <references count="1">
          <reference field="32" count="0"/>
        </references>
      </pivotArea>
    </format>
    <format dxfId="1829">
      <pivotArea dataOnly="0" labelOnly="1" grandCol="1" outline="0" fieldPosition="0"/>
    </format>
    <format dxfId="1830">
      <pivotArea dataOnly="0" labelOnly="1" fieldPosition="0">
        <references count="1">
          <reference field="32" count="0"/>
        </references>
      </pivotArea>
    </format>
    <format dxfId="183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63AD16-3300-4D81-BC21-5FAD896895D2}" name="PivotTable11" cacheId="1602"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CBR Status">
  <location ref="A14:C31" firstHeaderRow="1" firstDataRow="2" firstDataCol="1" rowPageCount="1" colPageCount="1"/>
  <pivotFields count="28">
    <pivotField axis="axisPage" multipleItemSelectionAllowed="1" showAll="0">
      <items count="3">
        <item x="0"/>
        <item h="1" x="1"/>
        <item t="default"/>
      </items>
    </pivotField>
    <pivotField showAll="0">
      <items count="26">
        <item sd="0" x="12"/>
        <item sd="0" x="18"/>
        <item sd="0" x="19"/>
        <item sd="0" x="4"/>
        <item sd="0" x="5"/>
        <item sd="0" m="1" x="24"/>
        <item sd="0" x="17"/>
        <item sd="0" x="2"/>
        <item x="11"/>
        <item sd="0" x="20"/>
        <item x="21"/>
        <item sd="0" x="16"/>
        <item sd="0" x="22"/>
        <item sd="0" x="3"/>
        <item x="14"/>
        <item sd="0" x="9"/>
        <item x="7"/>
        <item sd="0" x="0"/>
        <item x="1"/>
        <item sd="0" x="10"/>
        <item sd="0" x="13"/>
        <item x="8"/>
        <item x="6"/>
        <item sd="0" x="15"/>
        <item x="23"/>
        <item t="default"/>
      </items>
    </pivotField>
    <pivotField axis="axisRow" showAll="0">
      <items count="5">
        <item x="1"/>
        <item x="0"/>
        <item x="2"/>
        <item x="3"/>
        <item t="default"/>
      </items>
    </pivotField>
    <pivotField showAll="0"/>
    <pivotField showAll="0"/>
    <pivotField axis="axisRow" showAll="0">
      <items count="25">
        <item x="12"/>
        <item x="18"/>
        <item x="19"/>
        <item x="4"/>
        <item x="5"/>
        <item x="17"/>
        <item x="2"/>
        <item x="11"/>
        <item x="7"/>
        <item x="20"/>
        <item x="21"/>
        <item x="16"/>
        <item x="22"/>
        <item x="3"/>
        <item x="14"/>
        <item x="9"/>
        <item x="0"/>
        <item x="1"/>
        <item x="10"/>
        <item x="13"/>
        <item x="8"/>
        <item x="6"/>
        <item x="15"/>
        <item x="2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5">
        <item x="0"/>
        <item m="1" x="2"/>
        <item m="1" x="3"/>
        <item x="1"/>
        <item t="default"/>
      </items>
    </pivotField>
    <pivotField showAll="0"/>
    <pivotField showAll="0"/>
    <pivotField showAll="0"/>
    <pivotField showAll="0"/>
    <pivotField showAll="0"/>
    <pivotField showAll="0"/>
    <pivotField showAll="0"/>
    <pivotField showAll="0"/>
    <pivotField showAll="0"/>
  </pivotFields>
  <rowFields count="2">
    <field x="2"/>
    <field x="5"/>
  </rowFields>
  <rowItems count="16">
    <i>
      <x/>
    </i>
    <i r="1">
      <x v="3"/>
    </i>
    <i r="1">
      <x v="4"/>
    </i>
    <i r="1">
      <x v="18"/>
    </i>
    <i>
      <x v="1"/>
    </i>
    <i r="1">
      <x v="6"/>
    </i>
    <i r="1">
      <x v="9"/>
    </i>
    <i r="1">
      <x v="11"/>
    </i>
    <i r="1">
      <x v="12"/>
    </i>
    <i r="1">
      <x v="13"/>
    </i>
    <i r="1">
      <x v="15"/>
    </i>
    <i r="1">
      <x v="16"/>
    </i>
    <i r="1">
      <x v="22"/>
    </i>
    <i>
      <x v="3"/>
    </i>
    <i r="1">
      <x/>
    </i>
    <i t="grand">
      <x/>
    </i>
  </rowItems>
  <colFields count="1">
    <field x="18"/>
  </colFields>
  <colItems count="2">
    <i>
      <x/>
    </i>
    <i t="grand">
      <x/>
    </i>
  </colItems>
  <pageFields count="1">
    <pageField fld="0" hier="-1"/>
  </pageFields>
  <dataFields count="1">
    <dataField name="Count Table" fld="16" subtotal="count" baseField="0" baseItem="0"/>
  </dataFields>
  <formats count="42">
    <format dxfId="1744">
      <pivotArea dataOnly="0" labelOnly="1" outline="0" axis="axisValues" fieldPosition="0"/>
    </format>
    <format dxfId="1745">
      <pivotArea dataOnly="0" labelOnly="1" outline="0" axis="axisValues" fieldPosition="0"/>
    </format>
    <format dxfId="1746">
      <pivotArea dataOnly="0" labelOnly="1" grandCol="1" outline="0" fieldPosition="0"/>
    </format>
    <format dxfId="1747">
      <pivotArea dataOnly="0" labelOnly="1" grandCol="1" outline="0" fieldPosition="0"/>
    </format>
    <format dxfId="1748">
      <pivotArea dataOnly="0" labelOnly="1" grandCol="1" outline="0" fieldPosition="0"/>
    </format>
    <format dxfId="1749">
      <pivotArea dataOnly="0" labelOnly="1" grandCol="1" outline="0" fieldPosition="0"/>
    </format>
    <format dxfId="1750">
      <pivotArea dataOnly="0" labelOnly="1" grandCol="1" outline="0" fieldPosition="0"/>
    </format>
    <format dxfId="1751">
      <pivotArea field="2" type="button" dataOnly="0" labelOnly="1" outline="0" axis="axisRow" fieldPosition="0"/>
    </format>
    <format dxfId="1752">
      <pivotArea dataOnly="0" labelOnly="1" grandCol="1" outline="0" fieldPosition="0"/>
    </format>
    <format dxfId="1753">
      <pivotArea field="2" type="button" dataOnly="0" labelOnly="1" outline="0" axis="axisRow" fieldPosition="0"/>
    </format>
    <format dxfId="1754">
      <pivotArea dataOnly="0" labelOnly="1" grandCol="1" outline="0" fieldPosition="0"/>
    </format>
    <format dxfId="1755">
      <pivotArea grandCol="1" outline="0" collapsedLevelsAreSubtotals="1" fieldPosition="0"/>
    </format>
    <format dxfId="1756">
      <pivotArea dataOnly="0" labelOnly="1" grandCol="1" outline="0" fieldPosition="0"/>
    </format>
    <format dxfId="1757">
      <pivotArea outline="0" collapsedLevelsAreSubtotals="1" fieldPosition="0"/>
    </format>
    <format dxfId="1758">
      <pivotArea field="2" type="button" dataOnly="0" labelOnly="1" outline="0" axis="axisRow" fieldPosition="0"/>
    </format>
    <format dxfId="1759">
      <pivotArea dataOnly="0" labelOnly="1" grandRow="1" outline="0" fieldPosition="0"/>
    </format>
    <format dxfId="1760">
      <pivotArea dataOnly="0" labelOnly="1" grandCol="1" outline="0" fieldPosition="0"/>
    </format>
    <format dxfId="1761">
      <pivotArea field="2" type="button" dataOnly="0" labelOnly="1" outline="0" axis="axisRow" fieldPosition="0"/>
    </format>
    <format dxfId="1762">
      <pivotArea dataOnly="0" labelOnly="1" grandCol="1" outline="0" fieldPosition="0"/>
    </format>
    <format dxfId="1763">
      <pivotArea field="0" type="button" dataOnly="0" labelOnly="1" outline="0" axis="axisPage" fieldPosition="0"/>
    </format>
    <format dxfId="1764">
      <pivotArea field="2" type="button" dataOnly="0" labelOnly="1" outline="0" axis="axisRow" fieldPosition="0"/>
    </format>
    <format dxfId="1765">
      <pivotArea dataOnly="0" labelOnly="1" grandCol="1" outline="0" fieldPosition="0"/>
    </format>
    <format dxfId="1766">
      <pivotArea grandCol="1" outline="0" collapsedLevelsAreSubtotals="1" fieldPosition="0"/>
    </format>
    <format dxfId="1767">
      <pivotArea dataOnly="0" labelOnly="1" grandCol="1" outline="0" fieldPosition="0"/>
    </format>
    <format dxfId="1768">
      <pivotArea field="2" type="button" dataOnly="0" labelOnly="1" outline="0" axis="axisRow" fieldPosition="0"/>
    </format>
    <format dxfId="1769">
      <pivotArea dataOnly="0" labelOnly="1" grandRow="1" outline="0" fieldPosition="0"/>
    </format>
    <format dxfId="1770">
      <pivotArea field="1" type="button" dataOnly="0" labelOnly="1" outline="0"/>
    </format>
    <format dxfId="1771">
      <pivotArea dataOnly="0" labelOnly="1" grandCol="1" outline="0" fieldPosition="0"/>
    </format>
    <format dxfId="1772">
      <pivotArea grandRow="1" outline="0" collapsedLevelsAreSubtotals="1" fieldPosition="0"/>
    </format>
    <format dxfId="1773">
      <pivotArea field="1" type="button" dataOnly="0" labelOnly="1" outline="0"/>
    </format>
    <format dxfId="1774">
      <pivotArea dataOnly="0" labelOnly="1" grandCol="1" outline="0" fieldPosition="0"/>
    </format>
    <format dxfId="1775">
      <pivotArea field="5" type="button" dataOnly="0" labelOnly="1" outline="0" axis="axisRow" fieldPosition="1"/>
    </format>
    <format dxfId="1776">
      <pivotArea field="5" type="button" dataOnly="0" labelOnly="1" outline="0" axis="axisRow" fieldPosition="1"/>
    </format>
    <format dxfId="1777">
      <pivotArea type="origin" dataOnly="0" labelOnly="1" outline="0" fieldPosition="0"/>
    </format>
    <format dxfId="1778">
      <pivotArea field="18" type="button" dataOnly="0" labelOnly="1" outline="0" axis="axisCol" fieldPosition="0"/>
    </format>
    <format dxfId="1779">
      <pivotArea outline="0" collapsedLevelsAreSubtotals="1" fieldPosition="0"/>
    </format>
    <format dxfId="1780">
      <pivotArea field="5" type="button" dataOnly="0" labelOnly="1" outline="0" axis="axisRow" fieldPosition="1"/>
    </format>
    <format dxfId="1781">
      <pivotArea dataOnly="0" labelOnly="1" fieldPosition="0">
        <references count="1">
          <reference field="5" count="12">
            <x v="0"/>
            <x v="3"/>
            <x v="4"/>
            <x v="6"/>
            <x v="9"/>
            <x v="11"/>
            <x v="12"/>
            <x v="13"/>
            <x v="15"/>
            <x v="16"/>
            <x v="18"/>
            <x v="22"/>
          </reference>
        </references>
      </pivotArea>
    </format>
    <format dxfId="1782">
      <pivotArea dataOnly="0" labelOnly="1" grandRow="1" outline="0" fieldPosition="0"/>
    </format>
    <format dxfId="1783">
      <pivotArea dataOnly="0" labelOnly="1" fieldPosition="0">
        <references count="1">
          <reference field="18" count="1">
            <x v="0"/>
          </reference>
        </references>
      </pivotArea>
    </format>
    <format dxfId="1784">
      <pivotArea dataOnly="0" labelOnly="1" grandCol="1" outline="0" fieldPosition="0"/>
    </format>
    <format dxfId="1785">
      <pivotArea dataOnly="0" labelOnly="1" fieldPosition="0">
        <references count="1">
          <reference field="18"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18E511-CDBB-4DA0-92C5-A1CBFF81717D}" name="PivotTable6" cacheId="1602"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Unit test data Readiness">
  <location ref="A43:D61" firstHeaderRow="1" firstDataRow="2" firstDataCol="1" rowPageCount="1" colPageCount="1"/>
  <pivotFields count="28">
    <pivotField axis="axisPage" showAll="0">
      <items count="3">
        <item x="0"/>
        <item x="1"/>
        <item t="default"/>
      </items>
    </pivotField>
    <pivotField axis="axisRow" showAll="0">
      <items count="26">
        <item sd="0" x="12"/>
        <item sd="0" x="18"/>
        <item sd="0" x="19"/>
        <item sd="0" x="4"/>
        <item sd="0" x="5"/>
        <item sd="0" m="1" x="24"/>
        <item sd="0" x="17"/>
        <item sd="0" x="2"/>
        <item x="11"/>
        <item sd="0" x="20"/>
        <item x="21"/>
        <item sd="0" x="16"/>
        <item sd="0" x="22"/>
        <item sd="0" x="3"/>
        <item x="14"/>
        <item sd="0" x="9"/>
        <item x="7"/>
        <item sd="0" x="0"/>
        <item x="1"/>
        <item sd="0" x="10"/>
        <item sd="0" x="13"/>
        <item x="8"/>
        <item x="6"/>
        <item sd="0" x="15"/>
        <item x="23"/>
        <item t="default"/>
      </items>
    </pivotField>
    <pivotField showAll="0">
      <items count="5">
        <item x="1"/>
        <item x="0"/>
        <item x="2"/>
        <item x="3"/>
        <item t="default"/>
      </items>
    </pivotField>
    <pivotField axis="axisRow" showAll="0">
      <items count="14">
        <item m="1" x="11"/>
        <item x="3"/>
        <item x="0"/>
        <item m="1" x="12"/>
        <item m="1" x="10"/>
        <item m="1" x="9"/>
        <item x="4"/>
        <item x="8"/>
        <item x="2"/>
        <item x="5"/>
        <item x="7"/>
        <item x="1"/>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91">
        <item x="129"/>
        <item x="130"/>
        <item x="132"/>
        <item x="131"/>
        <item x="77"/>
        <item x="28"/>
        <item x="69"/>
        <item x="72"/>
        <item x="71"/>
        <item x="79"/>
        <item x="68"/>
        <item x="76"/>
        <item x="73"/>
        <item x="27"/>
        <item x="75"/>
        <item x="78"/>
        <item x="26"/>
        <item x="70"/>
        <item x="74"/>
        <item x="80"/>
        <item x="67"/>
        <item x="10"/>
        <item x="149"/>
        <item x="12"/>
        <item x="5"/>
        <item x="9"/>
        <item x="6"/>
        <item x="17"/>
        <item x="7"/>
        <item x="15"/>
        <item x="8"/>
        <item x="16"/>
        <item x="178"/>
        <item x="126"/>
        <item x="128"/>
        <item x="127"/>
        <item x="134"/>
        <item m="1" x="186"/>
        <item x="93"/>
        <item m="1" x="188"/>
        <item m="1" x="187"/>
        <item x="94"/>
        <item x="135"/>
        <item x="136"/>
        <item x="88"/>
        <item x="137"/>
        <item x="138"/>
        <item m="1" x="184"/>
        <item x="139"/>
        <item x="89"/>
        <item x="91"/>
        <item x="90"/>
        <item x="140"/>
        <item x="141"/>
        <item x="142"/>
        <item x="86"/>
        <item x="143"/>
        <item x="144"/>
        <item x="95"/>
        <item x="96"/>
        <item x="97"/>
        <item x="98"/>
        <item x="145"/>
        <item x="92"/>
        <item x="147"/>
        <item x="148"/>
        <item x="87"/>
        <item m="1" x="185"/>
        <item x="146"/>
        <item x="39"/>
        <item x="31"/>
        <item x="35"/>
        <item x="29"/>
        <item x="153"/>
        <item x="154"/>
        <item x="152"/>
        <item x="151"/>
        <item x="150"/>
        <item x="37"/>
        <item x="30"/>
        <item x="38"/>
        <item x="32"/>
        <item x="33"/>
        <item x="40"/>
        <item x="34"/>
        <item x="36"/>
        <item x="23"/>
        <item x="19"/>
        <item x="18"/>
        <item x="25"/>
        <item x="21"/>
        <item x="22"/>
        <item x="24"/>
        <item x="20"/>
        <item x="165"/>
        <item x="163"/>
        <item x="66"/>
        <item x="104"/>
        <item x="108"/>
        <item x="116"/>
        <item x="105"/>
        <item x="103"/>
        <item x="113"/>
        <item x="102"/>
        <item x="106"/>
        <item x="115"/>
        <item x="114"/>
        <item x="158"/>
        <item x="117"/>
        <item x="14"/>
        <item m="1" x="189"/>
        <item x="63"/>
        <item x="64"/>
        <item x="107"/>
        <item x="43"/>
        <item x="166"/>
        <item x="164"/>
        <item x="44"/>
        <item x="111"/>
        <item x="109"/>
        <item x="110"/>
        <item x="41"/>
        <item x="174"/>
        <item m="1" x="183"/>
        <item x="61"/>
        <item x="56"/>
        <item x="59"/>
        <item x="53"/>
        <item x="55"/>
        <item x="54"/>
        <item x="57"/>
        <item x="58"/>
        <item x="60"/>
        <item x="52"/>
        <item x="173"/>
        <item x="51"/>
        <item x="99"/>
        <item x="160"/>
        <item x="161"/>
        <item x="125"/>
        <item x="4"/>
        <item x="62"/>
        <item x="112"/>
        <item x="168"/>
        <item x="169"/>
        <item x="170"/>
        <item x="171"/>
        <item x="172"/>
        <item x="50"/>
        <item x="175"/>
        <item x="49"/>
        <item x="42"/>
        <item x="167"/>
        <item x="13"/>
        <item x="1"/>
        <item x="177"/>
        <item x="2"/>
        <item x="0"/>
        <item x="3"/>
        <item x="11"/>
        <item x="133"/>
        <item x="123"/>
        <item x="119"/>
        <item x="122"/>
        <item x="121"/>
        <item x="124"/>
        <item x="120"/>
        <item x="118"/>
        <item x="156"/>
        <item x="157"/>
        <item m="1" x="182"/>
        <item x="162"/>
        <item x="47"/>
        <item x="46"/>
        <item x="176"/>
        <item x="48"/>
        <item x="45"/>
        <item x="100"/>
        <item x="179"/>
        <item x="101"/>
        <item x="180"/>
        <item x="65"/>
        <item x="81"/>
        <item x="82"/>
        <item x="83"/>
        <item x="84"/>
        <item x="85"/>
        <item m="1" x="181"/>
        <item x="159"/>
        <item x="155"/>
        <item t="default"/>
      </items>
    </pivotField>
    <pivotField showAll="0"/>
    <pivotField showAll="0"/>
    <pivotField showAll="0"/>
    <pivotField showAll="0"/>
    <pivotField showAll="0"/>
    <pivotField showAll="0"/>
    <pivotField showAll="0"/>
    <pivotField showAll="0"/>
    <pivotField showAll="0"/>
    <pivotField showAll="0"/>
    <pivotField axis="axisCol" showAll="0">
      <items count="6">
        <item m="1" x="3"/>
        <item x="0"/>
        <item m="1" x="4"/>
        <item x="1"/>
        <item m="1" x="2"/>
        <item t="default"/>
      </items>
    </pivotField>
  </pivotFields>
  <rowFields count="3">
    <field x="3"/>
    <field x="1"/>
    <field x="16"/>
  </rowFields>
  <rowItems count="17">
    <i>
      <x v="2"/>
    </i>
    <i r="1">
      <x v="7"/>
    </i>
    <i r="1">
      <x v="9"/>
    </i>
    <i r="1">
      <x v="11"/>
    </i>
    <i r="1">
      <x v="12"/>
    </i>
    <i r="1">
      <x v="15"/>
    </i>
    <i r="1">
      <x v="17"/>
    </i>
    <i r="1">
      <x v="23"/>
    </i>
    <i>
      <x v="8"/>
    </i>
    <i r="1">
      <x v="3"/>
    </i>
    <i r="1">
      <x v="4"/>
    </i>
    <i r="1">
      <x v="19"/>
    </i>
    <i>
      <x v="11"/>
    </i>
    <i r="1">
      <x v="13"/>
    </i>
    <i>
      <x v="12"/>
    </i>
    <i r="1">
      <x/>
    </i>
    <i t="grand">
      <x/>
    </i>
  </rowItems>
  <colFields count="1">
    <field x="27"/>
  </colFields>
  <colItems count="3">
    <i>
      <x v="1"/>
    </i>
    <i>
      <x v="3"/>
    </i>
    <i t="grand">
      <x/>
    </i>
  </colItems>
  <pageFields count="1">
    <pageField fld="0" item="0" hier="-1"/>
  </pageFields>
  <dataFields count="1">
    <dataField name="Count Table" fld="16" subtotal="count" baseField="0" baseItem="0"/>
  </dataFields>
  <formats count="61">
    <format dxfId="1683">
      <pivotArea dataOnly="0" labelOnly="1" outline="0" axis="axisValues" fieldPosition="0"/>
    </format>
    <format dxfId="1684">
      <pivotArea dataOnly="0" labelOnly="1" outline="0" axis="axisValues" fieldPosition="0"/>
    </format>
    <format dxfId="1685">
      <pivotArea dataOnly="0" labelOnly="1" grandCol="1" outline="0" fieldPosition="0"/>
    </format>
    <format dxfId="1686">
      <pivotArea dataOnly="0" labelOnly="1" grandCol="1" outline="0" fieldPosition="0"/>
    </format>
    <format dxfId="1687">
      <pivotArea dataOnly="0" labelOnly="1" grandCol="1" outline="0" fieldPosition="0"/>
    </format>
    <format dxfId="1688">
      <pivotArea dataOnly="0" labelOnly="1" grandCol="1" outline="0" fieldPosition="0"/>
    </format>
    <format dxfId="1689">
      <pivotArea dataOnly="0" labelOnly="1" grandCol="1" outline="0" fieldPosition="0"/>
    </format>
    <format dxfId="1690">
      <pivotArea dataOnly="0" labelOnly="1" fieldPosition="0">
        <references count="1">
          <reference field="3" count="3">
            <x v="2"/>
            <x v="3"/>
            <x v="4"/>
          </reference>
        </references>
      </pivotArea>
    </format>
    <format dxfId="1691">
      <pivotArea dataOnly="0" labelOnly="1" fieldPosition="0">
        <references count="1">
          <reference field="3" count="3" defaultSubtotal="1">
            <x v="2"/>
            <x v="3"/>
            <x v="4"/>
          </reference>
        </references>
      </pivotArea>
    </format>
    <format dxfId="1692">
      <pivotArea dataOnly="0" labelOnly="1" fieldPosition="0">
        <references count="1">
          <reference field="3" count="1">
            <x v="2"/>
          </reference>
        </references>
      </pivotArea>
    </format>
    <format dxfId="1693">
      <pivotArea dataOnly="0" labelOnly="1" fieldPosition="0">
        <references count="1">
          <reference field="3" count="1">
            <x v="3"/>
          </reference>
        </references>
      </pivotArea>
    </format>
    <format dxfId="1694">
      <pivotArea dataOnly="0" labelOnly="1" fieldPosition="0">
        <references count="1">
          <reference field="3" count="1">
            <x v="4"/>
          </reference>
        </references>
      </pivotArea>
    </format>
    <format dxfId="1695">
      <pivotArea dataOnly="0" labelOnly="1" fieldPosition="0">
        <references count="1">
          <reference field="3" count="0"/>
        </references>
      </pivotArea>
    </format>
    <format dxfId="1696">
      <pivotArea field="2" type="button" dataOnly="0" labelOnly="1" outline="0"/>
    </format>
    <format dxfId="1697">
      <pivotArea dataOnly="0" labelOnly="1" grandCol="1" outline="0" fieldPosition="0"/>
    </format>
    <format dxfId="1698">
      <pivotArea field="2" type="button" dataOnly="0" labelOnly="1" outline="0"/>
    </format>
    <format dxfId="1699">
      <pivotArea dataOnly="0" labelOnly="1" grandCol="1" outline="0" fieldPosition="0"/>
    </format>
    <format dxfId="1700">
      <pivotArea grandCol="1" outline="0" collapsedLevelsAreSubtotals="1" fieldPosition="0"/>
    </format>
    <format dxfId="1701">
      <pivotArea dataOnly="0" labelOnly="1" grandCol="1" outline="0" fieldPosition="0"/>
    </format>
    <format dxfId="1702">
      <pivotArea outline="0" collapsedLevelsAreSubtotals="1" fieldPosition="0"/>
    </format>
    <format dxfId="1703">
      <pivotArea field="2" type="button" dataOnly="0" labelOnly="1" outline="0"/>
    </format>
    <format dxfId="1704">
      <pivotArea dataOnly="0" labelOnly="1" grandRow="1" outline="0" fieldPosition="0"/>
    </format>
    <format dxfId="1705">
      <pivotArea dataOnly="0" labelOnly="1" grandCol="1" outline="0" fieldPosition="0"/>
    </format>
    <format dxfId="1706">
      <pivotArea field="2" type="button" dataOnly="0" labelOnly="1" outline="0"/>
    </format>
    <format dxfId="1707">
      <pivotArea dataOnly="0" labelOnly="1" grandCol="1" outline="0" fieldPosition="0"/>
    </format>
    <format dxfId="1708">
      <pivotArea dataOnly="0" labelOnly="1" fieldPosition="0">
        <references count="1">
          <reference field="27" count="0"/>
        </references>
      </pivotArea>
    </format>
    <format dxfId="1709">
      <pivotArea field="0" type="button" dataOnly="0" labelOnly="1" outline="0" axis="axisPage" fieldPosition="0"/>
    </format>
    <format dxfId="1710">
      <pivotArea dataOnly="0" labelOnly="1" fieldPosition="0">
        <references count="1">
          <reference field="27" count="1">
            <x v="0"/>
          </reference>
        </references>
      </pivotArea>
    </format>
    <format dxfId="1711">
      <pivotArea outline="0" collapsedLevelsAreSubtotals="1" fieldPosition="0">
        <references count="1">
          <reference field="27" count="1" selected="0">
            <x v="0"/>
          </reference>
        </references>
      </pivotArea>
    </format>
    <format dxfId="1712">
      <pivotArea dataOnly="0" labelOnly="1" fieldPosition="0">
        <references count="1">
          <reference field="27" count="1">
            <x v="0"/>
          </reference>
        </references>
      </pivotArea>
    </format>
    <format dxfId="1713">
      <pivotArea field="2" type="button" dataOnly="0" labelOnly="1" outline="0"/>
    </format>
    <format dxfId="1714">
      <pivotArea dataOnly="0" labelOnly="1" fieldPosition="0">
        <references count="1">
          <reference field="27" count="0"/>
        </references>
      </pivotArea>
    </format>
    <format dxfId="1715">
      <pivotArea dataOnly="0" labelOnly="1" grandCol="1" outline="0" fieldPosition="0"/>
    </format>
    <format dxfId="1716">
      <pivotArea outline="0" collapsedLevelsAreSubtotals="1" fieldPosition="0">
        <references count="1">
          <reference field="27" count="1" selected="0">
            <x v="0"/>
          </reference>
        </references>
      </pivotArea>
    </format>
    <format dxfId="1717">
      <pivotArea dataOnly="0" labelOnly="1" fieldPosition="0">
        <references count="1">
          <reference field="27" count="1">
            <x v="0"/>
          </reference>
        </references>
      </pivotArea>
    </format>
    <format dxfId="1718">
      <pivotArea grandCol="1" outline="0" collapsedLevelsAreSubtotals="1" fieldPosition="0"/>
    </format>
    <format dxfId="1719">
      <pivotArea dataOnly="0" labelOnly="1" grandCol="1" outline="0" fieldPosition="0"/>
    </format>
    <format dxfId="1720">
      <pivotArea dataOnly="0" labelOnly="1" fieldPosition="0">
        <references count="1">
          <reference field="27" count="0"/>
        </references>
      </pivotArea>
    </format>
    <format dxfId="1721">
      <pivotArea dataOnly="0" labelOnly="1" grandCol="1" outline="0" fieldPosition="0"/>
    </format>
    <format dxfId="1722">
      <pivotArea outline="0" collapsedLevelsAreSubtotals="1" fieldPosition="0">
        <references count="1">
          <reference field="27" count="1" selected="0">
            <x v="3"/>
          </reference>
        </references>
      </pivotArea>
    </format>
    <format dxfId="1723">
      <pivotArea dataOnly="0" labelOnly="1" fieldPosition="0">
        <references count="1">
          <reference field="27" count="1">
            <x v="3"/>
          </reference>
        </references>
      </pivotArea>
    </format>
    <format dxfId="1724">
      <pivotArea outline="0" collapsedLevelsAreSubtotals="1" fieldPosition="0">
        <references count="1">
          <reference field="27" count="1" selected="0">
            <x v="4"/>
          </reference>
        </references>
      </pivotArea>
    </format>
    <format dxfId="1725">
      <pivotArea dataOnly="0" labelOnly="1" fieldPosition="0">
        <references count="1">
          <reference field="27" count="1">
            <x v="4"/>
          </reference>
        </references>
      </pivotArea>
    </format>
    <format dxfId="1726">
      <pivotArea field="2" type="button" dataOnly="0" labelOnly="1" outline="0"/>
    </format>
    <format dxfId="1727">
      <pivotArea dataOnly="0" labelOnly="1" grandRow="1" outline="0" fieldPosition="0"/>
    </format>
    <format dxfId="1728">
      <pivotArea dataOnly="0" labelOnly="1" fieldPosition="0">
        <references count="1">
          <reference field="3" count="1">
            <x v="8"/>
          </reference>
        </references>
      </pivotArea>
    </format>
    <format dxfId="1729">
      <pivotArea dataOnly="0" labelOnly="1" fieldPosition="0">
        <references count="1">
          <reference field="3" count="1">
            <x v="11"/>
          </reference>
        </references>
      </pivotArea>
    </format>
    <format dxfId="1730">
      <pivotArea dataOnly="0" labelOnly="1" fieldPosition="0">
        <references count="1">
          <reference field="3" count="1">
            <x v="12"/>
          </reference>
        </references>
      </pivotArea>
    </format>
    <format dxfId="1731">
      <pivotArea collapsedLevelsAreSubtotals="1" fieldPosition="0">
        <references count="2">
          <reference field="1" count="1">
            <x v="3"/>
          </reference>
          <reference field="3" count="1" selected="0">
            <x v="8"/>
          </reference>
        </references>
      </pivotArea>
    </format>
    <format dxfId="1732">
      <pivotArea collapsedLevelsAreSubtotals="1" fieldPosition="0">
        <references count="2">
          <reference field="1" count="1">
            <x v="4"/>
          </reference>
          <reference field="3" count="1" selected="0">
            <x v="8"/>
          </reference>
        </references>
      </pivotArea>
    </format>
    <format dxfId="1733">
      <pivotArea collapsedLevelsAreSubtotals="1" fieldPosition="0">
        <references count="2">
          <reference field="1" count="1">
            <x v="19"/>
          </reference>
          <reference field="3" count="1" selected="0">
            <x v="8"/>
          </reference>
        </references>
      </pivotArea>
    </format>
    <format dxfId="1734">
      <pivotArea dataOnly="0" labelOnly="1" fieldPosition="0">
        <references count="2">
          <reference field="1" count="3">
            <x v="3"/>
            <x v="4"/>
            <x v="19"/>
          </reference>
          <reference field="3" count="1" selected="0">
            <x v="8"/>
          </reference>
        </references>
      </pivotArea>
    </format>
    <format dxfId="1735">
      <pivotArea collapsedLevelsAreSubtotals="1" fieldPosition="0">
        <references count="1">
          <reference field="3" count="1">
            <x v="2"/>
          </reference>
        </references>
      </pivotArea>
    </format>
    <format dxfId="1736">
      <pivotArea dataOnly="0" labelOnly="1" fieldPosition="0">
        <references count="1">
          <reference field="3" count="1">
            <x v="2"/>
          </reference>
        </references>
      </pivotArea>
    </format>
    <format dxfId="1737">
      <pivotArea collapsedLevelsAreSubtotals="1" fieldPosition="0">
        <references count="1">
          <reference field="3" count="1">
            <x v="8"/>
          </reference>
        </references>
      </pivotArea>
    </format>
    <format dxfId="1738">
      <pivotArea dataOnly="0" labelOnly="1" fieldPosition="0">
        <references count="1">
          <reference field="3" count="1">
            <x v="8"/>
          </reference>
        </references>
      </pivotArea>
    </format>
    <format dxfId="1739">
      <pivotArea collapsedLevelsAreSubtotals="1" fieldPosition="0">
        <references count="1">
          <reference field="3" count="1">
            <x v="11"/>
          </reference>
        </references>
      </pivotArea>
    </format>
    <format dxfId="1740">
      <pivotArea dataOnly="0" labelOnly="1" fieldPosition="0">
        <references count="1">
          <reference field="3" count="1">
            <x v="11"/>
          </reference>
        </references>
      </pivotArea>
    </format>
    <format dxfId="1741">
      <pivotArea collapsedLevelsAreSubtotals="1" fieldPosition="0">
        <references count="1">
          <reference field="3" count="1">
            <x v="12"/>
          </reference>
        </references>
      </pivotArea>
    </format>
    <format dxfId="1742">
      <pivotArea dataOnly="0" labelOnly="1" fieldPosition="0">
        <references count="1">
          <reference field="3" count="1">
            <x v="12"/>
          </reference>
        </references>
      </pivotArea>
    </format>
    <format dxfId="1743">
      <pivotArea field="3"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458DFF-64A8-48B1-BBAE-AB125A22352E}" name="PivotTable3" cacheId="15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3:AK35" firstHeaderRow="1" firstDataRow="2" firstDataCol="1"/>
  <pivotFields count="15">
    <pivotField showAll="0"/>
    <pivotField showAll="0"/>
    <pivotField axis="axisRow" showAll="0">
      <items count="25">
        <item x="13"/>
        <item x="19"/>
        <item x="20"/>
        <item x="4"/>
        <item x="5"/>
        <item x="12"/>
        <item sd="0" x="18"/>
        <item x="2"/>
        <item x="11"/>
        <item x="21"/>
        <item x="22"/>
        <item x="17"/>
        <item x="23"/>
        <item x="3"/>
        <item x="15"/>
        <item x="9"/>
        <item x="7"/>
        <item x="0"/>
        <item x="1"/>
        <item x="10"/>
        <item x="14"/>
        <item x="8"/>
        <item x="6"/>
        <item x="16"/>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4">
        <item m="1" x="1"/>
        <item x="0"/>
        <item m="1" x="2"/>
        <item t="default"/>
      </items>
    </pivotField>
  </pivotFields>
  <rowFields count="2">
    <field x="3"/>
    <field x="2"/>
  </rowFields>
  <rowItems count="31">
    <i>
      <x/>
    </i>
    <i r="1">
      <x/>
    </i>
    <i r="1">
      <x v="1"/>
    </i>
    <i r="1">
      <x v="2"/>
    </i>
    <i r="1">
      <x v="3"/>
    </i>
    <i r="1">
      <x v="4"/>
    </i>
    <i r="1">
      <x v="5"/>
    </i>
    <i r="1">
      <x v="19"/>
    </i>
    <i r="1">
      <x v="20"/>
    </i>
    <i>
      <x v="1"/>
    </i>
    <i r="1">
      <x/>
    </i>
    <i r="1">
      <x v="6"/>
    </i>
    <i r="1">
      <x v="7"/>
    </i>
    <i r="1">
      <x v="9"/>
    </i>
    <i r="1">
      <x v="10"/>
    </i>
    <i r="1">
      <x v="11"/>
    </i>
    <i r="1">
      <x v="12"/>
    </i>
    <i r="1">
      <x v="13"/>
    </i>
    <i r="1">
      <x v="14"/>
    </i>
    <i r="1">
      <x v="15"/>
    </i>
    <i r="1">
      <x v="16"/>
    </i>
    <i r="1">
      <x v="17"/>
    </i>
    <i r="1">
      <x v="18"/>
    </i>
    <i r="1">
      <x v="22"/>
    </i>
    <i r="1">
      <x v="23"/>
    </i>
    <i>
      <x v="2"/>
    </i>
    <i r="1">
      <x v="6"/>
    </i>
    <i r="1">
      <x v="8"/>
    </i>
    <i r="1">
      <x v="21"/>
    </i>
    <i r="1">
      <x v="23"/>
    </i>
    <i t="grand">
      <x/>
    </i>
  </rowItems>
  <colFields count="1">
    <field x="14"/>
  </colFields>
  <colItems count="2">
    <i>
      <x v="1"/>
    </i>
    <i t="grand">
      <x/>
    </i>
  </colItems>
  <dataFields count="1">
    <dataField name="Count of Received KBMF (Y/N)" fld="14" subtotal="count" baseField="0" baseItem="0"/>
  </dataFields>
  <formats count="43">
    <format dxfId="1640">
      <pivotArea type="origin" dataOnly="0" labelOnly="1" outline="0" fieldPosition="0"/>
    </format>
    <format dxfId="1641">
      <pivotArea type="origin" dataOnly="0" labelOnly="1" outline="0" fieldPosition="0"/>
    </format>
    <format dxfId="1642">
      <pivotArea type="all" dataOnly="0" outline="0" fieldPosition="0"/>
    </format>
    <format dxfId="1643">
      <pivotArea outline="0" collapsedLevelsAreSubtotals="1" fieldPosition="0"/>
    </format>
    <format dxfId="1644">
      <pivotArea type="origin" dataOnly="0" labelOnly="1" outline="0" fieldPosition="0"/>
    </format>
    <format dxfId="1645">
      <pivotArea field="14" type="button" dataOnly="0" labelOnly="1" outline="0" axis="axisCol" fieldPosition="0"/>
    </format>
    <format dxfId="1646">
      <pivotArea type="topRight" dataOnly="0" labelOnly="1" outline="0" fieldPosition="0"/>
    </format>
    <format dxfId="1647">
      <pivotArea field="3" type="button" dataOnly="0" labelOnly="1" outline="0" axis="axisRow" fieldPosition="0"/>
    </format>
    <format dxfId="1648">
      <pivotArea dataOnly="0" labelOnly="1" grandRow="1" outline="0" fieldPosition="0"/>
    </format>
    <format dxfId="1649">
      <pivotArea dataOnly="0" labelOnly="1" fieldPosition="0">
        <references count="1">
          <reference field="14" count="0"/>
        </references>
      </pivotArea>
    </format>
    <format dxfId="1650">
      <pivotArea dataOnly="0" labelOnly="1" grandCol="1" outline="0" fieldPosition="0"/>
    </format>
    <format dxfId="1651">
      <pivotArea outline="0" collapsedLevelsAreSubtotals="1" fieldPosition="0">
        <references count="1">
          <reference field="14" count="0" selected="0"/>
        </references>
      </pivotArea>
    </format>
    <format dxfId="1652">
      <pivotArea dataOnly="0" labelOnly="1" fieldPosition="0">
        <references count="1">
          <reference field="14" count="0"/>
        </references>
      </pivotArea>
    </format>
    <format dxfId="1653">
      <pivotArea dataOnly="0" labelOnly="1" grandCol="1" outline="0" fieldPosition="0"/>
    </format>
    <format dxfId="1654">
      <pivotArea type="all" dataOnly="0" outline="0" fieldPosition="0"/>
    </format>
    <format dxfId="1655">
      <pivotArea outline="0" collapsedLevelsAreSubtotals="1" fieldPosition="0"/>
    </format>
    <format dxfId="1656">
      <pivotArea type="origin" dataOnly="0" labelOnly="1" outline="0" fieldPosition="0"/>
    </format>
    <format dxfId="1657">
      <pivotArea field="14" type="button" dataOnly="0" labelOnly="1" outline="0" axis="axisCol" fieldPosition="0"/>
    </format>
    <format dxfId="1658">
      <pivotArea type="topRight" dataOnly="0" labelOnly="1" outline="0" fieldPosition="0"/>
    </format>
    <format dxfId="1659">
      <pivotArea field="3" type="button" dataOnly="0" labelOnly="1" outline="0" axis="axisRow" fieldPosition="0"/>
    </format>
    <format dxfId="1660">
      <pivotArea dataOnly="0" labelOnly="1" grandRow="1" outline="0" fieldPosition="0"/>
    </format>
    <format dxfId="1661">
      <pivotArea dataOnly="0" labelOnly="1" fieldPosition="0">
        <references count="1">
          <reference field="14" count="0"/>
        </references>
      </pivotArea>
    </format>
    <format dxfId="1662">
      <pivotArea dataOnly="0" labelOnly="1" grandCol="1" outline="0" fieldPosition="0"/>
    </format>
    <format dxfId="1663">
      <pivotArea type="all" dataOnly="0" outline="0" fieldPosition="0"/>
    </format>
    <format dxfId="1664">
      <pivotArea outline="0" collapsedLevelsAreSubtotals="1" fieldPosition="0"/>
    </format>
    <format dxfId="1665">
      <pivotArea type="origin" dataOnly="0" labelOnly="1" outline="0" fieldPosition="0"/>
    </format>
    <format dxfId="1666">
      <pivotArea field="14" type="button" dataOnly="0" labelOnly="1" outline="0" axis="axisCol" fieldPosition="0"/>
    </format>
    <format dxfId="1667">
      <pivotArea type="topRight" dataOnly="0" labelOnly="1" outline="0" fieldPosition="0"/>
    </format>
    <format dxfId="1668">
      <pivotArea field="3" type="button" dataOnly="0" labelOnly="1" outline="0" axis="axisRow" fieldPosition="0"/>
    </format>
    <format dxfId="1669">
      <pivotArea dataOnly="0" labelOnly="1" grandRow="1" outline="0" fieldPosition="0"/>
    </format>
    <format dxfId="1670">
      <pivotArea dataOnly="0" labelOnly="1" fieldPosition="0">
        <references count="1">
          <reference field="14" count="0"/>
        </references>
      </pivotArea>
    </format>
    <format dxfId="1671">
      <pivotArea dataOnly="0" labelOnly="1" grandCol="1" outline="0" fieldPosition="0"/>
    </format>
    <format dxfId="1672">
      <pivotArea collapsedLevelsAreSubtotals="1" fieldPosition="0">
        <references count="3">
          <reference field="2" count="1">
            <x v="20"/>
          </reference>
          <reference field="3" count="1" selected="0">
            <x v="0"/>
          </reference>
          <reference field="14" count="0" selected="0"/>
        </references>
      </pivotArea>
    </format>
    <format dxfId="1673">
      <pivotArea dataOnly="0" labelOnly="1" fieldPosition="0">
        <references count="2">
          <reference field="2" count="1">
            <x v="20"/>
          </reference>
          <reference field="3" count="1" selected="0">
            <x v="0"/>
          </reference>
        </references>
      </pivotArea>
    </format>
    <format dxfId="1674">
      <pivotArea collapsedLevelsAreSubtotals="1" fieldPosition="0">
        <references count="3">
          <reference field="2" count="1">
            <x v="20"/>
          </reference>
          <reference field="3" count="1" selected="0">
            <x v="0"/>
          </reference>
          <reference field="14" count="0" selected="0"/>
        </references>
      </pivotArea>
    </format>
    <format dxfId="1675">
      <pivotArea dataOnly="0" labelOnly="1" fieldPosition="0">
        <references count="2">
          <reference field="2" count="1">
            <x v="20"/>
          </reference>
          <reference field="3" count="1" selected="0">
            <x v="0"/>
          </reference>
        </references>
      </pivotArea>
    </format>
    <format dxfId="1676">
      <pivotArea collapsedLevelsAreSubtotals="1" fieldPosition="0">
        <references count="3">
          <reference field="2" count="1">
            <x v="20"/>
          </reference>
          <reference field="3" count="1" selected="0">
            <x v="0"/>
          </reference>
          <reference field="14" count="0" selected="0"/>
        </references>
      </pivotArea>
    </format>
    <format dxfId="1677">
      <pivotArea dataOnly="0" labelOnly="1" fieldPosition="0">
        <references count="2">
          <reference field="2" count="1">
            <x v="20"/>
          </reference>
          <reference field="3" count="1" selected="0">
            <x v="0"/>
          </reference>
        </references>
      </pivotArea>
    </format>
    <format dxfId="1678">
      <pivotArea collapsedLevelsAreSubtotals="1" fieldPosition="0">
        <references count="3">
          <reference field="2" count="1">
            <x v="20"/>
          </reference>
          <reference field="3" count="1" selected="0">
            <x v="0"/>
          </reference>
          <reference field="14" count="0" selected="0"/>
        </references>
      </pivotArea>
    </format>
    <format dxfId="1679">
      <pivotArea dataOnly="0" labelOnly="1" fieldPosition="0">
        <references count="2">
          <reference field="2" count="1">
            <x v="20"/>
          </reference>
          <reference field="3" count="1" selected="0">
            <x v="0"/>
          </reference>
        </references>
      </pivotArea>
    </format>
    <format dxfId="1680">
      <pivotArea dataOnly="0" labelOnly="1" fieldPosition="0">
        <references count="2">
          <reference field="2" count="1">
            <x v="20"/>
          </reference>
          <reference field="3" count="1" selected="0">
            <x v="0"/>
          </reference>
        </references>
      </pivotArea>
    </format>
    <format dxfId="1681">
      <pivotArea collapsedLevelsAreSubtotals="1" fieldPosition="0">
        <references count="2">
          <reference field="2" count="1">
            <x v="3"/>
          </reference>
          <reference field="3" count="1" selected="0">
            <x v="1"/>
          </reference>
        </references>
      </pivotArea>
    </format>
    <format dxfId="1682">
      <pivotArea dataOnly="0" labelOnly="1" fieldPosition="0">
        <references count="2">
          <reference field="2" count="1">
            <x v="3"/>
          </reference>
          <reference field="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33F811-A668-4213-8D90-ED1F0106B637}" name="PivotTable1" cacheId="16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ull Database">
  <location ref="R3:S32" firstHeaderRow="1" firstDataRow="1" firstDataCol="1" rowPageCount="1" colPageCount="1"/>
  <pivotFields count="9">
    <pivotField showAll="0"/>
    <pivotField showAll="0"/>
    <pivotField axis="axisRow" showAll="0">
      <items count="25">
        <item x="12"/>
        <item x="18"/>
        <item x="19"/>
        <item x="4"/>
        <item x="5"/>
        <item x="17"/>
        <item x="2"/>
        <item x="11"/>
        <item x="7"/>
        <item x="23"/>
        <item x="20"/>
        <item x="21"/>
        <item x="16"/>
        <item x="22"/>
        <item x="3"/>
        <item x="14"/>
        <item x="9"/>
        <item x="0"/>
        <item x="1"/>
        <item x="10"/>
        <item x="13"/>
        <item x="8"/>
        <item x="6"/>
        <item x="15"/>
        <item t="default"/>
      </items>
    </pivotField>
    <pivotField showAll="0"/>
    <pivotField axis="axisPage" showAll="0">
      <items count="10">
        <item x="4"/>
        <item x="5"/>
        <item x="7"/>
        <item x="3"/>
        <item x="0"/>
        <item x="1"/>
        <item x="6"/>
        <item x="8"/>
        <item x="2"/>
        <item t="default"/>
      </items>
    </pivotField>
    <pivotField showAll="0"/>
    <pivotField showAll="0"/>
    <pivotField showAll="0"/>
    <pivotField axis="axisRow" dataField="1" showAll="0">
      <items count="183">
        <item x="123"/>
        <item x="125"/>
        <item x="124"/>
        <item x="131"/>
        <item x="177"/>
        <item x="83"/>
        <item x="91"/>
        <item x="84"/>
        <item x="92"/>
        <item x="132"/>
        <item x="133"/>
        <item x="134"/>
        <item x="81"/>
        <item x="135"/>
        <item x="87"/>
        <item x="89"/>
        <item x="88"/>
        <item x="136"/>
        <item x="137"/>
        <item x="138"/>
        <item x="85"/>
        <item x="139"/>
        <item x="140"/>
        <item x="93"/>
        <item x="94"/>
        <item x="95"/>
        <item x="96"/>
        <item x="141"/>
        <item x="179"/>
        <item x="90"/>
        <item x="178"/>
        <item x="143"/>
        <item x="144"/>
        <item x="86"/>
        <item x="82"/>
        <item x="142"/>
        <item x="145"/>
        <item x="97"/>
        <item x="126"/>
        <item x="127"/>
        <item x="129"/>
        <item x="128"/>
        <item x="77"/>
        <item x="28"/>
        <item x="69"/>
        <item x="72"/>
        <item x="71"/>
        <item x="79"/>
        <item x="68"/>
        <item x="76"/>
        <item x="73"/>
        <item x="27"/>
        <item x="75"/>
        <item x="78"/>
        <item x="26"/>
        <item x="70"/>
        <item x="74"/>
        <item x="80"/>
        <item x="67"/>
        <item x="29"/>
        <item x="30"/>
        <item x="31"/>
        <item x="32"/>
        <item x="33"/>
        <item x="34"/>
        <item x="35"/>
        <item x="36"/>
        <item x="37"/>
        <item x="38"/>
        <item x="39"/>
        <item x="40"/>
        <item x="146"/>
        <item x="147"/>
        <item x="148"/>
        <item x="149"/>
        <item x="150"/>
        <item x="114"/>
        <item x="120"/>
        <item x="116"/>
        <item x="119"/>
        <item x="118"/>
        <item x="121"/>
        <item x="117"/>
        <item x="115"/>
        <item x="14"/>
        <item x="65"/>
        <item x="161"/>
        <item x="159"/>
        <item x="43"/>
        <item x="160"/>
        <item x="162"/>
        <item x="44"/>
        <item x="176"/>
        <item x="130"/>
        <item x="155"/>
        <item x="151"/>
        <item x="156"/>
        <item x="157"/>
        <item x="154"/>
        <item x="152"/>
        <item x="153"/>
        <item x="158"/>
        <item x="109"/>
        <item x="107"/>
        <item x="108"/>
        <item x="170"/>
        <item x="23"/>
        <item x="19"/>
        <item x="18"/>
        <item x="25"/>
        <item x="21"/>
        <item x="22"/>
        <item x="24"/>
        <item x="20"/>
        <item x="66"/>
        <item x="99"/>
        <item x="169"/>
        <item x="51"/>
        <item x="52"/>
        <item x="164"/>
        <item x="165"/>
        <item x="166"/>
        <item x="167"/>
        <item x="168"/>
        <item x="163"/>
        <item x="10"/>
        <item x="12"/>
        <item x="122"/>
        <item x="4"/>
        <item x="13"/>
        <item x="1"/>
        <item x="173"/>
        <item x="2"/>
        <item x="0"/>
        <item x="3"/>
        <item x="11"/>
        <item x="5"/>
        <item x="9"/>
        <item x="6"/>
        <item x="17"/>
        <item x="7"/>
        <item x="15"/>
        <item x="8"/>
        <item x="16"/>
        <item x="174"/>
        <item x="61"/>
        <item x="56"/>
        <item x="59"/>
        <item x="53"/>
        <item x="55"/>
        <item x="54"/>
        <item x="57"/>
        <item x="58"/>
        <item x="60"/>
        <item x="63"/>
        <item x="64"/>
        <item x="62"/>
        <item x="98"/>
        <item x="50"/>
        <item x="171"/>
        <item x="49"/>
        <item m="1" x="181"/>
        <item x="47"/>
        <item x="46"/>
        <item x="172"/>
        <item x="48"/>
        <item x="45"/>
        <item x="41"/>
        <item x="42"/>
        <item x="105"/>
        <item x="110"/>
        <item x="102"/>
        <item x="106"/>
        <item x="113"/>
        <item x="103"/>
        <item x="101"/>
        <item m="1" x="180"/>
        <item x="100"/>
        <item x="104"/>
        <item x="112"/>
        <item x="111"/>
        <item x="175"/>
        <item t="default"/>
      </items>
    </pivotField>
  </pivotFields>
  <rowFields count="2">
    <field x="2"/>
    <field x="8"/>
  </rowFields>
  <rowItems count="29">
    <i>
      <x v="5"/>
    </i>
    <i r="1">
      <x v="77"/>
    </i>
    <i r="1">
      <x v="78"/>
    </i>
    <i r="1">
      <x v="79"/>
    </i>
    <i r="1">
      <x v="80"/>
    </i>
    <i r="1">
      <x v="81"/>
    </i>
    <i r="1">
      <x v="82"/>
    </i>
    <i r="1">
      <x v="83"/>
    </i>
    <i>
      <x v="21"/>
    </i>
    <i r="1">
      <x v="158"/>
    </i>
    <i r="1">
      <x v="159"/>
    </i>
    <i r="1">
      <x v="160"/>
    </i>
    <i r="1">
      <x v="162"/>
    </i>
    <i r="1">
      <x v="163"/>
    </i>
    <i r="1">
      <x v="164"/>
    </i>
    <i r="1">
      <x v="165"/>
    </i>
    <i r="1">
      <x v="166"/>
    </i>
    <i r="1">
      <x v="181"/>
    </i>
    <i>
      <x v="23"/>
    </i>
    <i r="1">
      <x v="171"/>
    </i>
    <i r="1">
      <x v="172"/>
    </i>
    <i r="1">
      <x v="173"/>
    </i>
    <i r="1">
      <x v="174"/>
    </i>
    <i r="1">
      <x v="175"/>
    </i>
    <i r="1">
      <x v="177"/>
    </i>
    <i r="1">
      <x v="178"/>
    </i>
    <i r="1">
      <x v="179"/>
    </i>
    <i r="1">
      <x v="180"/>
    </i>
    <i t="grand">
      <x/>
    </i>
  </rowItems>
  <colItems count="1">
    <i/>
  </colItems>
  <pageFields count="1">
    <pageField fld="4" item="3" hier="-1"/>
  </pageFields>
  <dataFields count="1">
    <dataField name="Count of Table" fld="8" subtotal="count" baseField="0" baseItem="0"/>
  </dataFields>
  <formats count="7">
    <format dxfId="1633">
      <pivotArea outline="0" collapsedLevelsAreSubtotals="1" fieldPosition="0"/>
    </format>
    <format dxfId="1634">
      <pivotArea dataOnly="0" labelOnly="1" outline="0" fieldPosition="0">
        <references count="1">
          <reference field="4" count="1">
            <x v="3"/>
          </reference>
        </references>
      </pivotArea>
    </format>
    <format dxfId="1635">
      <pivotArea dataOnly="0" labelOnly="1" outline="0" axis="axisValues" fieldPosition="0"/>
    </format>
    <format dxfId="1636">
      <pivotArea outline="0" collapsedLevelsAreSubtotals="1" fieldPosition="0"/>
    </format>
    <format dxfId="1637">
      <pivotArea dataOnly="0" labelOnly="1" outline="0" fieldPosition="0">
        <references count="1">
          <reference field="4" count="1">
            <x v="3"/>
          </reference>
        </references>
      </pivotArea>
    </format>
    <format dxfId="1638">
      <pivotArea dataOnly="0" labelOnly="1" outline="0" axis="axisValues" fieldPosition="0"/>
    </format>
    <format dxfId="1639">
      <pivotArea dataOnly="0" labelOnly="1" outline="0" fieldPosition="0">
        <references count="1">
          <reference field="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8A0B65C-0B13-4563-BEAB-09A04676AC5E}" name="PivotTable15" cacheId="16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62" firstHeaderRow="1" firstDataRow="1" firstDataCol="1" rowPageCount="1" colPageCount="1"/>
  <pivotFields count="9">
    <pivotField showAll="0"/>
    <pivotField showAll="0"/>
    <pivotField axis="axisRow" showAll="0">
      <items count="25">
        <item x="12"/>
        <item x="18"/>
        <item x="19"/>
        <item x="4"/>
        <item x="5"/>
        <item x="17"/>
        <item x="2"/>
        <item x="11"/>
        <item x="7"/>
        <item x="23"/>
        <item x="20"/>
        <item x="21"/>
        <item x="16"/>
        <item x="22"/>
        <item x="3"/>
        <item x="14"/>
        <item x="9"/>
        <item x="0"/>
        <item x="1"/>
        <item x="10"/>
        <item x="13"/>
        <item x="8"/>
        <item x="6"/>
        <item x="15"/>
        <item t="default"/>
      </items>
    </pivotField>
    <pivotField axis="axisPage" showAll="0">
      <items count="4">
        <item x="2"/>
        <item x="0"/>
        <item x="1"/>
        <item t="default"/>
      </items>
    </pivotField>
    <pivotField showAll="0"/>
    <pivotField showAll="0"/>
    <pivotField showAll="0"/>
    <pivotField showAll="0"/>
    <pivotField axis="axisRow" dataField="1" showAll="0">
      <items count="183">
        <item x="123"/>
        <item x="125"/>
        <item x="124"/>
        <item x="131"/>
        <item x="177"/>
        <item x="83"/>
        <item x="91"/>
        <item x="84"/>
        <item x="92"/>
        <item x="132"/>
        <item x="133"/>
        <item x="134"/>
        <item x="81"/>
        <item x="135"/>
        <item x="87"/>
        <item x="89"/>
        <item x="88"/>
        <item x="136"/>
        <item x="137"/>
        <item x="138"/>
        <item x="85"/>
        <item x="139"/>
        <item x="140"/>
        <item x="93"/>
        <item x="94"/>
        <item x="95"/>
        <item x="96"/>
        <item x="141"/>
        <item x="179"/>
        <item x="90"/>
        <item x="178"/>
        <item x="143"/>
        <item x="144"/>
        <item x="86"/>
        <item x="82"/>
        <item x="142"/>
        <item x="145"/>
        <item x="97"/>
        <item x="126"/>
        <item x="127"/>
        <item x="129"/>
        <item x="128"/>
        <item x="77"/>
        <item x="28"/>
        <item x="69"/>
        <item x="72"/>
        <item x="71"/>
        <item x="79"/>
        <item x="68"/>
        <item x="76"/>
        <item x="73"/>
        <item x="27"/>
        <item x="75"/>
        <item x="78"/>
        <item x="26"/>
        <item x="70"/>
        <item x="74"/>
        <item x="80"/>
        <item x="67"/>
        <item x="29"/>
        <item x="30"/>
        <item x="31"/>
        <item x="32"/>
        <item x="33"/>
        <item x="34"/>
        <item x="35"/>
        <item x="36"/>
        <item x="37"/>
        <item x="38"/>
        <item x="39"/>
        <item x="40"/>
        <item x="146"/>
        <item x="147"/>
        <item x="148"/>
        <item x="149"/>
        <item x="150"/>
        <item x="114"/>
        <item x="120"/>
        <item x="116"/>
        <item x="119"/>
        <item x="118"/>
        <item x="121"/>
        <item x="117"/>
        <item x="115"/>
        <item x="14"/>
        <item x="65"/>
        <item x="161"/>
        <item x="159"/>
        <item x="43"/>
        <item x="160"/>
        <item x="162"/>
        <item x="44"/>
        <item x="176"/>
        <item x="130"/>
        <item x="155"/>
        <item x="151"/>
        <item x="156"/>
        <item x="157"/>
        <item x="154"/>
        <item x="152"/>
        <item x="153"/>
        <item x="158"/>
        <item x="109"/>
        <item x="107"/>
        <item x="108"/>
        <item x="170"/>
        <item x="23"/>
        <item x="19"/>
        <item x="18"/>
        <item x="25"/>
        <item x="21"/>
        <item x="22"/>
        <item x="24"/>
        <item x="20"/>
        <item x="66"/>
        <item x="99"/>
        <item x="169"/>
        <item x="51"/>
        <item x="52"/>
        <item x="164"/>
        <item x="165"/>
        <item x="166"/>
        <item x="167"/>
        <item x="168"/>
        <item x="163"/>
        <item x="10"/>
        <item x="12"/>
        <item x="122"/>
        <item x="4"/>
        <item x="13"/>
        <item x="1"/>
        <item x="173"/>
        <item x="2"/>
        <item x="0"/>
        <item x="3"/>
        <item x="11"/>
        <item x="5"/>
        <item x="9"/>
        <item x="6"/>
        <item x="17"/>
        <item x="7"/>
        <item x="15"/>
        <item x="8"/>
        <item x="16"/>
        <item x="174"/>
        <item x="61"/>
        <item x="56"/>
        <item x="59"/>
        <item x="53"/>
        <item x="55"/>
        <item x="54"/>
        <item x="57"/>
        <item x="58"/>
        <item x="60"/>
        <item x="63"/>
        <item x="64"/>
        <item x="62"/>
        <item x="98"/>
        <item x="50"/>
        <item x="171"/>
        <item x="49"/>
        <item m="1" x="181"/>
        <item x="47"/>
        <item x="46"/>
        <item x="172"/>
        <item x="48"/>
        <item x="45"/>
        <item x="41"/>
        <item x="42"/>
        <item x="105"/>
        <item x="110"/>
        <item x="102"/>
        <item x="106"/>
        <item x="113"/>
        <item x="103"/>
        <item x="101"/>
        <item m="1" x="180"/>
        <item x="100"/>
        <item x="104"/>
        <item x="112"/>
        <item x="111"/>
        <item x="175"/>
        <item t="default"/>
      </items>
    </pivotField>
  </pivotFields>
  <rowFields count="2">
    <field x="2"/>
    <field x="8"/>
  </rowFields>
  <rowItems count="59">
    <i>
      <x v="2"/>
    </i>
    <i r="1">
      <x v="38"/>
    </i>
    <i r="1">
      <x v="39"/>
    </i>
    <i r="1">
      <x v="40"/>
    </i>
    <i r="1">
      <x v="41"/>
    </i>
    <i>
      <x v="3"/>
    </i>
    <i r="1">
      <x v="42"/>
    </i>
    <i r="1">
      <x v="43"/>
    </i>
    <i r="1">
      <x v="44"/>
    </i>
    <i r="1">
      <x v="45"/>
    </i>
    <i r="1">
      <x v="46"/>
    </i>
    <i r="1">
      <x v="47"/>
    </i>
    <i r="1">
      <x v="48"/>
    </i>
    <i r="1">
      <x v="49"/>
    </i>
    <i r="1">
      <x v="50"/>
    </i>
    <i r="1">
      <x v="51"/>
    </i>
    <i r="1">
      <x v="52"/>
    </i>
    <i r="1">
      <x v="53"/>
    </i>
    <i r="1">
      <x v="54"/>
    </i>
    <i r="1">
      <x v="55"/>
    </i>
    <i r="1">
      <x v="56"/>
    </i>
    <i r="1">
      <x v="57"/>
    </i>
    <i r="1">
      <x v="58"/>
    </i>
    <i>
      <x v="4"/>
    </i>
    <i r="1">
      <x v="59"/>
    </i>
    <i r="1">
      <x v="60"/>
    </i>
    <i r="1">
      <x v="61"/>
    </i>
    <i r="1">
      <x v="62"/>
    </i>
    <i r="1">
      <x v="63"/>
    </i>
    <i r="1">
      <x v="64"/>
    </i>
    <i r="1">
      <x v="65"/>
    </i>
    <i r="1">
      <x v="66"/>
    </i>
    <i r="1">
      <x v="67"/>
    </i>
    <i r="1">
      <x v="68"/>
    </i>
    <i r="1">
      <x v="69"/>
    </i>
    <i r="1">
      <x v="70"/>
    </i>
    <i r="1">
      <x v="71"/>
    </i>
    <i r="1">
      <x v="72"/>
    </i>
    <i r="1">
      <x v="73"/>
    </i>
    <i r="1">
      <x v="74"/>
    </i>
    <i r="1">
      <x v="75"/>
    </i>
    <i>
      <x v="14"/>
    </i>
    <i r="1">
      <x v="114"/>
    </i>
    <i>
      <x v="19"/>
    </i>
    <i r="1">
      <x v="145"/>
    </i>
    <i r="1">
      <x v="146"/>
    </i>
    <i r="1">
      <x v="147"/>
    </i>
    <i r="1">
      <x v="148"/>
    </i>
    <i r="1">
      <x v="149"/>
    </i>
    <i r="1">
      <x v="150"/>
    </i>
    <i r="1">
      <x v="151"/>
    </i>
    <i r="1">
      <x v="152"/>
    </i>
    <i r="1">
      <x v="153"/>
    </i>
    <i r="1">
      <x v="154"/>
    </i>
    <i r="1">
      <x v="155"/>
    </i>
    <i r="1">
      <x v="156"/>
    </i>
    <i>
      <x v="20"/>
    </i>
    <i r="1">
      <x v="157"/>
    </i>
    <i t="grand">
      <x/>
    </i>
  </rowItems>
  <colItems count="1">
    <i/>
  </colItems>
  <pageFields count="1">
    <pageField fld="3" item="0" hier="-1"/>
  </pageFields>
  <dataFields count="1">
    <dataField name="Count of Table" fld="8" subtotal="count" baseField="0" baseItem="0"/>
  </dataFields>
  <formats count="1">
    <format dxfId="1632">
      <pivotArea dataOnly="0" labelOnly="1" outline="0" fieldPosition="0">
        <references count="1">
          <reference field="3"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AAC8318-B6C2-4C0F-8C96-B6BF028FEFC7}" name="PivotTable16" cacheId="16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102" firstHeaderRow="1" firstDataRow="1" firstDataCol="1" rowPageCount="1" colPageCount="1"/>
  <pivotFields count="9">
    <pivotField showAll="0"/>
    <pivotField showAll="0"/>
    <pivotField axis="axisRow" showAll="0">
      <items count="25">
        <item sd="0" x="12"/>
        <item sd="0" x="18"/>
        <item x="19"/>
        <item x="4"/>
        <item x="5"/>
        <item x="17"/>
        <item x="2"/>
        <item x="11"/>
        <item x="7"/>
        <item x="23"/>
        <item x="20"/>
        <item x="21"/>
        <item x="16"/>
        <item x="22"/>
        <item x="3"/>
        <item x="14"/>
        <item x="9"/>
        <item x="0"/>
        <item x="1"/>
        <item x="10"/>
        <item x="13"/>
        <item x="8"/>
        <item x="6"/>
        <item x="15"/>
        <item t="default"/>
      </items>
    </pivotField>
    <pivotField axis="axisPage" showAll="0">
      <items count="4">
        <item x="2"/>
        <item x="0"/>
        <item x="1"/>
        <item t="default"/>
      </items>
    </pivotField>
    <pivotField showAll="0"/>
    <pivotField showAll="0"/>
    <pivotField showAll="0"/>
    <pivotField showAll="0"/>
    <pivotField axis="axisRow" dataField="1" showAll="0">
      <items count="183">
        <item x="123"/>
        <item x="125"/>
        <item x="124"/>
        <item x="131"/>
        <item x="177"/>
        <item x="83"/>
        <item x="91"/>
        <item x="84"/>
        <item x="92"/>
        <item x="132"/>
        <item x="133"/>
        <item x="134"/>
        <item x="81"/>
        <item x="135"/>
        <item x="87"/>
        <item x="89"/>
        <item x="88"/>
        <item x="136"/>
        <item x="137"/>
        <item x="138"/>
        <item x="85"/>
        <item x="139"/>
        <item x="140"/>
        <item x="93"/>
        <item x="94"/>
        <item x="95"/>
        <item x="96"/>
        <item x="141"/>
        <item x="179"/>
        <item x="90"/>
        <item x="178"/>
        <item x="143"/>
        <item x="144"/>
        <item x="86"/>
        <item x="82"/>
        <item x="142"/>
        <item x="145"/>
        <item x="97"/>
        <item x="126"/>
        <item x="127"/>
        <item x="129"/>
        <item x="128"/>
        <item x="77"/>
        <item x="28"/>
        <item x="69"/>
        <item x="72"/>
        <item x="71"/>
        <item x="79"/>
        <item x="68"/>
        <item x="76"/>
        <item x="73"/>
        <item x="27"/>
        <item x="75"/>
        <item x="78"/>
        <item x="26"/>
        <item x="70"/>
        <item x="74"/>
        <item x="80"/>
        <item x="67"/>
        <item x="29"/>
        <item x="30"/>
        <item x="31"/>
        <item x="32"/>
        <item x="33"/>
        <item x="34"/>
        <item x="35"/>
        <item x="36"/>
        <item x="37"/>
        <item x="38"/>
        <item x="39"/>
        <item x="40"/>
        <item x="146"/>
        <item x="147"/>
        <item x="148"/>
        <item x="149"/>
        <item x="150"/>
        <item x="114"/>
        <item x="120"/>
        <item x="116"/>
        <item x="119"/>
        <item x="118"/>
        <item x="121"/>
        <item x="117"/>
        <item x="115"/>
        <item x="14"/>
        <item x="65"/>
        <item x="161"/>
        <item x="159"/>
        <item x="43"/>
        <item x="160"/>
        <item x="162"/>
        <item x="44"/>
        <item x="176"/>
        <item x="130"/>
        <item x="155"/>
        <item x="151"/>
        <item x="156"/>
        <item x="157"/>
        <item x="154"/>
        <item x="152"/>
        <item x="153"/>
        <item x="158"/>
        <item x="109"/>
        <item x="107"/>
        <item x="108"/>
        <item x="170"/>
        <item x="23"/>
        <item x="19"/>
        <item x="18"/>
        <item x="25"/>
        <item x="21"/>
        <item x="22"/>
        <item x="24"/>
        <item x="20"/>
        <item x="66"/>
        <item x="99"/>
        <item x="169"/>
        <item x="51"/>
        <item x="52"/>
        <item x="164"/>
        <item x="165"/>
        <item x="166"/>
        <item x="167"/>
        <item x="168"/>
        <item x="163"/>
        <item x="10"/>
        <item x="12"/>
        <item x="122"/>
        <item x="4"/>
        <item x="13"/>
        <item x="1"/>
        <item x="173"/>
        <item x="2"/>
        <item x="0"/>
        <item x="3"/>
        <item x="11"/>
        <item x="5"/>
        <item x="9"/>
        <item x="6"/>
        <item x="17"/>
        <item x="7"/>
        <item x="15"/>
        <item x="8"/>
        <item x="16"/>
        <item x="174"/>
        <item x="61"/>
        <item x="56"/>
        <item x="59"/>
        <item x="53"/>
        <item x="55"/>
        <item x="54"/>
        <item x="57"/>
        <item x="58"/>
        <item x="60"/>
        <item x="63"/>
        <item x="64"/>
        <item x="62"/>
        <item x="98"/>
        <item x="50"/>
        <item x="171"/>
        <item x="49"/>
        <item m="1" x="181"/>
        <item x="47"/>
        <item x="46"/>
        <item x="172"/>
        <item x="48"/>
        <item x="45"/>
        <item x="41"/>
        <item x="42"/>
        <item x="105"/>
        <item x="110"/>
        <item x="102"/>
        <item x="106"/>
        <item x="113"/>
        <item x="103"/>
        <item x="101"/>
        <item m="1" x="180"/>
        <item x="100"/>
        <item x="104"/>
        <item x="112"/>
        <item x="111"/>
        <item x="175"/>
        <item t="default"/>
      </items>
    </pivotField>
  </pivotFields>
  <rowFields count="2">
    <field x="2"/>
    <field x="8"/>
  </rowFields>
  <rowItems count="99">
    <i>
      <x/>
    </i>
    <i>
      <x v="1"/>
    </i>
    <i>
      <x v="5"/>
    </i>
    <i r="1">
      <x v="76"/>
    </i>
    <i r="1">
      <x v="77"/>
    </i>
    <i r="1">
      <x v="78"/>
    </i>
    <i r="1">
      <x v="79"/>
    </i>
    <i r="1">
      <x v="80"/>
    </i>
    <i r="1">
      <x v="81"/>
    </i>
    <i r="1">
      <x v="82"/>
    </i>
    <i r="1">
      <x v="83"/>
    </i>
    <i>
      <x v="6"/>
    </i>
    <i r="1">
      <x v="84"/>
    </i>
    <i>
      <x v="7"/>
    </i>
    <i r="1">
      <x v="85"/>
    </i>
    <i>
      <x v="8"/>
    </i>
    <i r="1">
      <x v="86"/>
    </i>
    <i r="1">
      <x v="87"/>
    </i>
    <i r="1">
      <x v="88"/>
    </i>
    <i r="1">
      <x v="89"/>
    </i>
    <i r="1">
      <x v="90"/>
    </i>
    <i r="1">
      <x v="91"/>
    </i>
    <i>
      <x v="10"/>
    </i>
    <i r="1">
      <x v="93"/>
    </i>
    <i>
      <x v="11"/>
    </i>
    <i r="1">
      <x v="94"/>
    </i>
    <i r="1">
      <x v="95"/>
    </i>
    <i r="1">
      <x v="96"/>
    </i>
    <i r="1">
      <x v="97"/>
    </i>
    <i r="1">
      <x v="98"/>
    </i>
    <i r="1">
      <x v="99"/>
    </i>
    <i r="1">
      <x v="100"/>
    </i>
    <i r="1">
      <x v="101"/>
    </i>
    <i>
      <x v="12"/>
    </i>
    <i r="1">
      <x v="102"/>
    </i>
    <i r="1">
      <x v="103"/>
    </i>
    <i r="1">
      <x v="104"/>
    </i>
    <i>
      <x v="13"/>
    </i>
    <i r="1">
      <x v="105"/>
    </i>
    <i>
      <x v="15"/>
    </i>
    <i r="1">
      <x v="115"/>
    </i>
    <i>
      <x v="16"/>
    </i>
    <i r="1">
      <x v="116"/>
    </i>
    <i r="1">
      <x v="117"/>
    </i>
    <i r="1">
      <x v="118"/>
    </i>
    <i r="1">
      <x v="119"/>
    </i>
    <i r="1">
      <x v="120"/>
    </i>
    <i r="1">
      <x v="121"/>
    </i>
    <i r="1">
      <x v="122"/>
    </i>
    <i r="1">
      <x v="123"/>
    </i>
    <i r="1">
      <x v="124"/>
    </i>
    <i>
      <x v="17"/>
    </i>
    <i r="1">
      <x v="125"/>
    </i>
    <i r="1">
      <x v="126"/>
    </i>
    <i r="1">
      <x v="127"/>
    </i>
    <i r="1">
      <x v="128"/>
    </i>
    <i r="1">
      <x v="129"/>
    </i>
    <i r="1">
      <x v="130"/>
    </i>
    <i r="1">
      <x v="131"/>
    </i>
    <i r="1">
      <x v="132"/>
    </i>
    <i r="1">
      <x v="133"/>
    </i>
    <i r="1">
      <x v="134"/>
    </i>
    <i r="1">
      <x v="135"/>
    </i>
    <i>
      <x v="18"/>
    </i>
    <i r="1">
      <x v="136"/>
    </i>
    <i r="1">
      <x v="137"/>
    </i>
    <i r="1">
      <x v="138"/>
    </i>
    <i r="1">
      <x v="139"/>
    </i>
    <i r="1">
      <x v="140"/>
    </i>
    <i r="1">
      <x v="141"/>
    </i>
    <i r="1">
      <x v="142"/>
    </i>
    <i r="1">
      <x v="143"/>
    </i>
    <i r="1">
      <x v="144"/>
    </i>
    <i>
      <x v="21"/>
    </i>
    <i r="1">
      <x v="158"/>
    </i>
    <i r="1">
      <x v="159"/>
    </i>
    <i r="1">
      <x v="160"/>
    </i>
    <i r="1">
      <x v="162"/>
    </i>
    <i r="1">
      <x v="163"/>
    </i>
    <i r="1">
      <x v="164"/>
    </i>
    <i r="1">
      <x v="165"/>
    </i>
    <i r="1">
      <x v="166"/>
    </i>
    <i r="1">
      <x v="181"/>
    </i>
    <i>
      <x v="22"/>
    </i>
    <i r="1">
      <x v="167"/>
    </i>
    <i r="1">
      <x v="168"/>
    </i>
    <i>
      <x v="23"/>
    </i>
    <i r="1">
      <x v="169"/>
    </i>
    <i r="1">
      <x v="170"/>
    </i>
    <i r="1">
      <x v="171"/>
    </i>
    <i r="1">
      <x v="172"/>
    </i>
    <i r="1">
      <x v="173"/>
    </i>
    <i r="1">
      <x v="174"/>
    </i>
    <i r="1">
      <x v="175"/>
    </i>
    <i r="1">
      <x v="177"/>
    </i>
    <i r="1">
      <x v="178"/>
    </i>
    <i r="1">
      <x v="179"/>
    </i>
    <i r="1">
      <x v="180"/>
    </i>
    <i t="grand">
      <x/>
    </i>
  </rowItems>
  <colItems count="1">
    <i/>
  </colItems>
  <pageFields count="1">
    <pageField fld="3" item="1" hier="-1"/>
  </pageFields>
  <dataFields count="1">
    <dataField name="Count of Table" fld="8" subtotal="count" baseField="0" baseItem="0"/>
  </dataFields>
  <formats count="16">
    <format dxfId="1616">
      <pivotArea dataOnly="0" labelOnly="1" outline="0" fieldPosition="0">
        <references count="1">
          <reference field="3" count="1">
            <x v="1"/>
          </reference>
        </references>
      </pivotArea>
    </format>
    <format dxfId="1617">
      <pivotArea dataOnly="0" labelOnly="1" outline="0" fieldPosition="0">
        <references count="1">
          <reference field="3" count="1">
            <x v="1"/>
          </reference>
        </references>
      </pivotArea>
    </format>
    <format dxfId="1618">
      <pivotArea collapsedLevelsAreSubtotals="1" fieldPosition="0">
        <references count="1">
          <reference field="2" count="1">
            <x v="6"/>
          </reference>
        </references>
      </pivotArea>
    </format>
    <format dxfId="1619">
      <pivotArea dataOnly="0" labelOnly="1" fieldPosition="0">
        <references count="1">
          <reference field="2" count="1">
            <x v="6"/>
          </reference>
        </references>
      </pivotArea>
    </format>
    <format dxfId="1620">
      <pivotArea collapsedLevelsAreSubtotals="1" fieldPosition="0">
        <references count="1">
          <reference field="2" count="1">
            <x v="10"/>
          </reference>
        </references>
      </pivotArea>
    </format>
    <format dxfId="1621">
      <pivotArea dataOnly="0" labelOnly="1" fieldPosition="0">
        <references count="1">
          <reference field="2" count="1">
            <x v="10"/>
          </reference>
        </references>
      </pivotArea>
    </format>
    <format dxfId="1622">
      <pivotArea collapsedLevelsAreSubtotals="1" fieldPosition="0">
        <references count="1">
          <reference field="2" count="1">
            <x v="12"/>
          </reference>
        </references>
      </pivotArea>
    </format>
    <format dxfId="1623">
      <pivotArea dataOnly="0" labelOnly="1" fieldPosition="0">
        <references count="1">
          <reference field="2" count="1">
            <x v="12"/>
          </reference>
        </references>
      </pivotArea>
    </format>
    <format dxfId="1624">
      <pivotArea collapsedLevelsAreSubtotals="1" fieldPosition="0">
        <references count="1">
          <reference field="2" count="1">
            <x v="23"/>
          </reference>
        </references>
      </pivotArea>
    </format>
    <format dxfId="1625">
      <pivotArea dataOnly="0" labelOnly="1" fieldPosition="0">
        <references count="1">
          <reference field="2" count="1">
            <x v="23"/>
          </reference>
        </references>
      </pivotArea>
    </format>
    <format dxfId="1626">
      <pivotArea collapsedLevelsAreSubtotals="1" fieldPosition="0">
        <references count="1">
          <reference field="2" count="1">
            <x v="13"/>
          </reference>
        </references>
      </pivotArea>
    </format>
    <format dxfId="1627">
      <pivotArea dataOnly="0" labelOnly="1" fieldPosition="0">
        <references count="1">
          <reference field="2" count="1">
            <x v="13"/>
          </reference>
        </references>
      </pivotArea>
    </format>
    <format dxfId="1628">
      <pivotArea collapsedLevelsAreSubtotals="1" fieldPosition="0">
        <references count="1">
          <reference field="2" count="1">
            <x v="16"/>
          </reference>
        </references>
      </pivotArea>
    </format>
    <format dxfId="1629">
      <pivotArea dataOnly="0" labelOnly="1" fieldPosition="0">
        <references count="1">
          <reference field="2" count="1">
            <x v="16"/>
          </reference>
        </references>
      </pivotArea>
    </format>
    <format dxfId="1630">
      <pivotArea collapsedLevelsAreSubtotals="1" fieldPosition="0">
        <references count="1">
          <reference field="2" count="1">
            <x v="17"/>
          </reference>
        </references>
      </pivotArea>
    </format>
    <format dxfId="1631">
      <pivotArea dataOnly="0" labelOnly="1" fieldPosition="0">
        <references count="1">
          <reference field="2" count="1">
            <x v="1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D67E470-91C1-4134-8A1D-E47C01789686}" name="PivotTable14" cacheId="16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rc_sys">
  <location ref="B3:C28" firstHeaderRow="1" firstDataRow="1" firstDataCol="1" rowPageCount="1" colPageCount="1"/>
  <pivotFields count="9">
    <pivotField showAll="0"/>
    <pivotField showAll="0"/>
    <pivotField axis="axisRow" showAll="0">
      <items count="25">
        <item x="12"/>
        <item x="18"/>
        <item x="19"/>
        <item x="4"/>
        <item x="5"/>
        <item x="17"/>
        <item x="2"/>
        <item x="11"/>
        <item x="7"/>
        <item x="23"/>
        <item x="20"/>
        <item x="21"/>
        <item x="16"/>
        <item x="22"/>
        <item x="3"/>
        <item x="14"/>
        <item x="9"/>
        <item x="0"/>
        <item x="1"/>
        <item x="10"/>
        <item x="13"/>
        <item x="8"/>
        <item x="6"/>
        <item x="15"/>
        <item t="default"/>
      </items>
    </pivotField>
    <pivotField axis="axisPage" showAll="0">
      <items count="4">
        <item x="2"/>
        <item x="0"/>
        <item x="1"/>
        <item t="default"/>
      </items>
    </pivotField>
    <pivotField showAll="0"/>
    <pivotField showAll="0"/>
    <pivotField showAll="0"/>
    <pivotField showAll="0"/>
    <pivotField dataField="1"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3" hier="-1"/>
  </pageFields>
  <dataFields count="1">
    <dataField name="Count of Table" fld="8" subtotal="count" baseField="0" baseItem="0"/>
  </dataFields>
  <formats count="25">
    <format dxfId="1591">
      <pivotArea type="all" dataOnly="0" outline="0" fieldPosition="0"/>
    </format>
    <format dxfId="1592">
      <pivotArea outline="0" collapsedLevelsAreSubtotals="1" fieldPosition="0"/>
    </format>
    <format dxfId="1593">
      <pivotArea field="2" type="button" dataOnly="0" labelOnly="1" outline="0" axis="axisRow" fieldPosition="0"/>
    </format>
    <format dxfId="1594">
      <pivotArea dataOnly="0" labelOnly="1" fieldPosition="0">
        <references count="1">
          <reference field="2" count="0"/>
        </references>
      </pivotArea>
    </format>
    <format dxfId="1595">
      <pivotArea dataOnly="0" labelOnly="1" grandRow="1" outline="0" fieldPosition="0"/>
    </format>
    <format dxfId="1596">
      <pivotArea dataOnly="0" labelOnly="1" outline="0" axis="axisValues" fieldPosition="0"/>
    </format>
    <format dxfId="1597">
      <pivotArea dataOnly="0" labelOnly="1" outline="0" fieldPosition="0">
        <references count="1">
          <reference field="3" count="0"/>
        </references>
      </pivotArea>
    </format>
    <format dxfId="1598">
      <pivotArea dataOnly="0" fieldPosition="0">
        <references count="1">
          <reference field="2" count="1">
            <x v="2"/>
          </reference>
        </references>
      </pivotArea>
    </format>
    <format dxfId="1599">
      <pivotArea collapsedLevelsAreSubtotals="1" fieldPosition="0">
        <references count="1">
          <reference field="2" count="0"/>
        </references>
      </pivotArea>
    </format>
    <format dxfId="1600">
      <pivotArea dataOnly="0" labelOnly="1" fieldPosition="0">
        <references count="1">
          <reference field="2" count="0"/>
        </references>
      </pivotArea>
    </format>
    <format dxfId="1601">
      <pivotArea dataOnly="0" labelOnly="1" fieldPosition="0">
        <references count="1">
          <reference field="2" count="3">
            <x v="2"/>
            <x v="3"/>
            <x v="4"/>
          </reference>
        </references>
      </pivotArea>
    </format>
    <format dxfId="1602">
      <pivotArea dataOnly="0" labelOnly="1" fieldPosition="0">
        <references count="1">
          <reference field="2" count="1">
            <x v="19"/>
          </reference>
        </references>
      </pivotArea>
    </format>
    <format dxfId="1603">
      <pivotArea dataOnly="0" labelOnly="1" fieldPosition="0">
        <references count="1">
          <reference field="2" count="3">
            <x v="2"/>
            <x v="3"/>
            <x v="4"/>
          </reference>
        </references>
      </pivotArea>
    </format>
    <format dxfId="1604">
      <pivotArea dataOnly="0" labelOnly="1" fieldPosition="0">
        <references count="1">
          <reference field="2" count="1">
            <x v="19"/>
          </reference>
        </references>
      </pivotArea>
    </format>
    <format dxfId="1605">
      <pivotArea dataOnly="0" labelOnly="1" fieldPosition="0">
        <references count="1">
          <reference field="2" count="1">
            <x v="16"/>
          </reference>
        </references>
      </pivotArea>
    </format>
    <format dxfId="1606">
      <pivotArea dataOnly="0" labelOnly="1" fieldPosition="0">
        <references count="1">
          <reference field="2" count="1">
            <x v="8"/>
          </reference>
        </references>
      </pivotArea>
    </format>
    <format dxfId="1607">
      <pivotArea dataOnly="0" labelOnly="1" fieldPosition="0">
        <references count="1">
          <reference field="2" count="1">
            <x v="22"/>
          </reference>
        </references>
      </pivotArea>
    </format>
    <format dxfId="1608">
      <pivotArea dataOnly="0" labelOnly="1" fieldPosition="0">
        <references count="1">
          <reference field="2" count="1">
            <x v="0"/>
          </reference>
        </references>
      </pivotArea>
    </format>
    <format dxfId="1609">
      <pivotArea dataOnly="0" labelOnly="1" fieldPosition="0">
        <references count="1">
          <reference field="2" count="1">
            <x v="6"/>
          </reference>
        </references>
      </pivotArea>
    </format>
    <format dxfId="1610">
      <pivotArea dataOnly="0" labelOnly="1" fieldPosition="0">
        <references count="1">
          <reference field="2" count="1">
            <x v="0"/>
          </reference>
        </references>
      </pivotArea>
    </format>
    <format dxfId="1611">
      <pivotArea dataOnly="0" labelOnly="1" fieldPosition="0">
        <references count="1">
          <reference field="2" count="1">
            <x v="6"/>
          </reference>
        </references>
      </pivotArea>
    </format>
    <format dxfId="1612">
      <pivotArea dataOnly="0" labelOnly="1" fieldPosition="0">
        <references count="1">
          <reference field="2" count="1">
            <x v="8"/>
          </reference>
        </references>
      </pivotArea>
    </format>
    <format dxfId="1613">
      <pivotArea dataOnly="0" labelOnly="1" fieldPosition="0">
        <references count="1">
          <reference field="2" count="1">
            <x v="16"/>
          </reference>
        </references>
      </pivotArea>
    </format>
    <format dxfId="1614">
      <pivotArea dataOnly="0" labelOnly="1" fieldPosition="0">
        <references count="1">
          <reference field="2" count="1">
            <x v="22"/>
          </reference>
        </references>
      </pivotArea>
    </format>
    <format dxfId="1615">
      <pivotArea dataOnly="0" labelOnly="1" fieldPosition="0">
        <references count="1">
          <reference field="2"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EFF9649-13A1-4A2E-9BFC-1C818C74D14B}" name="PivotTable2" cacheId="16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AT Test">
  <location ref="B42:F68" firstHeaderRow="1" firstDataRow="2" firstDataCol="1"/>
  <pivotFields count="43">
    <pivotField showAll="0"/>
    <pivotField showAll="0"/>
    <pivotField showAll="0"/>
    <pivotField showAll="0"/>
    <pivotField axis="axisRow" showAll="0">
      <items count="25">
        <item x="13"/>
        <item x="19"/>
        <item x="4"/>
        <item x="5"/>
        <item x="11"/>
        <item x="18"/>
        <item x="2"/>
        <item x="10"/>
        <item x="7"/>
        <item x="23"/>
        <item x="20"/>
        <item x="21"/>
        <item x="17"/>
        <item x="22"/>
        <item x="3"/>
        <item x="15"/>
        <item x="12"/>
        <item x="0"/>
        <item x="1"/>
        <item x="9"/>
        <item x="14"/>
        <item x="8"/>
        <item x="6"/>
        <item x="1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Col" showAll="0">
      <items count="4">
        <item x="1"/>
        <item x="0"/>
        <item x="2"/>
        <item t="default"/>
      </items>
    </pivotField>
    <pivotField showAll="0"/>
    <pivotField showAll="0"/>
    <pivotField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39"/>
  </colFields>
  <colItems count="4">
    <i>
      <x/>
    </i>
    <i>
      <x v="1"/>
    </i>
    <i>
      <x v="2"/>
    </i>
    <i t="grand">
      <x/>
    </i>
  </colItems>
  <dataFields count="1">
    <dataField name="Count of Target Table Name (Raw+Persist)" fld="10" subtotal="count" baseField="0" baseItem="0"/>
  </dataFields>
  <formats count="2">
    <format dxfId="1589">
      <pivotArea outline="0" collapsedLevelsAreSubtotals="1" fieldPosition="0">
        <references count="1">
          <reference field="39" count="0" selected="0"/>
        </references>
      </pivotArea>
    </format>
    <format dxfId="1590">
      <pivotArea dataOnly="0" labelOnly="1" fieldPosition="0">
        <references count="1">
          <reference field="3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26D9B62-81D9-48D7-846F-D29D9519F922}" name="PivotTable4" cacheId="16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AT Test">
  <location ref="B71:G97" firstHeaderRow="1" firstDataRow="2" firstDataCol="1"/>
  <pivotFields count="43">
    <pivotField showAll="0"/>
    <pivotField showAll="0"/>
    <pivotField showAll="0"/>
    <pivotField showAll="0"/>
    <pivotField axis="axisRow" showAll="0">
      <items count="25">
        <item x="13"/>
        <item x="19"/>
        <item x="4"/>
        <item x="5"/>
        <item x="11"/>
        <item x="18"/>
        <item x="2"/>
        <item x="10"/>
        <item x="7"/>
        <item x="23"/>
        <item x="20"/>
        <item x="21"/>
        <item x="17"/>
        <item x="22"/>
        <item x="3"/>
        <item x="15"/>
        <item x="12"/>
        <item x="0"/>
        <item x="1"/>
        <item x="9"/>
        <item x="14"/>
        <item x="8"/>
        <item x="6"/>
        <item x="1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items count="4">
        <item x="1"/>
        <item x="0"/>
        <item x="2"/>
        <item t="default"/>
      </items>
    </pivotField>
    <pivotField showAll="0"/>
    <pivotField showAll="0"/>
    <pivotField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37"/>
  </colFields>
  <colItems count="5">
    <i>
      <x/>
    </i>
    <i>
      <x v="1"/>
    </i>
    <i>
      <x v="2"/>
    </i>
    <i>
      <x v="3"/>
    </i>
    <i t="grand">
      <x/>
    </i>
  </colItems>
  <dataFields count="1">
    <dataField name="Count of Target Table Name (Raw+Persist)" fld="10" subtotal="count" baseField="0" baseItem="0"/>
  </dataFields>
  <formats count="2">
    <format dxfId="1587">
      <pivotArea outline="0" collapsedLevelsAreSubtotals="1" fieldPosition="0">
        <references count="1">
          <reference field="37" count="0" selected="0"/>
        </references>
      </pivotArea>
    </format>
    <format dxfId="1588">
      <pivotArea dataOnly="0" labelOnly="1" fieldPosition="0">
        <references count="1">
          <reference field="3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DB0AA44-EFF2-4F80-9B87-744E9EAA1CAF}" name="PivotTable17" cacheId="16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17" firstHeaderRow="1" firstDataRow="1" firstDataCol="1" rowPageCount="1" colPageCount="1"/>
  <pivotFields count="9">
    <pivotField showAll="0"/>
    <pivotField showAll="0"/>
    <pivotField axis="axisRow" showAll="0">
      <items count="25">
        <item x="12"/>
        <item x="18"/>
        <item x="19"/>
        <item x="4"/>
        <item x="5"/>
        <item x="17"/>
        <item x="2"/>
        <item x="11"/>
        <item x="7"/>
        <item x="23"/>
        <item x="20"/>
        <item x="21"/>
        <item x="16"/>
        <item x="22"/>
        <item x="3"/>
        <item x="14"/>
        <item x="9"/>
        <item x="0"/>
        <item x="1"/>
        <item x="10"/>
        <item x="13"/>
        <item x="8"/>
        <item x="6"/>
        <item x="15"/>
        <item t="default"/>
      </items>
    </pivotField>
    <pivotField axis="axisPage" showAll="0">
      <items count="4">
        <item x="2"/>
        <item x="0"/>
        <item x="1"/>
        <item t="default"/>
      </items>
    </pivotField>
    <pivotField showAll="0"/>
    <pivotField showAll="0"/>
    <pivotField showAll="0"/>
    <pivotField showAll="0"/>
    <pivotField axis="axisRow" dataField="1" showAll="0">
      <items count="183">
        <item x="123"/>
        <item x="125"/>
        <item x="124"/>
        <item x="131"/>
        <item x="177"/>
        <item x="83"/>
        <item x="91"/>
        <item x="84"/>
        <item x="92"/>
        <item x="132"/>
        <item x="133"/>
        <item x="134"/>
        <item x="81"/>
        <item x="135"/>
        <item x="87"/>
        <item x="89"/>
        <item x="88"/>
        <item x="136"/>
        <item x="137"/>
        <item x="138"/>
        <item x="85"/>
        <item x="139"/>
        <item x="140"/>
        <item x="93"/>
        <item x="94"/>
        <item x="95"/>
        <item x="96"/>
        <item x="141"/>
        <item x="179"/>
        <item x="90"/>
        <item x="178"/>
        <item x="143"/>
        <item x="144"/>
        <item x="86"/>
        <item x="82"/>
        <item x="142"/>
        <item x="145"/>
        <item x="97"/>
        <item x="126"/>
        <item x="127"/>
        <item x="129"/>
        <item x="128"/>
        <item x="77"/>
        <item x="28"/>
        <item x="69"/>
        <item x="72"/>
        <item x="71"/>
        <item x="79"/>
        <item x="68"/>
        <item x="76"/>
        <item x="73"/>
        <item x="27"/>
        <item x="75"/>
        <item x="78"/>
        <item x="26"/>
        <item x="70"/>
        <item x="74"/>
        <item x="80"/>
        <item x="67"/>
        <item x="29"/>
        <item x="30"/>
        <item x="31"/>
        <item x="32"/>
        <item x="33"/>
        <item x="34"/>
        <item x="35"/>
        <item x="36"/>
        <item x="37"/>
        <item x="38"/>
        <item x="39"/>
        <item x="40"/>
        <item x="146"/>
        <item x="147"/>
        <item x="148"/>
        <item x="149"/>
        <item x="150"/>
        <item x="114"/>
        <item x="120"/>
        <item x="116"/>
        <item x="119"/>
        <item x="118"/>
        <item x="121"/>
        <item x="117"/>
        <item x="115"/>
        <item x="14"/>
        <item x="65"/>
        <item x="161"/>
        <item x="159"/>
        <item x="43"/>
        <item x="160"/>
        <item x="162"/>
        <item x="44"/>
        <item x="176"/>
        <item x="130"/>
        <item x="155"/>
        <item x="151"/>
        <item x="156"/>
        <item x="157"/>
        <item x="154"/>
        <item x="152"/>
        <item x="153"/>
        <item x="158"/>
        <item x="109"/>
        <item x="107"/>
        <item x="108"/>
        <item x="170"/>
        <item x="23"/>
        <item x="19"/>
        <item x="18"/>
        <item x="25"/>
        <item x="21"/>
        <item x="22"/>
        <item x="24"/>
        <item x="20"/>
        <item x="66"/>
        <item x="99"/>
        <item x="169"/>
        <item x="51"/>
        <item x="52"/>
        <item x="164"/>
        <item x="165"/>
        <item x="166"/>
        <item x="167"/>
        <item x="168"/>
        <item x="163"/>
        <item x="10"/>
        <item x="12"/>
        <item x="122"/>
        <item x="4"/>
        <item x="13"/>
        <item x="1"/>
        <item x="173"/>
        <item x="2"/>
        <item x="0"/>
        <item x="3"/>
        <item x="11"/>
        <item x="5"/>
        <item x="9"/>
        <item x="6"/>
        <item x="17"/>
        <item x="7"/>
        <item x="15"/>
        <item x="8"/>
        <item x="16"/>
        <item x="174"/>
        <item x="61"/>
        <item x="56"/>
        <item x="59"/>
        <item x="53"/>
        <item x="55"/>
        <item x="54"/>
        <item x="57"/>
        <item x="58"/>
        <item x="60"/>
        <item x="63"/>
        <item x="64"/>
        <item x="62"/>
        <item x="98"/>
        <item x="50"/>
        <item x="171"/>
        <item x="49"/>
        <item m="1" x="181"/>
        <item x="47"/>
        <item x="46"/>
        <item x="172"/>
        <item x="48"/>
        <item x="45"/>
        <item x="41"/>
        <item x="42"/>
        <item x="105"/>
        <item x="110"/>
        <item x="102"/>
        <item x="106"/>
        <item x="113"/>
        <item x="103"/>
        <item x="101"/>
        <item m="1" x="180"/>
        <item x="100"/>
        <item x="104"/>
        <item x="112"/>
        <item x="111"/>
        <item x="175"/>
        <item t="default"/>
      </items>
    </pivotField>
  </pivotFields>
  <rowFields count="2">
    <field x="2"/>
    <field x="8"/>
  </rowFields>
  <rowItems count="14">
    <i>
      <x/>
    </i>
    <i r="1">
      <x v="37"/>
    </i>
    <i>
      <x v="9"/>
    </i>
    <i r="1">
      <x v="92"/>
    </i>
    <i>
      <x v="14"/>
    </i>
    <i r="1">
      <x v="106"/>
    </i>
    <i r="1">
      <x v="107"/>
    </i>
    <i r="1">
      <x v="108"/>
    </i>
    <i r="1">
      <x v="109"/>
    </i>
    <i r="1">
      <x v="110"/>
    </i>
    <i r="1">
      <x v="111"/>
    </i>
    <i r="1">
      <x v="112"/>
    </i>
    <i r="1">
      <x v="113"/>
    </i>
    <i t="grand">
      <x/>
    </i>
  </rowItems>
  <colItems count="1">
    <i/>
  </colItems>
  <pageFields count="1">
    <pageField fld="3" item="2" hier="-1"/>
  </pageFields>
  <dataFields count="1">
    <dataField name="Count of Table" fld="8" subtotal="count" baseField="0" baseItem="0"/>
  </dataFields>
  <formats count="1">
    <format dxfId="1586">
      <pivotArea dataOnly="0" labelOnly="1" outline="0" fieldPosition="0">
        <references count="1">
          <reference field="3"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D236FDD-F24E-49AA-A682-7052957F6600}" name="PivotTable2" cacheId="16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N51" firstHeaderRow="1" firstDataRow="1" firstDataCol="1"/>
  <pivotFields count="3">
    <pivotField axis="axisRow" showAll="0">
      <items count="9">
        <item x="0"/>
        <item x="1"/>
        <item x="2"/>
        <item x="3"/>
        <item x="4"/>
        <item x="5"/>
        <item x="6"/>
        <item x="7"/>
        <item t="default"/>
      </items>
    </pivotField>
    <pivotField dataField="1" showAll="0"/>
    <pivotField axis="axisRow" showAll="0">
      <items count="42">
        <item x="0"/>
        <item x="1"/>
        <item x="3"/>
        <item x="2"/>
        <item x="4"/>
        <item x="5"/>
        <item x="6"/>
        <item x="8"/>
        <item x="7"/>
        <item x="9"/>
        <item x="10"/>
        <item x="12"/>
        <item x="13"/>
        <item x="11"/>
        <item x="14"/>
        <item x="15"/>
        <item x="16"/>
        <item x="17"/>
        <item x="18"/>
        <item x="19"/>
        <item x="20"/>
        <item x="21"/>
        <item x="22"/>
        <item x="23"/>
        <item x="24"/>
        <item x="25"/>
        <item x="26"/>
        <item x="27"/>
        <item x="28"/>
        <item x="29"/>
        <item x="30"/>
        <item x="31"/>
        <item x="32"/>
        <item x="33"/>
        <item x="34"/>
        <item x="35"/>
        <item x="36"/>
        <item x="37"/>
        <item x="38"/>
        <item x="39"/>
        <item m="1" x="40"/>
        <item t="default"/>
      </items>
    </pivotField>
  </pivotFields>
  <rowFields count="2">
    <field x="0"/>
    <field x="2"/>
  </rowFields>
  <rowItems count="49">
    <i>
      <x/>
    </i>
    <i r="1">
      <x/>
    </i>
    <i r="1">
      <x v="1"/>
    </i>
    <i r="1">
      <x v="2"/>
    </i>
    <i r="1">
      <x v="3"/>
    </i>
    <i>
      <x v="1"/>
    </i>
    <i r="1">
      <x v="4"/>
    </i>
    <i>
      <x v="2"/>
    </i>
    <i r="1">
      <x v="5"/>
    </i>
    <i r="1">
      <x v="6"/>
    </i>
    <i r="1">
      <x v="7"/>
    </i>
    <i r="1">
      <x v="8"/>
    </i>
    <i r="1">
      <x v="9"/>
    </i>
    <i>
      <x v="3"/>
    </i>
    <i r="1">
      <x v="10"/>
    </i>
    <i>
      <x v="4"/>
    </i>
    <i r="1">
      <x v="11"/>
    </i>
    <i r="1">
      <x v="12"/>
    </i>
    <i r="1">
      <x v="13"/>
    </i>
    <i r="1">
      <x v="14"/>
    </i>
    <i r="1">
      <x v="15"/>
    </i>
    <i r="1">
      <x v="16"/>
    </i>
    <i r="1">
      <x v="17"/>
    </i>
    <i r="1">
      <x v="18"/>
    </i>
    <i r="1">
      <x v="19"/>
    </i>
    <i>
      <x v="5"/>
    </i>
    <i r="1">
      <x v="20"/>
    </i>
    <i r="1">
      <x v="21"/>
    </i>
    <i r="1">
      <x v="22"/>
    </i>
    <i r="1">
      <x v="23"/>
    </i>
    <i r="1">
      <x v="24"/>
    </i>
    <i r="1">
      <x v="25"/>
    </i>
    <i r="1">
      <x v="26"/>
    </i>
    <i r="1">
      <x v="27"/>
    </i>
    <i r="1">
      <x v="28"/>
    </i>
    <i>
      <x v="6"/>
    </i>
    <i r="1">
      <x v="29"/>
    </i>
    <i r="1">
      <x v="30"/>
    </i>
    <i r="1">
      <x v="31"/>
    </i>
    <i r="1">
      <x v="32"/>
    </i>
    <i r="1">
      <x v="33"/>
    </i>
    <i r="1">
      <x v="34"/>
    </i>
    <i r="1">
      <x v="35"/>
    </i>
    <i r="1">
      <x v="36"/>
    </i>
    <i r="1">
      <x v="37"/>
    </i>
    <i>
      <x v="7"/>
    </i>
    <i r="1">
      <x v="38"/>
    </i>
    <i r="1">
      <x v="39"/>
    </i>
    <i t="grand">
      <x/>
    </i>
  </rowItems>
  <colItems count="1">
    <i/>
  </colItems>
  <dataFields count="1">
    <dataField name="Count of data fi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3650AB2-005A-47FA-B8A9-7BFDF3F752F7}" name="PivotTable4" cacheId="16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15" firstHeaderRow="1" firstDataRow="1" firstDataCol="1"/>
  <pivotFields count="3">
    <pivotField axis="axisRow" showAll="0">
      <items count="3">
        <item x="0"/>
        <item x="1"/>
        <item t="default"/>
      </items>
    </pivotField>
    <pivotField dataField="1" showAll="0"/>
    <pivotField axis="axisRow" showAll="0">
      <items count="39">
        <item m="1" x="35"/>
        <item m="1" x="37"/>
        <item m="1" x="36"/>
        <item x="4"/>
        <item x="5"/>
        <item m="1" x="9"/>
        <item m="1" x="16"/>
        <item m="1" x="10"/>
        <item m="1" x="17"/>
        <item m="1" x="22"/>
        <item m="1" x="23"/>
        <item m="1" x="24"/>
        <item m="1" x="8"/>
        <item m="1" x="25"/>
        <item m="1" x="13"/>
        <item m="1" x="15"/>
        <item m="1" x="14"/>
        <item m="1" x="26"/>
        <item m="1" x="27"/>
        <item m="1" x="28"/>
        <item m="1" x="11"/>
        <item m="1" x="29"/>
        <item m="1" x="30"/>
        <item m="1" x="18"/>
        <item m="1" x="19"/>
        <item m="1" x="20"/>
        <item m="1" x="21"/>
        <item m="1" x="31"/>
        <item x="3"/>
        <item x="2"/>
        <item x="7"/>
        <item x="6"/>
        <item m="1" x="33"/>
        <item m="1" x="12"/>
        <item x="1"/>
        <item m="1" x="32"/>
        <item m="1" x="34"/>
        <item x="0"/>
        <item t="default"/>
      </items>
    </pivotField>
  </pivotFields>
  <rowFields count="2">
    <field x="0"/>
    <field x="2"/>
  </rowFields>
  <rowItems count="12">
    <i>
      <x/>
    </i>
    <i r="1">
      <x v="3"/>
    </i>
    <i r="1">
      <x v="4"/>
    </i>
    <i r="1">
      <x v="28"/>
    </i>
    <i r="1">
      <x v="29"/>
    </i>
    <i r="1">
      <x v="30"/>
    </i>
    <i r="1">
      <x v="31"/>
    </i>
    <i r="1">
      <x v="34"/>
    </i>
    <i r="1">
      <x v="37"/>
    </i>
    <i>
      <x v="1"/>
    </i>
    <i r="1">
      <x v="37"/>
    </i>
    <i t="grand">
      <x/>
    </i>
  </rowItems>
  <colItems count="1">
    <i/>
  </colItems>
  <dataFields count="1">
    <dataField name="Count of data fi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D1C66CE-2B16-4D48-8F60-9BE9004A3822}" name="PivotTable6" cacheId="16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rc_sys">
  <location ref="A3:B208" firstHeaderRow="1" firstDataRow="1" firstDataCol="1" rowPageCount="1" colPageCount="1"/>
  <pivotFields count="9">
    <pivotField showAll="0"/>
    <pivotField showAll="0"/>
    <pivotField axis="axisRow" showAll="0">
      <items count="25">
        <item x="12"/>
        <item x="18"/>
        <item x="19"/>
        <item x="4"/>
        <item x="5"/>
        <item x="17"/>
        <item x="2"/>
        <item x="11"/>
        <item x="7"/>
        <item x="23"/>
        <item x="20"/>
        <item x="21"/>
        <item x="16"/>
        <item x="22"/>
        <item x="3"/>
        <item x="14"/>
        <item x="9"/>
        <item x="0"/>
        <item x="1"/>
        <item x="10"/>
        <item x="13"/>
        <item x="8"/>
        <item x="6"/>
        <item x="15"/>
        <item t="default"/>
      </items>
    </pivotField>
    <pivotField axis="axisPage" showAll="0">
      <items count="4">
        <item x="2"/>
        <item x="0"/>
        <item x="1"/>
        <item t="default"/>
      </items>
    </pivotField>
    <pivotField showAll="0"/>
    <pivotField showAll="0"/>
    <pivotField showAll="0"/>
    <pivotField showAll="0"/>
    <pivotField axis="axisRow" dataField="1" showAll="0">
      <items count="183">
        <item x="123"/>
        <item x="125"/>
        <item x="124"/>
        <item x="131"/>
        <item x="177"/>
        <item x="83"/>
        <item x="91"/>
        <item x="84"/>
        <item x="92"/>
        <item x="132"/>
        <item x="133"/>
        <item x="134"/>
        <item x="81"/>
        <item x="135"/>
        <item x="87"/>
        <item x="89"/>
        <item x="88"/>
        <item x="136"/>
        <item x="137"/>
        <item x="138"/>
        <item x="85"/>
        <item x="139"/>
        <item x="140"/>
        <item x="93"/>
        <item x="94"/>
        <item x="95"/>
        <item x="96"/>
        <item x="141"/>
        <item x="179"/>
        <item x="90"/>
        <item x="178"/>
        <item x="143"/>
        <item x="144"/>
        <item x="86"/>
        <item x="82"/>
        <item x="142"/>
        <item x="145"/>
        <item x="97"/>
        <item x="126"/>
        <item x="127"/>
        <item x="129"/>
        <item x="128"/>
        <item x="77"/>
        <item x="28"/>
        <item x="69"/>
        <item x="72"/>
        <item x="71"/>
        <item x="79"/>
        <item x="68"/>
        <item x="76"/>
        <item x="73"/>
        <item x="27"/>
        <item x="75"/>
        <item x="78"/>
        <item x="26"/>
        <item x="70"/>
        <item x="74"/>
        <item x="80"/>
        <item x="67"/>
        <item x="29"/>
        <item x="30"/>
        <item x="31"/>
        <item x="32"/>
        <item x="33"/>
        <item x="34"/>
        <item x="35"/>
        <item x="36"/>
        <item x="37"/>
        <item x="38"/>
        <item x="39"/>
        <item x="40"/>
        <item x="146"/>
        <item x="147"/>
        <item x="148"/>
        <item x="149"/>
        <item x="150"/>
        <item x="114"/>
        <item x="120"/>
        <item x="116"/>
        <item x="119"/>
        <item x="118"/>
        <item x="121"/>
        <item x="117"/>
        <item x="115"/>
        <item x="14"/>
        <item x="65"/>
        <item x="161"/>
        <item x="159"/>
        <item x="43"/>
        <item x="160"/>
        <item x="162"/>
        <item x="44"/>
        <item x="176"/>
        <item x="130"/>
        <item x="155"/>
        <item x="151"/>
        <item n="kplus_jmobiletranloghd_d" x="156"/>
        <item x="157"/>
        <item x="154"/>
        <item x="152"/>
        <item x="153"/>
        <item x="158"/>
        <item x="109"/>
        <item x="107"/>
        <item x="108"/>
        <item x="170"/>
        <item x="23"/>
        <item x="19"/>
        <item x="18"/>
        <item x="25"/>
        <item x="21"/>
        <item x="22"/>
        <item x="24"/>
        <item x="20"/>
        <item x="66"/>
        <item x="99"/>
        <item x="169"/>
        <item x="51"/>
        <item x="52"/>
        <item x="164"/>
        <item x="165"/>
        <item x="166"/>
        <item x="167"/>
        <item x="168"/>
        <item x="163"/>
        <item x="10"/>
        <item x="12"/>
        <item x="122"/>
        <item x="4"/>
        <item x="13"/>
        <item x="1"/>
        <item x="173"/>
        <item x="2"/>
        <item x="0"/>
        <item x="3"/>
        <item x="11"/>
        <item x="5"/>
        <item x="9"/>
        <item x="6"/>
        <item x="17"/>
        <item x="7"/>
        <item x="15"/>
        <item x="8"/>
        <item x="16"/>
        <item x="174"/>
        <item x="61"/>
        <item x="56"/>
        <item x="59"/>
        <item x="53"/>
        <item x="55"/>
        <item x="54"/>
        <item x="57"/>
        <item x="58"/>
        <item x="60"/>
        <item x="63"/>
        <item x="64"/>
        <item x="62"/>
        <item x="98"/>
        <item x="50"/>
        <item x="171"/>
        <item x="49"/>
        <item m="1" x="181"/>
        <item x="47"/>
        <item x="46"/>
        <item x="172"/>
        <item x="48"/>
        <item x="45"/>
        <item x="41"/>
        <item x="42"/>
        <item x="105"/>
        <item x="110"/>
        <item x="102"/>
        <item x="106"/>
        <item x="113"/>
        <item x="103"/>
        <item x="101"/>
        <item m="1" x="180"/>
        <item x="100"/>
        <item x="104"/>
        <item x="112"/>
        <item x="111"/>
        <item x="175"/>
        <item t="default"/>
      </items>
    </pivotField>
  </pivotFields>
  <rowFields count="2">
    <field x="2"/>
    <field x="8"/>
  </rowFields>
  <rowItems count="205">
    <i>
      <x/>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x v="1"/>
    </i>
    <i r="1">
      <x/>
    </i>
    <i r="1">
      <x v="1"/>
    </i>
    <i r="1">
      <x v="2"/>
    </i>
    <i>
      <x v="2"/>
    </i>
    <i r="1">
      <x v="38"/>
    </i>
    <i r="1">
      <x v="39"/>
    </i>
    <i r="1">
      <x v="40"/>
    </i>
    <i r="1">
      <x v="41"/>
    </i>
    <i>
      <x v="3"/>
    </i>
    <i r="1">
      <x v="42"/>
    </i>
    <i r="1">
      <x v="43"/>
    </i>
    <i r="1">
      <x v="44"/>
    </i>
    <i r="1">
      <x v="45"/>
    </i>
    <i r="1">
      <x v="46"/>
    </i>
    <i r="1">
      <x v="47"/>
    </i>
    <i r="1">
      <x v="48"/>
    </i>
    <i r="1">
      <x v="49"/>
    </i>
    <i r="1">
      <x v="50"/>
    </i>
    <i r="1">
      <x v="51"/>
    </i>
    <i r="1">
      <x v="52"/>
    </i>
    <i r="1">
      <x v="53"/>
    </i>
    <i r="1">
      <x v="54"/>
    </i>
    <i r="1">
      <x v="55"/>
    </i>
    <i r="1">
      <x v="56"/>
    </i>
    <i r="1">
      <x v="57"/>
    </i>
    <i r="1">
      <x v="58"/>
    </i>
    <i>
      <x v="4"/>
    </i>
    <i r="1">
      <x v="59"/>
    </i>
    <i r="1">
      <x v="60"/>
    </i>
    <i r="1">
      <x v="61"/>
    </i>
    <i r="1">
      <x v="62"/>
    </i>
    <i r="1">
      <x v="63"/>
    </i>
    <i r="1">
      <x v="64"/>
    </i>
    <i r="1">
      <x v="65"/>
    </i>
    <i r="1">
      <x v="66"/>
    </i>
    <i r="1">
      <x v="67"/>
    </i>
    <i r="1">
      <x v="68"/>
    </i>
    <i r="1">
      <x v="69"/>
    </i>
    <i r="1">
      <x v="70"/>
    </i>
    <i r="1">
      <x v="71"/>
    </i>
    <i r="1">
      <x v="72"/>
    </i>
    <i r="1">
      <x v="73"/>
    </i>
    <i r="1">
      <x v="74"/>
    </i>
    <i r="1">
      <x v="75"/>
    </i>
    <i>
      <x v="5"/>
    </i>
    <i r="1">
      <x v="76"/>
    </i>
    <i r="1">
      <x v="77"/>
    </i>
    <i r="1">
      <x v="78"/>
    </i>
    <i r="1">
      <x v="79"/>
    </i>
    <i r="1">
      <x v="80"/>
    </i>
    <i r="1">
      <x v="81"/>
    </i>
    <i r="1">
      <x v="82"/>
    </i>
    <i r="1">
      <x v="83"/>
    </i>
    <i>
      <x v="6"/>
    </i>
    <i r="1">
      <x v="84"/>
    </i>
    <i>
      <x v="7"/>
    </i>
    <i r="1">
      <x v="85"/>
    </i>
    <i>
      <x v="8"/>
    </i>
    <i r="1">
      <x v="86"/>
    </i>
    <i r="1">
      <x v="87"/>
    </i>
    <i r="1">
      <x v="88"/>
    </i>
    <i r="1">
      <x v="89"/>
    </i>
    <i r="1">
      <x v="90"/>
    </i>
    <i r="1">
      <x v="91"/>
    </i>
    <i>
      <x v="9"/>
    </i>
    <i r="1">
      <x v="92"/>
    </i>
    <i>
      <x v="10"/>
    </i>
    <i r="1">
      <x v="93"/>
    </i>
    <i>
      <x v="11"/>
    </i>
    <i r="1">
      <x v="94"/>
    </i>
    <i r="1">
      <x v="95"/>
    </i>
    <i r="1">
      <x v="96"/>
    </i>
    <i r="1">
      <x v="97"/>
    </i>
    <i r="1">
      <x v="98"/>
    </i>
    <i r="1">
      <x v="99"/>
    </i>
    <i r="1">
      <x v="100"/>
    </i>
    <i r="1">
      <x v="101"/>
    </i>
    <i>
      <x v="12"/>
    </i>
    <i r="1">
      <x v="102"/>
    </i>
    <i r="1">
      <x v="103"/>
    </i>
    <i r="1">
      <x v="104"/>
    </i>
    <i>
      <x v="13"/>
    </i>
    <i r="1">
      <x v="105"/>
    </i>
    <i>
      <x v="14"/>
    </i>
    <i r="1">
      <x v="106"/>
    </i>
    <i r="1">
      <x v="107"/>
    </i>
    <i r="1">
      <x v="108"/>
    </i>
    <i r="1">
      <x v="109"/>
    </i>
    <i r="1">
      <x v="110"/>
    </i>
    <i r="1">
      <x v="111"/>
    </i>
    <i r="1">
      <x v="112"/>
    </i>
    <i r="1">
      <x v="113"/>
    </i>
    <i r="1">
      <x v="114"/>
    </i>
    <i>
      <x v="15"/>
    </i>
    <i r="1">
      <x v="115"/>
    </i>
    <i>
      <x v="16"/>
    </i>
    <i r="1">
      <x v="116"/>
    </i>
    <i r="1">
      <x v="117"/>
    </i>
    <i r="1">
      <x v="118"/>
    </i>
    <i r="1">
      <x v="119"/>
    </i>
    <i r="1">
      <x v="120"/>
    </i>
    <i r="1">
      <x v="121"/>
    </i>
    <i r="1">
      <x v="122"/>
    </i>
    <i r="1">
      <x v="123"/>
    </i>
    <i r="1">
      <x v="124"/>
    </i>
    <i>
      <x v="17"/>
    </i>
    <i r="1">
      <x v="125"/>
    </i>
    <i r="1">
      <x v="126"/>
    </i>
    <i r="1">
      <x v="127"/>
    </i>
    <i r="1">
      <x v="128"/>
    </i>
    <i r="1">
      <x v="129"/>
    </i>
    <i r="1">
      <x v="130"/>
    </i>
    <i r="1">
      <x v="131"/>
    </i>
    <i r="1">
      <x v="132"/>
    </i>
    <i r="1">
      <x v="133"/>
    </i>
    <i r="1">
      <x v="134"/>
    </i>
    <i r="1">
      <x v="135"/>
    </i>
    <i>
      <x v="18"/>
    </i>
    <i r="1">
      <x v="136"/>
    </i>
    <i r="1">
      <x v="137"/>
    </i>
    <i r="1">
      <x v="138"/>
    </i>
    <i r="1">
      <x v="139"/>
    </i>
    <i r="1">
      <x v="140"/>
    </i>
    <i r="1">
      <x v="141"/>
    </i>
    <i r="1">
      <x v="142"/>
    </i>
    <i r="1">
      <x v="143"/>
    </i>
    <i r="1">
      <x v="144"/>
    </i>
    <i>
      <x v="19"/>
    </i>
    <i r="1">
      <x v="145"/>
    </i>
    <i r="1">
      <x v="146"/>
    </i>
    <i r="1">
      <x v="147"/>
    </i>
    <i r="1">
      <x v="148"/>
    </i>
    <i r="1">
      <x v="149"/>
    </i>
    <i r="1">
      <x v="150"/>
    </i>
    <i r="1">
      <x v="151"/>
    </i>
    <i r="1">
      <x v="152"/>
    </i>
    <i r="1">
      <x v="153"/>
    </i>
    <i r="1">
      <x v="154"/>
    </i>
    <i r="1">
      <x v="155"/>
    </i>
    <i r="1">
      <x v="156"/>
    </i>
    <i>
      <x v="20"/>
    </i>
    <i r="1">
      <x v="157"/>
    </i>
    <i>
      <x v="21"/>
    </i>
    <i r="1">
      <x v="158"/>
    </i>
    <i r="1">
      <x v="159"/>
    </i>
    <i r="1">
      <x v="160"/>
    </i>
    <i r="1">
      <x v="162"/>
    </i>
    <i r="1">
      <x v="163"/>
    </i>
    <i r="1">
      <x v="164"/>
    </i>
    <i r="1">
      <x v="165"/>
    </i>
    <i r="1">
      <x v="166"/>
    </i>
    <i r="1">
      <x v="181"/>
    </i>
    <i>
      <x v="22"/>
    </i>
    <i r="1">
      <x v="167"/>
    </i>
    <i r="1">
      <x v="168"/>
    </i>
    <i>
      <x v="23"/>
    </i>
    <i r="1">
      <x v="169"/>
    </i>
    <i r="1">
      <x v="170"/>
    </i>
    <i r="1">
      <x v="171"/>
    </i>
    <i r="1">
      <x v="172"/>
    </i>
    <i r="1">
      <x v="173"/>
    </i>
    <i r="1">
      <x v="174"/>
    </i>
    <i r="1">
      <x v="175"/>
    </i>
    <i r="1">
      <x v="177"/>
    </i>
    <i r="1">
      <x v="178"/>
    </i>
    <i r="1">
      <x v="179"/>
    </i>
    <i r="1">
      <x v="180"/>
    </i>
    <i t="grand">
      <x/>
    </i>
  </rowItems>
  <colItems count="1">
    <i/>
  </colItems>
  <pageFields count="1">
    <pageField fld="3" hier="-1"/>
  </pageFields>
  <dataFields count="1">
    <dataField name="Count of Table" fld="8" subtotal="count" baseField="0" baseItem="0"/>
  </dataFields>
  <formats count="76">
    <format dxfId="1510">
      <pivotArea type="all" dataOnly="0" outline="0" fieldPosition="0"/>
    </format>
    <format dxfId="1511">
      <pivotArea outline="0" collapsedLevelsAreSubtotals="1" fieldPosition="0"/>
    </format>
    <format dxfId="1512">
      <pivotArea field="2" type="button" dataOnly="0" labelOnly="1" outline="0" axis="axisRow" fieldPosition="0"/>
    </format>
    <format dxfId="1513">
      <pivotArea dataOnly="0" labelOnly="1" fieldPosition="0">
        <references count="1">
          <reference field="2" count="0"/>
        </references>
      </pivotArea>
    </format>
    <format dxfId="1514">
      <pivotArea dataOnly="0" labelOnly="1" grandRow="1" outline="0" fieldPosition="0"/>
    </format>
    <format dxfId="1515">
      <pivotArea dataOnly="0" labelOnly="1" outline="0" axis="axisValues" fieldPosition="0"/>
    </format>
    <format dxfId="1516">
      <pivotArea dataOnly="0" labelOnly="1" outline="0" fieldPosition="0">
        <references count="1">
          <reference field="3" count="0"/>
        </references>
      </pivotArea>
    </format>
    <format dxfId="1517">
      <pivotArea dataOnly="0" fieldPosition="0">
        <references count="1">
          <reference field="2" count="1">
            <x v="2"/>
          </reference>
        </references>
      </pivotArea>
    </format>
    <format dxfId="1518">
      <pivotArea collapsedLevelsAreSubtotals="1" fieldPosition="0">
        <references count="1">
          <reference field="2" count="0"/>
        </references>
      </pivotArea>
    </format>
    <format dxfId="1519">
      <pivotArea dataOnly="0" labelOnly="1" fieldPosition="0">
        <references count="1">
          <reference field="2" count="0"/>
        </references>
      </pivotArea>
    </format>
    <format dxfId="1520">
      <pivotArea type="all" dataOnly="0" outline="0" fieldPosition="0"/>
    </format>
    <format dxfId="1521">
      <pivotArea outline="0" collapsedLevelsAreSubtotals="1" fieldPosition="0"/>
    </format>
    <format dxfId="1522">
      <pivotArea field="2" type="button" dataOnly="0" labelOnly="1" outline="0" axis="axisRow" fieldPosition="0"/>
    </format>
    <format dxfId="1523">
      <pivotArea dataOnly="0" labelOnly="1" fieldPosition="0">
        <references count="1">
          <reference field="2" count="0"/>
        </references>
      </pivotArea>
    </format>
    <format dxfId="1524">
      <pivotArea dataOnly="0" labelOnly="1" grandRow="1" outline="0" fieldPosition="0"/>
    </format>
    <format dxfId="1525">
      <pivotArea dataOnly="0" labelOnly="1" outline="0" axis="axisValues" fieldPosition="0"/>
    </format>
    <format dxfId="1526">
      <pivotArea dataOnly="0" labelOnly="1" fieldPosition="0">
        <references count="1">
          <reference field="2" count="1">
            <x v="0"/>
          </reference>
        </references>
      </pivotArea>
    </format>
    <format dxfId="1527">
      <pivotArea dataOnly="0" labelOnly="1" fieldPosition="0">
        <references count="1">
          <reference field="2" count="1">
            <x v="1"/>
          </reference>
        </references>
      </pivotArea>
    </format>
    <format dxfId="1528">
      <pivotArea dataOnly="0" labelOnly="1" fieldPosition="0">
        <references count="1">
          <reference field="2" count="1">
            <x v="2"/>
          </reference>
        </references>
      </pivotArea>
    </format>
    <format dxfId="1529">
      <pivotArea dataOnly="0" labelOnly="1" fieldPosition="0">
        <references count="1">
          <reference field="2" count="1">
            <x v="3"/>
          </reference>
        </references>
      </pivotArea>
    </format>
    <format dxfId="1530">
      <pivotArea dataOnly="0" labelOnly="1" fieldPosition="0">
        <references count="1">
          <reference field="2" count="1">
            <x v="4"/>
          </reference>
        </references>
      </pivotArea>
    </format>
    <format dxfId="1531">
      <pivotArea dataOnly="0" labelOnly="1" fieldPosition="0">
        <references count="1">
          <reference field="2" count="1">
            <x v="5"/>
          </reference>
        </references>
      </pivotArea>
    </format>
    <format dxfId="1532">
      <pivotArea dataOnly="0" labelOnly="1" fieldPosition="0">
        <references count="1">
          <reference field="2" count="1">
            <x v="6"/>
          </reference>
        </references>
      </pivotArea>
    </format>
    <format dxfId="1533">
      <pivotArea dataOnly="0" labelOnly="1" fieldPosition="0">
        <references count="1">
          <reference field="2" count="1">
            <x v="7"/>
          </reference>
        </references>
      </pivotArea>
    </format>
    <format dxfId="1534">
      <pivotArea dataOnly="0" labelOnly="1" fieldPosition="0">
        <references count="1">
          <reference field="2" count="1">
            <x v="8"/>
          </reference>
        </references>
      </pivotArea>
    </format>
    <format dxfId="1535">
      <pivotArea dataOnly="0" labelOnly="1" fieldPosition="0">
        <references count="1">
          <reference field="2" count="1">
            <x v="9"/>
          </reference>
        </references>
      </pivotArea>
    </format>
    <format dxfId="1536">
      <pivotArea dataOnly="0" labelOnly="1" fieldPosition="0">
        <references count="1">
          <reference field="2" count="1">
            <x v="10"/>
          </reference>
        </references>
      </pivotArea>
    </format>
    <format dxfId="1537">
      <pivotArea dataOnly="0" labelOnly="1" fieldPosition="0">
        <references count="1">
          <reference field="2" count="1">
            <x v="11"/>
          </reference>
        </references>
      </pivotArea>
    </format>
    <format dxfId="1538">
      <pivotArea dataOnly="0" labelOnly="1" fieldPosition="0">
        <references count="1">
          <reference field="2" count="1">
            <x v="12"/>
          </reference>
        </references>
      </pivotArea>
    </format>
    <format dxfId="1539">
      <pivotArea dataOnly="0" labelOnly="1" fieldPosition="0">
        <references count="1">
          <reference field="2" count="1">
            <x v="13"/>
          </reference>
        </references>
      </pivotArea>
    </format>
    <format dxfId="1540">
      <pivotArea dataOnly="0" labelOnly="1" fieldPosition="0">
        <references count="1">
          <reference field="2" count="1">
            <x v="14"/>
          </reference>
        </references>
      </pivotArea>
    </format>
    <format dxfId="1541">
      <pivotArea dataOnly="0" labelOnly="1" fieldPosition="0">
        <references count="1">
          <reference field="2" count="1">
            <x v="15"/>
          </reference>
        </references>
      </pivotArea>
    </format>
    <format dxfId="1542">
      <pivotArea dataOnly="0" labelOnly="1" fieldPosition="0">
        <references count="1">
          <reference field="2" count="1">
            <x v="16"/>
          </reference>
        </references>
      </pivotArea>
    </format>
    <format dxfId="1543">
      <pivotArea dataOnly="0" labelOnly="1" fieldPosition="0">
        <references count="1">
          <reference field="2" count="0"/>
        </references>
      </pivotArea>
    </format>
    <format dxfId="1544">
      <pivotArea type="all" dataOnly="0" outline="0" fieldPosition="0"/>
    </format>
    <format dxfId="1545">
      <pivotArea outline="0" collapsedLevelsAreSubtotals="1" fieldPosition="0"/>
    </format>
    <format dxfId="1546">
      <pivotArea field="2" type="button" dataOnly="0" labelOnly="1" outline="0" axis="axisRow" fieldPosition="0"/>
    </format>
    <format dxfId="1547">
      <pivotArea dataOnly="0" labelOnly="1" fieldPosition="0">
        <references count="1">
          <reference field="2" count="0"/>
        </references>
      </pivotArea>
    </format>
    <format dxfId="1548">
      <pivotArea dataOnly="0" labelOnly="1" grandRow="1" outline="0" fieldPosition="0"/>
    </format>
    <format dxfId="1549">
      <pivotArea dataOnly="0" labelOnly="1" outline="0" axis="axisValues" fieldPosition="0"/>
    </format>
    <format dxfId="1550">
      <pivotArea collapsedLevelsAreSubtotals="1" fieldPosition="0">
        <references count="1">
          <reference field="2" count="1">
            <x v="0"/>
          </reference>
        </references>
      </pivotArea>
    </format>
    <format dxfId="1551">
      <pivotArea dataOnly="0" labelOnly="1" fieldPosition="0">
        <references count="1">
          <reference field="2" count="1">
            <x v="0"/>
          </reference>
        </references>
      </pivotArea>
    </format>
    <format dxfId="1552">
      <pivotArea collapsedLevelsAreSubtotals="1" fieldPosition="0">
        <references count="1">
          <reference field="2" count="1">
            <x v="0"/>
          </reference>
        </references>
      </pivotArea>
    </format>
    <format dxfId="1553">
      <pivotArea dataOnly="0" labelOnly="1" fieldPosition="0">
        <references count="1">
          <reference field="2" count="1">
            <x v="0"/>
          </reference>
        </references>
      </pivotArea>
    </format>
    <format dxfId="1554">
      <pivotArea collapsedLevelsAreSubtotals="1" fieldPosition="0">
        <references count="1">
          <reference field="2" count="1">
            <x v="1"/>
          </reference>
        </references>
      </pivotArea>
    </format>
    <format dxfId="1555">
      <pivotArea collapsedLevelsAreSubtotals="1" fieldPosition="0">
        <references count="1">
          <reference field="2" count="1">
            <x v="2"/>
          </reference>
        </references>
      </pivotArea>
    </format>
    <format dxfId="1556">
      <pivotArea collapsedLevelsAreSubtotals="1" fieldPosition="0">
        <references count="1">
          <reference field="2" count="1">
            <x v="3"/>
          </reference>
        </references>
      </pivotArea>
    </format>
    <format dxfId="1557">
      <pivotArea collapsedLevelsAreSubtotals="1" fieldPosition="0">
        <references count="1">
          <reference field="2" count="1">
            <x v="4"/>
          </reference>
        </references>
      </pivotArea>
    </format>
    <format dxfId="1558">
      <pivotArea collapsedLevelsAreSubtotals="1" fieldPosition="0">
        <references count="1">
          <reference field="2" count="1">
            <x v="5"/>
          </reference>
        </references>
      </pivotArea>
    </format>
    <format dxfId="1559">
      <pivotArea collapsedLevelsAreSubtotals="1" fieldPosition="0">
        <references count="1">
          <reference field="2" count="1">
            <x v="6"/>
          </reference>
        </references>
      </pivotArea>
    </format>
    <format dxfId="1560">
      <pivotArea collapsedLevelsAreSubtotals="1" fieldPosition="0">
        <references count="1">
          <reference field="2" count="1">
            <x v="7"/>
          </reference>
        </references>
      </pivotArea>
    </format>
    <format dxfId="1561">
      <pivotArea collapsedLevelsAreSubtotals="1" fieldPosition="0">
        <references count="1">
          <reference field="2" count="1">
            <x v="8"/>
          </reference>
        </references>
      </pivotArea>
    </format>
    <format dxfId="1562">
      <pivotArea collapsedLevelsAreSubtotals="1" fieldPosition="0">
        <references count="1">
          <reference field="2" count="1">
            <x v="10"/>
          </reference>
        </references>
      </pivotArea>
    </format>
    <format dxfId="1563">
      <pivotArea collapsedLevelsAreSubtotals="1" fieldPosition="0">
        <references count="1">
          <reference field="2" count="1">
            <x v="11"/>
          </reference>
        </references>
      </pivotArea>
    </format>
    <format dxfId="1564">
      <pivotArea collapsedLevelsAreSubtotals="1" fieldPosition="0">
        <references count="1">
          <reference field="2" count="1">
            <x v="9"/>
          </reference>
        </references>
      </pivotArea>
    </format>
    <format dxfId="1565">
      <pivotArea collapsedLevelsAreSubtotals="1" fieldPosition="0">
        <references count="1">
          <reference field="2" count="1">
            <x v="12"/>
          </reference>
        </references>
      </pivotArea>
    </format>
    <format dxfId="1566">
      <pivotArea collapsedLevelsAreSubtotals="1" fieldPosition="0">
        <references count="1">
          <reference field="2" count="1">
            <x v="13"/>
          </reference>
        </references>
      </pivotArea>
    </format>
    <format dxfId="1567">
      <pivotArea collapsedLevelsAreSubtotals="1" fieldPosition="0">
        <references count="1">
          <reference field="2" count="1">
            <x v="14"/>
          </reference>
        </references>
      </pivotArea>
    </format>
    <format dxfId="1568">
      <pivotArea collapsedLevelsAreSubtotals="1" fieldPosition="0">
        <references count="1">
          <reference field="2" count="1">
            <x v="15"/>
          </reference>
        </references>
      </pivotArea>
    </format>
    <format dxfId="1569">
      <pivotArea collapsedLevelsAreSubtotals="1" fieldPosition="0">
        <references count="1">
          <reference field="2" count="1">
            <x v="16"/>
          </reference>
        </references>
      </pivotArea>
    </format>
    <format dxfId="1570">
      <pivotArea collapsedLevelsAreSubtotals="1" fieldPosition="0">
        <references count="1">
          <reference field="2" count="1">
            <x v="17"/>
          </reference>
        </references>
      </pivotArea>
    </format>
    <format dxfId="1571">
      <pivotArea collapsedLevelsAreSubtotals="1" fieldPosition="0">
        <references count="1">
          <reference field="2" count="1">
            <x v="18"/>
          </reference>
        </references>
      </pivotArea>
    </format>
    <format dxfId="1572">
      <pivotArea collapsedLevelsAreSubtotals="1" fieldPosition="0">
        <references count="1">
          <reference field="2" count="1">
            <x v="19"/>
          </reference>
        </references>
      </pivotArea>
    </format>
    <format dxfId="1573">
      <pivotArea collapsedLevelsAreSubtotals="1" fieldPosition="0">
        <references count="1">
          <reference field="2" count="1">
            <x v="21"/>
          </reference>
        </references>
      </pivotArea>
    </format>
    <format dxfId="1574">
      <pivotArea collapsedLevelsAreSubtotals="1" fieldPosition="0">
        <references count="1">
          <reference field="2" count="1">
            <x v="20"/>
          </reference>
        </references>
      </pivotArea>
    </format>
    <format dxfId="1575">
      <pivotArea collapsedLevelsAreSubtotals="1" fieldPosition="0">
        <references count="1">
          <reference field="2" count="1">
            <x v="23"/>
          </reference>
        </references>
      </pivotArea>
    </format>
    <format dxfId="1576">
      <pivotArea collapsedLevelsAreSubtotals="1" fieldPosition="0">
        <references count="1">
          <reference field="2" count="1">
            <x v="22"/>
          </reference>
        </references>
      </pivotArea>
    </format>
    <format dxfId="1577">
      <pivotArea field="2" type="button" dataOnly="0" labelOnly="1" outline="0" axis="axisRow" fieldPosition="0"/>
    </format>
    <format dxfId="1578">
      <pivotArea dataOnly="0" labelOnly="1" outline="0" axis="axisValues" fieldPosition="0"/>
    </format>
    <format dxfId="1579">
      <pivotArea field="2" type="button" dataOnly="0" labelOnly="1" outline="0" axis="axisRow" fieldPosition="0"/>
    </format>
    <format dxfId="1580">
      <pivotArea dataOnly="0" labelOnly="1" outline="0" axis="axisValues" fieldPosition="0"/>
    </format>
    <format dxfId="1581">
      <pivotArea outline="0" collapsedLevelsAreSubtotals="1" fieldPosition="0"/>
    </format>
    <format dxfId="1582">
      <pivotArea dataOnly="0" labelOnly="1" outline="0" fieldPosition="0">
        <references count="1">
          <reference field="3" count="0"/>
        </references>
      </pivotArea>
    </format>
    <format dxfId="1583">
      <pivotArea dataOnly="0" labelOnly="1" outline="0" axis="axisValues" fieldPosition="0"/>
    </format>
    <format dxfId="1584">
      <pivotArea collapsedLevelsAreSubtotals="1" fieldPosition="0">
        <references count="2">
          <reference field="2" count="1" selected="0">
            <x v="11"/>
          </reference>
          <reference field="8" count="1">
            <x v="97"/>
          </reference>
        </references>
      </pivotArea>
    </format>
    <format dxfId="1585">
      <pivotArea dataOnly="0" labelOnly="1" fieldPosition="0">
        <references count="2">
          <reference field="2" count="1" selected="0">
            <x v="11"/>
          </reference>
          <reference field="8" count="1">
            <x v="9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A20AD70-ECBE-4DD1-89F6-72EDD47F889F}" name="PivotTable4" cacheId="16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xtraction Cases">
  <location ref="V2:W35" firstHeaderRow="1" firstDataRow="1" firstDataCol="1"/>
  <pivotFields count="18">
    <pivotField showAll="0"/>
    <pivotField showAll="0"/>
    <pivotField axis="axisRow" showAll="0">
      <items count="25">
        <item x="12"/>
        <item x="20"/>
        <item x="18"/>
        <item x="4"/>
        <item x="5"/>
        <item x="17"/>
        <item x="2"/>
        <item x="11"/>
        <item x="19"/>
        <item x="21"/>
        <item x="16"/>
        <item x="22"/>
        <item x="3"/>
        <item x="14"/>
        <item x="9"/>
        <item x="7"/>
        <item x="0"/>
        <item x="1"/>
        <item x="10"/>
        <item x="13"/>
        <item x="8"/>
        <item x="6"/>
        <item x="15"/>
        <item x="23"/>
        <item t="default"/>
      </items>
    </pivotField>
    <pivotField axis="axisRow" showAll="0">
      <items count="5">
        <item x="1"/>
        <item x="0"/>
        <item x="3"/>
        <item x="2"/>
        <item t="default"/>
      </items>
    </pivotField>
    <pivotField showAll="0">
      <items count="10">
        <item x="3"/>
        <item x="0"/>
        <item x="1"/>
        <item x="2"/>
        <item x="4"/>
        <item x="5"/>
        <item x="6"/>
        <item x="7"/>
        <item x="8"/>
        <item t="default"/>
      </items>
    </pivotField>
    <pivotField dataField="1" showAll="0">
      <items count="185">
        <item x="129"/>
        <item x="130"/>
        <item x="132"/>
        <item x="131"/>
        <item x="77"/>
        <item x="28"/>
        <item x="69"/>
        <item x="72"/>
        <item x="71"/>
        <item x="79"/>
        <item x="68"/>
        <item x="76"/>
        <item x="73"/>
        <item x="27"/>
        <item x="75"/>
        <item x="78"/>
        <item x="26"/>
        <item x="70"/>
        <item x="74"/>
        <item x="80"/>
        <item x="67"/>
        <item x="10"/>
        <item x="146"/>
        <item x="12"/>
        <item x="5"/>
        <item x="9"/>
        <item x="6"/>
        <item x="17"/>
        <item x="7"/>
        <item x="15"/>
        <item x="8"/>
        <item x="16"/>
        <item x="178"/>
        <item x="147"/>
        <item x="149"/>
        <item x="148"/>
        <item x="126"/>
        <item x="181"/>
        <item x="83"/>
        <item x="93"/>
        <item x="85"/>
        <item x="84"/>
        <item x="94"/>
        <item x="127"/>
        <item x="128"/>
        <item x="88"/>
        <item x="134"/>
        <item x="135"/>
        <item x="81"/>
        <item x="136"/>
        <item x="89"/>
        <item x="91"/>
        <item x="90"/>
        <item x="137"/>
        <item x="138"/>
        <item x="139"/>
        <item x="86"/>
        <item x="140"/>
        <item x="141"/>
        <item x="95"/>
        <item x="96"/>
        <item x="97"/>
        <item x="98"/>
        <item x="142"/>
        <item x="183"/>
        <item x="92"/>
        <item x="182"/>
        <item x="144"/>
        <item x="145"/>
        <item x="87"/>
        <item x="82"/>
        <item x="143"/>
        <item x="39"/>
        <item x="31"/>
        <item x="35"/>
        <item x="29"/>
        <item x="153"/>
        <item x="154"/>
        <item x="152"/>
        <item x="151"/>
        <item x="150"/>
        <item x="37"/>
        <item x="30"/>
        <item x="38"/>
        <item x="32"/>
        <item x="33"/>
        <item x="40"/>
        <item x="34"/>
        <item x="36"/>
        <item x="23"/>
        <item x="19"/>
        <item x="18"/>
        <item x="25"/>
        <item x="21"/>
        <item x="22"/>
        <item x="24"/>
        <item x="20"/>
        <item x="165"/>
        <item x="163"/>
        <item x="66"/>
        <item x="104"/>
        <item x="108"/>
        <item x="116"/>
        <item x="105"/>
        <item x="103"/>
        <item x="113"/>
        <item x="102"/>
        <item x="106"/>
        <item x="115"/>
        <item x="114"/>
        <item x="158"/>
        <item x="117"/>
        <item x="14"/>
        <item x="63"/>
        <item x="64"/>
        <item x="107"/>
        <item x="43"/>
        <item x="166"/>
        <item x="164"/>
        <item x="44"/>
        <item x="159"/>
        <item x="155"/>
        <item x="111"/>
        <item x="109"/>
        <item x="110"/>
        <item x="41"/>
        <item x="174"/>
        <item x="61"/>
        <item x="56"/>
        <item x="59"/>
        <item x="53"/>
        <item x="55"/>
        <item x="54"/>
        <item x="57"/>
        <item x="58"/>
        <item x="60"/>
        <item x="65"/>
        <item x="52"/>
        <item x="173"/>
        <item x="51"/>
        <item x="99"/>
        <item x="160"/>
        <item x="161"/>
        <item x="125"/>
        <item x="4"/>
        <item x="62"/>
        <item x="112"/>
        <item x="101"/>
        <item x="168"/>
        <item x="169"/>
        <item x="170"/>
        <item x="171"/>
        <item x="172"/>
        <item x="100"/>
        <item x="50"/>
        <item x="175"/>
        <item x="49"/>
        <item x="179"/>
        <item x="42"/>
        <item x="167"/>
        <item x="13"/>
        <item x="1"/>
        <item x="177"/>
        <item x="2"/>
        <item x="0"/>
        <item x="3"/>
        <item x="11"/>
        <item x="133"/>
        <item x="123"/>
        <item x="119"/>
        <item x="122"/>
        <item x="121"/>
        <item x="124"/>
        <item x="120"/>
        <item x="118"/>
        <item x="180"/>
        <item x="156"/>
        <item x="157"/>
        <item x="162"/>
        <item x="47"/>
        <item x="46"/>
        <item x="176"/>
        <item x="48"/>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2"/>
  </rowFields>
  <rowItems count="33">
    <i>
      <x/>
    </i>
    <i r="1">
      <x v="2"/>
    </i>
    <i r="1">
      <x v="3"/>
    </i>
    <i r="1">
      <x v="4"/>
    </i>
    <i r="1">
      <x v="12"/>
    </i>
    <i r="1">
      <x v="18"/>
    </i>
    <i r="1">
      <x v="19"/>
    </i>
    <i>
      <x v="1"/>
    </i>
    <i r="1">
      <x/>
    </i>
    <i r="1">
      <x v="5"/>
    </i>
    <i r="1">
      <x v="6"/>
    </i>
    <i r="1">
      <x v="8"/>
    </i>
    <i r="1">
      <x v="9"/>
    </i>
    <i r="1">
      <x v="10"/>
    </i>
    <i r="1">
      <x v="11"/>
    </i>
    <i r="1">
      <x v="12"/>
    </i>
    <i r="1">
      <x v="13"/>
    </i>
    <i r="1">
      <x v="14"/>
    </i>
    <i r="1">
      <x v="15"/>
    </i>
    <i r="1">
      <x v="16"/>
    </i>
    <i r="1">
      <x v="17"/>
    </i>
    <i r="1">
      <x v="21"/>
    </i>
    <i r="1">
      <x v="22"/>
    </i>
    <i r="1">
      <x v="23"/>
    </i>
    <i>
      <x v="2"/>
    </i>
    <i r="1">
      <x/>
    </i>
    <i r="1">
      <x v="1"/>
    </i>
    <i>
      <x v="3"/>
    </i>
    <i r="1">
      <x v="5"/>
    </i>
    <i r="1">
      <x v="7"/>
    </i>
    <i r="1">
      <x v="20"/>
    </i>
    <i r="1">
      <x v="22"/>
    </i>
    <i t="grand">
      <x/>
    </i>
  </rowItems>
  <colItems count="1">
    <i/>
  </colItems>
  <dataFields count="1">
    <dataField name="Count Table" fld="5" subtotal="count" baseField="4" baseItem="0"/>
  </dataFields>
  <formats count="17">
    <format dxfId="1493">
      <pivotArea dataOnly="0" labelOnly="1" grandCol="1" outline="0" fieldPosition="0"/>
    </format>
    <format dxfId="1494">
      <pivotArea type="all" dataOnly="0" outline="0" fieldPosition="0"/>
    </format>
    <format dxfId="1495">
      <pivotArea field="4" type="button" dataOnly="0" labelOnly="1" outline="0"/>
    </format>
    <format dxfId="1496">
      <pivotArea dataOnly="0" labelOnly="1" outline="0" axis="axisValues" fieldPosition="0"/>
    </format>
    <format dxfId="1497">
      <pivotArea field="4" type="button" dataOnly="0" labelOnly="1" outline="0"/>
    </format>
    <format dxfId="1498">
      <pivotArea dataOnly="0" labelOnly="1" outline="0" axis="axisValues" fieldPosition="0"/>
    </format>
    <format dxfId="1499">
      <pivotArea field="4" type="button" dataOnly="0" labelOnly="1" outline="0"/>
    </format>
    <format dxfId="1500">
      <pivotArea dataOnly="0" labelOnly="1" outline="0" axis="axisValues" fieldPosition="0"/>
    </format>
    <format dxfId="1501">
      <pivotArea type="all" dataOnly="0" outline="0" fieldPosition="0"/>
    </format>
    <format dxfId="1502">
      <pivotArea outline="0" collapsedLevelsAreSubtotals="1" fieldPosition="0"/>
    </format>
    <format dxfId="1503">
      <pivotArea field="4" type="button" dataOnly="0" labelOnly="1" outline="0"/>
    </format>
    <format dxfId="1504">
      <pivotArea dataOnly="0" labelOnly="1" grandRow="1" outline="0" fieldPosition="0"/>
    </format>
    <format dxfId="1505">
      <pivotArea dataOnly="0" labelOnly="1" outline="0" axis="axisValues" fieldPosition="0"/>
    </format>
    <format dxfId="1506">
      <pivotArea field="3" type="button" dataOnly="0" labelOnly="1" outline="0" axis="axisRow" fieldPosition="0"/>
    </format>
    <format dxfId="1507">
      <pivotArea dataOnly="0" labelOnly="1" outline="0" axis="axisValues" fieldPosition="0"/>
    </format>
    <format dxfId="1508">
      <pivotArea field="3" type="button" dataOnly="0" labelOnly="1" outline="0" axis="axisRow" fieldPosition="0"/>
    </format>
    <format dxfId="1509">
      <pivotArea dataOnly="0" labelOnly="1" fieldPosition="0">
        <references count="2">
          <reference field="2" count="3">
            <x v="2"/>
            <x v="3"/>
            <x v="4"/>
          </reference>
          <reference field="3"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276141A-D37E-44C8-8095-B5724BF13A9F}" name="PivotTable3" cacheId="160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location ref="A17:B49" firstHeaderRow="1" firstDataRow="1" firstDataCol="1"/>
  <pivotFields count="18">
    <pivotField showAll="0"/>
    <pivotField axis="axisRow" showAll="0">
      <items count="3">
        <item x="0"/>
        <item x="1"/>
        <item t="default"/>
      </items>
    </pivotField>
    <pivotField axis="axisRow" showAll="0">
      <items count="25">
        <item x="12"/>
        <item x="20"/>
        <item x="18"/>
        <item x="4"/>
        <item x="5"/>
        <item x="17"/>
        <item x="2"/>
        <item x="11"/>
        <item x="19"/>
        <item x="21"/>
        <item x="16"/>
        <item x="22"/>
        <item x="3"/>
        <item x="14"/>
        <item x="9"/>
        <item x="7"/>
        <item x="0"/>
        <item x="1"/>
        <item x="10"/>
        <item x="13"/>
        <item x="8"/>
        <item x="6"/>
        <item x="15"/>
        <item x="23"/>
        <item t="default"/>
      </items>
    </pivotField>
    <pivotField showAll="0"/>
    <pivotField showAll="0"/>
    <pivotField dataField="1"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s>
  <rowFields count="2">
    <field x="1"/>
    <field x="2"/>
  </rowFields>
  <rowItems count="32">
    <i>
      <x/>
    </i>
    <i r="1">
      <x/>
    </i>
    <i r="1">
      <x v="3"/>
    </i>
    <i r="1">
      <x v="4"/>
    </i>
    <i r="1">
      <x v="6"/>
    </i>
    <i r="1">
      <x v="8"/>
    </i>
    <i r="1">
      <x v="10"/>
    </i>
    <i r="1">
      <x v="11"/>
    </i>
    <i r="1">
      <x v="12"/>
    </i>
    <i r="1">
      <x v="14"/>
    </i>
    <i r="1">
      <x v="16"/>
    </i>
    <i r="1">
      <x v="18"/>
    </i>
    <i r="1">
      <x v="22"/>
    </i>
    <i>
      <x v="1"/>
    </i>
    <i r="1">
      <x/>
    </i>
    <i r="1">
      <x v="1"/>
    </i>
    <i r="1">
      <x v="2"/>
    </i>
    <i r="1">
      <x v="5"/>
    </i>
    <i r="1">
      <x v="7"/>
    </i>
    <i r="1">
      <x v="9"/>
    </i>
    <i r="1">
      <x v="12"/>
    </i>
    <i r="1">
      <x v="13"/>
    </i>
    <i r="1">
      <x v="14"/>
    </i>
    <i r="1">
      <x v="15"/>
    </i>
    <i r="1">
      <x v="16"/>
    </i>
    <i r="1">
      <x v="17"/>
    </i>
    <i r="1">
      <x v="19"/>
    </i>
    <i r="1">
      <x v="20"/>
    </i>
    <i r="1">
      <x v="21"/>
    </i>
    <i r="1">
      <x v="22"/>
    </i>
    <i r="1">
      <x v="23"/>
    </i>
    <i t="grand">
      <x/>
    </i>
  </rowItems>
  <colItems count="1">
    <i/>
  </colItems>
  <dataFields count="1">
    <dataField name="Count of File name/Table name" fld="5" subtotal="count" baseField="0" baseItem="0"/>
  </dataFields>
  <formats count="15">
    <format dxfId="1478">
      <pivotArea type="all" dataOnly="0" outline="0" fieldPosition="0"/>
    </format>
    <format dxfId="1479">
      <pivotArea type="origin" dataOnly="0" labelOnly="1" outline="0" fieldPosition="0"/>
    </format>
    <format dxfId="1480">
      <pivotArea field="9" type="button" dataOnly="0" labelOnly="1" outline="0"/>
    </format>
    <format dxfId="1481">
      <pivotArea type="topRight" dataOnly="0" labelOnly="1" outline="0" fieldPosition="0"/>
    </format>
    <format dxfId="1482">
      <pivotArea field="1" type="button" dataOnly="0" labelOnly="1" outline="0" axis="axisRow" fieldPosition="0"/>
    </format>
    <format dxfId="1483">
      <pivotArea dataOnly="0" labelOnly="1" grandCol="1" outline="0" fieldPosition="0"/>
    </format>
    <format dxfId="1484">
      <pivotArea type="origin" dataOnly="0" labelOnly="1" outline="0" fieldPosition="0"/>
    </format>
    <format dxfId="1485">
      <pivotArea field="9" type="button" dataOnly="0" labelOnly="1" outline="0"/>
    </format>
    <format dxfId="1486">
      <pivotArea type="topRight" dataOnly="0" labelOnly="1" outline="0" fieldPosition="0"/>
    </format>
    <format dxfId="1487">
      <pivotArea field="1" type="button" dataOnly="0" labelOnly="1" outline="0" axis="axisRow" fieldPosition="0"/>
    </format>
    <format dxfId="1488">
      <pivotArea dataOnly="0" labelOnly="1" grandCol="1" outline="0" fieldPosition="0"/>
    </format>
    <format dxfId="1489">
      <pivotArea dataOnly="0" labelOnly="1" grandCol="1" outline="0" fieldPosition="0"/>
    </format>
    <format dxfId="1490">
      <pivotArea dataOnly="0" labelOnly="1" fieldPosition="0">
        <references count="1">
          <reference field="1" count="0"/>
        </references>
      </pivotArea>
    </format>
    <format dxfId="1491">
      <pivotArea dataOnly="0" labelOnly="1" fieldPosition="0">
        <references count="1">
          <reference field="1" count="1">
            <x v="0"/>
          </reference>
        </references>
      </pivotArea>
    </format>
    <format dxfId="1492">
      <pivotArea dataOnly="0" labelOnly="1" fieldPosition="0">
        <references count="1">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848644E-9C08-4B67-93E7-3477722224B4}" name="PivotTable1" cacheId="16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xtraction Cases">
  <location ref="J2:K45" firstHeaderRow="1" firstDataRow="1" firstDataCol="1"/>
  <pivotFields count="18">
    <pivotField showAll="0"/>
    <pivotField showAll="0"/>
    <pivotField axis="axisRow" showAll="0">
      <items count="25">
        <item x="12"/>
        <item x="20"/>
        <item x="18"/>
        <item x="4"/>
        <item x="5"/>
        <item x="17"/>
        <item x="2"/>
        <item x="11"/>
        <item x="19"/>
        <item x="21"/>
        <item x="16"/>
        <item x="22"/>
        <item x="3"/>
        <item x="14"/>
        <item x="9"/>
        <item x="7"/>
        <item x="0"/>
        <item x="1"/>
        <item x="10"/>
        <item x="13"/>
        <item x="8"/>
        <item x="6"/>
        <item x="15"/>
        <item x="23"/>
        <item t="default"/>
      </items>
    </pivotField>
    <pivotField axis="axisRow" showAll="0">
      <items count="5">
        <item x="1"/>
        <item x="0"/>
        <item x="3"/>
        <item x="2"/>
        <item t="default"/>
      </items>
    </pivotField>
    <pivotField axis="axisRow" showAll="0">
      <items count="10">
        <item x="3"/>
        <item x="0"/>
        <item x="1"/>
        <item x="2"/>
        <item x="4"/>
        <item x="5"/>
        <item x="6"/>
        <item x="7"/>
        <item x="8"/>
        <item t="default"/>
      </items>
    </pivotField>
    <pivotField dataField="1" showAll="0">
      <items count="185">
        <item x="129"/>
        <item x="130"/>
        <item x="132"/>
        <item x="131"/>
        <item x="77"/>
        <item x="28"/>
        <item x="69"/>
        <item x="72"/>
        <item x="71"/>
        <item x="79"/>
        <item x="68"/>
        <item x="76"/>
        <item x="73"/>
        <item x="27"/>
        <item x="75"/>
        <item x="78"/>
        <item x="26"/>
        <item x="70"/>
        <item x="74"/>
        <item x="80"/>
        <item x="67"/>
        <item x="10"/>
        <item x="146"/>
        <item x="12"/>
        <item x="5"/>
        <item x="9"/>
        <item x="6"/>
        <item x="17"/>
        <item x="7"/>
        <item x="15"/>
        <item x="8"/>
        <item x="16"/>
        <item x="178"/>
        <item x="147"/>
        <item x="149"/>
        <item x="148"/>
        <item x="126"/>
        <item x="181"/>
        <item x="83"/>
        <item x="93"/>
        <item x="85"/>
        <item x="84"/>
        <item x="94"/>
        <item x="127"/>
        <item x="128"/>
        <item x="88"/>
        <item x="134"/>
        <item x="135"/>
        <item x="81"/>
        <item x="136"/>
        <item x="89"/>
        <item x="91"/>
        <item x="90"/>
        <item x="137"/>
        <item x="138"/>
        <item x="139"/>
        <item x="86"/>
        <item x="140"/>
        <item x="141"/>
        <item x="95"/>
        <item x="96"/>
        <item x="97"/>
        <item x="98"/>
        <item x="142"/>
        <item x="183"/>
        <item x="92"/>
        <item x="182"/>
        <item x="144"/>
        <item x="145"/>
        <item x="87"/>
        <item x="82"/>
        <item x="143"/>
        <item x="39"/>
        <item x="31"/>
        <item x="35"/>
        <item x="29"/>
        <item x="153"/>
        <item x="154"/>
        <item x="152"/>
        <item x="151"/>
        <item x="150"/>
        <item x="37"/>
        <item x="30"/>
        <item x="38"/>
        <item x="32"/>
        <item x="33"/>
        <item x="40"/>
        <item x="34"/>
        <item x="36"/>
        <item x="23"/>
        <item x="19"/>
        <item x="18"/>
        <item x="25"/>
        <item x="21"/>
        <item x="22"/>
        <item x="24"/>
        <item x="20"/>
        <item x="165"/>
        <item x="163"/>
        <item x="66"/>
        <item x="104"/>
        <item x="108"/>
        <item x="116"/>
        <item x="105"/>
        <item x="103"/>
        <item x="113"/>
        <item x="102"/>
        <item x="106"/>
        <item x="115"/>
        <item x="114"/>
        <item x="158"/>
        <item x="117"/>
        <item x="14"/>
        <item x="63"/>
        <item x="64"/>
        <item x="107"/>
        <item x="43"/>
        <item x="166"/>
        <item x="164"/>
        <item x="44"/>
        <item x="159"/>
        <item x="155"/>
        <item x="111"/>
        <item x="109"/>
        <item x="110"/>
        <item x="41"/>
        <item x="174"/>
        <item x="61"/>
        <item x="56"/>
        <item x="59"/>
        <item x="53"/>
        <item x="55"/>
        <item x="54"/>
        <item x="57"/>
        <item x="58"/>
        <item x="60"/>
        <item x="65"/>
        <item x="52"/>
        <item x="173"/>
        <item x="51"/>
        <item x="99"/>
        <item x="160"/>
        <item x="161"/>
        <item x="125"/>
        <item x="4"/>
        <item x="62"/>
        <item x="112"/>
        <item x="101"/>
        <item x="168"/>
        <item x="169"/>
        <item x="170"/>
        <item x="171"/>
        <item x="172"/>
        <item x="100"/>
        <item x="50"/>
        <item x="175"/>
        <item x="49"/>
        <item x="179"/>
        <item x="42"/>
        <item x="167"/>
        <item x="13"/>
        <item x="1"/>
        <item x="177"/>
        <item x="2"/>
        <item x="0"/>
        <item x="3"/>
        <item x="11"/>
        <item x="133"/>
        <item x="123"/>
        <item x="119"/>
        <item x="122"/>
        <item x="121"/>
        <item x="124"/>
        <item x="120"/>
        <item x="118"/>
        <item x="180"/>
        <item x="156"/>
        <item x="157"/>
        <item x="162"/>
        <item x="47"/>
        <item x="46"/>
        <item x="176"/>
        <item x="48"/>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3">
    <field x="3"/>
    <field x="4"/>
    <field x="2"/>
  </rowFields>
  <rowItems count="43">
    <i>
      <x/>
    </i>
    <i r="1">
      <x v="3"/>
    </i>
    <i r="2">
      <x v="3"/>
    </i>
    <i r="2">
      <x v="4"/>
    </i>
    <i r="2">
      <x v="18"/>
    </i>
    <i r="2">
      <x v="19"/>
    </i>
    <i r="1">
      <x v="5"/>
    </i>
    <i r="2">
      <x v="12"/>
    </i>
    <i r="1">
      <x v="7"/>
    </i>
    <i r="2">
      <x v="2"/>
    </i>
    <i>
      <x v="1"/>
    </i>
    <i r="1">
      <x v="1"/>
    </i>
    <i r="2">
      <x v="5"/>
    </i>
    <i r="2">
      <x v="6"/>
    </i>
    <i r="2">
      <x v="8"/>
    </i>
    <i r="2">
      <x v="10"/>
    </i>
    <i r="2">
      <x v="11"/>
    </i>
    <i r="2">
      <x v="13"/>
    </i>
    <i r="2">
      <x v="14"/>
    </i>
    <i r="2">
      <x v="15"/>
    </i>
    <i r="2">
      <x v="16"/>
    </i>
    <i r="2">
      <x v="17"/>
    </i>
    <i r="2">
      <x v="21"/>
    </i>
    <i r="2">
      <x v="22"/>
    </i>
    <i r="1">
      <x v="2"/>
    </i>
    <i r="2">
      <x/>
    </i>
    <i r="2">
      <x v="12"/>
    </i>
    <i r="2">
      <x v="16"/>
    </i>
    <i r="2">
      <x v="23"/>
    </i>
    <i r="1">
      <x v="8"/>
    </i>
    <i r="2">
      <x v="9"/>
    </i>
    <i>
      <x v="2"/>
    </i>
    <i r="1">
      <x v="6"/>
    </i>
    <i r="2">
      <x/>
    </i>
    <i r="2">
      <x v="1"/>
    </i>
    <i>
      <x v="3"/>
    </i>
    <i r="1">
      <x/>
    </i>
    <i r="2">
      <x v="5"/>
    </i>
    <i r="2">
      <x v="20"/>
    </i>
    <i r="2">
      <x v="22"/>
    </i>
    <i r="1">
      <x v="4"/>
    </i>
    <i r="2">
      <x v="7"/>
    </i>
    <i t="grand">
      <x/>
    </i>
  </rowItems>
  <colItems count="1">
    <i/>
  </colItems>
  <dataFields count="1">
    <dataField name="Count Table" fld="5" subtotal="count" baseField="4" baseItem="0"/>
  </dataFields>
  <formats count="18">
    <format dxfId="1460">
      <pivotArea dataOnly="0" labelOnly="1" grandCol="1" outline="0" fieldPosition="0"/>
    </format>
    <format dxfId="1461">
      <pivotArea type="all" dataOnly="0" outline="0" fieldPosition="0"/>
    </format>
    <format dxfId="1462">
      <pivotArea field="4" type="button" dataOnly="0" labelOnly="1" outline="0" axis="axisRow" fieldPosition="1"/>
    </format>
    <format dxfId="1463">
      <pivotArea dataOnly="0" labelOnly="1" fieldPosition="0">
        <references count="2">
          <reference field="2" count="3">
            <x v="5"/>
            <x v="20"/>
            <x v="22"/>
          </reference>
          <reference field="4" count="1" selected="0">
            <x v="0"/>
          </reference>
        </references>
      </pivotArea>
    </format>
    <format dxfId="1464">
      <pivotArea dataOnly="0" labelOnly="1" fieldPosition="0">
        <references count="2">
          <reference field="2" count="14">
            <x v="5"/>
            <x v="6"/>
            <x v="8"/>
            <x v="9"/>
            <x v="10"/>
            <x v="11"/>
            <x v="12"/>
            <x v="13"/>
            <x v="14"/>
            <x v="15"/>
            <x v="16"/>
            <x v="17"/>
            <x v="21"/>
            <x v="22"/>
          </reference>
          <reference field="4" count="1" selected="0">
            <x v="1"/>
          </reference>
        </references>
      </pivotArea>
    </format>
    <format dxfId="1465">
      <pivotArea dataOnly="0" labelOnly="1" outline="0" axis="axisValues" fieldPosition="0"/>
    </format>
    <format dxfId="1466">
      <pivotArea field="4" type="button" dataOnly="0" labelOnly="1" outline="0" axis="axisRow" fieldPosition="1"/>
    </format>
    <format dxfId="1467">
      <pivotArea dataOnly="0" labelOnly="1" outline="0" axis="axisValues" fieldPosition="0"/>
    </format>
    <format dxfId="1468">
      <pivotArea field="4" type="button" dataOnly="0" labelOnly="1" outline="0" axis="axisRow" fieldPosition="1"/>
    </format>
    <format dxfId="1469">
      <pivotArea dataOnly="0" labelOnly="1" outline="0" axis="axisValues" fieldPosition="0"/>
    </format>
    <format dxfId="1470">
      <pivotArea type="all" dataOnly="0" outline="0" fieldPosition="0"/>
    </format>
    <format dxfId="1471">
      <pivotArea outline="0" collapsedLevelsAreSubtotals="1" fieldPosition="0"/>
    </format>
    <format dxfId="1472">
      <pivotArea field="4" type="button" dataOnly="0" labelOnly="1" outline="0" axis="axisRow" fieldPosition="1"/>
    </format>
    <format dxfId="1473">
      <pivotArea dataOnly="0" labelOnly="1" fieldPosition="0">
        <references count="1">
          <reference field="4" count="0"/>
        </references>
      </pivotArea>
    </format>
    <format dxfId="1474">
      <pivotArea dataOnly="0" labelOnly="1" grandRow="1" outline="0" fieldPosition="0"/>
    </format>
    <format dxfId="1475">
      <pivotArea dataOnly="0" labelOnly="1" outline="0" axis="axisValues" fieldPosition="0"/>
    </format>
    <format dxfId="1476">
      <pivotArea collapsedLevelsAreSubtotals="1" fieldPosition="0">
        <references count="3">
          <reference field="2" count="3">
            <x v="3"/>
            <x v="4"/>
            <x v="18"/>
          </reference>
          <reference field="3" count="1" selected="0">
            <x v="0"/>
          </reference>
          <reference field="4" count="1" selected="0">
            <x v="3"/>
          </reference>
        </references>
      </pivotArea>
    </format>
    <format dxfId="1477">
      <pivotArea dataOnly="0" labelOnly="1" fieldPosition="0">
        <references count="3">
          <reference field="2" count="3">
            <x v="3"/>
            <x v="4"/>
            <x v="18"/>
          </reference>
          <reference field="3" count="1" selected="0">
            <x v="0"/>
          </reference>
          <reference field="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09D3E8E-D977-4A16-AA87-7B365E47B6FF}" name="PivotTable8" cacheId="160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location ref="A2:E12" firstHeaderRow="1" firstDataRow="2" firstDataCol="1"/>
  <pivotFields count="18">
    <pivotField showAll="0"/>
    <pivotField axis="axisRow" showAll="0">
      <items count="3">
        <item x="0"/>
        <item x="1"/>
        <item t="default"/>
      </items>
    </pivotField>
    <pivotField showAll="0"/>
    <pivotField showAll="0"/>
    <pivotField showAll="0"/>
    <pivotField dataField="1" showAll="0"/>
    <pivotField showAll="0"/>
    <pivotField showAll="0"/>
    <pivotField axis="axisRow" showAll="0">
      <items count="7">
        <item x="3"/>
        <item x="0"/>
        <item m="1" x="5"/>
        <item x="2"/>
        <item x="1"/>
        <item x="4"/>
        <item t="default"/>
      </items>
    </pivotField>
    <pivotField axis="axisCol" showAll="0">
      <items count="4">
        <item x="1"/>
        <item x="0"/>
        <item x="2"/>
        <item t="default"/>
      </items>
    </pivotField>
    <pivotField showAll="0"/>
    <pivotField showAll="0"/>
    <pivotField showAll="0"/>
    <pivotField showAll="0"/>
    <pivotField showAll="0"/>
    <pivotField showAll="0"/>
    <pivotField showAll="0"/>
    <pivotField showAll="0"/>
  </pivotFields>
  <rowFields count="2">
    <field x="1"/>
    <field x="8"/>
  </rowFields>
  <rowItems count="9">
    <i>
      <x/>
    </i>
    <i r="1">
      <x v="1"/>
    </i>
    <i>
      <x v="1"/>
    </i>
    <i r="1">
      <x/>
    </i>
    <i r="1">
      <x v="1"/>
    </i>
    <i r="1">
      <x v="3"/>
    </i>
    <i r="1">
      <x v="4"/>
    </i>
    <i r="1">
      <x v="5"/>
    </i>
    <i t="grand">
      <x/>
    </i>
  </rowItems>
  <colFields count="1">
    <field x="9"/>
  </colFields>
  <colItems count="4">
    <i>
      <x/>
    </i>
    <i>
      <x v="1"/>
    </i>
    <i>
      <x v="2"/>
    </i>
    <i t="grand">
      <x/>
    </i>
  </colItems>
  <dataFields count="1">
    <dataField name="Count of File name/Table name" fld="5" subtotal="count" baseField="0" baseItem="0"/>
  </dataFields>
  <formats count="15">
    <format dxfId="1445">
      <pivotArea type="all" dataOnly="0" outline="0" fieldPosition="0"/>
    </format>
    <format dxfId="1446">
      <pivotArea type="origin" dataOnly="0" labelOnly="1" outline="0" fieldPosition="0"/>
    </format>
    <format dxfId="1447">
      <pivotArea field="9" type="button" dataOnly="0" labelOnly="1" outline="0" axis="axisCol" fieldPosition="0"/>
    </format>
    <format dxfId="1448">
      <pivotArea type="topRight" dataOnly="0" labelOnly="1" outline="0" fieldPosition="0"/>
    </format>
    <format dxfId="1449">
      <pivotArea field="1" type="button" dataOnly="0" labelOnly="1" outline="0" axis="axisRow" fieldPosition="0"/>
    </format>
    <format dxfId="1450">
      <pivotArea dataOnly="0" labelOnly="1" fieldPosition="0">
        <references count="1">
          <reference field="9" count="0"/>
        </references>
      </pivotArea>
    </format>
    <format dxfId="1451">
      <pivotArea dataOnly="0" labelOnly="1" grandCol="1" outline="0" fieldPosition="0"/>
    </format>
    <format dxfId="1452">
      <pivotArea type="origin" dataOnly="0" labelOnly="1" outline="0" fieldPosition="0"/>
    </format>
    <format dxfId="1453">
      <pivotArea field="9" type="button" dataOnly="0" labelOnly="1" outline="0" axis="axisCol" fieldPosition="0"/>
    </format>
    <format dxfId="1454">
      <pivotArea type="topRight" dataOnly="0" labelOnly="1" outline="0" fieldPosition="0"/>
    </format>
    <format dxfId="1455">
      <pivotArea field="1" type="button" dataOnly="0" labelOnly="1" outline="0" axis="axisRow" fieldPosition="0"/>
    </format>
    <format dxfId="1456">
      <pivotArea dataOnly="0" labelOnly="1" fieldPosition="0">
        <references count="1">
          <reference field="9" count="0"/>
        </references>
      </pivotArea>
    </format>
    <format dxfId="1457">
      <pivotArea dataOnly="0" labelOnly="1" grandCol="1" outline="0" fieldPosition="0"/>
    </format>
    <format dxfId="1458">
      <pivotArea dataOnly="0" labelOnly="1" fieldPosition="0">
        <references count="1">
          <reference field="9" count="0"/>
        </references>
      </pivotArea>
    </format>
    <format dxfId="145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5A730AC-0C07-4A37-9615-326E7558D070}" name="PivotTable1" cacheId="15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2" firstHeaderRow="1" firstDataRow="2" firstDataCol="1"/>
  <pivotFields count="6">
    <pivotField axis="axisRow" showAll="0">
      <items count="5">
        <item x="1"/>
        <item x="2"/>
        <item x="3"/>
        <item x="0"/>
        <item t="default"/>
      </items>
    </pivotField>
    <pivotField axis="axisRow" showAll="0">
      <items count="29">
        <item x="15"/>
        <item x="23"/>
        <item x="24"/>
        <item x="6"/>
        <item x="7"/>
        <item x="14"/>
        <item x="21"/>
        <item x="3"/>
        <item x="13"/>
        <item x="25"/>
        <item x="26"/>
        <item x="20"/>
        <item x="27"/>
        <item x="5"/>
        <item x="17"/>
        <item x="11"/>
        <item x="9"/>
        <item x="22"/>
        <item x="2"/>
        <item x="4"/>
        <item x="12"/>
        <item x="16"/>
        <item x="10"/>
        <item x="8"/>
        <item x="18"/>
        <item x="19"/>
        <item x="0"/>
        <item x="1"/>
        <item t="default"/>
      </items>
    </pivotField>
    <pivotField axis="axisCol" showAll="0">
      <items count="5">
        <item x="1"/>
        <item m="1" x="3"/>
        <item x="0"/>
        <item x="2"/>
        <item t="default"/>
      </items>
    </pivotField>
    <pivotField showAll="0"/>
    <pivotField showAll="0"/>
    <pivotField dataField="1" showAll="0"/>
  </pivotFields>
  <rowFields count="2">
    <field x="0"/>
    <field x="1"/>
  </rowFields>
  <rowItems count="38">
    <i>
      <x/>
    </i>
    <i r="1">
      <x v="3"/>
    </i>
    <i r="1">
      <x v="4"/>
    </i>
    <i r="1">
      <x v="5"/>
    </i>
    <i r="1">
      <x v="7"/>
    </i>
    <i r="1">
      <x v="8"/>
    </i>
    <i r="1">
      <x v="13"/>
    </i>
    <i r="1">
      <x v="15"/>
    </i>
    <i r="1">
      <x v="16"/>
    </i>
    <i r="1">
      <x v="18"/>
    </i>
    <i r="1">
      <x v="19"/>
    </i>
    <i r="1">
      <x v="20"/>
    </i>
    <i r="1">
      <x v="22"/>
    </i>
    <i r="1">
      <x v="23"/>
    </i>
    <i>
      <x v="1"/>
    </i>
    <i r="1">
      <x/>
    </i>
    <i r="1">
      <x v="3"/>
    </i>
    <i r="1">
      <x v="6"/>
    </i>
    <i r="1">
      <x v="11"/>
    </i>
    <i r="1">
      <x v="14"/>
    </i>
    <i r="1">
      <x v="17"/>
    </i>
    <i r="1">
      <x v="21"/>
    </i>
    <i r="1">
      <x v="24"/>
    </i>
    <i r="1">
      <x v="25"/>
    </i>
    <i>
      <x v="2"/>
    </i>
    <i r="1">
      <x/>
    </i>
    <i r="1">
      <x v="1"/>
    </i>
    <i r="1">
      <x v="2"/>
    </i>
    <i r="1">
      <x v="4"/>
    </i>
    <i r="1">
      <x v="9"/>
    </i>
    <i r="1">
      <x v="10"/>
    </i>
    <i r="1">
      <x v="12"/>
    </i>
    <i r="1">
      <x v="15"/>
    </i>
    <i r="1">
      <x v="16"/>
    </i>
    <i>
      <x v="3"/>
    </i>
    <i r="1">
      <x v="26"/>
    </i>
    <i r="1">
      <x v="27"/>
    </i>
    <i t="grand">
      <x/>
    </i>
  </rowItems>
  <colFields count="1">
    <field x="2"/>
  </colFields>
  <colItems count="4">
    <i>
      <x/>
    </i>
    <i>
      <x v="2"/>
    </i>
    <i>
      <x v="3"/>
    </i>
    <i t="grand">
      <x/>
    </i>
  </colItems>
  <dataFields count="1">
    <dataField name="Count of File name/Table name" fld="5" subtotal="count" baseField="0" baseItem="0"/>
  </dataFields>
  <formats count="2">
    <format dxfId="1443">
      <pivotArea dataOnly="0" labelOnly="1" fieldPosition="0">
        <references count="1">
          <reference field="2" count="0"/>
        </references>
      </pivotArea>
    </format>
    <format dxfId="144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B63D29D-91C8-4FAA-BDA5-B2D7336D9085}" name="PivotTable4" cacheId="15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S105" firstHeaderRow="1" firstDataRow="2" firstDataCol="1" rowPageCount="1" colPageCount="1"/>
  <pivotFields count="20">
    <pivotField showAll="0"/>
    <pivotField axis="axisRow" showAll="0">
      <items count="4">
        <item x="0"/>
        <item x="1"/>
        <item x="2"/>
        <item t="default"/>
      </items>
    </pivotField>
    <pivotField axis="axisRow" showAll="0">
      <items count="27">
        <item x="13"/>
        <item x="21"/>
        <item x="22"/>
        <item x="4"/>
        <item x="5"/>
        <item x="12"/>
        <item x="19"/>
        <item x="1"/>
        <item x="11"/>
        <item x="23"/>
        <item x="24"/>
        <item x="18"/>
        <item x="25"/>
        <item x="3"/>
        <item x="15"/>
        <item x="9"/>
        <item x="7"/>
        <item x="20"/>
        <item x="0"/>
        <item x="2"/>
        <item x="10"/>
        <item x="14"/>
        <item x="8"/>
        <item x="6"/>
        <item x="16"/>
        <item x="17"/>
        <item t="default"/>
      </items>
    </pivotField>
    <pivotField axis="axisPage" multipleItemSelectionAllowed="1" showAll="0">
      <items count="4">
        <item h="1" x="1"/>
        <item h="1" x="2"/>
        <item x="0"/>
        <item t="default"/>
      </items>
    </pivotField>
    <pivotField axis="axisRow" dataField="1" showAll="0">
      <items count="175">
        <item x="120"/>
        <item x="121"/>
        <item x="123"/>
        <item x="122"/>
        <item x="67"/>
        <item x="18"/>
        <item x="59"/>
        <item x="62"/>
        <item x="61"/>
        <item x="69"/>
        <item x="58"/>
        <item x="66"/>
        <item x="63"/>
        <item x="17"/>
        <item x="65"/>
        <item x="68"/>
        <item x="16"/>
        <item x="60"/>
        <item x="64"/>
        <item x="70"/>
        <item x="57"/>
        <item x="0"/>
        <item x="140"/>
        <item x="2"/>
        <item x="7"/>
        <item x="5"/>
        <item x="6"/>
        <item x="118"/>
        <item x="116"/>
        <item x="119"/>
        <item x="117"/>
        <item x="125"/>
        <item x="73"/>
        <item x="83"/>
        <item x="75"/>
        <item x="74"/>
        <item x="84"/>
        <item x="126"/>
        <item x="127"/>
        <item x="78"/>
        <item x="128"/>
        <item x="129"/>
        <item x="71"/>
        <item x="130"/>
        <item x="79"/>
        <item x="81"/>
        <item x="80"/>
        <item x="131"/>
        <item x="132"/>
        <item x="133"/>
        <item x="76"/>
        <item x="134"/>
        <item x="135"/>
        <item x="85"/>
        <item x="86"/>
        <item x="87"/>
        <item x="88"/>
        <item x="136"/>
        <item x="82"/>
        <item x="138"/>
        <item x="139"/>
        <item x="77"/>
        <item x="72"/>
        <item x="137"/>
        <item x="29"/>
        <item x="21"/>
        <item x="25"/>
        <item x="19"/>
        <item x="144"/>
        <item x="145"/>
        <item x="143"/>
        <item x="142"/>
        <item x="141"/>
        <item x="27"/>
        <item x="20"/>
        <item x="28"/>
        <item x="22"/>
        <item x="23"/>
        <item x="30"/>
        <item x="24"/>
        <item x="26"/>
        <item x="156"/>
        <item x="154"/>
        <item x="56"/>
        <item x="94"/>
        <item x="98"/>
        <item x="106"/>
        <item x="95"/>
        <item x="93"/>
        <item x="103"/>
        <item x="92"/>
        <item x="96"/>
        <item x="105"/>
        <item x="104"/>
        <item x="149"/>
        <item x="107"/>
        <item x="4"/>
        <item x="55"/>
        <item x="53"/>
        <item x="54"/>
        <item x="97"/>
        <item x="33"/>
        <item x="157"/>
        <item x="155"/>
        <item x="34"/>
        <item x="101"/>
        <item x="99"/>
        <item x="100"/>
        <item m="1" x="171"/>
        <item m="1" x="167"/>
        <item m="1" x="169"/>
        <item m="1" x="168"/>
        <item m="1" x="170"/>
        <item m="1" x="172"/>
        <item x="31"/>
        <item x="165"/>
        <item m="1" x="166"/>
        <item m="1" x="173"/>
        <item x="150"/>
        <item x="51"/>
        <item x="46"/>
        <item x="49"/>
        <item x="43"/>
        <item x="45"/>
        <item x="44"/>
        <item x="47"/>
        <item x="48"/>
        <item x="50"/>
        <item x="42"/>
        <item x="164"/>
        <item x="41"/>
        <item x="89"/>
        <item x="151"/>
        <item x="152"/>
        <item x="115"/>
        <item x="52"/>
        <item x="102"/>
        <item x="159"/>
        <item x="160"/>
        <item x="161"/>
        <item x="162"/>
        <item x="163"/>
        <item x="90"/>
        <item x="40"/>
        <item x="39"/>
        <item x="32"/>
        <item x="158"/>
        <item x="3"/>
        <item x="1"/>
        <item x="124"/>
        <item x="113"/>
        <item x="109"/>
        <item x="112"/>
        <item x="111"/>
        <item x="114"/>
        <item x="110"/>
        <item x="108"/>
        <item x="147"/>
        <item x="148"/>
        <item x="146"/>
        <item x="153"/>
        <item x="37"/>
        <item x="36"/>
        <item x="38"/>
        <item x="35"/>
        <item x="91"/>
        <item x="8"/>
        <item x="9"/>
        <item x="10"/>
        <item x="11"/>
        <item x="12"/>
        <item x="13"/>
        <item x="14"/>
        <item x="15"/>
        <item t="default"/>
      </items>
    </pivotField>
    <pivotField showAll="0"/>
    <pivotField axis="axisRow" showAll="0">
      <items count="4">
        <item x="1"/>
        <item x="0"/>
        <item x="2"/>
        <item t="default"/>
      </items>
    </pivotField>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s>
  <rowFields count="4">
    <field x="1"/>
    <field x="6"/>
    <field x="2"/>
    <field x="4"/>
  </rowFields>
  <rowItems count="100">
    <i>
      <x/>
    </i>
    <i r="1">
      <x/>
    </i>
    <i r="2">
      <x v="22"/>
    </i>
    <i r="3">
      <x v="143"/>
    </i>
    <i r="3">
      <x v="144"/>
    </i>
    <i r="3">
      <x v="161"/>
    </i>
    <i r="3">
      <x v="162"/>
    </i>
    <i r="3">
      <x v="163"/>
    </i>
    <i r="3">
      <x v="164"/>
    </i>
    <i r="1">
      <x v="1"/>
    </i>
    <i r="2">
      <x v="7"/>
    </i>
    <i r="3">
      <x v="96"/>
    </i>
    <i r="2">
      <x v="13"/>
    </i>
    <i r="3">
      <x v="166"/>
    </i>
    <i r="3">
      <x v="167"/>
    </i>
    <i r="3">
      <x v="168"/>
    </i>
    <i r="3">
      <x v="169"/>
    </i>
    <i r="3">
      <x v="170"/>
    </i>
    <i r="3">
      <x v="171"/>
    </i>
    <i r="3">
      <x v="172"/>
    </i>
    <i r="3">
      <x v="173"/>
    </i>
    <i r="2">
      <x v="15"/>
    </i>
    <i r="3">
      <x v="128"/>
    </i>
    <i r="3">
      <x v="130"/>
    </i>
    <i r="2">
      <x v="16"/>
    </i>
    <i r="3">
      <x v="101"/>
    </i>
    <i r="3">
      <x v="104"/>
    </i>
    <i r="2">
      <x v="18"/>
    </i>
    <i r="3">
      <x v="21"/>
    </i>
    <i r="3">
      <x v="23"/>
    </i>
    <i r="3">
      <x v="147"/>
    </i>
    <i r="3">
      <x v="148"/>
    </i>
    <i r="2">
      <x v="19"/>
    </i>
    <i r="3">
      <x v="24"/>
    </i>
    <i r="3">
      <x v="25"/>
    </i>
    <i r="3">
      <x v="26"/>
    </i>
    <i r="2">
      <x v="23"/>
    </i>
    <i r="3">
      <x v="114"/>
    </i>
    <i r="3">
      <x v="145"/>
    </i>
    <i>
      <x v="1"/>
    </i>
    <i r="1">
      <x/>
    </i>
    <i r="2">
      <x v="6"/>
    </i>
    <i r="3">
      <x v="150"/>
    </i>
    <i r="3">
      <x v="151"/>
    </i>
    <i r="3">
      <x v="152"/>
    </i>
    <i r="3">
      <x v="153"/>
    </i>
    <i r="3">
      <x v="154"/>
    </i>
    <i r="3">
      <x v="155"/>
    </i>
    <i r="3">
      <x v="156"/>
    </i>
    <i r="2">
      <x v="24"/>
    </i>
    <i r="3">
      <x v="84"/>
    </i>
    <i r="3">
      <x v="85"/>
    </i>
    <i r="3">
      <x v="86"/>
    </i>
    <i r="3">
      <x v="87"/>
    </i>
    <i r="3">
      <x v="88"/>
    </i>
    <i r="3">
      <x v="89"/>
    </i>
    <i r="3">
      <x v="90"/>
    </i>
    <i r="3">
      <x v="91"/>
    </i>
    <i r="3">
      <x v="92"/>
    </i>
    <i r="3">
      <x v="93"/>
    </i>
    <i r="1">
      <x v="1"/>
    </i>
    <i r="2">
      <x v="6"/>
    </i>
    <i r="3">
      <x v="95"/>
    </i>
    <i r="2">
      <x v="11"/>
    </i>
    <i r="3">
      <x v="105"/>
    </i>
    <i r="3">
      <x v="106"/>
    </i>
    <i r="3">
      <x v="107"/>
    </i>
    <i r="2">
      <x v="14"/>
    </i>
    <i r="3">
      <x v="165"/>
    </i>
    <i r="2">
      <x v="24"/>
    </i>
    <i r="3">
      <x v="136"/>
    </i>
    <i r="2">
      <x v="25"/>
    </i>
    <i r="3">
      <x v="100"/>
    </i>
    <i>
      <x v="2"/>
    </i>
    <i r="1">
      <x/>
    </i>
    <i r="2">
      <x v="10"/>
    </i>
    <i r="3">
      <x v="94"/>
    </i>
    <i r="3">
      <x v="157"/>
    </i>
    <i r="3">
      <x v="158"/>
    </i>
    <i r="3">
      <x v="159"/>
    </i>
    <i r="3">
      <x v="160"/>
    </i>
    <i r="1">
      <x v="1"/>
    </i>
    <i r="2">
      <x v="9"/>
    </i>
    <i r="3">
      <x v="149"/>
    </i>
    <i r="2">
      <x v="12"/>
    </i>
    <i r="3">
      <x v="115"/>
    </i>
    <i r="2">
      <x v="15"/>
    </i>
    <i r="3">
      <x v="129"/>
    </i>
    <i r="3">
      <x v="137"/>
    </i>
    <i r="3">
      <x v="138"/>
    </i>
    <i r="3">
      <x v="139"/>
    </i>
    <i r="3">
      <x v="140"/>
    </i>
    <i r="3">
      <x v="141"/>
    </i>
    <i r="3">
      <x v="146"/>
    </i>
    <i r="2">
      <x v="16"/>
    </i>
    <i r="3">
      <x v="81"/>
    </i>
    <i r="3">
      <x v="82"/>
    </i>
    <i r="3">
      <x v="102"/>
    </i>
    <i r="3">
      <x v="103"/>
    </i>
    <i t="grand">
      <x/>
    </i>
  </rowItems>
  <colFields count="1">
    <field x="12"/>
  </colFields>
  <colItems count="2">
    <i>
      <x/>
    </i>
    <i t="grand">
      <x/>
    </i>
  </colItems>
  <pageFields count="1">
    <pageField fld="3" hier="-1"/>
  </pageFields>
  <dataFields count="1">
    <dataField name="Count of File name/Table name" fld="4" subtotal="count" baseField="0" baseItem="0"/>
  </dataFields>
  <formats count="1">
    <format dxfId="1442">
      <pivotArea type="all" dataOnly="0" outline="0"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D35717A-4672-4A08-A0A8-21E1D8965D64}" name="PivotTable3" cacheId="15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N45" firstHeaderRow="1" firstDataRow="2" firstDataCol="1" rowPageCount="1" colPageCount="1"/>
  <pivotFields count="20">
    <pivotField showAll="0"/>
    <pivotField axis="axisRow" showAll="0">
      <items count="4">
        <item x="0"/>
        <item x="1"/>
        <item x="2"/>
        <item t="default"/>
      </items>
    </pivotField>
    <pivotField axis="axisRow" showAll="0">
      <items count="27">
        <item x="13"/>
        <item x="21"/>
        <item x="22"/>
        <item x="4"/>
        <item x="5"/>
        <item x="12"/>
        <item x="19"/>
        <item x="1"/>
        <item x="11"/>
        <item x="23"/>
        <item x="24"/>
        <item x="18"/>
        <item x="25"/>
        <item x="3"/>
        <item x="15"/>
        <item x="9"/>
        <item x="7"/>
        <item x="20"/>
        <item x="0"/>
        <item x="2"/>
        <item x="10"/>
        <item x="14"/>
        <item x="8"/>
        <item x="6"/>
        <item x="16"/>
        <item x="17"/>
        <item t="default"/>
      </items>
    </pivotField>
    <pivotField axis="axisPage" multipleItemSelectionAllowed="1" showAll="0">
      <items count="4">
        <item h="1" x="1"/>
        <item h="1" x="2"/>
        <item x="0"/>
        <item t="default"/>
      </items>
    </pivotField>
    <pivotField axis="axisRow" dataField="1" showAll="0">
      <items count="175">
        <item x="120"/>
        <item x="121"/>
        <item x="123"/>
        <item x="122"/>
        <item x="67"/>
        <item x="18"/>
        <item x="59"/>
        <item x="62"/>
        <item x="61"/>
        <item x="69"/>
        <item x="58"/>
        <item x="66"/>
        <item x="63"/>
        <item x="17"/>
        <item x="65"/>
        <item x="68"/>
        <item x="16"/>
        <item x="60"/>
        <item x="64"/>
        <item x="70"/>
        <item x="57"/>
        <item x="0"/>
        <item x="140"/>
        <item x="2"/>
        <item x="7"/>
        <item x="5"/>
        <item x="6"/>
        <item x="118"/>
        <item x="116"/>
        <item x="119"/>
        <item x="117"/>
        <item x="125"/>
        <item x="73"/>
        <item x="83"/>
        <item x="75"/>
        <item x="74"/>
        <item x="84"/>
        <item x="126"/>
        <item x="127"/>
        <item x="78"/>
        <item x="128"/>
        <item x="129"/>
        <item x="71"/>
        <item x="130"/>
        <item x="79"/>
        <item x="81"/>
        <item x="80"/>
        <item x="131"/>
        <item x="132"/>
        <item x="133"/>
        <item x="76"/>
        <item x="134"/>
        <item x="135"/>
        <item x="85"/>
        <item x="86"/>
        <item x="87"/>
        <item x="88"/>
        <item x="136"/>
        <item x="82"/>
        <item x="138"/>
        <item x="139"/>
        <item x="77"/>
        <item x="72"/>
        <item x="137"/>
        <item x="29"/>
        <item x="21"/>
        <item x="25"/>
        <item x="19"/>
        <item x="144"/>
        <item x="145"/>
        <item x="143"/>
        <item x="142"/>
        <item x="141"/>
        <item x="27"/>
        <item x="20"/>
        <item x="28"/>
        <item x="22"/>
        <item x="23"/>
        <item x="30"/>
        <item x="24"/>
        <item x="26"/>
        <item x="156"/>
        <item x="154"/>
        <item x="56"/>
        <item x="94"/>
        <item x="98"/>
        <item x="106"/>
        <item x="95"/>
        <item x="93"/>
        <item x="103"/>
        <item x="92"/>
        <item x="96"/>
        <item x="105"/>
        <item x="104"/>
        <item x="149"/>
        <item x="107"/>
        <item x="4"/>
        <item x="55"/>
        <item x="53"/>
        <item x="54"/>
        <item x="97"/>
        <item x="33"/>
        <item x="157"/>
        <item x="155"/>
        <item x="34"/>
        <item x="101"/>
        <item x="99"/>
        <item x="100"/>
        <item m="1" x="171"/>
        <item m="1" x="167"/>
        <item m="1" x="169"/>
        <item m="1" x="168"/>
        <item m="1" x="170"/>
        <item m="1" x="172"/>
        <item x="31"/>
        <item x="165"/>
        <item m="1" x="166"/>
        <item m="1" x="173"/>
        <item x="150"/>
        <item x="51"/>
        <item x="46"/>
        <item x="49"/>
        <item x="43"/>
        <item x="45"/>
        <item x="44"/>
        <item x="47"/>
        <item x="48"/>
        <item x="50"/>
        <item x="42"/>
        <item x="164"/>
        <item x="41"/>
        <item x="89"/>
        <item x="151"/>
        <item x="152"/>
        <item x="115"/>
        <item x="52"/>
        <item x="102"/>
        <item x="159"/>
        <item x="160"/>
        <item x="161"/>
        <item x="162"/>
        <item x="163"/>
        <item x="90"/>
        <item x="40"/>
        <item x="39"/>
        <item x="32"/>
        <item x="158"/>
        <item x="3"/>
        <item x="1"/>
        <item x="124"/>
        <item x="113"/>
        <item x="109"/>
        <item x="112"/>
        <item x="111"/>
        <item x="114"/>
        <item x="110"/>
        <item x="108"/>
        <item x="147"/>
        <item x="148"/>
        <item x="146"/>
        <item x="153"/>
        <item x="37"/>
        <item x="36"/>
        <item x="38"/>
        <item x="35"/>
        <item x="91"/>
        <item x="8"/>
        <item x="9"/>
        <item x="10"/>
        <item x="11"/>
        <item x="12"/>
        <item x="13"/>
        <item x="14"/>
        <item x="15"/>
        <item t="default"/>
      </items>
    </pivotField>
    <pivotField showAll="0"/>
    <pivotField showAll="0"/>
    <pivotField showAll="0"/>
    <pivotField showAll="0"/>
    <pivotField showAll="0"/>
    <pivotField showAll="0"/>
    <pivotField axis="axisCol" showAll="0">
      <items count="3">
        <item x="1"/>
        <item h="1" x="0"/>
        <item t="default"/>
      </items>
    </pivotField>
    <pivotField showAll="0"/>
    <pivotField showAll="0"/>
    <pivotField showAll="0"/>
    <pivotField showAll="0"/>
    <pivotField showAll="0"/>
    <pivotField showAll="0"/>
    <pivotField showAll="0"/>
    <pivotField showAll="0"/>
  </pivotFields>
  <rowFields count="3">
    <field x="1"/>
    <field x="2"/>
    <field x="4"/>
  </rowFields>
  <rowItems count="40">
    <i>
      <x/>
    </i>
    <i r="1">
      <x v="16"/>
    </i>
    <i r="2">
      <x v="101"/>
    </i>
    <i r="2">
      <x v="104"/>
    </i>
    <i r="1">
      <x v="18"/>
    </i>
    <i r="2">
      <x v="23"/>
    </i>
    <i r="2">
      <x v="147"/>
    </i>
    <i r="2">
      <x v="148"/>
    </i>
    <i r="1">
      <x v="19"/>
    </i>
    <i r="2">
      <x v="24"/>
    </i>
    <i r="2">
      <x v="25"/>
    </i>
    <i r="2">
      <x v="26"/>
    </i>
    <i>
      <x v="1"/>
    </i>
    <i r="1">
      <x v="6"/>
    </i>
    <i r="2">
      <x v="150"/>
    </i>
    <i r="2">
      <x v="152"/>
    </i>
    <i r="2">
      <x v="154"/>
    </i>
    <i r="1">
      <x v="11"/>
    </i>
    <i r="2">
      <x v="105"/>
    </i>
    <i r="2">
      <x v="106"/>
    </i>
    <i r="2">
      <x v="107"/>
    </i>
    <i r="1">
      <x v="14"/>
    </i>
    <i r="2">
      <x v="165"/>
    </i>
    <i r="1">
      <x v="24"/>
    </i>
    <i r="2">
      <x v="86"/>
    </i>
    <i r="2">
      <x v="136"/>
    </i>
    <i>
      <x v="2"/>
    </i>
    <i r="1">
      <x v="15"/>
    </i>
    <i r="2">
      <x v="129"/>
    </i>
    <i r="2">
      <x v="137"/>
    </i>
    <i r="2">
      <x v="138"/>
    </i>
    <i r="2">
      <x v="139"/>
    </i>
    <i r="2">
      <x v="140"/>
    </i>
    <i r="2">
      <x v="141"/>
    </i>
    <i r="2">
      <x v="146"/>
    </i>
    <i r="1">
      <x v="16"/>
    </i>
    <i r="2">
      <x v="81"/>
    </i>
    <i r="2">
      <x v="102"/>
    </i>
    <i r="2">
      <x v="103"/>
    </i>
    <i t="grand">
      <x/>
    </i>
  </rowItems>
  <colFields count="1">
    <field x="11"/>
  </colFields>
  <colItems count="2">
    <i>
      <x/>
    </i>
    <i t="grand">
      <x/>
    </i>
  </colItems>
  <pageFields count="1">
    <pageField fld="3" hier="-1"/>
  </pageFields>
  <dataFields count="1">
    <dataField name="Count of File name/Table name" fld="4" subtotal="count" baseField="0" baseItem="0"/>
  </dataFields>
  <formats count="22">
    <format dxfId="1420">
      <pivotArea type="all" dataOnly="0" outline="0" fieldPosition="0"/>
    </format>
    <format dxfId="1421">
      <pivotArea outline="0" collapsedLevelsAreSubtotals="1" fieldPosition="0"/>
    </format>
    <format dxfId="1422">
      <pivotArea type="origin" dataOnly="0" labelOnly="1" outline="0" fieldPosition="0"/>
    </format>
    <format dxfId="1423">
      <pivotArea field="11" type="button" dataOnly="0" labelOnly="1" outline="0" axis="axisCol" fieldPosition="0"/>
    </format>
    <format dxfId="1424">
      <pivotArea type="topRight" dataOnly="0" labelOnly="1" outline="0" fieldPosition="0"/>
    </format>
    <format dxfId="1425">
      <pivotArea field="1" type="button" dataOnly="0" labelOnly="1" outline="0" axis="axisRow" fieldPosition="0"/>
    </format>
    <format dxfId="1426">
      <pivotArea dataOnly="0" labelOnly="1" fieldPosition="0">
        <references count="1">
          <reference field="1" count="0"/>
        </references>
      </pivotArea>
    </format>
    <format dxfId="1427">
      <pivotArea dataOnly="0" labelOnly="1" grandRow="1" outline="0" fieldPosition="0"/>
    </format>
    <format dxfId="1428">
      <pivotArea dataOnly="0" labelOnly="1" fieldPosition="0">
        <references count="2">
          <reference field="1" count="1" selected="0">
            <x v="0"/>
          </reference>
          <reference field="2" count="3">
            <x v="16"/>
            <x v="18"/>
            <x v="19"/>
          </reference>
        </references>
      </pivotArea>
    </format>
    <format dxfId="1429">
      <pivotArea dataOnly="0" labelOnly="1" fieldPosition="0">
        <references count="2">
          <reference field="1" count="1" selected="0">
            <x v="1"/>
          </reference>
          <reference field="2" count="4">
            <x v="6"/>
            <x v="11"/>
            <x v="14"/>
            <x v="24"/>
          </reference>
        </references>
      </pivotArea>
    </format>
    <format dxfId="1430">
      <pivotArea dataOnly="0" labelOnly="1" fieldPosition="0">
        <references count="2">
          <reference field="1" count="1" selected="0">
            <x v="2"/>
          </reference>
          <reference field="2" count="2">
            <x v="15"/>
            <x v="16"/>
          </reference>
        </references>
      </pivotArea>
    </format>
    <format dxfId="1431">
      <pivotArea dataOnly="0" labelOnly="1" fieldPosition="0">
        <references count="3">
          <reference field="1" count="1" selected="0">
            <x v="0"/>
          </reference>
          <reference field="2" count="1" selected="0">
            <x v="16"/>
          </reference>
          <reference field="4" count="2">
            <x v="101"/>
            <x v="104"/>
          </reference>
        </references>
      </pivotArea>
    </format>
    <format dxfId="1432">
      <pivotArea dataOnly="0" labelOnly="1" fieldPosition="0">
        <references count="3">
          <reference field="1" count="1" selected="0">
            <x v="0"/>
          </reference>
          <reference field="2" count="1" selected="0">
            <x v="18"/>
          </reference>
          <reference field="4" count="3">
            <x v="23"/>
            <x v="147"/>
            <x v="148"/>
          </reference>
        </references>
      </pivotArea>
    </format>
    <format dxfId="1433">
      <pivotArea dataOnly="0" labelOnly="1" fieldPosition="0">
        <references count="3">
          <reference field="1" count="1" selected="0">
            <x v="0"/>
          </reference>
          <reference field="2" count="1" selected="0">
            <x v="19"/>
          </reference>
          <reference field="4" count="3">
            <x v="24"/>
            <x v="25"/>
            <x v="26"/>
          </reference>
        </references>
      </pivotArea>
    </format>
    <format dxfId="1434">
      <pivotArea dataOnly="0" labelOnly="1" fieldPosition="0">
        <references count="3">
          <reference field="1" count="1" selected="0">
            <x v="1"/>
          </reference>
          <reference field="2" count="1" selected="0">
            <x v="6"/>
          </reference>
          <reference field="4" count="3">
            <x v="150"/>
            <x v="152"/>
            <x v="154"/>
          </reference>
        </references>
      </pivotArea>
    </format>
    <format dxfId="1435">
      <pivotArea dataOnly="0" labelOnly="1" fieldPosition="0">
        <references count="3">
          <reference field="1" count="1" selected="0">
            <x v="1"/>
          </reference>
          <reference field="2" count="1" selected="0">
            <x v="11"/>
          </reference>
          <reference field="4" count="3">
            <x v="105"/>
            <x v="106"/>
            <x v="107"/>
          </reference>
        </references>
      </pivotArea>
    </format>
    <format dxfId="1436">
      <pivotArea dataOnly="0" labelOnly="1" fieldPosition="0">
        <references count="3">
          <reference field="1" count="1" selected="0">
            <x v="1"/>
          </reference>
          <reference field="2" count="1" selected="0">
            <x v="14"/>
          </reference>
          <reference field="4" count="1">
            <x v="165"/>
          </reference>
        </references>
      </pivotArea>
    </format>
    <format dxfId="1437">
      <pivotArea dataOnly="0" labelOnly="1" fieldPosition="0">
        <references count="3">
          <reference field="1" count="1" selected="0">
            <x v="1"/>
          </reference>
          <reference field="2" count="1" selected="0">
            <x v="24"/>
          </reference>
          <reference field="4" count="2">
            <x v="86"/>
            <x v="136"/>
          </reference>
        </references>
      </pivotArea>
    </format>
    <format dxfId="1438">
      <pivotArea dataOnly="0" labelOnly="1" fieldPosition="0">
        <references count="3">
          <reference field="1" count="1" selected="0">
            <x v="2"/>
          </reference>
          <reference field="2" count="1" selected="0">
            <x v="15"/>
          </reference>
          <reference field="4" count="7">
            <x v="129"/>
            <x v="137"/>
            <x v="138"/>
            <x v="139"/>
            <x v="140"/>
            <x v="141"/>
            <x v="146"/>
          </reference>
        </references>
      </pivotArea>
    </format>
    <format dxfId="1439">
      <pivotArea dataOnly="0" labelOnly="1" fieldPosition="0">
        <references count="3">
          <reference field="1" count="1" selected="0">
            <x v="2"/>
          </reference>
          <reference field="2" count="1" selected="0">
            <x v="16"/>
          </reference>
          <reference field="4" count="3">
            <x v="81"/>
            <x v="102"/>
            <x v="103"/>
          </reference>
        </references>
      </pivotArea>
    </format>
    <format dxfId="1440">
      <pivotArea dataOnly="0" labelOnly="1" fieldPosition="0">
        <references count="1">
          <reference field="11" count="0"/>
        </references>
      </pivotArea>
    </format>
    <format dxfId="1441">
      <pivotArea dataOnly="0" labelOnly="1" grandCol="1" outline="0"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5D31CDE-F25D-4F53-B3B0-2D224E8A6F8B}" name="PivotTable2" cacheId="15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H40" firstHeaderRow="1" firstDataRow="2" firstDataCol="1" rowPageCount="1" colPageCount="1"/>
  <pivotFields count="20">
    <pivotField showAll="0"/>
    <pivotField axis="axisRow" showAll="0">
      <items count="4">
        <item x="0"/>
        <item x="1"/>
        <item x="2"/>
        <item t="default"/>
      </items>
    </pivotField>
    <pivotField axis="axisRow" showAll="0">
      <items count="27">
        <item x="13"/>
        <item x="21"/>
        <item x="22"/>
        <item x="4"/>
        <item x="5"/>
        <item x="12"/>
        <item x="19"/>
        <item x="1"/>
        <item x="11"/>
        <item x="23"/>
        <item x="24"/>
        <item x="18"/>
        <item x="25"/>
        <item x="3"/>
        <item x="15"/>
        <item x="9"/>
        <item x="7"/>
        <item x="20"/>
        <item x="0"/>
        <item x="2"/>
        <item x="10"/>
        <item x="14"/>
        <item x="8"/>
        <item x="6"/>
        <item x="16"/>
        <item x="17"/>
        <item t="default"/>
      </items>
    </pivotField>
    <pivotField axis="axisPage" multipleItemSelectionAllowed="1" showAll="0">
      <items count="4">
        <item x="1"/>
        <item x="2"/>
        <item h="1" x="0"/>
        <item t="default"/>
      </items>
    </pivotField>
    <pivotField axis="axisRow" dataField="1" showAll="0">
      <items count="175">
        <item x="120"/>
        <item x="121"/>
        <item x="123"/>
        <item x="122"/>
        <item x="67"/>
        <item x="18"/>
        <item x="59"/>
        <item x="62"/>
        <item x="61"/>
        <item x="69"/>
        <item x="58"/>
        <item x="66"/>
        <item x="63"/>
        <item x="17"/>
        <item x="65"/>
        <item x="68"/>
        <item x="16"/>
        <item x="60"/>
        <item x="64"/>
        <item x="70"/>
        <item x="57"/>
        <item x="0"/>
        <item x="140"/>
        <item x="2"/>
        <item x="7"/>
        <item x="5"/>
        <item x="6"/>
        <item x="118"/>
        <item x="116"/>
        <item x="119"/>
        <item x="117"/>
        <item x="125"/>
        <item x="73"/>
        <item x="83"/>
        <item x="75"/>
        <item x="74"/>
        <item x="84"/>
        <item x="126"/>
        <item x="127"/>
        <item x="78"/>
        <item x="128"/>
        <item x="129"/>
        <item x="71"/>
        <item x="130"/>
        <item x="79"/>
        <item x="81"/>
        <item x="80"/>
        <item x="131"/>
        <item x="132"/>
        <item x="133"/>
        <item x="76"/>
        <item x="134"/>
        <item x="135"/>
        <item x="85"/>
        <item x="86"/>
        <item x="87"/>
        <item x="88"/>
        <item x="136"/>
        <item x="82"/>
        <item x="138"/>
        <item x="139"/>
        <item x="77"/>
        <item x="72"/>
        <item x="137"/>
        <item x="29"/>
        <item x="21"/>
        <item x="25"/>
        <item x="19"/>
        <item x="144"/>
        <item x="145"/>
        <item x="143"/>
        <item x="142"/>
        <item x="141"/>
        <item x="27"/>
        <item x="20"/>
        <item x="28"/>
        <item x="22"/>
        <item x="23"/>
        <item x="30"/>
        <item x="24"/>
        <item x="26"/>
        <item x="156"/>
        <item x="154"/>
        <item x="56"/>
        <item x="94"/>
        <item x="98"/>
        <item x="106"/>
        <item x="95"/>
        <item x="93"/>
        <item x="103"/>
        <item x="92"/>
        <item x="96"/>
        <item x="105"/>
        <item x="104"/>
        <item x="149"/>
        <item x="107"/>
        <item x="4"/>
        <item x="55"/>
        <item x="53"/>
        <item x="54"/>
        <item x="97"/>
        <item x="33"/>
        <item x="157"/>
        <item x="155"/>
        <item x="34"/>
        <item x="101"/>
        <item x="99"/>
        <item x="100"/>
        <item m="1" x="171"/>
        <item m="1" x="167"/>
        <item m="1" x="169"/>
        <item m="1" x="168"/>
        <item m="1" x="170"/>
        <item m="1" x="172"/>
        <item x="31"/>
        <item x="165"/>
        <item m="1" x="166"/>
        <item m="1" x="173"/>
        <item x="150"/>
        <item x="51"/>
        <item x="46"/>
        <item x="49"/>
        <item x="43"/>
        <item x="45"/>
        <item x="44"/>
        <item x="47"/>
        <item x="48"/>
        <item x="50"/>
        <item x="42"/>
        <item x="164"/>
        <item x="41"/>
        <item x="89"/>
        <item x="151"/>
        <item x="152"/>
        <item x="115"/>
        <item x="52"/>
        <item x="102"/>
        <item x="159"/>
        <item x="160"/>
        <item x="161"/>
        <item x="162"/>
        <item x="163"/>
        <item x="90"/>
        <item x="40"/>
        <item x="39"/>
        <item x="32"/>
        <item x="158"/>
        <item x="3"/>
        <item x="1"/>
        <item x="124"/>
        <item x="113"/>
        <item x="109"/>
        <item x="112"/>
        <item x="111"/>
        <item x="114"/>
        <item x="110"/>
        <item x="108"/>
        <item x="147"/>
        <item x="148"/>
        <item x="146"/>
        <item x="153"/>
        <item x="37"/>
        <item x="36"/>
        <item x="38"/>
        <item x="35"/>
        <item x="91"/>
        <item x="8"/>
        <item x="9"/>
        <item x="10"/>
        <item x="11"/>
        <item x="12"/>
        <item x="13"/>
        <item x="14"/>
        <item x="15"/>
        <item t="default"/>
      </items>
    </pivotField>
    <pivotField showAll="0"/>
    <pivotField showAll="0"/>
    <pivotField showAll="0"/>
    <pivotField showAll="0"/>
    <pivotField showAll="0"/>
    <pivotField showAll="0"/>
    <pivotField showAll="0"/>
    <pivotField axis="axisCol" showAll="0">
      <items count="3">
        <item x="0"/>
        <item h="1" x="1"/>
        <item t="default"/>
      </items>
    </pivotField>
    <pivotField showAll="0"/>
    <pivotField showAll="0"/>
    <pivotField showAll="0"/>
    <pivotField showAll="0"/>
    <pivotField showAll="0"/>
    <pivotField showAll="0"/>
    <pivotField showAll="0"/>
  </pivotFields>
  <rowFields count="3">
    <field x="1"/>
    <field x="2"/>
    <field x="4"/>
  </rowFields>
  <rowItems count="35">
    <i>
      <x/>
    </i>
    <i r="1">
      <x v="5"/>
    </i>
    <i r="2">
      <x v="83"/>
    </i>
    <i r="1">
      <x v="8"/>
    </i>
    <i r="2">
      <x v="97"/>
    </i>
    <i r="1">
      <x v="20"/>
    </i>
    <i r="2">
      <x v="98"/>
    </i>
    <i r="2">
      <x v="99"/>
    </i>
    <i r="2">
      <x v="119"/>
    </i>
    <i r="2">
      <x v="120"/>
    </i>
    <i r="2">
      <x v="121"/>
    </i>
    <i r="2">
      <x v="122"/>
    </i>
    <i r="2">
      <x v="123"/>
    </i>
    <i r="2">
      <x v="124"/>
    </i>
    <i r="2">
      <x v="125"/>
    </i>
    <i r="2">
      <x v="126"/>
    </i>
    <i r="2">
      <x v="127"/>
    </i>
    <i r="2">
      <x v="135"/>
    </i>
    <i>
      <x v="1"/>
    </i>
    <i r="1">
      <x/>
    </i>
    <i r="2">
      <x v="131"/>
    </i>
    <i r="1">
      <x v="17"/>
    </i>
    <i r="2">
      <x v="134"/>
    </i>
    <i r="1">
      <x v="21"/>
    </i>
    <i r="2">
      <x v="142"/>
    </i>
    <i>
      <x v="2"/>
    </i>
    <i r="1">
      <x v="1"/>
    </i>
    <i r="2">
      <x v="27"/>
    </i>
    <i r="1">
      <x v="2"/>
    </i>
    <i r="2">
      <x v="2"/>
    </i>
    <i r="1">
      <x v="10"/>
    </i>
    <i r="2">
      <x v="118"/>
    </i>
    <i r="2">
      <x v="132"/>
    </i>
    <i r="2">
      <x v="133"/>
    </i>
    <i t="grand">
      <x/>
    </i>
  </rowItems>
  <colFields count="1">
    <field x="12"/>
  </colFields>
  <colItems count="2">
    <i>
      <x/>
    </i>
    <i t="grand">
      <x/>
    </i>
  </colItems>
  <pageFields count="1">
    <pageField fld="3" hier="-1"/>
  </pageFields>
  <dataFields count="1">
    <dataField name="Count of File name/Table name" fld="4" subtotal="count" baseField="0" baseItem="0"/>
  </dataFields>
  <formats count="22">
    <format dxfId="1398">
      <pivotArea type="all" dataOnly="0" outline="0" fieldPosition="0"/>
    </format>
    <format dxfId="1399">
      <pivotArea outline="0" collapsedLevelsAreSubtotals="1" fieldPosition="0"/>
    </format>
    <format dxfId="1400">
      <pivotArea type="origin" dataOnly="0" labelOnly="1" outline="0" fieldPosition="0"/>
    </format>
    <format dxfId="1401">
      <pivotArea field="12" type="button" dataOnly="0" labelOnly="1" outline="0" axis="axisCol" fieldPosition="0"/>
    </format>
    <format dxfId="1402">
      <pivotArea type="topRight" dataOnly="0" labelOnly="1" outline="0" fieldPosition="0"/>
    </format>
    <format dxfId="1403">
      <pivotArea field="1" type="button" dataOnly="0" labelOnly="1" outline="0" axis="axisRow" fieldPosition="0"/>
    </format>
    <format dxfId="1404">
      <pivotArea dataOnly="0" labelOnly="1" fieldPosition="0">
        <references count="1">
          <reference field="1" count="0"/>
        </references>
      </pivotArea>
    </format>
    <format dxfId="1405">
      <pivotArea dataOnly="0" labelOnly="1" grandRow="1" outline="0" fieldPosition="0"/>
    </format>
    <format dxfId="1406">
      <pivotArea dataOnly="0" labelOnly="1" fieldPosition="0">
        <references count="2">
          <reference field="1" count="1" selected="0">
            <x v="0"/>
          </reference>
          <reference field="2" count="3">
            <x v="5"/>
            <x v="8"/>
            <x v="20"/>
          </reference>
        </references>
      </pivotArea>
    </format>
    <format dxfId="1407">
      <pivotArea dataOnly="0" labelOnly="1" fieldPosition="0">
        <references count="2">
          <reference field="1" count="1" selected="0">
            <x v="1"/>
          </reference>
          <reference field="2" count="3">
            <x v="0"/>
            <x v="17"/>
            <x v="21"/>
          </reference>
        </references>
      </pivotArea>
    </format>
    <format dxfId="1408">
      <pivotArea dataOnly="0" labelOnly="1" fieldPosition="0">
        <references count="2">
          <reference field="1" count="1" selected="0">
            <x v="2"/>
          </reference>
          <reference field="2" count="3">
            <x v="1"/>
            <x v="2"/>
            <x v="10"/>
          </reference>
        </references>
      </pivotArea>
    </format>
    <format dxfId="1409">
      <pivotArea dataOnly="0" labelOnly="1" fieldPosition="0">
        <references count="3">
          <reference field="1" count="1" selected="0">
            <x v="0"/>
          </reference>
          <reference field="2" count="1" selected="0">
            <x v="5"/>
          </reference>
          <reference field="4" count="1">
            <x v="83"/>
          </reference>
        </references>
      </pivotArea>
    </format>
    <format dxfId="1410">
      <pivotArea dataOnly="0" labelOnly="1" fieldPosition="0">
        <references count="3">
          <reference field="1" count="1" selected="0">
            <x v="0"/>
          </reference>
          <reference field="2" count="1" selected="0">
            <x v="8"/>
          </reference>
          <reference field="4" count="1">
            <x v="97"/>
          </reference>
        </references>
      </pivotArea>
    </format>
    <format dxfId="1411">
      <pivotArea dataOnly="0" labelOnly="1" fieldPosition="0">
        <references count="3">
          <reference field="1" count="1" selected="0">
            <x v="0"/>
          </reference>
          <reference field="2" count="1" selected="0">
            <x v="20"/>
          </reference>
          <reference field="4" count="12">
            <x v="98"/>
            <x v="99"/>
            <x v="119"/>
            <x v="120"/>
            <x v="121"/>
            <x v="122"/>
            <x v="123"/>
            <x v="124"/>
            <x v="125"/>
            <x v="126"/>
            <x v="127"/>
            <x v="135"/>
          </reference>
        </references>
      </pivotArea>
    </format>
    <format dxfId="1412">
      <pivotArea dataOnly="0" labelOnly="1" fieldPosition="0">
        <references count="3">
          <reference field="1" count="1" selected="0">
            <x v="1"/>
          </reference>
          <reference field="2" count="1" selected="0">
            <x v="0"/>
          </reference>
          <reference field="4" count="1">
            <x v="131"/>
          </reference>
        </references>
      </pivotArea>
    </format>
    <format dxfId="1413">
      <pivotArea dataOnly="0" labelOnly="1" fieldPosition="0">
        <references count="3">
          <reference field="1" count="1" selected="0">
            <x v="1"/>
          </reference>
          <reference field="2" count="1" selected="0">
            <x v="17"/>
          </reference>
          <reference field="4" count="1">
            <x v="134"/>
          </reference>
        </references>
      </pivotArea>
    </format>
    <format dxfId="1414">
      <pivotArea dataOnly="0" labelOnly="1" fieldPosition="0">
        <references count="3">
          <reference field="1" count="1" selected="0">
            <x v="1"/>
          </reference>
          <reference field="2" count="1" selected="0">
            <x v="21"/>
          </reference>
          <reference field="4" count="1">
            <x v="142"/>
          </reference>
        </references>
      </pivotArea>
    </format>
    <format dxfId="1415">
      <pivotArea dataOnly="0" labelOnly="1" fieldPosition="0">
        <references count="3">
          <reference field="1" count="1" selected="0">
            <x v="2"/>
          </reference>
          <reference field="2" count="1" selected="0">
            <x v="1"/>
          </reference>
          <reference field="4" count="1">
            <x v="27"/>
          </reference>
        </references>
      </pivotArea>
    </format>
    <format dxfId="1416">
      <pivotArea dataOnly="0" labelOnly="1" fieldPosition="0">
        <references count="3">
          <reference field="1" count="1" selected="0">
            <x v="2"/>
          </reference>
          <reference field="2" count="1" selected="0">
            <x v="2"/>
          </reference>
          <reference field="4" count="1">
            <x v="2"/>
          </reference>
        </references>
      </pivotArea>
    </format>
    <format dxfId="1417">
      <pivotArea dataOnly="0" labelOnly="1" fieldPosition="0">
        <references count="3">
          <reference field="1" count="1" selected="0">
            <x v="2"/>
          </reference>
          <reference field="2" count="1" selected="0">
            <x v="10"/>
          </reference>
          <reference field="4" count="3">
            <x v="118"/>
            <x v="132"/>
            <x v="133"/>
          </reference>
        </references>
      </pivotArea>
    </format>
    <format dxfId="1418">
      <pivotArea dataOnly="0" labelOnly="1" fieldPosition="0">
        <references count="1">
          <reference field="12" count="0"/>
        </references>
      </pivotArea>
    </format>
    <format dxfId="1419">
      <pivotArea dataOnly="0" labelOnly="1" grandCol="1" outline="0"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0617ECB-CB4D-4F48-8A39-A4A0F517F755}" name="PivotTable1" cacheId="15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73" firstHeaderRow="1" firstDataRow="2" firstDataCol="1" rowPageCount="1" colPageCount="1"/>
  <pivotFields count="20">
    <pivotField showAll="0"/>
    <pivotField axis="axisRow" showAll="0">
      <items count="4">
        <item x="0"/>
        <item x="1"/>
        <item x="2"/>
        <item t="default"/>
      </items>
    </pivotField>
    <pivotField axis="axisRow" showAll="0">
      <items count="27">
        <item x="13"/>
        <item x="21"/>
        <item x="22"/>
        <item x="4"/>
        <item x="5"/>
        <item x="12"/>
        <item x="19"/>
        <item x="1"/>
        <item x="11"/>
        <item x="23"/>
        <item x="24"/>
        <item x="18"/>
        <item x="25"/>
        <item x="3"/>
        <item x="15"/>
        <item x="9"/>
        <item x="7"/>
        <item x="20"/>
        <item x="0"/>
        <item x="2"/>
        <item x="10"/>
        <item x="14"/>
        <item x="8"/>
        <item x="6"/>
        <item x="16"/>
        <item x="17"/>
        <item t="default"/>
      </items>
    </pivotField>
    <pivotField axis="axisPage" multipleItemSelectionAllowed="1" showAll="0">
      <items count="4">
        <item x="1"/>
        <item x="2"/>
        <item h="1" x="0"/>
        <item t="default"/>
      </items>
    </pivotField>
    <pivotField axis="axisRow" dataField="1" showAll="0">
      <items count="175">
        <item x="120"/>
        <item x="121"/>
        <item x="123"/>
        <item x="122"/>
        <item x="67"/>
        <item x="18"/>
        <item x="59"/>
        <item x="62"/>
        <item x="61"/>
        <item x="69"/>
        <item x="58"/>
        <item x="66"/>
        <item x="63"/>
        <item x="17"/>
        <item x="65"/>
        <item x="68"/>
        <item x="16"/>
        <item x="60"/>
        <item x="64"/>
        <item x="70"/>
        <item x="57"/>
        <item x="0"/>
        <item x="140"/>
        <item x="2"/>
        <item x="7"/>
        <item x="5"/>
        <item x="6"/>
        <item x="118"/>
        <item x="116"/>
        <item x="119"/>
        <item x="117"/>
        <item x="125"/>
        <item x="73"/>
        <item x="83"/>
        <item x="75"/>
        <item x="74"/>
        <item x="84"/>
        <item x="126"/>
        <item x="127"/>
        <item x="78"/>
        <item x="128"/>
        <item x="129"/>
        <item x="71"/>
        <item x="130"/>
        <item x="79"/>
        <item x="81"/>
        <item x="80"/>
        <item x="131"/>
        <item x="132"/>
        <item x="133"/>
        <item x="76"/>
        <item x="134"/>
        <item x="135"/>
        <item x="85"/>
        <item x="86"/>
        <item x="87"/>
        <item x="88"/>
        <item x="136"/>
        <item x="82"/>
        <item x="138"/>
        <item x="139"/>
        <item x="77"/>
        <item x="72"/>
        <item x="137"/>
        <item x="29"/>
        <item x="21"/>
        <item x="25"/>
        <item x="19"/>
        <item x="144"/>
        <item x="145"/>
        <item x="143"/>
        <item x="142"/>
        <item x="141"/>
        <item x="27"/>
        <item x="20"/>
        <item x="28"/>
        <item x="22"/>
        <item x="23"/>
        <item x="30"/>
        <item x="24"/>
        <item x="26"/>
        <item x="156"/>
        <item x="154"/>
        <item x="56"/>
        <item x="94"/>
        <item x="98"/>
        <item x="106"/>
        <item x="95"/>
        <item x="93"/>
        <item x="103"/>
        <item x="92"/>
        <item x="96"/>
        <item x="105"/>
        <item x="104"/>
        <item x="149"/>
        <item x="107"/>
        <item x="4"/>
        <item x="55"/>
        <item x="53"/>
        <item x="54"/>
        <item x="97"/>
        <item x="33"/>
        <item x="157"/>
        <item x="155"/>
        <item x="34"/>
        <item x="101"/>
        <item x="99"/>
        <item x="100"/>
        <item m="1" x="171"/>
        <item m="1" x="167"/>
        <item m="1" x="169"/>
        <item m="1" x="168"/>
        <item m="1" x="170"/>
        <item m="1" x="172"/>
        <item x="31"/>
        <item x="165"/>
        <item m="1" x="166"/>
        <item m="1" x="173"/>
        <item x="150"/>
        <item x="51"/>
        <item x="46"/>
        <item x="49"/>
        <item x="43"/>
        <item x="45"/>
        <item x="44"/>
        <item x="47"/>
        <item x="48"/>
        <item x="50"/>
        <item x="42"/>
        <item x="164"/>
        <item x="41"/>
        <item x="89"/>
        <item x="151"/>
        <item x="152"/>
        <item x="115"/>
        <item x="52"/>
        <item x="102"/>
        <item x="159"/>
        <item x="160"/>
        <item x="161"/>
        <item x="162"/>
        <item x="163"/>
        <item x="90"/>
        <item x="40"/>
        <item x="39"/>
        <item x="32"/>
        <item x="158"/>
        <item x="3"/>
        <item x="1"/>
        <item x="124"/>
        <item x="113"/>
        <item x="109"/>
        <item x="112"/>
        <item x="111"/>
        <item x="114"/>
        <item x="110"/>
        <item x="108"/>
        <item x="147"/>
        <item x="148"/>
        <item x="146"/>
        <item x="153"/>
        <item x="37"/>
        <item x="36"/>
        <item x="38"/>
        <item x="35"/>
        <item x="91"/>
        <item x="8"/>
        <item x="9"/>
        <item x="10"/>
        <item x="11"/>
        <item x="12"/>
        <item x="13"/>
        <item x="14"/>
        <item x="15"/>
        <item t="default"/>
      </items>
    </pivotField>
    <pivotField showAll="0"/>
    <pivotField showAll="0"/>
    <pivotField showAll="0"/>
    <pivotField showAll="0"/>
    <pivotField showAll="0"/>
    <pivotField showAll="0"/>
    <pivotField axis="axisCol" showAll="0">
      <items count="3">
        <item x="1"/>
        <item h="1" x="0"/>
        <item t="default"/>
      </items>
    </pivotField>
    <pivotField showAll="0"/>
    <pivotField showAll="0"/>
    <pivotField showAll="0"/>
    <pivotField showAll="0"/>
    <pivotField showAll="0"/>
    <pivotField showAll="0"/>
    <pivotField showAll="0"/>
    <pivotField showAll="0"/>
  </pivotFields>
  <rowFields count="3">
    <field x="1"/>
    <field x="2"/>
    <field x="4"/>
  </rowFields>
  <rowItems count="68">
    <i>
      <x/>
    </i>
    <i r="1">
      <x v="5"/>
    </i>
    <i r="2">
      <x v="83"/>
    </i>
    <i r="1">
      <x v="8"/>
    </i>
    <i r="2">
      <x v="97"/>
    </i>
    <i r="1">
      <x v="20"/>
    </i>
    <i r="2">
      <x v="98"/>
    </i>
    <i r="2">
      <x v="99"/>
    </i>
    <i r="2">
      <x v="119"/>
    </i>
    <i r="2">
      <x v="135"/>
    </i>
    <i>
      <x v="1"/>
    </i>
    <i r="1">
      <x/>
    </i>
    <i r="2">
      <x v="32"/>
    </i>
    <i r="2">
      <x v="33"/>
    </i>
    <i r="2">
      <x v="34"/>
    </i>
    <i r="2">
      <x v="35"/>
    </i>
    <i r="2">
      <x v="36"/>
    </i>
    <i r="2">
      <x v="39"/>
    </i>
    <i r="2">
      <x v="42"/>
    </i>
    <i r="2">
      <x v="44"/>
    </i>
    <i r="2">
      <x v="45"/>
    </i>
    <i r="2">
      <x v="46"/>
    </i>
    <i r="2">
      <x v="50"/>
    </i>
    <i r="2">
      <x v="53"/>
    </i>
    <i r="2">
      <x v="54"/>
    </i>
    <i r="2">
      <x v="55"/>
    </i>
    <i r="2">
      <x v="56"/>
    </i>
    <i r="2">
      <x v="58"/>
    </i>
    <i r="2">
      <x v="61"/>
    </i>
    <i r="2">
      <x v="62"/>
    </i>
    <i r="2">
      <x v="131"/>
    </i>
    <i r="1">
      <x v="17"/>
    </i>
    <i r="2">
      <x v="134"/>
    </i>
    <i r="1">
      <x v="21"/>
    </i>
    <i r="2">
      <x v="142"/>
    </i>
    <i>
      <x v="2"/>
    </i>
    <i r="1">
      <x/>
    </i>
    <i r="2">
      <x v="22"/>
    </i>
    <i r="2">
      <x v="31"/>
    </i>
    <i r="2">
      <x v="37"/>
    </i>
    <i r="2">
      <x v="38"/>
    </i>
    <i r="2">
      <x v="40"/>
    </i>
    <i r="2">
      <x v="41"/>
    </i>
    <i r="2">
      <x v="43"/>
    </i>
    <i r="2">
      <x v="47"/>
    </i>
    <i r="2">
      <x v="48"/>
    </i>
    <i r="2">
      <x v="49"/>
    </i>
    <i r="2">
      <x v="51"/>
    </i>
    <i r="2">
      <x v="52"/>
    </i>
    <i r="2">
      <x v="57"/>
    </i>
    <i r="2">
      <x v="59"/>
    </i>
    <i r="2">
      <x v="60"/>
    </i>
    <i r="2">
      <x v="63"/>
    </i>
    <i r="1">
      <x v="1"/>
    </i>
    <i r="2">
      <x v="27"/>
    </i>
    <i r="2">
      <x v="28"/>
    </i>
    <i r="2">
      <x v="29"/>
    </i>
    <i r="2">
      <x v="30"/>
    </i>
    <i r="1">
      <x v="2"/>
    </i>
    <i r="2">
      <x/>
    </i>
    <i r="2">
      <x v="1"/>
    </i>
    <i r="2">
      <x v="2"/>
    </i>
    <i r="2">
      <x v="3"/>
    </i>
    <i r="1">
      <x v="10"/>
    </i>
    <i r="2">
      <x v="118"/>
    </i>
    <i r="2">
      <x v="132"/>
    </i>
    <i r="2">
      <x v="133"/>
    </i>
    <i t="grand">
      <x/>
    </i>
  </rowItems>
  <colFields count="1">
    <field x="11"/>
  </colFields>
  <colItems count="2">
    <i>
      <x/>
    </i>
    <i t="grand">
      <x/>
    </i>
  </colItems>
  <pageFields count="1">
    <pageField fld="3" hier="-1"/>
  </pageFields>
  <dataFields count="1">
    <dataField name="Count of File name/Table name" fld="4" subtotal="count" baseField="0" baseItem="0"/>
  </dataFields>
  <formats count="19">
    <format dxfId="1379">
      <pivotArea outline="0" collapsedLevelsAreSubtotals="1" fieldPosition="0"/>
    </format>
    <format dxfId="1380">
      <pivotArea field="1" type="button" dataOnly="0" labelOnly="1" outline="0" axis="axisRow" fieldPosition="0"/>
    </format>
    <format dxfId="1381">
      <pivotArea dataOnly="0" labelOnly="1" fieldPosition="0">
        <references count="1">
          <reference field="1" count="0"/>
        </references>
      </pivotArea>
    </format>
    <format dxfId="1382">
      <pivotArea dataOnly="0" labelOnly="1" grandRow="1" outline="0" fieldPosition="0"/>
    </format>
    <format dxfId="1383">
      <pivotArea dataOnly="0" labelOnly="1" fieldPosition="0">
        <references count="2">
          <reference field="1" count="1" selected="0">
            <x v="0"/>
          </reference>
          <reference field="2" count="3">
            <x v="5"/>
            <x v="8"/>
            <x v="20"/>
          </reference>
        </references>
      </pivotArea>
    </format>
    <format dxfId="1384">
      <pivotArea dataOnly="0" labelOnly="1" fieldPosition="0">
        <references count="2">
          <reference field="1" count="1" selected="0">
            <x v="1"/>
          </reference>
          <reference field="2" count="3">
            <x v="0"/>
            <x v="17"/>
            <x v="21"/>
          </reference>
        </references>
      </pivotArea>
    </format>
    <format dxfId="1385">
      <pivotArea dataOnly="0" labelOnly="1" fieldPosition="0">
        <references count="2">
          <reference field="1" count="1" selected="0">
            <x v="2"/>
          </reference>
          <reference field="2" count="4">
            <x v="0"/>
            <x v="1"/>
            <x v="2"/>
            <x v="10"/>
          </reference>
        </references>
      </pivotArea>
    </format>
    <format dxfId="1386">
      <pivotArea dataOnly="0" labelOnly="1" fieldPosition="0">
        <references count="3">
          <reference field="1" count="1" selected="0">
            <x v="0"/>
          </reference>
          <reference field="2" count="1" selected="0">
            <x v="5"/>
          </reference>
          <reference field="4" count="1">
            <x v="83"/>
          </reference>
        </references>
      </pivotArea>
    </format>
    <format dxfId="1387">
      <pivotArea dataOnly="0" labelOnly="1" fieldPosition="0">
        <references count="3">
          <reference field="1" count="1" selected="0">
            <x v="0"/>
          </reference>
          <reference field="2" count="1" selected="0">
            <x v="8"/>
          </reference>
          <reference field="4" count="1">
            <x v="97"/>
          </reference>
        </references>
      </pivotArea>
    </format>
    <format dxfId="1388">
      <pivotArea dataOnly="0" labelOnly="1" fieldPosition="0">
        <references count="3">
          <reference field="1" count="1" selected="0">
            <x v="0"/>
          </reference>
          <reference field="2" count="1" selected="0">
            <x v="20"/>
          </reference>
          <reference field="4" count="4">
            <x v="98"/>
            <x v="99"/>
            <x v="119"/>
            <x v="135"/>
          </reference>
        </references>
      </pivotArea>
    </format>
    <format dxfId="1389">
      <pivotArea dataOnly="0" labelOnly="1" fieldPosition="0">
        <references count="3">
          <reference field="1" count="1" selected="0">
            <x v="1"/>
          </reference>
          <reference field="2" count="1" selected="0">
            <x v="0"/>
          </reference>
          <reference field="4" count="18">
            <x v="32"/>
            <x v="33"/>
            <x v="34"/>
            <x v="35"/>
            <x v="36"/>
            <x v="39"/>
            <x v="42"/>
            <x v="44"/>
            <x v="45"/>
            <x v="46"/>
            <x v="50"/>
            <x v="53"/>
            <x v="54"/>
            <x v="55"/>
            <x v="56"/>
            <x v="58"/>
            <x v="61"/>
            <x v="62"/>
          </reference>
        </references>
      </pivotArea>
    </format>
    <format dxfId="1390">
      <pivotArea dataOnly="0" labelOnly="1" fieldPosition="0">
        <references count="3">
          <reference field="1" count="1" selected="0">
            <x v="1"/>
          </reference>
          <reference field="2" count="1" selected="0">
            <x v="17"/>
          </reference>
          <reference field="4" count="1">
            <x v="134"/>
          </reference>
        </references>
      </pivotArea>
    </format>
    <format dxfId="1391">
      <pivotArea dataOnly="0" labelOnly="1" fieldPosition="0">
        <references count="3">
          <reference field="1" count="1" selected="0">
            <x v="1"/>
          </reference>
          <reference field="2" count="1" selected="0">
            <x v="21"/>
          </reference>
          <reference field="4" count="1">
            <x v="142"/>
          </reference>
        </references>
      </pivotArea>
    </format>
    <format dxfId="1392">
      <pivotArea dataOnly="0" labelOnly="1" fieldPosition="0">
        <references count="3">
          <reference field="1" count="1" selected="0">
            <x v="2"/>
          </reference>
          <reference field="2" count="1" selected="0">
            <x v="0"/>
          </reference>
          <reference field="4" count="16">
            <x v="22"/>
            <x v="31"/>
            <x v="37"/>
            <x v="38"/>
            <x v="40"/>
            <x v="41"/>
            <x v="43"/>
            <x v="47"/>
            <x v="48"/>
            <x v="49"/>
            <x v="51"/>
            <x v="52"/>
            <x v="57"/>
            <x v="59"/>
            <x v="60"/>
            <x v="63"/>
          </reference>
        </references>
      </pivotArea>
    </format>
    <format dxfId="1393">
      <pivotArea dataOnly="0" labelOnly="1" fieldPosition="0">
        <references count="3">
          <reference field="1" count="1" selected="0">
            <x v="2"/>
          </reference>
          <reference field="2" count="1" selected="0">
            <x v="1"/>
          </reference>
          <reference field="4" count="4">
            <x v="27"/>
            <x v="28"/>
            <x v="29"/>
            <x v="30"/>
          </reference>
        </references>
      </pivotArea>
    </format>
    <format dxfId="1394">
      <pivotArea dataOnly="0" labelOnly="1" fieldPosition="0">
        <references count="3">
          <reference field="1" count="1" selected="0">
            <x v="2"/>
          </reference>
          <reference field="2" count="1" selected="0">
            <x v="2"/>
          </reference>
          <reference field="4" count="4">
            <x v="0"/>
            <x v="1"/>
            <x v="2"/>
            <x v="3"/>
          </reference>
        </references>
      </pivotArea>
    </format>
    <format dxfId="1395">
      <pivotArea dataOnly="0" labelOnly="1" fieldPosition="0">
        <references count="3">
          <reference field="1" count="1" selected="0">
            <x v="2"/>
          </reference>
          <reference field="2" count="1" selected="0">
            <x v="10"/>
          </reference>
          <reference field="4" count="3">
            <x v="118"/>
            <x v="132"/>
            <x v="133"/>
          </reference>
        </references>
      </pivotArea>
    </format>
    <format dxfId="1396">
      <pivotArea dataOnly="0" labelOnly="1" fieldPosition="0">
        <references count="1">
          <reference field="11" count="0"/>
        </references>
      </pivotArea>
    </format>
    <format dxfId="1397">
      <pivotArea dataOnly="0" labelOnly="1" grandCol="1" outline="0"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015483-3E8E-48E1-B234-03355FAC5A98}" name="Table1" displayName="Table1" ref="A3:I11" totalsRowShown="0">
  <autoFilter ref="A3:I11" xr:uid="{F2015483-3E8E-48E1-B234-03355FAC5A98}"/>
  <sortState xmlns:xlrd2="http://schemas.microsoft.com/office/spreadsheetml/2017/richdata2" ref="A4:I11">
    <sortCondition ref="I3:I11"/>
  </sortState>
  <tableColumns count="9">
    <tableColumn id="1" xr3:uid="{DA65CE8E-8C27-47D9-A1B5-B1607C52F771}" name="System"/>
    <tableColumn id="2" xr3:uid="{A83B3A8C-FA84-43FD-B2F5-3A4E3D820F42}" name="(Plan)"/>
    <tableColumn id="3" xr3:uid="{F02BAC1D-0CE9-4EC6-95FA-EA54153E4732}" name="src_sys"/>
    <tableColumn id="4" xr3:uid="{5667853C-936E-48D6-AC77-EC1C9D7F3520}" name="Plan"/>
    <tableColumn id="5" xr3:uid="{02C9D516-CEB0-4F5F-978D-6382AF91259A}" name="Extraction Cases"/>
    <tableColumn id="6" xr3:uid="{9069E707-73A2-4399-ABF2-7D02F6A7563D}" name="src_sys_id"/>
    <tableColumn id="7" xr3:uid="{3EBF1B2E-A05D-4C0B-83F5-D1628D553A4F}" name="Source Table Name _x000a_(For Foundation naming)"/>
    <tableColumn id="8" xr3:uid="{0CF1DF5F-B7EB-4E62-BFD7-0595EFAEBB41}" name="Target Schema Name"/>
    <tableColumn id="9" xr3:uid="{E373B5CA-09B2-4356-8CD8-FB8FD6267CA1}" name="Target Table Name (Persis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780D7D-8E78-4295-989A-AD1267060A9D}" name="Table2" displayName="Table2" ref="A3:I11" totalsRowShown="0">
  <autoFilter ref="A3:I11" xr:uid="{5E780D7D-8E78-4295-989A-AD1267060A9D}"/>
  <sortState xmlns:xlrd2="http://schemas.microsoft.com/office/spreadsheetml/2017/richdata2" ref="A4:I11">
    <sortCondition ref="I3:I11"/>
  </sortState>
  <tableColumns count="9">
    <tableColumn id="1" xr3:uid="{23765A1A-38F6-4CD9-976D-5D71231B7500}" name="System"/>
    <tableColumn id="2" xr3:uid="{0364498F-A48E-4642-ABE3-8E003DBE0B87}" name="(Plan)"/>
    <tableColumn id="3" xr3:uid="{A25DEFE3-1CD8-4817-B84C-7014DB7B8E6D}" name="src_sys"/>
    <tableColumn id="4" xr3:uid="{617CF73D-5B23-4900-BA7F-E5E1E8E57FC2}" name="Plan"/>
    <tableColumn id="5" xr3:uid="{99672975-0B65-42C0-BD5F-DC6EE0928194}" name="Extraction Cases"/>
    <tableColumn id="6" xr3:uid="{CDCB5179-8844-4C44-96AC-C8EF9565838E}" name="src_sys_id"/>
    <tableColumn id="7" xr3:uid="{E00AAB39-620E-4C70-BCEC-1C604456B084}" name="Source Table Name _x000a_(For Foundation naming)"/>
    <tableColumn id="8" xr3:uid="{6065C2C4-21DA-4556-84BD-08D1A0EF6BF8}" name="Target Schema Name"/>
    <tableColumn id="9" xr3:uid="{B8AD2A13-30E6-4DBE-A5DA-4877DA95315B}" name="Target Table Name (Persi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8" dT="2024-01-19T04:10:14.25" personId="{D88EC7E9-4C77-48A0-8653-F2893EA9DB69}" id="{1E9A94B7-E1BD-4476-8745-06A04949FD93}">
    <text>Curated team requirement</text>
  </threadedComment>
  <threadedComment ref="E43" dT="2024-01-29T08:34:22.56" personId="{D88EC7E9-4C77-48A0-8653-F2893EA9DB69}" id="{B2EC93C9-4B54-4F13-8418-5BD4F0EE12A1}">
    <text>Initial + catch up historical</text>
  </threadedComment>
  <threadedComment ref="E47" dT="2024-01-21T20:38:23.60" personId="{D88EC7E9-4C77-48A0-8653-F2893EA9DB69}" id="{1CEF3996-373C-48C0-85E2-03C304BDABD3}">
    <text>19-Jan-24 Added new</text>
  </threadedComment>
  <threadedComment ref="E48" dT="2024-01-21T20:38:46.43" personId="{D88EC7E9-4C77-48A0-8653-F2893EA9DB69}" id="{2565DE37-917A-4B9B-B2A3-FE557C703BB3}">
    <text>19-Jan-24 Added new</text>
  </threadedComment>
  <threadedComment ref="E49" dT="2024-02-04T10:38:20.70" personId="{307C7AD6-4B4E-4CD4-890A-918EBAE63A39}" id="{AE4A4076-8171-4D02-8344-540F837CD220}">
    <text>[2-Feb] Added from curate team</text>
  </threadedComment>
</ThreadedComments>
</file>

<file path=xl/threadedComments/threadedComment2.xml><?xml version="1.0" encoding="utf-8"?>
<ThreadedComments xmlns="http://schemas.microsoft.com/office/spreadsheetml/2018/threadedcomments" xmlns:x="http://schemas.openxmlformats.org/spreadsheetml/2006/main">
  <threadedComment ref="E1" dT="2024-01-19T04:10:14.25" personId="{D88EC7E9-4C77-48A0-8653-F2893EA9DB69}" id="{DF6D6997-F552-48EC-BDC0-6FA52CDCB9F8}">
    <text>Curated team requirement</text>
  </threadedComment>
  <threadedComment ref="D20" dT="2024-01-30T20:57:07.06" personId="{D88EC7E9-4C77-48A0-8653-F2893EA9DB69}" id="{A1738A7B-90F3-424C-B766-DD6652BF627E}">
    <text>pull parquet file</text>
  </threadedComment>
  <threadedComment ref="G28" dT="2024-02-04T10:40:50.17" personId="{307C7AD6-4B4E-4CD4-890A-918EBAE63A39}" id="{8AE2B974-5190-49D4-B298-90844AC02EC2}">
    <text>[2-Feb] Pending curate team to revise #No of CIS Table and request EBAN to provide IN KBMF, Table Spec</text>
  </threadedComment>
  <threadedComment ref="J54" dT="2024-01-30T12:44:49.88" personId="{D88EC7E9-4C77-48A0-8653-F2893EA9DB69}" id="{495F6CA2-704E-4FDE-B974-6A9459A40A90}">
    <text>TBC from spec</text>
  </threadedComment>
  <threadedComment ref="J112" dT="2024-01-30T12:42:57.40" personId="{D88EC7E9-4C77-48A0-8653-F2893EA9DB69}" id="{5DEE72EE-B506-4CB5-A417-3B2798BE06B1}">
    <text>TBC from spec</text>
  </threadedComment>
  <threadedComment ref="D124" dT="2024-03-04T09:24:16.33" personId="{D88EC7E9-4C77-48A0-8653-F2893EA9DB69}" id="{A88BCBB4-64F9-4C90-BCD1-697FD0AF08A1}">
    <text>Same as KPLUS</text>
  </threadedComment>
  <threadedComment ref="E157" dT="2024-01-29T08:34:22.56" personId="{D88EC7E9-4C77-48A0-8653-F2893EA9DB69}" id="{EE5C14E0-9FB8-4127-B338-E3D8432659C7}">
    <text>Initial + catch up historical</text>
  </threadedComment>
  <threadedComment ref="E164" dT="2024-01-23T18:59:58.50" personId="{D88EC7E9-4C77-48A0-8653-F2893EA9DB69}" id="{46CA6C65-8354-406B-ABD1-0FF1DA781E93}">
    <text xml:space="preserve">DIH File name </text>
  </threadedComment>
  <threadedComment ref="E173" dT="2024-01-21T20:38:23.60" personId="{D88EC7E9-4C77-48A0-8653-F2893EA9DB69}" id="{EC1DF6A5-B947-4ECD-BD10-5DA64DFF4DC6}">
    <text>19-Jan-24 Added new</text>
  </threadedComment>
  <threadedComment ref="E174" dT="2024-01-21T20:38:46.43" personId="{D88EC7E9-4C77-48A0-8653-F2893EA9DB69}" id="{3BBA1A32-9583-446A-89A5-3C9462CB2279}">
    <text>19-Jan-24 Added new</text>
  </threadedComment>
  <threadedComment ref="E177" dT="2024-02-04T10:38:20.70" personId="{307C7AD6-4B4E-4CD4-890A-918EBAE63A39}" id="{95C523F3-9FDE-4E0B-A552-570C8C92855E}">
    <text>[2-Feb] Added from curate team</text>
  </threadedComment>
</ThreadedComments>
</file>

<file path=xl/threadedComments/threadedComment3.xml><?xml version="1.0" encoding="utf-8"?>
<ThreadedComments xmlns="http://schemas.microsoft.com/office/spreadsheetml/2018/threadedcomments" xmlns:x="http://schemas.openxmlformats.org/spreadsheetml/2006/main">
  <threadedComment ref="T3" dT="2024-01-19T04:10:14.25" personId="{D88EC7E9-4C77-48A0-8653-F2893EA9DB69}" id="{08D70D81-B68C-483C-9144-7B019D5377E5}">
    <text>Curated team requirement</text>
  </threadedComment>
  <threadedComment ref="U3" dT="2024-03-14T17:30:50.68" personId="{D88EC7E9-4C77-48A0-8653-F2893EA9DB69}" id="{3CC1A6AE-A0A4-44BD-B26C-9D1B5DC7BCC3}">
    <text>Source: pos_dt &gt;&gt; src_pos_dt</text>
  </threadedComment>
  <threadedComment ref="T8" dT="2024-02-01T20:37:15.52" personId="{D88EC7E9-4C77-48A0-8653-F2893EA9DB69}" id="{1E1E715F-E17D-4220-BE49-26951E6EB013}">
    <text xml:space="preserve">This file contains FD Interest rate value [RATE1] </text>
  </threadedComment>
  <threadedComment ref="T14" dT="2024-02-01T20:35:34.53" personId="{D88EC7E9-4C77-48A0-8653-F2893EA9DB69}" id="{0AC2CBAD-172E-40F5-9E17-C381A769043C}">
    <text xml:space="preserve">This file is to sync OD, ENC, ITD limit arrangement balance information with CBS. (all status) </text>
  </threadedComment>
  <threadedComment ref="G22" dT="2024-01-30T20:57:07.06" personId="{D88EC7E9-4C77-48A0-8653-F2893EA9DB69}" id="{9CBD7100-B8AC-45C6-9F10-0444F5B36A4D}">
    <text>pull parquet file</text>
  </threadedComment>
  <threadedComment ref="AB37" dT="2024-03-08T10:22:30.23" personId="{D88EC7E9-4C77-48A0-8653-F2893EA9DB69}" id="{B0B235FD-1C18-4885-A6BA-1BE8148E91E5}">
    <text>delta</text>
  </threadedComment>
  <threadedComment ref="AB38" dT="2024-03-08T10:22:30.23" personId="{D88EC7E9-4C77-48A0-8653-F2893EA9DB69}" id="{667E05B6-4656-413E-8E28-DB248E823246}">
    <text>delta</text>
  </threadedComment>
  <threadedComment ref="AB39" dT="2024-03-08T10:22:30.23" personId="{D88EC7E9-4C77-48A0-8653-F2893EA9DB69}" id="{E6CFB668-A4F0-4A76-94A8-9AEE0581C30E}">
    <text>delta</text>
  </threadedComment>
  <threadedComment ref="AB70" dT="2024-03-08T10:23:12.80" personId="{D88EC7E9-4C77-48A0-8653-F2893EA9DB69}" id="{F77C7524-AC8C-4A27-B83D-9F6111AD8416}">
    <text>Delta</text>
  </threadedComment>
  <threadedComment ref="K109" dT="2024-02-15T22:28:47.92" personId="{D88EC7E9-4C77-48A0-8653-F2893EA9DB69}" id="{1C81A714-8098-45A1-A242-1914ED298251}">
    <text>@Chen, Pattanakit  @Prayoonsoontorn, Nattapol  New Line character (Multiline)</text>
    <mentions>
      <mention mentionpersonId="{65C6214D-6CE0-4E05-B099-7157679DD7D5}" mentionId="{998B6ABA-8789-46D8-9E8A-73866F9FFB45}" startIndex="0" length="17"/>
      <mention mentionpersonId="{F5545B2B-F4FE-47DC-A743-76F2776426C7}" mentionId="{9FF96715-AD97-4D1E-8637-FE0EA9992F83}" startIndex="19" length="26"/>
    </mentions>
  </threadedComment>
  <threadedComment ref="U111" dT="2024-02-15T22:13:54.22" personId="{D88EC7E9-4C77-48A0-8653-F2893EA9DB69}" id="{B00C82CE-01DB-409B-BA99-93BF1911DEBE}">
    <text xml:space="preserve">as_of_date </text>
  </threadedComment>
  <threadedComment ref="U112" dT="2024-02-15T22:14:00.11" personId="{D88EC7E9-4C77-48A0-8653-F2893EA9DB69}" id="{FCF7D46A-4944-41D4-9087-2CC3326D23B4}">
    <text xml:space="preserve">as_of_date </text>
  </threadedComment>
  <threadedComment ref="U113" dT="2024-02-15T22:14:02.97" personId="{D88EC7E9-4C77-48A0-8653-F2893EA9DB69}" id="{10E5D55F-BD0C-454D-9E4C-25794158F0CC}">
    <text xml:space="preserve">as_of_date </text>
  </threadedComment>
  <threadedComment ref="K114" dT="2024-02-15T22:28:07.74" personId="{D88EC7E9-4C77-48A0-8653-F2893EA9DB69}" id="{4A6D7437-D004-4A9F-96D9-2D5C53EE5ED9}">
    <text>@Chen, Pattanakit  @Prayoonsoontorn, Nattapol  New Line character (Multiline)</text>
    <mentions>
      <mention mentionpersonId="{65C6214D-6CE0-4E05-B099-7157679DD7D5}" mentionId="{B89FE5D1-1401-47D1-BCDE-2BEE88542A5B}" startIndex="0" length="17"/>
      <mention mentionpersonId="{F5545B2B-F4FE-47DC-A743-76F2776426C7}" mentionId="{F429F8FA-F948-4053-8FDF-451D8B88E990}" startIndex="19" length="26"/>
    </mentions>
  </threadedComment>
  <threadedComment ref="U114" dT="2024-02-15T22:20:08.89" personId="{D88EC7E9-4C77-48A0-8653-F2893EA9DB69}" id="{5A57BCF9-DC87-45CB-9F8A-094E9F4F61E4}">
    <text>pos_dt</text>
  </threadedComment>
  <threadedComment ref="G126" dT="2024-03-04T09:24:16.33" personId="{D88EC7E9-4C77-48A0-8653-F2893EA9DB69}" id="{F40D8B15-2F0A-4F2A-B2DA-B55A3F15E86E}">
    <text>Same as KPLUS</text>
  </threadedComment>
  <threadedComment ref="AB130" dT="2024-03-08T10:19:55.17" personId="{D88EC7E9-4C77-48A0-8653-F2893EA9DB69}" id="{489C7C36-86DA-4175-8924-B5A846F17F7F}">
    <text>Fix length</text>
  </threadedComment>
  <threadedComment ref="AB131" dT="2024-03-08T10:19:55.17" personId="{D88EC7E9-4C77-48A0-8653-F2893EA9DB69}" id="{73D881E2-5C40-475E-83B7-6E87BFA1C0DD}">
    <text>Fix length</text>
  </threadedComment>
  <threadedComment ref="AB132" dT="2024-03-08T10:19:55.17" personId="{D88EC7E9-4C77-48A0-8653-F2893EA9DB69}" id="{13EAE61D-7A17-427F-859C-7BDE90292E40}">
    <text>Fix length</text>
  </threadedComment>
  <threadedComment ref="AB133" dT="2024-03-08T10:19:55.17" personId="{D88EC7E9-4C77-48A0-8653-F2893EA9DB69}" id="{426ACFDE-3042-4FB6-BEF6-A9D9D4F9A595}">
    <text>Fix length</text>
  </threadedComment>
</ThreadedComments>
</file>

<file path=xl/threadedComments/threadedComment4.xml><?xml version="1.0" encoding="utf-8"?>
<ThreadedComments xmlns="http://schemas.microsoft.com/office/spreadsheetml/2018/threadedcomments" xmlns:x="http://schemas.openxmlformats.org/spreadsheetml/2006/main">
  <threadedComment ref="D18" dT="2024-03-08T07:31:16.52" personId="{D88EC7E9-4C77-48A0-8653-F2893EA9DB69}" id="{4A35008B-B527-4365-88D2-963DF403EE49}">
    <text>DTEADM</text>
  </threadedComment>
</ThreadedComments>
</file>

<file path=xl/threadedComments/threadedComment5.xml><?xml version="1.0" encoding="utf-8"?>
<ThreadedComments xmlns="http://schemas.microsoft.com/office/spreadsheetml/2018/threadedcomments" xmlns:x="http://schemas.openxmlformats.org/spreadsheetml/2006/main">
  <threadedComment ref="C49" dT="2024-03-04T09:38:28.78" personId="{BABFE53F-B419-45C3-A327-56EFCF7DE8CE}" id="{C0F75A10-C6A3-4AB8-A770-B7EEE3D4F6AC}">
    <text>Start 12-Mar after submit CBR View Batch 2 Lot 2 (Required abbr)</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5" Type="http://schemas.microsoft.com/office/2019/04/relationships/namedSheetView" Target="../namedSheetViews/namedSheetView1.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8.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3.xml"/></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0.bin"/><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22.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 Id="rId4" Type="http://schemas.microsoft.com/office/2017/10/relationships/threadedComment" Target="../threadedComments/threadedComment4.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3" Type="http://schemas.openxmlformats.org/officeDocument/2006/relationships/pivotTable" Target="../pivotTables/pivotTable25.xml"/><Relationship Id="rId2" Type="http://schemas.openxmlformats.org/officeDocument/2006/relationships/pivotTable" Target="../pivotTables/pivotTable24.xml"/><Relationship Id="rId1" Type="http://schemas.openxmlformats.org/officeDocument/2006/relationships/pivotTable" Target="../pivotTables/pivotTable23.xml"/><Relationship Id="rId5" Type="http://schemas.openxmlformats.org/officeDocument/2006/relationships/printerSettings" Target="../printerSettings/printerSettings15.bin"/><Relationship Id="rId4" Type="http://schemas.openxmlformats.org/officeDocument/2006/relationships/pivotTable" Target="../pivotTables/pivotTable26.xml"/></Relationships>
</file>

<file path=xl/worksheets/_rels/sheet33.xml.rels><?xml version="1.0" encoding="UTF-8" standalone="yes"?>
<Relationships xmlns="http://schemas.openxmlformats.org/package/2006/relationships"><Relationship Id="rId8" Type="http://schemas.openxmlformats.org/officeDocument/2006/relationships/hyperlink" Target="../../../../../../../../:x:/r/sites/KBank-MDF/Shared%20Documents/General/03%20W2%20Functional%20and%20Use%20Case/01%20Data%20Ingestion/60%20Ingestion%20Foundation/02%20Design/01%20Foundation%20CBR/Batch%201/Plan%20B/LPM-AS400/CBR_Ingestion_lpm_as400_ln_cntg_clss_prvn_bfr_wrtof_v01_00_00.xlsx?d=wdf3d3813ec0240d98ad19775eeaedab6&amp;csf=1&amp;web=1&amp;e=LtGbAv" TargetMode="External"/><Relationship Id="rId3" Type="http://schemas.openxmlformats.org/officeDocument/2006/relationships/hyperlink" Target="../../../../../../../../:x:/r/sites/KBank-MDF/Shared%20Documents/General/03%20W2%20Functional%20and%20Use%20Case/01%20Data%20Ingestion/60%20Ingestion%20Foundation/02%20Design/01%20Foundation%20CBR/Batch%201/Plan%20A/CSM/CBR_Ingestion_csm_custxformxconsentderived_v01_00_00.xlsx?d=wb7fc9ff5a8e44faba25c0219e952dcab&amp;csf=1&amp;web=1&amp;e=c22jaR" TargetMode="External"/><Relationship Id="rId7" Type="http://schemas.openxmlformats.org/officeDocument/2006/relationships/hyperlink" Target="../../../../../../../../:x:/r/sites/KBank-MDF/Shared%20Documents/General/03%20W2%20Functional%20and%20Use%20Case/01%20Data%20Ingestion/60%20Ingestion%20Foundation/02%20Design/01%20Foundation%20CBR/Batch%201/Plan%20B/Murex/CBR_Ingestion_mx_lmt_eff_dt_v01_00_00.xlsx?d=w7fec89e0fa0645a2b994c6c9300bfd3e&amp;csf=1&amp;web=1&amp;e=R0GXgY" TargetMode="External"/><Relationship Id="rId2" Type="http://schemas.openxmlformats.org/officeDocument/2006/relationships/hyperlink" Target="../../../../../../../../:x:/r/sites/KBank-MDF/Shared%20Documents/General/03%20W2%20Functional%20and%20Use%20Case/01%20Data%20Ingestion/60%20Ingestion%20Foundation/02%20Design/01%20Foundation%20CBR/Batch%201/Plan%20A/CSM/CBR_Ingestion_csm_custxformxconsentderivedlog_v01_00_00.xlsx?d=w92eeff4d68014c8fbd9a3e5ef648fbff&amp;csf=1&amp;web=1&amp;e=ayIKsJ" TargetMode="External"/><Relationship Id="rId1" Type="http://schemas.openxmlformats.org/officeDocument/2006/relationships/hyperlink" Target="../../../../../../../../:x:/r/sites/KBank-MDF/Shared%20Documents/General/03%20W2%20Functional%20and%20Use%20Case/01%20Data%20Ingestion/60%20Ingestion%20Foundation/02%20Design/01%20Foundation%20CBR/Batch%201/Plan%20A/Cardlink/CBR_Ingestion_cardlink_oatkn_v01_00_00.xlsx?d=wd1a1bca9540c4c299ac160e113742106&amp;csf=1&amp;web=1&amp;e=MhXj64" TargetMode="External"/><Relationship Id="rId6" Type="http://schemas.openxmlformats.org/officeDocument/2006/relationships/hyperlink" Target="../../../../../../../../:x:/r/sites/KBank-MDF/Shared%20Documents/General/03%20W2%20Functional%20and%20Use%20Case/01%20Data%20Ingestion/60%20Ingestion%20Foundation/02%20Design/01%20Foundation%20CBR/Batch%201/Plan%20B/LPM-AS400/CBR_Ingestion_lpm_as400_ln_card_clss_pvrn_v01_00_00.xlsx?d=we1e34a0089ad44eda1d3e4ce524f218f&amp;csf=1&amp;web=1&amp;e=eL73hT" TargetMode="External"/><Relationship Id="rId5" Type="http://schemas.openxmlformats.org/officeDocument/2006/relationships/hyperlink" Target="../../../../../../../../:x:/r/sites/KBank-MDF/Shared%20Documents/General/03%20W2%20Functional%20and%20Use%20Case/01%20Data%20Ingestion/60%20Ingestion%20Foundation/02%20Design/01%20Foundation%20CBR/Batch%201/Plan%20B/Murex/CBR_Ingestion_mx_lmt_eff_dt_v01_00_00.xlsx?d=w7fec89e0fa0645a2b994c6c9300bfd3e&amp;csf=1&amp;web=1&amp;e=pxYb7X" TargetMode="External"/><Relationship Id="rId10" Type="http://schemas.openxmlformats.org/officeDocument/2006/relationships/hyperlink" Target="../../../../../../../../:x:/r/sites/KBank-MDF/Shared%20Documents/General/03%20W2%20Functional%20and%20Use%20Case/01%20Data%20Ingestion/60%20Ingestion%20Foundation/02%20Design/01%20Foundation%20CBR/Batch%201/Plan%20B/LPM-AS400/CBR_Ingestion_lpm_as400_ln_card_clss_pvrn_v01_00_00.xlsx?d=we1e34a0089ad44eda1d3e4ce524f218f&amp;csf=1&amp;web=1&amp;e=aopcCM" TargetMode="External"/><Relationship Id="rId4" Type="http://schemas.openxmlformats.org/officeDocument/2006/relationships/hyperlink" Target="../../../../../../../../:x:/r/sites/KBank-MDF/Shared%20Documents/General/03%20W2%20Functional%20and%20Use%20Case/01%20Data%20Ingestion/60%20Ingestion%20Foundation/02%20Design/01%20Foundation%20CBR/Batch%201/Plan%20A/CSM/CBR_Ingestion_csm_purpose_v01_00_00.xlsx?d=w27eff540cec24032982395c21a6483d4&amp;csf=1&amp;web=1&amp;e=ZsOhKx" TargetMode="External"/><Relationship Id="rId9" Type="http://schemas.openxmlformats.org/officeDocument/2006/relationships/hyperlink" Target="../../../../../../../../:x:/r/sites/KBank-MDF/Shared%20Documents/General/03%20W2%20Functional%20and%20Use%20Case/01%20Data%20Ingestion/60%20Ingestion%20Foundation/02%20Design/01%20Foundation%20CBR/Batch%201/Plan%20B/LPM-AS400/CBR_Ingestion_lpm_as400_lmt_ar_inf_bfr_wrtof_v01_00_00.xlsx?d=w1c0bb78e25244d2eaae577d3081c6549&amp;csf=1&amp;web=1&amp;e=f3pxFc"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x:/r/sites/KBank-MDF/Shared%20Documents/General/03%20W2%20Functional%20and%20Use%20Case/01%20Data%20Ingestion/60%20Ingestion%20Foundation/01%20Analysis/02%20KBMF%20Source/PCB_Lending/Common_Account_Info.xlsx?d=w1d468917216e4390b61cbd2ceef0892b&amp;csf=1&amp;web=1&amp;e=Cok5lF" TargetMode="External"/><Relationship Id="rId2" Type="http://schemas.openxmlformats.org/officeDocument/2006/relationships/hyperlink" Target="../../../../../../../../:x:/r/sites/KBank-MDF/Shared%20Documents/General/03%20W2%20Functional%20and%20Use%20Case/01%20Data%20Ingestion/60%20Ingestion%20Foundation/01%20Analysis/02%20KBMF%20Source/Trade%20Navigator/KBMF_Batch_TF_MIS-Report_(ALM).xls?d=wfd2817903afd40fba64ff3ff8c6f49e5&amp;csf=1&amp;web=1&amp;e=bmEmpO" TargetMode="External"/><Relationship Id="rId1" Type="http://schemas.openxmlformats.org/officeDocument/2006/relationships/hyperlink" Target="../../../../../../../../:x:/r/sites/KBank-MDF/Shared%20Documents/General/03%20W2%20Functional%20and%20Use%20Case/01%20Data%20Ingestion/60%20Ingestion%20Foundation/01%20Analysis/02%20KBMF%20Source/LPM-AS400/LMD23400.xls?d=wcfe446eb826a4c72aee6d7ea33e8551e&amp;csf=1&amp;web=1&amp;e=mOwGeq" TargetMode="External"/><Relationship Id="rId4" Type="http://schemas.openxmlformats.org/officeDocument/2006/relationships/drawing" Target="../drawings/drawing1.xml"/></Relationships>
</file>

<file path=xl/worksheets/_rels/sheet36.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8.xml.rels><?xml version="1.0" encoding="UTF-8" standalone="yes"?>
<Relationships xmlns="http://schemas.openxmlformats.org/package/2006/relationships"><Relationship Id="rId3" Type="http://schemas.openxmlformats.org/officeDocument/2006/relationships/hyperlink" Target="https://kasikornbankgroup-my.sharepoint.com/personal/morakot_so_kbtg_tech/_layouts/15/onedrive.aspx?id=%2Fpersonal%2Fmorakot%5Fso%5Fkbtg%5Ftech%2FDocuments%2FMDF%5FDocument%2FUD%2FKBMF&amp;view=0" TargetMode="External"/><Relationship Id="rId7" Type="http://schemas.openxmlformats.org/officeDocument/2006/relationships/printerSettings" Target="../printerSettings/printerSettings17.bin"/><Relationship Id="rId2" Type="http://schemas.openxmlformats.org/officeDocument/2006/relationships/hyperlink" Target="https://kasikornbankgroup-my.sharepoint.com/personal/morakot_so_kbtg_tech/_layouts/15/onedrive.aspx?id=%2Fpersonal%2Fmorakot%5Fso%5Fkbtg%5Ftech%2FDocuments%2FMDF%5FDocument%2FUD%2FKBMF&amp;view=0" TargetMode="External"/><Relationship Id="rId1" Type="http://schemas.openxmlformats.org/officeDocument/2006/relationships/hyperlink" Target="https://kasikornbankgroup-my.sharepoint.com/personal/morakot_so_kbtg_tech/_layouts/15/onedrive.aspx?id=%2Fpersonal%2Fmorakot%5Fso%5Fkbtg%5Ftech%2FDocuments%2FMDF%5FDocument%2FUD%2FKBMF&amp;view=0" TargetMode="External"/><Relationship Id="rId6" Type="http://schemas.openxmlformats.org/officeDocument/2006/relationships/hyperlink" Target="https://kasikornbankgroup-my.sharepoint.com/personal/morakot_so_kbtg_tech/_layouts/15/onedrive.aspx?id=%2Fpersonal%2Fmorakot%5Fso%5Fkbtg%5Ftech%2FDocuments%2FMDF%5FDocument%2FUD%2FKBMF&amp;view=0" TargetMode="External"/><Relationship Id="rId5" Type="http://schemas.openxmlformats.org/officeDocument/2006/relationships/hyperlink" Target="https://kasikornbankgroup-my.sharepoint.com/personal/morakot_so_kbtg_tech/_layouts/15/onedrive.aspx?id=%2Fpersonal%2Fmorakot%5Fso%5Fkbtg%5Ftech%2FDocuments%2FMDF%5FDocument%2FUD%2FKBMF&amp;view=0" TargetMode="External"/><Relationship Id="rId4" Type="http://schemas.openxmlformats.org/officeDocument/2006/relationships/hyperlink" Target="https://kasikornbankgroup-my.sharepoint.com/personal/morakot_so_kbtg_tech/_layouts/15/onedrive.aspx?id=%2Fpersonal%2Fmorakot%5Fso%5Fkbtg%5Ftech%2FDocuments%2FMDF%5FDocument%2FUD%2FKBMF&amp;view=0"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2.xml.rels><?xml version="1.0" encoding="UTF-8" standalone="yes"?>
<Relationships xmlns="http://schemas.openxmlformats.org/package/2006/relationships"><Relationship Id="rId1" Type="http://schemas.openxmlformats.org/officeDocument/2006/relationships/hyperlink" Target="../../../../../../:x:/r/sites/KBank-MDF/Shared%20Documents/General/03%20W2%20Functional%20and%20Use%20Case/03%20Use%20Case%20Curation/01%20Analysis/04%20Source%20Inventory/KBank_MDF_Source%20Inventory_v00.00.01.xlsx?d=w9f00e5f334614d949b2810ffe41f5b3b&amp;csf=1&amp;web=1&amp;e=yNUmdW&amp;nav=MTVfezRBRENGMDU5LTE1OTItNDRFQy05OUE5LTUxNzc3OTYwQTZEQn0" TargetMode="External"/></Relationships>
</file>

<file path=xl/worksheets/_rels/sheet44.xml.rels><?xml version="1.0" encoding="UTF-8" standalone="yes"?>
<Relationships xmlns="http://schemas.openxmlformats.org/package/2006/relationships"><Relationship Id="rId3" Type="http://schemas.openxmlformats.org/officeDocument/2006/relationships/pivotTable" Target="../pivotTables/pivotTable30.xml"/><Relationship Id="rId2" Type="http://schemas.openxmlformats.org/officeDocument/2006/relationships/pivotTable" Target="../pivotTables/pivotTable29.xml"/><Relationship Id="rId1" Type="http://schemas.openxmlformats.org/officeDocument/2006/relationships/pivotTable" Target="../pivotTables/pivotTable28.xml"/><Relationship Id="rId4" Type="http://schemas.openxmlformats.org/officeDocument/2006/relationships/pivotTable" Target="../pivotTables/pivotTable31.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29EDA-E975-4546-9B6E-886C63668A1C}">
  <sheetPr codeName="Sheet1">
    <tabColor theme="9" tint="0.79998168889431442"/>
  </sheetPr>
  <dimension ref="B2:R19"/>
  <sheetViews>
    <sheetView showGridLines="0" topLeftCell="A6" workbookViewId="0">
      <selection activeCell="H9" sqref="H9"/>
    </sheetView>
  </sheetViews>
  <sheetFormatPr defaultColWidth="8.85546875" defaultRowHeight="14.45"/>
  <cols>
    <col min="2" max="2" width="16.42578125" customWidth="1"/>
    <col min="3" max="3" width="17.42578125" customWidth="1"/>
    <col min="4" max="4" width="64.5703125" customWidth="1"/>
    <col min="5" max="5" width="16.5703125" style="54" customWidth="1"/>
    <col min="18" max="18" width="0" style="54" hidden="1" customWidth="1"/>
  </cols>
  <sheetData>
    <row r="2" spans="2:18">
      <c r="B2" s="2" t="s">
        <v>0</v>
      </c>
      <c r="C2" s="2" t="s">
        <v>1</v>
      </c>
      <c r="D2" s="3" t="s">
        <v>2</v>
      </c>
      <c r="E2" s="3" t="s">
        <v>3</v>
      </c>
      <c r="R2" s="83" t="s">
        <v>4</v>
      </c>
    </row>
    <row r="3" spans="2:18">
      <c r="B3" s="4" t="s">
        <v>5</v>
      </c>
      <c r="C3" s="5">
        <v>45268</v>
      </c>
      <c r="D3" s="6" t="s">
        <v>6</v>
      </c>
      <c r="E3" s="7" t="s">
        <v>7</v>
      </c>
      <c r="R3" s="83" t="s">
        <v>8</v>
      </c>
    </row>
    <row r="4" spans="2:18" ht="65.099999999999994">
      <c r="B4" s="4" t="s">
        <v>9</v>
      </c>
      <c r="C4" s="5">
        <v>45280</v>
      </c>
      <c r="D4" s="6" t="s">
        <v>10</v>
      </c>
      <c r="E4" s="7" t="s">
        <v>11</v>
      </c>
      <c r="R4" s="83" t="s">
        <v>12</v>
      </c>
    </row>
    <row r="5" spans="2:18" ht="39">
      <c r="B5" s="4" t="s">
        <v>9</v>
      </c>
      <c r="C5" s="5">
        <v>45294</v>
      </c>
      <c r="D5" s="6" t="s">
        <v>13</v>
      </c>
      <c r="E5" s="7" t="s">
        <v>7</v>
      </c>
      <c r="R5" s="54" t="s">
        <v>14</v>
      </c>
    </row>
    <row r="6" spans="2:18" ht="39">
      <c r="B6" s="4" t="s">
        <v>9</v>
      </c>
      <c r="C6" s="5">
        <v>45310</v>
      </c>
      <c r="D6" s="6" t="s">
        <v>15</v>
      </c>
      <c r="E6" s="7" t="s">
        <v>11</v>
      </c>
    </row>
    <row r="7" spans="2:18" ht="39.6">
      <c r="B7" s="4" t="s">
        <v>9</v>
      </c>
      <c r="C7" s="5">
        <v>45317</v>
      </c>
      <c r="D7" s="176" t="s">
        <v>16</v>
      </c>
      <c r="E7" s="7" t="s">
        <v>17</v>
      </c>
    </row>
    <row r="8" spans="2:18" ht="39.6">
      <c r="B8" s="4" t="s">
        <v>18</v>
      </c>
      <c r="C8" s="5">
        <v>45321</v>
      </c>
      <c r="D8" s="176" t="s">
        <v>19</v>
      </c>
      <c r="E8" s="7" t="s">
        <v>7</v>
      </c>
    </row>
    <row r="9" spans="2:18" ht="78.599999999999994">
      <c r="B9" s="4" t="s">
        <v>20</v>
      </c>
      <c r="C9" s="5">
        <v>45357</v>
      </c>
      <c r="D9" s="176" t="s">
        <v>21</v>
      </c>
      <c r="E9" s="6" t="s">
        <v>22</v>
      </c>
    </row>
    <row r="10" spans="2:18">
      <c r="B10" s="4" t="s">
        <v>23</v>
      </c>
      <c r="C10" s="5">
        <v>45363</v>
      </c>
      <c r="D10" s="567" t="s">
        <v>24</v>
      </c>
      <c r="E10" s="7" t="s">
        <v>7</v>
      </c>
    </row>
    <row r="11" spans="2:18">
      <c r="B11" s="567"/>
      <c r="C11" s="567"/>
      <c r="D11" s="567"/>
      <c r="E11" s="7"/>
    </row>
    <row r="12" spans="2:18">
      <c r="B12" s="567"/>
      <c r="C12" s="567"/>
      <c r="D12" s="567"/>
      <c r="E12" s="7"/>
    </row>
    <row r="13" spans="2:18">
      <c r="B13" s="567"/>
      <c r="C13" s="567"/>
      <c r="D13" s="567"/>
      <c r="E13" s="7"/>
    </row>
    <row r="14" spans="2:18">
      <c r="B14" s="567"/>
      <c r="C14" s="567"/>
      <c r="D14" s="567"/>
      <c r="E14" s="7"/>
    </row>
    <row r="15" spans="2:18">
      <c r="B15" s="567"/>
      <c r="C15" s="567"/>
      <c r="D15" s="567"/>
      <c r="E15" s="7"/>
    </row>
    <row r="16" spans="2:18">
      <c r="B16" s="567"/>
      <c r="C16" s="567"/>
      <c r="D16" s="567"/>
      <c r="E16" s="7"/>
    </row>
    <row r="17" spans="2:5">
      <c r="B17" s="567"/>
      <c r="C17" s="567"/>
      <c r="D17" s="567"/>
      <c r="E17" s="7"/>
    </row>
    <row r="18" spans="2:5">
      <c r="B18" s="567"/>
      <c r="C18" s="567"/>
      <c r="D18" s="567"/>
      <c r="E18" s="7"/>
    </row>
    <row r="19" spans="2:5">
      <c r="B19" s="567"/>
      <c r="C19" s="567"/>
      <c r="D19" s="567"/>
      <c r="E19" s="7"/>
    </row>
  </sheetData>
  <phoneticPr fontId="1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E97FE-4805-4F8A-8EFA-05CC86F489F9}">
  <sheetPr filterMode="1"/>
  <dimension ref="A1:K2230"/>
  <sheetViews>
    <sheetView zoomScale="70" zoomScaleNormal="70" workbookViewId="0">
      <pane ySplit="1" topLeftCell="A2" activePane="bottomLeft" state="frozen"/>
      <selection pane="bottomLeft" activeCell="C2253" sqref="C2253"/>
      <selection activeCell="C2251" sqref="C2251"/>
    </sheetView>
  </sheetViews>
  <sheetFormatPr defaultColWidth="8.85546875" defaultRowHeight="14.45"/>
  <cols>
    <col min="1" max="1" width="36.5703125" bestFit="1" customWidth="1"/>
    <col min="2" max="2" width="40.140625" bestFit="1" customWidth="1"/>
    <col min="3" max="3" width="68.5703125" bestFit="1" customWidth="1"/>
    <col min="4" max="4" width="14.85546875" bestFit="1" customWidth="1"/>
    <col min="5" max="5" width="36.5703125" style="54" customWidth="1"/>
    <col min="6" max="6" width="32.5703125" customWidth="1"/>
    <col min="8" max="8" width="40.42578125" hidden="1" customWidth="1"/>
    <col min="10" max="10" width="13.140625" bestFit="1" customWidth="1"/>
    <col min="11" max="11" width="8.5703125" bestFit="1" customWidth="1"/>
  </cols>
  <sheetData>
    <row r="1" spans="1:11" ht="23.45">
      <c r="A1" s="493" t="s">
        <v>25</v>
      </c>
      <c r="B1" s="493" t="s">
        <v>26</v>
      </c>
      <c r="C1" s="493" t="s">
        <v>27</v>
      </c>
      <c r="D1" s="493" t="s">
        <v>28</v>
      </c>
      <c r="E1" s="494" t="s">
        <v>29</v>
      </c>
      <c r="F1" s="493" t="s">
        <v>30</v>
      </c>
      <c r="H1" s="493" t="s">
        <v>31</v>
      </c>
      <c r="J1" s="495" t="s">
        <v>32</v>
      </c>
      <c r="K1" s="1"/>
    </row>
    <row r="2" spans="1:11" hidden="1">
      <c r="A2" s="40" t="s">
        <v>33</v>
      </c>
      <c r="B2" s="496" t="s">
        <v>34</v>
      </c>
      <c r="C2" s="76"/>
      <c r="D2" s="1"/>
      <c r="E2" s="39"/>
      <c r="F2" s="1"/>
      <c r="H2" s="76" t="s">
        <v>35</v>
      </c>
      <c r="J2" s="497" t="s">
        <v>36</v>
      </c>
      <c r="K2" s="1" t="str">
        <f>_xlfn.CONCAT(COUNTBLANK(B2:B2227)," Field")</f>
        <v>283 Field</v>
      </c>
    </row>
    <row r="3" spans="1:11" hidden="1">
      <c r="A3" s="40" t="s">
        <v>33</v>
      </c>
      <c r="B3" s="39" t="s">
        <v>37</v>
      </c>
      <c r="C3" s="76" t="s">
        <v>35</v>
      </c>
      <c r="D3" s="1"/>
      <c r="E3" s="39"/>
      <c r="F3" s="1"/>
      <c r="H3" s="76" t="s">
        <v>38</v>
      </c>
      <c r="J3" s="497" t="s">
        <v>39</v>
      </c>
      <c r="K3" s="498" t="s">
        <v>40</v>
      </c>
    </row>
    <row r="4" spans="1:11" hidden="1">
      <c r="A4" s="40" t="s">
        <v>33</v>
      </c>
      <c r="B4" s="39" t="s">
        <v>41</v>
      </c>
      <c r="C4" s="76" t="s">
        <v>38</v>
      </c>
      <c r="D4" s="1"/>
      <c r="E4" s="39"/>
      <c r="F4" s="1"/>
      <c r="H4" s="76" t="s">
        <v>42</v>
      </c>
    </row>
    <row r="5" spans="1:11" hidden="1">
      <c r="A5" s="40" t="s">
        <v>33</v>
      </c>
      <c r="B5" s="39" t="s">
        <v>43</v>
      </c>
      <c r="C5" s="76" t="s">
        <v>42</v>
      </c>
      <c r="D5" s="1"/>
      <c r="E5" s="39"/>
      <c r="F5" s="1"/>
      <c r="H5" s="76" t="s">
        <v>44</v>
      </c>
    </row>
    <row r="6" spans="1:11" hidden="1">
      <c r="A6" s="40" t="s">
        <v>33</v>
      </c>
      <c r="B6" s="39" t="s">
        <v>45</v>
      </c>
      <c r="C6" s="76" t="s">
        <v>44</v>
      </c>
      <c r="D6" s="1"/>
      <c r="E6" s="39"/>
      <c r="F6" s="1"/>
      <c r="H6" s="10" t="s">
        <v>46</v>
      </c>
    </row>
    <row r="7" spans="1:11" hidden="1">
      <c r="A7" s="40" t="s">
        <v>33</v>
      </c>
      <c r="B7" s="39" t="s">
        <v>47</v>
      </c>
      <c r="C7" s="10" t="s">
        <v>46</v>
      </c>
      <c r="D7" s="1"/>
      <c r="E7" s="39"/>
      <c r="F7" s="1"/>
      <c r="H7" s="76" t="s">
        <v>48</v>
      </c>
    </row>
    <row r="8" spans="1:11" hidden="1">
      <c r="A8" s="40" t="s">
        <v>33</v>
      </c>
      <c r="B8" s="39" t="s">
        <v>49</v>
      </c>
      <c r="C8" s="76" t="s">
        <v>48</v>
      </c>
      <c r="D8" s="1"/>
      <c r="E8" s="39"/>
      <c r="F8" s="1"/>
      <c r="H8" s="76" t="s">
        <v>50</v>
      </c>
    </row>
    <row r="9" spans="1:11" hidden="1">
      <c r="A9" s="40" t="s">
        <v>33</v>
      </c>
      <c r="B9" s="39" t="s">
        <v>51</v>
      </c>
      <c r="C9" s="76" t="s">
        <v>50</v>
      </c>
      <c r="D9" s="1"/>
      <c r="E9" s="39"/>
      <c r="F9" s="1"/>
      <c r="H9" s="499" t="s">
        <v>52</v>
      </c>
    </row>
    <row r="10" spans="1:11" hidden="1">
      <c r="A10" s="40" t="s">
        <v>33</v>
      </c>
      <c r="B10" s="39" t="s">
        <v>53</v>
      </c>
      <c r="C10" s="499" t="s">
        <v>52</v>
      </c>
      <c r="D10" s="1"/>
      <c r="E10" s="39"/>
      <c r="F10" s="1"/>
      <c r="H10" s="76" t="s">
        <v>54</v>
      </c>
    </row>
    <row r="11" spans="1:11" hidden="1">
      <c r="A11" s="40" t="s">
        <v>33</v>
      </c>
      <c r="B11" s="39" t="s">
        <v>55</v>
      </c>
      <c r="C11" s="76" t="s">
        <v>54</v>
      </c>
      <c r="D11" s="1"/>
      <c r="E11" s="39"/>
      <c r="F11" s="1"/>
      <c r="H11" s="76" t="s">
        <v>56</v>
      </c>
    </row>
    <row r="12" spans="1:11" hidden="1">
      <c r="A12" s="40" t="s">
        <v>33</v>
      </c>
      <c r="B12" s="39" t="s">
        <v>57</v>
      </c>
      <c r="C12" s="76" t="s">
        <v>56</v>
      </c>
      <c r="D12" s="1"/>
      <c r="E12" s="39"/>
      <c r="F12" s="1"/>
      <c r="H12" s="76" t="s">
        <v>58</v>
      </c>
    </row>
    <row r="13" spans="1:11" hidden="1">
      <c r="A13" s="40" t="s">
        <v>33</v>
      </c>
      <c r="B13" s="39" t="s">
        <v>59</v>
      </c>
      <c r="C13" s="76" t="s">
        <v>58</v>
      </c>
      <c r="D13" s="1"/>
      <c r="E13" s="39"/>
      <c r="F13" s="1"/>
      <c r="H13" s="76" t="s">
        <v>60</v>
      </c>
    </row>
    <row r="14" spans="1:11" hidden="1">
      <c r="A14" s="40" t="s">
        <v>33</v>
      </c>
      <c r="B14" s="39" t="s">
        <v>61</v>
      </c>
      <c r="C14" s="76" t="s">
        <v>60</v>
      </c>
      <c r="D14" s="1"/>
      <c r="E14" s="39"/>
      <c r="F14" s="1"/>
      <c r="H14" s="76" t="s">
        <v>62</v>
      </c>
    </row>
    <row r="15" spans="1:11" hidden="1">
      <c r="A15" s="40" t="s">
        <v>33</v>
      </c>
      <c r="B15" s="39" t="s">
        <v>63</v>
      </c>
      <c r="C15" s="76" t="s">
        <v>62</v>
      </c>
      <c r="D15" s="1"/>
      <c r="E15" s="39"/>
      <c r="F15" s="1"/>
      <c r="H15" s="76" t="s">
        <v>64</v>
      </c>
    </row>
    <row r="16" spans="1:11" hidden="1">
      <c r="A16" s="40" t="s">
        <v>33</v>
      </c>
      <c r="B16" s="39" t="s">
        <v>65</v>
      </c>
      <c r="C16" s="76" t="s">
        <v>64</v>
      </c>
      <c r="D16" s="1"/>
      <c r="E16" s="39"/>
      <c r="F16" s="1"/>
      <c r="H16" s="10" t="s">
        <v>66</v>
      </c>
    </row>
    <row r="17" spans="1:8" hidden="1">
      <c r="A17" s="40" t="s">
        <v>33</v>
      </c>
      <c r="B17" s="39" t="s">
        <v>67</v>
      </c>
      <c r="C17" s="10" t="s">
        <v>66</v>
      </c>
      <c r="D17" s="1"/>
      <c r="E17" s="39"/>
      <c r="F17" s="1"/>
      <c r="H17" s="10" t="s">
        <v>68</v>
      </c>
    </row>
    <row r="18" spans="1:8" hidden="1">
      <c r="A18" s="40" t="s">
        <v>33</v>
      </c>
      <c r="B18" s="39" t="s">
        <v>69</v>
      </c>
      <c r="C18" s="10" t="s">
        <v>68</v>
      </c>
      <c r="D18" s="1"/>
      <c r="E18" s="39"/>
      <c r="F18" s="1"/>
      <c r="H18" s="76" t="s">
        <v>70</v>
      </c>
    </row>
    <row r="19" spans="1:8" hidden="1">
      <c r="A19" s="40" t="s">
        <v>33</v>
      </c>
      <c r="B19" s="39" t="s">
        <v>71</v>
      </c>
      <c r="C19" s="76" t="s">
        <v>70</v>
      </c>
      <c r="D19" s="1"/>
      <c r="E19" s="39"/>
      <c r="F19" s="1"/>
      <c r="H19" s="76" t="s">
        <v>72</v>
      </c>
    </row>
    <row r="20" spans="1:8" hidden="1">
      <c r="A20" s="40" t="s">
        <v>33</v>
      </c>
      <c r="B20" s="39" t="s">
        <v>73</v>
      </c>
      <c r="C20" s="76" t="s">
        <v>72</v>
      </c>
      <c r="D20" s="1"/>
      <c r="E20" s="39"/>
      <c r="F20" s="1"/>
      <c r="H20" s="10" t="s">
        <v>74</v>
      </c>
    </row>
    <row r="21" spans="1:8" hidden="1">
      <c r="A21" s="40" t="s">
        <v>33</v>
      </c>
      <c r="B21" s="39" t="s">
        <v>75</v>
      </c>
      <c r="C21" s="10" t="s">
        <v>74</v>
      </c>
      <c r="D21" s="1"/>
      <c r="E21" s="39"/>
      <c r="F21" s="1"/>
      <c r="H21" s="76" t="s">
        <v>76</v>
      </c>
    </row>
    <row r="22" spans="1:8" hidden="1">
      <c r="A22" s="40" t="s">
        <v>33</v>
      </c>
      <c r="B22" s="39" t="s">
        <v>77</v>
      </c>
      <c r="C22" s="76" t="s">
        <v>76</v>
      </c>
      <c r="D22" s="1"/>
      <c r="E22" s="39"/>
      <c r="F22" s="1"/>
      <c r="H22" s="76" t="s">
        <v>78</v>
      </c>
    </row>
    <row r="23" spans="1:8" hidden="1">
      <c r="A23" s="40" t="s">
        <v>33</v>
      </c>
      <c r="B23" s="39" t="s">
        <v>79</v>
      </c>
      <c r="C23" s="76" t="s">
        <v>78</v>
      </c>
      <c r="D23" s="1"/>
      <c r="E23" s="39"/>
      <c r="F23" s="1"/>
      <c r="H23" s="10" t="s">
        <v>80</v>
      </c>
    </row>
    <row r="24" spans="1:8" hidden="1">
      <c r="A24" s="40" t="s">
        <v>33</v>
      </c>
      <c r="B24" s="39" t="s">
        <v>81</v>
      </c>
      <c r="C24" s="10" t="s">
        <v>80</v>
      </c>
      <c r="D24" s="1"/>
      <c r="E24" s="39"/>
      <c r="F24" s="1"/>
      <c r="H24" s="10" t="s">
        <v>82</v>
      </c>
    </row>
    <row r="25" spans="1:8" hidden="1">
      <c r="A25" s="40" t="s">
        <v>33</v>
      </c>
      <c r="B25" s="39" t="s">
        <v>83</v>
      </c>
      <c r="C25" s="10" t="s">
        <v>82</v>
      </c>
      <c r="D25" s="1"/>
      <c r="E25" s="39"/>
      <c r="F25" s="1"/>
      <c r="H25" s="10" t="s">
        <v>84</v>
      </c>
    </row>
    <row r="26" spans="1:8" hidden="1">
      <c r="A26" s="40" t="s">
        <v>33</v>
      </c>
      <c r="B26" s="39" t="s">
        <v>85</v>
      </c>
      <c r="C26" s="10" t="s">
        <v>84</v>
      </c>
      <c r="D26" s="1"/>
      <c r="E26" s="39"/>
      <c r="F26" s="1"/>
      <c r="H26" s="500" t="s">
        <v>86</v>
      </c>
    </row>
    <row r="27" spans="1:8" hidden="1">
      <c r="A27" s="40" t="s">
        <v>33</v>
      </c>
      <c r="B27" s="39" t="s">
        <v>87</v>
      </c>
      <c r="C27" s="500" t="s">
        <v>86</v>
      </c>
      <c r="D27" s="1"/>
      <c r="E27" s="39"/>
      <c r="F27" s="1"/>
      <c r="H27" s="76" t="s">
        <v>88</v>
      </c>
    </row>
    <row r="28" spans="1:8" hidden="1">
      <c r="A28" s="40" t="s">
        <v>33</v>
      </c>
      <c r="B28" s="39" t="s">
        <v>89</v>
      </c>
      <c r="C28" s="76" t="s">
        <v>88</v>
      </c>
      <c r="D28" s="1"/>
      <c r="E28" s="39"/>
      <c r="F28" s="1"/>
      <c r="H28" s="10" t="s">
        <v>90</v>
      </c>
    </row>
    <row r="29" spans="1:8" hidden="1">
      <c r="A29" s="40" t="s">
        <v>33</v>
      </c>
      <c r="B29" s="39" t="s">
        <v>91</v>
      </c>
      <c r="C29" s="10" t="s">
        <v>90</v>
      </c>
      <c r="D29" s="1"/>
      <c r="E29" s="39"/>
      <c r="F29" s="1"/>
      <c r="H29" s="76" t="s">
        <v>92</v>
      </c>
    </row>
    <row r="30" spans="1:8" hidden="1">
      <c r="A30" s="40" t="s">
        <v>33</v>
      </c>
      <c r="B30" s="39" t="s">
        <v>93</v>
      </c>
      <c r="C30" s="76" t="s">
        <v>92</v>
      </c>
      <c r="D30" s="1"/>
      <c r="E30" s="39"/>
      <c r="F30" s="1"/>
      <c r="H30" s="76" t="s">
        <v>94</v>
      </c>
    </row>
    <row r="31" spans="1:8" hidden="1">
      <c r="A31" s="40" t="s">
        <v>33</v>
      </c>
      <c r="B31" s="39" t="s">
        <v>95</v>
      </c>
      <c r="C31" s="76" t="s">
        <v>94</v>
      </c>
      <c r="D31" s="1"/>
      <c r="E31" s="39"/>
      <c r="F31" s="1"/>
      <c r="H31" s="76" t="s">
        <v>96</v>
      </c>
    </row>
    <row r="32" spans="1:8" hidden="1">
      <c r="A32" s="40" t="s">
        <v>33</v>
      </c>
      <c r="B32" s="39" t="s">
        <v>97</v>
      </c>
      <c r="C32" s="76" t="s">
        <v>96</v>
      </c>
      <c r="D32" s="1"/>
      <c r="E32" s="39"/>
      <c r="F32" s="1"/>
      <c r="H32" s="76" t="s">
        <v>98</v>
      </c>
    </row>
    <row r="33" spans="1:8" hidden="1">
      <c r="A33" s="40" t="s">
        <v>33</v>
      </c>
      <c r="B33" s="39" t="s">
        <v>99</v>
      </c>
      <c r="C33" s="76" t="s">
        <v>98</v>
      </c>
      <c r="D33" s="1"/>
      <c r="E33" s="39"/>
      <c r="F33" s="1"/>
      <c r="H33" s="76" t="s">
        <v>100</v>
      </c>
    </row>
    <row r="34" spans="1:8" hidden="1">
      <c r="A34" s="40" t="s">
        <v>33</v>
      </c>
      <c r="B34" s="39" t="s">
        <v>101</v>
      </c>
      <c r="C34" s="76" t="s">
        <v>100</v>
      </c>
      <c r="D34" s="1"/>
      <c r="E34" s="39"/>
      <c r="F34" s="1"/>
      <c r="H34" s="76" t="s">
        <v>102</v>
      </c>
    </row>
    <row r="35" spans="1:8" hidden="1">
      <c r="A35" s="40" t="s">
        <v>33</v>
      </c>
      <c r="B35" s="39" t="s">
        <v>103</v>
      </c>
      <c r="C35" s="76" t="s">
        <v>102</v>
      </c>
      <c r="D35" s="1"/>
      <c r="E35" s="39"/>
      <c r="F35" s="1"/>
      <c r="H35" s="76" t="s">
        <v>104</v>
      </c>
    </row>
    <row r="36" spans="1:8" hidden="1">
      <c r="A36" s="40" t="s">
        <v>33</v>
      </c>
      <c r="B36" s="39" t="s">
        <v>105</v>
      </c>
      <c r="C36" s="76" t="s">
        <v>104</v>
      </c>
      <c r="D36" s="1"/>
      <c r="E36" s="39"/>
      <c r="F36" s="1"/>
      <c r="H36" s="76" t="s">
        <v>106</v>
      </c>
    </row>
    <row r="37" spans="1:8" hidden="1">
      <c r="A37" s="40" t="s">
        <v>33</v>
      </c>
      <c r="B37" s="39" t="s">
        <v>107</v>
      </c>
      <c r="C37" s="76" t="s">
        <v>106</v>
      </c>
      <c r="D37" s="1"/>
      <c r="E37" s="39"/>
      <c r="F37" s="1"/>
      <c r="H37" s="10" t="s">
        <v>108</v>
      </c>
    </row>
    <row r="38" spans="1:8" hidden="1">
      <c r="A38" s="40" t="s">
        <v>33</v>
      </c>
      <c r="B38" s="39" t="s">
        <v>109</v>
      </c>
      <c r="C38" s="10" t="s">
        <v>108</v>
      </c>
      <c r="D38" s="1"/>
      <c r="E38" s="39"/>
      <c r="F38" s="1"/>
      <c r="H38" s="76" t="s">
        <v>110</v>
      </c>
    </row>
    <row r="39" spans="1:8" hidden="1">
      <c r="A39" s="40" t="s">
        <v>33</v>
      </c>
      <c r="B39" s="39" t="s">
        <v>111</v>
      </c>
      <c r="C39" s="76" t="s">
        <v>110</v>
      </c>
      <c r="D39" s="1"/>
      <c r="E39" s="39"/>
      <c r="F39" s="1"/>
      <c r="H39" s="76" t="s">
        <v>112</v>
      </c>
    </row>
    <row r="40" spans="1:8" hidden="1">
      <c r="A40" s="40" t="s">
        <v>33</v>
      </c>
      <c r="B40" s="39" t="s">
        <v>113</v>
      </c>
      <c r="C40" s="76" t="s">
        <v>112</v>
      </c>
      <c r="D40" s="1"/>
      <c r="E40" s="39"/>
      <c r="F40" s="1"/>
      <c r="H40" s="76" t="s">
        <v>114</v>
      </c>
    </row>
    <row r="41" spans="1:8" hidden="1">
      <c r="A41" s="40" t="s">
        <v>33</v>
      </c>
      <c r="B41" s="39" t="s">
        <v>115</v>
      </c>
      <c r="C41" s="76" t="s">
        <v>114</v>
      </c>
      <c r="D41" s="1"/>
      <c r="E41" s="39"/>
      <c r="F41" s="1"/>
      <c r="H41" s="76" t="s">
        <v>116</v>
      </c>
    </row>
    <row r="42" spans="1:8" hidden="1">
      <c r="A42" s="40" t="s">
        <v>33</v>
      </c>
      <c r="B42" s="39" t="s">
        <v>117</v>
      </c>
      <c r="C42" s="76" t="s">
        <v>116</v>
      </c>
      <c r="D42" s="1"/>
      <c r="E42" s="39"/>
      <c r="F42" s="1"/>
      <c r="H42" s="76" t="s">
        <v>118</v>
      </c>
    </row>
    <row r="43" spans="1:8" hidden="1">
      <c r="A43" s="40" t="s">
        <v>33</v>
      </c>
      <c r="B43" s="39"/>
      <c r="C43" s="76" t="s">
        <v>118</v>
      </c>
      <c r="D43" s="1"/>
      <c r="E43" s="39"/>
      <c r="F43" s="1"/>
      <c r="H43" s="76" t="s">
        <v>119</v>
      </c>
    </row>
    <row r="44" spans="1:8" hidden="1">
      <c r="A44" s="40" t="s">
        <v>33</v>
      </c>
      <c r="B44" s="39"/>
      <c r="C44" s="76" t="s">
        <v>119</v>
      </c>
      <c r="D44" s="1"/>
      <c r="E44" s="39"/>
      <c r="F44" s="1"/>
      <c r="H44" s="76" t="s">
        <v>120</v>
      </c>
    </row>
    <row r="45" spans="1:8" hidden="1">
      <c r="A45" s="40" t="s">
        <v>33</v>
      </c>
      <c r="B45" s="39"/>
      <c r="C45" s="76" t="s">
        <v>120</v>
      </c>
      <c r="D45" s="1"/>
      <c r="E45" s="39"/>
      <c r="F45" s="1"/>
      <c r="H45" s="10" t="s">
        <v>121</v>
      </c>
    </row>
    <row r="46" spans="1:8" hidden="1">
      <c r="A46" s="40" t="s">
        <v>33</v>
      </c>
      <c r="B46" s="39"/>
      <c r="C46" s="10" t="s">
        <v>121</v>
      </c>
      <c r="D46" s="1"/>
      <c r="E46" s="39"/>
      <c r="F46" s="1"/>
      <c r="H46" s="76" t="s">
        <v>122</v>
      </c>
    </row>
    <row r="47" spans="1:8" hidden="1">
      <c r="A47" s="40" t="s">
        <v>33</v>
      </c>
      <c r="B47" s="39"/>
      <c r="C47" s="76" t="s">
        <v>122</v>
      </c>
      <c r="D47" s="1"/>
      <c r="E47" s="39"/>
      <c r="F47" s="1"/>
      <c r="H47" s="76" t="s">
        <v>123</v>
      </c>
    </row>
    <row r="48" spans="1:8" hidden="1">
      <c r="A48" s="40" t="s">
        <v>33</v>
      </c>
      <c r="B48" s="39" t="s">
        <v>124</v>
      </c>
      <c r="C48" s="76" t="s">
        <v>123</v>
      </c>
      <c r="D48" s="1"/>
      <c r="E48" s="39"/>
      <c r="F48" s="1"/>
      <c r="H48" s="76" t="s">
        <v>125</v>
      </c>
    </row>
    <row r="49" spans="1:8" hidden="1">
      <c r="A49" s="40" t="s">
        <v>33</v>
      </c>
      <c r="B49" s="39" t="s">
        <v>126</v>
      </c>
      <c r="C49" s="76" t="s">
        <v>125</v>
      </c>
      <c r="D49" s="1"/>
      <c r="E49" s="39"/>
      <c r="F49" s="1"/>
      <c r="H49" s="76" t="s">
        <v>127</v>
      </c>
    </row>
    <row r="50" spans="1:8" hidden="1">
      <c r="A50" s="40" t="s">
        <v>33</v>
      </c>
      <c r="B50" s="39" t="s">
        <v>128</v>
      </c>
      <c r="C50" s="76" t="s">
        <v>127</v>
      </c>
      <c r="D50" s="1"/>
      <c r="E50" s="39"/>
      <c r="F50" s="1"/>
      <c r="H50" s="76" t="s">
        <v>129</v>
      </c>
    </row>
    <row r="51" spans="1:8" hidden="1">
      <c r="A51" s="40" t="s">
        <v>33</v>
      </c>
      <c r="B51" s="39" t="s">
        <v>130</v>
      </c>
      <c r="C51" s="76" t="s">
        <v>129</v>
      </c>
      <c r="D51" s="1"/>
      <c r="E51" s="39"/>
      <c r="F51" s="1"/>
      <c r="H51" s="76" t="s">
        <v>131</v>
      </c>
    </row>
    <row r="52" spans="1:8" hidden="1">
      <c r="A52" s="40" t="s">
        <v>33</v>
      </c>
      <c r="B52" s="39"/>
      <c r="C52" s="76" t="s">
        <v>131</v>
      </c>
      <c r="D52" s="1"/>
      <c r="E52" s="39"/>
      <c r="F52" s="1"/>
      <c r="H52" s="76" t="s">
        <v>132</v>
      </c>
    </row>
    <row r="53" spans="1:8" hidden="1">
      <c r="A53" s="40" t="s">
        <v>33</v>
      </c>
      <c r="B53" s="39"/>
      <c r="C53" s="76" t="s">
        <v>132</v>
      </c>
      <c r="D53" s="1"/>
      <c r="E53" s="39"/>
      <c r="F53" s="1"/>
      <c r="H53" s="76" t="s">
        <v>133</v>
      </c>
    </row>
    <row r="54" spans="1:8" hidden="1">
      <c r="A54" s="40" t="s">
        <v>33</v>
      </c>
      <c r="B54" s="39"/>
      <c r="C54" s="76" t="s">
        <v>133</v>
      </c>
      <c r="D54" s="1"/>
      <c r="E54" s="39"/>
      <c r="F54" s="1"/>
      <c r="H54" s="76" t="s">
        <v>134</v>
      </c>
    </row>
    <row r="55" spans="1:8" hidden="1">
      <c r="A55" s="40" t="s">
        <v>33</v>
      </c>
      <c r="B55" s="39" t="s">
        <v>135</v>
      </c>
      <c r="C55" s="76" t="s">
        <v>134</v>
      </c>
      <c r="D55" s="1"/>
      <c r="E55" s="39"/>
      <c r="F55" s="1"/>
      <c r="H55" s="76" t="s">
        <v>136</v>
      </c>
    </row>
    <row r="56" spans="1:8" hidden="1">
      <c r="A56" s="40" t="s">
        <v>33</v>
      </c>
      <c r="B56" s="39" t="s">
        <v>137</v>
      </c>
      <c r="C56" s="76" t="s">
        <v>136</v>
      </c>
      <c r="D56" s="1"/>
      <c r="E56" s="39"/>
      <c r="F56" s="1"/>
      <c r="H56" s="76" t="s">
        <v>138</v>
      </c>
    </row>
    <row r="57" spans="1:8" hidden="1">
      <c r="A57" s="40" t="s">
        <v>33</v>
      </c>
      <c r="B57" s="39" t="s">
        <v>139</v>
      </c>
      <c r="C57" s="76" t="s">
        <v>138</v>
      </c>
      <c r="D57" s="1"/>
      <c r="E57" s="39"/>
      <c r="F57" s="1"/>
      <c r="H57" s="76" t="s">
        <v>140</v>
      </c>
    </row>
    <row r="58" spans="1:8" hidden="1">
      <c r="A58" s="40" t="s">
        <v>33</v>
      </c>
      <c r="B58" s="39"/>
      <c r="C58" s="76" t="s">
        <v>140</v>
      </c>
      <c r="D58" s="1"/>
      <c r="E58" s="39"/>
      <c r="F58" s="1"/>
      <c r="H58" s="76" t="s">
        <v>141</v>
      </c>
    </row>
    <row r="59" spans="1:8" hidden="1">
      <c r="A59" s="40" t="s">
        <v>33</v>
      </c>
      <c r="B59" s="39" t="s">
        <v>142</v>
      </c>
      <c r="C59" s="76" t="s">
        <v>141</v>
      </c>
      <c r="D59" s="1"/>
      <c r="E59" s="39"/>
      <c r="F59" s="1"/>
      <c r="H59" s="76" t="s">
        <v>143</v>
      </c>
    </row>
    <row r="60" spans="1:8" hidden="1">
      <c r="A60" s="40" t="s">
        <v>33</v>
      </c>
      <c r="B60" s="39"/>
      <c r="C60" s="76" t="s">
        <v>143</v>
      </c>
      <c r="D60" s="1"/>
      <c r="E60" s="39"/>
      <c r="F60" s="1"/>
      <c r="H60" s="76" t="s">
        <v>144</v>
      </c>
    </row>
    <row r="61" spans="1:8" hidden="1">
      <c r="A61" s="40" t="s">
        <v>33</v>
      </c>
      <c r="B61" s="39" t="s">
        <v>145</v>
      </c>
      <c r="C61" s="76" t="s">
        <v>144</v>
      </c>
      <c r="D61" s="1"/>
      <c r="E61" s="39"/>
      <c r="F61" s="1"/>
      <c r="H61" s="76" t="s">
        <v>146</v>
      </c>
    </row>
    <row r="62" spans="1:8" hidden="1">
      <c r="A62" s="40" t="s">
        <v>33</v>
      </c>
      <c r="B62" s="39" t="s">
        <v>147</v>
      </c>
      <c r="C62" s="76" t="s">
        <v>146</v>
      </c>
      <c r="D62" s="1"/>
      <c r="E62" s="39"/>
      <c r="F62" s="1"/>
      <c r="H62" s="496" t="s">
        <v>148</v>
      </c>
    </row>
    <row r="63" spans="1:8" hidden="1">
      <c r="A63" s="40" t="s">
        <v>33</v>
      </c>
      <c r="B63" s="496" t="s">
        <v>149</v>
      </c>
      <c r="C63" s="10"/>
      <c r="D63" s="1"/>
      <c r="E63" s="39"/>
      <c r="F63" s="1"/>
      <c r="H63" s="496" t="s">
        <v>150</v>
      </c>
    </row>
    <row r="64" spans="1:8" hidden="1">
      <c r="A64" s="40" t="s">
        <v>33</v>
      </c>
      <c r="B64" s="496" t="s">
        <v>151</v>
      </c>
      <c r="C64" s="76"/>
      <c r="D64" s="1"/>
      <c r="E64" s="39"/>
      <c r="F64" s="1"/>
      <c r="H64" s="496" t="s">
        <v>152</v>
      </c>
    </row>
    <row r="65" spans="1:9" hidden="1">
      <c r="A65" s="40" t="s">
        <v>33</v>
      </c>
      <c r="B65" s="496" t="s">
        <v>153</v>
      </c>
      <c r="C65" s="76"/>
      <c r="D65" s="1"/>
      <c r="E65" s="39"/>
      <c r="F65" s="1"/>
      <c r="H65" s="496" t="s">
        <v>154</v>
      </c>
    </row>
    <row r="66" spans="1:9" hidden="1">
      <c r="A66" s="40" t="s">
        <v>33</v>
      </c>
      <c r="B66" s="496" t="s">
        <v>155</v>
      </c>
      <c r="C66" s="76"/>
      <c r="D66" s="1"/>
      <c r="E66" s="39"/>
      <c r="F66" s="1"/>
      <c r="H66" s="496" t="s">
        <v>156</v>
      </c>
    </row>
    <row r="67" spans="1:9" hidden="1">
      <c r="A67" s="40" t="s">
        <v>33</v>
      </c>
      <c r="B67" s="496" t="s">
        <v>157</v>
      </c>
      <c r="C67" s="76"/>
      <c r="D67" s="1"/>
      <c r="E67" s="39"/>
      <c r="F67" s="1"/>
      <c r="H67" s="496" t="s">
        <v>158</v>
      </c>
    </row>
    <row r="68" spans="1:9" hidden="1">
      <c r="A68" s="40" t="s">
        <v>159</v>
      </c>
      <c r="B68" s="496" t="s">
        <v>34</v>
      </c>
      <c r="C68" s="496"/>
      <c r="D68" s="1"/>
      <c r="E68" s="39"/>
      <c r="F68" s="1"/>
      <c r="H68" s="496" t="s">
        <v>160</v>
      </c>
    </row>
    <row r="69" spans="1:9" hidden="1">
      <c r="A69" s="40" t="s">
        <v>159</v>
      </c>
      <c r="B69" s="39" t="s">
        <v>37</v>
      </c>
      <c r="C69" s="76" t="s">
        <v>35</v>
      </c>
      <c r="D69" s="1"/>
      <c r="E69" s="39"/>
      <c r="F69" s="1"/>
      <c r="H69" s="496" t="s">
        <v>161</v>
      </c>
      <c r="I69" s="496"/>
    </row>
    <row r="70" spans="1:9" hidden="1">
      <c r="A70" s="40" t="s">
        <v>159</v>
      </c>
      <c r="B70" s="39" t="s">
        <v>43</v>
      </c>
      <c r="C70" s="496" t="s">
        <v>42</v>
      </c>
      <c r="D70" s="1"/>
      <c r="E70" s="39"/>
      <c r="F70" s="1"/>
      <c r="H70" s="496" t="s">
        <v>162</v>
      </c>
      <c r="I70" s="496"/>
    </row>
    <row r="71" spans="1:9" hidden="1">
      <c r="A71" s="40" t="s">
        <v>159</v>
      </c>
      <c r="B71" s="39" t="s">
        <v>41</v>
      </c>
      <c r="C71" s="76" t="s">
        <v>38</v>
      </c>
      <c r="D71" s="1"/>
      <c r="E71" s="39"/>
      <c r="F71" s="1"/>
      <c r="H71" s="496" t="s">
        <v>163</v>
      </c>
      <c r="I71" s="60"/>
    </row>
    <row r="72" spans="1:9" hidden="1">
      <c r="A72" s="40" t="s">
        <v>159</v>
      </c>
      <c r="B72" s="39" t="s">
        <v>45</v>
      </c>
      <c r="C72" s="76" t="s">
        <v>44</v>
      </c>
      <c r="D72" s="1"/>
      <c r="E72" s="39"/>
      <c r="F72" s="1"/>
      <c r="H72" s="496" t="s">
        <v>164</v>
      </c>
    </row>
    <row r="73" spans="1:9" hidden="1">
      <c r="A73" s="40" t="s">
        <v>159</v>
      </c>
      <c r="B73" s="39" t="s">
        <v>47</v>
      </c>
      <c r="C73" s="10" t="s">
        <v>46</v>
      </c>
      <c r="D73" s="1"/>
      <c r="E73" s="39"/>
      <c r="F73" s="1"/>
      <c r="H73" s="496" t="s">
        <v>165</v>
      </c>
    </row>
    <row r="74" spans="1:9" hidden="1">
      <c r="A74" s="40" t="s">
        <v>159</v>
      </c>
      <c r="B74" s="39" t="s">
        <v>49</v>
      </c>
      <c r="C74" s="76" t="s">
        <v>48</v>
      </c>
      <c r="D74" s="1"/>
      <c r="E74" s="39"/>
      <c r="F74" s="1"/>
      <c r="H74" s="496" t="s">
        <v>166</v>
      </c>
    </row>
    <row r="75" spans="1:9" hidden="1">
      <c r="A75" s="40" t="s">
        <v>159</v>
      </c>
      <c r="B75" s="39" t="s">
        <v>51</v>
      </c>
      <c r="C75" s="76" t="s">
        <v>50</v>
      </c>
      <c r="D75" s="1"/>
      <c r="E75" s="39"/>
      <c r="F75" s="1"/>
      <c r="H75" s="496" t="s">
        <v>167</v>
      </c>
    </row>
    <row r="76" spans="1:9" hidden="1">
      <c r="A76" s="40" t="s">
        <v>159</v>
      </c>
      <c r="B76" s="39" t="s">
        <v>53</v>
      </c>
      <c r="C76" s="499" t="s">
        <v>52</v>
      </c>
      <c r="D76" s="1"/>
      <c r="E76" s="39"/>
      <c r="F76" s="1"/>
      <c r="H76" s="496" t="s">
        <v>168</v>
      </c>
    </row>
    <row r="77" spans="1:9" hidden="1">
      <c r="A77" s="40" t="s">
        <v>159</v>
      </c>
      <c r="B77" s="39" t="s">
        <v>55</v>
      </c>
      <c r="C77" s="76" t="s">
        <v>54</v>
      </c>
      <c r="D77" s="1"/>
      <c r="E77" s="39"/>
      <c r="F77" s="1"/>
      <c r="H77" s="496" t="s">
        <v>169</v>
      </c>
    </row>
    <row r="78" spans="1:9" hidden="1">
      <c r="A78" s="40" t="s">
        <v>159</v>
      </c>
      <c r="B78" s="39" t="s">
        <v>57</v>
      </c>
      <c r="C78" s="496" t="s">
        <v>56</v>
      </c>
      <c r="D78" s="1"/>
      <c r="E78" s="39"/>
      <c r="F78" s="1"/>
      <c r="H78" s="496" t="s">
        <v>170</v>
      </c>
    </row>
    <row r="79" spans="1:9" hidden="1">
      <c r="A79" s="40" t="s">
        <v>159</v>
      </c>
      <c r="B79" s="39" t="s">
        <v>59</v>
      </c>
      <c r="C79" s="76" t="s">
        <v>58</v>
      </c>
      <c r="D79" s="1"/>
      <c r="E79" s="39"/>
      <c r="F79" s="1"/>
      <c r="H79" s="496" t="s">
        <v>171</v>
      </c>
    </row>
    <row r="80" spans="1:9" hidden="1">
      <c r="A80" s="40" t="s">
        <v>159</v>
      </c>
      <c r="B80" s="39" t="s">
        <v>61</v>
      </c>
      <c r="C80" s="496" t="s">
        <v>60</v>
      </c>
      <c r="D80" s="1"/>
      <c r="E80" s="39"/>
      <c r="F80" s="1"/>
      <c r="H80" s="496" t="s">
        <v>172</v>
      </c>
    </row>
    <row r="81" spans="1:8" hidden="1">
      <c r="A81" s="40" t="s">
        <v>159</v>
      </c>
      <c r="B81" s="39" t="s">
        <v>63</v>
      </c>
      <c r="C81" s="496" t="s">
        <v>62</v>
      </c>
      <c r="D81" s="1"/>
      <c r="E81" s="39"/>
      <c r="F81" s="1"/>
      <c r="H81" s="496" t="s">
        <v>173</v>
      </c>
    </row>
    <row r="82" spans="1:8" hidden="1">
      <c r="A82" s="40" t="s">
        <v>159</v>
      </c>
      <c r="B82" s="39" t="s">
        <v>174</v>
      </c>
      <c r="C82" s="496" t="s">
        <v>148</v>
      </c>
      <c r="D82" s="1"/>
      <c r="E82" s="39"/>
      <c r="F82" s="1"/>
      <c r="H82" s="496" t="s">
        <v>175</v>
      </c>
    </row>
    <row r="83" spans="1:8" hidden="1">
      <c r="A83" s="40" t="s">
        <v>159</v>
      </c>
      <c r="B83" s="39" t="s">
        <v>65</v>
      </c>
      <c r="C83" s="496" t="s">
        <v>64</v>
      </c>
      <c r="D83" s="1"/>
      <c r="E83" s="39"/>
      <c r="F83" s="1"/>
      <c r="H83" s="496" t="s">
        <v>176</v>
      </c>
    </row>
    <row r="84" spans="1:8" hidden="1">
      <c r="A84" s="40" t="s">
        <v>159</v>
      </c>
      <c r="B84" s="39" t="s">
        <v>67</v>
      </c>
      <c r="C84" s="496" t="s">
        <v>66</v>
      </c>
      <c r="D84" s="1"/>
      <c r="E84" s="39"/>
      <c r="F84" s="1"/>
      <c r="H84" s="496" t="s">
        <v>177</v>
      </c>
    </row>
    <row r="85" spans="1:8" hidden="1">
      <c r="A85" s="40" t="s">
        <v>159</v>
      </c>
      <c r="B85" s="39" t="s">
        <v>69</v>
      </c>
      <c r="C85" s="496" t="s">
        <v>68</v>
      </c>
      <c r="D85" s="1"/>
      <c r="E85" s="39"/>
      <c r="F85" s="1"/>
      <c r="H85" s="496" t="s">
        <v>178</v>
      </c>
    </row>
    <row r="86" spans="1:8" hidden="1">
      <c r="A86" s="40" t="s">
        <v>159</v>
      </c>
      <c r="B86" s="39" t="s">
        <v>71</v>
      </c>
      <c r="C86" s="496" t="s">
        <v>70</v>
      </c>
      <c r="D86" s="1"/>
      <c r="E86" s="39"/>
      <c r="F86" s="1"/>
      <c r="H86" s="496" t="s">
        <v>179</v>
      </c>
    </row>
    <row r="87" spans="1:8" hidden="1">
      <c r="A87" s="40" t="s">
        <v>159</v>
      </c>
      <c r="B87" s="39" t="s">
        <v>73</v>
      </c>
      <c r="C87" s="496" t="s">
        <v>72</v>
      </c>
      <c r="D87" s="1"/>
      <c r="E87" s="39"/>
      <c r="F87" s="1"/>
      <c r="H87" s="496" t="s">
        <v>180</v>
      </c>
    </row>
    <row r="88" spans="1:8" hidden="1">
      <c r="A88" s="40" t="s">
        <v>159</v>
      </c>
      <c r="B88" s="39" t="s">
        <v>75</v>
      </c>
      <c r="C88" s="496" t="s">
        <v>74</v>
      </c>
      <c r="D88" s="1"/>
      <c r="E88" s="39"/>
      <c r="F88" s="1"/>
      <c r="H88" s="496" t="s">
        <v>181</v>
      </c>
    </row>
    <row r="89" spans="1:8" hidden="1">
      <c r="A89" s="40" t="s">
        <v>159</v>
      </c>
      <c r="B89" s="39" t="s">
        <v>182</v>
      </c>
      <c r="C89" s="496" t="s">
        <v>150</v>
      </c>
      <c r="D89" s="1"/>
      <c r="E89" s="39"/>
      <c r="F89" s="1"/>
      <c r="H89" s="496" t="s">
        <v>183</v>
      </c>
    </row>
    <row r="90" spans="1:8" hidden="1">
      <c r="A90" s="40" t="s">
        <v>159</v>
      </c>
      <c r="B90" s="39" t="s">
        <v>184</v>
      </c>
      <c r="C90" s="496" t="s">
        <v>152</v>
      </c>
      <c r="D90" s="1"/>
      <c r="E90" s="39"/>
      <c r="F90" s="1"/>
      <c r="H90" s="496" t="s">
        <v>185</v>
      </c>
    </row>
    <row r="91" spans="1:8" hidden="1">
      <c r="A91" s="40" t="s">
        <v>159</v>
      </c>
      <c r="B91" s="39" t="s">
        <v>186</v>
      </c>
      <c r="C91" s="496" t="s">
        <v>154</v>
      </c>
      <c r="D91" s="1"/>
      <c r="E91" s="39"/>
      <c r="F91" s="1"/>
      <c r="H91" s="496" t="s">
        <v>187</v>
      </c>
    </row>
    <row r="92" spans="1:8" hidden="1">
      <c r="A92" s="40" t="s">
        <v>159</v>
      </c>
      <c r="B92" s="39" t="s">
        <v>188</v>
      </c>
      <c r="C92" s="496" t="s">
        <v>156</v>
      </c>
      <c r="D92" s="1"/>
      <c r="E92" s="39"/>
      <c r="F92" s="1"/>
      <c r="H92" s="496" t="s">
        <v>189</v>
      </c>
    </row>
    <row r="93" spans="1:8" hidden="1">
      <c r="A93" s="40" t="s">
        <v>159</v>
      </c>
      <c r="B93" s="39" t="s">
        <v>190</v>
      </c>
      <c r="C93" s="496" t="s">
        <v>158</v>
      </c>
      <c r="D93" s="1"/>
      <c r="E93" s="39"/>
      <c r="F93" s="1"/>
      <c r="H93" s="496" t="s">
        <v>191</v>
      </c>
    </row>
    <row r="94" spans="1:8" hidden="1">
      <c r="A94" s="40" t="s">
        <v>159</v>
      </c>
      <c r="B94" s="39" t="s">
        <v>192</v>
      </c>
      <c r="C94" s="496" t="s">
        <v>160</v>
      </c>
      <c r="D94" s="1"/>
      <c r="E94" s="39"/>
      <c r="F94" s="1"/>
      <c r="H94" s="496" t="s">
        <v>193</v>
      </c>
    </row>
    <row r="95" spans="1:8" hidden="1">
      <c r="A95" s="40" t="s">
        <v>159</v>
      </c>
      <c r="B95" s="39" t="s">
        <v>194</v>
      </c>
      <c r="C95" s="496" t="s">
        <v>161</v>
      </c>
      <c r="D95" s="1"/>
      <c r="E95" s="39"/>
      <c r="F95" s="1"/>
      <c r="H95" s="496" t="s">
        <v>195</v>
      </c>
    </row>
    <row r="96" spans="1:8" hidden="1">
      <c r="A96" s="40" t="s">
        <v>159</v>
      </c>
      <c r="B96" s="39" t="s">
        <v>196</v>
      </c>
      <c r="C96" s="496" t="s">
        <v>162</v>
      </c>
      <c r="D96" s="1"/>
      <c r="E96" s="39"/>
      <c r="F96" s="1"/>
      <c r="H96" s="496" t="s">
        <v>197</v>
      </c>
    </row>
    <row r="97" spans="1:8" hidden="1">
      <c r="A97" s="40" t="s">
        <v>159</v>
      </c>
      <c r="B97" s="39" t="s">
        <v>198</v>
      </c>
      <c r="C97" s="496" t="s">
        <v>163</v>
      </c>
      <c r="D97" s="1"/>
      <c r="E97" s="39"/>
      <c r="F97" s="1"/>
      <c r="H97" s="60" t="s">
        <v>199</v>
      </c>
    </row>
    <row r="98" spans="1:8" hidden="1">
      <c r="A98" s="40" t="s">
        <v>159</v>
      </c>
      <c r="B98" s="39" t="s">
        <v>200</v>
      </c>
      <c r="C98" s="496" t="s">
        <v>164</v>
      </c>
      <c r="D98" s="1"/>
      <c r="E98" s="39"/>
      <c r="F98" s="1"/>
      <c r="H98" s="60" t="s">
        <v>201</v>
      </c>
    </row>
    <row r="99" spans="1:8" hidden="1">
      <c r="A99" s="40" t="s">
        <v>159</v>
      </c>
      <c r="B99" s="39" t="s">
        <v>202</v>
      </c>
      <c r="C99" s="496" t="s">
        <v>165</v>
      </c>
      <c r="D99" s="1"/>
      <c r="E99" s="39"/>
      <c r="F99" s="1"/>
      <c r="H99" s="496" t="s">
        <v>203</v>
      </c>
    </row>
    <row r="100" spans="1:8" hidden="1">
      <c r="A100" s="40" t="s">
        <v>159</v>
      </c>
      <c r="B100" s="39" t="s">
        <v>204</v>
      </c>
      <c r="C100" s="496" t="s">
        <v>166</v>
      </c>
      <c r="D100" s="1"/>
      <c r="E100" s="39"/>
      <c r="F100" s="1"/>
      <c r="H100" s="496" t="s">
        <v>205</v>
      </c>
    </row>
    <row r="101" spans="1:8" hidden="1">
      <c r="A101" s="40" t="s">
        <v>159</v>
      </c>
      <c r="B101" s="39" t="s">
        <v>89</v>
      </c>
      <c r="C101" s="496" t="s">
        <v>88</v>
      </c>
      <c r="D101" s="1"/>
      <c r="E101" s="39"/>
      <c r="F101" s="1"/>
      <c r="H101" s="496" t="s">
        <v>206</v>
      </c>
    </row>
    <row r="102" spans="1:8" hidden="1">
      <c r="A102" s="40" t="s">
        <v>159</v>
      </c>
      <c r="B102" s="39" t="s">
        <v>91</v>
      </c>
      <c r="C102" s="496" t="s">
        <v>90</v>
      </c>
      <c r="D102" s="1"/>
      <c r="E102" s="39"/>
      <c r="F102" s="1"/>
      <c r="H102" s="496" t="s">
        <v>207</v>
      </c>
    </row>
    <row r="103" spans="1:8" hidden="1">
      <c r="A103" s="40" t="s">
        <v>159</v>
      </c>
      <c r="B103" s="39" t="s">
        <v>208</v>
      </c>
      <c r="C103" s="496" t="s">
        <v>167</v>
      </c>
      <c r="D103" s="1"/>
      <c r="E103" s="39"/>
      <c r="F103" s="1"/>
      <c r="H103" s="496" t="s">
        <v>209</v>
      </c>
    </row>
    <row r="104" spans="1:8" hidden="1">
      <c r="A104" s="40" t="s">
        <v>159</v>
      </c>
      <c r="B104" s="39" t="s">
        <v>210</v>
      </c>
      <c r="C104" s="496" t="s">
        <v>168</v>
      </c>
      <c r="D104" s="1"/>
      <c r="E104" s="39" t="s">
        <v>210</v>
      </c>
      <c r="F104" s="1"/>
      <c r="H104" s="496" t="s">
        <v>211</v>
      </c>
    </row>
    <row r="105" spans="1:8" hidden="1">
      <c r="A105" s="40" t="s">
        <v>159</v>
      </c>
      <c r="B105" s="39" t="s">
        <v>212</v>
      </c>
      <c r="C105" s="496" t="s">
        <v>169</v>
      </c>
      <c r="D105" s="1"/>
      <c r="E105" s="39"/>
      <c r="F105" s="1"/>
      <c r="H105" s="496" t="s">
        <v>213</v>
      </c>
    </row>
    <row r="106" spans="1:8" hidden="1">
      <c r="A106" s="40" t="s">
        <v>159</v>
      </c>
      <c r="B106" s="39" t="s">
        <v>214</v>
      </c>
      <c r="C106" s="496" t="s">
        <v>170</v>
      </c>
      <c r="D106" s="1"/>
      <c r="E106" s="39"/>
      <c r="F106" s="1"/>
      <c r="H106" s="496" t="s">
        <v>215</v>
      </c>
    </row>
    <row r="107" spans="1:8" hidden="1">
      <c r="A107" s="40" t="s">
        <v>159</v>
      </c>
      <c r="B107" s="39" t="s">
        <v>216</v>
      </c>
      <c r="C107" s="496" t="s">
        <v>171</v>
      </c>
      <c r="D107" s="1"/>
      <c r="E107" s="39" t="s">
        <v>216</v>
      </c>
      <c r="F107" s="1"/>
      <c r="H107" s="496" t="s">
        <v>217</v>
      </c>
    </row>
    <row r="108" spans="1:8" hidden="1">
      <c r="A108" s="40" t="s">
        <v>159</v>
      </c>
      <c r="B108" s="39" t="s">
        <v>218</v>
      </c>
      <c r="C108" s="496" t="s">
        <v>172</v>
      </c>
      <c r="D108" s="1"/>
      <c r="E108" s="39"/>
      <c r="F108" s="1"/>
      <c r="H108" s="496" t="s">
        <v>219</v>
      </c>
    </row>
    <row r="109" spans="1:8" hidden="1">
      <c r="A109" s="40" t="s">
        <v>159</v>
      </c>
      <c r="B109" s="39" t="s">
        <v>99</v>
      </c>
      <c r="C109" s="496" t="s">
        <v>98</v>
      </c>
      <c r="D109" s="1"/>
      <c r="E109" s="39"/>
      <c r="F109" s="1"/>
      <c r="H109" s="496" t="s">
        <v>220</v>
      </c>
    </row>
    <row r="110" spans="1:8" hidden="1">
      <c r="A110" s="40" t="s">
        <v>159</v>
      </c>
      <c r="B110" s="39" t="s">
        <v>221</v>
      </c>
      <c r="C110" s="496" t="s">
        <v>173</v>
      </c>
      <c r="D110" s="1"/>
      <c r="E110" s="39"/>
      <c r="F110" s="1"/>
      <c r="H110" s="496" t="s">
        <v>222</v>
      </c>
    </row>
    <row r="111" spans="1:8" hidden="1">
      <c r="A111" s="40" t="s">
        <v>159</v>
      </c>
      <c r="B111" s="39" t="s">
        <v>103</v>
      </c>
      <c r="C111" s="496" t="s">
        <v>102</v>
      </c>
      <c r="D111" s="1"/>
      <c r="E111" s="39"/>
      <c r="F111" s="1"/>
      <c r="H111" s="496" t="s">
        <v>223</v>
      </c>
    </row>
    <row r="112" spans="1:8" hidden="1">
      <c r="A112" s="40" t="s">
        <v>159</v>
      </c>
      <c r="B112" s="39" t="s">
        <v>105</v>
      </c>
      <c r="C112" s="496" t="s">
        <v>104</v>
      </c>
      <c r="D112" s="1"/>
      <c r="E112" s="39"/>
      <c r="F112" s="1"/>
      <c r="H112" s="496" t="s">
        <v>224</v>
      </c>
    </row>
    <row r="113" spans="1:8" hidden="1">
      <c r="A113" s="40" t="s">
        <v>159</v>
      </c>
      <c r="B113" s="39" t="s">
        <v>225</v>
      </c>
      <c r="C113" s="496" t="s">
        <v>175</v>
      </c>
      <c r="D113" s="1"/>
      <c r="E113" s="39"/>
      <c r="F113" s="1"/>
      <c r="H113" s="496" t="s">
        <v>226</v>
      </c>
    </row>
    <row r="114" spans="1:8" hidden="1">
      <c r="A114" s="40" t="s">
        <v>159</v>
      </c>
      <c r="B114" s="39" t="s">
        <v>227</v>
      </c>
      <c r="C114" s="496" t="s">
        <v>176</v>
      </c>
      <c r="D114" s="1"/>
      <c r="E114" s="39"/>
      <c r="F114" s="1"/>
      <c r="H114" s="496" t="s">
        <v>228</v>
      </c>
    </row>
    <row r="115" spans="1:8" hidden="1">
      <c r="A115" s="40" t="s">
        <v>159</v>
      </c>
      <c r="B115" s="39" t="s">
        <v>229</v>
      </c>
      <c r="C115" s="496" t="s">
        <v>177</v>
      </c>
      <c r="D115" s="1"/>
      <c r="E115" s="39"/>
      <c r="F115" s="1"/>
      <c r="H115" s="496" t="s">
        <v>230</v>
      </c>
    </row>
    <row r="116" spans="1:8" hidden="1">
      <c r="A116" s="40" t="s">
        <v>159</v>
      </c>
      <c r="B116" s="39" t="s">
        <v>107</v>
      </c>
      <c r="C116" s="496" t="s">
        <v>106</v>
      </c>
      <c r="D116" s="1"/>
      <c r="E116" s="39"/>
      <c r="F116" s="1"/>
      <c r="H116" s="496" t="s">
        <v>231</v>
      </c>
    </row>
    <row r="117" spans="1:8" hidden="1">
      <c r="A117" s="40" t="s">
        <v>159</v>
      </c>
      <c r="B117" s="39" t="s">
        <v>109</v>
      </c>
      <c r="C117" s="496" t="s">
        <v>108</v>
      </c>
      <c r="D117" s="1"/>
      <c r="E117" s="39"/>
      <c r="F117" s="1"/>
      <c r="H117" s="496" t="s">
        <v>232</v>
      </c>
    </row>
    <row r="118" spans="1:8" hidden="1">
      <c r="A118" s="40" t="s">
        <v>159</v>
      </c>
      <c r="B118" s="39" t="s">
        <v>111</v>
      </c>
      <c r="C118" s="496" t="s">
        <v>110</v>
      </c>
      <c r="D118" s="1"/>
      <c r="E118" s="39"/>
      <c r="F118" s="1"/>
      <c r="H118" s="496" t="s">
        <v>233</v>
      </c>
    </row>
    <row r="119" spans="1:8" hidden="1">
      <c r="A119" s="40" t="s">
        <v>159</v>
      </c>
      <c r="B119" s="39" t="s">
        <v>113</v>
      </c>
      <c r="C119" s="496" t="s">
        <v>112</v>
      </c>
      <c r="D119" s="1"/>
      <c r="E119" s="39"/>
      <c r="F119" s="1"/>
      <c r="H119" s="501" t="s">
        <v>234</v>
      </c>
    </row>
    <row r="120" spans="1:8" hidden="1">
      <c r="A120" s="40" t="s">
        <v>159</v>
      </c>
      <c r="B120" s="39" t="s">
        <v>235</v>
      </c>
      <c r="C120" s="496" t="s">
        <v>178</v>
      </c>
      <c r="D120" s="1"/>
      <c r="E120" s="39"/>
      <c r="F120" s="1"/>
      <c r="H120" s="501" t="s">
        <v>236</v>
      </c>
    </row>
    <row r="121" spans="1:8" hidden="1">
      <c r="A121" s="40" t="s">
        <v>159</v>
      </c>
      <c r="B121" s="39" t="s">
        <v>117</v>
      </c>
      <c r="C121" s="496" t="s">
        <v>116</v>
      </c>
      <c r="D121" s="1"/>
      <c r="E121" s="39"/>
      <c r="F121" s="1"/>
      <c r="H121" s="501" t="s">
        <v>237</v>
      </c>
    </row>
    <row r="122" spans="1:8" hidden="1">
      <c r="A122" s="40" t="s">
        <v>159</v>
      </c>
      <c r="B122" s="39" t="s">
        <v>238</v>
      </c>
      <c r="C122" s="496" t="s">
        <v>179</v>
      </c>
      <c r="D122" s="1"/>
      <c r="E122" s="39"/>
      <c r="F122" s="1"/>
      <c r="H122" s="501" t="s">
        <v>239</v>
      </c>
    </row>
    <row r="123" spans="1:8" hidden="1">
      <c r="A123" s="40" t="s">
        <v>159</v>
      </c>
      <c r="B123" s="39" t="s">
        <v>240</v>
      </c>
      <c r="C123" s="496" t="s">
        <v>180</v>
      </c>
      <c r="D123" s="1"/>
      <c r="E123" s="39"/>
      <c r="F123" s="1"/>
      <c r="H123" s="496" t="s">
        <v>241</v>
      </c>
    </row>
    <row r="124" spans="1:8" hidden="1">
      <c r="A124" s="40" t="s">
        <v>159</v>
      </c>
      <c r="B124" s="39" t="s">
        <v>242</v>
      </c>
      <c r="C124" s="496" t="s">
        <v>181</v>
      </c>
      <c r="D124" s="1"/>
      <c r="E124" s="39"/>
      <c r="F124" s="1"/>
      <c r="H124" s="496" t="s">
        <v>243</v>
      </c>
    </row>
    <row r="125" spans="1:8" hidden="1">
      <c r="A125" s="40" t="s">
        <v>159</v>
      </c>
      <c r="B125" s="39" t="s">
        <v>244</v>
      </c>
      <c r="C125" s="496" t="s">
        <v>183</v>
      </c>
      <c r="D125" s="1"/>
      <c r="E125" s="39"/>
      <c r="F125" s="1"/>
      <c r="H125" s="496" t="s">
        <v>245</v>
      </c>
    </row>
    <row r="126" spans="1:8" hidden="1">
      <c r="A126" s="40" t="s">
        <v>159</v>
      </c>
      <c r="B126" s="39" t="s">
        <v>246</v>
      </c>
      <c r="C126" s="496" t="s">
        <v>185</v>
      </c>
      <c r="D126" s="1"/>
      <c r="E126" s="39"/>
      <c r="F126" s="1"/>
      <c r="H126" s="496" t="s">
        <v>247</v>
      </c>
    </row>
    <row r="127" spans="1:8" hidden="1">
      <c r="A127" s="40" t="s">
        <v>159</v>
      </c>
      <c r="B127" s="39" t="s">
        <v>248</v>
      </c>
      <c r="C127" s="496" t="s">
        <v>187</v>
      </c>
      <c r="D127" s="1"/>
      <c r="E127" s="39"/>
      <c r="F127" s="1"/>
      <c r="H127" s="76" t="s">
        <v>249</v>
      </c>
    </row>
    <row r="128" spans="1:8" hidden="1">
      <c r="A128" s="40" t="s">
        <v>159</v>
      </c>
      <c r="B128" s="39" t="s">
        <v>250</v>
      </c>
      <c r="C128" s="496" t="s">
        <v>189</v>
      </c>
      <c r="D128" s="1"/>
      <c r="E128" s="39"/>
      <c r="F128" s="1"/>
      <c r="H128" s="39" t="s">
        <v>251</v>
      </c>
    </row>
    <row r="129" spans="1:8" hidden="1">
      <c r="A129" s="40" t="s">
        <v>159</v>
      </c>
      <c r="B129" s="39" t="s">
        <v>252</v>
      </c>
      <c r="C129" s="496" t="s">
        <v>191</v>
      </c>
      <c r="D129" s="1"/>
      <c r="E129" s="39"/>
      <c r="F129" s="1"/>
      <c r="H129" s="258" t="s">
        <v>253</v>
      </c>
    </row>
    <row r="130" spans="1:8" hidden="1">
      <c r="A130" s="40" t="s">
        <v>159</v>
      </c>
      <c r="B130" s="39" t="s">
        <v>254</v>
      </c>
      <c r="C130" s="496" t="s">
        <v>193</v>
      </c>
      <c r="D130" s="1"/>
      <c r="E130" s="39"/>
      <c r="F130" s="1"/>
      <c r="H130" s="39" t="s">
        <v>255</v>
      </c>
    </row>
    <row r="131" spans="1:8" hidden="1">
      <c r="A131" s="40" t="s">
        <v>159</v>
      </c>
      <c r="B131" s="39" t="s">
        <v>256</v>
      </c>
      <c r="C131" s="496" t="s">
        <v>195</v>
      </c>
      <c r="D131" s="1"/>
      <c r="E131" s="39"/>
      <c r="F131" s="1"/>
      <c r="H131" s="39" t="s">
        <v>257</v>
      </c>
    </row>
    <row r="132" spans="1:8" hidden="1">
      <c r="A132" s="40" t="s">
        <v>159</v>
      </c>
      <c r="B132" s="39" t="s">
        <v>258</v>
      </c>
      <c r="C132" s="496" t="s">
        <v>197</v>
      </c>
      <c r="D132" s="1"/>
      <c r="E132" s="39"/>
      <c r="F132" s="1"/>
      <c r="H132" s="39" t="s">
        <v>259</v>
      </c>
    </row>
    <row r="133" spans="1:8" hidden="1">
      <c r="A133" s="40" t="s">
        <v>159</v>
      </c>
      <c r="B133" s="39" t="s">
        <v>260</v>
      </c>
      <c r="C133" s="60" t="s">
        <v>199</v>
      </c>
      <c r="D133" s="1"/>
      <c r="E133" s="39" t="s">
        <v>260</v>
      </c>
      <c r="F133" s="1"/>
      <c r="H133" s="39" t="s">
        <v>261</v>
      </c>
    </row>
    <row r="134" spans="1:8" hidden="1">
      <c r="A134" s="40" t="s">
        <v>159</v>
      </c>
      <c r="B134" s="39" t="s">
        <v>262</v>
      </c>
      <c r="C134" s="60" t="s">
        <v>201</v>
      </c>
      <c r="D134" s="1"/>
      <c r="E134" s="39"/>
      <c r="F134" s="1"/>
      <c r="H134" s="39" t="s">
        <v>263</v>
      </c>
    </row>
    <row r="135" spans="1:8" hidden="1">
      <c r="A135" s="40" t="s">
        <v>159</v>
      </c>
      <c r="B135" s="39" t="s">
        <v>264</v>
      </c>
      <c r="C135" s="496" t="s">
        <v>203</v>
      </c>
      <c r="D135" s="1"/>
      <c r="E135" s="39"/>
      <c r="F135" s="1"/>
      <c r="H135" s="71" t="s">
        <v>265</v>
      </c>
    </row>
    <row r="136" spans="1:8" hidden="1">
      <c r="A136" s="40" t="s">
        <v>159</v>
      </c>
      <c r="B136" s="39" t="s">
        <v>266</v>
      </c>
      <c r="C136" s="496" t="s">
        <v>205</v>
      </c>
      <c r="D136" s="1"/>
      <c r="E136" s="39"/>
      <c r="F136" s="1"/>
      <c r="H136" s="39" t="s">
        <v>267</v>
      </c>
    </row>
    <row r="137" spans="1:8" hidden="1">
      <c r="A137" s="40" t="s">
        <v>159</v>
      </c>
      <c r="B137" s="39" t="s">
        <v>126</v>
      </c>
      <c r="C137" s="496" t="s">
        <v>125</v>
      </c>
      <c r="D137" s="1"/>
      <c r="E137" s="39"/>
      <c r="F137" s="1"/>
      <c r="H137" s="39" t="s">
        <v>268</v>
      </c>
    </row>
    <row r="138" spans="1:8" hidden="1">
      <c r="A138" s="40" t="s">
        <v>159</v>
      </c>
      <c r="B138" s="39" t="s">
        <v>128</v>
      </c>
      <c r="C138" s="496" t="s">
        <v>127</v>
      </c>
      <c r="D138" s="1"/>
      <c r="E138" s="39"/>
      <c r="F138" s="1"/>
      <c r="H138" s="71" t="s">
        <v>269</v>
      </c>
    </row>
    <row r="139" spans="1:8" hidden="1">
      <c r="A139" s="40" t="s">
        <v>159</v>
      </c>
      <c r="B139" s="39" t="s">
        <v>130</v>
      </c>
      <c r="C139" s="496" t="s">
        <v>129</v>
      </c>
      <c r="D139" s="1"/>
      <c r="E139" s="39"/>
      <c r="F139" s="1"/>
      <c r="H139" s="39" t="s">
        <v>270</v>
      </c>
    </row>
    <row r="140" spans="1:8" hidden="1">
      <c r="A140" s="40" t="s">
        <v>159</v>
      </c>
      <c r="B140" s="39"/>
      <c r="C140" s="496" t="s">
        <v>131</v>
      </c>
      <c r="D140" s="1"/>
      <c r="E140" s="39"/>
      <c r="F140" s="1"/>
      <c r="H140" s="39" t="s">
        <v>271</v>
      </c>
    </row>
    <row r="141" spans="1:8" hidden="1">
      <c r="A141" s="40" t="s">
        <v>159</v>
      </c>
      <c r="B141" s="39"/>
      <c r="C141" s="496" t="s">
        <v>206</v>
      </c>
      <c r="D141" s="1"/>
      <c r="E141" s="39"/>
      <c r="F141" s="1"/>
      <c r="H141" s="39" t="s">
        <v>272</v>
      </c>
    </row>
    <row r="142" spans="1:8" hidden="1">
      <c r="A142" s="40" t="s">
        <v>159</v>
      </c>
      <c r="B142" s="39"/>
      <c r="C142" s="496" t="s">
        <v>207</v>
      </c>
      <c r="D142" s="1"/>
      <c r="E142" s="39"/>
      <c r="F142" s="1"/>
      <c r="H142" s="39" t="s">
        <v>273</v>
      </c>
    </row>
    <row r="143" spans="1:8" hidden="1">
      <c r="A143" s="40" t="s">
        <v>159</v>
      </c>
      <c r="B143" s="39" t="s">
        <v>135</v>
      </c>
      <c r="C143" s="496" t="s">
        <v>134</v>
      </c>
      <c r="D143" s="1"/>
      <c r="E143" s="39"/>
      <c r="F143" s="1"/>
      <c r="H143" s="39" t="s">
        <v>274</v>
      </c>
    </row>
    <row r="144" spans="1:8" hidden="1">
      <c r="A144" s="40" t="s">
        <v>159</v>
      </c>
      <c r="B144" s="39" t="s">
        <v>275</v>
      </c>
      <c r="C144" s="496" t="s">
        <v>209</v>
      </c>
      <c r="D144" s="1"/>
      <c r="E144" s="39"/>
      <c r="F144" s="1"/>
      <c r="H144" s="39" t="s">
        <v>276</v>
      </c>
    </row>
    <row r="145" spans="1:8" hidden="1">
      <c r="A145" s="40" t="s">
        <v>159</v>
      </c>
      <c r="B145" s="39" t="s">
        <v>139</v>
      </c>
      <c r="C145" s="496" t="s">
        <v>138</v>
      </c>
      <c r="D145" s="1"/>
      <c r="E145" s="39"/>
      <c r="F145" s="1"/>
      <c r="H145" s="39" t="s">
        <v>277</v>
      </c>
    </row>
    <row r="146" spans="1:8" hidden="1">
      <c r="A146" s="40" t="s">
        <v>159</v>
      </c>
      <c r="B146" s="39"/>
      <c r="C146" s="496" t="s">
        <v>140</v>
      </c>
      <c r="D146" s="1"/>
      <c r="E146" s="39"/>
      <c r="F146" s="1"/>
      <c r="H146" s="39" t="s">
        <v>278</v>
      </c>
    </row>
    <row r="147" spans="1:8" hidden="1">
      <c r="A147" s="40" t="s">
        <v>159</v>
      </c>
      <c r="B147" s="39" t="s">
        <v>142</v>
      </c>
      <c r="C147" s="76" t="s">
        <v>141</v>
      </c>
      <c r="D147" s="1"/>
      <c r="E147" s="39"/>
      <c r="F147" s="1"/>
      <c r="H147" s="39" t="s">
        <v>279</v>
      </c>
    </row>
    <row r="148" spans="1:8" hidden="1">
      <c r="A148" s="40" t="s">
        <v>159</v>
      </c>
      <c r="B148" s="39"/>
      <c r="C148" s="496" t="s">
        <v>280</v>
      </c>
      <c r="D148" s="1"/>
      <c r="E148" s="39"/>
      <c r="F148" s="1"/>
      <c r="H148" s="499" t="s">
        <v>281</v>
      </c>
    </row>
    <row r="149" spans="1:8" hidden="1">
      <c r="A149" s="40" t="s">
        <v>159</v>
      </c>
      <c r="B149" s="39" t="s">
        <v>145</v>
      </c>
      <c r="C149" s="496" t="s">
        <v>144</v>
      </c>
      <c r="D149" s="1"/>
      <c r="E149" s="39"/>
      <c r="F149" s="1"/>
      <c r="H149" s="499" t="s">
        <v>282</v>
      </c>
    </row>
    <row r="150" spans="1:8" hidden="1">
      <c r="A150" s="40" t="s">
        <v>159</v>
      </c>
      <c r="B150" s="39" t="s">
        <v>147</v>
      </c>
      <c r="C150" s="496" t="s">
        <v>283</v>
      </c>
      <c r="D150" s="1"/>
      <c r="E150" s="39"/>
      <c r="F150" s="1"/>
      <c r="H150" s="39" t="s">
        <v>284</v>
      </c>
    </row>
    <row r="151" spans="1:8" hidden="1">
      <c r="A151" s="40" t="s">
        <v>159</v>
      </c>
      <c r="B151" s="496" t="s">
        <v>149</v>
      </c>
      <c r="C151" s="496"/>
      <c r="D151" s="1"/>
      <c r="E151" s="39"/>
      <c r="F151" s="1"/>
      <c r="H151" s="39" t="s">
        <v>285</v>
      </c>
    </row>
    <row r="152" spans="1:8" hidden="1">
      <c r="A152" s="40" t="s">
        <v>159</v>
      </c>
      <c r="B152" s="496" t="s">
        <v>151</v>
      </c>
      <c r="C152" s="496"/>
      <c r="D152" s="1"/>
      <c r="E152" s="39"/>
      <c r="F152" s="1"/>
      <c r="H152" s="39" t="s">
        <v>286</v>
      </c>
    </row>
    <row r="153" spans="1:8" hidden="1">
      <c r="A153" s="40" t="s">
        <v>159</v>
      </c>
      <c r="B153" s="496" t="s">
        <v>153</v>
      </c>
      <c r="C153" s="496"/>
      <c r="D153" s="1"/>
      <c r="E153" s="39"/>
      <c r="F153" s="1"/>
      <c r="H153" s="39" t="s">
        <v>287</v>
      </c>
    </row>
    <row r="154" spans="1:8" hidden="1">
      <c r="A154" s="40" t="s">
        <v>159</v>
      </c>
      <c r="B154" s="496" t="s">
        <v>155</v>
      </c>
      <c r="C154" s="496"/>
      <c r="D154" s="1"/>
      <c r="E154" s="39"/>
      <c r="F154" s="1"/>
      <c r="H154" s="39" t="s">
        <v>288</v>
      </c>
    </row>
    <row r="155" spans="1:8" hidden="1">
      <c r="A155" s="40" t="s">
        <v>159</v>
      </c>
      <c r="B155" s="496" t="s">
        <v>157</v>
      </c>
      <c r="C155" s="496"/>
      <c r="D155" s="1"/>
      <c r="E155" s="39"/>
      <c r="F155" s="1"/>
      <c r="H155" s="496" t="s">
        <v>289</v>
      </c>
    </row>
    <row r="156" spans="1:8" hidden="1">
      <c r="A156" s="502" t="s">
        <v>290</v>
      </c>
      <c r="B156" s="496" t="s">
        <v>34</v>
      </c>
      <c r="C156" s="496"/>
      <c r="D156" s="1"/>
      <c r="E156" s="39"/>
      <c r="F156" s="1"/>
      <c r="H156" s="496" t="s">
        <v>291</v>
      </c>
    </row>
    <row r="157" spans="1:8" hidden="1">
      <c r="A157" s="502" t="s">
        <v>290</v>
      </c>
      <c r="B157" s="39" t="s">
        <v>37</v>
      </c>
      <c r="C157" s="496" t="s">
        <v>35</v>
      </c>
      <c r="D157" s="1"/>
      <c r="E157" s="39"/>
      <c r="F157" s="1"/>
      <c r="H157" s="496" t="s">
        <v>292</v>
      </c>
    </row>
    <row r="158" spans="1:8" hidden="1">
      <c r="A158" s="502" t="s">
        <v>290</v>
      </c>
      <c r="B158" s="39" t="s">
        <v>293</v>
      </c>
      <c r="C158" s="496" t="s">
        <v>211</v>
      </c>
      <c r="D158" s="1"/>
      <c r="E158" s="39"/>
      <c r="F158" s="1"/>
      <c r="H158" s="496" t="s">
        <v>294</v>
      </c>
    </row>
    <row r="159" spans="1:8" hidden="1">
      <c r="A159" s="502" t="s">
        <v>290</v>
      </c>
      <c r="B159" s="39" t="s">
        <v>41</v>
      </c>
      <c r="C159" s="496" t="s">
        <v>38</v>
      </c>
      <c r="D159" s="1"/>
      <c r="E159" s="39"/>
      <c r="F159" s="1"/>
      <c r="H159" s="496" t="s">
        <v>295</v>
      </c>
    </row>
    <row r="160" spans="1:8" hidden="1">
      <c r="A160" s="502" t="s">
        <v>290</v>
      </c>
      <c r="B160" s="39" t="s">
        <v>43</v>
      </c>
      <c r="C160" s="496" t="s">
        <v>42</v>
      </c>
      <c r="D160" s="1"/>
      <c r="E160" s="39"/>
      <c r="F160" s="1"/>
      <c r="H160" s="496" t="s">
        <v>296</v>
      </c>
    </row>
    <row r="161" spans="1:8" hidden="1">
      <c r="A161" s="502" t="s">
        <v>290</v>
      </c>
      <c r="B161" s="39" t="s">
        <v>45</v>
      </c>
      <c r="C161" s="496" t="s">
        <v>44</v>
      </c>
      <c r="D161" s="1"/>
      <c r="E161" s="39"/>
      <c r="F161" s="1"/>
      <c r="H161" s="496" t="s">
        <v>297</v>
      </c>
    </row>
    <row r="162" spans="1:8" hidden="1">
      <c r="A162" s="502" t="s">
        <v>290</v>
      </c>
      <c r="B162" s="39" t="s">
        <v>47</v>
      </c>
      <c r="C162" s="496" t="s">
        <v>213</v>
      </c>
      <c r="D162" s="1"/>
      <c r="E162" s="39"/>
      <c r="F162" s="1"/>
      <c r="H162" s="496" t="s">
        <v>298</v>
      </c>
    </row>
    <row r="163" spans="1:8" hidden="1">
      <c r="A163" s="502" t="s">
        <v>290</v>
      </c>
      <c r="B163" s="39" t="s">
        <v>49</v>
      </c>
      <c r="C163" s="496" t="s">
        <v>48</v>
      </c>
      <c r="D163" s="1"/>
      <c r="E163" s="39"/>
      <c r="F163" s="1"/>
      <c r="H163" s="496" t="s">
        <v>299</v>
      </c>
    </row>
    <row r="164" spans="1:8" hidden="1">
      <c r="A164" s="502" t="s">
        <v>290</v>
      </c>
      <c r="B164" s="39" t="s">
        <v>51</v>
      </c>
      <c r="C164" s="496" t="s">
        <v>215</v>
      </c>
      <c r="D164" s="1"/>
      <c r="E164" s="39"/>
      <c r="F164" s="1"/>
      <c r="H164" s="496" t="s">
        <v>300</v>
      </c>
    </row>
    <row r="165" spans="1:8" hidden="1">
      <c r="A165" s="502" t="s">
        <v>290</v>
      </c>
      <c r="B165" s="39" t="s">
        <v>301</v>
      </c>
      <c r="C165" s="496" t="s">
        <v>217</v>
      </c>
      <c r="D165" s="1"/>
      <c r="E165" s="39"/>
      <c r="F165" s="1"/>
      <c r="H165" s="496" t="s">
        <v>302</v>
      </c>
    </row>
    <row r="166" spans="1:8" hidden="1">
      <c r="A166" s="502" t="s">
        <v>290</v>
      </c>
      <c r="B166" s="39" t="s">
        <v>303</v>
      </c>
      <c r="C166" s="496" t="s">
        <v>219</v>
      </c>
      <c r="D166" s="1"/>
      <c r="E166" s="39"/>
      <c r="F166" s="1"/>
      <c r="H166" s="496" t="s">
        <v>304</v>
      </c>
    </row>
    <row r="167" spans="1:8" hidden="1">
      <c r="A167" s="502" t="s">
        <v>290</v>
      </c>
      <c r="B167" s="39" t="s">
        <v>53</v>
      </c>
      <c r="C167" s="499" t="s">
        <v>52</v>
      </c>
      <c r="D167" s="1"/>
      <c r="E167" s="39"/>
      <c r="F167" s="1"/>
      <c r="H167" s="496" t="s">
        <v>305</v>
      </c>
    </row>
    <row r="168" spans="1:8" hidden="1">
      <c r="A168" s="502" t="s">
        <v>290</v>
      </c>
      <c r="B168" s="39" t="s">
        <v>55</v>
      </c>
      <c r="C168" s="496" t="s">
        <v>220</v>
      </c>
      <c r="D168" s="1"/>
      <c r="E168" s="39"/>
      <c r="F168" s="1"/>
      <c r="H168" s="76" t="s">
        <v>306</v>
      </c>
    </row>
    <row r="169" spans="1:8" hidden="1">
      <c r="A169" s="502" t="s">
        <v>290</v>
      </c>
      <c r="B169" s="39" t="s">
        <v>57</v>
      </c>
      <c r="C169" s="496" t="s">
        <v>56</v>
      </c>
      <c r="D169" s="1"/>
      <c r="E169" s="39"/>
      <c r="F169" s="1"/>
      <c r="H169" s="76" t="s">
        <v>307</v>
      </c>
    </row>
    <row r="170" spans="1:8" hidden="1">
      <c r="A170" s="502" t="s">
        <v>290</v>
      </c>
      <c r="B170" s="39" t="s">
        <v>59</v>
      </c>
      <c r="C170" s="496" t="s">
        <v>58</v>
      </c>
      <c r="D170" s="1"/>
      <c r="E170" s="39"/>
      <c r="F170" s="1"/>
      <c r="H170" s="76" t="s">
        <v>308</v>
      </c>
    </row>
    <row r="171" spans="1:8" hidden="1">
      <c r="A171" s="502" t="s">
        <v>290</v>
      </c>
      <c r="B171" s="39" t="s">
        <v>61</v>
      </c>
      <c r="C171" s="496" t="s">
        <v>60</v>
      </c>
      <c r="D171" s="1"/>
      <c r="E171" s="39"/>
      <c r="F171" s="1"/>
      <c r="H171" s="76" t="s">
        <v>309</v>
      </c>
    </row>
    <row r="172" spans="1:8" hidden="1">
      <c r="A172" s="502" t="s">
        <v>290</v>
      </c>
      <c r="B172" s="39" t="s">
        <v>63</v>
      </c>
      <c r="C172" s="496" t="s">
        <v>62</v>
      </c>
      <c r="D172" s="1"/>
      <c r="E172" s="39"/>
      <c r="F172" s="1"/>
      <c r="H172" s="76" t="s">
        <v>310</v>
      </c>
    </row>
    <row r="173" spans="1:8" hidden="1">
      <c r="A173" s="502" t="s">
        <v>290</v>
      </c>
      <c r="B173" s="39" t="s">
        <v>65</v>
      </c>
      <c r="C173" s="496" t="s">
        <v>64</v>
      </c>
      <c r="D173" s="1"/>
      <c r="E173" s="39"/>
      <c r="F173" s="1"/>
      <c r="H173" s="76" t="s">
        <v>311</v>
      </c>
    </row>
    <row r="174" spans="1:8" hidden="1">
      <c r="A174" s="502" t="s">
        <v>290</v>
      </c>
      <c r="B174" s="39" t="s">
        <v>67</v>
      </c>
      <c r="C174" s="496" t="s">
        <v>66</v>
      </c>
      <c r="D174" s="1"/>
      <c r="E174" s="39"/>
      <c r="F174" s="1"/>
      <c r="H174" s="76" t="s">
        <v>312</v>
      </c>
    </row>
    <row r="175" spans="1:8" hidden="1">
      <c r="A175" s="502" t="s">
        <v>290</v>
      </c>
      <c r="B175" s="39" t="s">
        <v>69</v>
      </c>
      <c r="C175" s="496" t="s">
        <v>68</v>
      </c>
      <c r="D175" s="1"/>
      <c r="E175" s="39"/>
      <c r="F175" s="1"/>
      <c r="H175" s="76" t="s">
        <v>313</v>
      </c>
    </row>
    <row r="176" spans="1:8" hidden="1">
      <c r="A176" s="502" t="s">
        <v>290</v>
      </c>
      <c r="B176" s="39" t="s">
        <v>71</v>
      </c>
      <c r="C176" s="496" t="s">
        <v>70</v>
      </c>
      <c r="D176" s="1"/>
      <c r="E176" s="39"/>
      <c r="F176" s="1"/>
      <c r="H176" s="76" t="s">
        <v>314</v>
      </c>
    </row>
    <row r="177" spans="1:8" hidden="1">
      <c r="A177" s="502" t="s">
        <v>290</v>
      </c>
      <c r="B177" s="39" t="s">
        <v>73</v>
      </c>
      <c r="C177" s="496" t="s">
        <v>72</v>
      </c>
      <c r="D177" s="1"/>
      <c r="E177" s="39"/>
      <c r="F177" s="1"/>
      <c r="H177" s="76" t="s">
        <v>315</v>
      </c>
    </row>
    <row r="178" spans="1:8" hidden="1">
      <c r="A178" s="502" t="s">
        <v>290</v>
      </c>
      <c r="B178" s="39" t="s">
        <v>75</v>
      </c>
      <c r="C178" s="496" t="s">
        <v>74</v>
      </c>
      <c r="D178" s="1"/>
      <c r="E178" s="39"/>
      <c r="F178" s="1"/>
      <c r="H178" s="76" t="s">
        <v>316</v>
      </c>
    </row>
    <row r="179" spans="1:8" hidden="1">
      <c r="A179" s="502" t="s">
        <v>290</v>
      </c>
      <c r="B179" s="39" t="s">
        <v>77</v>
      </c>
      <c r="C179" s="496" t="s">
        <v>76</v>
      </c>
      <c r="D179" s="1"/>
      <c r="E179" s="39"/>
      <c r="F179" s="1"/>
      <c r="H179" s="76" t="s">
        <v>317</v>
      </c>
    </row>
    <row r="180" spans="1:8" hidden="1">
      <c r="A180" s="502" t="s">
        <v>290</v>
      </c>
      <c r="B180" s="39" t="s">
        <v>79</v>
      </c>
      <c r="C180" s="496" t="s">
        <v>78</v>
      </c>
      <c r="D180" s="1"/>
      <c r="E180" s="39"/>
      <c r="F180" s="1"/>
      <c r="H180" s="76" t="s">
        <v>318</v>
      </c>
    </row>
    <row r="181" spans="1:8" hidden="1">
      <c r="A181" s="502" t="s">
        <v>290</v>
      </c>
      <c r="B181" s="39" t="s">
        <v>81</v>
      </c>
      <c r="C181" s="496" t="s">
        <v>80</v>
      </c>
      <c r="D181" s="1"/>
      <c r="E181" s="39"/>
      <c r="F181" s="1"/>
      <c r="H181" s="76" t="s">
        <v>319</v>
      </c>
    </row>
    <row r="182" spans="1:8" hidden="1">
      <c r="A182" s="502" t="s">
        <v>290</v>
      </c>
      <c r="B182" s="39" t="s">
        <v>83</v>
      </c>
      <c r="C182" s="496" t="s">
        <v>82</v>
      </c>
      <c r="D182" s="1"/>
      <c r="E182" s="39"/>
      <c r="F182" s="1"/>
      <c r="H182" s="76" t="s">
        <v>320</v>
      </c>
    </row>
    <row r="183" spans="1:8" hidden="1">
      <c r="A183" s="502" t="s">
        <v>290</v>
      </c>
      <c r="B183" s="39" t="s">
        <v>85</v>
      </c>
      <c r="C183" s="496" t="s">
        <v>84</v>
      </c>
      <c r="D183" s="1"/>
      <c r="E183" s="39"/>
      <c r="F183" s="1"/>
      <c r="H183" s="76" t="s">
        <v>321</v>
      </c>
    </row>
    <row r="184" spans="1:8" hidden="1">
      <c r="A184" s="502" t="s">
        <v>290</v>
      </c>
      <c r="B184" s="39" t="s">
        <v>87</v>
      </c>
      <c r="C184" s="496" t="s">
        <v>86</v>
      </c>
      <c r="D184" s="1"/>
      <c r="E184" s="39"/>
      <c r="F184" s="1"/>
      <c r="H184" s="76" t="s">
        <v>322</v>
      </c>
    </row>
    <row r="185" spans="1:8" hidden="1">
      <c r="A185" s="502" t="s">
        <v>290</v>
      </c>
      <c r="B185" s="39" t="s">
        <v>89</v>
      </c>
      <c r="C185" s="496" t="s">
        <v>88</v>
      </c>
      <c r="D185" s="1"/>
      <c r="E185" s="39"/>
      <c r="F185" s="1"/>
      <c r="H185" s="76" t="s">
        <v>323</v>
      </c>
    </row>
    <row r="186" spans="1:8" hidden="1">
      <c r="A186" s="502" t="s">
        <v>290</v>
      </c>
      <c r="B186" s="39" t="s">
        <v>91</v>
      </c>
      <c r="C186" s="496" t="s">
        <v>90</v>
      </c>
      <c r="D186" s="1"/>
      <c r="E186" s="39"/>
      <c r="F186" s="1"/>
      <c r="H186" s="76" t="s">
        <v>324</v>
      </c>
    </row>
    <row r="187" spans="1:8" hidden="1">
      <c r="A187" s="502" t="s">
        <v>290</v>
      </c>
      <c r="B187" s="39" t="s">
        <v>93</v>
      </c>
      <c r="C187" s="496" t="s">
        <v>92</v>
      </c>
      <c r="D187" s="1"/>
      <c r="E187" s="39"/>
      <c r="F187" s="1"/>
      <c r="H187" s="76" t="s">
        <v>325</v>
      </c>
    </row>
    <row r="188" spans="1:8" hidden="1">
      <c r="A188" s="502" t="s">
        <v>290</v>
      </c>
      <c r="B188" s="39" t="s">
        <v>95</v>
      </c>
      <c r="C188" s="496" t="s">
        <v>94</v>
      </c>
      <c r="D188" s="1"/>
      <c r="E188" s="39"/>
      <c r="F188" s="1"/>
      <c r="H188" s="496" t="s">
        <v>326</v>
      </c>
    </row>
    <row r="189" spans="1:8" hidden="1">
      <c r="A189" s="502" t="s">
        <v>290</v>
      </c>
      <c r="B189" s="39" t="s">
        <v>97</v>
      </c>
      <c r="C189" s="496" t="s">
        <v>96</v>
      </c>
      <c r="D189" s="1"/>
      <c r="E189" s="39"/>
      <c r="F189" s="1"/>
      <c r="H189" s="496" t="s">
        <v>327</v>
      </c>
    </row>
    <row r="190" spans="1:8" hidden="1">
      <c r="A190" s="502" t="s">
        <v>290</v>
      </c>
      <c r="B190" s="39" t="s">
        <v>99</v>
      </c>
      <c r="C190" s="496" t="s">
        <v>98</v>
      </c>
      <c r="D190" s="1"/>
      <c r="E190" s="39"/>
      <c r="F190" s="1"/>
      <c r="H190" s="496" t="s">
        <v>328</v>
      </c>
    </row>
    <row r="191" spans="1:8" hidden="1">
      <c r="A191" s="502" t="s">
        <v>290</v>
      </c>
      <c r="B191" s="39" t="s">
        <v>101</v>
      </c>
      <c r="C191" s="496" t="s">
        <v>100</v>
      </c>
      <c r="D191" s="1"/>
      <c r="E191" s="39"/>
      <c r="F191" s="1"/>
      <c r="H191" s="496" t="s">
        <v>329</v>
      </c>
    </row>
    <row r="192" spans="1:8" hidden="1">
      <c r="A192" s="502" t="s">
        <v>290</v>
      </c>
      <c r="B192" s="39" t="s">
        <v>103</v>
      </c>
      <c r="C192" s="496" t="s">
        <v>102</v>
      </c>
      <c r="D192" s="1"/>
      <c r="E192" s="39"/>
      <c r="F192" s="1"/>
      <c r="H192" s="496" t="s">
        <v>330</v>
      </c>
    </row>
    <row r="193" spans="1:8" hidden="1">
      <c r="A193" s="502" t="s">
        <v>290</v>
      </c>
      <c r="B193" s="39" t="s">
        <v>105</v>
      </c>
      <c r="C193" s="496" t="s">
        <v>104</v>
      </c>
      <c r="D193" s="1"/>
      <c r="E193" s="39"/>
      <c r="F193" s="1"/>
      <c r="H193" s="496" t="s">
        <v>331</v>
      </c>
    </row>
    <row r="194" spans="1:8" hidden="1">
      <c r="A194" s="502" t="s">
        <v>290</v>
      </c>
      <c r="B194" s="39" t="s">
        <v>107</v>
      </c>
      <c r="C194" s="496" t="s">
        <v>106</v>
      </c>
      <c r="D194" s="1"/>
      <c r="E194" s="39"/>
      <c r="F194" s="1"/>
      <c r="H194" s="496" t="s">
        <v>332</v>
      </c>
    </row>
    <row r="195" spans="1:8" hidden="1">
      <c r="A195" s="502" t="s">
        <v>290</v>
      </c>
      <c r="B195" s="39" t="s">
        <v>333</v>
      </c>
      <c r="C195" s="496" t="s">
        <v>222</v>
      </c>
      <c r="D195" s="1"/>
      <c r="E195" s="39"/>
      <c r="F195" s="1"/>
      <c r="H195" s="496" t="s">
        <v>334</v>
      </c>
    </row>
    <row r="196" spans="1:8" hidden="1">
      <c r="A196" s="502" t="s">
        <v>290</v>
      </c>
      <c r="B196" s="39" t="s">
        <v>111</v>
      </c>
      <c r="C196" s="496" t="s">
        <v>110</v>
      </c>
      <c r="D196" s="1"/>
      <c r="E196" s="39"/>
      <c r="F196" s="1"/>
      <c r="H196" s="496" t="s">
        <v>335</v>
      </c>
    </row>
    <row r="197" spans="1:8" hidden="1">
      <c r="A197" s="502" t="s">
        <v>290</v>
      </c>
      <c r="B197" s="39" t="s">
        <v>113</v>
      </c>
      <c r="C197" s="496" t="s">
        <v>112</v>
      </c>
      <c r="D197" s="1"/>
      <c r="E197" s="39"/>
      <c r="F197" s="1"/>
      <c r="H197" s="496" t="s">
        <v>336</v>
      </c>
    </row>
    <row r="198" spans="1:8" hidden="1">
      <c r="A198" s="502" t="s">
        <v>290</v>
      </c>
      <c r="B198" s="39" t="s">
        <v>235</v>
      </c>
      <c r="C198" s="496" t="s">
        <v>178</v>
      </c>
      <c r="D198" s="1"/>
      <c r="E198" s="39"/>
      <c r="F198" s="1"/>
      <c r="H198" s="496" t="s">
        <v>337</v>
      </c>
    </row>
    <row r="199" spans="1:8" hidden="1">
      <c r="A199" s="502" t="s">
        <v>290</v>
      </c>
      <c r="B199" s="39" t="s">
        <v>117</v>
      </c>
      <c r="C199" s="496" t="s">
        <v>116</v>
      </c>
      <c r="D199" s="1"/>
      <c r="E199" s="39"/>
      <c r="F199" s="1"/>
      <c r="H199" s="496" t="s">
        <v>338</v>
      </c>
    </row>
    <row r="200" spans="1:8" hidden="1">
      <c r="A200" s="502" t="s">
        <v>290</v>
      </c>
      <c r="B200" s="39" t="s">
        <v>339</v>
      </c>
      <c r="C200" s="496" t="s">
        <v>223</v>
      </c>
      <c r="D200" s="1"/>
      <c r="E200" s="39"/>
      <c r="F200" s="1"/>
      <c r="H200" s="496" t="s">
        <v>340</v>
      </c>
    </row>
    <row r="201" spans="1:8" hidden="1">
      <c r="A201" s="502" t="s">
        <v>290</v>
      </c>
      <c r="B201" s="39" t="s">
        <v>341</v>
      </c>
      <c r="C201" s="496" t="s">
        <v>224</v>
      </c>
      <c r="D201" s="1"/>
      <c r="E201" s="39"/>
      <c r="F201" s="1"/>
      <c r="H201" s="496" t="s">
        <v>342</v>
      </c>
    </row>
    <row r="202" spans="1:8" hidden="1">
      <c r="A202" s="502" t="s">
        <v>290</v>
      </c>
      <c r="B202" s="39" t="s">
        <v>343</v>
      </c>
      <c r="C202" s="496" t="s">
        <v>226</v>
      </c>
      <c r="D202" s="1"/>
      <c r="E202" s="39"/>
      <c r="F202" s="1"/>
      <c r="H202" s="496" t="s">
        <v>344</v>
      </c>
    </row>
    <row r="203" spans="1:8" hidden="1">
      <c r="A203" s="502" t="s">
        <v>290</v>
      </c>
      <c r="B203" s="39" t="s">
        <v>266</v>
      </c>
      <c r="C203" s="496" t="s">
        <v>205</v>
      </c>
      <c r="D203" s="1"/>
      <c r="E203" s="39"/>
      <c r="F203" s="1"/>
      <c r="H203" s="496" t="s">
        <v>345</v>
      </c>
    </row>
    <row r="204" spans="1:8" hidden="1">
      <c r="A204" s="502" t="s">
        <v>290</v>
      </c>
      <c r="B204" s="39" t="s">
        <v>126</v>
      </c>
      <c r="C204" s="496" t="s">
        <v>125</v>
      </c>
      <c r="D204" s="1"/>
      <c r="E204" s="39"/>
      <c r="F204" s="1"/>
      <c r="H204" s="39" t="s">
        <v>346</v>
      </c>
    </row>
    <row r="205" spans="1:8" hidden="1">
      <c r="A205" s="502" t="s">
        <v>290</v>
      </c>
      <c r="B205" s="39" t="s">
        <v>128</v>
      </c>
      <c r="C205" s="496" t="s">
        <v>127</v>
      </c>
      <c r="D205" s="1"/>
      <c r="E205" s="39"/>
      <c r="F205" s="1"/>
      <c r="H205" s="39" t="s">
        <v>347</v>
      </c>
    </row>
    <row r="206" spans="1:8" hidden="1">
      <c r="A206" s="502" t="s">
        <v>290</v>
      </c>
      <c r="B206" s="39" t="s">
        <v>130</v>
      </c>
      <c r="C206" s="496" t="s">
        <v>129</v>
      </c>
      <c r="D206" s="1"/>
      <c r="E206" s="39"/>
      <c r="F206" s="1"/>
      <c r="H206" s="496" t="s">
        <v>348</v>
      </c>
    </row>
    <row r="207" spans="1:8" hidden="1">
      <c r="A207" s="502" t="s">
        <v>290</v>
      </c>
      <c r="B207" s="39"/>
      <c r="C207" s="496" t="s">
        <v>228</v>
      </c>
      <c r="D207" s="1"/>
      <c r="E207" s="39"/>
      <c r="F207" s="1"/>
      <c r="H207" s="496" t="s">
        <v>349</v>
      </c>
    </row>
    <row r="208" spans="1:8" hidden="1">
      <c r="A208" s="502" t="s">
        <v>290</v>
      </c>
      <c r="B208" s="39"/>
      <c r="C208" s="496" t="s">
        <v>206</v>
      </c>
      <c r="D208" s="1"/>
      <c r="E208" s="39"/>
      <c r="F208" s="1"/>
      <c r="H208" s="496" t="s">
        <v>350</v>
      </c>
    </row>
    <row r="209" spans="1:8" hidden="1">
      <c r="A209" s="502" t="s">
        <v>290</v>
      </c>
      <c r="B209" s="39"/>
      <c r="C209" s="496" t="s">
        <v>207</v>
      </c>
      <c r="D209" s="1"/>
      <c r="E209" s="39"/>
      <c r="F209" s="1"/>
      <c r="H209" s="496" t="s">
        <v>351</v>
      </c>
    </row>
    <row r="210" spans="1:8" hidden="1">
      <c r="A210" s="502" t="s">
        <v>290</v>
      </c>
      <c r="B210" s="39" t="s">
        <v>135</v>
      </c>
      <c r="C210" s="496" t="s">
        <v>134</v>
      </c>
      <c r="D210" s="1"/>
      <c r="E210" s="39"/>
      <c r="F210" s="1"/>
      <c r="H210" s="496" t="s">
        <v>352</v>
      </c>
    </row>
    <row r="211" spans="1:8" hidden="1">
      <c r="A211" s="502" t="s">
        <v>290</v>
      </c>
      <c r="B211" s="39" t="s">
        <v>275</v>
      </c>
      <c r="C211" s="496" t="s">
        <v>209</v>
      </c>
      <c r="D211" s="1"/>
      <c r="E211" s="39"/>
      <c r="F211" s="1"/>
      <c r="H211" s="496" t="s">
        <v>353</v>
      </c>
    </row>
    <row r="212" spans="1:8" hidden="1">
      <c r="A212" s="502" t="s">
        <v>290</v>
      </c>
      <c r="B212" s="39" t="s">
        <v>139</v>
      </c>
      <c r="C212" s="496" t="s">
        <v>138</v>
      </c>
      <c r="D212" s="1"/>
      <c r="E212" s="39"/>
      <c r="F212" s="1"/>
      <c r="H212" s="496" t="s">
        <v>354</v>
      </c>
    </row>
    <row r="213" spans="1:8" hidden="1">
      <c r="A213" s="502" t="s">
        <v>290</v>
      </c>
      <c r="B213" s="39" t="s">
        <v>355</v>
      </c>
      <c r="C213" s="496" t="s">
        <v>230</v>
      </c>
      <c r="D213" s="1"/>
      <c r="E213" s="39"/>
      <c r="F213" s="1"/>
      <c r="H213" s="496" t="s">
        <v>356</v>
      </c>
    </row>
    <row r="214" spans="1:8" hidden="1">
      <c r="A214" s="502" t="s">
        <v>290</v>
      </c>
      <c r="B214" s="39" t="s">
        <v>357</v>
      </c>
      <c r="C214" s="496" t="s">
        <v>231</v>
      </c>
      <c r="D214" s="1"/>
      <c r="E214" s="39"/>
      <c r="F214" s="1"/>
      <c r="H214" s="496" t="s">
        <v>358</v>
      </c>
    </row>
    <row r="215" spans="1:8" hidden="1">
      <c r="A215" s="502" t="s">
        <v>290</v>
      </c>
      <c r="B215" s="39" t="s">
        <v>359</v>
      </c>
      <c r="C215" s="496" t="s">
        <v>232</v>
      </c>
      <c r="D215" s="1"/>
      <c r="E215" s="39"/>
      <c r="F215" s="1"/>
      <c r="H215" s="496" t="s">
        <v>360</v>
      </c>
    </row>
    <row r="216" spans="1:8" hidden="1">
      <c r="A216" s="502" t="s">
        <v>290</v>
      </c>
      <c r="B216" s="39" t="s">
        <v>142</v>
      </c>
      <c r="C216" s="496" t="s">
        <v>233</v>
      </c>
      <c r="D216" s="1"/>
      <c r="E216" s="39"/>
      <c r="F216" s="1"/>
      <c r="H216" s="496" t="s">
        <v>361</v>
      </c>
    </row>
    <row r="217" spans="1:8" hidden="1">
      <c r="A217" s="502" t="s">
        <v>290</v>
      </c>
      <c r="B217" s="39"/>
      <c r="C217" s="496" t="s">
        <v>280</v>
      </c>
      <c r="D217" s="1"/>
      <c r="E217" s="39"/>
      <c r="F217" s="1"/>
      <c r="H217" s="496" t="s">
        <v>362</v>
      </c>
    </row>
    <row r="218" spans="1:8" hidden="1">
      <c r="A218" s="502" t="s">
        <v>290</v>
      </c>
      <c r="B218" s="39" t="s">
        <v>145</v>
      </c>
      <c r="C218" s="496" t="s">
        <v>144</v>
      </c>
      <c r="D218" s="1"/>
      <c r="E218" s="39"/>
      <c r="F218" s="1"/>
      <c r="H218" s="496" t="s">
        <v>363</v>
      </c>
    </row>
    <row r="219" spans="1:8" hidden="1">
      <c r="A219" s="502" t="s">
        <v>290</v>
      </c>
      <c r="B219" s="39" t="s">
        <v>147</v>
      </c>
      <c r="C219" s="496" t="s">
        <v>364</v>
      </c>
      <c r="D219" s="1"/>
      <c r="E219" s="39"/>
      <c r="F219" s="1"/>
      <c r="H219" s="60" t="s">
        <v>365</v>
      </c>
    </row>
    <row r="220" spans="1:8" hidden="1">
      <c r="A220" s="502" t="s">
        <v>290</v>
      </c>
      <c r="B220" s="496" t="s">
        <v>149</v>
      </c>
      <c r="C220" s="496"/>
      <c r="D220" s="1"/>
      <c r="E220" s="39"/>
      <c r="F220" s="1"/>
      <c r="H220" s="60" t="s">
        <v>366</v>
      </c>
    </row>
    <row r="221" spans="1:8" hidden="1">
      <c r="A221" s="502" t="s">
        <v>290</v>
      </c>
      <c r="B221" s="496" t="s">
        <v>151</v>
      </c>
      <c r="C221" s="496"/>
      <c r="D221" s="1"/>
      <c r="E221" s="39"/>
      <c r="F221" s="1"/>
      <c r="H221" s="60" t="s">
        <v>367</v>
      </c>
    </row>
    <row r="222" spans="1:8" hidden="1">
      <c r="A222" s="502" t="s">
        <v>290</v>
      </c>
      <c r="B222" s="496" t="s">
        <v>153</v>
      </c>
      <c r="C222" s="496"/>
      <c r="D222" s="1"/>
      <c r="E222" s="39"/>
      <c r="F222" s="1"/>
      <c r="H222" s="496" t="s">
        <v>368</v>
      </c>
    </row>
    <row r="223" spans="1:8" hidden="1">
      <c r="A223" s="502" t="s">
        <v>290</v>
      </c>
      <c r="B223" s="496" t="s">
        <v>155</v>
      </c>
      <c r="C223" s="496"/>
      <c r="D223" s="1"/>
      <c r="E223" s="39"/>
      <c r="F223" s="1"/>
      <c r="H223" s="496" t="s">
        <v>369</v>
      </c>
    </row>
    <row r="224" spans="1:8" hidden="1">
      <c r="A224" s="502" t="s">
        <v>290</v>
      </c>
      <c r="B224" s="496" t="s">
        <v>157</v>
      </c>
      <c r="C224" s="496"/>
      <c r="D224" s="1"/>
      <c r="E224" s="39"/>
      <c r="F224" s="1"/>
      <c r="H224" s="496" t="s">
        <v>370</v>
      </c>
    </row>
    <row r="225" spans="1:8" hidden="1">
      <c r="A225" s="502" t="s">
        <v>371</v>
      </c>
      <c r="B225" s="496" t="s">
        <v>34</v>
      </c>
      <c r="C225" s="501"/>
      <c r="D225" s="1"/>
      <c r="E225" s="39"/>
      <c r="F225" s="1"/>
      <c r="H225" s="496" t="s">
        <v>372</v>
      </c>
    </row>
    <row r="226" spans="1:8" hidden="1">
      <c r="A226" s="502" t="s">
        <v>371</v>
      </c>
      <c r="B226" s="40" t="s">
        <v>37</v>
      </c>
      <c r="C226" s="501" t="s">
        <v>35</v>
      </c>
      <c r="D226" s="1"/>
      <c r="E226" s="39"/>
      <c r="F226" s="1"/>
      <c r="H226" s="496" t="s">
        <v>373</v>
      </c>
    </row>
    <row r="227" spans="1:8" hidden="1">
      <c r="A227" s="502" t="s">
        <v>371</v>
      </c>
      <c r="B227" s="40" t="s">
        <v>43</v>
      </c>
      <c r="C227" s="501" t="s">
        <v>42</v>
      </c>
      <c r="D227" s="1"/>
      <c r="E227" s="39"/>
      <c r="F227" s="1"/>
      <c r="H227" s="496" t="s">
        <v>374</v>
      </c>
    </row>
    <row r="228" spans="1:8" hidden="1">
      <c r="A228" s="502" t="s">
        <v>371</v>
      </c>
      <c r="B228" s="40" t="s">
        <v>41</v>
      </c>
      <c r="C228" s="501" t="s">
        <v>38</v>
      </c>
      <c r="D228" s="1"/>
      <c r="E228" s="39"/>
      <c r="F228" s="1"/>
      <c r="H228" s="496" t="s">
        <v>375</v>
      </c>
    </row>
    <row r="229" spans="1:8" hidden="1">
      <c r="A229" s="502" t="s">
        <v>371</v>
      </c>
      <c r="B229" s="40" t="s">
        <v>45</v>
      </c>
      <c r="C229" s="501" t="s">
        <v>44</v>
      </c>
      <c r="D229" s="1"/>
      <c r="E229" s="39"/>
      <c r="F229" s="1"/>
      <c r="H229" s="71" t="s">
        <v>376</v>
      </c>
    </row>
    <row r="230" spans="1:8" hidden="1">
      <c r="A230" s="502" t="s">
        <v>371</v>
      </c>
      <c r="B230" s="40" t="s">
        <v>47</v>
      </c>
      <c r="C230" s="501" t="s">
        <v>46</v>
      </c>
      <c r="D230" s="1"/>
      <c r="E230" s="39"/>
      <c r="F230" s="1"/>
      <c r="H230" s="39" t="s">
        <v>377</v>
      </c>
    </row>
    <row r="231" spans="1:8" hidden="1">
      <c r="A231" s="502" t="s">
        <v>371</v>
      </c>
      <c r="B231" s="40" t="s">
        <v>49</v>
      </c>
      <c r="C231" s="501" t="s">
        <v>48</v>
      </c>
      <c r="D231" s="1"/>
      <c r="E231" s="39"/>
      <c r="F231" s="1"/>
      <c r="H231" s="39" t="s">
        <v>378</v>
      </c>
    </row>
    <row r="232" spans="1:8" hidden="1">
      <c r="A232" s="502" t="s">
        <v>371</v>
      </c>
      <c r="B232" s="40" t="s">
        <v>51</v>
      </c>
      <c r="C232" s="501" t="s">
        <v>50</v>
      </c>
      <c r="D232" s="1"/>
      <c r="E232" s="39"/>
      <c r="F232" s="1"/>
      <c r="H232" s="39" t="s">
        <v>379</v>
      </c>
    </row>
    <row r="233" spans="1:8" hidden="1">
      <c r="A233" s="502" t="s">
        <v>371</v>
      </c>
      <c r="B233" s="40" t="s">
        <v>380</v>
      </c>
      <c r="C233" s="501" t="s">
        <v>234</v>
      </c>
      <c r="D233" s="1"/>
      <c r="E233" s="39"/>
      <c r="F233" s="1"/>
      <c r="H233" s="39" t="s">
        <v>381</v>
      </c>
    </row>
    <row r="234" spans="1:8" hidden="1">
      <c r="A234" s="502" t="s">
        <v>371</v>
      </c>
      <c r="B234" s="40" t="s">
        <v>303</v>
      </c>
      <c r="C234" s="501" t="s">
        <v>219</v>
      </c>
      <c r="D234" s="1"/>
      <c r="E234" s="39"/>
      <c r="F234" s="1"/>
      <c r="H234" s="71" t="s">
        <v>382</v>
      </c>
    </row>
    <row r="235" spans="1:8" hidden="1">
      <c r="A235" s="502" t="s">
        <v>371</v>
      </c>
      <c r="B235" s="40" t="s">
        <v>53</v>
      </c>
      <c r="C235" s="501" t="s">
        <v>52</v>
      </c>
      <c r="D235" s="1"/>
      <c r="E235" s="39"/>
      <c r="F235" s="1"/>
      <c r="H235" s="39" t="s">
        <v>383</v>
      </c>
    </row>
    <row r="236" spans="1:8" hidden="1">
      <c r="A236" s="502" t="s">
        <v>371</v>
      </c>
      <c r="B236" s="40" t="s">
        <v>55</v>
      </c>
      <c r="C236" s="501" t="s">
        <v>220</v>
      </c>
      <c r="D236" s="1"/>
      <c r="E236" s="39"/>
      <c r="F236" s="1"/>
      <c r="H236" s="503" t="s">
        <v>384</v>
      </c>
    </row>
    <row r="237" spans="1:8" hidden="1">
      <c r="A237" s="502" t="s">
        <v>371</v>
      </c>
      <c r="B237" s="40" t="s">
        <v>57</v>
      </c>
      <c r="C237" s="501" t="s">
        <v>56</v>
      </c>
      <c r="D237" s="1"/>
      <c r="E237" s="39"/>
      <c r="F237" s="1"/>
      <c r="H237" s="39" t="s">
        <v>385</v>
      </c>
    </row>
    <row r="238" spans="1:8" hidden="1">
      <c r="A238" s="502" t="s">
        <v>371</v>
      </c>
      <c r="B238" s="40" t="s">
        <v>59</v>
      </c>
      <c r="C238" s="501" t="s">
        <v>58</v>
      </c>
      <c r="D238" s="1"/>
      <c r="E238" s="39"/>
      <c r="F238" s="1"/>
      <c r="H238" s="39" t="s">
        <v>386</v>
      </c>
    </row>
    <row r="239" spans="1:8" hidden="1">
      <c r="A239" s="502" t="s">
        <v>371</v>
      </c>
      <c r="B239" s="40" t="s">
        <v>61</v>
      </c>
      <c r="C239" s="501" t="s">
        <v>60</v>
      </c>
      <c r="D239" s="1"/>
      <c r="E239" s="39"/>
      <c r="F239" s="1"/>
      <c r="H239" s="71" t="s">
        <v>387</v>
      </c>
    </row>
    <row r="240" spans="1:8" hidden="1">
      <c r="A240" s="502" t="s">
        <v>371</v>
      </c>
      <c r="B240" s="40" t="s">
        <v>63</v>
      </c>
      <c r="C240" s="501" t="s">
        <v>62</v>
      </c>
      <c r="D240" s="1"/>
      <c r="E240" s="39"/>
      <c r="F240" s="1"/>
      <c r="H240" s="39" t="s">
        <v>388</v>
      </c>
    </row>
    <row r="241" spans="1:8" hidden="1">
      <c r="A241" s="502" t="s">
        <v>371</v>
      </c>
      <c r="B241" s="40" t="s">
        <v>65</v>
      </c>
      <c r="C241" s="501" t="s">
        <v>64</v>
      </c>
      <c r="D241" s="1"/>
      <c r="E241" s="39"/>
      <c r="F241" s="1"/>
      <c r="H241" s="71" t="s">
        <v>389</v>
      </c>
    </row>
    <row r="242" spans="1:8" hidden="1">
      <c r="A242" s="502" t="s">
        <v>371</v>
      </c>
      <c r="B242" s="40" t="s">
        <v>67</v>
      </c>
      <c r="C242" s="501" t="s">
        <v>66</v>
      </c>
      <c r="D242" s="1"/>
      <c r="E242" s="39"/>
      <c r="F242" s="1"/>
      <c r="H242" s="39" t="s">
        <v>390</v>
      </c>
    </row>
    <row r="243" spans="1:8" hidden="1">
      <c r="A243" s="502" t="s">
        <v>371</v>
      </c>
      <c r="B243" s="40" t="s">
        <v>69</v>
      </c>
      <c r="C243" s="501" t="s">
        <v>68</v>
      </c>
      <c r="D243" s="1"/>
      <c r="E243" s="39"/>
      <c r="F243" s="1"/>
      <c r="H243" s="39" t="s">
        <v>391</v>
      </c>
    </row>
    <row r="244" spans="1:8" hidden="1">
      <c r="A244" s="502" t="s">
        <v>371</v>
      </c>
      <c r="B244" s="40" t="s">
        <v>71</v>
      </c>
      <c r="C244" s="501" t="s">
        <v>70</v>
      </c>
      <c r="D244" s="1"/>
      <c r="E244" s="39"/>
      <c r="F244" s="1"/>
      <c r="H244" s="39" t="s">
        <v>392</v>
      </c>
    </row>
    <row r="245" spans="1:8" hidden="1">
      <c r="A245" s="502" t="s">
        <v>371</v>
      </c>
      <c r="B245" s="40" t="s">
        <v>73</v>
      </c>
      <c r="C245" s="501" t="s">
        <v>72</v>
      </c>
      <c r="D245" s="1"/>
      <c r="E245" s="39"/>
      <c r="F245" s="1"/>
      <c r="H245" s="39" t="s">
        <v>393</v>
      </c>
    </row>
    <row r="246" spans="1:8" hidden="1">
      <c r="A246" s="502" t="s">
        <v>371</v>
      </c>
      <c r="B246" s="40" t="s">
        <v>75</v>
      </c>
      <c r="C246" s="501" t="s">
        <v>74</v>
      </c>
      <c r="D246" s="1"/>
      <c r="E246" s="39"/>
      <c r="F246" s="1"/>
      <c r="H246" s="39" t="s">
        <v>394</v>
      </c>
    </row>
    <row r="247" spans="1:8" hidden="1">
      <c r="A247" s="502" t="s">
        <v>371</v>
      </c>
      <c r="B247" s="40" t="s">
        <v>77</v>
      </c>
      <c r="C247" s="501" t="s">
        <v>76</v>
      </c>
      <c r="D247" s="1"/>
      <c r="E247" s="39"/>
      <c r="F247" s="1"/>
      <c r="H247" s="39" t="s">
        <v>395</v>
      </c>
    </row>
    <row r="248" spans="1:8" hidden="1">
      <c r="A248" s="502" t="s">
        <v>371</v>
      </c>
      <c r="B248" s="40" t="s">
        <v>79</v>
      </c>
      <c r="C248" s="501" t="s">
        <v>78</v>
      </c>
      <c r="D248" s="1"/>
      <c r="E248" s="39"/>
      <c r="F248" s="1"/>
      <c r="H248" s="39" t="s">
        <v>396</v>
      </c>
    </row>
    <row r="249" spans="1:8" hidden="1">
      <c r="A249" s="502" t="s">
        <v>371</v>
      </c>
      <c r="B249" s="40" t="s">
        <v>81</v>
      </c>
      <c r="C249" s="501" t="s">
        <v>80</v>
      </c>
      <c r="D249" s="1"/>
      <c r="E249" s="39"/>
      <c r="F249" s="1"/>
      <c r="H249" s="39" t="s">
        <v>397</v>
      </c>
    </row>
    <row r="250" spans="1:8" hidden="1">
      <c r="A250" s="502" t="s">
        <v>371</v>
      </c>
      <c r="B250" s="40" t="s">
        <v>83</v>
      </c>
      <c r="C250" s="501" t="s">
        <v>82</v>
      </c>
      <c r="D250" s="1"/>
      <c r="E250" s="39"/>
      <c r="F250" s="1"/>
      <c r="H250" s="39" t="s">
        <v>398</v>
      </c>
    </row>
    <row r="251" spans="1:8" hidden="1">
      <c r="A251" s="502" t="s">
        <v>371</v>
      </c>
      <c r="B251" s="40" t="s">
        <v>85</v>
      </c>
      <c r="C251" s="501" t="s">
        <v>84</v>
      </c>
      <c r="D251" s="1"/>
      <c r="E251" s="39"/>
      <c r="F251" s="1"/>
      <c r="H251" s="39" t="s">
        <v>399</v>
      </c>
    </row>
    <row r="252" spans="1:8" hidden="1">
      <c r="A252" s="502" t="s">
        <v>371</v>
      </c>
      <c r="B252" s="40" t="s">
        <v>87</v>
      </c>
      <c r="C252" s="501" t="s">
        <v>86</v>
      </c>
      <c r="D252" s="1"/>
      <c r="E252" s="39"/>
      <c r="F252" s="1"/>
      <c r="H252" s="39" t="s">
        <v>400</v>
      </c>
    </row>
    <row r="253" spans="1:8" hidden="1">
      <c r="A253" s="502" t="s">
        <v>371</v>
      </c>
      <c r="B253" s="40" t="s">
        <v>89</v>
      </c>
      <c r="C253" s="501" t="s">
        <v>88</v>
      </c>
      <c r="D253" s="1"/>
      <c r="E253" s="39"/>
      <c r="F253" s="1"/>
      <c r="H253" s="39" t="s">
        <v>401</v>
      </c>
    </row>
    <row r="254" spans="1:8" hidden="1">
      <c r="A254" s="502" t="s">
        <v>371</v>
      </c>
      <c r="B254" s="40" t="s">
        <v>91</v>
      </c>
      <c r="C254" s="501" t="s">
        <v>90</v>
      </c>
      <c r="D254" s="1"/>
      <c r="E254" s="39"/>
      <c r="F254" s="1"/>
      <c r="H254" s="39" t="s">
        <v>402</v>
      </c>
    </row>
    <row r="255" spans="1:8" hidden="1">
      <c r="A255" s="502" t="s">
        <v>371</v>
      </c>
      <c r="B255" s="40" t="s">
        <v>93</v>
      </c>
      <c r="C255" s="501" t="s">
        <v>92</v>
      </c>
      <c r="D255" s="1"/>
      <c r="E255" s="39"/>
      <c r="F255" s="1"/>
      <c r="H255" s="39" t="s">
        <v>403</v>
      </c>
    </row>
    <row r="256" spans="1:8" hidden="1">
      <c r="A256" s="502" t="s">
        <v>371</v>
      </c>
      <c r="B256" s="40" t="s">
        <v>95</v>
      </c>
      <c r="C256" s="501" t="s">
        <v>94</v>
      </c>
      <c r="D256" s="1"/>
      <c r="E256" s="39"/>
      <c r="F256" s="1"/>
      <c r="H256" s="39" t="s">
        <v>404</v>
      </c>
    </row>
    <row r="257" spans="1:8" hidden="1">
      <c r="A257" s="502" t="s">
        <v>371</v>
      </c>
      <c r="B257" s="40" t="s">
        <v>97</v>
      </c>
      <c r="C257" s="501" t="s">
        <v>96</v>
      </c>
      <c r="D257" s="1"/>
      <c r="E257" s="39"/>
      <c r="F257" s="1"/>
      <c r="H257" s="39" t="s">
        <v>405</v>
      </c>
    </row>
    <row r="258" spans="1:8" hidden="1">
      <c r="A258" s="502" t="s">
        <v>371</v>
      </c>
      <c r="B258" s="40" t="s">
        <v>99</v>
      </c>
      <c r="C258" s="501" t="s">
        <v>98</v>
      </c>
      <c r="D258" s="1"/>
      <c r="E258" s="39"/>
      <c r="F258" s="1"/>
      <c r="H258" s="39" t="s">
        <v>406</v>
      </c>
    </row>
    <row r="259" spans="1:8" hidden="1">
      <c r="A259" s="502" t="s">
        <v>371</v>
      </c>
      <c r="B259" s="40" t="s">
        <v>221</v>
      </c>
      <c r="C259" s="501" t="s">
        <v>173</v>
      </c>
      <c r="D259" s="1"/>
      <c r="E259" s="39"/>
      <c r="F259" s="1"/>
      <c r="H259" s="39" t="s">
        <v>407</v>
      </c>
    </row>
    <row r="260" spans="1:8" hidden="1">
      <c r="A260" s="502" t="s">
        <v>371</v>
      </c>
      <c r="B260" s="40" t="s">
        <v>103</v>
      </c>
      <c r="C260" s="501" t="s">
        <v>102</v>
      </c>
      <c r="D260" s="1"/>
      <c r="E260" s="39"/>
      <c r="F260" s="1"/>
      <c r="H260" s="39" t="s">
        <v>408</v>
      </c>
    </row>
    <row r="261" spans="1:8" hidden="1">
      <c r="A261" s="502" t="s">
        <v>371</v>
      </c>
      <c r="B261" s="40" t="s">
        <v>105</v>
      </c>
      <c r="C261" s="501" t="s">
        <v>104</v>
      </c>
      <c r="D261" s="1"/>
      <c r="E261" s="39"/>
      <c r="F261" s="1"/>
      <c r="H261" s="39" t="s">
        <v>409</v>
      </c>
    </row>
    <row r="262" spans="1:8" hidden="1">
      <c r="A262" s="502" t="s">
        <v>371</v>
      </c>
      <c r="B262" s="40" t="s">
        <v>107</v>
      </c>
      <c r="C262" s="501" t="s">
        <v>106</v>
      </c>
      <c r="D262" s="1"/>
      <c r="E262" s="39"/>
      <c r="F262" s="1"/>
      <c r="H262" s="39" t="s">
        <v>410</v>
      </c>
    </row>
    <row r="263" spans="1:8" hidden="1">
      <c r="A263" s="502" t="s">
        <v>371</v>
      </c>
      <c r="B263" s="40" t="s">
        <v>333</v>
      </c>
      <c r="C263" s="501" t="s">
        <v>222</v>
      </c>
      <c r="D263" s="1"/>
      <c r="E263" s="39"/>
      <c r="F263" s="1"/>
      <c r="H263" s="39" t="s">
        <v>411</v>
      </c>
    </row>
    <row r="264" spans="1:8" hidden="1">
      <c r="A264" s="502" t="s">
        <v>371</v>
      </c>
      <c r="B264" s="40" t="s">
        <v>111</v>
      </c>
      <c r="C264" s="501" t="s">
        <v>110</v>
      </c>
      <c r="D264" s="1"/>
      <c r="E264" s="39"/>
      <c r="F264" s="1"/>
      <c r="H264" s="39" t="s">
        <v>412</v>
      </c>
    </row>
    <row r="265" spans="1:8" hidden="1">
      <c r="A265" s="502" t="s">
        <v>371</v>
      </c>
      <c r="B265" s="40" t="s">
        <v>113</v>
      </c>
      <c r="C265" s="501" t="s">
        <v>112</v>
      </c>
      <c r="D265" s="1"/>
      <c r="E265" s="39"/>
      <c r="F265" s="1"/>
      <c r="H265" s="39" t="s">
        <v>413</v>
      </c>
    </row>
    <row r="266" spans="1:8" hidden="1">
      <c r="A266" s="502" t="s">
        <v>371</v>
      </c>
      <c r="B266" s="40" t="s">
        <v>235</v>
      </c>
      <c r="C266" s="501" t="s">
        <v>178</v>
      </c>
      <c r="D266" s="1"/>
      <c r="E266" s="39"/>
      <c r="F266" s="1"/>
      <c r="H266" s="39" t="s">
        <v>414</v>
      </c>
    </row>
    <row r="267" spans="1:8" hidden="1">
      <c r="A267" s="502" t="s">
        <v>371</v>
      </c>
      <c r="B267" s="40" t="s">
        <v>117</v>
      </c>
      <c r="C267" s="501" t="s">
        <v>116</v>
      </c>
      <c r="D267" s="1"/>
      <c r="E267" s="39"/>
      <c r="F267" s="1"/>
      <c r="H267" s="39" t="s">
        <v>415</v>
      </c>
    </row>
    <row r="268" spans="1:8" hidden="1">
      <c r="A268" s="502" t="s">
        <v>371</v>
      </c>
      <c r="B268" s="40" t="s">
        <v>339</v>
      </c>
      <c r="C268" s="501" t="s">
        <v>223</v>
      </c>
      <c r="D268" s="1"/>
      <c r="E268" s="39"/>
      <c r="F268" s="1"/>
      <c r="H268" s="39" t="s">
        <v>416</v>
      </c>
    </row>
    <row r="269" spans="1:8" hidden="1">
      <c r="A269" s="502" t="s">
        <v>371</v>
      </c>
      <c r="B269" s="40" t="s">
        <v>341</v>
      </c>
      <c r="C269" s="501" t="s">
        <v>224</v>
      </c>
      <c r="D269" s="1"/>
      <c r="E269" s="39"/>
      <c r="F269" s="1"/>
      <c r="H269" s="39" t="s">
        <v>417</v>
      </c>
    </row>
    <row r="270" spans="1:8" hidden="1">
      <c r="A270" s="502" t="s">
        <v>371</v>
      </c>
      <c r="B270" s="40" t="s">
        <v>418</v>
      </c>
      <c r="C270" s="501" t="s">
        <v>236</v>
      </c>
      <c r="D270" s="1"/>
      <c r="E270" s="39"/>
      <c r="F270" s="1"/>
      <c r="H270" s="39" t="s">
        <v>419</v>
      </c>
    </row>
    <row r="271" spans="1:8" hidden="1">
      <c r="A271" s="502" t="s">
        <v>371</v>
      </c>
      <c r="B271" s="40" t="s">
        <v>420</v>
      </c>
      <c r="C271" s="501" t="s">
        <v>237</v>
      </c>
      <c r="D271" s="1"/>
      <c r="E271" s="39"/>
      <c r="F271" s="1"/>
      <c r="H271" s="39" t="s">
        <v>421</v>
      </c>
    </row>
    <row r="272" spans="1:8" hidden="1">
      <c r="A272" s="502" t="s">
        <v>371</v>
      </c>
      <c r="B272" s="40" t="s">
        <v>221</v>
      </c>
      <c r="C272" s="501" t="s">
        <v>173</v>
      </c>
      <c r="D272" s="1"/>
      <c r="E272" s="39"/>
      <c r="F272" s="1"/>
      <c r="H272" s="39" t="s">
        <v>422</v>
      </c>
    </row>
    <row r="273" spans="1:8" hidden="1">
      <c r="A273" s="502" t="s">
        <v>371</v>
      </c>
      <c r="B273" s="40" t="s">
        <v>126</v>
      </c>
      <c r="C273" s="501" t="s">
        <v>125</v>
      </c>
      <c r="D273" s="1"/>
      <c r="E273" s="39"/>
      <c r="F273" s="1"/>
      <c r="H273" s="39" t="s">
        <v>423</v>
      </c>
    </row>
    <row r="274" spans="1:8" hidden="1">
      <c r="A274" s="502" t="s">
        <v>371</v>
      </c>
      <c r="B274" s="40" t="s">
        <v>128</v>
      </c>
      <c r="C274" s="501" t="s">
        <v>127</v>
      </c>
      <c r="D274" s="1"/>
      <c r="E274" s="39"/>
      <c r="F274" s="1"/>
      <c r="H274" s="39" t="s">
        <v>424</v>
      </c>
    </row>
    <row r="275" spans="1:8" hidden="1">
      <c r="A275" s="502" t="s">
        <v>371</v>
      </c>
      <c r="B275" s="40" t="s">
        <v>130</v>
      </c>
      <c r="C275" s="501" t="s">
        <v>129</v>
      </c>
      <c r="D275" s="1"/>
      <c r="E275" s="39"/>
      <c r="F275" s="1"/>
      <c r="H275" s="39" t="s">
        <v>425</v>
      </c>
    </row>
    <row r="276" spans="1:8" hidden="1">
      <c r="A276" s="502" t="s">
        <v>371</v>
      </c>
      <c r="B276" s="40"/>
      <c r="C276" s="501" t="s">
        <v>228</v>
      </c>
      <c r="D276" s="1"/>
      <c r="E276" s="39"/>
      <c r="F276" s="1"/>
      <c r="H276" s="39" t="s">
        <v>426</v>
      </c>
    </row>
    <row r="277" spans="1:8" hidden="1">
      <c r="A277" s="502" t="s">
        <v>371</v>
      </c>
      <c r="B277" s="40"/>
      <c r="C277" s="501" t="s">
        <v>206</v>
      </c>
      <c r="D277" s="1"/>
      <c r="E277" s="39"/>
      <c r="F277" s="1"/>
      <c r="H277" s="39" t="s">
        <v>427</v>
      </c>
    </row>
    <row r="278" spans="1:8" hidden="1">
      <c r="A278" s="502" t="s">
        <v>371</v>
      </c>
      <c r="B278" s="40"/>
      <c r="C278" s="501" t="s">
        <v>207</v>
      </c>
      <c r="D278" s="1"/>
      <c r="E278" s="39"/>
      <c r="F278" s="1"/>
      <c r="H278" s="39" t="s">
        <v>428</v>
      </c>
    </row>
    <row r="279" spans="1:8" hidden="1">
      <c r="A279" s="502" t="s">
        <v>371</v>
      </c>
      <c r="B279" s="40" t="s">
        <v>135</v>
      </c>
      <c r="C279" s="501" t="s">
        <v>134</v>
      </c>
      <c r="D279" s="1"/>
      <c r="E279" s="39"/>
      <c r="F279" s="1"/>
      <c r="H279" s="39" t="s">
        <v>429</v>
      </c>
    </row>
    <row r="280" spans="1:8" hidden="1">
      <c r="A280" s="502" t="s">
        <v>371</v>
      </c>
      <c r="B280" s="40" t="s">
        <v>275</v>
      </c>
      <c r="C280" s="501" t="s">
        <v>209</v>
      </c>
      <c r="D280" s="1"/>
      <c r="E280" s="39"/>
      <c r="F280" s="1"/>
      <c r="H280" s="39" t="s">
        <v>430</v>
      </c>
    </row>
    <row r="281" spans="1:8" hidden="1">
      <c r="A281" s="502" t="s">
        <v>371</v>
      </c>
      <c r="B281" s="40" t="s">
        <v>139</v>
      </c>
      <c r="C281" s="501" t="s">
        <v>138</v>
      </c>
      <c r="D281" s="1"/>
      <c r="E281" s="39"/>
      <c r="F281" s="1"/>
      <c r="H281" s="39" t="s">
        <v>431</v>
      </c>
    </row>
    <row r="282" spans="1:8" hidden="1">
      <c r="A282" s="502" t="s">
        <v>371</v>
      </c>
      <c r="B282" s="40" t="s">
        <v>432</v>
      </c>
      <c r="C282" s="501" t="s">
        <v>239</v>
      </c>
      <c r="D282" s="1"/>
      <c r="E282" s="39"/>
      <c r="F282" s="1"/>
      <c r="H282" s="39" t="s">
        <v>433</v>
      </c>
    </row>
    <row r="283" spans="1:8" hidden="1">
      <c r="A283" s="502" t="s">
        <v>371</v>
      </c>
      <c r="B283" s="40" t="s">
        <v>142</v>
      </c>
      <c r="C283" s="501" t="s">
        <v>141</v>
      </c>
      <c r="D283" s="1"/>
      <c r="E283" s="39"/>
      <c r="F283" s="1"/>
      <c r="H283" s="39" t="s">
        <v>434</v>
      </c>
    </row>
    <row r="284" spans="1:8" hidden="1">
      <c r="A284" s="502" t="s">
        <v>371</v>
      </c>
      <c r="B284" s="40"/>
      <c r="C284" s="501" t="s">
        <v>280</v>
      </c>
      <c r="D284" s="1"/>
      <c r="E284" s="39"/>
      <c r="F284" s="1"/>
      <c r="H284" s="39" t="s">
        <v>435</v>
      </c>
    </row>
    <row r="285" spans="1:8" hidden="1">
      <c r="A285" s="502" t="s">
        <v>371</v>
      </c>
      <c r="B285" s="40" t="s">
        <v>145</v>
      </c>
      <c r="C285" s="501" t="s">
        <v>144</v>
      </c>
      <c r="D285" s="1"/>
      <c r="E285" s="39"/>
      <c r="F285" s="1"/>
      <c r="H285" s="39" t="s">
        <v>436</v>
      </c>
    </row>
    <row r="286" spans="1:8" hidden="1">
      <c r="A286" s="502" t="s">
        <v>371</v>
      </c>
      <c r="B286" s="40" t="s">
        <v>147</v>
      </c>
      <c r="C286" s="501" t="s">
        <v>364</v>
      </c>
      <c r="D286" s="1"/>
      <c r="E286" s="39"/>
      <c r="F286" s="1"/>
      <c r="H286" s="39" t="s">
        <v>437</v>
      </c>
    </row>
    <row r="287" spans="1:8" hidden="1">
      <c r="A287" s="502" t="s">
        <v>371</v>
      </c>
      <c r="B287" s="496" t="s">
        <v>149</v>
      </c>
      <c r="C287" s="501"/>
      <c r="D287" s="1"/>
      <c r="E287" s="39"/>
      <c r="F287" s="1"/>
      <c r="H287" s="39" t="s">
        <v>438</v>
      </c>
    </row>
    <row r="288" spans="1:8" hidden="1">
      <c r="A288" s="502" t="s">
        <v>371</v>
      </c>
      <c r="B288" s="496" t="s">
        <v>151</v>
      </c>
      <c r="C288" s="501"/>
      <c r="D288" s="1"/>
      <c r="E288" s="39"/>
      <c r="F288" s="1"/>
      <c r="H288" s="39" t="s">
        <v>439</v>
      </c>
    </row>
    <row r="289" spans="1:8" hidden="1">
      <c r="A289" s="502" t="s">
        <v>371</v>
      </c>
      <c r="B289" s="496" t="s">
        <v>153</v>
      </c>
      <c r="C289" s="501"/>
      <c r="D289" s="1"/>
      <c r="E289" s="39"/>
      <c r="F289" s="1"/>
      <c r="H289" s="60" t="s">
        <v>440</v>
      </c>
    </row>
    <row r="290" spans="1:8" hidden="1">
      <c r="A290" s="502" t="s">
        <v>371</v>
      </c>
      <c r="B290" s="496" t="s">
        <v>155</v>
      </c>
      <c r="C290" s="501"/>
      <c r="D290" s="1"/>
      <c r="E290" s="39"/>
      <c r="F290" s="1"/>
      <c r="H290" s="39" t="s">
        <v>441</v>
      </c>
    </row>
    <row r="291" spans="1:8" hidden="1">
      <c r="A291" s="502" t="s">
        <v>371</v>
      </c>
      <c r="B291" s="496" t="s">
        <v>157</v>
      </c>
      <c r="C291" s="501"/>
      <c r="D291" s="1"/>
      <c r="E291" s="39"/>
      <c r="F291" s="1"/>
      <c r="H291" s="60" t="s">
        <v>442</v>
      </c>
    </row>
    <row r="292" spans="1:8" hidden="1">
      <c r="A292" s="502" t="s">
        <v>443</v>
      </c>
      <c r="B292" s="496" t="s">
        <v>34</v>
      </c>
      <c r="C292" s="496"/>
      <c r="D292" s="1"/>
      <c r="E292" s="39"/>
      <c r="F292" s="1"/>
      <c r="H292" s="39" t="s">
        <v>444</v>
      </c>
    </row>
    <row r="293" spans="1:8" hidden="1">
      <c r="A293" s="502" t="s">
        <v>443</v>
      </c>
      <c r="B293" s="39" t="s">
        <v>37</v>
      </c>
      <c r="C293" s="496" t="s">
        <v>35</v>
      </c>
      <c r="D293" s="1"/>
      <c r="E293" s="39"/>
      <c r="F293" s="1"/>
      <c r="H293" s="71" t="s">
        <v>445</v>
      </c>
    </row>
    <row r="294" spans="1:8" hidden="1">
      <c r="A294" s="502" t="s">
        <v>443</v>
      </c>
      <c r="B294" s="39" t="s">
        <v>446</v>
      </c>
      <c r="C294" s="496" t="s">
        <v>241</v>
      </c>
      <c r="D294" s="1"/>
      <c r="E294" s="39"/>
      <c r="F294" s="1"/>
      <c r="H294" s="71" t="s">
        <v>447</v>
      </c>
    </row>
    <row r="295" spans="1:8" hidden="1">
      <c r="A295" s="502" t="s">
        <v>443</v>
      </c>
      <c r="B295" s="39" t="s">
        <v>301</v>
      </c>
      <c r="C295" s="496" t="s">
        <v>217</v>
      </c>
      <c r="D295" s="1"/>
      <c r="E295" s="39"/>
      <c r="F295" s="1"/>
      <c r="H295" s="39" t="s">
        <v>448</v>
      </c>
    </row>
    <row r="296" spans="1:8" hidden="1">
      <c r="A296" s="502" t="s">
        <v>443</v>
      </c>
      <c r="B296" s="39" t="s">
        <v>449</v>
      </c>
      <c r="C296" s="496" t="s">
        <v>243</v>
      </c>
      <c r="D296" s="1"/>
      <c r="E296" s="39"/>
      <c r="F296" s="1"/>
      <c r="H296" s="39" t="s">
        <v>450</v>
      </c>
    </row>
    <row r="297" spans="1:8" hidden="1">
      <c r="A297" s="502" t="s">
        <v>443</v>
      </c>
      <c r="B297" s="39" t="s">
        <v>451</v>
      </c>
      <c r="C297" s="496" t="s">
        <v>245</v>
      </c>
      <c r="D297" s="1"/>
      <c r="E297" s="39"/>
      <c r="F297" s="1"/>
      <c r="H297" s="39" t="s">
        <v>452</v>
      </c>
    </row>
    <row r="298" spans="1:8" hidden="1">
      <c r="A298" s="502" t="s">
        <v>443</v>
      </c>
      <c r="B298" s="39" t="s">
        <v>453</v>
      </c>
      <c r="C298" s="496" t="s">
        <v>247</v>
      </c>
      <c r="D298" s="1"/>
      <c r="E298" s="39"/>
      <c r="F298" s="1"/>
      <c r="H298" s="39" t="s">
        <v>454</v>
      </c>
    </row>
    <row r="299" spans="1:8" hidden="1">
      <c r="A299" s="502" t="s">
        <v>443</v>
      </c>
      <c r="B299" s="496" t="s">
        <v>149</v>
      </c>
      <c r="C299" s="496"/>
      <c r="D299" s="1"/>
      <c r="E299" s="39"/>
      <c r="F299" s="1"/>
      <c r="H299" s="60" t="s">
        <v>455</v>
      </c>
    </row>
    <row r="300" spans="1:8" hidden="1">
      <c r="A300" s="502" t="s">
        <v>443</v>
      </c>
      <c r="B300" s="496" t="s">
        <v>151</v>
      </c>
      <c r="C300" s="496"/>
      <c r="D300" s="1"/>
      <c r="E300" s="39"/>
      <c r="F300" s="1"/>
      <c r="H300" s="39" t="s">
        <v>456</v>
      </c>
    </row>
    <row r="301" spans="1:8" hidden="1">
      <c r="A301" s="502" t="s">
        <v>443</v>
      </c>
      <c r="B301" s="496" t="s">
        <v>153</v>
      </c>
      <c r="C301" s="496"/>
      <c r="D301" s="1"/>
      <c r="E301" s="39"/>
      <c r="F301" s="1"/>
      <c r="H301" s="71" t="s">
        <v>457</v>
      </c>
    </row>
    <row r="302" spans="1:8" hidden="1">
      <c r="A302" s="502" t="s">
        <v>443</v>
      </c>
      <c r="B302" s="496" t="s">
        <v>155</v>
      </c>
      <c r="C302" s="496"/>
      <c r="D302" s="1"/>
      <c r="E302" s="39"/>
      <c r="F302" s="1"/>
      <c r="H302" s="39" t="s">
        <v>458</v>
      </c>
    </row>
    <row r="303" spans="1:8" hidden="1">
      <c r="A303" s="502" t="s">
        <v>443</v>
      </c>
      <c r="B303" s="496" t="s">
        <v>157</v>
      </c>
      <c r="C303" s="496"/>
      <c r="D303" s="1"/>
      <c r="E303" s="39"/>
      <c r="F303" s="1"/>
      <c r="H303" s="60" t="s">
        <v>459</v>
      </c>
    </row>
    <row r="304" spans="1:8" hidden="1">
      <c r="A304" s="40" t="s">
        <v>460</v>
      </c>
      <c r="B304" s="496" t="s">
        <v>34</v>
      </c>
      <c r="C304" s="76"/>
      <c r="D304" s="1"/>
      <c r="E304" s="39"/>
      <c r="F304" s="1"/>
      <c r="H304" s="39" t="s">
        <v>461</v>
      </c>
    </row>
    <row r="305" spans="1:8" hidden="1">
      <c r="A305" s="40" t="s">
        <v>460</v>
      </c>
      <c r="B305" s="39" t="s">
        <v>37</v>
      </c>
      <c r="C305" s="76" t="s">
        <v>35</v>
      </c>
      <c r="D305" s="1"/>
      <c r="E305" s="39"/>
      <c r="F305" s="1"/>
      <c r="H305" s="60" t="s">
        <v>462</v>
      </c>
    </row>
    <row r="306" spans="1:8" hidden="1">
      <c r="A306" s="40" t="s">
        <v>460</v>
      </c>
      <c r="B306" s="39" t="s">
        <v>463</v>
      </c>
      <c r="C306" s="76" t="s">
        <v>249</v>
      </c>
      <c r="D306" s="1"/>
      <c r="E306" s="39"/>
      <c r="F306" s="1"/>
      <c r="H306" s="39" t="s">
        <v>464</v>
      </c>
    </row>
    <row r="307" spans="1:8" hidden="1">
      <c r="A307" s="40" t="s">
        <v>460</v>
      </c>
      <c r="B307" s="39" t="s">
        <v>465</v>
      </c>
      <c r="C307" s="39" t="s">
        <v>251</v>
      </c>
      <c r="D307" s="1"/>
      <c r="E307" s="39"/>
      <c r="F307" s="1"/>
      <c r="H307" s="71" t="s">
        <v>466</v>
      </c>
    </row>
    <row r="308" spans="1:8" hidden="1">
      <c r="A308" s="40" t="s">
        <v>460</v>
      </c>
      <c r="B308" s="39" t="s">
        <v>467</v>
      </c>
      <c r="C308" s="258" t="s">
        <v>253</v>
      </c>
      <c r="D308" s="1"/>
      <c r="E308" s="39"/>
      <c r="F308" s="1"/>
      <c r="H308" s="39" t="s">
        <v>468</v>
      </c>
    </row>
    <row r="309" spans="1:8" hidden="1">
      <c r="A309" s="40" t="s">
        <v>460</v>
      </c>
      <c r="B309" s="39" t="s">
        <v>469</v>
      </c>
      <c r="C309" s="39" t="s">
        <v>255</v>
      </c>
      <c r="D309" s="1"/>
      <c r="E309" s="39"/>
      <c r="F309" s="1"/>
      <c r="H309" s="60" t="s">
        <v>470</v>
      </c>
    </row>
    <row r="310" spans="1:8" hidden="1">
      <c r="A310" s="40" t="s">
        <v>460</v>
      </c>
      <c r="B310" s="39" t="s">
        <v>471</v>
      </c>
      <c r="C310" s="39" t="s">
        <v>257</v>
      </c>
      <c r="D310" s="1"/>
      <c r="E310" s="39"/>
      <c r="F310" s="1"/>
      <c r="H310" s="39" t="s">
        <v>472</v>
      </c>
    </row>
    <row r="311" spans="1:8" hidden="1">
      <c r="A311" s="40" t="s">
        <v>460</v>
      </c>
      <c r="B311" s="39" t="s">
        <v>473</v>
      </c>
      <c r="C311" s="39" t="s">
        <v>259</v>
      </c>
      <c r="D311" s="1"/>
      <c r="E311" s="39"/>
      <c r="F311" s="1"/>
      <c r="H311" s="71" t="s">
        <v>474</v>
      </c>
    </row>
    <row r="312" spans="1:8" hidden="1">
      <c r="A312" s="40" t="s">
        <v>460</v>
      </c>
      <c r="B312" s="39" t="s">
        <v>475</v>
      </c>
      <c r="C312" s="39" t="s">
        <v>261</v>
      </c>
      <c r="D312" s="1"/>
      <c r="E312" s="39"/>
      <c r="F312" s="1"/>
      <c r="H312" s="39" t="s">
        <v>476</v>
      </c>
    </row>
    <row r="313" spans="1:8" hidden="1">
      <c r="A313" s="40" t="s">
        <v>460</v>
      </c>
      <c r="B313" s="39" t="s">
        <v>477</v>
      </c>
      <c r="C313" s="39" t="s">
        <v>263</v>
      </c>
      <c r="D313" s="1"/>
      <c r="E313" s="39"/>
      <c r="F313" s="1"/>
      <c r="H313" s="39" t="s">
        <v>478</v>
      </c>
    </row>
    <row r="314" spans="1:8" hidden="1">
      <c r="A314" s="40" t="s">
        <v>460</v>
      </c>
      <c r="B314" s="39"/>
      <c r="C314" s="71" t="s">
        <v>265</v>
      </c>
      <c r="D314" s="1"/>
      <c r="E314" s="39"/>
      <c r="F314" s="1"/>
      <c r="H314" s="39" t="s">
        <v>479</v>
      </c>
    </row>
    <row r="315" spans="1:8" hidden="1">
      <c r="A315" s="40" t="s">
        <v>460</v>
      </c>
      <c r="B315" s="39" t="s">
        <v>480</v>
      </c>
      <c r="C315" s="39" t="s">
        <v>267</v>
      </c>
      <c r="D315" s="1"/>
      <c r="E315" s="39"/>
      <c r="F315" s="1"/>
      <c r="H315" s="39" t="s">
        <v>481</v>
      </c>
    </row>
    <row r="316" spans="1:8" hidden="1">
      <c r="A316" s="40" t="s">
        <v>460</v>
      </c>
      <c r="B316" s="39" t="s">
        <v>482</v>
      </c>
      <c r="C316" s="39" t="s">
        <v>268</v>
      </c>
      <c r="D316" s="1"/>
      <c r="E316" s="39"/>
      <c r="F316" s="1"/>
      <c r="H316" s="39" t="s">
        <v>483</v>
      </c>
    </row>
    <row r="317" spans="1:8" hidden="1">
      <c r="A317" s="40" t="s">
        <v>460</v>
      </c>
      <c r="B317" s="39" t="s">
        <v>484</v>
      </c>
      <c r="C317" s="71" t="s">
        <v>269</v>
      </c>
      <c r="D317" s="1"/>
      <c r="E317" s="39"/>
      <c r="F317" s="1"/>
      <c r="H317" s="39" t="s">
        <v>485</v>
      </c>
    </row>
    <row r="318" spans="1:8" hidden="1">
      <c r="A318" s="40" t="s">
        <v>460</v>
      </c>
      <c r="B318" s="39" t="s">
        <v>486</v>
      </c>
      <c r="C318" s="39" t="s">
        <v>270</v>
      </c>
      <c r="D318" s="1"/>
      <c r="E318" s="39"/>
      <c r="F318" s="1"/>
      <c r="H318" s="39" t="s">
        <v>487</v>
      </c>
    </row>
    <row r="319" spans="1:8" hidden="1">
      <c r="A319" s="40" t="s">
        <v>460</v>
      </c>
      <c r="B319" s="39" t="s">
        <v>488</v>
      </c>
      <c r="C319" s="39" t="s">
        <v>271</v>
      </c>
      <c r="D319" s="1"/>
      <c r="E319" s="39"/>
      <c r="F319" s="1"/>
      <c r="H319" s="60" t="s">
        <v>489</v>
      </c>
    </row>
    <row r="320" spans="1:8" hidden="1">
      <c r="A320" s="40" t="s">
        <v>460</v>
      </c>
      <c r="B320" s="39" t="s">
        <v>490</v>
      </c>
      <c r="C320" s="39" t="s">
        <v>272</v>
      </c>
      <c r="D320" s="1"/>
      <c r="E320" s="39"/>
      <c r="F320" s="1"/>
      <c r="H320" s="39" t="s">
        <v>491</v>
      </c>
    </row>
    <row r="321" spans="1:8" hidden="1">
      <c r="A321" s="40" t="s">
        <v>460</v>
      </c>
      <c r="B321" s="39" t="s">
        <v>492</v>
      </c>
      <c r="C321" s="39" t="s">
        <v>273</v>
      </c>
      <c r="D321" s="1"/>
      <c r="E321" s="39"/>
      <c r="F321" s="1"/>
      <c r="H321" s="39" t="s">
        <v>493</v>
      </c>
    </row>
    <row r="322" spans="1:8" hidden="1">
      <c r="A322" s="40" t="s">
        <v>460</v>
      </c>
      <c r="B322" s="39" t="s">
        <v>494</v>
      </c>
      <c r="C322" s="39" t="s">
        <v>274</v>
      </c>
      <c r="D322" s="1"/>
      <c r="E322" s="39"/>
      <c r="F322" s="1"/>
      <c r="H322" s="60" t="s">
        <v>495</v>
      </c>
    </row>
    <row r="323" spans="1:8" hidden="1">
      <c r="A323" s="40" t="s">
        <v>460</v>
      </c>
      <c r="B323" s="39" t="s">
        <v>496</v>
      </c>
      <c r="C323" s="39" t="s">
        <v>276</v>
      </c>
      <c r="D323" s="1"/>
      <c r="E323" s="39"/>
      <c r="F323" s="1"/>
      <c r="H323" s="60" t="s">
        <v>497</v>
      </c>
    </row>
    <row r="324" spans="1:8" hidden="1">
      <c r="A324" s="40" t="s">
        <v>460</v>
      </c>
      <c r="B324" s="39" t="s">
        <v>498</v>
      </c>
      <c r="C324" s="39" t="s">
        <v>277</v>
      </c>
      <c r="D324" s="1"/>
      <c r="E324" s="39"/>
      <c r="F324" s="1"/>
      <c r="H324" s="39" t="s">
        <v>499</v>
      </c>
    </row>
    <row r="325" spans="1:8" hidden="1">
      <c r="A325" s="40" t="s">
        <v>460</v>
      </c>
      <c r="B325" s="39" t="s">
        <v>500</v>
      </c>
      <c r="C325" s="39" t="s">
        <v>278</v>
      </c>
      <c r="D325" s="1"/>
      <c r="E325" s="39"/>
      <c r="F325" s="1"/>
      <c r="H325" s="39" t="s">
        <v>501</v>
      </c>
    </row>
    <row r="326" spans="1:8" hidden="1">
      <c r="A326" s="40" t="s">
        <v>460</v>
      </c>
      <c r="B326" s="39" t="s">
        <v>502</v>
      </c>
      <c r="C326" s="39" t="s">
        <v>279</v>
      </c>
      <c r="D326" s="1"/>
      <c r="E326" s="39"/>
      <c r="F326" s="1"/>
      <c r="H326" s="39" t="s">
        <v>503</v>
      </c>
    </row>
    <row r="327" spans="1:8" hidden="1">
      <c r="A327" s="40" t="s">
        <v>460</v>
      </c>
      <c r="B327" s="39" t="s">
        <v>504</v>
      </c>
      <c r="C327" s="499" t="s">
        <v>281</v>
      </c>
      <c r="D327" s="1"/>
      <c r="E327" s="39"/>
      <c r="F327" s="1"/>
      <c r="H327" s="39" t="s">
        <v>505</v>
      </c>
    </row>
    <row r="328" spans="1:8" hidden="1">
      <c r="A328" s="40" t="s">
        <v>460</v>
      </c>
      <c r="B328" s="39" t="s">
        <v>506</v>
      </c>
      <c r="C328" s="499" t="s">
        <v>282</v>
      </c>
      <c r="D328" s="1"/>
      <c r="E328" s="39"/>
      <c r="F328" s="1"/>
      <c r="H328" s="39" t="s">
        <v>507</v>
      </c>
    </row>
    <row r="329" spans="1:8" hidden="1">
      <c r="A329" s="40" t="s">
        <v>460</v>
      </c>
      <c r="B329" s="39" t="s">
        <v>508</v>
      </c>
      <c r="C329" s="39" t="s">
        <v>284</v>
      </c>
      <c r="D329" s="1"/>
      <c r="E329" s="39"/>
      <c r="F329" s="1"/>
      <c r="H329" s="39" t="s">
        <v>509</v>
      </c>
    </row>
    <row r="330" spans="1:8" hidden="1">
      <c r="A330" s="40" t="s">
        <v>460</v>
      </c>
      <c r="B330" s="39" t="s">
        <v>510</v>
      </c>
      <c r="C330" s="39" t="s">
        <v>285</v>
      </c>
      <c r="D330" s="1"/>
      <c r="E330" s="39"/>
      <c r="F330" s="1"/>
      <c r="H330" s="39" t="s">
        <v>511</v>
      </c>
    </row>
    <row r="331" spans="1:8" hidden="1">
      <c r="A331" s="40" t="s">
        <v>460</v>
      </c>
      <c r="B331" s="39" t="s">
        <v>512</v>
      </c>
      <c r="C331" s="39" t="s">
        <v>286</v>
      </c>
      <c r="D331" s="1"/>
      <c r="E331" s="39"/>
      <c r="F331" s="1"/>
      <c r="H331" s="39" t="s">
        <v>513</v>
      </c>
    </row>
    <row r="332" spans="1:8" hidden="1">
      <c r="A332" s="40" t="s">
        <v>460</v>
      </c>
      <c r="B332" s="39" t="s">
        <v>514</v>
      </c>
      <c r="C332" s="39" t="s">
        <v>287</v>
      </c>
      <c r="D332" s="1"/>
      <c r="E332" s="39"/>
      <c r="F332" s="1"/>
      <c r="H332" s="39" t="s">
        <v>515</v>
      </c>
    </row>
    <row r="333" spans="1:8" hidden="1">
      <c r="A333" s="40" t="s">
        <v>460</v>
      </c>
      <c r="B333" s="39" t="s">
        <v>516</v>
      </c>
      <c r="C333" s="39" t="s">
        <v>288</v>
      </c>
      <c r="D333" s="1"/>
      <c r="E333" s="39"/>
      <c r="F333" s="1"/>
      <c r="H333" s="39" t="s">
        <v>517</v>
      </c>
    </row>
    <row r="334" spans="1:8" hidden="1">
      <c r="A334" s="40" t="s">
        <v>460</v>
      </c>
      <c r="B334" s="504" t="s">
        <v>149</v>
      </c>
      <c r="C334" s="39"/>
      <c r="D334" s="1"/>
      <c r="E334" s="39"/>
      <c r="F334" s="1"/>
      <c r="H334" s="39" t="s">
        <v>518</v>
      </c>
    </row>
    <row r="335" spans="1:8" hidden="1">
      <c r="A335" s="40" t="s">
        <v>460</v>
      </c>
      <c r="B335" s="504" t="s">
        <v>151</v>
      </c>
      <c r="C335" s="39"/>
      <c r="D335" s="1"/>
      <c r="E335" s="39"/>
      <c r="F335" s="1"/>
      <c r="H335" s="39" t="s">
        <v>519</v>
      </c>
    </row>
    <row r="336" spans="1:8" hidden="1">
      <c r="A336" s="40" t="s">
        <v>460</v>
      </c>
      <c r="B336" s="504" t="s">
        <v>153</v>
      </c>
      <c r="C336" s="39"/>
      <c r="D336" s="1"/>
      <c r="E336" s="39"/>
      <c r="F336" s="1"/>
      <c r="H336" s="39" t="s">
        <v>520</v>
      </c>
    </row>
    <row r="337" spans="1:8" hidden="1">
      <c r="A337" s="40" t="s">
        <v>460</v>
      </c>
      <c r="B337" s="504" t="s">
        <v>155</v>
      </c>
      <c r="C337" s="39"/>
      <c r="D337" s="1"/>
      <c r="E337" s="39"/>
      <c r="F337" s="1"/>
      <c r="H337" s="39" t="s">
        <v>521</v>
      </c>
    </row>
    <row r="338" spans="1:8" hidden="1">
      <c r="A338" s="40" t="s">
        <v>460</v>
      </c>
      <c r="B338" s="504" t="s">
        <v>157</v>
      </c>
      <c r="C338" s="39"/>
      <c r="D338" s="1"/>
      <c r="E338" s="39"/>
      <c r="F338" s="1"/>
      <c r="H338" s="39" t="s">
        <v>522</v>
      </c>
    </row>
    <row r="339" spans="1:8" hidden="1">
      <c r="A339" s="40" t="s">
        <v>523</v>
      </c>
      <c r="B339" s="496" t="s">
        <v>34</v>
      </c>
      <c r="C339" s="496"/>
      <c r="D339" s="1"/>
      <c r="E339" s="39"/>
      <c r="F339" s="1"/>
      <c r="H339" s="39" t="s">
        <v>524</v>
      </c>
    </row>
    <row r="340" spans="1:8" hidden="1">
      <c r="A340" s="40" t="s">
        <v>523</v>
      </c>
      <c r="B340" s="39" t="s">
        <v>37</v>
      </c>
      <c r="C340" s="496" t="s">
        <v>35</v>
      </c>
      <c r="D340" s="1"/>
      <c r="E340" s="39"/>
      <c r="F340" s="1"/>
      <c r="H340" s="39" t="s">
        <v>525</v>
      </c>
    </row>
    <row r="341" spans="1:8" hidden="1">
      <c r="A341" s="40" t="s">
        <v>523</v>
      </c>
      <c r="B341" s="39" t="s">
        <v>526</v>
      </c>
      <c r="C341" s="496" t="s">
        <v>289</v>
      </c>
      <c r="D341" s="1"/>
      <c r="E341" s="39"/>
      <c r="F341" s="1"/>
      <c r="H341" s="39" t="s">
        <v>527</v>
      </c>
    </row>
    <row r="342" spans="1:8" hidden="1">
      <c r="A342" s="40" t="s">
        <v>523</v>
      </c>
      <c r="B342" s="39" t="s">
        <v>528</v>
      </c>
      <c r="C342" s="496" t="s">
        <v>291</v>
      </c>
      <c r="D342" s="1"/>
      <c r="E342" s="39"/>
      <c r="F342" s="1"/>
      <c r="H342" s="71" t="s">
        <v>529</v>
      </c>
    </row>
    <row r="343" spans="1:8" hidden="1">
      <c r="A343" s="40" t="s">
        <v>523</v>
      </c>
      <c r="B343" s="39" t="s">
        <v>530</v>
      </c>
      <c r="C343" s="496" t="s">
        <v>292</v>
      </c>
      <c r="D343" s="1"/>
      <c r="E343" s="39"/>
      <c r="F343" s="1"/>
      <c r="H343" s="39" t="s">
        <v>531</v>
      </c>
    </row>
    <row r="344" spans="1:8" hidden="1">
      <c r="A344" s="40" t="s">
        <v>523</v>
      </c>
      <c r="B344" s="39" t="s">
        <v>301</v>
      </c>
      <c r="C344" s="496" t="s">
        <v>217</v>
      </c>
      <c r="D344" s="1"/>
      <c r="E344" s="39"/>
      <c r="F344" s="1"/>
      <c r="H344" s="39" t="s">
        <v>532</v>
      </c>
    </row>
    <row r="345" spans="1:8" hidden="1">
      <c r="A345" s="40" t="s">
        <v>523</v>
      </c>
      <c r="B345" s="39" t="s">
        <v>533</v>
      </c>
      <c r="C345" s="496" t="s">
        <v>294</v>
      </c>
      <c r="D345" s="1"/>
      <c r="E345" s="39"/>
      <c r="F345" s="1"/>
      <c r="H345" s="60" t="s">
        <v>534</v>
      </c>
    </row>
    <row r="346" spans="1:8" hidden="1">
      <c r="A346" s="40" t="s">
        <v>523</v>
      </c>
      <c r="B346" s="39" t="s">
        <v>535</v>
      </c>
      <c r="C346" s="496" t="s">
        <v>295</v>
      </c>
      <c r="D346" s="1"/>
      <c r="E346" s="39"/>
      <c r="F346" s="1"/>
      <c r="H346" s="39" t="s">
        <v>536</v>
      </c>
    </row>
    <row r="347" spans="1:8" hidden="1">
      <c r="A347" s="40" t="s">
        <v>523</v>
      </c>
      <c r="B347" s="39" t="s">
        <v>537</v>
      </c>
      <c r="C347" s="496" t="s">
        <v>296</v>
      </c>
      <c r="D347" s="1"/>
      <c r="E347" s="39"/>
      <c r="F347" s="1"/>
      <c r="H347" s="60" t="s">
        <v>538</v>
      </c>
    </row>
    <row r="348" spans="1:8" hidden="1">
      <c r="A348" s="40" t="s">
        <v>523</v>
      </c>
      <c r="B348" s="39" t="s">
        <v>539</v>
      </c>
      <c r="C348" s="496" t="s">
        <v>297</v>
      </c>
      <c r="D348" s="1"/>
      <c r="E348" s="39"/>
      <c r="F348" s="1"/>
      <c r="H348" s="71" t="s">
        <v>540</v>
      </c>
    </row>
    <row r="349" spans="1:8" hidden="1">
      <c r="A349" s="40" t="s">
        <v>523</v>
      </c>
      <c r="B349" s="39" t="s">
        <v>541</v>
      </c>
      <c r="C349" s="496" t="s">
        <v>298</v>
      </c>
      <c r="D349" s="1"/>
      <c r="E349" s="39"/>
      <c r="F349" s="1"/>
      <c r="H349" s="39" t="s">
        <v>542</v>
      </c>
    </row>
    <row r="350" spans="1:8" hidden="1">
      <c r="A350" s="40" t="s">
        <v>523</v>
      </c>
      <c r="B350" s="39"/>
      <c r="C350" s="496" t="s">
        <v>299</v>
      </c>
      <c r="D350" s="1"/>
      <c r="E350" s="39"/>
      <c r="F350" s="1"/>
      <c r="H350" s="39" t="s">
        <v>543</v>
      </c>
    </row>
    <row r="351" spans="1:8" hidden="1">
      <c r="A351" s="40" t="s">
        <v>523</v>
      </c>
      <c r="B351" s="39" t="s">
        <v>544</v>
      </c>
      <c r="C351" s="496" t="s">
        <v>300</v>
      </c>
      <c r="D351" s="1"/>
      <c r="E351" s="39"/>
      <c r="F351" s="1"/>
      <c r="H351" s="39" t="s">
        <v>545</v>
      </c>
    </row>
    <row r="352" spans="1:8" hidden="1">
      <c r="A352" s="40" t="s">
        <v>523</v>
      </c>
      <c r="B352" s="39" t="s">
        <v>546</v>
      </c>
      <c r="C352" s="496" t="s">
        <v>302</v>
      </c>
      <c r="D352" s="1"/>
      <c r="E352" s="39"/>
      <c r="F352" s="1"/>
      <c r="H352" s="39" t="s">
        <v>547</v>
      </c>
    </row>
    <row r="353" spans="1:8" hidden="1">
      <c r="A353" s="40" t="s">
        <v>523</v>
      </c>
      <c r="B353" s="39" t="s">
        <v>548</v>
      </c>
      <c r="C353" s="496" t="s">
        <v>304</v>
      </c>
      <c r="D353" s="1"/>
      <c r="E353" s="39"/>
      <c r="F353" s="1"/>
      <c r="H353" s="39" t="s">
        <v>549</v>
      </c>
    </row>
    <row r="354" spans="1:8" hidden="1">
      <c r="A354" s="40" t="s">
        <v>523</v>
      </c>
      <c r="B354" s="39" t="s">
        <v>550</v>
      </c>
      <c r="C354" s="496" t="s">
        <v>305</v>
      </c>
      <c r="D354" s="1"/>
      <c r="E354" s="39"/>
      <c r="F354" s="1"/>
      <c r="H354" s="60" t="s">
        <v>551</v>
      </c>
    </row>
    <row r="355" spans="1:8" hidden="1">
      <c r="A355" s="40" t="s">
        <v>523</v>
      </c>
      <c r="B355" s="39" t="s">
        <v>149</v>
      </c>
      <c r="C355" s="496"/>
      <c r="D355" s="1"/>
      <c r="E355" s="39"/>
      <c r="F355" s="1"/>
      <c r="H355" s="39" t="s">
        <v>552</v>
      </c>
    </row>
    <row r="356" spans="1:8" hidden="1">
      <c r="A356" s="40" t="s">
        <v>523</v>
      </c>
      <c r="B356" s="39" t="s">
        <v>151</v>
      </c>
      <c r="C356" s="496"/>
      <c r="D356" s="1"/>
      <c r="E356" s="39"/>
      <c r="F356" s="1"/>
      <c r="H356" s="60" t="s">
        <v>553</v>
      </c>
    </row>
    <row r="357" spans="1:8" hidden="1">
      <c r="A357" s="40" t="s">
        <v>523</v>
      </c>
      <c r="B357" s="39" t="s">
        <v>153</v>
      </c>
      <c r="C357" s="496"/>
      <c r="D357" s="1"/>
      <c r="E357" s="39"/>
      <c r="F357" s="1"/>
      <c r="H357" s="39" t="s">
        <v>554</v>
      </c>
    </row>
    <row r="358" spans="1:8" hidden="1">
      <c r="A358" s="40" t="s">
        <v>523</v>
      </c>
      <c r="B358" s="39" t="s">
        <v>155</v>
      </c>
      <c r="C358" s="496"/>
      <c r="D358" s="1"/>
      <c r="E358" s="39"/>
      <c r="F358" s="1"/>
      <c r="H358" s="39" t="s">
        <v>555</v>
      </c>
    </row>
    <row r="359" spans="1:8" hidden="1">
      <c r="A359" s="40" t="s">
        <v>523</v>
      </c>
      <c r="B359" s="39" t="s">
        <v>157</v>
      </c>
      <c r="C359" s="496"/>
      <c r="D359" s="1"/>
      <c r="E359" s="39"/>
      <c r="F359" s="1"/>
      <c r="H359" s="39" t="s">
        <v>556</v>
      </c>
    </row>
    <row r="360" spans="1:8" hidden="1">
      <c r="A360" s="40" t="s">
        <v>557</v>
      </c>
      <c r="B360" s="496" t="s">
        <v>34</v>
      </c>
      <c r="C360" s="496"/>
      <c r="D360" s="1"/>
      <c r="E360" s="39"/>
      <c r="F360" s="1"/>
      <c r="H360" s="60" t="s">
        <v>558</v>
      </c>
    </row>
    <row r="361" spans="1:8" hidden="1">
      <c r="A361" s="40" t="s">
        <v>557</v>
      </c>
      <c r="B361" s="39" t="s">
        <v>37</v>
      </c>
      <c r="C361" s="76" t="s">
        <v>35</v>
      </c>
      <c r="D361" s="1"/>
      <c r="E361" s="39"/>
      <c r="F361" s="1"/>
      <c r="H361" s="39" t="s">
        <v>559</v>
      </c>
    </row>
    <row r="362" spans="1:8" hidden="1">
      <c r="A362" s="40" t="s">
        <v>557</v>
      </c>
      <c r="B362" s="39"/>
      <c r="C362" s="76" t="s">
        <v>306</v>
      </c>
      <c r="D362" s="1"/>
      <c r="E362" s="39"/>
      <c r="F362" s="1"/>
      <c r="H362" s="39" t="s">
        <v>560</v>
      </c>
    </row>
    <row r="363" spans="1:8" hidden="1">
      <c r="A363" s="40" t="s">
        <v>557</v>
      </c>
      <c r="B363" s="39" t="s">
        <v>41</v>
      </c>
      <c r="C363" s="76" t="s">
        <v>38</v>
      </c>
      <c r="D363" s="1"/>
      <c r="E363" s="39"/>
      <c r="F363" s="1"/>
      <c r="H363" s="39" t="s">
        <v>561</v>
      </c>
    </row>
    <row r="364" spans="1:8" hidden="1">
      <c r="A364" s="40" t="s">
        <v>557</v>
      </c>
      <c r="B364" s="39" t="s">
        <v>562</v>
      </c>
      <c r="C364" s="76" t="s">
        <v>307</v>
      </c>
      <c r="D364" s="1"/>
      <c r="E364" s="39"/>
      <c r="F364" s="1"/>
      <c r="H364" s="39" t="s">
        <v>563</v>
      </c>
    </row>
    <row r="365" spans="1:8" hidden="1">
      <c r="A365" s="40" t="s">
        <v>557</v>
      </c>
      <c r="B365" s="39" t="s">
        <v>564</v>
      </c>
      <c r="C365" s="76" t="s">
        <v>308</v>
      </c>
      <c r="D365" s="1"/>
      <c r="E365" s="39"/>
      <c r="F365" s="1"/>
      <c r="H365" s="76" t="s">
        <v>565</v>
      </c>
    </row>
    <row r="366" spans="1:8" hidden="1">
      <c r="A366" s="40" t="s">
        <v>557</v>
      </c>
      <c r="B366" s="39" t="s">
        <v>566</v>
      </c>
      <c r="C366" s="76" t="s">
        <v>309</v>
      </c>
      <c r="D366" s="1"/>
      <c r="E366" s="39"/>
      <c r="F366" s="1"/>
      <c r="H366" s="76" t="s">
        <v>567</v>
      </c>
    </row>
    <row r="367" spans="1:8" hidden="1">
      <c r="A367" s="40" t="s">
        <v>557</v>
      </c>
      <c r="B367" s="39" t="s">
        <v>568</v>
      </c>
      <c r="C367" s="76" t="s">
        <v>310</v>
      </c>
      <c r="D367" s="1"/>
      <c r="E367" s="39"/>
      <c r="F367" s="1"/>
      <c r="H367" s="76" t="s">
        <v>569</v>
      </c>
    </row>
    <row r="368" spans="1:8" hidden="1">
      <c r="A368" s="40" t="s">
        <v>557</v>
      </c>
      <c r="B368" s="39" t="s">
        <v>570</v>
      </c>
      <c r="C368" s="76" t="s">
        <v>311</v>
      </c>
      <c r="D368" s="1"/>
      <c r="E368" s="39"/>
      <c r="F368" s="1"/>
      <c r="H368" s="76" t="s">
        <v>571</v>
      </c>
    </row>
    <row r="369" spans="1:8" hidden="1">
      <c r="A369" s="40" t="s">
        <v>557</v>
      </c>
      <c r="B369" s="39" t="s">
        <v>572</v>
      </c>
      <c r="C369" s="76" t="s">
        <v>312</v>
      </c>
      <c r="D369" s="1"/>
      <c r="E369" s="39"/>
      <c r="F369" s="1"/>
      <c r="H369" s="39" t="s">
        <v>573</v>
      </c>
    </row>
    <row r="370" spans="1:8" hidden="1">
      <c r="A370" s="40" t="s">
        <v>557</v>
      </c>
      <c r="B370" s="39" t="s">
        <v>574</v>
      </c>
      <c r="C370" s="76" t="s">
        <v>313</v>
      </c>
      <c r="D370" s="1"/>
      <c r="E370" s="39"/>
      <c r="F370" s="1"/>
      <c r="H370" s="76" t="s">
        <v>575</v>
      </c>
    </row>
    <row r="371" spans="1:8" hidden="1">
      <c r="A371" s="40" t="s">
        <v>557</v>
      </c>
      <c r="B371" s="39" t="s">
        <v>576</v>
      </c>
      <c r="C371" s="76" t="s">
        <v>314</v>
      </c>
      <c r="D371" s="1"/>
      <c r="E371" s="39"/>
      <c r="F371" s="1"/>
      <c r="H371" s="76" t="s">
        <v>577</v>
      </c>
    </row>
    <row r="372" spans="1:8" hidden="1">
      <c r="A372" s="40" t="s">
        <v>557</v>
      </c>
      <c r="B372" s="39" t="s">
        <v>578</v>
      </c>
      <c r="C372" s="76" t="s">
        <v>315</v>
      </c>
      <c r="D372" s="1"/>
      <c r="E372" s="39"/>
      <c r="F372" s="1"/>
      <c r="H372" s="76" t="s">
        <v>579</v>
      </c>
    </row>
    <row r="373" spans="1:8" hidden="1">
      <c r="A373" s="40" t="s">
        <v>557</v>
      </c>
      <c r="B373" s="39" t="s">
        <v>580</v>
      </c>
      <c r="C373" s="76" t="s">
        <v>316</v>
      </c>
      <c r="D373" s="1"/>
      <c r="E373" s="39"/>
      <c r="F373" s="1"/>
      <c r="H373" s="39" t="s">
        <v>581</v>
      </c>
    </row>
    <row r="374" spans="1:8" hidden="1">
      <c r="A374" s="40" t="s">
        <v>557</v>
      </c>
      <c r="B374" s="39" t="s">
        <v>582</v>
      </c>
      <c r="C374" s="76" t="s">
        <v>317</v>
      </c>
      <c r="D374" s="1"/>
      <c r="E374" s="39"/>
      <c r="F374" s="1"/>
      <c r="H374" s="39" t="s">
        <v>583</v>
      </c>
    </row>
    <row r="375" spans="1:8" hidden="1">
      <c r="A375" s="40" t="s">
        <v>557</v>
      </c>
      <c r="B375" s="39" t="s">
        <v>584</v>
      </c>
      <c r="C375" s="76" t="s">
        <v>318</v>
      </c>
      <c r="D375" s="1"/>
      <c r="E375" s="39"/>
      <c r="F375" s="1"/>
      <c r="H375" s="76" t="s">
        <v>585</v>
      </c>
    </row>
    <row r="376" spans="1:8" hidden="1">
      <c r="A376" s="40" t="s">
        <v>557</v>
      </c>
      <c r="B376" s="39" t="s">
        <v>586</v>
      </c>
      <c r="C376" s="76" t="s">
        <v>319</v>
      </c>
      <c r="D376" s="1"/>
      <c r="E376" s="39"/>
      <c r="F376" s="1"/>
      <c r="H376" s="76" t="s">
        <v>587</v>
      </c>
    </row>
    <row r="377" spans="1:8" hidden="1">
      <c r="A377" s="40" t="s">
        <v>557</v>
      </c>
      <c r="B377" s="39" t="s">
        <v>588</v>
      </c>
      <c r="C377" s="76" t="s">
        <v>320</v>
      </c>
      <c r="D377" s="1"/>
      <c r="E377" s="39"/>
      <c r="F377" s="1"/>
      <c r="H377" s="78" t="s">
        <v>589</v>
      </c>
    </row>
    <row r="378" spans="1:8" hidden="1">
      <c r="A378" s="40" t="s">
        <v>557</v>
      </c>
      <c r="B378" s="39"/>
      <c r="C378" s="76" t="s">
        <v>321</v>
      </c>
      <c r="D378" s="1"/>
      <c r="E378" s="39"/>
      <c r="F378" s="1"/>
      <c r="H378" s="76" t="s">
        <v>590</v>
      </c>
    </row>
    <row r="379" spans="1:8" hidden="1">
      <c r="A379" s="40" t="s">
        <v>557</v>
      </c>
      <c r="B379" s="39"/>
      <c r="C379" s="76" t="s">
        <v>322</v>
      </c>
      <c r="D379" s="1"/>
      <c r="E379" s="39"/>
      <c r="F379" s="1"/>
      <c r="H379" s="78" t="s">
        <v>591</v>
      </c>
    </row>
    <row r="380" spans="1:8" hidden="1">
      <c r="A380" s="40" t="s">
        <v>557</v>
      </c>
      <c r="B380" s="39"/>
      <c r="C380" s="76" t="s">
        <v>323</v>
      </c>
      <c r="D380" s="1"/>
      <c r="E380" s="39"/>
      <c r="F380" s="1"/>
      <c r="H380" s="76" t="s">
        <v>592</v>
      </c>
    </row>
    <row r="381" spans="1:8" hidden="1">
      <c r="A381" s="40" t="s">
        <v>557</v>
      </c>
      <c r="B381" s="39"/>
      <c r="C381" s="76" t="s">
        <v>324</v>
      </c>
      <c r="D381" s="1"/>
      <c r="E381" s="39"/>
      <c r="F381" s="1"/>
      <c r="H381" s="39" t="s">
        <v>593</v>
      </c>
    </row>
    <row r="382" spans="1:8" hidden="1">
      <c r="A382" s="40" t="s">
        <v>557</v>
      </c>
      <c r="B382" s="39"/>
      <c r="C382" s="76" t="s">
        <v>325</v>
      </c>
      <c r="D382" s="1"/>
      <c r="E382" s="39"/>
      <c r="F382" s="1"/>
      <c r="H382" s="39" t="s">
        <v>594</v>
      </c>
    </row>
    <row r="383" spans="1:8" hidden="1">
      <c r="A383" s="40" t="s">
        <v>557</v>
      </c>
      <c r="B383" s="496" t="s">
        <v>149</v>
      </c>
      <c r="C383" s="76"/>
      <c r="D383" s="1"/>
      <c r="E383" s="39"/>
      <c r="F383" s="1"/>
      <c r="H383" s="76" t="s">
        <v>595</v>
      </c>
    </row>
    <row r="384" spans="1:8" hidden="1">
      <c r="A384" s="40" t="s">
        <v>557</v>
      </c>
      <c r="B384" s="496" t="s">
        <v>151</v>
      </c>
      <c r="C384" s="76"/>
      <c r="D384" s="1"/>
      <c r="E384" s="39"/>
      <c r="F384" s="1"/>
      <c r="H384" s="78" t="s">
        <v>596</v>
      </c>
    </row>
    <row r="385" spans="1:8" hidden="1">
      <c r="A385" s="40" t="s">
        <v>557</v>
      </c>
      <c r="B385" s="496" t="s">
        <v>153</v>
      </c>
      <c r="C385" s="76"/>
      <c r="D385" s="1"/>
      <c r="E385" s="39"/>
      <c r="F385" s="1"/>
      <c r="H385" s="76" t="s">
        <v>597</v>
      </c>
    </row>
    <row r="386" spans="1:8" hidden="1">
      <c r="A386" s="40" t="s">
        <v>557</v>
      </c>
      <c r="B386" s="496" t="s">
        <v>155</v>
      </c>
      <c r="C386" s="76"/>
      <c r="D386" s="1"/>
      <c r="E386" s="39"/>
      <c r="F386" s="1"/>
      <c r="H386" s="76" t="s">
        <v>598</v>
      </c>
    </row>
    <row r="387" spans="1:8" hidden="1">
      <c r="A387" s="40" t="s">
        <v>557</v>
      </c>
      <c r="B387" s="496" t="s">
        <v>157</v>
      </c>
      <c r="C387" s="76"/>
      <c r="D387" s="1"/>
      <c r="E387" s="39"/>
      <c r="F387" s="1"/>
      <c r="H387" s="76" t="s">
        <v>599</v>
      </c>
    </row>
    <row r="388" spans="1:8" hidden="1">
      <c r="A388" s="40" t="s">
        <v>600</v>
      </c>
      <c r="B388" s="496" t="s">
        <v>34</v>
      </c>
      <c r="C388" s="496"/>
      <c r="D388" s="1"/>
      <c r="E388" s="39"/>
      <c r="F388" s="1"/>
      <c r="H388" s="76" t="s">
        <v>601</v>
      </c>
    </row>
    <row r="389" spans="1:8" hidden="1">
      <c r="A389" s="40" t="s">
        <v>600</v>
      </c>
      <c r="B389" s="39" t="s">
        <v>37</v>
      </c>
      <c r="C389" s="496" t="s">
        <v>35</v>
      </c>
      <c r="D389" s="1"/>
      <c r="E389" s="39"/>
      <c r="F389" s="1"/>
      <c r="H389" s="76" t="s">
        <v>602</v>
      </c>
    </row>
    <row r="390" spans="1:8" hidden="1">
      <c r="A390" s="40" t="s">
        <v>600</v>
      </c>
      <c r="B390" s="39" t="s">
        <v>43</v>
      </c>
      <c r="C390" s="496" t="s">
        <v>42</v>
      </c>
      <c r="D390" s="1"/>
      <c r="E390" s="39"/>
      <c r="F390" s="1"/>
      <c r="H390" s="76" t="s">
        <v>603</v>
      </c>
    </row>
    <row r="391" spans="1:8" hidden="1">
      <c r="A391" s="40" t="s">
        <v>600</v>
      </c>
      <c r="B391" s="39" t="s">
        <v>41</v>
      </c>
      <c r="C391" s="496" t="s">
        <v>38</v>
      </c>
      <c r="D391" s="1"/>
      <c r="E391" s="39"/>
      <c r="F391" s="1"/>
      <c r="H391" s="76" t="s">
        <v>604</v>
      </c>
    </row>
    <row r="392" spans="1:8" hidden="1">
      <c r="A392" s="40" t="s">
        <v>600</v>
      </c>
      <c r="B392" s="39" t="s">
        <v>293</v>
      </c>
      <c r="C392" s="496" t="s">
        <v>326</v>
      </c>
      <c r="D392" s="1"/>
      <c r="E392" s="39"/>
      <c r="F392" s="1"/>
      <c r="H392" s="76" t="s">
        <v>605</v>
      </c>
    </row>
    <row r="393" spans="1:8" hidden="1">
      <c r="A393" s="40" t="s">
        <v>600</v>
      </c>
      <c r="B393" s="39" t="s">
        <v>606</v>
      </c>
      <c r="C393" s="496" t="s">
        <v>327</v>
      </c>
      <c r="D393" s="1"/>
      <c r="E393" s="39"/>
      <c r="F393" s="1"/>
      <c r="H393" s="76" t="s">
        <v>607</v>
      </c>
    </row>
    <row r="394" spans="1:8" hidden="1">
      <c r="A394" s="40" t="s">
        <v>600</v>
      </c>
      <c r="B394" s="39" t="s">
        <v>49</v>
      </c>
      <c r="C394" s="496" t="s">
        <v>48</v>
      </c>
      <c r="D394" s="1"/>
      <c r="E394" s="39"/>
      <c r="F394" s="1"/>
      <c r="H394" s="76" t="s">
        <v>608</v>
      </c>
    </row>
    <row r="395" spans="1:8" hidden="1">
      <c r="A395" s="40" t="s">
        <v>600</v>
      </c>
      <c r="B395" s="39" t="s">
        <v>51</v>
      </c>
      <c r="C395" s="496" t="s">
        <v>50</v>
      </c>
      <c r="D395" s="1"/>
      <c r="E395" s="39"/>
      <c r="F395" s="1"/>
      <c r="H395" s="76" t="s">
        <v>609</v>
      </c>
    </row>
    <row r="396" spans="1:8" hidden="1">
      <c r="A396" s="40" t="s">
        <v>600</v>
      </c>
      <c r="B396" s="39" t="s">
        <v>301</v>
      </c>
      <c r="C396" s="496" t="s">
        <v>217</v>
      </c>
      <c r="D396" s="1"/>
      <c r="E396" s="39"/>
      <c r="F396" s="1"/>
      <c r="H396" s="78" t="s">
        <v>610</v>
      </c>
    </row>
    <row r="397" spans="1:8" hidden="1">
      <c r="A397" s="40" t="s">
        <v>600</v>
      </c>
      <c r="B397" s="39" t="s">
        <v>303</v>
      </c>
      <c r="C397" s="496" t="s">
        <v>219</v>
      </c>
      <c r="D397" s="1"/>
      <c r="E397" s="39"/>
      <c r="F397" s="1"/>
      <c r="H397" s="78" t="s">
        <v>611</v>
      </c>
    </row>
    <row r="398" spans="1:8" hidden="1">
      <c r="A398" s="40" t="s">
        <v>600</v>
      </c>
      <c r="B398" s="39" t="s">
        <v>53</v>
      </c>
      <c r="C398" s="496" t="s">
        <v>52</v>
      </c>
      <c r="D398" s="1"/>
      <c r="E398" s="39"/>
      <c r="F398" s="1"/>
      <c r="H398" s="78" t="s">
        <v>612</v>
      </c>
    </row>
    <row r="399" spans="1:8" hidden="1">
      <c r="A399" s="40" t="s">
        <v>600</v>
      </c>
      <c r="B399" s="39" t="s">
        <v>55</v>
      </c>
      <c r="C399" s="496" t="s">
        <v>54</v>
      </c>
      <c r="D399" s="1"/>
      <c r="E399" s="39"/>
      <c r="F399" s="1"/>
      <c r="H399" s="76" t="s">
        <v>613</v>
      </c>
    </row>
    <row r="400" spans="1:8" hidden="1">
      <c r="A400" s="40" t="s">
        <v>600</v>
      </c>
      <c r="B400" s="39" t="s">
        <v>57</v>
      </c>
      <c r="C400" s="496" t="s">
        <v>56</v>
      </c>
      <c r="D400" s="1"/>
      <c r="E400" s="39"/>
      <c r="F400" s="1"/>
      <c r="H400" s="76" t="s">
        <v>614</v>
      </c>
    </row>
    <row r="401" spans="1:8" hidden="1">
      <c r="A401" s="40" t="s">
        <v>600</v>
      </c>
      <c r="B401" s="39" t="s">
        <v>59</v>
      </c>
      <c r="C401" s="496" t="s">
        <v>58</v>
      </c>
      <c r="D401" s="1"/>
      <c r="E401" s="39"/>
      <c r="F401" s="1"/>
      <c r="H401" s="76" t="s">
        <v>615</v>
      </c>
    </row>
    <row r="402" spans="1:8" hidden="1">
      <c r="A402" s="40" t="s">
        <v>600</v>
      </c>
      <c r="B402" s="39" t="s">
        <v>61</v>
      </c>
      <c r="C402" s="496" t="s">
        <v>60</v>
      </c>
      <c r="D402" s="1"/>
      <c r="E402" s="39"/>
      <c r="F402" s="1"/>
      <c r="H402" s="76" t="s">
        <v>616</v>
      </c>
    </row>
    <row r="403" spans="1:8" hidden="1">
      <c r="A403" s="40" t="s">
        <v>600</v>
      </c>
      <c r="B403" s="39" t="s">
        <v>617</v>
      </c>
      <c r="C403" s="496" t="s">
        <v>328</v>
      </c>
      <c r="D403" s="1"/>
      <c r="E403" s="39"/>
      <c r="F403" s="1"/>
      <c r="H403" s="76" t="s">
        <v>618</v>
      </c>
    </row>
    <row r="404" spans="1:8" hidden="1">
      <c r="A404" s="40" t="s">
        <v>600</v>
      </c>
      <c r="B404" s="39"/>
      <c r="C404" s="496" t="s">
        <v>329</v>
      </c>
      <c r="D404" s="1"/>
      <c r="E404" s="39"/>
      <c r="F404" s="1"/>
      <c r="H404" s="76" t="s">
        <v>619</v>
      </c>
    </row>
    <row r="405" spans="1:8" hidden="1">
      <c r="A405" s="40" t="s">
        <v>600</v>
      </c>
      <c r="B405" s="39" t="s">
        <v>620</v>
      </c>
      <c r="C405" s="496" t="s">
        <v>330</v>
      </c>
      <c r="D405" s="1"/>
      <c r="E405" s="39"/>
      <c r="F405" s="1"/>
      <c r="H405" s="76" t="s">
        <v>621</v>
      </c>
    </row>
    <row r="406" spans="1:8" hidden="1">
      <c r="A406" s="40" t="s">
        <v>600</v>
      </c>
      <c r="B406" s="39" t="s">
        <v>622</v>
      </c>
      <c r="C406" s="496" t="s">
        <v>331</v>
      </c>
      <c r="D406" s="1"/>
      <c r="E406" s="39"/>
      <c r="F406" s="1"/>
      <c r="H406" s="76" t="s">
        <v>623</v>
      </c>
    </row>
    <row r="407" spans="1:8" hidden="1">
      <c r="A407" s="40" t="s">
        <v>600</v>
      </c>
      <c r="B407" s="39" t="s">
        <v>624</v>
      </c>
      <c r="C407" s="496" t="s">
        <v>332</v>
      </c>
      <c r="D407" s="1"/>
      <c r="E407" s="39"/>
      <c r="F407" s="1"/>
      <c r="H407" s="76" t="s">
        <v>625</v>
      </c>
    </row>
    <row r="408" spans="1:8" hidden="1">
      <c r="A408" s="40" t="s">
        <v>600</v>
      </c>
      <c r="B408" s="39" t="s">
        <v>73</v>
      </c>
      <c r="C408" s="496" t="s">
        <v>72</v>
      </c>
      <c r="D408" s="1"/>
      <c r="E408" s="39"/>
      <c r="F408" s="1"/>
      <c r="H408" s="76" t="s">
        <v>626</v>
      </c>
    </row>
    <row r="409" spans="1:8" hidden="1">
      <c r="A409" s="40" t="s">
        <v>600</v>
      </c>
      <c r="B409" s="39" t="s">
        <v>75</v>
      </c>
      <c r="C409" s="496" t="s">
        <v>74</v>
      </c>
      <c r="D409" s="1"/>
      <c r="E409" s="39"/>
      <c r="F409" s="1"/>
      <c r="H409" s="76" t="s">
        <v>627</v>
      </c>
    </row>
    <row r="410" spans="1:8" hidden="1">
      <c r="A410" s="40" t="s">
        <v>600</v>
      </c>
      <c r="B410" s="39" t="s">
        <v>628</v>
      </c>
      <c r="C410" s="496" t="s">
        <v>334</v>
      </c>
      <c r="D410" s="1"/>
      <c r="E410" s="39"/>
      <c r="F410" s="1"/>
      <c r="H410" s="76" t="s">
        <v>629</v>
      </c>
    </row>
    <row r="411" spans="1:8" hidden="1">
      <c r="A411" s="40" t="s">
        <v>600</v>
      </c>
      <c r="B411" s="39" t="s">
        <v>77</v>
      </c>
      <c r="C411" s="496" t="s">
        <v>76</v>
      </c>
      <c r="D411" s="1"/>
      <c r="E411" s="39"/>
      <c r="F411" s="1"/>
      <c r="H411" s="76" t="s">
        <v>630</v>
      </c>
    </row>
    <row r="412" spans="1:8" hidden="1">
      <c r="A412" s="40" t="s">
        <v>600</v>
      </c>
      <c r="B412" s="39" t="s">
        <v>81</v>
      </c>
      <c r="C412" s="496" t="s">
        <v>80</v>
      </c>
      <c r="D412" s="1"/>
      <c r="E412" s="39"/>
      <c r="F412" s="1"/>
      <c r="H412" s="76" t="s">
        <v>631</v>
      </c>
    </row>
    <row r="413" spans="1:8" hidden="1">
      <c r="A413" s="40" t="s">
        <v>600</v>
      </c>
      <c r="B413" s="39" t="s">
        <v>83</v>
      </c>
      <c r="C413" s="496" t="s">
        <v>82</v>
      </c>
      <c r="D413" s="1"/>
      <c r="E413" s="39"/>
      <c r="F413" s="1"/>
      <c r="H413" s="76" t="s">
        <v>632</v>
      </c>
    </row>
    <row r="414" spans="1:8" hidden="1">
      <c r="A414" s="40" t="s">
        <v>600</v>
      </c>
      <c r="B414" s="39" t="s">
        <v>633</v>
      </c>
      <c r="C414" s="496" t="s">
        <v>335</v>
      </c>
      <c r="D414" s="1"/>
      <c r="E414" s="39"/>
      <c r="F414" s="1"/>
      <c r="H414" s="76" t="s">
        <v>634</v>
      </c>
    </row>
    <row r="415" spans="1:8" hidden="1">
      <c r="A415" s="40" t="s">
        <v>600</v>
      </c>
      <c r="B415" s="39" t="s">
        <v>99</v>
      </c>
      <c r="C415" s="496" t="s">
        <v>98</v>
      </c>
      <c r="D415" s="1"/>
      <c r="E415" s="39"/>
      <c r="F415" s="1"/>
      <c r="H415" s="76" t="s">
        <v>635</v>
      </c>
    </row>
    <row r="416" spans="1:8" hidden="1">
      <c r="A416" s="40" t="s">
        <v>600</v>
      </c>
      <c r="B416" s="39" t="s">
        <v>101</v>
      </c>
      <c r="C416" s="496" t="s">
        <v>100</v>
      </c>
      <c r="D416" s="1"/>
      <c r="E416" s="39"/>
      <c r="F416" s="1"/>
      <c r="H416" s="76" t="s">
        <v>636</v>
      </c>
    </row>
    <row r="417" spans="1:8" hidden="1">
      <c r="A417" s="40" t="s">
        <v>600</v>
      </c>
      <c r="B417" s="39" t="s">
        <v>103</v>
      </c>
      <c r="C417" s="496" t="s">
        <v>102</v>
      </c>
      <c r="D417" s="1"/>
      <c r="E417" s="39"/>
      <c r="F417" s="1"/>
      <c r="H417" s="78" t="s">
        <v>637</v>
      </c>
    </row>
    <row r="418" spans="1:8" hidden="1">
      <c r="A418" s="40" t="s">
        <v>600</v>
      </c>
      <c r="B418" s="39" t="s">
        <v>638</v>
      </c>
      <c r="C418" s="496" t="s">
        <v>336</v>
      </c>
      <c r="D418" s="1"/>
      <c r="E418" s="39"/>
      <c r="F418" s="1"/>
      <c r="H418" s="76" t="s">
        <v>639</v>
      </c>
    </row>
    <row r="419" spans="1:8" hidden="1">
      <c r="A419" s="40" t="s">
        <v>600</v>
      </c>
      <c r="B419" s="39" t="s">
        <v>640</v>
      </c>
      <c r="C419" s="496" t="s">
        <v>337</v>
      </c>
      <c r="D419" s="1"/>
      <c r="E419" s="39"/>
      <c r="F419" s="1"/>
      <c r="H419" s="76" t="s">
        <v>641</v>
      </c>
    </row>
    <row r="420" spans="1:8" hidden="1">
      <c r="A420" s="40" t="s">
        <v>600</v>
      </c>
      <c r="B420" s="39" t="s">
        <v>109</v>
      </c>
      <c r="C420" s="496" t="s">
        <v>108</v>
      </c>
      <c r="D420" s="1"/>
      <c r="E420" s="39"/>
      <c r="F420" s="1"/>
      <c r="H420" s="76" t="s">
        <v>642</v>
      </c>
    </row>
    <row r="421" spans="1:8" hidden="1">
      <c r="A421" s="40" t="s">
        <v>600</v>
      </c>
      <c r="B421" s="39" t="s">
        <v>643</v>
      </c>
      <c r="C421" s="496" t="s">
        <v>338</v>
      </c>
      <c r="D421" s="1"/>
      <c r="E421" s="39"/>
      <c r="F421" s="1"/>
      <c r="H421" s="76" t="s">
        <v>644</v>
      </c>
    </row>
    <row r="422" spans="1:8" hidden="1">
      <c r="A422" s="40" t="s">
        <v>600</v>
      </c>
      <c r="B422" s="39" t="s">
        <v>645</v>
      </c>
      <c r="C422" s="496" t="s">
        <v>340</v>
      </c>
      <c r="D422" s="1"/>
      <c r="E422" s="39"/>
      <c r="F422" s="1"/>
      <c r="H422" s="76" t="s">
        <v>646</v>
      </c>
    </row>
    <row r="423" spans="1:8" hidden="1">
      <c r="A423" s="40" t="s">
        <v>600</v>
      </c>
      <c r="B423" s="39" t="s">
        <v>339</v>
      </c>
      <c r="C423" s="496" t="s">
        <v>223</v>
      </c>
      <c r="D423" s="1"/>
      <c r="E423" s="39"/>
      <c r="F423" s="1"/>
      <c r="H423" s="76" t="s">
        <v>647</v>
      </c>
    </row>
    <row r="424" spans="1:8" hidden="1">
      <c r="A424" s="40" t="s">
        <v>600</v>
      </c>
      <c r="B424" s="39" t="s">
        <v>341</v>
      </c>
      <c r="C424" s="496" t="s">
        <v>224</v>
      </c>
      <c r="D424" s="1"/>
      <c r="E424" s="39"/>
      <c r="F424" s="1"/>
      <c r="H424" s="76" t="s">
        <v>648</v>
      </c>
    </row>
    <row r="425" spans="1:8" hidden="1">
      <c r="A425" s="40" t="s">
        <v>600</v>
      </c>
      <c r="B425" s="39" t="s">
        <v>649</v>
      </c>
      <c r="C425" s="496" t="s">
        <v>342</v>
      </c>
      <c r="D425" s="1"/>
      <c r="E425" s="39"/>
      <c r="F425" s="1"/>
      <c r="H425" s="76" t="s">
        <v>650</v>
      </c>
    </row>
    <row r="426" spans="1:8" hidden="1">
      <c r="A426" s="40" t="s">
        <v>600</v>
      </c>
      <c r="B426" s="39" t="s">
        <v>651</v>
      </c>
      <c r="C426" s="496" t="s">
        <v>344</v>
      </c>
      <c r="D426" s="1"/>
      <c r="E426" s="39"/>
      <c r="F426" s="1"/>
      <c r="H426" s="76" t="s">
        <v>652</v>
      </c>
    </row>
    <row r="427" spans="1:8" hidden="1">
      <c r="A427" s="40" t="s">
        <v>600</v>
      </c>
      <c r="B427" s="39" t="s">
        <v>653</v>
      </c>
      <c r="C427" s="496" t="s">
        <v>345</v>
      </c>
      <c r="D427" s="1"/>
      <c r="E427" s="39"/>
      <c r="F427" s="1"/>
      <c r="H427" s="76" t="s">
        <v>654</v>
      </c>
    </row>
    <row r="428" spans="1:8" hidden="1">
      <c r="A428" s="40" t="s">
        <v>600</v>
      </c>
      <c r="B428" s="39" t="s">
        <v>655</v>
      </c>
      <c r="C428" s="39" t="s">
        <v>346</v>
      </c>
      <c r="D428" s="1"/>
      <c r="E428" s="39"/>
      <c r="F428" s="1"/>
      <c r="H428" s="76" t="s">
        <v>656</v>
      </c>
    </row>
    <row r="429" spans="1:8" hidden="1">
      <c r="A429" s="40" t="s">
        <v>600</v>
      </c>
      <c r="B429" s="39"/>
      <c r="C429" s="39" t="s">
        <v>347</v>
      </c>
      <c r="D429" s="1"/>
      <c r="E429" s="39"/>
      <c r="F429" s="1"/>
      <c r="H429" s="76" t="s">
        <v>657</v>
      </c>
    </row>
    <row r="430" spans="1:8" hidden="1">
      <c r="A430" s="40" t="s">
        <v>600</v>
      </c>
      <c r="B430" s="39" t="s">
        <v>658</v>
      </c>
      <c r="C430" s="496" t="s">
        <v>348</v>
      </c>
      <c r="D430" s="1"/>
      <c r="E430" s="39"/>
      <c r="F430" s="1"/>
      <c r="H430" s="76" t="s">
        <v>659</v>
      </c>
    </row>
    <row r="431" spans="1:8" hidden="1">
      <c r="A431" s="40" t="s">
        <v>600</v>
      </c>
      <c r="B431" s="39" t="s">
        <v>660</v>
      </c>
      <c r="C431" s="496" t="s">
        <v>349</v>
      </c>
      <c r="D431" s="1"/>
      <c r="E431" s="39"/>
      <c r="F431" s="1"/>
      <c r="H431" s="76" t="s">
        <v>661</v>
      </c>
    </row>
    <row r="432" spans="1:8" hidden="1">
      <c r="A432" s="40" t="s">
        <v>600</v>
      </c>
      <c r="B432" s="39"/>
      <c r="C432" s="496" t="s">
        <v>350</v>
      </c>
      <c r="D432" s="1"/>
      <c r="E432" s="39"/>
      <c r="F432" s="1"/>
      <c r="H432" s="76" t="s">
        <v>662</v>
      </c>
    </row>
    <row r="433" spans="1:8" hidden="1">
      <c r="A433" s="40" t="s">
        <v>600</v>
      </c>
      <c r="B433" s="39" t="s">
        <v>135</v>
      </c>
      <c r="C433" s="496" t="s">
        <v>134</v>
      </c>
      <c r="D433" s="1"/>
      <c r="E433" s="39"/>
      <c r="F433" s="1"/>
      <c r="H433" s="76" t="s">
        <v>663</v>
      </c>
    </row>
    <row r="434" spans="1:8" hidden="1">
      <c r="A434" s="40" t="s">
        <v>600</v>
      </c>
      <c r="B434" s="39" t="s">
        <v>664</v>
      </c>
      <c r="C434" s="496" t="s">
        <v>351</v>
      </c>
      <c r="D434" s="1"/>
      <c r="E434" s="39"/>
      <c r="F434" s="1"/>
      <c r="H434" s="76" t="s">
        <v>665</v>
      </c>
    </row>
    <row r="435" spans="1:8" hidden="1">
      <c r="A435" s="40" t="s">
        <v>600</v>
      </c>
      <c r="B435" s="39" t="s">
        <v>666</v>
      </c>
      <c r="C435" s="496" t="s">
        <v>352</v>
      </c>
      <c r="D435" s="1"/>
      <c r="E435" s="39"/>
      <c r="F435" s="1"/>
      <c r="H435" s="76" t="s">
        <v>667</v>
      </c>
    </row>
    <row r="436" spans="1:8" hidden="1">
      <c r="A436" s="40" t="s">
        <v>600</v>
      </c>
      <c r="B436" s="39" t="s">
        <v>668</v>
      </c>
      <c r="C436" s="496" t="s">
        <v>353</v>
      </c>
      <c r="D436" s="1"/>
      <c r="E436" s="39"/>
      <c r="F436" s="1"/>
      <c r="H436" s="76" t="s">
        <v>669</v>
      </c>
    </row>
    <row r="437" spans="1:8" hidden="1">
      <c r="A437" s="40" t="s">
        <v>600</v>
      </c>
      <c r="B437" s="39" t="s">
        <v>670</v>
      </c>
      <c r="C437" s="496" t="s">
        <v>354</v>
      </c>
      <c r="D437" s="1"/>
      <c r="E437" s="39"/>
      <c r="F437" s="1"/>
      <c r="H437" s="76" t="s">
        <v>671</v>
      </c>
    </row>
    <row r="438" spans="1:8" hidden="1">
      <c r="A438" s="40" t="s">
        <v>600</v>
      </c>
      <c r="B438" s="39" t="s">
        <v>672</v>
      </c>
      <c r="C438" s="496" t="s">
        <v>356</v>
      </c>
      <c r="D438" s="1"/>
      <c r="E438" s="39"/>
      <c r="F438" s="1"/>
      <c r="H438" s="76" t="s">
        <v>673</v>
      </c>
    </row>
    <row r="439" spans="1:8" hidden="1">
      <c r="A439" s="40" t="s">
        <v>600</v>
      </c>
      <c r="B439" s="39" t="s">
        <v>672</v>
      </c>
      <c r="C439" s="496" t="s">
        <v>356</v>
      </c>
      <c r="D439" s="1"/>
      <c r="E439" s="39"/>
      <c r="F439" s="1"/>
      <c r="H439" s="76" t="s">
        <v>674</v>
      </c>
    </row>
    <row r="440" spans="1:8" hidden="1">
      <c r="A440" s="40" t="s">
        <v>600</v>
      </c>
      <c r="B440" s="39" t="s">
        <v>675</v>
      </c>
      <c r="C440" s="496" t="s">
        <v>358</v>
      </c>
      <c r="D440" s="1"/>
      <c r="E440" s="39"/>
      <c r="F440" s="1"/>
      <c r="H440" s="78" t="s">
        <v>676</v>
      </c>
    </row>
    <row r="441" spans="1:8" hidden="1">
      <c r="A441" s="40" t="s">
        <v>600</v>
      </c>
      <c r="B441" s="39" t="s">
        <v>677</v>
      </c>
      <c r="C441" s="496" t="s">
        <v>360</v>
      </c>
      <c r="D441" s="1"/>
      <c r="E441" s="39"/>
      <c r="F441" s="1"/>
      <c r="H441" s="76" t="s">
        <v>678</v>
      </c>
    </row>
    <row r="442" spans="1:8" hidden="1">
      <c r="A442" s="40" t="s">
        <v>600</v>
      </c>
      <c r="B442" s="39" t="s">
        <v>679</v>
      </c>
      <c r="C442" s="496" t="s">
        <v>361</v>
      </c>
      <c r="D442" s="1"/>
      <c r="E442" s="39"/>
      <c r="F442" s="1"/>
      <c r="H442" s="76" t="s">
        <v>680</v>
      </c>
    </row>
    <row r="443" spans="1:8" hidden="1">
      <c r="A443" s="40" t="s">
        <v>600</v>
      </c>
      <c r="B443" s="39" t="s">
        <v>681</v>
      </c>
      <c r="C443" s="496" t="s">
        <v>362</v>
      </c>
      <c r="D443" s="1"/>
      <c r="E443" s="39"/>
      <c r="F443" s="1"/>
      <c r="H443" s="76" t="s">
        <v>682</v>
      </c>
    </row>
    <row r="444" spans="1:8" hidden="1">
      <c r="A444" s="40" t="s">
        <v>600</v>
      </c>
      <c r="B444" s="39" t="s">
        <v>683</v>
      </c>
      <c r="C444" s="496" t="s">
        <v>363</v>
      </c>
      <c r="D444" s="1"/>
      <c r="E444" s="39"/>
      <c r="F444" s="1"/>
      <c r="H444" s="76" t="s">
        <v>684</v>
      </c>
    </row>
    <row r="445" spans="1:8" hidden="1">
      <c r="A445" s="40" t="s">
        <v>600</v>
      </c>
      <c r="B445" s="39" t="s">
        <v>685</v>
      </c>
      <c r="C445" s="60" t="s">
        <v>365</v>
      </c>
      <c r="D445" s="1"/>
      <c r="E445" s="39" t="s">
        <v>685</v>
      </c>
      <c r="F445" s="1"/>
      <c r="H445" s="60" t="s">
        <v>686</v>
      </c>
    </row>
    <row r="446" spans="1:8" hidden="1">
      <c r="A446" s="40" t="s">
        <v>600</v>
      </c>
      <c r="B446" s="39" t="s">
        <v>687</v>
      </c>
      <c r="C446" s="60" t="s">
        <v>366</v>
      </c>
      <c r="D446" s="1"/>
      <c r="E446" s="39"/>
      <c r="F446" s="1"/>
      <c r="H446" s="39" t="s">
        <v>688</v>
      </c>
    </row>
    <row r="447" spans="1:8" hidden="1">
      <c r="A447" s="40" t="s">
        <v>600</v>
      </c>
      <c r="B447" s="39" t="s">
        <v>689</v>
      </c>
      <c r="C447" s="60" t="s">
        <v>367</v>
      </c>
      <c r="D447" s="1"/>
      <c r="E447" s="39"/>
      <c r="F447" s="1"/>
      <c r="H447" s="60" t="s">
        <v>690</v>
      </c>
    </row>
    <row r="448" spans="1:8" hidden="1">
      <c r="A448" s="40" t="s">
        <v>600</v>
      </c>
      <c r="B448" s="39" t="s">
        <v>691</v>
      </c>
      <c r="C448" s="496" t="s">
        <v>368</v>
      </c>
      <c r="D448" s="1"/>
      <c r="E448" s="39"/>
      <c r="F448" s="1"/>
      <c r="H448" s="39" t="s">
        <v>692</v>
      </c>
    </row>
    <row r="449" spans="1:8" hidden="1">
      <c r="A449" s="40" t="s">
        <v>600</v>
      </c>
      <c r="B449" s="39"/>
      <c r="C449" s="496" t="s">
        <v>369</v>
      </c>
      <c r="D449" s="1"/>
      <c r="E449" s="39"/>
      <c r="F449" s="1"/>
      <c r="H449" s="39" t="s">
        <v>693</v>
      </c>
    </row>
    <row r="450" spans="1:8" hidden="1">
      <c r="A450" s="40" t="s">
        <v>600</v>
      </c>
      <c r="B450" s="39" t="s">
        <v>694</v>
      </c>
      <c r="C450" s="496" t="s">
        <v>370</v>
      </c>
      <c r="D450" s="1"/>
      <c r="E450" s="39"/>
      <c r="F450" s="1"/>
      <c r="H450" s="39" t="s">
        <v>695</v>
      </c>
    </row>
    <row r="451" spans="1:8" hidden="1">
      <c r="A451" s="40" t="s">
        <v>600</v>
      </c>
      <c r="B451" s="39" t="s">
        <v>696</v>
      </c>
      <c r="C451" s="496" t="s">
        <v>372</v>
      </c>
      <c r="D451" s="1"/>
      <c r="E451" s="39"/>
      <c r="F451" s="1"/>
      <c r="H451" s="39" t="s">
        <v>697</v>
      </c>
    </row>
    <row r="452" spans="1:8" hidden="1">
      <c r="A452" s="40" t="s">
        <v>600</v>
      </c>
      <c r="B452" s="39" t="s">
        <v>698</v>
      </c>
      <c r="C452" s="496" t="s">
        <v>373</v>
      </c>
      <c r="D452" s="1"/>
      <c r="E452" s="39"/>
      <c r="F452" s="1"/>
      <c r="H452" s="39" t="s">
        <v>699</v>
      </c>
    </row>
    <row r="453" spans="1:8" hidden="1">
      <c r="A453" s="40" t="s">
        <v>600</v>
      </c>
      <c r="B453" s="39" t="s">
        <v>700</v>
      </c>
      <c r="C453" s="496" t="s">
        <v>374</v>
      </c>
      <c r="D453" s="1"/>
      <c r="E453" s="39"/>
      <c r="F453" s="1"/>
      <c r="H453" s="39" t="s">
        <v>701</v>
      </c>
    </row>
    <row r="454" spans="1:8" hidden="1">
      <c r="A454" s="40" t="s">
        <v>600</v>
      </c>
      <c r="B454" s="39" t="s">
        <v>702</v>
      </c>
      <c r="C454" s="496" t="s">
        <v>375</v>
      </c>
      <c r="D454" s="1"/>
      <c r="E454" s="39"/>
      <c r="F454" s="1"/>
      <c r="H454" s="39" t="s">
        <v>703</v>
      </c>
    </row>
    <row r="455" spans="1:8" hidden="1">
      <c r="A455" s="40" t="s">
        <v>600</v>
      </c>
      <c r="B455" s="39" t="s">
        <v>139</v>
      </c>
      <c r="C455" s="496" t="s">
        <v>138</v>
      </c>
      <c r="D455" s="1"/>
      <c r="E455" s="39"/>
      <c r="F455" s="1"/>
      <c r="H455" s="39" t="s">
        <v>704</v>
      </c>
    </row>
    <row r="456" spans="1:8" hidden="1">
      <c r="A456" s="40" t="s">
        <v>600</v>
      </c>
      <c r="B456" s="496" t="s">
        <v>149</v>
      </c>
      <c r="C456" s="496"/>
      <c r="D456" s="1"/>
      <c r="E456" s="39"/>
      <c r="F456" s="1"/>
      <c r="H456" s="39" t="s">
        <v>705</v>
      </c>
    </row>
    <row r="457" spans="1:8" hidden="1">
      <c r="A457" s="40" t="s">
        <v>600</v>
      </c>
      <c r="B457" s="496" t="s">
        <v>151</v>
      </c>
      <c r="C457" s="496"/>
      <c r="D457" s="1"/>
      <c r="E457" s="39"/>
      <c r="F457" s="1"/>
      <c r="H457" s="39" t="s">
        <v>706</v>
      </c>
    </row>
    <row r="458" spans="1:8" hidden="1">
      <c r="A458" s="40" t="s">
        <v>600</v>
      </c>
      <c r="B458" s="496" t="s">
        <v>153</v>
      </c>
      <c r="C458" s="496"/>
      <c r="D458" s="1"/>
      <c r="E458" s="39"/>
      <c r="F458" s="1"/>
      <c r="H458" s="39" t="s">
        <v>707</v>
      </c>
    </row>
    <row r="459" spans="1:8" hidden="1">
      <c r="A459" s="40" t="s">
        <v>600</v>
      </c>
      <c r="B459" s="496" t="s">
        <v>155</v>
      </c>
      <c r="C459" s="496"/>
      <c r="D459" s="1"/>
      <c r="E459" s="39"/>
      <c r="F459" s="1"/>
      <c r="H459" s="39" t="s">
        <v>708</v>
      </c>
    </row>
    <row r="460" spans="1:8" hidden="1">
      <c r="A460" s="40" t="s">
        <v>600</v>
      </c>
      <c r="B460" s="496" t="s">
        <v>157</v>
      </c>
      <c r="C460" s="496"/>
      <c r="D460" s="1"/>
      <c r="E460" s="39"/>
      <c r="F460" s="1"/>
      <c r="H460" s="39" t="s">
        <v>709</v>
      </c>
    </row>
    <row r="461" spans="1:8" hidden="1">
      <c r="A461" s="40" t="s">
        <v>710</v>
      </c>
      <c r="B461" s="496" t="s">
        <v>34</v>
      </c>
      <c r="C461" s="39"/>
      <c r="D461" s="1"/>
      <c r="E461" s="39"/>
      <c r="F461" s="1"/>
      <c r="H461" s="39" t="s">
        <v>711</v>
      </c>
    </row>
    <row r="462" spans="1:8" hidden="1">
      <c r="A462" s="40" t="s">
        <v>710</v>
      </c>
      <c r="B462" s="39" t="s">
        <v>712</v>
      </c>
      <c r="C462" s="71" t="s">
        <v>376</v>
      </c>
      <c r="D462" s="1"/>
      <c r="E462" s="39"/>
      <c r="F462" s="1"/>
      <c r="H462" s="39" t="s">
        <v>713</v>
      </c>
    </row>
    <row r="463" spans="1:8" hidden="1">
      <c r="A463" s="40" t="s">
        <v>710</v>
      </c>
      <c r="B463" s="39" t="s">
        <v>714</v>
      </c>
      <c r="C463" s="39" t="s">
        <v>377</v>
      </c>
      <c r="D463" s="1"/>
      <c r="E463" s="39"/>
      <c r="F463" s="1"/>
      <c r="H463" s="39" t="s">
        <v>715</v>
      </c>
    </row>
    <row r="464" spans="1:8" hidden="1">
      <c r="A464" s="40" t="s">
        <v>710</v>
      </c>
      <c r="B464" s="39" t="s">
        <v>716</v>
      </c>
      <c r="C464" s="39" t="s">
        <v>378</v>
      </c>
      <c r="D464" s="1"/>
      <c r="E464" s="39"/>
      <c r="F464" s="1"/>
      <c r="H464" s="39" t="s">
        <v>717</v>
      </c>
    </row>
    <row r="465" spans="1:8" hidden="1">
      <c r="A465" s="40" t="s">
        <v>710</v>
      </c>
      <c r="B465" s="39" t="s">
        <v>718</v>
      </c>
      <c r="C465" s="39" t="s">
        <v>379</v>
      </c>
      <c r="D465" s="1"/>
      <c r="E465" s="39"/>
      <c r="F465" s="1"/>
      <c r="H465" s="39" t="s">
        <v>719</v>
      </c>
    </row>
    <row r="466" spans="1:8" hidden="1">
      <c r="A466" s="40" t="s">
        <v>710</v>
      </c>
      <c r="B466" s="39" t="s">
        <v>720</v>
      </c>
      <c r="C466" s="39" t="s">
        <v>381</v>
      </c>
      <c r="D466" s="1"/>
      <c r="E466" s="39"/>
      <c r="F466" s="1"/>
      <c r="H466" s="39" t="s">
        <v>721</v>
      </c>
    </row>
    <row r="467" spans="1:8" hidden="1">
      <c r="A467" s="40" t="s">
        <v>710</v>
      </c>
      <c r="B467" s="39" t="s">
        <v>722</v>
      </c>
      <c r="C467" s="71" t="s">
        <v>382</v>
      </c>
      <c r="D467" s="1"/>
      <c r="E467" s="39"/>
      <c r="F467" s="1"/>
      <c r="H467" s="39" t="s">
        <v>723</v>
      </c>
    </row>
    <row r="468" spans="1:8" hidden="1">
      <c r="A468" s="40" t="s">
        <v>710</v>
      </c>
      <c r="B468" s="39" t="s">
        <v>724</v>
      </c>
      <c r="C468" s="39" t="s">
        <v>383</v>
      </c>
      <c r="D468" s="1"/>
      <c r="E468" s="39"/>
      <c r="F468" s="1"/>
      <c r="H468" s="39" t="s">
        <v>725</v>
      </c>
    </row>
    <row r="469" spans="1:8" hidden="1">
      <c r="A469" s="40" t="s">
        <v>710</v>
      </c>
      <c r="B469" s="39" t="s">
        <v>726</v>
      </c>
      <c r="C469" s="503" t="s">
        <v>384</v>
      </c>
      <c r="D469" s="1"/>
      <c r="E469" s="39"/>
      <c r="F469" s="1"/>
      <c r="H469" s="39" t="s">
        <v>727</v>
      </c>
    </row>
    <row r="470" spans="1:8" hidden="1">
      <c r="A470" s="40" t="s">
        <v>710</v>
      </c>
      <c r="B470" s="39" t="s">
        <v>728</v>
      </c>
      <c r="C470" s="39" t="s">
        <v>385</v>
      </c>
      <c r="D470" s="1"/>
      <c r="E470" s="39"/>
      <c r="F470" s="1"/>
      <c r="H470" s="39" t="s">
        <v>729</v>
      </c>
    </row>
    <row r="471" spans="1:8" hidden="1">
      <c r="A471" s="40" t="s">
        <v>710</v>
      </c>
      <c r="B471" s="39" t="s">
        <v>730</v>
      </c>
      <c r="C471" s="39" t="s">
        <v>386</v>
      </c>
      <c r="D471" s="1"/>
      <c r="E471" s="39"/>
      <c r="F471" s="1"/>
      <c r="H471" s="39" t="s">
        <v>731</v>
      </c>
    </row>
    <row r="472" spans="1:8" hidden="1">
      <c r="A472" s="40" t="s">
        <v>710</v>
      </c>
      <c r="B472" s="39" t="s">
        <v>732</v>
      </c>
      <c r="C472" s="71" t="s">
        <v>387</v>
      </c>
      <c r="D472" s="1"/>
      <c r="E472" s="39"/>
      <c r="F472" s="1"/>
      <c r="H472" s="39" t="s">
        <v>733</v>
      </c>
    </row>
    <row r="473" spans="1:8" hidden="1">
      <c r="A473" s="40" t="s">
        <v>710</v>
      </c>
      <c r="B473" s="39" t="s">
        <v>734</v>
      </c>
      <c r="C473" s="39" t="s">
        <v>388</v>
      </c>
      <c r="D473" s="1"/>
      <c r="E473" s="39"/>
      <c r="F473" s="1"/>
      <c r="H473" s="39" t="s">
        <v>735</v>
      </c>
    </row>
    <row r="474" spans="1:8" hidden="1">
      <c r="A474" s="40" t="s">
        <v>710</v>
      </c>
      <c r="B474" s="39" t="s">
        <v>736</v>
      </c>
      <c r="C474" s="71" t="s">
        <v>389</v>
      </c>
      <c r="D474" s="1"/>
      <c r="E474" s="39"/>
      <c r="F474" s="1"/>
      <c r="H474" s="39" t="s">
        <v>737</v>
      </c>
    </row>
    <row r="475" spans="1:8" hidden="1">
      <c r="A475" s="40" t="s">
        <v>710</v>
      </c>
      <c r="B475" s="39" t="s">
        <v>174</v>
      </c>
      <c r="C475" s="39" t="s">
        <v>148</v>
      </c>
      <c r="D475" s="1"/>
      <c r="E475" s="39"/>
      <c r="F475" s="1"/>
      <c r="H475" s="39" t="s">
        <v>738</v>
      </c>
    </row>
    <row r="476" spans="1:8" hidden="1">
      <c r="A476" s="40" t="s">
        <v>710</v>
      </c>
      <c r="B476" s="39"/>
      <c r="C476" s="39" t="s">
        <v>390</v>
      </c>
      <c r="D476" s="1"/>
      <c r="E476" s="39"/>
      <c r="F476" s="1"/>
      <c r="H476" s="39" t="s">
        <v>739</v>
      </c>
    </row>
    <row r="477" spans="1:8" hidden="1">
      <c r="A477" s="40" t="s">
        <v>710</v>
      </c>
      <c r="B477" s="39" t="s">
        <v>229</v>
      </c>
      <c r="C477" s="503" t="s">
        <v>177</v>
      </c>
      <c r="D477" s="1"/>
      <c r="E477" s="39"/>
      <c r="F477" s="1"/>
      <c r="H477" s="39" t="s">
        <v>740</v>
      </c>
    </row>
    <row r="478" spans="1:8" hidden="1">
      <c r="A478" s="40" t="s">
        <v>710</v>
      </c>
      <c r="B478" s="39" t="s">
        <v>741</v>
      </c>
      <c r="C478" s="39" t="s">
        <v>391</v>
      </c>
      <c r="D478" s="1"/>
      <c r="E478" s="39"/>
      <c r="F478" s="1"/>
      <c r="H478" s="39" t="s">
        <v>742</v>
      </c>
    </row>
    <row r="479" spans="1:8" hidden="1">
      <c r="A479" s="40" t="s">
        <v>710</v>
      </c>
      <c r="B479" s="39" t="s">
        <v>743</v>
      </c>
      <c r="C479" s="39" t="s">
        <v>392</v>
      </c>
      <c r="D479" s="1"/>
      <c r="E479" s="39"/>
      <c r="F479" s="1"/>
      <c r="H479" s="39" t="s">
        <v>744</v>
      </c>
    </row>
    <row r="480" spans="1:8" hidden="1">
      <c r="A480" s="40" t="s">
        <v>710</v>
      </c>
      <c r="B480" s="39" t="s">
        <v>745</v>
      </c>
      <c r="C480" s="39" t="s">
        <v>393</v>
      </c>
      <c r="D480" s="1"/>
      <c r="E480" s="39"/>
      <c r="F480" s="1"/>
      <c r="H480" s="39" t="s">
        <v>746</v>
      </c>
    </row>
    <row r="481" spans="1:8" hidden="1">
      <c r="A481" s="40" t="s">
        <v>710</v>
      </c>
      <c r="B481" s="39" t="s">
        <v>747</v>
      </c>
      <c r="C481" s="39" t="s">
        <v>394</v>
      </c>
      <c r="D481" s="1"/>
      <c r="E481" s="39"/>
      <c r="F481" s="1"/>
      <c r="H481" s="39" t="s">
        <v>748</v>
      </c>
    </row>
    <row r="482" spans="1:8" hidden="1">
      <c r="A482" s="40" t="s">
        <v>710</v>
      </c>
      <c r="B482" s="39" t="s">
        <v>749</v>
      </c>
      <c r="C482" s="39" t="s">
        <v>395</v>
      </c>
      <c r="D482" s="1"/>
      <c r="E482" s="39"/>
      <c r="F482" s="1"/>
      <c r="H482" s="39" t="s">
        <v>750</v>
      </c>
    </row>
    <row r="483" spans="1:8" hidden="1">
      <c r="A483" s="40" t="s">
        <v>710</v>
      </c>
      <c r="B483" s="39" t="s">
        <v>751</v>
      </c>
      <c r="C483" s="39" t="s">
        <v>396</v>
      </c>
      <c r="D483" s="1"/>
      <c r="E483" s="39"/>
      <c r="F483" s="1"/>
      <c r="H483" s="39" t="s">
        <v>752</v>
      </c>
    </row>
    <row r="484" spans="1:8" hidden="1">
      <c r="A484" s="40" t="s">
        <v>710</v>
      </c>
      <c r="B484" s="39"/>
      <c r="C484" s="39" t="s">
        <v>397</v>
      </c>
      <c r="D484" s="1"/>
      <c r="E484" s="39"/>
      <c r="F484" s="1"/>
      <c r="H484" s="39" t="s">
        <v>753</v>
      </c>
    </row>
    <row r="485" spans="1:8" hidden="1">
      <c r="A485" s="40" t="s">
        <v>710</v>
      </c>
      <c r="B485" s="39"/>
      <c r="C485" s="39" t="s">
        <v>398</v>
      </c>
      <c r="D485" s="1"/>
      <c r="E485" s="39"/>
      <c r="F485" s="1"/>
      <c r="H485" s="39" t="s">
        <v>754</v>
      </c>
    </row>
    <row r="486" spans="1:8" hidden="1">
      <c r="A486" s="40" t="s">
        <v>710</v>
      </c>
      <c r="B486" s="39"/>
      <c r="C486" s="39" t="s">
        <v>399</v>
      </c>
      <c r="D486" s="1"/>
      <c r="E486" s="39"/>
      <c r="F486" s="1"/>
      <c r="H486" s="39" t="s">
        <v>755</v>
      </c>
    </row>
    <row r="487" spans="1:8" hidden="1">
      <c r="A487" s="40" t="s">
        <v>710</v>
      </c>
      <c r="B487" s="39"/>
      <c r="C487" s="39" t="s">
        <v>400</v>
      </c>
      <c r="D487" s="1"/>
      <c r="E487" s="39"/>
      <c r="F487" s="1"/>
      <c r="H487" s="39" t="s">
        <v>756</v>
      </c>
    </row>
    <row r="488" spans="1:8" hidden="1">
      <c r="A488" s="40" t="s">
        <v>710</v>
      </c>
      <c r="B488" s="39"/>
      <c r="C488" s="39" t="s">
        <v>401</v>
      </c>
      <c r="D488" s="1"/>
      <c r="E488" s="39"/>
      <c r="F488" s="1"/>
      <c r="H488" s="39" t="s">
        <v>757</v>
      </c>
    </row>
    <row r="489" spans="1:8" hidden="1">
      <c r="A489" s="40" t="s">
        <v>710</v>
      </c>
      <c r="B489" s="39"/>
      <c r="C489" s="39" t="s">
        <v>402</v>
      </c>
      <c r="D489" s="1"/>
      <c r="E489" s="39"/>
      <c r="F489" s="1"/>
      <c r="H489" s="39" t="s">
        <v>758</v>
      </c>
    </row>
    <row r="490" spans="1:8" hidden="1">
      <c r="A490" s="40" t="s">
        <v>710</v>
      </c>
      <c r="B490" s="39"/>
      <c r="C490" s="39" t="s">
        <v>403</v>
      </c>
      <c r="D490" s="1"/>
      <c r="E490" s="39"/>
      <c r="F490" s="1"/>
      <c r="H490" s="39" t="s">
        <v>759</v>
      </c>
    </row>
    <row r="491" spans="1:8" hidden="1">
      <c r="A491" s="40" t="s">
        <v>710</v>
      </c>
      <c r="B491" s="39"/>
      <c r="C491" s="39" t="s">
        <v>404</v>
      </c>
      <c r="D491" s="1"/>
      <c r="E491" s="39"/>
      <c r="F491" s="1"/>
      <c r="H491" s="39" t="s">
        <v>760</v>
      </c>
    </row>
    <row r="492" spans="1:8" hidden="1">
      <c r="A492" s="40" t="s">
        <v>710</v>
      </c>
      <c r="B492" s="39" t="s">
        <v>142</v>
      </c>
      <c r="C492" s="39" t="s">
        <v>141</v>
      </c>
      <c r="D492" s="1"/>
      <c r="E492" s="39"/>
      <c r="F492" s="1"/>
      <c r="H492" s="39" t="s">
        <v>761</v>
      </c>
    </row>
    <row r="493" spans="1:8" hidden="1">
      <c r="A493" s="40" t="s">
        <v>710</v>
      </c>
      <c r="B493" s="39" t="s">
        <v>762</v>
      </c>
      <c r="C493" s="39" t="s">
        <v>405</v>
      </c>
      <c r="D493" s="1"/>
      <c r="E493" s="39"/>
      <c r="F493" s="1"/>
      <c r="H493" s="39" t="s">
        <v>763</v>
      </c>
    </row>
    <row r="494" spans="1:8" hidden="1">
      <c r="A494" s="40" t="s">
        <v>710</v>
      </c>
      <c r="B494" s="39" t="s">
        <v>764</v>
      </c>
      <c r="C494" s="39" t="s">
        <v>406</v>
      </c>
      <c r="D494" s="1"/>
      <c r="E494" s="39"/>
      <c r="F494" s="1"/>
      <c r="H494" s="39" t="s">
        <v>765</v>
      </c>
    </row>
    <row r="495" spans="1:8" hidden="1">
      <c r="A495" s="40" t="s">
        <v>710</v>
      </c>
      <c r="B495" s="39" t="s">
        <v>766</v>
      </c>
      <c r="C495" s="39" t="s">
        <v>407</v>
      </c>
      <c r="D495" s="1"/>
      <c r="E495" s="39"/>
      <c r="F495" s="1"/>
      <c r="H495" s="39" t="s">
        <v>767</v>
      </c>
    </row>
    <row r="496" spans="1:8" hidden="1">
      <c r="A496" s="40" t="s">
        <v>710</v>
      </c>
      <c r="B496" s="39" t="s">
        <v>768</v>
      </c>
      <c r="C496" s="39" t="s">
        <v>408</v>
      </c>
      <c r="D496" s="1"/>
      <c r="E496" s="39"/>
      <c r="F496" s="1"/>
      <c r="H496" s="39" t="s">
        <v>769</v>
      </c>
    </row>
    <row r="497" spans="1:8" hidden="1">
      <c r="A497" s="40" t="s">
        <v>710</v>
      </c>
      <c r="B497" s="39" t="s">
        <v>770</v>
      </c>
      <c r="C497" s="39" t="s">
        <v>409</v>
      </c>
      <c r="D497" s="1"/>
      <c r="E497" s="39"/>
      <c r="F497" s="1"/>
      <c r="H497" s="39" t="s">
        <v>771</v>
      </c>
    </row>
    <row r="498" spans="1:8" hidden="1">
      <c r="A498" s="40" t="s">
        <v>710</v>
      </c>
      <c r="B498" s="39" t="s">
        <v>670</v>
      </c>
      <c r="C498" s="39" t="s">
        <v>354</v>
      </c>
      <c r="D498" s="1"/>
      <c r="E498" s="39"/>
      <c r="F498" s="1"/>
      <c r="H498" s="39" t="s">
        <v>772</v>
      </c>
    </row>
    <row r="499" spans="1:8" hidden="1">
      <c r="A499" s="40" t="s">
        <v>710</v>
      </c>
      <c r="B499" s="39" t="s">
        <v>773</v>
      </c>
      <c r="C499" s="39" t="s">
        <v>410</v>
      </c>
      <c r="D499" s="1"/>
      <c r="E499" s="39"/>
      <c r="F499" s="1"/>
      <c r="H499" s="60" t="s">
        <v>774</v>
      </c>
    </row>
    <row r="500" spans="1:8" hidden="1">
      <c r="A500" s="40" t="s">
        <v>710</v>
      </c>
      <c r="B500" s="39" t="s">
        <v>775</v>
      </c>
      <c r="C500" s="39" t="s">
        <v>411</v>
      </c>
      <c r="D500" s="1"/>
      <c r="E500" s="39"/>
      <c r="F500" s="1"/>
      <c r="H500" s="39" t="s">
        <v>776</v>
      </c>
    </row>
    <row r="501" spans="1:8" hidden="1">
      <c r="A501" s="40" t="s">
        <v>710</v>
      </c>
      <c r="B501" s="39" t="s">
        <v>777</v>
      </c>
      <c r="C501" s="39" t="s">
        <v>412</v>
      </c>
      <c r="D501" s="1"/>
      <c r="E501" s="39"/>
      <c r="F501" s="1"/>
      <c r="H501" s="39" t="s">
        <v>778</v>
      </c>
    </row>
    <row r="502" spans="1:8" hidden="1">
      <c r="A502" s="40" t="s">
        <v>710</v>
      </c>
      <c r="B502" s="39" t="s">
        <v>779</v>
      </c>
      <c r="C502" s="39" t="s">
        <v>413</v>
      </c>
      <c r="D502" s="1"/>
      <c r="E502" s="39"/>
      <c r="F502" s="1"/>
      <c r="H502" s="39" t="s">
        <v>780</v>
      </c>
    </row>
    <row r="503" spans="1:8" hidden="1">
      <c r="A503" s="40" t="s">
        <v>710</v>
      </c>
      <c r="B503" s="39" t="s">
        <v>781</v>
      </c>
      <c r="C503" s="39" t="s">
        <v>414</v>
      </c>
      <c r="D503" s="1"/>
      <c r="E503" s="39"/>
      <c r="F503" s="1"/>
      <c r="H503" s="39" t="s">
        <v>782</v>
      </c>
    </row>
    <row r="504" spans="1:8" hidden="1">
      <c r="A504" s="40" t="s">
        <v>710</v>
      </c>
      <c r="B504" s="39" t="s">
        <v>783</v>
      </c>
      <c r="C504" s="39" t="s">
        <v>415</v>
      </c>
      <c r="D504" s="1"/>
      <c r="E504" s="39"/>
      <c r="F504" s="1"/>
      <c r="H504" s="39" t="s">
        <v>784</v>
      </c>
    </row>
    <row r="505" spans="1:8" hidden="1">
      <c r="A505" s="40" t="s">
        <v>710</v>
      </c>
      <c r="B505" s="39" t="s">
        <v>785</v>
      </c>
      <c r="C505" s="39" t="s">
        <v>416</v>
      </c>
      <c r="D505" s="1"/>
      <c r="E505" s="39"/>
      <c r="F505" s="1"/>
      <c r="H505" s="39" t="s">
        <v>786</v>
      </c>
    </row>
    <row r="506" spans="1:8" hidden="1">
      <c r="A506" s="40" t="s">
        <v>710</v>
      </c>
      <c r="B506" s="39" t="s">
        <v>787</v>
      </c>
      <c r="C506" s="39" t="s">
        <v>417</v>
      </c>
      <c r="D506" s="1"/>
      <c r="E506" s="39"/>
      <c r="F506" s="1"/>
      <c r="H506" s="39" t="s">
        <v>788</v>
      </c>
    </row>
    <row r="507" spans="1:8" hidden="1">
      <c r="A507" s="40" t="s">
        <v>710</v>
      </c>
      <c r="B507" s="39" t="s">
        <v>789</v>
      </c>
      <c r="C507" s="39" t="s">
        <v>419</v>
      </c>
      <c r="D507" s="1"/>
      <c r="E507" s="39"/>
      <c r="F507" s="1"/>
      <c r="H507" s="39" t="s">
        <v>790</v>
      </c>
    </row>
    <row r="508" spans="1:8" hidden="1">
      <c r="A508" s="40" t="s">
        <v>710</v>
      </c>
      <c r="B508" s="39" t="s">
        <v>791</v>
      </c>
      <c r="C508" s="39" t="s">
        <v>421</v>
      </c>
      <c r="D508" s="1"/>
      <c r="E508" s="39"/>
      <c r="F508" s="1"/>
      <c r="H508" s="39" t="s">
        <v>792</v>
      </c>
    </row>
    <row r="509" spans="1:8" hidden="1">
      <c r="A509" s="40" t="s">
        <v>710</v>
      </c>
      <c r="B509" s="39" t="s">
        <v>793</v>
      </c>
      <c r="C509" s="39" t="s">
        <v>422</v>
      </c>
      <c r="D509" s="1"/>
      <c r="E509" s="39"/>
      <c r="F509" s="1"/>
      <c r="H509" s="39" t="s">
        <v>794</v>
      </c>
    </row>
    <row r="510" spans="1:8" hidden="1">
      <c r="A510" s="40" t="s">
        <v>710</v>
      </c>
      <c r="B510" s="39" t="s">
        <v>795</v>
      </c>
      <c r="C510" s="39" t="s">
        <v>423</v>
      </c>
      <c r="D510" s="1"/>
      <c r="E510" s="39"/>
      <c r="F510" s="1"/>
      <c r="H510" s="39" t="s">
        <v>796</v>
      </c>
    </row>
    <row r="511" spans="1:8" hidden="1">
      <c r="A511" s="40" t="s">
        <v>710</v>
      </c>
      <c r="B511" s="39" t="s">
        <v>797</v>
      </c>
      <c r="C511" s="39" t="s">
        <v>424</v>
      </c>
      <c r="D511" s="1"/>
      <c r="E511" s="39"/>
      <c r="F511" s="1"/>
      <c r="H511" s="39" t="s">
        <v>798</v>
      </c>
    </row>
    <row r="512" spans="1:8" hidden="1">
      <c r="A512" s="40" t="s">
        <v>710</v>
      </c>
      <c r="B512" s="39"/>
      <c r="C512" s="39" t="s">
        <v>425</v>
      </c>
      <c r="D512" s="1"/>
      <c r="E512" s="39"/>
      <c r="F512" s="1"/>
      <c r="H512" s="39" t="s">
        <v>799</v>
      </c>
    </row>
    <row r="513" spans="1:8" hidden="1">
      <c r="A513" s="40" t="s">
        <v>710</v>
      </c>
      <c r="B513" s="39"/>
      <c r="C513" s="39" t="s">
        <v>426</v>
      </c>
      <c r="D513" s="1"/>
      <c r="E513" s="39"/>
      <c r="F513" s="1"/>
      <c r="H513" s="39" t="s">
        <v>800</v>
      </c>
    </row>
    <row r="514" spans="1:8" hidden="1">
      <c r="A514" s="40" t="s">
        <v>710</v>
      </c>
      <c r="B514" s="39" t="s">
        <v>801</v>
      </c>
      <c r="C514" s="39" t="s">
        <v>427</v>
      </c>
      <c r="D514" s="1"/>
      <c r="E514" s="39"/>
      <c r="F514" s="1"/>
      <c r="H514" s="39" t="s">
        <v>802</v>
      </c>
    </row>
    <row r="515" spans="1:8" hidden="1">
      <c r="A515" s="40" t="s">
        <v>710</v>
      </c>
      <c r="B515" s="39"/>
      <c r="C515" s="39" t="s">
        <v>428</v>
      </c>
      <c r="D515" s="1"/>
      <c r="E515" s="39"/>
      <c r="F515" s="1"/>
      <c r="H515" s="39" t="s">
        <v>803</v>
      </c>
    </row>
    <row r="516" spans="1:8" hidden="1">
      <c r="A516" s="40" t="s">
        <v>710</v>
      </c>
      <c r="B516" s="39"/>
      <c r="C516" s="39" t="s">
        <v>429</v>
      </c>
      <c r="D516" s="1"/>
      <c r="E516" s="39"/>
      <c r="F516" s="1"/>
      <c r="H516" s="39" t="s">
        <v>804</v>
      </c>
    </row>
    <row r="517" spans="1:8" hidden="1">
      <c r="A517" s="40" t="s">
        <v>710</v>
      </c>
      <c r="B517" s="39" t="s">
        <v>235</v>
      </c>
      <c r="C517" s="39" t="s">
        <v>178</v>
      </c>
      <c r="D517" s="1"/>
      <c r="E517" s="39"/>
      <c r="F517" s="1"/>
      <c r="H517" s="39" t="s">
        <v>805</v>
      </c>
    </row>
    <row r="518" spans="1:8" hidden="1">
      <c r="A518" s="40" t="s">
        <v>710</v>
      </c>
      <c r="B518" s="496" t="s">
        <v>149</v>
      </c>
      <c r="C518" s="39"/>
      <c r="D518" s="1"/>
      <c r="E518" s="39"/>
      <c r="F518" s="1"/>
      <c r="H518" s="39" t="s">
        <v>806</v>
      </c>
    </row>
    <row r="519" spans="1:8" hidden="1">
      <c r="A519" s="40" t="s">
        <v>710</v>
      </c>
      <c r="B519" s="496" t="s">
        <v>151</v>
      </c>
      <c r="C519" s="39"/>
      <c r="D519" s="1"/>
      <c r="E519" s="39"/>
      <c r="F519" s="1"/>
      <c r="H519" s="39" t="s">
        <v>807</v>
      </c>
    </row>
    <row r="520" spans="1:8" hidden="1">
      <c r="A520" s="40" t="s">
        <v>710</v>
      </c>
      <c r="B520" s="496" t="s">
        <v>153</v>
      </c>
      <c r="C520" s="39"/>
      <c r="D520" s="1"/>
      <c r="E520" s="39"/>
      <c r="F520" s="1"/>
      <c r="H520" s="39" t="s">
        <v>808</v>
      </c>
    </row>
    <row r="521" spans="1:8" hidden="1">
      <c r="A521" s="40" t="s">
        <v>710</v>
      </c>
      <c r="B521" s="496" t="s">
        <v>155</v>
      </c>
      <c r="C521" s="39"/>
      <c r="D521" s="1"/>
      <c r="E521" s="39"/>
      <c r="F521" s="1"/>
      <c r="H521" s="40" t="s">
        <v>809</v>
      </c>
    </row>
    <row r="522" spans="1:8" hidden="1">
      <c r="A522" s="40" t="s">
        <v>710</v>
      </c>
      <c r="B522" s="496" t="s">
        <v>157</v>
      </c>
      <c r="C522" s="39"/>
      <c r="D522" s="1"/>
      <c r="E522" s="39"/>
      <c r="F522" s="1"/>
      <c r="H522" s="40" t="s">
        <v>810</v>
      </c>
    </row>
    <row r="523" spans="1:8" hidden="1">
      <c r="A523" s="40" t="s">
        <v>811</v>
      </c>
      <c r="B523" s="496" t="s">
        <v>34</v>
      </c>
      <c r="C523" s="39" t="s">
        <v>430</v>
      </c>
      <c r="D523" s="1"/>
      <c r="E523" s="39"/>
      <c r="F523" s="1"/>
      <c r="H523" s="40" t="s">
        <v>812</v>
      </c>
    </row>
    <row r="524" spans="1:8" hidden="1">
      <c r="A524" s="40" t="s">
        <v>811</v>
      </c>
      <c r="B524" s="39" t="s">
        <v>813</v>
      </c>
      <c r="C524" s="39" t="s">
        <v>431</v>
      </c>
      <c r="D524" s="1"/>
      <c r="E524" s="39"/>
      <c r="F524" s="1"/>
      <c r="H524" s="40" t="s">
        <v>814</v>
      </c>
    </row>
    <row r="525" spans="1:8" hidden="1">
      <c r="A525" s="40" t="s">
        <v>811</v>
      </c>
      <c r="B525" s="39" t="s">
        <v>41</v>
      </c>
      <c r="C525" s="39" t="s">
        <v>38</v>
      </c>
      <c r="D525" s="1"/>
      <c r="E525" s="39"/>
      <c r="F525" s="1"/>
      <c r="H525" s="505" t="s">
        <v>815</v>
      </c>
    </row>
    <row r="526" spans="1:8" hidden="1">
      <c r="A526" s="40" t="s">
        <v>811</v>
      </c>
      <c r="B526" s="39" t="s">
        <v>816</v>
      </c>
      <c r="C526" s="39" t="s">
        <v>433</v>
      </c>
      <c r="D526" s="1"/>
      <c r="E526" s="39"/>
      <c r="F526" s="1"/>
      <c r="H526" s="40" t="s">
        <v>817</v>
      </c>
    </row>
    <row r="527" spans="1:8" hidden="1">
      <c r="A527" s="40" t="s">
        <v>811</v>
      </c>
      <c r="B527" s="39" t="s">
        <v>818</v>
      </c>
      <c r="C527" s="39" t="s">
        <v>434</v>
      </c>
      <c r="D527" s="1"/>
      <c r="E527" s="39"/>
      <c r="F527" s="1"/>
      <c r="H527" s="258" t="s">
        <v>819</v>
      </c>
    </row>
    <row r="528" spans="1:8" hidden="1">
      <c r="A528" s="40" t="s">
        <v>811</v>
      </c>
      <c r="B528" s="39" t="s">
        <v>712</v>
      </c>
      <c r="C528" s="71" t="s">
        <v>376</v>
      </c>
      <c r="D528" s="1"/>
      <c r="E528" s="39"/>
      <c r="F528" s="1"/>
      <c r="H528" s="258" t="s">
        <v>820</v>
      </c>
    </row>
    <row r="529" spans="1:8" hidden="1">
      <c r="A529" s="40" t="s">
        <v>811</v>
      </c>
      <c r="B529" s="39" t="s">
        <v>821</v>
      </c>
      <c r="C529" s="39" t="s">
        <v>435</v>
      </c>
      <c r="D529" s="1"/>
      <c r="E529" s="39"/>
      <c r="F529" s="1"/>
      <c r="H529" s="258" t="s">
        <v>822</v>
      </c>
    </row>
    <row r="530" spans="1:8" hidden="1">
      <c r="A530" s="40" t="s">
        <v>811</v>
      </c>
      <c r="B530" s="39" t="s">
        <v>823</v>
      </c>
      <c r="C530" s="39" t="s">
        <v>436</v>
      </c>
      <c r="D530" s="1"/>
      <c r="E530" s="39"/>
      <c r="F530" s="1"/>
      <c r="H530" s="258" t="s">
        <v>824</v>
      </c>
    </row>
    <row r="531" spans="1:8" hidden="1">
      <c r="A531" s="40" t="s">
        <v>811</v>
      </c>
      <c r="B531" s="39" t="s">
        <v>726</v>
      </c>
      <c r="C531" s="503" t="s">
        <v>384</v>
      </c>
      <c r="D531" s="1"/>
      <c r="E531" s="39"/>
      <c r="F531" s="1"/>
      <c r="H531" s="258" t="s">
        <v>825</v>
      </c>
    </row>
    <row r="532" spans="1:8" hidden="1">
      <c r="A532" s="40" t="s">
        <v>811</v>
      </c>
      <c r="B532" s="39" t="s">
        <v>826</v>
      </c>
      <c r="C532" s="39" t="s">
        <v>437</v>
      </c>
      <c r="D532" s="1"/>
      <c r="E532" s="39"/>
      <c r="F532" s="1"/>
      <c r="H532" s="258" t="s">
        <v>827</v>
      </c>
    </row>
    <row r="533" spans="1:8" hidden="1">
      <c r="A533" s="40" t="s">
        <v>811</v>
      </c>
      <c r="B533" s="39" t="s">
        <v>828</v>
      </c>
      <c r="C533" s="39" t="s">
        <v>438</v>
      </c>
      <c r="D533" s="1"/>
      <c r="E533" s="39"/>
      <c r="F533" s="1"/>
      <c r="H533" s="258" t="s">
        <v>829</v>
      </c>
    </row>
    <row r="534" spans="1:8" hidden="1">
      <c r="A534" s="40" t="s">
        <v>811</v>
      </c>
      <c r="B534" s="39" t="s">
        <v>830</v>
      </c>
      <c r="C534" s="39" t="s">
        <v>439</v>
      </c>
      <c r="D534" s="1"/>
      <c r="E534" s="39"/>
      <c r="F534" s="1"/>
      <c r="H534" s="258" t="s">
        <v>831</v>
      </c>
    </row>
    <row r="535" spans="1:8" hidden="1">
      <c r="A535" s="40" t="s">
        <v>811</v>
      </c>
      <c r="B535" s="39" t="s">
        <v>724</v>
      </c>
      <c r="C535" s="39" t="s">
        <v>383</v>
      </c>
      <c r="D535" s="1"/>
      <c r="E535" s="39"/>
      <c r="F535" s="1"/>
      <c r="H535" s="258" t="s">
        <v>832</v>
      </c>
    </row>
    <row r="536" spans="1:8" hidden="1">
      <c r="A536" s="40" t="s">
        <v>811</v>
      </c>
      <c r="B536" s="39" t="s">
        <v>566</v>
      </c>
      <c r="C536" s="39" t="s">
        <v>309</v>
      </c>
      <c r="D536" s="1"/>
      <c r="E536" s="39"/>
      <c r="F536" s="1"/>
      <c r="H536" s="258" t="s">
        <v>833</v>
      </c>
    </row>
    <row r="537" spans="1:8" hidden="1">
      <c r="A537" s="40" t="s">
        <v>811</v>
      </c>
      <c r="B537" s="39" t="s">
        <v>834</v>
      </c>
      <c r="C537" s="60" t="s">
        <v>440</v>
      </c>
      <c r="D537" s="1"/>
      <c r="E537" s="39"/>
      <c r="F537" s="1"/>
      <c r="H537" s="258" t="s">
        <v>835</v>
      </c>
    </row>
    <row r="538" spans="1:8" hidden="1">
      <c r="A538" s="40" t="s">
        <v>811</v>
      </c>
      <c r="B538" s="39" t="s">
        <v>836</v>
      </c>
      <c r="C538" s="39" t="s">
        <v>441</v>
      </c>
      <c r="D538" s="1"/>
      <c r="E538" s="39"/>
      <c r="F538" s="1"/>
      <c r="H538" s="258" t="s">
        <v>837</v>
      </c>
    </row>
    <row r="539" spans="1:8" hidden="1">
      <c r="A539" s="40" t="s">
        <v>811</v>
      </c>
      <c r="B539" s="39"/>
      <c r="C539" s="60" t="s">
        <v>442</v>
      </c>
      <c r="D539" s="1"/>
      <c r="E539" s="39"/>
      <c r="F539" s="1"/>
      <c r="H539" s="258" t="s">
        <v>838</v>
      </c>
    </row>
    <row r="540" spans="1:8" hidden="1">
      <c r="A540" s="40" t="s">
        <v>811</v>
      </c>
      <c r="B540" s="39"/>
      <c r="C540" s="39" t="s">
        <v>390</v>
      </c>
      <c r="D540" s="1"/>
      <c r="E540" s="39"/>
      <c r="F540" s="1"/>
      <c r="H540" s="258" t="s">
        <v>839</v>
      </c>
    </row>
    <row r="541" spans="1:8" hidden="1">
      <c r="A541" s="40" t="s">
        <v>811</v>
      </c>
      <c r="B541" s="39" t="s">
        <v>840</v>
      </c>
      <c r="C541" s="39" t="s">
        <v>444</v>
      </c>
      <c r="D541" s="1"/>
      <c r="E541" s="39"/>
      <c r="F541" s="1"/>
      <c r="H541" s="258" t="s">
        <v>841</v>
      </c>
    </row>
    <row r="542" spans="1:8" hidden="1">
      <c r="A542" s="40" t="s">
        <v>811</v>
      </c>
      <c r="B542" s="39" t="s">
        <v>842</v>
      </c>
      <c r="C542" s="71" t="s">
        <v>445</v>
      </c>
      <c r="D542" s="1"/>
      <c r="E542" s="39"/>
      <c r="F542" s="1"/>
      <c r="H542" s="258" t="s">
        <v>843</v>
      </c>
    </row>
    <row r="543" spans="1:8" hidden="1">
      <c r="A543" s="40" t="s">
        <v>811</v>
      </c>
      <c r="B543" s="39" t="s">
        <v>844</v>
      </c>
      <c r="C543" s="71" t="s">
        <v>447</v>
      </c>
      <c r="D543" s="1"/>
      <c r="E543" s="39"/>
      <c r="F543" s="1"/>
      <c r="H543" s="258" t="s">
        <v>845</v>
      </c>
    </row>
    <row r="544" spans="1:8" hidden="1">
      <c r="A544" s="40" t="s">
        <v>811</v>
      </c>
      <c r="B544" s="39" t="s">
        <v>846</v>
      </c>
      <c r="C544" s="39" t="s">
        <v>448</v>
      </c>
      <c r="D544" s="1"/>
      <c r="E544" s="39"/>
      <c r="F544" s="1"/>
      <c r="H544" s="258" t="s">
        <v>847</v>
      </c>
    </row>
    <row r="545" spans="1:8" hidden="1">
      <c r="A545" s="40" t="s">
        <v>811</v>
      </c>
      <c r="B545" s="39"/>
      <c r="C545" s="39" t="s">
        <v>450</v>
      </c>
      <c r="D545" s="1"/>
      <c r="E545" s="39"/>
      <c r="F545" s="1"/>
      <c r="H545" s="258" t="s">
        <v>848</v>
      </c>
    </row>
    <row r="546" spans="1:8" hidden="1">
      <c r="A546" s="40" t="s">
        <v>811</v>
      </c>
      <c r="B546" s="39" t="s">
        <v>849</v>
      </c>
      <c r="C546" s="39" t="s">
        <v>452</v>
      </c>
      <c r="D546" s="1"/>
      <c r="E546" s="39"/>
      <c r="F546" s="1"/>
      <c r="H546" s="258" t="s">
        <v>850</v>
      </c>
    </row>
    <row r="547" spans="1:8" hidden="1">
      <c r="A547" s="40" t="s">
        <v>811</v>
      </c>
      <c r="B547" s="39" t="s">
        <v>851</v>
      </c>
      <c r="C547" s="39" t="s">
        <v>454</v>
      </c>
      <c r="D547" s="1"/>
      <c r="E547" s="39"/>
      <c r="F547" s="1"/>
      <c r="H547" s="258" t="s">
        <v>852</v>
      </c>
    </row>
    <row r="548" spans="1:8" hidden="1">
      <c r="A548" s="40" t="s">
        <v>811</v>
      </c>
      <c r="B548" s="39" t="s">
        <v>853</v>
      </c>
      <c r="C548" s="60" t="s">
        <v>455</v>
      </c>
      <c r="D548" s="1"/>
      <c r="E548" s="39" t="s">
        <v>853</v>
      </c>
      <c r="F548" s="1"/>
      <c r="H548" s="258" t="s">
        <v>854</v>
      </c>
    </row>
    <row r="549" spans="1:8" hidden="1">
      <c r="A549" s="40" t="s">
        <v>811</v>
      </c>
      <c r="B549" s="39" t="s">
        <v>103</v>
      </c>
      <c r="C549" s="39" t="s">
        <v>102</v>
      </c>
      <c r="D549" s="1"/>
      <c r="E549" s="39"/>
      <c r="F549" s="1"/>
      <c r="H549" s="258" t="s">
        <v>855</v>
      </c>
    </row>
    <row r="550" spans="1:8" hidden="1">
      <c r="A550" s="40" t="s">
        <v>811</v>
      </c>
      <c r="B550" s="39" t="s">
        <v>856</v>
      </c>
      <c r="C550" s="39" t="s">
        <v>456</v>
      </c>
      <c r="D550" s="1"/>
      <c r="E550" s="39"/>
      <c r="F550" s="1"/>
      <c r="H550" s="258" t="s">
        <v>857</v>
      </c>
    </row>
    <row r="551" spans="1:8" hidden="1">
      <c r="A551" s="40" t="s">
        <v>811</v>
      </c>
      <c r="B551" s="39" t="s">
        <v>858</v>
      </c>
      <c r="C551" s="71" t="s">
        <v>457</v>
      </c>
      <c r="D551" s="1"/>
      <c r="E551" s="39"/>
      <c r="F551" s="1"/>
      <c r="H551" s="258" t="s">
        <v>859</v>
      </c>
    </row>
    <row r="552" spans="1:8" hidden="1">
      <c r="A552" s="40" t="s">
        <v>811</v>
      </c>
      <c r="B552" s="39" t="s">
        <v>860</v>
      </c>
      <c r="C552" s="39" t="s">
        <v>458</v>
      </c>
      <c r="D552" s="1"/>
      <c r="E552" s="39"/>
      <c r="F552" s="1"/>
      <c r="H552" s="258" t="s">
        <v>861</v>
      </c>
    </row>
    <row r="553" spans="1:8" hidden="1">
      <c r="A553" s="40" t="s">
        <v>811</v>
      </c>
      <c r="B553" s="39" t="s">
        <v>862</v>
      </c>
      <c r="C553" s="60" t="s">
        <v>459</v>
      </c>
      <c r="D553" s="1"/>
      <c r="E553" s="39" t="s">
        <v>862</v>
      </c>
      <c r="F553" s="1"/>
      <c r="H553" s="258" t="s">
        <v>863</v>
      </c>
    </row>
    <row r="554" spans="1:8" hidden="1">
      <c r="A554" s="40" t="s">
        <v>811</v>
      </c>
      <c r="B554" s="39" t="s">
        <v>864</v>
      </c>
      <c r="C554" s="39" t="s">
        <v>461</v>
      </c>
      <c r="D554" s="1"/>
      <c r="E554" s="39"/>
      <c r="F554" s="1"/>
      <c r="H554" s="258" t="s">
        <v>865</v>
      </c>
    </row>
    <row r="555" spans="1:8" hidden="1">
      <c r="A555" s="40" t="s">
        <v>811</v>
      </c>
      <c r="B555" s="39" t="s">
        <v>866</v>
      </c>
      <c r="C555" s="60" t="s">
        <v>462</v>
      </c>
      <c r="D555" s="1"/>
      <c r="E555" s="39" t="s">
        <v>866</v>
      </c>
      <c r="F555" s="1"/>
      <c r="H555" s="258" t="s">
        <v>867</v>
      </c>
    </row>
    <row r="556" spans="1:8" hidden="1">
      <c r="A556" s="40" t="s">
        <v>811</v>
      </c>
      <c r="B556" s="39" t="s">
        <v>868</v>
      </c>
      <c r="C556" s="39" t="s">
        <v>464</v>
      </c>
      <c r="D556" s="1"/>
      <c r="E556" s="39"/>
      <c r="F556" s="1"/>
      <c r="H556" s="258" t="s">
        <v>869</v>
      </c>
    </row>
    <row r="557" spans="1:8" hidden="1">
      <c r="A557" s="40" t="s">
        <v>811</v>
      </c>
      <c r="B557" s="39" t="s">
        <v>870</v>
      </c>
      <c r="C557" s="71" t="s">
        <v>466</v>
      </c>
      <c r="D557" s="1"/>
      <c r="E557" s="39"/>
      <c r="F557" s="1"/>
      <c r="H557" s="506" t="s">
        <v>871</v>
      </c>
    </row>
    <row r="558" spans="1:8" hidden="1">
      <c r="A558" s="40" t="s">
        <v>811</v>
      </c>
      <c r="B558" s="39" t="s">
        <v>872</v>
      </c>
      <c r="C558" s="39" t="s">
        <v>468</v>
      </c>
      <c r="D558" s="1"/>
      <c r="E558" s="39"/>
      <c r="F558" s="1"/>
      <c r="H558" s="507" t="s">
        <v>873</v>
      </c>
    </row>
    <row r="559" spans="1:8" hidden="1">
      <c r="A559" s="40" t="s">
        <v>811</v>
      </c>
      <c r="B559" s="39" t="s">
        <v>874</v>
      </c>
      <c r="C559" s="60" t="s">
        <v>470</v>
      </c>
      <c r="D559" s="1"/>
      <c r="E559" s="39"/>
      <c r="F559" s="1"/>
      <c r="H559" s="507" t="s">
        <v>875</v>
      </c>
    </row>
    <row r="560" spans="1:8" hidden="1">
      <c r="A560" s="40" t="s">
        <v>811</v>
      </c>
      <c r="B560" s="39" t="s">
        <v>876</v>
      </c>
      <c r="C560" s="39" t="s">
        <v>472</v>
      </c>
      <c r="D560" s="1"/>
      <c r="E560" s="39"/>
      <c r="F560" s="1"/>
      <c r="H560" s="507" t="s">
        <v>877</v>
      </c>
    </row>
    <row r="561" spans="1:8" hidden="1">
      <c r="A561" s="40" t="s">
        <v>811</v>
      </c>
      <c r="B561" s="39" t="s">
        <v>878</v>
      </c>
      <c r="C561" s="71" t="s">
        <v>474</v>
      </c>
      <c r="D561" s="1"/>
      <c r="E561" s="39"/>
      <c r="F561" s="1"/>
      <c r="H561" s="507" t="s">
        <v>879</v>
      </c>
    </row>
    <row r="562" spans="1:8" hidden="1">
      <c r="A562" s="40" t="s">
        <v>811</v>
      </c>
      <c r="B562" s="39" t="s">
        <v>880</v>
      </c>
      <c r="C562" s="39" t="s">
        <v>476</v>
      </c>
      <c r="D562" s="1"/>
      <c r="E562" s="39"/>
      <c r="F562" s="1"/>
      <c r="H562" s="507" t="s">
        <v>881</v>
      </c>
    </row>
    <row r="563" spans="1:8" hidden="1">
      <c r="A563" s="40" t="s">
        <v>811</v>
      </c>
      <c r="B563" s="39" t="s">
        <v>882</v>
      </c>
      <c r="C563" s="39" t="s">
        <v>478</v>
      </c>
      <c r="D563" s="1"/>
      <c r="E563" s="39"/>
      <c r="F563" s="1"/>
      <c r="H563" s="40" t="s">
        <v>883</v>
      </c>
    </row>
    <row r="564" spans="1:8" hidden="1">
      <c r="A564" s="40" t="s">
        <v>811</v>
      </c>
      <c r="B564" s="39" t="s">
        <v>884</v>
      </c>
      <c r="C564" s="39" t="s">
        <v>479</v>
      </c>
      <c r="D564" s="1"/>
      <c r="E564" s="39"/>
      <c r="F564" s="1"/>
      <c r="H564" s="40" t="s">
        <v>885</v>
      </c>
    </row>
    <row r="565" spans="1:8" hidden="1">
      <c r="A565" s="40" t="s">
        <v>811</v>
      </c>
      <c r="B565" s="39" t="s">
        <v>886</v>
      </c>
      <c r="C565" s="39" t="s">
        <v>481</v>
      </c>
      <c r="D565" s="1"/>
      <c r="E565" s="39"/>
      <c r="F565" s="1"/>
      <c r="H565" s="507" t="s">
        <v>887</v>
      </c>
    </row>
    <row r="566" spans="1:8" hidden="1">
      <c r="A566" s="40" t="s">
        <v>811</v>
      </c>
      <c r="B566" s="39" t="s">
        <v>888</v>
      </c>
      <c r="C566" s="39" t="s">
        <v>483</v>
      </c>
      <c r="D566" s="1"/>
      <c r="E566" s="39"/>
      <c r="F566" s="1"/>
      <c r="H566" s="507" t="s">
        <v>889</v>
      </c>
    </row>
    <row r="567" spans="1:8" hidden="1">
      <c r="A567" s="40" t="s">
        <v>811</v>
      </c>
      <c r="B567" s="39" t="s">
        <v>890</v>
      </c>
      <c r="C567" s="39" t="s">
        <v>485</v>
      </c>
      <c r="D567" s="1"/>
      <c r="E567" s="39"/>
      <c r="F567" s="1"/>
      <c r="H567" s="507" t="s">
        <v>891</v>
      </c>
    </row>
    <row r="568" spans="1:8" hidden="1">
      <c r="A568" s="40" t="s">
        <v>811</v>
      </c>
      <c r="B568" s="39" t="s">
        <v>892</v>
      </c>
      <c r="C568" s="39" t="s">
        <v>487</v>
      </c>
      <c r="D568" s="1"/>
      <c r="E568" s="39"/>
      <c r="F568" s="1"/>
      <c r="H568" s="507" t="s">
        <v>893</v>
      </c>
    </row>
    <row r="569" spans="1:8" hidden="1">
      <c r="A569" s="40" t="s">
        <v>811</v>
      </c>
      <c r="B569" s="39" t="s">
        <v>894</v>
      </c>
      <c r="C569" s="60" t="s">
        <v>489</v>
      </c>
      <c r="D569" s="1"/>
      <c r="E569" s="39" t="s">
        <v>894</v>
      </c>
      <c r="F569" s="1"/>
      <c r="H569" s="503" t="s">
        <v>895</v>
      </c>
    </row>
    <row r="570" spans="1:8" hidden="1">
      <c r="A570" s="40" t="s">
        <v>811</v>
      </c>
      <c r="B570" s="39"/>
      <c r="C570" s="39" t="s">
        <v>491</v>
      </c>
      <c r="D570" s="1"/>
      <c r="E570" s="39"/>
      <c r="F570" s="1"/>
      <c r="H570" s="503" t="s">
        <v>896</v>
      </c>
    </row>
    <row r="571" spans="1:8" hidden="1">
      <c r="A571" s="40" t="s">
        <v>811</v>
      </c>
      <c r="B571" s="39"/>
      <c r="C571" s="39" t="s">
        <v>493</v>
      </c>
      <c r="D571" s="1"/>
      <c r="E571" s="39"/>
      <c r="F571" s="1"/>
      <c r="H571" s="503" t="s">
        <v>897</v>
      </c>
    </row>
    <row r="572" spans="1:8" ht="29.1" hidden="1">
      <c r="A572" s="40" t="s">
        <v>811</v>
      </c>
      <c r="B572" s="39"/>
      <c r="C572" s="60" t="s">
        <v>495</v>
      </c>
      <c r="D572" s="1"/>
      <c r="E572" s="39"/>
      <c r="F572" s="1"/>
      <c r="H572" s="503" t="s">
        <v>898</v>
      </c>
    </row>
    <row r="573" spans="1:8" hidden="1">
      <c r="A573" s="40" t="s">
        <v>811</v>
      </c>
      <c r="B573" s="39"/>
      <c r="C573" s="60" t="s">
        <v>497</v>
      </c>
      <c r="D573" s="1"/>
      <c r="E573" s="39"/>
      <c r="F573" s="1"/>
      <c r="H573" s="40" t="s">
        <v>899</v>
      </c>
    </row>
    <row r="574" spans="1:8" hidden="1">
      <c r="A574" s="40" t="s">
        <v>811</v>
      </c>
      <c r="B574" s="39"/>
      <c r="C574" s="39" t="s">
        <v>499</v>
      </c>
      <c r="D574" s="1"/>
      <c r="E574" s="39"/>
      <c r="F574" s="1"/>
      <c r="H574" s="503" t="s">
        <v>900</v>
      </c>
    </row>
    <row r="575" spans="1:8" hidden="1">
      <c r="A575" s="40" t="s">
        <v>811</v>
      </c>
      <c r="B575" s="39"/>
      <c r="C575" s="39" t="s">
        <v>501</v>
      </c>
      <c r="D575" s="1"/>
      <c r="E575" s="39"/>
      <c r="F575" s="1"/>
      <c r="H575" s="40" t="s">
        <v>901</v>
      </c>
    </row>
    <row r="576" spans="1:8" hidden="1">
      <c r="A576" s="40" t="s">
        <v>811</v>
      </c>
      <c r="B576" s="39"/>
      <c r="C576" s="39" t="s">
        <v>503</v>
      </c>
      <c r="D576" s="1"/>
      <c r="E576" s="39"/>
      <c r="F576" s="1"/>
      <c r="H576" s="40" t="s">
        <v>902</v>
      </c>
    </row>
    <row r="577" spans="1:8" hidden="1">
      <c r="A577" s="40" t="s">
        <v>811</v>
      </c>
      <c r="B577" s="39"/>
      <c r="C577" s="39" t="s">
        <v>505</v>
      </c>
      <c r="D577" s="1"/>
      <c r="E577" s="39"/>
      <c r="F577" s="1"/>
      <c r="H577" s="508" t="s">
        <v>903</v>
      </c>
    </row>
    <row r="578" spans="1:8" hidden="1">
      <c r="A578" s="40" t="s">
        <v>811</v>
      </c>
      <c r="B578" s="39" t="s">
        <v>904</v>
      </c>
      <c r="C578" s="39" t="s">
        <v>507</v>
      </c>
      <c r="D578" s="1"/>
      <c r="E578" s="39"/>
      <c r="F578" s="1"/>
      <c r="H578" s="40" t="s">
        <v>905</v>
      </c>
    </row>
    <row r="579" spans="1:8" hidden="1">
      <c r="A579" s="40" t="s">
        <v>811</v>
      </c>
      <c r="B579" s="39"/>
      <c r="C579" s="39" t="s">
        <v>509</v>
      </c>
      <c r="D579" s="1"/>
      <c r="E579" s="39"/>
      <c r="F579" s="1"/>
      <c r="H579" s="40" t="s">
        <v>906</v>
      </c>
    </row>
    <row r="580" spans="1:8" hidden="1">
      <c r="A580" s="40" t="s">
        <v>811</v>
      </c>
      <c r="B580" s="39"/>
      <c r="C580" s="39" t="s">
        <v>511</v>
      </c>
      <c r="D580" s="1"/>
      <c r="E580" s="39"/>
      <c r="F580" s="1"/>
      <c r="H580" s="40" t="s">
        <v>907</v>
      </c>
    </row>
    <row r="581" spans="1:8" hidden="1">
      <c r="A581" s="40" t="s">
        <v>811</v>
      </c>
      <c r="B581" s="39" t="s">
        <v>908</v>
      </c>
      <c r="C581" s="39" t="s">
        <v>513</v>
      </c>
      <c r="D581" s="1"/>
      <c r="E581" s="39"/>
      <c r="F581" s="1"/>
      <c r="H581" s="40" t="s">
        <v>909</v>
      </c>
    </row>
    <row r="582" spans="1:8" hidden="1">
      <c r="A582" s="40" t="s">
        <v>811</v>
      </c>
      <c r="B582" s="39" t="s">
        <v>910</v>
      </c>
      <c r="C582" s="39" t="s">
        <v>515</v>
      </c>
      <c r="D582" s="1"/>
      <c r="E582" s="39"/>
      <c r="F582" s="1"/>
      <c r="H582" s="40" t="s">
        <v>911</v>
      </c>
    </row>
    <row r="583" spans="1:8" hidden="1">
      <c r="A583" s="40" t="s">
        <v>811</v>
      </c>
      <c r="B583" s="39"/>
      <c r="C583" s="39" t="s">
        <v>517</v>
      </c>
      <c r="D583" s="1"/>
      <c r="E583" s="39"/>
      <c r="F583" s="1"/>
      <c r="H583" s="40" t="s">
        <v>912</v>
      </c>
    </row>
    <row r="584" spans="1:8" hidden="1">
      <c r="A584" s="40" t="s">
        <v>811</v>
      </c>
      <c r="B584" s="39" t="s">
        <v>913</v>
      </c>
      <c r="C584" s="39" t="s">
        <v>518</v>
      </c>
      <c r="D584" s="1"/>
      <c r="E584" s="39"/>
      <c r="F584" s="1"/>
      <c r="H584" s="40" t="s">
        <v>914</v>
      </c>
    </row>
    <row r="585" spans="1:8" hidden="1">
      <c r="A585" s="40" t="s">
        <v>811</v>
      </c>
      <c r="B585" s="39"/>
      <c r="C585" s="39" t="s">
        <v>519</v>
      </c>
      <c r="D585" s="1"/>
      <c r="E585" s="39"/>
      <c r="F585" s="1"/>
      <c r="H585" s="40" t="s">
        <v>915</v>
      </c>
    </row>
    <row r="586" spans="1:8" hidden="1">
      <c r="A586" s="40" t="s">
        <v>811</v>
      </c>
      <c r="B586" s="39" t="s">
        <v>916</v>
      </c>
      <c r="C586" s="39" t="s">
        <v>520</v>
      </c>
      <c r="D586" s="1"/>
      <c r="E586" s="39"/>
      <c r="F586" s="1"/>
      <c r="H586" s="40" t="s">
        <v>917</v>
      </c>
    </row>
    <row r="587" spans="1:8" ht="29.1" hidden="1">
      <c r="A587" s="40" t="s">
        <v>811</v>
      </c>
      <c r="B587" s="39" t="s">
        <v>918</v>
      </c>
      <c r="C587" s="39" t="s">
        <v>521</v>
      </c>
      <c r="D587" s="1"/>
      <c r="E587" s="39"/>
      <c r="F587" s="1"/>
      <c r="H587" s="40" t="s">
        <v>919</v>
      </c>
    </row>
    <row r="588" spans="1:8" ht="29.1" hidden="1">
      <c r="A588" s="40" t="s">
        <v>811</v>
      </c>
      <c r="B588" s="39"/>
      <c r="C588" s="39" t="s">
        <v>522</v>
      </c>
      <c r="D588" s="1"/>
      <c r="E588" s="39"/>
      <c r="F588" s="1"/>
      <c r="H588" s="40" t="s">
        <v>920</v>
      </c>
    </row>
    <row r="589" spans="1:8" hidden="1">
      <c r="A589" s="40" t="s">
        <v>811</v>
      </c>
      <c r="B589" s="39" t="s">
        <v>921</v>
      </c>
      <c r="C589" s="39" t="s">
        <v>524</v>
      </c>
      <c r="D589" s="1"/>
      <c r="E589" s="39"/>
      <c r="F589" s="1"/>
      <c r="H589" s="40" t="s">
        <v>922</v>
      </c>
    </row>
    <row r="590" spans="1:8" hidden="1">
      <c r="A590" s="40" t="s">
        <v>811</v>
      </c>
      <c r="B590" s="39" t="s">
        <v>923</v>
      </c>
      <c r="C590" s="39" t="s">
        <v>525</v>
      </c>
      <c r="D590" s="1"/>
      <c r="E590" s="39"/>
      <c r="F590" s="1"/>
      <c r="H590" s="39" t="s">
        <v>924</v>
      </c>
    </row>
    <row r="591" spans="1:8" hidden="1">
      <c r="A591" s="40" t="s">
        <v>811</v>
      </c>
      <c r="B591" s="39" t="s">
        <v>925</v>
      </c>
      <c r="C591" s="39" t="s">
        <v>527</v>
      </c>
      <c r="D591" s="1"/>
      <c r="E591" s="39"/>
      <c r="F591" s="1"/>
      <c r="H591" s="39" t="s">
        <v>926</v>
      </c>
    </row>
    <row r="592" spans="1:8" hidden="1">
      <c r="A592" s="40" t="s">
        <v>811</v>
      </c>
      <c r="B592" s="39" t="s">
        <v>927</v>
      </c>
      <c r="C592" s="71" t="s">
        <v>529</v>
      </c>
      <c r="D592" s="1"/>
      <c r="E592" s="39"/>
      <c r="F592" s="1"/>
      <c r="H592" s="39" t="s">
        <v>928</v>
      </c>
    </row>
    <row r="593" spans="1:8" hidden="1">
      <c r="A593" s="40" t="s">
        <v>811</v>
      </c>
      <c r="B593" s="39" t="s">
        <v>929</v>
      </c>
      <c r="C593" s="39" t="s">
        <v>531</v>
      </c>
      <c r="D593" s="1"/>
      <c r="E593" s="39"/>
      <c r="F593" s="1"/>
      <c r="H593" s="45" t="s">
        <v>930</v>
      </c>
    </row>
    <row r="594" spans="1:8" hidden="1">
      <c r="A594" s="40" t="s">
        <v>811</v>
      </c>
      <c r="B594" s="39"/>
      <c r="C594" s="39" t="s">
        <v>532</v>
      </c>
      <c r="D594" s="1"/>
      <c r="E594" s="39"/>
      <c r="F594" s="1"/>
      <c r="H594" s="45" t="s">
        <v>931</v>
      </c>
    </row>
    <row r="595" spans="1:8" hidden="1">
      <c r="A595" s="40" t="s">
        <v>811</v>
      </c>
      <c r="B595" s="39" t="s">
        <v>932</v>
      </c>
      <c r="C595" s="60" t="s">
        <v>534</v>
      </c>
      <c r="D595" s="1"/>
      <c r="E595" s="39"/>
      <c r="F595" s="1"/>
      <c r="H595" s="45" t="s">
        <v>933</v>
      </c>
    </row>
    <row r="596" spans="1:8" hidden="1">
      <c r="A596" s="40" t="s">
        <v>811</v>
      </c>
      <c r="B596" s="39" t="s">
        <v>934</v>
      </c>
      <c r="C596" s="39" t="s">
        <v>536</v>
      </c>
      <c r="D596" s="1"/>
      <c r="E596" s="39"/>
      <c r="F596" s="1"/>
      <c r="H596" s="40" t="s">
        <v>935</v>
      </c>
    </row>
    <row r="597" spans="1:8" hidden="1">
      <c r="A597" s="40" t="s">
        <v>811</v>
      </c>
      <c r="B597" s="39" t="s">
        <v>936</v>
      </c>
      <c r="C597" s="60" t="s">
        <v>538</v>
      </c>
      <c r="D597" s="1"/>
      <c r="E597" s="39" t="s">
        <v>936</v>
      </c>
      <c r="F597" s="1"/>
      <c r="H597" s="40" t="s">
        <v>937</v>
      </c>
    </row>
    <row r="598" spans="1:8" hidden="1">
      <c r="A598" s="40" t="s">
        <v>811</v>
      </c>
      <c r="B598" s="39" t="s">
        <v>938</v>
      </c>
      <c r="C598" s="71" t="s">
        <v>540</v>
      </c>
      <c r="D598" s="1"/>
      <c r="E598" s="39"/>
      <c r="F598" s="1"/>
      <c r="H598" s="40" t="s">
        <v>939</v>
      </c>
    </row>
    <row r="599" spans="1:8" hidden="1">
      <c r="A599" s="40" t="s">
        <v>811</v>
      </c>
      <c r="B599" s="39" t="s">
        <v>301</v>
      </c>
      <c r="C599" s="39" t="s">
        <v>217</v>
      </c>
      <c r="D599" s="1"/>
      <c r="E599" s="39"/>
      <c r="F599" s="1"/>
      <c r="H599" s="40" t="s">
        <v>940</v>
      </c>
    </row>
    <row r="600" spans="1:8" hidden="1">
      <c r="A600" s="40" t="s">
        <v>811</v>
      </c>
      <c r="B600" s="39" t="s">
        <v>941</v>
      </c>
      <c r="C600" s="39" t="s">
        <v>542</v>
      </c>
      <c r="D600" s="1"/>
      <c r="E600" s="39"/>
      <c r="F600" s="1"/>
      <c r="H600" s="40" t="s">
        <v>942</v>
      </c>
    </row>
    <row r="601" spans="1:8" hidden="1">
      <c r="A601" s="40" t="s">
        <v>811</v>
      </c>
      <c r="B601" s="39" t="s">
        <v>943</v>
      </c>
      <c r="C601" s="39" t="s">
        <v>543</v>
      </c>
      <c r="D601" s="1"/>
      <c r="E601" s="39"/>
      <c r="F601" s="1"/>
      <c r="H601" s="40" t="s">
        <v>944</v>
      </c>
    </row>
    <row r="602" spans="1:8" hidden="1">
      <c r="A602" s="40" t="s">
        <v>811</v>
      </c>
      <c r="B602" s="39" t="s">
        <v>945</v>
      </c>
      <c r="C602" s="39" t="s">
        <v>545</v>
      </c>
      <c r="D602" s="1"/>
      <c r="E602" s="39"/>
      <c r="F602" s="1"/>
      <c r="H602" s="40" t="s">
        <v>946</v>
      </c>
    </row>
    <row r="603" spans="1:8" hidden="1">
      <c r="A603" s="40" t="s">
        <v>811</v>
      </c>
      <c r="B603" s="39"/>
      <c r="C603" s="39" t="s">
        <v>547</v>
      </c>
      <c r="D603" s="1"/>
      <c r="E603" s="39"/>
      <c r="F603" s="1"/>
      <c r="H603" s="40" t="s">
        <v>947</v>
      </c>
    </row>
    <row r="604" spans="1:8" hidden="1">
      <c r="A604" s="40" t="s">
        <v>811</v>
      </c>
      <c r="B604" s="39" t="s">
        <v>948</v>
      </c>
      <c r="C604" s="39" t="s">
        <v>549</v>
      </c>
      <c r="D604" s="1"/>
      <c r="E604" s="39"/>
      <c r="F604" s="1"/>
      <c r="H604" s="40" t="s">
        <v>949</v>
      </c>
    </row>
    <row r="605" spans="1:8" hidden="1">
      <c r="A605" s="40" t="s">
        <v>811</v>
      </c>
      <c r="B605" s="39" t="s">
        <v>950</v>
      </c>
      <c r="C605" s="60" t="s">
        <v>551</v>
      </c>
      <c r="D605" s="1"/>
      <c r="E605" s="39" t="s">
        <v>950</v>
      </c>
      <c r="F605" s="1"/>
      <c r="H605" s="40" t="s">
        <v>951</v>
      </c>
    </row>
    <row r="606" spans="1:8" hidden="1">
      <c r="A606" s="40" t="s">
        <v>811</v>
      </c>
      <c r="B606" s="39" t="s">
        <v>952</v>
      </c>
      <c r="C606" s="39" t="s">
        <v>552</v>
      </c>
      <c r="D606" s="1"/>
      <c r="E606" s="39"/>
      <c r="F606" s="1"/>
      <c r="H606" s="40" t="s">
        <v>953</v>
      </c>
    </row>
    <row r="607" spans="1:8" hidden="1">
      <c r="A607" s="40" t="s">
        <v>811</v>
      </c>
      <c r="B607" s="39" t="s">
        <v>954</v>
      </c>
      <c r="C607" s="60" t="s">
        <v>553</v>
      </c>
      <c r="D607" s="1"/>
      <c r="E607" s="39" t="s">
        <v>954</v>
      </c>
      <c r="F607" s="1"/>
      <c r="H607" s="40" t="s">
        <v>955</v>
      </c>
    </row>
    <row r="608" spans="1:8" hidden="1">
      <c r="A608" s="40" t="s">
        <v>811</v>
      </c>
      <c r="B608" s="39" t="s">
        <v>956</v>
      </c>
      <c r="C608" s="39" t="s">
        <v>554</v>
      </c>
      <c r="D608" s="1"/>
      <c r="E608" s="39"/>
      <c r="F608" s="1"/>
      <c r="H608" s="39" t="s">
        <v>957</v>
      </c>
    </row>
    <row r="609" spans="1:8" hidden="1">
      <c r="A609" s="40" t="s">
        <v>811</v>
      </c>
      <c r="B609" s="39" t="s">
        <v>958</v>
      </c>
      <c r="C609" s="39" t="s">
        <v>555</v>
      </c>
      <c r="D609" s="1"/>
      <c r="E609" s="39"/>
      <c r="F609" s="1"/>
      <c r="H609" s="39" t="s">
        <v>959</v>
      </c>
    </row>
    <row r="610" spans="1:8" hidden="1">
      <c r="A610" s="40" t="s">
        <v>811</v>
      </c>
      <c r="B610" s="39" t="s">
        <v>960</v>
      </c>
      <c r="C610" s="39" t="s">
        <v>556</v>
      </c>
      <c r="D610" s="1"/>
      <c r="E610" s="39"/>
      <c r="F610" s="1"/>
      <c r="H610" s="39" t="s">
        <v>961</v>
      </c>
    </row>
    <row r="611" spans="1:8" hidden="1">
      <c r="A611" s="40" t="s">
        <v>811</v>
      </c>
      <c r="B611" s="39" t="s">
        <v>962</v>
      </c>
      <c r="C611" s="60" t="s">
        <v>558</v>
      </c>
      <c r="D611" s="1"/>
      <c r="E611" s="39"/>
      <c r="F611" s="1"/>
      <c r="H611" s="39" t="s">
        <v>963</v>
      </c>
    </row>
    <row r="612" spans="1:8" hidden="1">
      <c r="A612" s="40" t="s">
        <v>811</v>
      </c>
      <c r="B612" s="39" t="s">
        <v>174</v>
      </c>
      <c r="C612" s="39" t="s">
        <v>148</v>
      </c>
      <c r="D612" s="1"/>
      <c r="E612" s="39"/>
      <c r="F612" s="1"/>
      <c r="H612" s="39" t="s">
        <v>964</v>
      </c>
    </row>
    <row r="613" spans="1:8" hidden="1">
      <c r="A613" s="40" t="s">
        <v>811</v>
      </c>
      <c r="B613" s="39" t="s">
        <v>965</v>
      </c>
      <c r="C613" s="39" t="s">
        <v>559</v>
      </c>
      <c r="D613" s="1"/>
      <c r="E613" s="39"/>
      <c r="F613" s="1"/>
      <c r="H613" s="39" t="s">
        <v>966</v>
      </c>
    </row>
    <row r="614" spans="1:8" hidden="1">
      <c r="A614" s="40" t="s">
        <v>811</v>
      </c>
      <c r="B614" s="39" t="s">
        <v>967</v>
      </c>
      <c r="C614" s="39" t="s">
        <v>560</v>
      </c>
      <c r="D614" s="1"/>
      <c r="E614" s="39"/>
      <c r="F614" s="1"/>
      <c r="H614" s="39" t="s">
        <v>968</v>
      </c>
    </row>
    <row r="615" spans="1:8" hidden="1">
      <c r="A615" s="40" t="s">
        <v>811</v>
      </c>
      <c r="B615" s="39" t="s">
        <v>787</v>
      </c>
      <c r="C615" s="39" t="s">
        <v>417</v>
      </c>
      <c r="D615" s="1"/>
      <c r="E615" s="39"/>
      <c r="F615" s="1"/>
      <c r="H615" s="39" t="s">
        <v>969</v>
      </c>
    </row>
    <row r="616" spans="1:8" hidden="1">
      <c r="A616" s="40" t="s">
        <v>811</v>
      </c>
      <c r="B616" s="39" t="s">
        <v>789</v>
      </c>
      <c r="C616" s="39" t="s">
        <v>419</v>
      </c>
      <c r="D616" s="1"/>
      <c r="E616" s="39"/>
      <c r="F616" s="1"/>
      <c r="H616" s="39" t="s">
        <v>970</v>
      </c>
    </row>
    <row r="617" spans="1:8" hidden="1">
      <c r="A617" s="40" t="s">
        <v>811</v>
      </c>
      <c r="B617" s="39" t="s">
        <v>971</v>
      </c>
      <c r="C617" s="39" t="s">
        <v>561</v>
      </c>
      <c r="D617" s="1"/>
      <c r="E617" s="39"/>
      <c r="F617" s="1"/>
      <c r="H617" s="39" t="s">
        <v>972</v>
      </c>
    </row>
    <row r="618" spans="1:8" hidden="1">
      <c r="A618" s="40" t="s">
        <v>811</v>
      </c>
      <c r="B618" s="39" t="s">
        <v>793</v>
      </c>
      <c r="C618" s="39" t="s">
        <v>422</v>
      </c>
      <c r="D618" s="1"/>
      <c r="E618" s="39"/>
      <c r="F618" s="1"/>
      <c r="H618" s="39" t="s">
        <v>973</v>
      </c>
    </row>
    <row r="619" spans="1:8" hidden="1">
      <c r="A619" s="40" t="s">
        <v>811</v>
      </c>
      <c r="B619" s="39" t="s">
        <v>795</v>
      </c>
      <c r="C619" s="39" t="s">
        <v>423</v>
      </c>
      <c r="D619" s="1"/>
      <c r="E619" s="39"/>
      <c r="F619" s="1"/>
      <c r="H619" s="60" t="s">
        <v>974</v>
      </c>
    </row>
    <row r="620" spans="1:8" hidden="1">
      <c r="A620" s="40" t="s">
        <v>811</v>
      </c>
      <c r="B620" s="39" t="s">
        <v>975</v>
      </c>
      <c r="C620" s="39" t="s">
        <v>563</v>
      </c>
      <c r="D620" s="1"/>
      <c r="E620" s="39"/>
      <c r="F620" s="1"/>
      <c r="H620" s="39" t="s">
        <v>976</v>
      </c>
    </row>
    <row r="621" spans="1:8" hidden="1">
      <c r="A621" s="40" t="s">
        <v>811</v>
      </c>
      <c r="B621" s="39"/>
      <c r="C621" s="39" t="s">
        <v>425</v>
      </c>
      <c r="D621" s="1"/>
      <c r="E621" s="39"/>
      <c r="F621" s="1"/>
      <c r="H621" s="39" t="s">
        <v>977</v>
      </c>
    </row>
    <row r="622" spans="1:8" hidden="1">
      <c r="A622" s="40" t="s">
        <v>811</v>
      </c>
      <c r="B622" s="39"/>
      <c r="C622" s="39" t="s">
        <v>426</v>
      </c>
      <c r="D622" s="1"/>
      <c r="E622" s="39"/>
      <c r="F622" s="1"/>
      <c r="H622" s="39" t="s">
        <v>978</v>
      </c>
    </row>
    <row r="623" spans="1:8" hidden="1">
      <c r="A623" s="40" t="s">
        <v>811</v>
      </c>
      <c r="B623" s="39" t="s">
        <v>801</v>
      </c>
      <c r="C623" s="39" t="s">
        <v>427</v>
      </c>
      <c r="D623" s="1"/>
      <c r="E623" s="39"/>
      <c r="F623" s="1"/>
      <c r="H623" s="39" t="s">
        <v>979</v>
      </c>
    </row>
    <row r="624" spans="1:8" hidden="1">
      <c r="A624" s="40" t="s">
        <v>811</v>
      </c>
      <c r="B624" s="39"/>
      <c r="C624" s="39" t="s">
        <v>428</v>
      </c>
      <c r="D624" s="1"/>
      <c r="E624" s="39"/>
      <c r="F624" s="1"/>
      <c r="H624" s="39" t="s">
        <v>980</v>
      </c>
    </row>
    <row r="625" spans="1:8" hidden="1">
      <c r="A625" s="40" t="s">
        <v>811</v>
      </c>
      <c r="B625" s="39"/>
      <c r="C625" s="39" t="s">
        <v>429</v>
      </c>
      <c r="D625" s="1"/>
      <c r="E625" s="39"/>
      <c r="F625" s="1"/>
      <c r="H625" s="39" t="s">
        <v>981</v>
      </c>
    </row>
    <row r="626" spans="1:8" hidden="1">
      <c r="A626" s="40" t="s">
        <v>811</v>
      </c>
      <c r="B626" s="39" t="s">
        <v>235</v>
      </c>
      <c r="C626" s="39" t="s">
        <v>178</v>
      </c>
      <c r="D626" s="1"/>
      <c r="E626" s="39"/>
      <c r="F626" s="1"/>
      <c r="H626" s="39" t="s">
        <v>982</v>
      </c>
    </row>
    <row r="627" spans="1:8" hidden="1">
      <c r="A627" s="40" t="s">
        <v>811</v>
      </c>
      <c r="B627" s="496" t="s">
        <v>149</v>
      </c>
      <c r="C627" s="39"/>
      <c r="D627" s="1"/>
      <c r="E627" s="39"/>
      <c r="F627" s="1"/>
      <c r="H627" s="40" t="s">
        <v>983</v>
      </c>
    </row>
    <row r="628" spans="1:8" hidden="1">
      <c r="A628" s="40" t="s">
        <v>811</v>
      </c>
      <c r="B628" s="496" t="s">
        <v>151</v>
      </c>
      <c r="C628" s="39"/>
      <c r="D628" s="1"/>
      <c r="E628" s="39"/>
      <c r="F628" s="1"/>
      <c r="H628" s="40" t="s">
        <v>984</v>
      </c>
    </row>
    <row r="629" spans="1:8" hidden="1">
      <c r="A629" s="40" t="s">
        <v>811</v>
      </c>
      <c r="B629" s="496" t="s">
        <v>153</v>
      </c>
      <c r="C629" s="39"/>
      <c r="D629" s="1"/>
      <c r="E629" s="39"/>
      <c r="F629" s="1"/>
      <c r="H629" s="40" t="s">
        <v>985</v>
      </c>
    </row>
    <row r="630" spans="1:8" hidden="1">
      <c r="A630" s="40" t="s">
        <v>811</v>
      </c>
      <c r="B630" s="496" t="s">
        <v>155</v>
      </c>
      <c r="C630" s="39"/>
      <c r="D630" s="1"/>
      <c r="E630" s="39"/>
      <c r="F630" s="1"/>
      <c r="H630" s="39" t="s">
        <v>986</v>
      </c>
    </row>
    <row r="631" spans="1:8" hidden="1">
      <c r="A631" s="40" t="s">
        <v>811</v>
      </c>
      <c r="B631" s="496" t="s">
        <v>157</v>
      </c>
      <c r="C631" s="39"/>
      <c r="D631" s="1"/>
      <c r="E631" s="39"/>
      <c r="F631" s="1"/>
      <c r="H631" s="39" t="s">
        <v>987</v>
      </c>
    </row>
    <row r="632" spans="1:8" hidden="1">
      <c r="A632" s="40" t="s">
        <v>988</v>
      </c>
      <c r="B632" s="504" t="s">
        <v>34</v>
      </c>
      <c r="C632" s="39" t="s">
        <v>430</v>
      </c>
      <c r="D632" s="1"/>
      <c r="E632" s="39"/>
      <c r="F632" s="1"/>
      <c r="H632" s="39" t="s">
        <v>989</v>
      </c>
    </row>
    <row r="633" spans="1:8" hidden="1">
      <c r="A633" s="40" t="s">
        <v>988</v>
      </c>
      <c r="B633" s="39" t="s">
        <v>712</v>
      </c>
      <c r="C633" s="71" t="s">
        <v>376</v>
      </c>
      <c r="D633" s="1"/>
      <c r="E633" s="39"/>
      <c r="F633" s="1"/>
      <c r="H633" s="40" t="s">
        <v>990</v>
      </c>
    </row>
    <row r="634" spans="1:8" hidden="1">
      <c r="A634" s="40" t="s">
        <v>988</v>
      </c>
      <c r="B634" s="39" t="s">
        <v>821</v>
      </c>
      <c r="C634" s="76" t="s">
        <v>435</v>
      </c>
      <c r="D634" s="1"/>
      <c r="E634" s="39"/>
      <c r="F634" s="1"/>
      <c r="H634" s="509" t="s">
        <v>991</v>
      </c>
    </row>
    <row r="635" spans="1:8" ht="29.1" hidden="1">
      <c r="A635" s="40" t="s">
        <v>988</v>
      </c>
      <c r="B635" s="39" t="s">
        <v>823</v>
      </c>
      <c r="C635" s="39" t="s">
        <v>436</v>
      </c>
      <c r="D635" s="1"/>
      <c r="E635" s="39"/>
      <c r="F635" s="1"/>
      <c r="H635" s="509" t="s">
        <v>992</v>
      </c>
    </row>
    <row r="636" spans="1:8" ht="29.1" hidden="1">
      <c r="A636" s="40" t="s">
        <v>988</v>
      </c>
      <c r="B636" s="39" t="s">
        <v>816</v>
      </c>
      <c r="C636" s="39" t="s">
        <v>433</v>
      </c>
      <c r="D636" s="1"/>
      <c r="E636" s="39"/>
      <c r="F636" s="1"/>
      <c r="H636" s="509" t="s">
        <v>993</v>
      </c>
    </row>
    <row r="637" spans="1:8" hidden="1">
      <c r="A637" s="40" t="s">
        <v>988</v>
      </c>
      <c r="B637" s="39" t="s">
        <v>41</v>
      </c>
      <c r="C637" s="39" t="s">
        <v>38</v>
      </c>
      <c r="D637" s="1"/>
      <c r="E637" s="39"/>
      <c r="F637" s="1"/>
      <c r="H637" s="40" t="s">
        <v>994</v>
      </c>
    </row>
    <row r="638" spans="1:8" hidden="1">
      <c r="A638" s="40" t="s">
        <v>988</v>
      </c>
      <c r="B638" s="39" t="s">
        <v>818</v>
      </c>
      <c r="C638" s="39" t="s">
        <v>434</v>
      </c>
      <c r="D638" s="1"/>
      <c r="E638" s="39"/>
      <c r="F638" s="1"/>
      <c r="H638" s="40" t="s">
        <v>995</v>
      </c>
    </row>
    <row r="639" spans="1:8" hidden="1">
      <c r="A639" s="40" t="s">
        <v>988</v>
      </c>
      <c r="B639" s="39" t="s">
        <v>724</v>
      </c>
      <c r="C639" s="39" t="s">
        <v>383</v>
      </c>
      <c r="D639" s="1"/>
      <c r="E639" s="39"/>
      <c r="F639" s="1"/>
      <c r="H639" s="40" t="s">
        <v>996</v>
      </c>
    </row>
    <row r="640" spans="1:8" hidden="1">
      <c r="A640" s="40" t="s">
        <v>988</v>
      </c>
      <c r="B640" s="39" t="s">
        <v>997</v>
      </c>
      <c r="C640" s="76" t="s">
        <v>565</v>
      </c>
      <c r="D640" s="1"/>
      <c r="E640" s="39"/>
      <c r="F640" s="1"/>
      <c r="H640" s="39" t="s">
        <v>998</v>
      </c>
    </row>
    <row r="641" spans="1:8" hidden="1">
      <c r="A641" s="40" t="s">
        <v>988</v>
      </c>
      <c r="B641" s="39" t="s">
        <v>999</v>
      </c>
      <c r="C641" s="76" t="s">
        <v>567</v>
      </c>
      <c r="D641" s="1"/>
      <c r="E641" s="39"/>
      <c r="F641" s="1"/>
      <c r="H641" s="39" t="s">
        <v>1000</v>
      </c>
    </row>
    <row r="642" spans="1:8" hidden="1">
      <c r="A642" s="40" t="s">
        <v>988</v>
      </c>
      <c r="B642" s="39" t="s">
        <v>1001</v>
      </c>
      <c r="C642" s="76" t="s">
        <v>569</v>
      </c>
      <c r="D642" s="1"/>
      <c r="E642" s="39"/>
      <c r="F642" s="1"/>
      <c r="H642" s="39" t="s">
        <v>1002</v>
      </c>
    </row>
    <row r="643" spans="1:8" hidden="1">
      <c r="A643" s="40" t="s">
        <v>988</v>
      </c>
      <c r="B643" s="39" t="s">
        <v>1003</v>
      </c>
      <c r="C643" s="76" t="s">
        <v>571</v>
      </c>
      <c r="D643" s="1"/>
      <c r="E643" s="39"/>
      <c r="F643" s="1"/>
      <c r="H643" s="40" t="s">
        <v>1004</v>
      </c>
    </row>
    <row r="644" spans="1:8" hidden="1">
      <c r="A644" s="40" t="s">
        <v>988</v>
      </c>
      <c r="B644" s="39" t="s">
        <v>726</v>
      </c>
      <c r="C644" s="503" t="s">
        <v>384</v>
      </c>
      <c r="D644" s="1"/>
      <c r="E644" s="39"/>
      <c r="F644" s="1"/>
      <c r="H644" s="40" t="s">
        <v>1005</v>
      </c>
    </row>
    <row r="645" spans="1:8" hidden="1">
      <c r="A645" s="40" t="s">
        <v>988</v>
      </c>
      <c r="B645" s="39" t="s">
        <v>826</v>
      </c>
      <c r="C645" s="39" t="s">
        <v>437</v>
      </c>
      <c r="D645" s="1"/>
      <c r="E645" s="39"/>
      <c r="F645" s="1"/>
      <c r="H645" s="40" t="s">
        <v>1006</v>
      </c>
    </row>
    <row r="646" spans="1:8" hidden="1">
      <c r="A646" s="40" t="s">
        <v>988</v>
      </c>
      <c r="B646" s="39" t="s">
        <v>840</v>
      </c>
      <c r="C646" s="76" t="s">
        <v>444</v>
      </c>
      <c r="D646" s="1"/>
      <c r="E646" s="39"/>
      <c r="F646" s="1"/>
      <c r="H646" s="40" t="s">
        <v>1007</v>
      </c>
    </row>
    <row r="647" spans="1:8" hidden="1">
      <c r="A647" s="40" t="s">
        <v>988</v>
      </c>
      <c r="B647" s="39" t="s">
        <v>1008</v>
      </c>
      <c r="C647" s="39" t="s">
        <v>573</v>
      </c>
      <c r="D647" s="1"/>
      <c r="E647" s="39"/>
      <c r="F647" s="1"/>
      <c r="H647" s="40" t="s">
        <v>1009</v>
      </c>
    </row>
    <row r="648" spans="1:8" hidden="1">
      <c r="A648" s="40" t="s">
        <v>988</v>
      </c>
      <c r="B648" s="39" t="s">
        <v>1010</v>
      </c>
      <c r="C648" s="76" t="s">
        <v>575</v>
      </c>
      <c r="D648" s="1"/>
      <c r="E648" s="39"/>
      <c r="F648" s="1"/>
      <c r="H648" s="40" t="s">
        <v>1011</v>
      </c>
    </row>
    <row r="649" spans="1:8" hidden="1">
      <c r="A649" s="40" t="s">
        <v>988</v>
      </c>
      <c r="B649" s="39" t="s">
        <v>566</v>
      </c>
      <c r="C649" s="76" t="s">
        <v>309</v>
      </c>
      <c r="D649" s="1"/>
      <c r="E649" s="39"/>
      <c r="F649" s="1"/>
      <c r="H649" s="40" t="s">
        <v>1012</v>
      </c>
    </row>
    <row r="650" spans="1:8" hidden="1">
      <c r="A650" s="40" t="s">
        <v>988</v>
      </c>
      <c r="B650" s="39" t="s">
        <v>1013</v>
      </c>
      <c r="C650" s="76" t="s">
        <v>577</v>
      </c>
      <c r="D650" s="1"/>
      <c r="E650" s="39"/>
      <c r="F650" s="1"/>
      <c r="H650" s="40" t="s">
        <v>1014</v>
      </c>
    </row>
    <row r="651" spans="1:8" hidden="1">
      <c r="A651" s="40" t="s">
        <v>988</v>
      </c>
      <c r="B651" s="39" t="s">
        <v>1015</v>
      </c>
      <c r="C651" s="76" t="s">
        <v>579</v>
      </c>
      <c r="D651" s="1"/>
      <c r="E651" s="39"/>
      <c r="F651" s="1"/>
      <c r="H651" s="509" t="s">
        <v>1016</v>
      </c>
    </row>
    <row r="652" spans="1:8" hidden="1">
      <c r="A652" s="40" t="s">
        <v>988</v>
      </c>
      <c r="B652" s="39" t="s">
        <v>1017</v>
      </c>
      <c r="C652" s="39" t="s">
        <v>581</v>
      </c>
      <c r="D652" s="1"/>
      <c r="E652" s="39"/>
      <c r="F652" s="1"/>
      <c r="H652" s="40" t="s">
        <v>1018</v>
      </c>
    </row>
    <row r="653" spans="1:8" hidden="1">
      <c r="A653" s="40" t="s">
        <v>988</v>
      </c>
      <c r="B653" s="39"/>
      <c r="C653" s="39" t="s">
        <v>583</v>
      </c>
      <c r="D653" s="1"/>
      <c r="E653" s="39"/>
      <c r="F653" s="1"/>
      <c r="H653" s="10" t="s">
        <v>1019</v>
      </c>
    </row>
    <row r="654" spans="1:8" hidden="1">
      <c r="A654" s="40" t="s">
        <v>988</v>
      </c>
      <c r="B654" s="39" t="s">
        <v>732</v>
      </c>
      <c r="C654" s="76" t="s">
        <v>387</v>
      </c>
      <c r="D654" s="1"/>
      <c r="E654" s="39"/>
      <c r="F654" s="1"/>
      <c r="H654" s="10" t="s">
        <v>1020</v>
      </c>
    </row>
    <row r="655" spans="1:8" hidden="1">
      <c r="A655" s="40" t="s">
        <v>988</v>
      </c>
      <c r="B655" s="39" t="s">
        <v>1021</v>
      </c>
      <c r="C655" s="76" t="s">
        <v>585</v>
      </c>
      <c r="D655" s="1"/>
      <c r="E655" s="39"/>
      <c r="F655" s="1"/>
      <c r="H655" s="10" t="s">
        <v>1022</v>
      </c>
    </row>
    <row r="656" spans="1:8" hidden="1">
      <c r="A656" s="40" t="s">
        <v>988</v>
      </c>
      <c r="B656" s="39" t="s">
        <v>1023</v>
      </c>
      <c r="C656" s="76" t="s">
        <v>587</v>
      </c>
      <c r="D656" s="1"/>
      <c r="E656" s="39"/>
      <c r="F656" s="1"/>
      <c r="H656" s="10" t="s">
        <v>1024</v>
      </c>
    </row>
    <row r="657" spans="1:8" hidden="1">
      <c r="A657" s="40" t="s">
        <v>988</v>
      </c>
      <c r="B657" s="39" t="s">
        <v>1025</v>
      </c>
      <c r="C657" s="78" t="s">
        <v>589</v>
      </c>
      <c r="D657" s="1"/>
      <c r="E657" s="39"/>
      <c r="F657" s="1"/>
      <c r="H657" s="10" t="s">
        <v>1026</v>
      </c>
    </row>
    <row r="658" spans="1:8" hidden="1">
      <c r="A658" s="40" t="s">
        <v>988</v>
      </c>
      <c r="B658" s="39" t="s">
        <v>1027</v>
      </c>
      <c r="C658" s="76" t="s">
        <v>590</v>
      </c>
      <c r="D658" s="1"/>
      <c r="E658" s="39"/>
      <c r="F658" s="1"/>
      <c r="H658" s="10" t="s">
        <v>1028</v>
      </c>
    </row>
    <row r="659" spans="1:8" hidden="1">
      <c r="A659" s="40" t="s">
        <v>988</v>
      </c>
      <c r="B659" s="39" t="s">
        <v>1029</v>
      </c>
      <c r="C659" s="78" t="s">
        <v>591</v>
      </c>
      <c r="D659" s="1"/>
      <c r="E659" s="39"/>
      <c r="F659" s="1"/>
      <c r="H659" s="10" t="s">
        <v>1030</v>
      </c>
    </row>
    <row r="660" spans="1:8" hidden="1">
      <c r="A660" s="40" t="s">
        <v>988</v>
      </c>
      <c r="B660" s="39" t="s">
        <v>1031</v>
      </c>
      <c r="C660" s="76" t="s">
        <v>592</v>
      </c>
      <c r="D660" s="1"/>
      <c r="E660" s="39"/>
      <c r="F660" s="1"/>
      <c r="H660" s="10" t="s">
        <v>1032</v>
      </c>
    </row>
    <row r="661" spans="1:8" hidden="1">
      <c r="A661" s="40" t="s">
        <v>988</v>
      </c>
      <c r="B661" s="39" t="s">
        <v>834</v>
      </c>
      <c r="C661" s="76" t="s">
        <v>440</v>
      </c>
      <c r="D661" s="1"/>
      <c r="E661" s="39"/>
      <c r="F661" s="1"/>
      <c r="H661" s="10" t="s">
        <v>1033</v>
      </c>
    </row>
    <row r="662" spans="1:8" hidden="1">
      <c r="A662" s="40" t="s">
        <v>988</v>
      </c>
      <c r="B662" s="39" t="s">
        <v>1034</v>
      </c>
      <c r="C662" s="39" t="s">
        <v>593</v>
      </c>
      <c r="D662" s="1"/>
      <c r="E662" s="39"/>
      <c r="F662" s="1"/>
      <c r="H662" s="10" t="s">
        <v>1035</v>
      </c>
    </row>
    <row r="663" spans="1:8" hidden="1">
      <c r="A663" s="40" t="s">
        <v>988</v>
      </c>
      <c r="B663" s="39"/>
      <c r="C663" s="39" t="s">
        <v>442</v>
      </c>
      <c r="D663" s="1"/>
      <c r="E663" s="39"/>
      <c r="F663" s="1"/>
      <c r="H663" s="10" t="s">
        <v>1036</v>
      </c>
    </row>
    <row r="664" spans="1:8" hidden="1">
      <c r="A664" s="40" t="s">
        <v>988</v>
      </c>
      <c r="B664" s="39"/>
      <c r="C664" s="39" t="s">
        <v>594</v>
      </c>
      <c r="D664" s="1"/>
      <c r="E664" s="39"/>
      <c r="F664" s="1"/>
      <c r="H664" s="10" t="s">
        <v>1037</v>
      </c>
    </row>
    <row r="665" spans="1:8" hidden="1">
      <c r="A665" s="40" t="s">
        <v>988</v>
      </c>
      <c r="B665" s="39" t="s">
        <v>1038</v>
      </c>
      <c r="C665" s="76" t="s">
        <v>595</v>
      </c>
      <c r="D665" s="1"/>
      <c r="E665" s="39"/>
      <c r="F665" s="1"/>
      <c r="H665" s="40" t="s">
        <v>1039</v>
      </c>
    </row>
    <row r="666" spans="1:8" hidden="1">
      <c r="A666" s="40" t="s">
        <v>988</v>
      </c>
      <c r="B666" s="39" t="s">
        <v>1040</v>
      </c>
      <c r="C666" s="78" t="s">
        <v>596</v>
      </c>
      <c r="D666" s="1"/>
      <c r="E666" s="39"/>
      <c r="F666" s="1"/>
      <c r="H666" s="40" t="s">
        <v>1041</v>
      </c>
    </row>
    <row r="667" spans="1:8" hidden="1">
      <c r="A667" s="40" t="s">
        <v>988</v>
      </c>
      <c r="B667" s="39" t="s">
        <v>1042</v>
      </c>
      <c r="C667" s="76" t="s">
        <v>597</v>
      </c>
      <c r="D667" s="1"/>
      <c r="E667" s="39"/>
      <c r="F667" s="1"/>
      <c r="H667" s="40" t="s">
        <v>1043</v>
      </c>
    </row>
    <row r="668" spans="1:8" hidden="1">
      <c r="A668" s="40" t="s">
        <v>988</v>
      </c>
      <c r="B668" s="39" t="s">
        <v>1044</v>
      </c>
      <c r="C668" s="76" t="s">
        <v>598</v>
      </c>
      <c r="D668" s="1"/>
      <c r="E668" s="39"/>
      <c r="F668" s="1"/>
      <c r="H668" s="40" t="s">
        <v>1045</v>
      </c>
    </row>
    <row r="669" spans="1:8" hidden="1">
      <c r="A669" s="40" t="s">
        <v>988</v>
      </c>
      <c r="B669" s="39" t="s">
        <v>1046</v>
      </c>
      <c r="C669" s="76" t="s">
        <v>599</v>
      </c>
      <c r="D669" s="1"/>
      <c r="E669" s="39"/>
      <c r="F669" s="1"/>
      <c r="H669" s="40" t="s">
        <v>1047</v>
      </c>
    </row>
    <row r="670" spans="1:8" hidden="1">
      <c r="A670" s="40" t="s">
        <v>988</v>
      </c>
      <c r="B670" s="39" t="s">
        <v>1048</v>
      </c>
      <c r="C670" s="76" t="s">
        <v>601</v>
      </c>
      <c r="D670" s="1"/>
      <c r="E670" s="39"/>
      <c r="F670" s="1"/>
      <c r="H670" s="40" t="s">
        <v>1049</v>
      </c>
    </row>
    <row r="671" spans="1:8" hidden="1">
      <c r="A671" s="40" t="s">
        <v>988</v>
      </c>
      <c r="B671" s="39" t="s">
        <v>1050</v>
      </c>
      <c r="C671" s="76" t="s">
        <v>602</v>
      </c>
      <c r="D671" s="1"/>
      <c r="E671" s="39"/>
      <c r="F671" s="1"/>
      <c r="H671" s="40" t="s">
        <v>1051</v>
      </c>
    </row>
    <row r="672" spans="1:8" hidden="1">
      <c r="A672" s="40" t="s">
        <v>988</v>
      </c>
      <c r="B672" s="39" t="s">
        <v>1052</v>
      </c>
      <c r="C672" s="76" t="s">
        <v>603</v>
      </c>
      <c r="D672" s="1"/>
      <c r="E672" s="39"/>
      <c r="F672" s="1"/>
      <c r="H672" s="509" t="s">
        <v>1053</v>
      </c>
    </row>
    <row r="673" spans="1:8" hidden="1">
      <c r="A673" s="40" t="s">
        <v>988</v>
      </c>
      <c r="B673" s="39"/>
      <c r="C673" s="76" t="s">
        <v>604</v>
      </c>
      <c r="D673" s="1"/>
      <c r="E673" s="39"/>
      <c r="F673" s="1"/>
      <c r="H673" s="509" t="s">
        <v>1054</v>
      </c>
    </row>
    <row r="674" spans="1:8" hidden="1">
      <c r="A674" s="40" t="s">
        <v>988</v>
      </c>
      <c r="B674" s="39"/>
      <c r="C674" s="76" t="s">
        <v>605</v>
      </c>
      <c r="D674" s="1"/>
      <c r="E674" s="39"/>
      <c r="F674" s="1"/>
      <c r="H674" s="509" t="s">
        <v>1055</v>
      </c>
    </row>
    <row r="675" spans="1:8" hidden="1">
      <c r="A675" s="40" t="s">
        <v>988</v>
      </c>
      <c r="B675" s="39" t="s">
        <v>1056</v>
      </c>
      <c r="C675" s="76" t="s">
        <v>607</v>
      </c>
      <c r="D675" s="1"/>
      <c r="E675" s="39"/>
      <c r="F675" s="1"/>
      <c r="H675" s="509" t="s">
        <v>1057</v>
      </c>
    </row>
    <row r="676" spans="1:8" hidden="1">
      <c r="A676" s="40" t="s">
        <v>988</v>
      </c>
      <c r="B676" s="39" t="s">
        <v>1058</v>
      </c>
      <c r="C676" s="76" t="s">
        <v>608</v>
      </c>
      <c r="D676" s="1"/>
      <c r="E676" s="39"/>
      <c r="F676" s="1"/>
      <c r="H676" s="509" t="s">
        <v>1059</v>
      </c>
    </row>
    <row r="677" spans="1:8" hidden="1">
      <c r="A677" s="40" t="s">
        <v>988</v>
      </c>
      <c r="B677" s="39" t="s">
        <v>932</v>
      </c>
      <c r="C677" s="76" t="s">
        <v>534</v>
      </c>
      <c r="D677" s="1"/>
      <c r="E677" s="39"/>
      <c r="F677" s="1"/>
      <c r="H677" s="509" t="s">
        <v>1060</v>
      </c>
    </row>
    <row r="678" spans="1:8" hidden="1">
      <c r="A678" s="40" t="s">
        <v>988</v>
      </c>
      <c r="B678" s="39" t="s">
        <v>934</v>
      </c>
      <c r="C678" s="76" t="s">
        <v>536</v>
      </c>
      <c r="D678" s="1"/>
      <c r="E678" s="39"/>
      <c r="F678" s="1"/>
      <c r="H678" s="509" t="s">
        <v>1061</v>
      </c>
    </row>
    <row r="679" spans="1:8" hidden="1">
      <c r="A679" s="40" t="s">
        <v>988</v>
      </c>
      <c r="B679" s="39" t="s">
        <v>1062</v>
      </c>
      <c r="C679" s="76" t="s">
        <v>609</v>
      </c>
      <c r="D679" s="1"/>
      <c r="E679" s="39"/>
      <c r="F679" s="1"/>
      <c r="H679" s="509" t="s">
        <v>1063</v>
      </c>
    </row>
    <row r="680" spans="1:8" hidden="1">
      <c r="A680" s="40" t="s">
        <v>988</v>
      </c>
      <c r="B680" s="39" t="s">
        <v>1064</v>
      </c>
      <c r="C680" s="78" t="s">
        <v>610</v>
      </c>
      <c r="D680" s="1"/>
      <c r="E680" s="39"/>
      <c r="F680" s="1"/>
      <c r="H680" s="509" t="s">
        <v>1065</v>
      </c>
    </row>
    <row r="681" spans="1:8" hidden="1">
      <c r="A681" s="40" t="s">
        <v>988</v>
      </c>
      <c r="B681" s="39" t="s">
        <v>1066</v>
      </c>
      <c r="C681" s="78" t="s">
        <v>611</v>
      </c>
      <c r="D681" s="1"/>
      <c r="E681" s="39"/>
      <c r="F681" s="1"/>
      <c r="H681" s="509" t="s">
        <v>1067</v>
      </c>
    </row>
    <row r="682" spans="1:8" hidden="1">
      <c r="A682" s="40" t="s">
        <v>988</v>
      </c>
      <c r="B682" s="39" t="s">
        <v>1068</v>
      </c>
      <c r="C682" s="78" t="s">
        <v>612</v>
      </c>
      <c r="D682" s="1"/>
      <c r="E682" s="39"/>
      <c r="F682" s="1"/>
      <c r="H682" s="509" t="s">
        <v>1069</v>
      </c>
    </row>
    <row r="683" spans="1:8" hidden="1">
      <c r="A683" s="40" t="s">
        <v>988</v>
      </c>
      <c r="B683" s="39" t="s">
        <v>880</v>
      </c>
      <c r="C683" s="76" t="s">
        <v>476</v>
      </c>
      <c r="D683" s="1"/>
      <c r="E683" s="39"/>
      <c r="F683" s="1"/>
      <c r="H683" s="40" t="s">
        <v>1070</v>
      </c>
    </row>
    <row r="684" spans="1:8" hidden="1">
      <c r="A684" s="40" t="s">
        <v>988</v>
      </c>
      <c r="B684" s="39" t="s">
        <v>1071</v>
      </c>
      <c r="C684" s="76" t="s">
        <v>613</v>
      </c>
      <c r="D684" s="1"/>
      <c r="E684" s="39"/>
      <c r="F684" s="1"/>
      <c r="H684" s="40" t="s">
        <v>1072</v>
      </c>
    </row>
    <row r="685" spans="1:8" hidden="1">
      <c r="A685" s="40" t="s">
        <v>988</v>
      </c>
      <c r="B685" s="39" t="s">
        <v>1073</v>
      </c>
      <c r="C685" s="76" t="s">
        <v>614</v>
      </c>
      <c r="D685" s="1"/>
      <c r="E685" s="39"/>
      <c r="F685" s="1"/>
      <c r="H685" s="40" t="s">
        <v>1074</v>
      </c>
    </row>
    <row r="686" spans="1:8" hidden="1">
      <c r="A686" s="40" t="s">
        <v>988</v>
      </c>
      <c r="B686" s="39" t="s">
        <v>1075</v>
      </c>
      <c r="C686" s="76" t="s">
        <v>615</v>
      </c>
      <c r="D686" s="1"/>
      <c r="E686" s="39"/>
      <c r="F686" s="1"/>
      <c r="H686" s="40" t="s">
        <v>1076</v>
      </c>
    </row>
    <row r="687" spans="1:8" hidden="1">
      <c r="A687" s="40" t="s">
        <v>988</v>
      </c>
      <c r="B687" s="39" t="s">
        <v>1077</v>
      </c>
      <c r="C687" s="76" t="s">
        <v>616</v>
      </c>
      <c r="D687" s="1"/>
      <c r="E687" s="39"/>
      <c r="F687" s="1"/>
      <c r="H687" s="40" t="s">
        <v>1078</v>
      </c>
    </row>
    <row r="688" spans="1:8" hidden="1">
      <c r="A688" s="40" t="s">
        <v>988</v>
      </c>
      <c r="B688" s="39" t="s">
        <v>1079</v>
      </c>
      <c r="C688" s="76" t="s">
        <v>618</v>
      </c>
      <c r="D688" s="1"/>
      <c r="E688" s="39"/>
      <c r="F688" s="1"/>
      <c r="H688" s="40" t="s">
        <v>1080</v>
      </c>
    </row>
    <row r="689" spans="1:8" hidden="1">
      <c r="A689" s="40" t="s">
        <v>988</v>
      </c>
      <c r="B689" s="39" t="s">
        <v>1081</v>
      </c>
      <c r="C689" s="76" t="s">
        <v>619</v>
      </c>
      <c r="D689" s="1"/>
      <c r="E689" s="39"/>
      <c r="F689" s="1"/>
      <c r="H689" s="40" t="s">
        <v>1082</v>
      </c>
    </row>
    <row r="690" spans="1:8" hidden="1">
      <c r="A690" s="40" t="s">
        <v>988</v>
      </c>
      <c r="B690" s="39" t="s">
        <v>1083</v>
      </c>
      <c r="C690" s="76" t="s">
        <v>621</v>
      </c>
      <c r="D690" s="1"/>
      <c r="E690" s="39"/>
      <c r="F690" s="1"/>
      <c r="H690" s="40" t="s">
        <v>1084</v>
      </c>
    </row>
    <row r="691" spans="1:8" hidden="1">
      <c r="A691" s="40" t="s">
        <v>988</v>
      </c>
      <c r="B691" s="39" t="s">
        <v>1085</v>
      </c>
      <c r="C691" s="76" t="s">
        <v>623</v>
      </c>
      <c r="D691" s="1"/>
      <c r="E691" s="39"/>
      <c r="F691" s="1"/>
      <c r="H691" s="507" t="s">
        <v>1086</v>
      </c>
    </row>
    <row r="692" spans="1:8" hidden="1">
      <c r="A692" s="40" t="s">
        <v>988</v>
      </c>
      <c r="B692" s="39" t="s">
        <v>1087</v>
      </c>
      <c r="C692" s="76" t="s">
        <v>625</v>
      </c>
      <c r="D692" s="1"/>
      <c r="E692" s="39"/>
      <c r="F692" s="1"/>
      <c r="H692" s="40" t="s">
        <v>1088</v>
      </c>
    </row>
    <row r="693" spans="1:8" hidden="1">
      <c r="A693" s="40" t="s">
        <v>988</v>
      </c>
      <c r="B693" s="39" t="s">
        <v>1089</v>
      </c>
      <c r="C693" s="76" t="s">
        <v>626</v>
      </c>
      <c r="D693" s="1"/>
      <c r="E693" s="39"/>
      <c r="F693" s="1"/>
      <c r="H693" s="40" t="s">
        <v>1090</v>
      </c>
    </row>
    <row r="694" spans="1:8" hidden="1">
      <c r="A694" s="40" t="s">
        <v>988</v>
      </c>
      <c r="B694" s="39" t="s">
        <v>1091</v>
      </c>
      <c r="C694" s="76" t="s">
        <v>627</v>
      </c>
      <c r="D694" s="1"/>
      <c r="E694" s="39"/>
      <c r="F694" s="1"/>
      <c r="H694" s="40" t="s">
        <v>1092</v>
      </c>
    </row>
    <row r="695" spans="1:8" hidden="1">
      <c r="A695" s="40" t="s">
        <v>988</v>
      </c>
      <c r="B695" s="39" t="s">
        <v>142</v>
      </c>
      <c r="C695" s="39" t="s">
        <v>141</v>
      </c>
      <c r="D695" s="1"/>
      <c r="E695" s="39"/>
      <c r="F695" s="1"/>
      <c r="H695" s="40" t="s">
        <v>1093</v>
      </c>
    </row>
    <row r="696" spans="1:8" hidden="1">
      <c r="A696" s="40" t="s">
        <v>988</v>
      </c>
      <c r="B696" s="39" t="s">
        <v>1094</v>
      </c>
      <c r="C696" s="76" t="s">
        <v>629</v>
      </c>
      <c r="D696" s="1"/>
      <c r="E696" s="39"/>
      <c r="F696" s="1"/>
      <c r="H696" s="40" t="s">
        <v>1095</v>
      </c>
    </row>
    <row r="697" spans="1:8" hidden="1">
      <c r="A697" s="40" t="s">
        <v>988</v>
      </c>
      <c r="B697" s="39" t="s">
        <v>1096</v>
      </c>
      <c r="C697" s="76" t="s">
        <v>630</v>
      </c>
      <c r="D697" s="1"/>
      <c r="E697" s="39"/>
      <c r="F697" s="1"/>
      <c r="H697" s="40" t="s">
        <v>1097</v>
      </c>
    </row>
    <row r="698" spans="1:8" hidden="1">
      <c r="A698" s="40" t="s">
        <v>988</v>
      </c>
      <c r="B698" s="39" t="s">
        <v>1098</v>
      </c>
      <c r="C698" s="76" t="s">
        <v>631</v>
      </c>
      <c r="D698" s="1"/>
      <c r="E698" s="39"/>
      <c r="F698" s="1"/>
      <c r="H698" s="40" t="s">
        <v>1099</v>
      </c>
    </row>
    <row r="699" spans="1:8" hidden="1">
      <c r="A699" s="40" t="s">
        <v>988</v>
      </c>
      <c r="B699" s="39" t="s">
        <v>1100</v>
      </c>
      <c r="C699" s="76" t="s">
        <v>632</v>
      </c>
      <c r="D699" s="1"/>
      <c r="E699" s="39"/>
      <c r="F699" s="1"/>
      <c r="H699" s="40" t="s">
        <v>1101</v>
      </c>
    </row>
    <row r="700" spans="1:8" hidden="1">
      <c r="A700" s="40" t="s">
        <v>988</v>
      </c>
      <c r="B700" s="39" t="s">
        <v>1102</v>
      </c>
      <c r="C700" s="76" t="s">
        <v>634</v>
      </c>
      <c r="D700" s="1"/>
      <c r="E700" s="39"/>
      <c r="F700" s="1"/>
      <c r="H700" s="40" t="s">
        <v>28</v>
      </c>
    </row>
    <row r="701" spans="1:8" hidden="1">
      <c r="A701" s="40" t="s">
        <v>988</v>
      </c>
      <c r="B701" s="39" t="s">
        <v>1103</v>
      </c>
      <c r="C701" s="76" t="s">
        <v>635</v>
      </c>
      <c r="D701" s="1"/>
      <c r="E701" s="39"/>
      <c r="F701" s="1"/>
      <c r="H701" s="40" t="s">
        <v>1104</v>
      </c>
    </row>
    <row r="702" spans="1:8" hidden="1">
      <c r="A702" s="40" t="s">
        <v>988</v>
      </c>
      <c r="B702" s="39" t="s">
        <v>1105</v>
      </c>
      <c r="C702" s="76" t="s">
        <v>636</v>
      </c>
      <c r="D702" s="1"/>
      <c r="E702" s="39"/>
      <c r="F702" s="1"/>
      <c r="H702" s="40" t="s">
        <v>1106</v>
      </c>
    </row>
    <row r="703" spans="1:8" hidden="1">
      <c r="A703" s="40" t="s">
        <v>988</v>
      </c>
      <c r="B703" s="39" t="s">
        <v>1107</v>
      </c>
      <c r="C703" s="78" t="s">
        <v>637</v>
      </c>
      <c r="D703" s="1"/>
      <c r="E703" s="39"/>
      <c r="F703" s="1"/>
      <c r="H703" s="40" t="s">
        <v>1108</v>
      </c>
    </row>
    <row r="704" spans="1:8" hidden="1">
      <c r="A704" s="40" t="s">
        <v>988</v>
      </c>
      <c r="B704" s="39" t="s">
        <v>962</v>
      </c>
      <c r="C704" s="76" t="s">
        <v>558</v>
      </c>
      <c r="D704" s="1"/>
      <c r="E704" s="39"/>
      <c r="F704" s="1"/>
      <c r="H704" s="40" t="s">
        <v>1109</v>
      </c>
    </row>
    <row r="705" spans="1:8" hidden="1">
      <c r="A705" s="40" t="s">
        <v>988</v>
      </c>
      <c r="B705" s="39" t="s">
        <v>1110</v>
      </c>
      <c r="C705" s="76" t="s">
        <v>639</v>
      </c>
      <c r="D705" s="1"/>
      <c r="E705" s="39"/>
      <c r="F705" s="1"/>
      <c r="H705" s="40" t="s">
        <v>1111</v>
      </c>
    </row>
    <row r="706" spans="1:8" hidden="1">
      <c r="A706" s="40" t="s">
        <v>988</v>
      </c>
      <c r="B706" s="39"/>
      <c r="C706" s="76" t="s">
        <v>604</v>
      </c>
      <c r="D706" s="1"/>
      <c r="E706" s="39"/>
      <c r="F706" s="1"/>
      <c r="H706" s="40" t="s">
        <v>1112</v>
      </c>
    </row>
    <row r="707" spans="1:8" hidden="1">
      <c r="A707" s="40" t="s">
        <v>988</v>
      </c>
      <c r="B707" s="39"/>
      <c r="C707" s="76" t="s">
        <v>641</v>
      </c>
      <c r="D707" s="1"/>
      <c r="E707" s="39"/>
      <c r="F707" s="1"/>
      <c r="H707" s="40" t="s">
        <v>1113</v>
      </c>
    </row>
    <row r="708" spans="1:8" hidden="1">
      <c r="A708" s="40" t="s">
        <v>988</v>
      </c>
      <c r="B708" s="39"/>
      <c r="C708" s="76" t="s">
        <v>642</v>
      </c>
      <c r="D708" s="1"/>
      <c r="E708" s="39"/>
      <c r="F708" s="1"/>
      <c r="H708" s="40" t="s">
        <v>1114</v>
      </c>
    </row>
    <row r="709" spans="1:8" hidden="1">
      <c r="A709" s="40" t="s">
        <v>988</v>
      </c>
      <c r="B709" s="39"/>
      <c r="C709" s="76" t="s">
        <v>644</v>
      </c>
      <c r="D709" s="1"/>
      <c r="E709" s="39"/>
      <c r="F709" s="1"/>
      <c r="H709" s="40" t="s">
        <v>1115</v>
      </c>
    </row>
    <row r="710" spans="1:8" hidden="1">
      <c r="A710" s="40" t="s">
        <v>988</v>
      </c>
      <c r="B710" s="39" t="s">
        <v>1116</v>
      </c>
      <c r="C710" s="76" t="s">
        <v>646</v>
      </c>
      <c r="D710" s="1"/>
      <c r="E710" s="39"/>
      <c r="F710" s="1"/>
      <c r="H710" s="40" t="s">
        <v>1117</v>
      </c>
    </row>
    <row r="711" spans="1:8" hidden="1">
      <c r="A711" s="40" t="s">
        <v>988</v>
      </c>
      <c r="B711" s="39"/>
      <c r="C711" s="76" t="s">
        <v>647</v>
      </c>
      <c r="D711" s="1"/>
      <c r="E711" s="39"/>
      <c r="F711" s="1"/>
      <c r="H711" s="40" t="s">
        <v>1118</v>
      </c>
    </row>
    <row r="712" spans="1:8" hidden="1">
      <c r="A712" s="40" t="s">
        <v>988</v>
      </c>
      <c r="B712" s="39"/>
      <c r="C712" s="76" t="s">
        <v>648</v>
      </c>
      <c r="D712" s="1"/>
      <c r="E712" s="39"/>
      <c r="F712" s="1"/>
      <c r="H712" s="40" t="s">
        <v>1119</v>
      </c>
    </row>
    <row r="713" spans="1:8" hidden="1">
      <c r="A713" s="40" t="s">
        <v>988</v>
      </c>
      <c r="B713" s="39" t="s">
        <v>1120</v>
      </c>
      <c r="C713" s="76" t="s">
        <v>650</v>
      </c>
      <c r="D713" s="1"/>
      <c r="E713" s="39"/>
      <c r="F713" s="1"/>
      <c r="H713" s="510" t="s">
        <v>1121</v>
      </c>
    </row>
    <row r="714" spans="1:8" hidden="1">
      <c r="A714" s="40" t="s">
        <v>988</v>
      </c>
      <c r="B714" s="39" t="s">
        <v>910</v>
      </c>
      <c r="C714" s="39" t="s">
        <v>515</v>
      </c>
      <c r="D714" s="1"/>
      <c r="E714" s="39"/>
      <c r="F714" s="1"/>
      <c r="H714" s="510" t="s">
        <v>1122</v>
      </c>
    </row>
    <row r="715" spans="1:8" hidden="1">
      <c r="A715" s="40" t="s">
        <v>988</v>
      </c>
      <c r="B715" s="39" t="s">
        <v>1123</v>
      </c>
      <c r="C715" s="76" t="s">
        <v>652</v>
      </c>
      <c r="D715" s="1"/>
      <c r="E715" s="39"/>
      <c r="F715" s="1"/>
      <c r="H715" s="510" t="s">
        <v>1124</v>
      </c>
    </row>
    <row r="716" spans="1:8" hidden="1">
      <c r="A716" s="40" t="s">
        <v>988</v>
      </c>
      <c r="B716" s="39"/>
      <c r="C716" s="76" t="s">
        <v>654</v>
      </c>
      <c r="D716" s="1"/>
      <c r="E716" s="39"/>
      <c r="F716" s="1"/>
      <c r="H716" s="510" t="s">
        <v>1125</v>
      </c>
    </row>
    <row r="717" spans="1:8" hidden="1">
      <c r="A717" s="40" t="s">
        <v>988</v>
      </c>
      <c r="B717" s="39" t="s">
        <v>1126</v>
      </c>
      <c r="C717" s="76" t="s">
        <v>656</v>
      </c>
      <c r="D717" s="1"/>
      <c r="E717" s="39"/>
      <c r="F717" s="1"/>
      <c r="H717" s="40" t="s">
        <v>1127</v>
      </c>
    </row>
    <row r="718" spans="1:8" hidden="1">
      <c r="A718" s="40" t="s">
        <v>988</v>
      </c>
      <c r="B718" s="39" t="s">
        <v>860</v>
      </c>
      <c r="C718" s="76" t="s">
        <v>458</v>
      </c>
      <c r="D718" s="1"/>
      <c r="E718" s="39"/>
      <c r="F718" s="1"/>
      <c r="H718" s="40" t="s">
        <v>1128</v>
      </c>
    </row>
    <row r="719" spans="1:8" hidden="1">
      <c r="A719" s="40" t="s">
        <v>988</v>
      </c>
      <c r="B719" s="39" t="s">
        <v>1129</v>
      </c>
      <c r="C719" s="76" t="s">
        <v>657</v>
      </c>
      <c r="D719" s="1"/>
      <c r="E719" s="39"/>
      <c r="F719" s="1"/>
      <c r="H719" s="40" t="s">
        <v>1130</v>
      </c>
    </row>
    <row r="720" spans="1:8" hidden="1">
      <c r="A720" s="40" t="s">
        <v>988</v>
      </c>
      <c r="B720" s="39" t="s">
        <v>49</v>
      </c>
      <c r="C720" s="76" t="s">
        <v>48</v>
      </c>
      <c r="D720" s="1"/>
      <c r="E720" s="39"/>
      <c r="F720" s="1"/>
      <c r="H720" s="40" t="s">
        <v>1131</v>
      </c>
    </row>
    <row r="721" spans="1:8" hidden="1">
      <c r="A721" s="40" t="s">
        <v>988</v>
      </c>
      <c r="B721" s="39" t="s">
        <v>1132</v>
      </c>
      <c r="C721" s="76" t="s">
        <v>659</v>
      </c>
      <c r="D721" s="1"/>
      <c r="E721" s="39"/>
      <c r="F721" s="1"/>
      <c r="H721" s="507" t="s">
        <v>1133</v>
      </c>
    </row>
    <row r="722" spans="1:8" hidden="1">
      <c r="A722" s="40" t="s">
        <v>988</v>
      </c>
      <c r="B722" s="39" t="s">
        <v>1134</v>
      </c>
      <c r="C722" s="76" t="s">
        <v>661</v>
      </c>
      <c r="D722" s="1"/>
      <c r="E722" s="39"/>
      <c r="F722" s="1"/>
      <c r="H722" s="507" t="s">
        <v>1135</v>
      </c>
    </row>
    <row r="723" spans="1:8" hidden="1">
      <c r="A723" s="40" t="s">
        <v>988</v>
      </c>
      <c r="B723" s="39" t="s">
        <v>1136</v>
      </c>
      <c r="C723" s="76" t="s">
        <v>662</v>
      </c>
      <c r="D723" s="1"/>
      <c r="E723" s="39"/>
      <c r="F723" s="1"/>
      <c r="H723" s="507" t="s">
        <v>1137</v>
      </c>
    </row>
    <row r="724" spans="1:8" hidden="1">
      <c r="A724" s="40" t="s">
        <v>988</v>
      </c>
      <c r="B724" s="39" t="s">
        <v>1138</v>
      </c>
      <c r="C724" s="76" t="s">
        <v>663</v>
      </c>
      <c r="D724" s="1"/>
      <c r="E724" s="39"/>
      <c r="F724" s="1"/>
      <c r="H724" s="507" t="s">
        <v>1139</v>
      </c>
    </row>
    <row r="725" spans="1:8" hidden="1">
      <c r="A725" s="40" t="s">
        <v>988</v>
      </c>
      <c r="B725" s="39" t="s">
        <v>1140</v>
      </c>
      <c r="C725" s="76" t="s">
        <v>665</v>
      </c>
      <c r="D725" s="1"/>
      <c r="E725" s="39"/>
      <c r="F725" s="1"/>
      <c r="H725" s="507" t="s">
        <v>1141</v>
      </c>
    </row>
    <row r="726" spans="1:8" hidden="1">
      <c r="A726" s="40" t="s">
        <v>988</v>
      </c>
      <c r="B726" s="39" t="s">
        <v>1142</v>
      </c>
      <c r="C726" s="76" t="s">
        <v>667</v>
      </c>
      <c r="D726" s="1"/>
      <c r="E726" s="39"/>
      <c r="F726" s="1"/>
      <c r="H726" s="507" t="s">
        <v>1143</v>
      </c>
    </row>
    <row r="727" spans="1:8" hidden="1">
      <c r="A727" s="40" t="s">
        <v>988</v>
      </c>
      <c r="B727" s="39" t="s">
        <v>1144</v>
      </c>
      <c r="C727" s="76" t="s">
        <v>669</v>
      </c>
      <c r="D727" s="1"/>
      <c r="E727" s="39"/>
      <c r="F727" s="1"/>
      <c r="H727" s="507" t="s">
        <v>1145</v>
      </c>
    </row>
    <row r="728" spans="1:8" hidden="1">
      <c r="A728" s="40" t="s">
        <v>988</v>
      </c>
      <c r="B728" s="39" t="s">
        <v>1146</v>
      </c>
      <c r="C728" s="76" t="s">
        <v>671</v>
      </c>
      <c r="D728" s="1"/>
      <c r="E728" s="39"/>
      <c r="F728" s="1"/>
      <c r="H728" s="507" t="s">
        <v>1147</v>
      </c>
    </row>
    <row r="729" spans="1:8" hidden="1">
      <c r="A729" s="40" t="s">
        <v>988</v>
      </c>
      <c r="B729" s="39"/>
      <c r="C729" s="76" t="s">
        <v>519</v>
      </c>
      <c r="D729" s="1"/>
      <c r="E729" s="39"/>
      <c r="F729" s="1"/>
      <c r="H729" s="40" t="s">
        <v>1148</v>
      </c>
    </row>
    <row r="730" spans="1:8" hidden="1">
      <c r="A730" s="40" t="s">
        <v>988</v>
      </c>
      <c r="B730" s="39" t="s">
        <v>874</v>
      </c>
      <c r="C730" s="76" t="s">
        <v>470</v>
      </c>
      <c r="D730" s="1"/>
      <c r="E730" s="39"/>
      <c r="F730" s="1"/>
      <c r="H730" s="40" t="s">
        <v>1149</v>
      </c>
    </row>
    <row r="731" spans="1:8" hidden="1">
      <c r="A731" s="40" t="s">
        <v>988</v>
      </c>
      <c r="B731" s="39" t="s">
        <v>876</v>
      </c>
      <c r="C731" s="76" t="s">
        <v>472</v>
      </c>
      <c r="D731" s="1"/>
      <c r="E731" s="39"/>
      <c r="F731" s="1"/>
      <c r="H731" s="40" t="s">
        <v>1150</v>
      </c>
    </row>
    <row r="732" spans="1:8" hidden="1">
      <c r="A732" s="40" t="s">
        <v>988</v>
      </c>
      <c r="B732" s="39" t="s">
        <v>1151</v>
      </c>
      <c r="C732" s="76" t="s">
        <v>673</v>
      </c>
      <c r="D732" s="1"/>
      <c r="E732" s="39"/>
      <c r="F732" s="1"/>
      <c r="H732" s="40" t="s">
        <v>1152</v>
      </c>
    </row>
    <row r="733" spans="1:8" hidden="1">
      <c r="A733" s="40" t="s">
        <v>988</v>
      </c>
      <c r="B733" s="39" t="s">
        <v>1153</v>
      </c>
      <c r="C733" s="76" t="s">
        <v>674</v>
      </c>
      <c r="D733" s="1"/>
      <c r="E733" s="39"/>
      <c r="F733" s="1"/>
      <c r="H733" s="40" t="s">
        <v>1154</v>
      </c>
    </row>
    <row r="734" spans="1:8" hidden="1">
      <c r="A734" s="40" t="s">
        <v>988</v>
      </c>
      <c r="B734" s="39" t="s">
        <v>1155</v>
      </c>
      <c r="C734" s="78" t="s">
        <v>676</v>
      </c>
      <c r="D734" s="1"/>
      <c r="E734" s="39"/>
      <c r="F734" s="1"/>
      <c r="H734" s="40" t="s">
        <v>1156</v>
      </c>
    </row>
    <row r="735" spans="1:8" hidden="1">
      <c r="A735" s="40" t="s">
        <v>988</v>
      </c>
      <c r="B735" s="39" t="s">
        <v>1157</v>
      </c>
      <c r="C735" s="76" t="s">
        <v>678</v>
      </c>
      <c r="D735" s="1"/>
      <c r="E735" s="39"/>
      <c r="F735" s="1"/>
      <c r="H735" s="40" t="s">
        <v>1158</v>
      </c>
    </row>
    <row r="736" spans="1:8" hidden="1">
      <c r="A736" s="40" t="s">
        <v>988</v>
      </c>
      <c r="B736" s="39" t="s">
        <v>1159</v>
      </c>
      <c r="C736" s="76" t="s">
        <v>680</v>
      </c>
      <c r="D736" s="1"/>
      <c r="E736" s="39"/>
      <c r="F736" s="1"/>
      <c r="H736" s="40" t="s">
        <v>1160</v>
      </c>
    </row>
    <row r="737" spans="1:8" hidden="1">
      <c r="A737" s="40" t="s">
        <v>988</v>
      </c>
      <c r="B737" s="39"/>
      <c r="C737" s="76" t="s">
        <v>682</v>
      </c>
      <c r="D737" s="1"/>
      <c r="E737" s="39"/>
      <c r="F737" s="504" t="s">
        <v>1161</v>
      </c>
      <c r="H737" s="40" t="s">
        <v>1162</v>
      </c>
    </row>
    <row r="738" spans="1:8" hidden="1">
      <c r="A738" s="40" t="s">
        <v>988</v>
      </c>
      <c r="B738" s="39" t="s">
        <v>1163</v>
      </c>
      <c r="C738" s="76" t="s">
        <v>684</v>
      </c>
      <c r="D738" s="1"/>
      <c r="E738" s="39"/>
      <c r="F738" s="1"/>
      <c r="H738" s="258" t="s">
        <v>1164</v>
      </c>
    </row>
    <row r="739" spans="1:8" hidden="1">
      <c r="A739" s="40" t="s">
        <v>988</v>
      </c>
      <c r="B739" s="39" t="s">
        <v>787</v>
      </c>
      <c r="C739" s="39" t="s">
        <v>417</v>
      </c>
      <c r="D739" s="1"/>
      <c r="E739" s="39"/>
      <c r="F739" s="1"/>
      <c r="H739" s="258" t="s">
        <v>1165</v>
      </c>
    </row>
    <row r="740" spans="1:8" hidden="1">
      <c r="A740" s="40" t="s">
        <v>988</v>
      </c>
      <c r="B740" s="39" t="s">
        <v>789</v>
      </c>
      <c r="C740" s="39" t="s">
        <v>419</v>
      </c>
      <c r="D740" s="1"/>
      <c r="E740" s="39"/>
      <c r="F740" s="1"/>
      <c r="H740" s="40" t="s">
        <v>1166</v>
      </c>
    </row>
    <row r="741" spans="1:8" hidden="1">
      <c r="A741" s="40" t="s">
        <v>988</v>
      </c>
      <c r="B741" s="39" t="s">
        <v>791</v>
      </c>
      <c r="C741" s="60" t="s">
        <v>421</v>
      </c>
      <c r="D741" s="1"/>
      <c r="E741" s="39"/>
      <c r="F741" s="1"/>
      <c r="H741" s="40" t="s">
        <v>1167</v>
      </c>
    </row>
    <row r="742" spans="1:8" hidden="1">
      <c r="A742" s="40" t="s">
        <v>988</v>
      </c>
      <c r="B742" s="39" t="s">
        <v>793</v>
      </c>
      <c r="C742" s="39" t="s">
        <v>422</v>
      </c>
      <c r="D742" s="1"/>
      <c r="E742" s="39"/>
      <c r="F742" s="1"/>
      <c r="H742" s="507" t="s">
        <v>1168</v>
      </c>
    </row>
    <row r="743" spans="1:8" hidden="1">
      <c r="A743" s="40" t="s">
        <v>988</v>
      </c>
      <c r="B743" s="39" t="s">
        <v>795</v>
      </c>
      <c r="C743" s="39" t="s">
        <v>423</v>
      </c>
      <c r="D743" s="1"/>
      <c r="E743" s="39"/>
      <c r="F743" s="1"/>
      <c r="H743" s="40" t="s">
        <v>1169</v>
      </c>
    </row>
    <row r="744" spans="1:8" hidden="1">
      <c r="A744" s="40" t="s">
        <v>988</v>
      </c>
      <c r="B744" s="39" t="s">
        <v>1170</v>
      </c>
      <c r="C744" s="60" t="s">
        <v>686</v>
      </c>
      <c r="D744" s="1"/>
      <c r="E744" s="39" t="s">
        <v>1170</v>
      </c>
      <c r="F744" s="1"/>
      <c r="H744" s="507" t="s">
        <v>1171</v>
      </c>
    </row>
    <row r="745" spans="1:8" ht="29.1" hidden="1">
      <c r="A745" s="40" t="s">
        <v>988</v>
      </c>
      <c r="B745" s="39"/>
      <c r="C745" s="39" t="s">
        <v>425</v>
      </c>
      <c r="D745" s="1"/>
      <c r="E745" s="39"/>
      <c r="F745" s="1"/>
      <c r="H745" s="507" t="s">
        <v>1172</v>
      </c>
    </row>
    <row r="746" spans="1:8" hidden="1">
      <c r="A746" s="40" t="s">
        <v>988</v>
      </c>
      <c r="B746" s="39"/>
      <c r="C746" s="39" t="s">
        <v>426</v>
      </c>
      <c r="D746" s="1"/>
      <c r="E746" s="39"/>
      <c r="F746" s="1"/>
      <c r="H746" s="507" t="s">
        <v>1173</v>
      </c>
    </row>
    <row r="747" spans="1:8" hidden="1">
      <c r="A747" s="40" t="s">
        <v>988</v>
      </c>
      <c r="B747" s="39" t="s">
        <v>801</v>
      </c>
      <c r="C747" s="39" t="s">
        <v>427</v>
      </c>
      <c r="D747" s="1"/>
      <c r="E747" s="39"/>
      <c r="F747" s="1"/>
      <c r="H747" s="506" t="s">
        <v>1174</v>
      </c>
    </row>
    <row r="748" spans="1:8" hidden="1">
      <c r="A748" s="40" t="s">
        <v>988</v>
      </c>
      <c r="B748" s="39"/>
      <c r="C748" s="39" t="s">
        <v>428</v>
      </c>
      <c r="D748" s="1"/>
      <c r="E748" s="39"/>
      <c r="F748" s="1"/>
      <c r="H748" s="258" t="s">
        <v>1175</v>
      </c>
    </row>
    <row r="749" spans="1:8" hidden="1">
      <c r="A749" s="40" t="s">
        <v>988</v>
      </c>
      <c r="B749" s="39"/>
      <c r="C749" s="39" t="s">
        <v>429</v>
      </c>
      <c r="D749" s="1"/>
      <c r="E749" s="39"/>
      <c r="F749" s="1"/>
      <c r="H749" s="258" t="s">
        <v>1176</v>
      </c>
    </row>
    <row r="750" spans="1:8" hidden="1">
      <c r="A750" s="40" t="s">
        <v>988</v>
      </c>
      <c r="B750" s="39" t="s">
        <v>235</v>
      </c>
      <c r="C750" s="39" t="s">
        <v>178</v>
      </c>
      <c r="D750" s="1"/>
      <c r="E750" s="39"/>
      <c r="F750" s="1"/>
      <c r="H750" s="506" t="s">
        <v>1177</v>
      </c>
    </row>
    <row r="751" spans="1:8" hidden="1">
      <c r="A751" s="40" t="s">
        <v>988</v>
      </c>
      <c r="B751" s="39"/>
      <c r="C751" s="39" t="s">
        <v>688</v>
      </c>
      <c r="D751" s="1"/>
      <c r="E751" s="39"/>
      <c r="F751" s="1"/>
      <c r="H751" s="506" t="s">
        <v>1178</v>
      </c>
    </row>
    <row r="752" spans="1:8" hidden="1">
      <c r="A752" s="40" t="s">
        <v>988</v>
      </c>
      <c r="B752" s="496" t="s">
        <v>149</v>
      </c>
      <c r="C752" s="76"/>
      <c r="D752" s="1"/>
      <c r="E752" s="39"/>
      <c r="F752" s="1"/>
      <c r="H752" s="258" t="s">
        <v>1179</v>
      </c>
    </row>
    <row r="753" spans="1:8" hidden="1">
      <c r="A753" s="40" t="s">
        <v>988</v>
      </c>
      <c r="B753" s="496" t="s">
        <v>151</v>
      </c>
      <c r="C753" s="76"/>
      <c r="D753" s="1"/>
      <c r="E753" s="39"/>
      <c r="F753" s="1"/>
      <c r="H753" s="258" t="s">
        <v>1180</v>
      </c>
    </row>
    <row r="754" spans="1:8" hidden="1">
      <c r="A754" s="40" t="s">
        <v>988</v>
      </c>
      <c r="B754" s="496" t="s">
        <v>153</v>
      </c>
      <c r="C754" s="76"/>
      <c r="D754" s="1"/>
      <c r="E754" s="39"/>
      <c r="F754" s="1"/>
      <c r="H754" s="258" t="s">
        <v>1181</v>
      </c>
    </row>
    <row r="755" spans="1:8" hidden="1">
      <c r="A755" s="40" t="s">
        <v>988</v>
      </c>
      <c r="B755" s="496" t="s">
        <v>155</v>
      </c>
      <c r="C755" s="76"/>
      <c r="D755" s="1"/>
      <c r="E755" s="39"/>
      <c r="F755" s="1"/>
      <c r="H755" s="258" t="s">
        <v>1182</v>
      </c>
    </row>
    <row r="756" spans="1:8" hidden="1">
      <c r="A756" s="40" t="s">
        <v>988</v>
      </c>
      <c r="B756" s="496" t="s">
        <v>157</v>
      </c>
      <c r="C756" s="76"/>
      <c r="D756" s="1"/>
      <c r="E756" s="39"/>
      <c r="F756" s="1"/>
      <c r="H756" s="258" t="s">
        <v>1183</v>
      </c>
    </row>
    <row r="757" spans="1:8" hidden="1">
      <c r="A757" s="40" t="s">
        <v>1184</v>
      </c>
      <c r="B757" s="496" t="s">
        <v>34</v>
      </c>
      <c r="C757" s="39"/>
      <c r="D757" s="1"/>
      <c r="E757" s="39"/>
      <c r="F757" s="1"/>
      <c r="H757" s="258" t="s">
        <v>1185</v>
      </c>
    </row>
    <row r="758" spans="1:8" hidden="1">
      <c r="A758" s="40" t="s">
        <v>1184</v>
      </c>
      <c r="B758" s="39" t="s">
        <v>712</v>
      </c>
      <c r="C758" s="71" t="s">
        <v>376</v>
      </c>
      <c r="D758" s="1"/>
      <c r="E758" s="39"/>
      <c r="F758" s="1"/>
      <c r="H758" s="258" t="s">
        <v>1186</v>
      </c>
    </row>
    <row r="759" spans="1:8" hidden="1">
      <c r="A759" s="40" t="s">
        <v>1184</v>
      </c>
      <c r="B759" s="1" t="s">
        <v>1187</v>
      </c>
      <c r="C759" s="60" t="s">
        <v>690</v>
      </c>
      <c r="D759" s="1"/>
      <c r="E759" s="39" t="s">
        <v>1187</v>
      </c>
      <c r="F759" s="1"/>
      <c r="H759" s="39" t="s">
        <v>1188</v>
      </c>
    </row>
    <row r="760" spans="1:8" hidden="1">
      <c r="A760" s="40" t="s">
        <v>1184</v>
      </c>
      <c r="B760" s="39" t="s">
        <v>41</v>
      </c>
      <c r="C760" s="39" t="s">
        <v>38</v>
      </c>
      <c r="D760" s="1"/>
      <c r="E760" s="39"/>
      <c r="F760" s="1"/>
      <c r="H760" s="39" t="s">
        <v>1189</v>
      </c>
    </row>
    <row r="761" spans="1:8" hidden="1">
      <c r="A761" s="40" t="s">
        <v>1184</v>
      </c>
      <c r="B761" s="39" t="s">
        <v>714</v>
      </c>
      <c r="C761" s="39" t="s">
        <v>377</v>
      </c>
      <c r="D761" s="1"/>
      <c r="E761" s="39"/>
      <c r="F761" s="1"/>
      <c r="H761" s="39" t="s">
        <v>1190</v>
      </c>
    </row>
    <row r="762" spans="1:8" hidden="1">
      <c r="A762" s="40" t="s">
        <v>1184</v>
      </c>
      <c r="B762" s="39" t="s">
        <v>724</v>
      </c>
      <c r="C762" s="39" t="s">
        <v>383</v>
      </c>
      <c r="D762" s="1"/>
      <c r="E762" s="39"/>
      <c r="F762" s="1"/>
      <c r="H762" s="39" t="s">
        <v>1191</v>
      </c>
    </row>
    <row r="763" spans="1:8" hidden="1">
      <c r="A763" s="40" t="s">
        <v>1184</v>
      </c>
      <c r="B763" s="39" t="s">
        <v>842</v>
      </c>
      <c r="C763" s="39" t="s">
        <v>445</v>
      </c>
      <c r="D763" s="1"/>
      <c r="E763" s="39"/>
      <c r="F763" s="1"/>
      <c r="H763" s="39" t="s">
        <v>1192</v>
      </c>
    </row>
    <row r="764" spans="1:8" hidden="1">
      <c r="A764" s="40" t="s">
        <v>1184</v>
      </c>
      <c r="B764" s="39" t="s">
        <v>1193</v>
      </c>
      <c r="C764" s="39" t="s">
        <v>692</v>
      </c>
      <c r="D764" s="1"/>
      <c r="E764" s="39"/>
      <c r="F764" s="1"/>
      <c r="H764" s="39" t="s">
        <v>1194</v>
      </c>
    </row>
    <row r="765" spans="1:8" hidden="1">
      <c r="A765" s="40" t="s">
        <v>1184</v>
      </c>
      <c r="B765" s="39" t="s">
        <v>1195</v>
      </c>
      <c r="C765" s="39" t="s">
        <v>693</v>
      </c>
      <c r="D765" s="1"/>
      <c r="E765" s="39"/>
      <c r="F765" s="1"/>
      <c r="H765" s="39" t="s">
        <v>1196</v>
      </c>
    </row>
    <row r="766" spans="1:8" hidden="1">
      <c r="A766" s="40" t="s">
        <v>1184</v>
      </c>
      <c r="B766" s="39" t="s">
        <v>1197</v>
      </c>
      <c r="C766" s="39" t="s">
        <v>695</v>
      </c>
      <c r="D766" s="1"/>
      <c r="E766" s="39"/>
      <c r="F766" s="1"/>
      <c r="H766" s="39" t="s">
        <v>1198</v>
      </c>
    </row>
    <row r="767" spans="1:8" hidden="1">
      <c r="A767" s="40" t="s">
        <v>1184</v>
      </c>
      <c r="B767" s="39" t="s">
        <v>997</v>
      </c>
      <c r="C767" s="39" t="s">
        <v>565</v>
      </c>
      <c r="D767" s="1"/>
      <c r="E767" s="39"/>
      <c r="F767" s="1"/>
      <c r="H767" s="39" t="s">
        <v>1199</v>
      </c>
    </row>
    <row r="768" spans="1:8" hidden="1">
      <c r="A768" s="40" t="s">
        <v>1184</v>
      </c>
      <c r="B768" s="39" t="s">
        <v>999</v>
      </c>
      <c r="C768" s="71" t="s">
        <v>567</v>
      </c>
      <c r="D768" s="1"/>
      <c r="E768" s="39"/>
      <c r="F768" s="1"/>
      <c r="H768" s="39" t="s">
        <v>1200</v>
      </c>
    </row>
    <row r="769" spans="1:8" hidden="1">
      <c r="A769" s="40" t="s">
        <v>1184</v>
      </c>
      <c r="B769" s="39" t="s">
        <v>1001</v>
      </c>
      <c r="C769" s="39" t="s">
        <v>569</v>
      </c>
      <c r="D769" s="1"/>
      <c r="E769" s="39"/>
      <c r="F769" s="1"/>
      <c r="H769" s="39" t="s">
        <v>1201</v>
      </c>
    </row>
    <row r="770" spans="1:8" hidden="1">
      <c r="A770" s="40" t="s">
        <v>1184</v>
      </c>
      <c r="B770" s="39" t="s">
        <v>1003</v>
      </c>
      <c r="C770" s="39" t="s">
        <v>571</v>
      </c>
      <c r="D770" s="1"/>
      <c r="E770" s="39"/>
      <c r="F770" s="1"/>
      <c r="H770" s="39" t="s">
        <v>1202</v>
      </c>
    </row>
    <row r="771" spans="1:8" hidden="1">
      <c r="A771" s="40" t="s">
        <v>1184</v>
      </c>
      <c r="B771" s="39" t="s">
        <v>726</v>
      </c>
      <c r="C771" s="503" t="s">
        <v>384</v>
      </c>
      <c r="D771" s="1"/>
      <c r="E771" s="39"/>
      <c r="F771" s="1"/>
      <c r="H771" s="39" t="s">
        <v>1203</v>
      </c>
    </row>
    <row r="772" spans="1:8" hidden="1">
      <c r="A772" s="40" t="s">
        <v>1184</v>
      </c>
      <c r="B772" s="39" t="s">
        <v>1204</v>
      </c>
      <c r="C772" s="39" t="s">
        <v>697</v>
      </c>
      <c r="D772" s="1"/>
      <c r="E772" s="39"/>
      <c r="F772" s="1"/>
      <c r="H772" s="258" t="s">
        <v>1205</v>
      </c>
    </row>
    <row r="773" spans="1:8" hidden="1">
      <c r="A773" s="40" t="s">
        <v>1184</v>
      </c>
      <c r="B773" s="39" t="s">
        <v>1206</v>
      </c>
      <c r="C773" s="39" t="s">
        <v>699</v>
      </c>
      <c r="D773" s="1"/>
      <c r="E773" s="39"/>
      <c r="F773" s="1"/>
      <c r="H773" s="258" t="s">
        <v>1207</v>
      </c>
    </row>
    <row r="774" spans="1:8" hidden="1">
      <c r="A774" s="40" t="s">
        <v>1184</v>
      </c>
      <c r="B774" s="39" t="s">
        <v>1208</v>
      </c>
      <c r="C774" s="39" t="s">
        <v>701</v>
      </c>
      <c r="D774" s="1"/>
      <c r="E774" s="39"/>
      <c r="F774" s="1"/>
      <c r="H774" s="506" t="s">
        <v>1209</v>
      </c>
    </row>
    <row r="775" spans="1:8" hidden="1">
      <c r="A775" s="40" t="s">
        <v>1184</v>
      </c>
      <c r="B775" s="39" t="s">
        <v>1010</v>
      </c>
      <c r="C775" s="39" t="s">
        <v>575</v>
      </c>
      <c r="D775" s="1"/>
      <c r="E775" s="39"/>
      <c r="F775" s="1"/>
      <c r="H775" s="258" t="s">
        <v>1210</v>
      </c>
    </row>
    <row r="776" spans="1:8" hidden="1">
      <c r="A776" s="40" t="s">
        <v>1184</v>
      </c>
      <c r="B776" s="39" t="s">
        <v>566</v>
      </c>
      <c r="C776" s="39" t="s">
        <v>309</v>
      </c>
      <c r="D776" s="1"/>
      <c r="E776" s="39"/>
      <c r="F776" s="1"/>
      <c r="H776" s="258" t="s">
        <v>1211</v>
      </c>
    </row>
    <row r="777" spans="1:8" hidden="1">
      <c r="A777" s="40" t="s">
        <v>1184</v>
      </c>
      <c r="B777" s="39" t="s">
        <v>870</v>
      </c>
      <c r="C777" s="39" t="s">
        <v>466</v>
      </c>
      <c r="D777" s="1"/>
      <c r="E777" s="39"/>
      <c r="F777" s="1"/>
      <c r="H777" s="39" t="s">
        <v>1212</v>
      </c>
    </row>
    <row r="778" spans="1:8" hidden="1">
      <c r="A778" s="40" t="s">
        <v>1184</v>
      </c>
      <c r="B778" s="39" t="s">
        <v>1213</v>
      </c>
      <c r="C778" s="39" t="s">
        <v>703</v>
      </c>
      <c r="D778" s="1"/>
      <c r="E778" s="39"/>
      <c r="F778" s="1"/>
      <c r="H778" s="39" t="s">
        <v>1214</v>
      </c>
    </row>
    <row r="779" spans="1:8" hidden="1">
      <c r="A779" s="40" t="s">
        <v>1184</v>
      </c>
      <c r="B779" s="39" t="s">
        <v>1027</v>
      </c>
      <c r="C779" s="39" t="s">
        <v>590</v>
      </c>
      <c r="D779" s="1"/>
      <c r="E779" s="39"/>
      <c r="F779" s="1"/>
      <c r="H779" s="258" t="s">
        <v>1215</v>
      </c>
    </row>
    <row r="780" spans="1:8" hidden="1">
      <c r="A780" s="40" t="s">
        <v>1184</v>
      </c>
      <c r="B780" s="39" t="s">
        <v>1015</v>
      </c>
      <c r="C780" s="39" t="s">
        <v>579</v>
      </c>
      <c r="D780" s="1"/>
      <c r="E780" s="39"/>
      <c r="F780" s="1"/>
      <c r="H780" s="258" t="s">
        <v>1216</v>
      </c>
    </row>
    <row r="781" spans="1:8" hidden="1">
      <c r="A781" s="40" t="s">
        <v>1184</v>
      </c>
      <c r="B781" s="39" t="s">
        <v>1023</v>
      </c>
      <c r="C781" s="39" t="s">
        <v>587</v>
      </c>
      <c r="D781" s="1"/>
      <c r="E781" s="39"/>
      <c r="F781" s="1"/>
      <c r="H781" s="258" t="s">
        <v>1217</v>
      </c>
    </row>
    <row r="782" spans="1:8" hidden="1">
      <c r="A782" s="40" t="s">
        <v>1184</v>
      </c>
      <c r="B782" s="39"/>
      <c r="C782" s="39" t="s">
        <v>704</v>
      </c>
      <c r="D782" s="1"/>
      <c r="E782" s="39" t="s">
        <v>1218</v>
      </c>
      <c r="F782" s="1"/>
      <c r="H782" s="506" t="s">
        <v>1219</v>
      </c>
    </row>
    <row r="783" spans="1:8" hidden="1">
      <c r="A783" s="40" t="s">
        <v>1184</v>
      </c>
      <c r="B783" s="39" t="s">
        <v>1017</v>
      </c>
      <c r="C783" s="39" t="s">
        <v>581</v>
      </c>
      <c r="D783" s="1"/>
      <c r="E783" s="39"/>
      <c r="F783" s="1"/>
      <c r="H783" s="258" t="s">
        <v>1220</v>
      </c>
    </row>
    <row r="784" spans="1:8" hidden="1">
      <c r="A784" s="40" t="s">
        <v>1184</v>
      </c>
      <c r="B784" s="39"/>
      <c r="C784" s="39" t="s">
        <v>583</v>
      </c>
      <c r="D784" s="1"/>
      <c r="E784" s="39"/>
      <c r="F784" s="1"/>
      <c r="H784" s="258" t="s">
        <v>1221</v>
      </c>
    </row>
    <row r="785" spans="1:8" hidden="1">
      <c r="A785" s="40" t="s">
        <v>1184</v>
      </c>
      <c r="B785" s="39" t="s">
        <v>732</v>
      </c>
      <c r="C785" s="39" t="s">
        <v>387</v>
      </c>
      <c r="D785" s="1"/>
      <c r="E785" s="39"/>
      <c r="F785" s="1"/>
      <c r="H785" s="258" t="s">
        <v>1222</v>
      </c>
    </row>
    <row r="786" spans="1:8" hidden="1">
      <c r="A786" s="40" t="s">
        <v>1184</v>
      </c>
      <c r="B786" s="39" t="s">
        <v>1223</v>
      </c>
      <c r="C786" s="39" t="s">
        <v>705</v>
      </c>
      <c r="D786" s="1"/>
      <c r="E786" s="39"/>
      <c r="F786" s="1"/>
      <c r="H786" s="39" t="s">
        <v>1224</v>
      </c>
    </row>
    <row r="787" spans="1:8" hidden="1">
      <c r="A787" s="40" t="s">
        <v>1184</v>
      </c>
      <c r="B787" s="39"/>
      <c r="C787" s="39" t="s">
        <v>532</v>
      </c>
      <c r="D787" s="1"/>
      <c r="E787" s="39"/>
      <c r="F787" s="1"/>
      <c r="H787" s="39" t="s">
        <v>1225</v>
      </c>
    </row>
    <row r="788" spans="1:8" hidden="1">
      <c r="A788" s="40" t="s">
        <v>1184</v>
      </c>
      <c r="B788" s="39" t="s">
        <v>1021</v>
      </c>
      <c r="C788" s="39" t="s">
        <v>585</v>
      </c>
      <c r="D788" s="1"/>
      <c r="E788" s="39"/>
      <c r="F788" s="1"/>
      <c r="H788" s="39" t="s">
        <v>1226</v>
      </c>
    </row>
    <row r="789" spans="1:8" hidden="1">
      <c r="A789" s="40" t="s">
        <v>1184</v>
      </c>
      <c r="B789" s="39" t="s">
        <v>1227</v>
      </c>
      <c r="C789" s="39" t="s">
        <v>706</v>
      </c>
      <c r="D789" s="1"/>
      <c r="E789" s="39"/>
      <c r="F789" s="1"/>
      <c r="H789" s="60" t="s">
        <v>1228</v>
      </c>
    </row>
    <row r="790" spans="1:8" hidden="1">
      <c r="A790" s="40" t="s">
        <v>1184</v>
      </c>
      <c r="B790" s="39" t="s">
        <v>1229</v>
      </c>
      <c r="C790" s="39" t="s">
        <v>707</v>
      </c>
      <c r="D790" s="1"/>
      <c r="E790" s="39"/>
      <c r="F790" s="1"/>
      <c r="H790" s="60" t="s">
        <v>1230</v>
      </c>
    </row>
    <row r="791" spans="1:8" hidden="1">
      <c r="A791" s="40" t="s">
        <v>1184</v>
      </c>
      <c r="B791" s="39" t="s">
        <v>1231</v>
      </c>
      <c r="C791" s="39" t="s">
        <v>708</v>
      </c>
      <c r="D791" s="1"/>
      <c r="E791" s="39"/>
      <c r="F791" s="1"/>
      <c r="H791" s="71" t="s">
        <v>1232</v>
      </c>
    </row>
    <row r="792" spans="1:8" hidden="1">
      <c r="A792" s="40" t="s">
        <v>1184</v>
      </c>
      <c r="B792" s="39" t="s">
        <v>1233</v>
      </c>
      <c r="C792" s="39" t="s">
        <v>709</v>
      </c>
      <c r="D792" s="1"/>
      <c r="E792" s="39"/>
      <c r="F792" s="1"/>
      <c r="H792" s="60" t="s">
        <v>1234</v>
      </c>
    </row>
    <row r="793" spans="1:8" hidden="1">
      <c r="A793" s="40" t="s">
        <v>1184</v>
      </c>
      <c r="B793" s="39" t="s">
        <v>1235</v>
      </c>
      <c r="C793" s="39" t="s">
        <v>711</v>
      </c>
      <c r="D793" s="1"/>
      <c r="E793" s="39"/>
      <c r="F793" s="1"/>
      <c r="H793" s="60" t="s">
        <v>1236</v>
      </c>
    </row>
    <row r="794" spans="1:8" hidden="1">
      <c r="A794" s="40" t="s">
        <v>1184</v>
      </c>
      <c r="B794" s="39" t="s">
        <v>1237</v>
      </c>
      <c r="C794" s="39" t="s">
        <v>713</v>
      </c>
      <c r="D794" s="1"/>
      <c r="E794" s="39"/>
      <c r="F794" s="1"/>
      <c r="H794" s="71" t="s">
        <v>1238</v>
      </c>
    </row>
    <row r="795" spans="1:8" hidden="1">
      <c r="A795" s="40" t="s">
        <v>1184</v>
      </c>
      <c r="B795" s="39" t="s">
        <v>1239</v>
      </c>
      <c r="C795" s="39" t="s">
        <v>715</v>
      </c>
      <c r="D795" s="1"/>
      <c r="E795" s="39"/>
      <c r="F795" s="1"/>
      <c r="H795" s="71" t="s">
        <v>1240</v>
      </c>
    </row>
    <row r="796" spans="1:8" hidden="1">
      <c r="A796" s="40" t="s">
        <v>1184</v>
      </c>
      <c r="B796" s="39" t="s">
        <v>1241</v>
      </c>
      <c r="C796" s="39" t="s">
        <v>717</v>
      </c>
      <c r="D796" s="1"/>
      <c r="E796" s="39"/>
      <c r="F796" s="1"/>
      <c r="H796" s="71" t="s">
        <v>1242</v>
      </c>
    </row>
    <row r="797" spans="1:8" hidden="1">
      <c r="A797" s="40" t="s">
        <v>1184</v>
      </c>
      <c r="B797" s="39" t="s">
        <v>1243</v>
      </c>
      <c r="C797" s="39" t="s">
        <v>719</v>
      </c>
      <c r="D797" s="1"/>
      <c r="E797" s="39"/>
      <c r="F797" s="1"/>
      <c r="H797" s="71" t="s">
        <v>1244</v>
      </c>
    </row>
    <row r="798" spans="1:8" hidden="1">
      <c r="A798" s="40" t="s">
        <v>1184</v>
      </c>
      <c r="B798" s="39" t="s">
        <v>1245</v>
      </c>
      <c r="C798" s="39" t="s">
        <v>721</v>
      </c>
      <c r="D798" s="1"/>
      <c r="E798" s="39"/>
      <c r="F798" s="1"/>
      <c r="H798" s="71" t="s">
        <v>1246</v>
      </c>
    </row>
    <row r="799" spans="1:8" hidden="1">
      <c r="A799" s="40" t="s">
        <v>1184</v>
      </c>
      <c r="B799" s="39" t="s">
        <v>1247</v>
      </c>
      <c r="C799" s="39" t="s">
        <v>723</v>
      </c>
      <c r="D799" s="1"/>
      <c r="E799" s="39"/>
      <c r="F799" s="1"/>
      <c r="H799" s="71" t="s">
        <v>1248</v>
      </c>
    </row>
    <row r="800" spans="1:8" hidden="1">
      <c r="A800" s="40" t="s">
        <v>1184</v>
      </c>
      <c r="B800" s="39" t="s">
        <v>61</v>
      </c>
      <c r="C800" s="39" t="s">
        <v>60</v>
      </c>
      <c r="D800" s="1"/>
      <c r="E800" s="39"/>
      <c r="F800" s="1"/>
      <c r="H800" s="71" t="s">
        <v>1249</v>
      </c>
    </row>
    <row r="801" spans="1:8" hidden="1">
      <c r="A801" s="40" t="s">
        <v>1184</v>
      </c>
      <c r="B801" s="39" t="s">
        <v>1034</v>
      </c>
      <c r="C801" s="39" t="s">
        <v>593</v>
      </c>
      <c r="D801" s="1"/>
      <c r="E801" s="39"/>
      <c r="F801" s="1"/>
      <c r="H801" s="71" t="s">
        <v>1250</v>
      </c>
    </row>
    <row r="802" spans="1:8" hidden="1">
      <c r="A802" s="40" t="s">
        <v>1184</v>
      </c>
      <c r="B802" s="39"/>
      <c r="C802" s="39" t="s">
        <v>594</v>
      </c>
      <c r="D802" s="1"/>
      <c r="E802" s="39"/>
      <c r="F802" s="1"/>
      <c r="H802" s="71" t="s">
        <v>1251</v>
      </c>
    </row>
    <row r="803" spans="1:8" hidden="1">
      <c r="A803" s="40" t="s">
        <v>1184</v>
      </c>
      <c r="B803" s="39" t="s">
        <v>1252</v>
      </c>
      <c r="C803" s="39" t="s">
        <v>725</v>
      </c>
      <c r="D803" s="1"/>
      <c r="E803" s="39"/>
      <c r="F803" s="1"/>
      <c r="H803" s="71" t="s">
        <v>1253</v>
      </c>
    </row>
    <row r="804" spans="1:8" hidden="1">
      <c r="A804" s="40" t="s">
        <v>1184</v>
      </c>
      <c r="B804" s="39" t="s">
        <v>1254</v>
      </c>
      <c r="C804" s="39" t="s">
        <v>727</v>
      </c>
      <c r="D804" s="1"/>
      <c r="E804" s="39"/>
      <c r="F804" s="1"/>
      <c r="H804" s="71" t="s">
        <v>1255</v>
      </c>
    </row>
    <row r="805" spans="1:8" hidden="1">
      <c r="A805" s="40" t="s">
        <v>1184</v>
      </c>
      <c r="B805" s="39" t="s">
        <v>1256</v>
      </c>
      <c r="C805" s="39" t="s">
        <v>729</v>
      </c>
      <c r="D805" s="1"/>
      <c r="E805" s="39"/>
      <c r="F805" s="1"/>
      <c r="H805" s="71" t="s">
        <v>1257</v>
      </c>
    </row>
    <row r="806" spans="1:8" hidden="1">
      <c r="A806" s="40" t="s">
        <v>1184</v>
      </c>
      <c r="B806" s="39" t="s">
        <v>562</v>
      </c>
      <c r="C806" s="39" t="s">
        <v>307</v>
      </c>
      <c r="D806" s="1"/>
      <c r="E806" s="39"/>
      <c r="F806" s="1"/>
      <c r="H806" s="71" t="s">
        <v>1258</v>
      </c>
    </row>
    <row r="807" spans="1:8" hidden="1">
      <c r="A807" s="40" t="s">
        <v>1184</v>
      </c>
      <c r="B807" s="39" t="s">
        <v>564</v>
      </c>
      <c r="C807" s="39" t="s">
        <v>308</v>
      </c>
      <c r="D807" s="1"/>
      <c r="E807" s="39"/>
      <c r="F807" s="1"/>
      <c r="H807" s="71" t="s">
        <v>1259</v>
      </c>
    </row>
    <row r="808" spans="1:8" hidden="1">
      <c r="A808" s="40" t="s">
        <v>1184</v>
      </c>
      <c r="B808" s="39"/>
      <c r="C808" s="39" t="s">
        <v>731</v>
      </c>
      <c r="D808" s="1"/>
      <c r="E808" s="39"/>
      <c r="F808" s="1"/>
      <c r="H808" s="71" t="s">
        <v>1260</v>
      </c>
    </row>
    <row r="809" spans="1:8" hidden="1">
      <c r="A809" s="40" t="s">
        <v>1184</v>
      </c>
      <c r="B809" s="39"/>
      <c r="C809" s="39" t="s">
        <v>733</v>
      </c>
      <c r="D809" s="1"/>
      <c r="E809" s="39"/>
      <c r="F809" s="1"/>
      <c r="H809" s="60" t="s">
        <v>1261</v>
      </c>
    </row>
    <row r="810" spans="1:8" hidden="1">
      <c r="A810" s="40" t="s">
        <v>1184</v>
      </c>
      <c r="B810" s="39" t="s">
        <v>1262</v>
      </c>
      <c r="C810" s="39" t="s">
        <v>735</v>
      </c>
      <c r="D810" s="1"/>
      <c r="E810" s="39"/>
      <c r="F810" s="1"/>
      <c r="H810" s="60" t="s">
        <v>1263</v>
      </c>
    </row>
    <row r="811" spans="1:8" hidden="1">
      <c r="A811" s="40" t="s">
        <v>1184</v>
      </c>
      <c r="B811" s="39" t="s">
        <v>1264</v>
      </c>
      <c r="C811" s="39" t="s">
        <v>737</v>
      </c>
      <c r="D811" s="1"/>
      <c r="E811" s="39"/>
      <c r="F811" s="1"/>
      <c r="H811" s="71" t="s">
        <v>1265</v>
      </c>
    </row>
    <row r="812" spans="1:8" hidden="1">
      <c r="A812" s="40" t="s">
        <v>1184</v>
      </c>
      <c r="B812" s="39" t="s">
        <v>1266</v>
      </c>
      <c r="C812" s="39" t="s">
        <v>738</v>
      </c>
      <c r="D812" s="1"/>
      <c r="E812" s="39"/>
      <c r="F812" s="1"/>
      <c r="H812" s="71" t="s">
        <v>1267</v>
      </c>
    </row>
    <row r="813" spans="1:8" hidden="1">
      <c r="A813" s="40" t="s">
        <v>1184</v>
      </c>
      <c r="B813" s="39" t="s">
        <v>1268</v>
      </c>
      <c r="C813" s="39" t="s">
        <v>739</v>
      </c>
      <c r="D813" s="1"/>
      <c r="E813" s="39"/>
      <c r="F813" s="1"/>
      <c r="H813" s="71" t="s">
        <v>1269</v>
      </c>
    </row>
    <row r="814" spans="1:8" hidden="1">
      <c r="A814" s="40" t="s">
        <v>1184</v>
      </c>
      <c r="B814" s="39" t="s">
        <v>1270</v>
      </c>
      <c r="C814" s="39" t="s">
        <v>740</v>
      </c>
      <c r="D814" s="1"/>
      <c r="E814" s="39"/>
      <c r="F814" s="1"/>
      <c r="H814" s="71" t="s">
        <v>1271</v>
      </c>
    </row>
    <row r="815" spans="1:8" hidden="1">
      <c r="A815" s="40" t="s">
        <v>1184</v>
      </c>
      <c r="B815" s="39" t="s">
        <v>1094</v>
      </c>
      <c r="C815" s="39" t="s">
        <v>629</v>
      </c>
      <c r="D815" s="1"/>
      <c r="E815" s="39"/>
      <c r="F815" s="1"/>
      <c r="H815" s="71" t="s">
        <v>1272</v>
      </c>
    </row>
    <row r="816" spans="1:8" hidden="1">
      <c r="A816" s="40" t="s">
        <v>1184</v>
      </c>
      <c r="B816" s="39" t="s">
        <v>1273</v>
      </c>
      <c r="C816" s="39" t="s">
        <v>742</v>
      </c>
      <c r="D816" s="1"/>
      <c r="E816" s="39"/>
      <c r="F816" s="1"/>
      <c r="H816" s="71" t="s">
        <v>1274</v>
      </c>
    </row>
    <row r="817" spans="1:8" hidden="1">
      <c r="A817" s="40" t="s">
        <v>1184</v>
      </c>
      <c r="B817" s="39" t="s">
        <v>1275</v>
      </c>
      <c r="C817" s="39" t="s">
        <v>744</v>
      </c>
      <c r="D817" s="1"/>
      <c r="E817" s="39"/>
      <c r="F817" s="1"/>
      <c r="H817" s="60" t="s">
        <v>1276</v>
      </c>
    </row>
    <row r="818" spans="1:8" hidden="1">
      <c r="A818" s="40" t="s">
        <v>1184</v>
      </c>
      <c r="B818" s="39" t="s">
        <v>1277</v>
      </c>
      <c r="C818" s="39" t="s">
        <v>746</v>
      </c>
      <c r="D818" s="1"/>
      <c r="E818" s="39"/>
      <c r="F818" s="1"/>
      <c r="H818" s="60" t="s">
        <v>1278</v>
      </c>
    </row>
    <row r="819" spans="1:8" hidden="1">
      <c r="A819" s="40" t="s">
        <v>1184</v>
      </c>
      <c r="B819" s="39" t="s">
        <v>1279</v>
      </c>
      <c r="C819" s="39" t="s">
        <v>748</v>
      </c>
      <c r="D819" s="1"/>
      <c r="E819" s="39"/>
      <c r="F819" s="1"/>
      <c r="H819" s="71" t="s">
        <v>1280</v>
      </c>
    </row>
    <row r="820" spans="1:8" hidden="1">
      <c r="A820" s="40" t="s">
        <v>1184</v>
      </c>
      <c r="B820" s="39" t="s">
        <v>1153</v>
      </c>
      <c r="C820" s="39" t="s">
        <v>674</v>
      </c>
      <c r="D820" s="1"/>
      <c r="E820" s="39"/>
      <c r="F820" s="1"/>
      <c r="H820" s="71" t="s">
        <v>1281</v>
      </c>
    </row>
    <row r="821" spans="1:8" hidden="1">
      <c r="A821" s="40" t="s">
        <v>1184</v>
      </c>
      <c r="B821" s="39" t="s">
        <v>1282</v>
      </c>
      <c r="C821" s="39" t="s">
        <v>750</v>
      </c>
      <c r="D821" s="1"/>
      <c r="E821" s="39"/>
      <c r="F821" s="1"/>
      <c r="H821" s="71" t="s">
        <v>1283</v>
      </c>
    </row>
    <row r="822" spans="1:8" hidden="1">
      <c r="A822" s="40" t="s">
        <v>1184</v>
      </c>
      <c r="B822" s="39" t="s">
        <v>1284</v>
      </c>
      <c r="C822" s="39" t="s">
        <v>752</v>
      </c>
      <c r="D822" s="1"/>
      <c r="E822" s="39"/>
      <c r="F822" s="1"/>
      <c r="H822" s="71" t="s">
        <v>1285</v>
      </c>
    </row>
    <row r="823" spans="1:8" hidden="1">
      <c r="A823" s="40" t="s">
        <v>1184</v>
      </c>
      <c r="B823" s="39"/>
      <c r="C823" s="39" t="s">
        <v>753</v>
      </c>
      <c r="D823" s="1"/>
      <c r="E823" s="39"/>
      <c r="F823" s="1"/>
      <c r="H823" s="71" t="s">
        <v>1286</v>
      </c>
    </row>
    <row r="824" spans="1:8" hidden="1">
      <c r="A824" s="40" t="s">
        <v>1184</v>
      </c>
      <c r="B824" s="39"/>
      <c r="C824" s="39" t="s">
        <v>754</v>
      </c>
      <c r="D824" s="1"/>
      <c r="E824" s="39"/>
      <c r="F824" s="1"/>
      <c r="H824" s="71" t="s">
        <v>1287</v>
      </c>
    </row>
    <row r="825" spans="1:8" hidden="1">
      <c r="A825" s="40" t="s">
        <v>1184</v>
      </c>
      <c r="B825" s="39" t="s">
        <v>1288</v>
      </c>
      <c r="C825" s="39" t="s">
        <v>755</v>
      </c>
      <c r="D825" s="1"/>
      <c r="E825" s="39"/>
      <c r="F825" s="1"/>
      <c r="H825" s="71" t="s">
        <v>1289</v>
      </c>
    </row>
    <row r="826" spans="1:8" hidden="1">
      <c r="A826" s="40" t="s">
        <v>1184</v>
      </c>
      <c r="B826" s="39" t="s">
        <v>1290</v>
      </c>
      <c r="C826" s="39" t="s">
        <v>756</v>
      </c>
      <c r="D826" s="1"/>
      <c r="E826" s="39"/>
      <c r="F826" s="1"/>
      <c r="H826" s="71" t="s">
        <v>1291</v>
      </c>
    </row>
    <row r="827" spans="1:8" hidden="1">
      <c r="A827" s="40" t="s">
        <v>1184</v>
      </c>
      <c r="B827" s="39" t="s">
        <v>1292</v>
      </c>
      <c r="C827" s="39" t="s">
        <v>757</v>
      </c>
      <c r="D827" s="1"/>
      <c r="E827" s="39"/>
      <c r="F827" s="1"/>
      <c r="H827" s="71" t="s">
        <v>1293</v>
      </c>
    </row>
    <row r="828" spans="1:8" hidden="1">
      <c r="A828" s="40" t="s">
        <v>1184</v>
      </c>
      <c r="B828" s="39" t="s">
        <v>1294</v>
      </c>
      <c r="C828" s="39" t="s">
        <v>758</v>
      </c>
      <c r="D828" s="1"/>
      <c r="E828" s="39"/>
      <c r="F828" s="1"/>
      <c r="H828" s="71" t="s">
        <v>1295</v>
      </c>
    </row>
    <row r="829" spans="1:8" hidden="1">
      <c r="A829" s="40" t="s">
        <v>1184</v>
      </c>
      <c r="B829" s="39"/>
      <c r="C829" s="39" t="s">
        <v>759</v>
      </c>
      <c r="D829" s="1"/>
      <c r="E829" s="39"/>
      <c r="F829" s="1"/>
      <c r="H829" s="71" t="s">
        <v>1296</v>
      </c>
    </row>
    <row r="830" spans="1:8" hidden="1">
      <c r="A830" s="40" t="s">
        <v>1184</v>
      </c>
      <c r="B830" s="39" t="s">
        <v>787</v>
      </c>
      <c r="C830" s="39" t="s">
        <v>417</v>
      </c>
      <c r="D830" s="1"/>
      <c r="E830" s="39"/>
      <c r="F830" s="1"/>
      <c r="H830" s="71" t="s">
        <v>1297</v>
      </c>
    </row>
    <row r="831" spans="1:8" hidden="1">
      <c r="A831" s="40" t="s">
        <v>1184</v>
      </c>
      <c r="B831" s="39" t="s">
        <v>789</v>
      </c>
      <c r="C831" s="39" t="s">
        <v>419</v>
      </c>
      <c r="D831" s="1"/>
      <c r="E831" s="39"/>
      <c r="F831" s="1"/>
      <c r="H831" s="71" t="s">
        <v>1298</v>
      </c>
    </row>
    <row r="832" spans="1:8" hidden="1">
      <c r="A832" s="40" t="s">
        <v>1184</v>
      </c>
      <c r="B832" s="39" t="s">
        <v>791</v>
      </c>
      <c r="C832" s="39" t="s">
        <v>421</v>
      </c>
      <c r="D832" s="1"/>
      <c r="E832" s="39"/>
      <c r="F832" s="1"/>
      <c r="H832" s="71" t="s">
        <v>1299</v>
      </c>
    </row>
    <row r="833" spans="1:8" hidden="1">
      <c r="A833" s="40" t="s">
        <v>1184</v>
      </c>
      <c r="B833" s="39" t="s">
        <v>793</v>
      </c>
      <c r="C833" s="39" t="s">
        <v>422</v>
      </c>
      <c r="D833" s="1"/>
      <c r="E833" s="39"/>
      <c r="F833" s="1"/>
      <c r="H833" s="71" t="s">
        <v>1300</v>
      </c>
    </row>
    <row r="834" spans="1:8" hidden="1">
      <c r="A834" s="40" t="s">
        <v>1184</v>
      </c>
      <c r="B834" s="39" t="s">
        <v>795</v>
      </c>
      <c r="C834" s="39" t="s">
        <v>423</v>
      </c>
      <c r="D834" s="1"/>
      <c r="E834" s="39"/>
      <c r="F834" s="1"/>
      <c r="H834" s="71" t="s">
        <v>1301</v>
      </c>
    </row>
    <row r="835" spans="1:8" hidden="1">
      <c r="A835" s="40" t="s">
        <v>1184</v>
      </c>
      <c r="B835" s="39" t="s">
        <v>797</v>
      </c>
      <c r="C835" s="39" t="s">
        <v>424</v>
      </c>
      <c r="D835" s="1"/>
      <c r="E835" s="39"/>
      <c r="F835" s="1"/>
      <c r="H835" s="71" t="s">
        <v>1302</v>
      </c>
    </row>
    <row r="836" spans="1:8" hidden="1">
      <c r="A836" s="40" t="s">
        <v>1184</v>
      </c>
      <c r="B836" s="39"/>
      <c r="C836" s="39" t="s">
        <v>425</v>
      </c>
      <c r="D836" s="1"/>
      <c r="E836" s="39"/>
      <c r="F836" s="1"/>
      <c r="H836" s="71" t="s">
        <v>1303</v>
      </c>
    </row>
    <row r="837" spans="1:8" hidden="1">
      <c r="A837" s="40" t="s">
        <v>1184</v>
      </c>
      <c r="B837" s="39"/>
      <c r="C837" s="39" t="s">
        <v>426</v>
      </c>
      <c r="D837" s="1"/>
      <c r="E837" s="39"/>
      <c r="F837" s="1"/>
      <c r="H837" s="71" t="s">
        <v>1304</v>
      </c>
    </row>
    <row r="838" spans="1:8" hidden="1">
      <c r="A838" s="40" t="s">
        <v>1184</v>
      </c>
      <c r="B838" s="39" t="s">
        <v>801</v>
      </c>
      <c r="C838" s="39" t="s">
        <v>427</v>
      </c>
      <c r="D838" s="1"/>
      <c r="E838" s="39"/>
      <c r="F838" s="1"/>
      <c r="H838" s="71" t="s">
        <v>1305</v>
      </c>
    </row>
    <row r="839" spans="1:8" hidden="1">
      <c r="A839" s="40" t="s">
        <v>1184</v>
      </c>
      <c r="B839" s="39"/>
      <c r="C839" s="39" t="s">
        <v>428</v>
      </c>
      <c r="D839" s="1"/>
      <c r="E839" s="39"/>
      <c r="F839" s="1"/>
      <c r="H839" s="71" t="s">
        <v>1306</v>
      </c>
    </row>
    <row r="840" spans="1:8" hidden="1">
      <c r="A840" s="40" t="s">
        <v>1184</v>
      </c>
      <c r="B840" s="39"/>
      <c r="C840" s="39" t="s">
        <v>429</v>
      </c>
      <c r="D840" s="1"/>
      <c r="E840" s="39"/>
      <c r="F840" s="1"/>
      <c r="H840" s="71" t="s">
        <v>1307</v>
      </c>
    </row>
    <row r="841" spans="1:8" hidden="1">
      <c r="A841" s="40" t="s">
        <v>1184</v>
      </c>
      <c r="B841" s="39" t="s">
        <v>235</v>
      </c>
      <c r="C841" s="39" t="s">
        <v>178</v>
      </c>
      <c r="D841" s="1"/>
      <c r="E841" s="39"/>
      <c r="F841" s="1"/>
      <c r="H841" s="71" t="s">
        <v>1308</v>
      </c>
    </row>
    <row r="842" spans="1:8" hidden="1">
      <c r="A842" s="40" t="s">
        <v>1184</v>
      </c>
      <c r="B842" s="39" t="s">
        <v>1309</v>
      </c>
      <c r="C842" s="39" t="s">
        <v>760</v>
      </c>
      <c r="D842" s="1"/>
      <c r="E842" s="39"/>
      <c r="F842" s="1"/>
      <c r="H842" s="71" t="s">
        <v>1310</v>
      </c>
    </row>
    <row r="843" spans="1:8" hidden="1">
      <c r="A843" s="40" t="s">
        <v>1184</v>
      </c>
      <c r="B843" s="496" t="s">
        <v>149</v>
      </c>
      <c r="C843" s="39"/>
      <c r="D843" s="1"/>
      <c r="E843" s="39"/>
      <c r="F843" s="1"/>
      <c r="H843" s="39" t="s">
        <v>1311</v>
      </c>
    </row>
    <row r="844" spans="1:8" hidden="1">
      <c r="A844" s="40" t="s">
        <v>1184</v>
      </c>
      <c r="B844" s="496" t="s">
        <v>151</v>
      </c>
      <c r="C844" s="39"/>
      <c r="D844" s="1"/>
      <c r="E844" s="39"/>
      <c r="F844" s="1"/>
      <c r="H844" s="39" t="s">
        <v>1312</v>
      </c>
    </row>
    <row r="845" spans="1:8" hidden="1">
      <c r="A845" s="40" t="s">
        <v>1184</v>
      </c>
      <c r="B845" s="496" t="s">
        <v>153</v>
      </c>
      <c r="C845" s="39"/>
      <c r="D845" s="1"/>
      <c r="E845" s="39"/>
      <c r="F845" s="1"/>
      <c r="H845" s="39" t="s">
        <v>1313</v>
      </c>
    </row>
    <row r="846" spans="1:8" hidden="1">
      <c r="A846" s="40" t="s">
        <v>1184</v>
      </c>
      <c r="B846" s="496" t="s">
        <v>155</v>
      </c>
      <c r="C846" s="39"/>
      <c r="D846" s="1"/>
      <c r="E846" s="39"/>
      <c r="F846" s="1"/>
      <c r="H846" s="39" t="s">
        <v>1314</v>
      </c>
    </row>
    <row r="847" spans="1:8" hidden="1">
      <c r="A847" s="40" t="s">
        <v>1184</v>
      </c>
      <c r="B847" s="496" t="s">
        <v>157</v>
      </c>
      <c r="C847" s="39"/>
      <c r="D847" s="1"/>
      <c r="E847" s="39"/>
      <c r="F847" s="1"/>
      <c r="H847" s="71" t="s">
        <v>1315</v>
      </c>
    </row>
    <row r="848" spans="1:8" hidden="1">
      <c r="A848" s="40" t="s">
        <v>1316</v>
      </c>
      <c r="B848" s="496" t="s">
        <v>34</v>
      </c>
      <c r="C848" s="39" t="s">
        <v>430</v>
      </c>
      <c r="D848" s="1"/>
      <c r="E848" s="39"/>
      <c r="F848" s="1"/>
      <c r="H848" s="39" t="s">
        <v>1317</v>
      </c>
    </row>
    <row r="849" spans="1:8" hidden="1">
      <c r="A849" s="40" t="s">
        <v>1316</v>
      </c>
      <c r="B849" s="39" t="s">
        <v>41</v>
      </c>
      <c r="C849" s="39" t="s">
        <v>38</v>
      </c>
      <c r="D849" s="1"/>
      <c r="E849" s="39"/>
      <c r="F849" s="1"/>
      <c r="H849" s="71" t="s">
        <v>1318</v>
      </c>
    </row>
    <row r="850" spans="1:8" hidden="1">
      <c r="A850" s="40" t="s">
        <v>1316</v>
      </c>
      <c r="B850" s="39" t="s">
        <v>1319</v>
      </c>
      <c r="C850" s="39" t="s">
        <v>761</v>
      </c>
      <c r="D850" s="1"/>
      <c r="E850" s="39"/>
      <c r="F850" s="1"/>
      <c r="H850" s="60" t="s">
        <v>1320</v>
      </c>
    </row>
    <row r="851" spans="1:8" hidden="1">
      <c r="A851" s="40" t="s">
        <v>1316</v>
      </c>
      <c r="B851" s="39" t="s">
        <v>870</v>
      </c>
      <c r="C851" s="39" t="s">
        <v>466</v>
      </c>
      <c r="D851" s="1"/>
      <c r="E851" s="39"/>
      <c r="F851" s="1"/>
      <c r="H851" s="60" t="s">
        <v>1321</v>
      </c>
    </row>
    <row r="852" spans="1:8" hidden="1">
      <c r="A852" s="40" t="s">
        <v>1316</v>
      </c>
      <c r="B852" s="39" t="s">
        <v>1322</v>
      </c>
      <c r="C852" s="39" t="s">
        <v>763</v>
      </c>
      <c r="D852" s="1"/>
      <c r="E852" s="39"/>
      <c r="F852" s="1"/>
      <c r="H852" s="60" t="s">
        <v>1323</v>
      </c>
    </row>
    <row r="853" spans="1:8" hidden="1">
      <c r="A853" s="40" t="s">
        <v>1316</v>
      </c>
      <c r="B853" s="39" t="s">
        <v>1324</v>
      </c>
      <c r="C853" s="39" t="s">
        <v>765</v>
      </c>
      <c r="D853" s="1"/>
      <c r="E853" s="39"/>
      <c r="F853" s="1"/>
      <c r="H853" s="60" t="s">
        <v>1325</v>
      </c>
    </row>
    <row r="854" spans="1:8" hidden="1">
      <c r="A854" s="40" t="s">
        <v>1316</v>
      </c>
      <c r="B854" s="39" t="s">
        <v>1326</v>
      </c>
      <c r="C854" s="39" t="s">
        <v>767</v>
      </c>
      <c r="D854" s="1"/>
      <c r="E854" s="39"/>
      <c r="F854" s="1"/>
      <c r="H854" s="60" t="s">
        <v>1327</v>
      </c>
    </row>
    <row r="855" spans="1:8" hidden="1">
      <c r="A855" s="40" t="s">
        <v>1316</v>
      </c>
      <c r="B855" s="39"/>
      <c r="C855" s="39" t="s">
        <v>769</v>
      </c>
      <c r="D855" s="1"/>
      <c r="E855" s="39"/>
      <c r="F855" s="1"/>
      <c r="H855" s="60" t="s">
        <v>1328</v>
      </c>
    </row>
    <row r="856" spans="1:8" hidden="1">
      <c r="A856" s="40" t="s">
        <v>1316</v>
      </c>
      <c r="B856" s="39"/>
      <c r="C856" s="39" t="s">
        <v>771</v>
      </c>
      <c r="D856" s="1"/>
      <c r="E856" s="39"/>
      <c r="F856" s="1"/>
      <c r="H856" s="71" t="s">
        <v>1329</v>
      </c>
    </row>
    <row r="857" spans="1:8" hidden="1">
      <c r="A857" s="40" t="s">
        <v>1316</v>
      </c>
      <c r="B857" s="39" t="s">
        <v>1330</v>
      </c>
      <c r="C857" s="39" t="s">
        <v>772</v>
      </c>
      <c r="D857" s="1"/>
      <c r="E857" s="39"/>
      <c r="F857" s="1"/>
      <c r="H857" s="71" t="s">
        <v>1331</v>
      </c>
    </row>
    <row r="858" spans="1:8" hidden="1">
      <c r="A858" s="40" t="s">
        <v>1316</v>
      </c>
      <c r="B858" s="39" t="s">
        <v>1332</v>
      </c>
      <c r="C858" s="60" t="s">
        <v>774</v>
      </c>
      <c r="D858" s="1"/>
      <c r="E858" s="39" t="s">
        <v>1332</v>
      </c>
      <c r="F858" s="1"/>
      <c r="H858" s="71" t="s">
        <v>1333</v>
      </c>
    </row>
    <row r="859" spans="1:8" hidden="1">
      <c r="A859" s="40" t="s">
        <v>1316</v>
      </c>
      <c r="B859" s="39" t="s">
        <v>1334</v>
      </c>
      <c r="C859" s="39" t="s">
        <v>776</v>
      </c>
      <c r="D859" s="1"/>
      <c r="E859" s="39"/>
      <c r="F859" s="1"/>
      <c r="H859" s="71" t="s">
        <v>1335</v>
      </c>
    </row>
    <row r="860" spans="1:8" hidden="1">
      <c r="A860" s="40" t="s">
        <v>1316</v>
      </c>
      <c r="B860" s="39" t="s">
        <v>1336</v>
      </c>
      <c r="C860" s="39" t="s">
        <v>778</v>
      </c>
      <c r="D860" s="1"/>
      <c r="E860" s="39"/>
      <c r="F860" s="1"/>
      <c r="H860" s="71" t="s">
        <v>1337</v>
      </c>
    </row>
    <row r="861" spans="1:8" hidden="1">
      <c r="A861" s="40" t="s">
        <v>1316</v>
      </c>
      <c r="B861" s="39" t="s">
        <v>1338</v>
      </c>
      <c r="C861" s="39" t="s">
        <v>780</v>
      </c>
      <c r="D861" s="1"/>
      <c r="E861" s="39"/>
      <c r="F861" s="1"/>
      <c r="H861" s="71" t="s">
        <v>1339</v>
      </c>
    </row>
    <row r="862" spans="1:8" hidden="1">
      <c r="A862" s="40" t="s">
        <v>1316</v>
      </c>
      <c r="B862" s="39" t="s">
        <v>1340</v>
      </c>
      <c r="C862" s="39" t="s">
        <v>782</v>
      </c>
      <c r="D862" s="1"/>
      <c r="E862" s="39"/>
      <c r="F862" s="1"/>
      <c r="H862" s="71" t="s">
        <v>1341</v>
      </c>
    </row>
    <row r="863" spans="1:8" hidden="1">
      <c r="A863" s="40" t="s">
        <v>1316</v>
      </c>
      <c r="B863" s="39" t="s">
        <v>1266</v>
      </c>
      <c r="C863" s="39" t="s">
        <v>738</v>
      </c>
      <c r="D863" s="1"/>
      <c r="E863" s="39"/>
      <c r="F863" s="1"/>
      <c r="H863" s="39" t="s">
        <v>1342</v>
      </c>
    </row>
    <row r="864" spans="1:8" hidden="1">
      <c r="A864" s="40" t="s">
        <v>1316</v>
      </c>
      <c r="B864" s="39" t="s">
        <v>1343</v>
      </c>
      <c r="C864" s="39" t="s">
        <v>784</v>
      </c>
      <c r="D864" s="1"/>
      <c r="E864" s="39"/>
      <c r="F864" s="1"/>
      <c r="H864" s="39" t="s">
        <v>1344</v>
      </c>
    </row>
    <row r="865" spans="1:8" hidden="1">
      <c r="A865" s="40" t="s">
        <v>1316</v>
      </c>
      <c r="B865" s="496" t="s">
        <v>149</v>
      </c>
      <c r="C865" s="39"/>
      <c r="D865" s="1"/>
      <c r="E865" s="39"/>
      <c r="F865" s="1"/>
      <c r="H865" s="71" t="s">
        <v>1345</v>
      </c>
    </row>
    <row r="866" spans="1:8" hidden="1">
      <c r="A866" s="40" t="s">
        <v>1316</v>
      </c>
      <c r="B866" s="496" t="s">
        <v>151</v>
      </c>
      <c r="C866" s="39"/>
      <c r="D866" s="1"/>
      <c r="E866" s="39"/>
      <c r="F866" s="1"/>
      <c r="H866" s="71" t="s">
        <v>1346</v>
      </c>
    </row>
    <row r="867" spans="1:8" hidden="1">
      <c r="A867" s="40" t="s">
        <v>1316</v>
      </c>
      <c r="B867" s="496" t="s">
        <v>153</v>
      </c>
      <c r="C867" s="39"/>
      <c r="D867" s="1"/>
      <c r="E867" s="39"/>
      <c r="F867" s="1"/>
      <c r="H867" s="60" t="s">
        <v>1347</v>
      </c>
    </row>
    <row r="868" spans="1:8" hidden="1">
      <c r="A868" s="40" t="s">
        <v>1316</v>
      </c>
      <c r="B868" s="496" t="s">
        <v>155</v>
      </c>
      <c r="C868" s="39"/>
      <c r="D868" s="1"/>
      <c r="E868" s="39"/>
      <c r="F868" s="1"/>
      <c r="H868" s="60" t="s">
        <v>1348</v>
      </c>
    </row>
    <row r="869" spans="1:8" hidden="1">
      <c r="A869" s="40" t="s">
        <v>1316</v>
      </c>
      <c r="B869" s="496" t="s">
        <v>157</v>
      </c>
      <c r="C869" s="39"/>
      <c r="D869" s="1"/>
      <c r="E869" s="39"/>
      <c r="F869" s="1"/>
      <c r="H869" s="60" t="s">
        <v>1349</v>
      </c>
    </row>
    <row r="870" spans="1:8" ht="29.1" hidden="1">
      <c r="A870" s="40" t="s">
        <v>1350</v>
      </c>
      <c r="B870" s="504" t="s">
        <v>34</v>
      </c>
      <c r="C870" s="258" t="s">
        <v>430</v>
      </c>
      <c r="D870" s="1"/>
      <c r="E870" s="39"/>
      <c r="F870" s="1"/>
      <c r="H870" s="60" t="s">
        <v>1351</v>
      </c>
    </row>
    <row r="871" spans="1:8" ht="29.1" hidden="1">
      <c r="A871" s="40" t="s">
        <v>1350</v>
      </c>
      <c r="B871" s="258" t="s">
        <v>712</v>
      </c>
      <c r="C871" s="71" t="s">
        <v>376</v>
      </c>
      <c r="D871" s="1"/>
      <c r="E871" s="39"/>
      <c r="F871" s="1"/>
      <c r="H871" s="71" t="s">
        <v>1352</v>
      </c>
    </row>
    <row r="872" spans="1:8" ht="29.1" hidden="1">
      <c r="A872" s="40" t="s">
        <v>1350</v>
      </c>
      <c r="B872" s="258" t="s">
        <v>816</v>
      </c>
      <c r="C872" s="39" t="s">
        <v>433</v>
      </c>
      <c r="D872" s="1"/>
      <c r="E872" s="39"/>
      <c r="F872" s="1"/>
      <c r="H872" s="71" t="s">
        <v>1353</v>
      </c>
    </row>
    <row r="873" spans="1:8" ht="29.1" hidden="1">
      <c r="A873" s="40" t="s">
        <v>1350</v>
      </c>
      <c r="B873" s="258" t="s">
        <v>716</v>
      </c>
      <c r="C873" s="39" t="s">
        <v>378</v>
      </c>
      <c r="D873" s="1"/>
      <c r="E873" s="39"/>
      <c r="F873" s="1"/>
      <c r="H873" s="71" t="s">
        <v>1354</v>
      </c>
    </row>
    <row r="874" spans="1:8" ht="29.1" hidden="1">
      <c r="A874" s="40" t="s">
        <v>1350</v>
      </c>
      <c r="B874" s="258" t="s">
        <v>818</v>
      </c>
      <c r="C874" s="39" t="s">
        <v>434</v>
      </c>
      <c r="D874" s="1"/>
      <c r="E874" s="39"/>
      <c r="F874" s="1"/>
      <c r="H874" s="39" t="s">
        <v>1355</v>
      </c>
    </row>
    <row r="875" spans="1:8" ht="29.1" hidden="1">
      <c r="A875" s="40" t="s">
        <v>1350</v>
      </c>
      <c r="B875" s="258" t="s">
        <v>1356</v>
      </c>
      <c r="C875" s="39" t="s">
        <v>786</v>
      </c>
      <c r="D875" s="1"/>
      <c r="E875" s="39"/>
      <c r="F875" s="1"/>
      <c r="H875" s="71" t="s">
        <v>1357</v>
      </c>
    </row>
    <row r="876" spans="1:8" ht="29.1" hidden="1">
      <c r="A876" s="40" t="s">
        <v>1350</v>
      </c>
      <c r="B876" s="258" t="s">
        <v>842</v>
      </c>
      <c r="C876" s="39" t="s">
        <v>445</v>
      </c>
      <c r="D876" s="1"/>
      <c r="E876" s="39"/>
      <c r="F876" s="1"/>
      <c r="H876" s="39" t="s">
        <v>1358</v>
      </c>
    </row>
    <row r="877" spans="1:8" ht="29.1" hidden="1">
      <c r="A877" s="40" t="s">
        <v>1350</v>
      </c>
      <c r="B877" s="258" t="s">
        <v>1193</v>
      </c>
      <c r="C877" s="39" t="s">
        <v>692</v>
      </c>
      <c r="D877" s="1"/>
      <c r="E877" s="39"/>
      <c r="F877" s="1"/>
      <c r="H877" s="60" t="s">
        <v>1359</v>
      </c>
    </row>
    <row r="878" spans="1:8" ht="29.1" hidden="1">
      <c r="A878" s="40" t="s">
        <v>1350</v>
      </c>
      <c r="B878" s="258" t="s">
        <v>1195</v>
      </c>
      <c r="C878" s="39" t="s">
        <v>693</v>
      </c>
      <c r="D878" s="1"/>
      <c r="E878" s="39"/>
      <c r="F878" s="1"/>
      <c r="H878" s="39" t="s">
        <v>1360</v>
      </c>
    </row>
    <row r="879" spans="1:8" ht="29.1" hidden="1">
      <c r="A879" s="40" t="s">
        <v>1350</v>
      </c>
      <c r="B879" s="258" t="s">
        <v>1197</v>
      </c>
      <c r="C879" s="39" t="s">
        <v>695</v>
      </c>
      <c r="D879" s="1"/>
      <c r="E879" s="39"/>
      <c r="F879" s="1"/>
      <c r="H879" s="39" t="s">
        <v>1361</v>
      </c>
    </row>
    <row r="880" spans="1:8" ht="29.1" hidden="1">
      <c r="A880" s="40" t="s">
        <v>1350</v>
      </c>
      <c r="B880" s="258" t="s">
        <v>997</v>
      </c>
      <c r="C880" s="39" t="s">
        <v>565</v>
      </c>
      <c r="D880" s="1"/>
      <c r="E880" s="39"/>
      <c r="F880" s="1"/>
      <c r="H880" s="39" t="s">
        <v>1362</v>
      </c>
    </row>
    <row r="881" spans="1:8" ht="29.1" hidden="1">
      <c r="A881" s="40" t="s">
        <v>1350</v>
      </c>
      <c r="B881" s="258" t="s">
        <v>999</v>
      </c>
      <c r="C881" s="39" t="s">
        <v>567</v>
      </c>
      <c r="D881" s="1"/>
      <c r="E881" s="39"/>
      <c r="F881" s="1"/>
      <c r="H881" s="39" t="s">
        <v>1363</v>
      </c>
    </row>
    <row r="882" spans="1:8" ht="29.1" hidden="1">
      <c r="A882" s="40" t="s">
        <v>1350</v>
      </c>
      <c r="B882" s="258" t="s">
        <v>1001</v>
      </c>
      <c r="C882" s="39" t="s">
        <v>569</v>
      </c>
      <c r="D882" s="1"/>
      <c r="E882" s="39"/>
      <c r="F882" s="1"/>
      <c r="H882" s="39" t="s">
        <v>1364</v>
      </c>
    </row>
    <row r="883" spans="1:8" ht="29.1" hidden="1">
      <c r="A883" s="40" t="s">
        <v>1350</v>
      </c>
      <c r="B883" s="258" t="s">
        <v>1003</v>
      </c>
      <c r="C883" s="39" t="s">
        <v>571</v>
      </c>
      <c r="D883" s="1"/>
      <c r="E883" s="39"/>
      <c r="F883" s="1"/>
      <c r="H883" s="39" t="s">
        <v>1365</v>
      </c>
    </row>
    <row r="884" spans="1:8" ht="29.1" hidden="1">
      <c r="A884" s="40" t="s">
        <v>1350</v>
      </c>
      <c r="B884" s="258" t="s">
        <v>726</v>
      </c>
      <c r="C884" s="503" t="s">
        <v>384</v>
      </c>
      <c r="D884" s="1"/>
      <c r="E884" s="39"/>
      <c r="F884" s="1"/>
      <c r="H884" s="39" t="s">
        <v>1366</v>
      </c>
    </row>
    <row r="885" spans="1:8" ht="29.1" hidden="1">
      <c r="A885" s="40" t="s">
        <v>1350</v>
      </c>
      <c r="B885" s="258" t="s">
        <v>826</v>
      </c>
      <c r="C885" s="39" t="s">
        <v>437</v>
      </c>
      <c r="D885" s="1"/>
      <c r="E885" s="39"/>
      <c r="F885" s="1"/>
      <c r="H885" s="39" t="s">
        <v>1367</v>
      </c>
    </row>
    <row r="886" spans="1:8" ht="29.1" hidden="1">
      <c r="A886" s="40" t="s">
        <v>1350</v>
      </c>
      <c r="B886" s="258" t="s">
        <v>1368</v>
      </c>
      <c r="C886" s="39" t="s">
        <v>788</v>
      </c>
      <c r="D886" s="1"/>
      <c r="E886" s="39"/>
      <c r="F886" s="1"/>
      <c r="H886" s="39" t="s">
        <v>1369</v>
      </c>
    </row>
    <row r="887" spans="1:8" ht="29.1" hidden="1">
      <c r="A887" s="40" t="s">
        <v>1350</v>
      </c>
      <c r="B887" s="258" t="s">
        <v>1008</v>
      </c>
      <c r="C887" s="39" t="s">
        <v>573</v>
      </c>
      <c r="D887" s="1"/>
      <c r="E887" s="39"/>
      <c r="F887" s="1"/>
      <c r="H887" s="39" t="s">
        <v>1370</v>
      </c>
    </row>
    <row r="888" spans="1:8" ht="29.1" hidden="1">
      <c r="A888" s="40" t="s">
        <v>1350</v>
      </c>
      <c r="B888" s="258" t="s">
        <v>1010</v>
      </c>
      <c r="C888" s="39" t="s">
        <v>575</v>
      </c>
      <c r="D888" s="1"/>
      <c r="E888" s="39"/>
      <c r="F888" s="1"/>
      <c r="H888" s="39" t="s">
        <v>1371</v>
      </c>
    </row>
    <row r="889" spans="1:8" ht="29.1" hidden="1">
      <c r="A889" s="40" t="s">
        <v>1350</v>
      </c>
      <c r="B889" s="258" t="s">
        <v>566</v>
      </c>
      <c r="C889" s="39" t="s">
        <v>309</v>
      </c>
      <c r="D889" s="1"/>
      <c r="E889" s="39"/>
      <c r="F889" s="1"/>
      <c r="H889" s="39" t="s">
        <v>1372</v>
      </c>
    </row>
    <row r="890" spans="1:8" ht="29.1" hidden="1">
      <c r="A890" s="40" t="s">
        <v>1350</v>
      </c>
      <c r="B890" s="258" t="s">
        <v>870</v>
      </c>
      <c r="C890" s="39" t="s">
        <v>466</v>
      </c>
      <c r="D890" s="1"/>
      <c r="E890" s="39"/>
      <c r="F890" s="1"/>
      <c r="H890" s="39" t="s">
        <v>1373</v>
      </c>
    </row>
    <row r="891" spans="1:8" ht="29.1" hidden="1">
      <c r="A891" s="40" t="s">
        <v>1350</v>
      </c>
      <c r="B891" s="258" t="s">
        <v>1374</v>
      </c>
      <c r="C891" s="39" t="s">
        <v>790</v>
      </c>
      <c r="D891" s="1"/>
      <c r="E891" s="39"/>
      <c r="F891" s="1"/>
      <c r="H891" s="39" t="s">
        <v>1375</v>
      </c>
    </row>
    <row r="892" spans="1:8" ht="29.1" hidden="1">
      <c r="A892" s="40" t="s">
        <v>1350</v>
      </c>
      <c r="B892" s="258" t="s">
        <v>1027</v>
      </c>
      <c r="C892" s="39" t="s">
        <v>590</v>
      </c>
      <c r="D892" s="1"/>
      <c r="E892" s="39"/>
      <c r="F892" s="1"/>
      <c r="H892" s="39" t="s">
        <v>1376</v>
      </c>
    </row>
    <row r="893" spans="1:8" ht="29.1" hidden="1">
      <c r="A893" s="40" t="s">
        <v>1350</v>
      </c>
      <c r="B893" s="258" t="s">
        <v>1015</v>
      </c>
      <c r="C893" s="39" t="s">
        <v>579</v>
      </c>
      <c r="D893" s="1"/>
      <c r="E893" s="39"/>
      <c r="F893" s="1"/>
      <c r="H893" s="60" t="s">
        <v>1377</v>
      </c>
    </row>
    <row r="894" spans="1:8" ht="29.1" hidden="1">
      <c r="A894" s="40" t="s">
        <v>1350</v>
      </c>
      <c r="B894" s="258" t="s">
        <v>1378</v>
      </c>
      <c r="C894" s="39" t="s">
        <v>792</v>
      </c>
      <c r="D894" s="1"/>
      <c r="E894" s="39"/>
      <c r="F894" s="1"/>
      <c r="H894" s="39" t="s">
        <v>1379</v>
      </c>
    </row>
    <row r="895" spans="1:8" ht="29.1" hidden="1">
      <c r="A895" s="40" t="s">
        <v>1350</v>
      </c>
      <c r="B895" s="258"/>
      <c r="C895" s="39" t="s">
        <v>704</v>
      </c>
      <c r="D895" s="1"/>
      <c r="E895" s="39" t="s">
        <v>1218</v>
      </c>
      <c r="F895" s="1"/>
      <c r="H895" s="39" t="s">
        <v>1380</v>
      </c>
    </row>
    <row r="896" spans="1:8" ht="29.1" hidden="1">
      <c r="A896" s="40" t="s">
        <v>1350</v>
      </c>
      <c r="B896" s="258" t="s">
        <v>1017</v>
      </c>
      <c r="C896" s="39" t="s">
        <v>581</v>
      </c>
      <c r="D896" s="1"/>
      <c r="E896" s="39"/>
      <c r="F896" s="1"/>
      <c r="H896" s="39" t="s">
        <v>1381</v>
      </c>
    </row>
    <row r="897" spans="1:8" ht="29.1" hidden="1">
      <c r="A897" s="40" t="s">
        <v>1350</v>
      </c>
      <c r="B897" s="258"/>
      <c r="C897" s="39" t="s">
        <v>583</v>
      </c>
      <c r="D897" s="1"/>
      <c r="E897" s="39"/>
      <c r="F897" s="1"/>
      <c r="H897" s="39" t="s">
        <v>1382</v>
      </c>
    </row>
    <row r="898" spans="1:8" ht="29.1" hidden="1">
      <c r="A898" s="40" t="s">
        <v>1350</v>
      </c>
      <c r="B898" s="258" t="s">
        <v>732</v>
      </c>
      <c r="C898" s="39" t="s">
        <v>387</v>
      </c>
      <c r="D898" s="1"/>
      <c r="E898" s="39"/>
      <c r="F898" s="1"/>
      <c r="H898" s="39" t="s">
        <v>1383</v>
      </c>
    </row>
    <row r="899" spans="1:8" ht="29.1" hidden="1">
      <c r="A899" s="40" t="s">
        <v>1350</v>
      </c>
      <c r="B899" s="258" t="s">
        <v>1223</v>
      </c>
      <c r="C899" s="39" t="s">
        <v>705</v>
      </c>
      <c r="D899" s="1"/>
      <c r="E899" s="39"/>
      <c r="F899" s="1"/>
      <c r="H899" s="39" t="s">
        <v>1384</v>
      </c>
    </row>
    <row r="900" spans="1:8" ht="29.1" hidden="1">
      <c r="A900" s="40" t="s">
        <v>1350</v>
      </c>
      <c r="B900" s="258"/>
      <c r="C900" s="39" t="s">
        <v>532</v>
      </c>
      <c r="D900" s="1"/>
      <c r="E900" s="39"/>
      <c r="F900" s="1"/>
      <c r="H900" s="39" t="s">
        <v>1385</v>
      </c>
    </row>
    <row r="901" spans="1:8" ht="29.1" hidden="1">
      <c r="A901" s="40" t="s">
        <v>1350</v>
      </c>
      <c r="B901" s="258" t="s">
        <v>1021</v>
      </c>
      <c r="C901" s="39" t="s">
        <v>585</v>
      </c>
      <c r="D901" s="1"/>
      <c r="E901" s="39"/>
      <c r="F901" s="1"/>
      <c r="H901" s="39" t="s">
        <v>1386</v>
      </c>
    </row>
    <row r="902" spans="1:8" ht="29.1" hidden="1">
      <c r="A902" s="40" t="s">
        <v>1350</v>
      </c>
      <c r="B902" s="258" t="s">
        <v>1227</v>
      </c>
      <c r="C902" s="39" t="s">
        <v>706</v>
      </c>
      <c r="D902" s="1"/>
      <c r="E902" s="39"/>
      <c r="F902" s="1"/>
      <c r="H902" s="39" t="s">
        <v>1387</v>
      </c>
    </row>
    <row r="903" spans="1:8" ht="29.1" hidden="1">
      <c r="A903" s="40" t="s">
        <v>1350</v>
      </c>
      <c r="B903" s="258" t="s">
        <v>1334</v>
      </c>
      <c r="C903" s="39" t="s">
        <v>776</v>
      </c>
      <c r="D903" s="1"/>
      <c r="E903" s="39"/>
      <c r="F903" s="1"/>
      <c r="H903" s="39" t="s">
        <v>1388</v>
      </c>
    </row>
    <row r="904" spans="1:8" ht="29.1" hidden="1">
      <c r="A904" s="40" t="s">
        <v>1350</v>
      </c>
      <c r="B904" s="258" t="s">
        <v>1389</v>
      </c>
      <c r="C904" s="39" t="s">
        <v>794</v>
      </c>
      <c r="D904" s="1"/>
      <c r="E904" s="39"/>
      <c r="F904" s="1"/>
      <c r="H904" s="39" t="s">
        <v>1390</v>
      </c>
    </row>
    <row r="905" spans="1:8" ht="29.1" hidden="1">
      <c r="A905" s="40" t="s">
        <v>1350</v>
      </c>
      <c r="B905" s="258" t="s">
        <v>1233</v>
      </c>
      <c r="C905" s="39" t="s">
        <v>709</v>
      </c>
      <c r="D905" s="1"/>
      <c r="E905" s="39"/>
      <c r="F905" s="1"/>
      <c r="H905" s="39" t="s">
        <v>1391</v>
      </c>
    </row>
    <row r="906" spans="1:8" ht="29.1" hidden="1">
      <c r="A906" s="40" t="s">
        <v>1350</v>
      </c>
      <c r="B906" s="258" t="s">
        <v>1235</v>
      </c>
      <c r="C906" s="39" t="s">
        <v>711</v>
      </c>
      <c r="D906" s="1"/>
      <c r="E906" s="39"/>
      <c r="F906" s="1"/>
      <c r="H906" s="39" t="s">
        <v>1392</v>
      </c>
    </row>
    <row r="907" spans="1:8" ht="29.1" hidden="1">
      <c r="A907" s="40" t="s">
        <v>1350</v>
      </c>
      <c r="B907" s="258" t="s">
        <v>1237</v>
      </c>
      <c r="C907" s="39" t="s">
        <v>713</v>
      </c>
      <c r="D907" s="1"/>
      <c r="E907" s="39"/>
      <c r="F907" s="1"/>
      <c r="H907" s="39" t="s">
        <v>1393</v>
      </c>
    </row>
    <row r="908" spans="1:8" ht="29.1" hidden="1">
      <c r="A908" s="40" t="s">
        <v>1350</v>
      </c>
      <c r="B908" s="258" t="s">
        <v>1239</v>
      </c>
      <c r="C908" s="39" t="s">
        <v>715</v>
      </c>
      <c r="D908" s="1"/>
      <c r="E908" s="39"/>
      <c r="F908" s="1"/>
      <c r="H908" s="60" t="s">
        <v>1394</v>
      </c>
    </row>
    <row r="909" spans="1:8" ht="29.1" hidden="1">
      <c r="A909" s="40" t="s">
        <v>1350</v>
      </c>
      <c r="B909" s="258" t="s">
        <v>1241</v>
      </c>
      <c r="C909" s="39" t="s">
        <v>717</v>
      </c>
      <c r="D909" s="1"/>
      <c r="E909" s="39"/>
      <c r="F909" s="1"/>
      <c r="H909" s="39" t="s">
        <v>1395</v>
      </c>
    </row>
    <row r="910" spans="1:8" ht="29.1" hidden="1">
      <c r="A910" s="40" t="s">
        <v>1350</v>
      </c>
      <c r="B910" s="258" t="s">
        <v>1243</v>
      </c>
      <c r="C910" s="39" t="s">
        <v>719</v>
      </c>
      <c r="D910" s="1"/>
      <c r="E910" s="39"/>
      <c r="F910" s="1"/>
      <c r="H910" s="39" t="s">
        <v>1396</v>
      </c>
    </row>
    <row r="911" spans="1:8" ht="29.1" hidden="1">
      <c r="A911" s="40" t="s">
        <v>1350</v>
      </c>
      <c r="B911" s="258"/>
      <c r="C911" s="60" t="s">
        <v>721</v>
      </c>
      <c r="D911" s="1"/>
      <c r="E911" s="39"/>
      <c r="F911" s="1"/>
      <c r="H911" s="39" t="s">
        <v>1397</v>
      </c>
    </row>
    <row r="912" spans="1:8" ht="29.1" hidden="1">
      <c r="A912" s="40" t="s">
        <v>1350</v>
      </c>
      <c r="B912" s="258" t="s">
        <v>1398</v>
      </c>
      <c r="C912" s="39" t="s">
        <v>798</v>
      </c>
      <c r="D912" s="1"/>
      <c r="E912" s="39"/>
      <c r="F912" s="1"/>
      <c r="H912" s="39" t="s">
        <v>1399</v>
      </c>
    </row>
    <row r="913" spans="1:8" ht="29.1" hidden="1">
      <c r="A913" s="40" t="s">
        <v>1350</v>
      </c>
      <c r="B913" s="258" t="s">
        <v>61</v>
      </c>
      <c r="C913" s="39" t="s">
        <v>60</v>
      </c>
      <c r="D913" s="1"/>
      <c r="E913" s="39"/>
      <c r="F913" s="1"/>
      <c r="H913" s="39" t="s">
        <v>1400</v>
      </c>
    </row>
    <row r="914" spans="1:8" ht="29.1" hidden="1">
      <c r="A914" s="40" t="s">
        <v>1350</v>
      </c>
      <c r="B914" s="258" t="s">
        <v>1034</v>
      </c>
      <c r="C914" s="39" t="s">
        <v>593</v>
      </c>
      <c r="D914" s="1"/>
      <c r="E914" s="39"/>
      <c r="F914" s="1"/>
      <c r="H914" s="60" t="s">
        <v>1401</v>
      </c>
    </row>
    <row r="915" spans="1:8" ht="29.1" hidden="1">
      <c r="A915" s="40" t="s">
        <v>1350</v>
      </c>
      <c r="B915" s="258"/>
      <c r="C915" s="39" t="s">
        <v>594</v>
      </c>
      <c r="D915" s="1"/>
      <c r="E915" s="39"/>
      <c r="F915" s="1"/>
      <c r="H915" s="39" t="s">
        <v>1402</v>
      </c>
    </row>
    <row r="916" spans="1:8" ht="29.1" hidden="1">
      <c r="A916" s="40" t="s">
        <v>1350</v>
      </c>
      <c r="B916" s="258" t="s">
        <v>1252</v>
      </c>
      <c r="C916" s="39" t="s">
        <v>725</v>
      </c>
      <c r="D916" s="1"/>
      <c r="E916" s="39"/>
      <c r="F916" s="1"/>
      <c r="H916" s="39" t="s">
        <v>1403</v>
      </c>
    </row>
    <row r="917" spans="1:8" ht="29.1" hidden="1">
      <c r="A917" s="40" t="s">
        <v>1350</v>
      </c>
      <c r="B917" s="258" t="s">
        <v>1254</v>
      </c>
      <c r="C917" s="39" t="s">
        <v>727</v>
      </c>
      <c r="D917" s="1"/>
      <c r="E917" s="39"/>
      <c r="F917" s="1"/>
      <c r="H917" s="39" t="s">
        <v>1404</v>
      </c>
    </row>
    <row r="918" spans="1:8" ht="29.1" hidden="1">
      <c r="A918" s="40" t="s">
        <v>1350</v>
      </c>
      <c r="B918" s="258" t="s">
        <v>1256</v>
      </c>
      <c r="C918" s="39" t="s">
        <v>729</v>
      </c>
      <c r="D918" s="1"/>
      <c r="E918" s="39"/>
      <c r="F918" s="1"/>
      <c r="H918" s="39" t="s">
        <v>1405</v>
      </c>
    </row>
    <row r="919" spans="1:8" ht="29.1" hidden="1">
      <c r="A919" s="40" t="s">
        <v>1350</v>
      </c>
      <c r="B919" s="258" t="s">
        <v>562</v>
      </c>
      <c r="C919" s="39" t="s">
        <v>307</v>
      </c>
      <c r="D919" s="1"/>
      <c r="E919" s="39"/>
      <c r="F919" s="1"/>
      <c r="H919" s="39" t="s">
        <v>1406</v>
      </c>
    </row>
    <row r="920" spans="1:8" ht="29.1" hidden="1">
      <c r="A920" s="40" t="s">
        <v>1350</v>
      </c>
      <c r="B920" s="258" t="s">
        <v>564</v>
      </c>
      <c r="C920" s="39" t="s">
        <v>308</v>
      </c>
      <c r="D920" s="1"/>
      <c r="E920" s="39"/>
      <c r="F920" s="1"/>
      <c r="H920" s="39" t="s">
        <v>1407</v>
      </c>
    </row>
    <row r="921" spans="1:8" ht="29.1" hidden="1">
      <c r="A921" s="40" t="s">
        <v>1350</v>
      </c>
      <c r="B921" s="258"/>
      <c r="C921" s="39" t="s">
        <v>799</v>
      </c>
      <c r="D921" s="1"/>
      <c r="E921" s="39"/>
      <c r="F921" s="1"/>
      <c r="H921" s="39" t="s">
        <v>1408</v>
      </c>
    </row>
    <row r="922" spans="1:8" ht="29.1" hidden="1">
      <c r="A922" s="40" t="s">
        <v>1350</v>
      </c>
      <c r="B922" s="258"/>
      <c r="C922" s="39" t="s">
        <v>800</v>
      </c>
      <c r="D922" s="1"/>
      <c r="E922" s="39"/>
      <c r="F922" s="1"/>
      <c r="H922" s="39" t="s">
        <v>1409</v>
      </c>
    </row>
    <row r="923" spans="1:8" ht="29.1" hidden="1">
      <c r="A923" s="40" t="s">
        <v>1350</v>
      </c>
      <c r="B923" s="258" t="s">
        <v>1262</v>
      </c>
      <c r="C923" s="39" t="s">
        <v>735</v>
      </c>
      <c r="D923" s="1"/>
      <c r="E923" s="39"/>
      <c r="F923" s="1"/>
      <c r="H923" s="60" t="s">
        <v>1410</v>
      </c>
    </row>
    <row r="924" spans="1:8" ht="29.1" hidden="1">
      <c r="A924" s="40" t="s">
        <v>1350</v>
      </c>
      <c r="B924" s="258" t="s">
        <v>1264</v>
      </c>
      <c r="C924" s="39" t="s">
        <v>737</v>
      </c>
      <c r="D924" s="1"/>
      <c r="E924" s="39"/>
      <c r="F924" s="1"/>
      <c r="H924" s="60" t="s">
        <v>1411</v>
      </c>
    </row>
    <row r="925" spans="1:8" ht="29.1" hidden="1">
      <c r="A925" s="40" t="s">
        <v>1350</v>
      </c>
      <c r="B925" s="258" t="s">
        <v>1266</v>
      </c>
      <c r="C925" s="39" t="s">
        <v>738</v>
      </c>
      <c r="D925" s="1"/>
      <c r="E925" s="39"/>
      <c r="F925" s="1"/>
      <c r="H925" s="39" t="s">
        <v>1412</v>
      </c>
    </row>
    <row r="926" spans="1:8" ht="29.1" hidden="1">
      <c r="A926" s="40" t="s">
        <v>1350</v>
      </c>
      <c r="B926" s="258" t="s">
        <v>1268</v>
      </c>
      <c r="C926" s="39" t="s">
        <v>739</v>
      </c>
      <c r="D926" s="1"/>
      <c r="E926" s="39"/>
      <c r="F926" s="1"/>
      <c r="H926" s="39" t="s">
        <v>1413</v>
      </c>
    </row>
    <row r="927" spans="1:8" ht="29.1" hidden="1">
      <c r="A927" s="40" t="s">
        <v>1350</v>
      </c>
      <c r="B927" s="258" t="s">
        <v>880</v>
      </c>
      <c r="C927" s="39" t="s">
        <v>476</v>
      </c>
      <c r="D927" s="1"/>
      <c r="E927" s="39"/>
      <c r="F927" s="1"/>
      <c r="H927" s="39" t="s">
        <v>1414</v>
      </c>
    </row>
    <row r="928" spans="1:8" ht="29.1" hidden="1">
      <c r="A928" s="40" t="s">
        <v>1350</v>
      </c>
      <c r="B928" s="258" t="s">
        <v>1094</v>
      </c>
      <c r="C928" s="39" t="s">
        <v>629</v>
      </c>
      <c r="D928" s="1"/>
      <c r="E928" s="39"/>
      <c r="F928" s="1"/>
      <c r="H928" s="39" t="s">
        <v>1415</v>
      </c>
    </row>
    <row r="929" spans="1:8" ht="29.1" hidden="1">
      <c r="A929" s="40" t="s">
        <v>1350</v>
      </c>
      <c r="B929" s="258" t="s">
        <v>1273</v>
      </c>
      <c r="C929" s="39" t="s">
        <v>742</v>
      </c>
      <c r="D929" s="1"/>
      <c r="E929" s="39"/>
      <c r="F929" s="1"/>
      <c r="H929" s="39" t="s">
        <v>1416</v>
      </c>
    </row>
    <row r="930" spans="1:8" ht="29.1" hidden="1">
      <c r="A930" s="40" t="s">
        <v>1350</v>
      </c>
      <c r="B930" s="258" t="s">
        <v>1275</v>
      </c>
      <c r="C930" s="39" t="s">
        <v>744</v>
      </c>
      <c r="D930" s="1"/>
      <c r="E930" s="39"/>
      <c r="F930" s="1"/>
      <c r="H930" s="60" t="s">
        <v>1417</v>
      </c>
    </row>
    <row r="931" spans="1:8" ht="29.1" hidden="1">
      <c r="A931" s="40" t="s">
        <v>1350</v>
      </c>
      <c r="B931" s="258" t="s">
        <v>1277</v>
      </c>
      <c r="C931" s="39" t="s">
        <v>746</v>
      </c>
      <c r="D931" s="1"/>
      <c r="E931" s="39"/>
      <c r="F931" s="1"/>
      <c r="H931" s="39" t="s">
        <v>1418</v>
      </c>
    </row>
    <row r="932" spans="1:8" ht="29.1" hidden="1">
      <c r="A932" s="40" t="s">
        <v>1350</v>
      </c>
      <c r="B932" s="258" t="s">
        <v>1279</v>
      </c>
      <c r="C932" s="39" t="s">
        <v>748</v>
      </c>
      <c r="D932" s="1"/>
      <c r="E932" s="39"/>
      <c r="F932" s="1"/>
      <c r="H932" s="39" t="s">
        <v>1419</v>
      </c>
    </row>
    <row r="933" spans="1:8" ht="29.1" hidden="1">
      <c r="A933" s="40" t="s">
        <v>1350</v>
      </c>
      <c r="B933" s="258" t="s">
        <v>1153</v>
      </c>
      <c r="C933" s="39" t="s">
        <v>674</v>
      </c>
      <c r="D933" s="1"/>
      <c r="E933" s="39"/>
      <c r="F933" s="1"/>
      <c r="H933" s="39" t="s">
        <v>1420</v>
      </c>
    </row>
    <row r="934" spans="1:8" ht="29.1" hidden="1">
      <c r="A934" s="40" t="s">
        <v>1350</v>
      </c>
      <c r="B934" s="258" t="s">
        <v>1282</v>
      </c>
      <c r="C934" s="39" t="s">
        <v>750</v>
      </c>
      <c r="D934" s="1"/>
      <c r="E934" s="39"/>
      <c r="F934" s="1"/>
      <c r="H934" s="39" t="s">
        <v>1421</v>
      </c>
    </row>
    <row r="935" spans="1:8" ht="29.1" hidden="1">
      <c r="A935" s="40" t="s">
        <v>1350</v>
      </c>
      <c r="B935" s="258" t="s">
        <v>1284</v>
      </c>
      <c r="C935" s="39" t="s">
        <v>752</v>
      </c>
      <c r="D935" s="1"/>
      <c r="E935" s="39"/>
      <c r="F935" s="1"/>
      <c r="H935" s="39" t="s">
        <v>1422</v>
      </c>
    </row>
    <row r="936" spans="1:8" ht="29.1" hidden="1">
      <c r="A936" s="40" t="s">
        <v>1350</v>
      </c>
      <c r="B936" s="258"/>
      <c r="C936" s="39" t="s">
        <v>753</v>
      </c>
      <c r="D936" s="1"/>
      <c r="E936" s="39"/>
      <c r="F936" s="1"/>
      <c r="H936" s="39" t="s">
        <v>1423</v>
      </c>
    </row>
    <row r="937" spans="1:8" ht="29.1" hidden="1">
      <c r="A937" s="40" t="s">
        <v>1350</v>
      </c>
      <c r="B937" s="258"/>
      <c r="C937" s="39" t="s">
        <v>754</v>
      </c>
      <c r="D937" s="1"/>
      <c r="E937" s="39"/>
      <c r="F937" s="1"/>
      <c r="H937" s="39" t="s">
        <v>1424</v>
      </c>
    </row>
    <row r="938" spans="1:8" ht="29.1" hidden="1">
      <c r="A938" s="40" t="s">
        <v>1350</v>
      </c>
      <c r="B938" s="258" t="s">
        <v>1288</v>
      </c>
      <c r="C938" s="39" t="s">
        <v>755</v>
      </c>
      <c r="D938" s="1"/>
      <c r="E938" s="39"/>
      <c r="F938" s="1"/>
      <c r="H938" s="40" t="s">
        <v>1425</v>
      </c>
    </row>
    <row r="939" spans="1:8" ht="29.1" hidden="1">
      <c r="A939" s="40" t="s">
        <v>1350</v>
      </c>
      <c r="B939" s="258" t="s">
        <v>1290</v>
      </c>
      <c r="C939" s="39" t="s">
        <v>756</v>
      </c>
      <c r="D939" s="1"/>
      <c r="E939" s="39"/>
      <c r="F939" s="1"/>
      <c r="H939" s="39" t="s">
        <v>1426</v>
      </c>
    </row>
    <row r="940" spans="1:8" ht="29.1" hidden="1">
      <c r="A940" s="40" t="s">
        <v>1350</v>
      </c>
      <c r="B940" s="258" t="s">
        <v>1292</v>
      </c>
      <c r="C940" s="39" t="s">
        <v>757</v>
      </c>
      <c r="D940" s="1"/>
      <c r="E940" s="39"/>
      <c r="F940" s="1"/>
      <c r="H940" s="40" t="s">
        <v>1427</v>
      </c>
    </row>
    <row r="941" spans="1:8" ht="29.1" hidden="1">
      <c r="A941" s="40" t="s">
        <v>1350</v>
      </c>
      <c r="B941" s="258" t="s">
        <v>1294</v>
      </c>
      <c r="C941" s="39" t="s">
        <v>758</v>
      </c>
      <c r="D941" s="1"/>
      <c r="E941" s="39"/>
      <c r="F941" s="1"/>
      <c r="H941" s="39" t="s">
        <v>1428</v>
      </c>
    </row>
    <row r="942" spans="1:8" ht="29.1" hidden="1">
      <c r="A942" s="40" t="s">
        <v>1350</v>
      </c>
      <c r="B942" s="258"/>
      <c r="C942" s="39" t="s">
        <v>759</v>
      </c>
      <c r="D942" s="1"/>
      <c r="E942" s="39"/>
      <c r="F942" s="1"/>
      <c r="H942" s="39" t="s">
        <v>1429</v>
      </c>
    </row>
    <row r="943" spans="1:8" ht="29.1" hidden="1">
      <c r="A943" s="40" t="s">
        <v>1350</v>
      </c>
      <c r="B943" s="258" t="s">
        <v>787</v>
      </c>
      <c r="C943" s="39" t="s">
        <v>417</v>
      </c>
      <c r="D943" s="1"/>
      <c r="E943" s="39"/>
      <c r="F943" s="1"/>
      <c r="H943" s="40" t="s">
        <v>1430</v>
      </c>
    </row>
    <row r="944" spans="1:8" ht="29.1" hidden="1">
      <c r="A944" s="40" t="s">
        <v>1350</v>
      </c>
      <c r="B944" s="258" t="s">
        <v>789</v>
      </c>
      <c r="C944" s="39" t="s">
        <v>419</v>
      </c>
      <c r="D944" s="1"/>
      <c r="E944" s="39"/>
      <c r="F944" s="1"/>
      <c r="H944" s="39" t="s">
        <v>1431</v>
      </c>
    </row>
    <row r="945" spans="1:8" ht="29.1" hidden="1">
      <c r="A945" s="40" t="s">
        <v>1350</v>
      </c>
      <c r="B945" s="258" t="s">
        <v>971</v>
      </c>
      <c r="C945" s="39" t="s">
        <v>561</v>
      </c>
      <c r="D945" s="1"/>
      <c r="E945" s="39"/>
      <c r="F945" s="1"/>
      <c r="H945" s="39" t="s">
        <v>1432</v>
      </c>
    </row>
    <row r="946" spans="1:8" ht="29.1" hidden="1">
      <c r="A946" s="40" t="s">
        <v>1350</v>
      </c>
      <c r="B946" s="258" t="s">
        <v>793</v>
      </c>
      <c r="C946" s="39" t="s">
        <v>422</v>
      </c>
      <c r="D946" s="1"/>
      <c r="E946" s="39"/>
      <c r="F946" s="1"/>
      <c r="H946" s="39" t="s">
        <v>1433</v>
      </c>
    </row>
    <row r="947" spans="1:8" ht="29.1" hidden="1">
      <c r="A947" s="40" t="s">
        <v>1350</v>
      </c>
      <c r="B947" s="258" t="s">
        <v>795</v>
      </c>
      <c r="C947" s="39" t="s">
        <v>423</v>
      </c>
      <c r="D947" s="1"/>
      <c r="E947" s="39"/>
      <c r="F947" s="1"/>
      <c r="H947" s="39" t="s">
        <v>1434</v>
      </c>
    </row>
    <row r="948" spans="1:8" ht="29.1" hidden="1">
      <c r="A948" s="40" t="s">
        <v>1350</v>
      </c>
      <c r="B948" s="258" t="s">
        <v>975</v>
      </c>
      <c r="C948" s="39" t="s">
        <v>563</v>
      </c>
      <c r="D948" s="1"/>
      <c r="E948" s="39"/>
      <c r="F948" s="1"/>
      <c r="H948" s="39" t="s">
        <v>1435</v>
      </c>
    </row>
    <row r="949" spans="1:8" ht="29.1" hidden="1">
      <c r="A949" s="40" t="s">
        <v>1350</v>
      </c>
      <c r="B949" s="258"/>
      <c r="C949" s="39" t="s">
        <v>425</v>
      </c>
      <c r="D949" s="1"/>
      <c r="E949" s="39"/>
      <c r="F949" s="1"/>
      <c r="H949" s="39" t="s">
        <v>1436</v>
      </c>
    </row>
    <row r="950" spans="1:8" ht="29.1" hidden="1">
      <c r="A950" s="40" t="s">
        <v>1350</v>
      </c>
      <c r="B950" s="258"/>
      <c r="C950" s="39" t="s">
        <v>426</v>
      </c>
      <c r="D950" s="1"/>
      <c r="E950" s="39"/>
      <c r="F950" s="1"/>
      <c r="H950" s="39" t="s">
        <v>1437</v>
      </c>
    </row>
    <row r="951" spans="1:8" ht="29.1" hidden="1">
      <c r="A951" s="40" t="s">
        <v>1350</v>
      </c>
      <c r="B951" s="258" t="s">
        <v>801</v>
      </c>
      <c r="C951" s="39" t="s">
        <v>427</v>
      </c>
      <c r="D951" s="1"/>
      <c r="E951" s="39"/>
      <c r="F951" s="1"/>
      <c r="H951" s="39" t="s">
        <v>1438</v>
      </c>
    </row>
    <row r="952" spans="1:8" ht="29.1" hidden="1">
      <c r="A952" s="40" t="s">
        <v>1350</v>
      </c>
      <c r="B952" s="258"/>
      <c r="C952" s="39" t="s">
        <v>428</v>
      </c>
      <c r="D952" s="1"/>
      <c r="E952" s="39"/>
      <c r="F952" s="1"/>
      <c r="H952" s="39" t="s">
        <v>1439</v>
      </c>
    </row>
    <row r="953" spans="1:8" ht="29.1" hidden="1">
      <c r="A953" s="40" t="s">
        <v>1350</v>
      </c>
      <c r="B953" s="258"/>
      <c r="C953" s="39" t="s">
        <v>429</v>
      </c>
      <c r="D953" s="1"/>
      <c r="E953" s="39"/>
      <c r="F953" s="1"/>
      <c r="H953" s="507" t="s">
        <v>1440</v>
      </c>
    </row>
    <row r="954" spans="1:8" ht="29.1" hidden="1">
      <c r="A954" s="40" t="s">
        <v>1350</v>
      </c>
      <c r="B954" s="258" t="s">
        <v>235</v>
      </c>
      <c r="C954" s="39" t="s">
        <v>178</v>
      </c>
      <c r="D954" s="1"/>
      <c r="E954" s="39"/>
      <c r="F954" s="1"/>
      <c r="H954" s="40" t="s">
        <v>1441</v>
      </c>
    </row>
    <row r="955" spans="1:8" ht="29.1" hidden="1">
      <c r="A955" s="40" t="s">
        <v>1350</v>
      </c>
      <c r="B955" s="258" t="s">
        <v>1309</v>
      </c>
      <c r="C955" s="39" t="s">
        <v>760</v>
      </c>
      <c r="D955" s="1"/>
      <c r="E955" s="39"/>
      <c r="F955" s="1"/>
      <c r="H955" s="39" t="s">
        <v>1442</v>
      </c>
    </row>
    <row r="956" spans="1:8" ht="29.1" hidden="1">
      <c r="A956" s="40" t="s">
        <v>1350</v>
      </c>
      <c r="B956" s="504" t="s">
        <v>149</v>
      </c>
      <c r="C956" s="39"/>
      <c r="D956" s="1"/>
      <c r="E956" s="39"/>
      <c r="F956" s="1"/>
      <c r="H956" s="507" t="s">
        <v>1443</v>
      </c>
    </row>
    <row r="957" spans="1:8" ht="29.1" hidden="1">
      <c r="A957" s="40" t="s">
        <v>1350</v>
      </c>
      <c r="B957" s="504" t="s">
        <v>151</v>
      </c>
      <c r="C957" s="39"/>
      <c r="D957" s="1"/>
      <c r="E957" s="39"/>
      <c r="F957" s="1"/>
      <c r="H957" s="39" t="s">
        <v>1444</v>
      </c>
    </row>
    <row r="958" spans="1:8" ht="29.1" hidden="1">
      <c r="A958" s="40" t="s">
        <v>1350</v>
      </c>
      <c r="B958" s="504" t="s">
        <v>153</v>
      </c>
      <c r="C958" s="39"/>
      <c r="D958" s="1"/>
      <c r="E958" s="39"/>
      <c r="F958" s="1"/>
      <c r="H958" s="40" t="s">
        <v>1445</v>
      </c>
    </row>
    <row r="959" spans="1:8" ht="29.1" hidden="1">
      <c r="A959" s="40" t="s">
        <v>1350</v>
      </c>
      <c r="B959" s="504" t="s">
        <v>155</v>
      </c>
      <c r="C959" s="39"/>
      <c r="D959" s="1"/>
      <c r="E959" s="39"/>
      <c r="F959" s="1"/>
      <c r="H959" s="71" t="s">
        <v>1446</v>
      </c>
    </row>
    <row r="960" spans="1:8" ht="29.1" hidden="1">
      <c r="A960" s="40" t="s">
        <v>1350</v>
      </c>
      <c r="B960" s="504" t="s">
        <v>157</v>
      </c>
      <c r="C960" s="39"/>
      <c r="D960" s="1"/>
      <c r="E960" s="39"/>
      <c r="F960" s="1"/>
      <c r="H960" s="71" t="s">
        <v>1447</v>
      </c>
    </row>
    <row r="961" spans="1:8" hidden="1">
      <c r="A961" s="40" t="s">
        <v>1448</v>
      </c>
      <c r="B961" s="496" t="s">
        <v>34</v>
      </c>
      <c r="C961" s="39" t="s">
        <v>430</v>
      </c>
      <c r="D961" s="1"/>
      <c r="E961" s="39"/>
      <c r="F961" s="1"/>
      <c r="H961" s="71" t="s">
        <v>1449</v>
      </c>
    </row>
    <row r="962" spans="1:8" hidden="1">
      <c r="A962" s="40" t="s">
        <v>1448</v>
      </c>
      <c r="B962" s="509" t="s">
        <v>712</v>
      </c>
      <c r="C962" s="71" t="s">
        <v>376</v>
      </c>
      <c r="D962" s="1"/>
      <c r="E962" s="39"/>
      <c r="F962" s="1"/>
      <c r="H962" s="71" t="s">
        <v>1450</v>
      </c>
    </row>
    <row r="963" spans="1:8" hidden="1">
      <c r="A963" s="40" t="s">
        <v>1448</v>
      </c>
      <c r="B963" s="509" t="s">
        <v>816</v>
      </c>
      <c r="C963" s="39" t="s">
        <v>433</v>
      </c>
      <c r="D963" s="1"/>
      <c r="E963" s="39"/>
      <c r="F963" s="1"/>
      <c r="H963" s="71" t="s">
        <v>1451</v>
      </c>
    </row>
    <row r="964" spans="1:8" hidden="1">
      <c r="A964" s="40" t="s">
        <v>1448</v>
      </c>
      <c r="B964" s="509" t="s">
        <v>1452</v>
      </c>
      <c r="C964" s="39" t="s">
        <v>802</v>
      </c>
      <c r="D964" s="1"/>
      <c r="E964" s="39"/>
      <c r="F964" s="1"/>
      <c r="H964" s="71" t="s">
        <v>1453</v>
      </c>
    </row>
    <row r="965" spans="1:8" hidden="1">
      <c r="A965" s="40" t="s">
        <v>1448</v>
      </c>
      <c r="B965" s="509" t="s">
        <v>1454</v>
      </c>
      <c r="C965" s="39" t="s">
        <v>803</v>
      </c>
      <c r="D965" s="1"/>
      <c r="E965" s="39"/>
      <c r="F965" s="1"/>
      <c r="H965" s="71" t="s">
        <v>1455</v>
      </c>
    </row>
    <row r="966" spans="1:8" hidden="1">
      <c r="A966" s="40" t="s">
        <v>1448</v>
      </c>
      <c r="B966" s="509" t="s">
        <v>726</v>
      </c>
      <c r="C966" s="503" t="s">
        <v>384</v>
      </c>
      <c r="D966" s="1"/>
      <c r="E966" s="39"/>
      <c r="F966" s="1"/>
      <c r="H966" s="71" t="s">
        <v>1456</v>
      </c>
    </row>
    <row r="967" spans="1:8" hidden="1">
      <c r="A967" s="40" t="s">
        <v>1448</v>
      </c>
      <c r="B967" s="509" t="s">
        <v>732</v>
      </c>
      <c r="C967" s="71" t="s">
        <v>387</v>
      </c>
      <c r="D967" s="1"/>
      <c r="E967" s="39"/>
      <c r="F967" s="1"/>
      <c r="H967" s="71" t="s">
        <v>1457</v>
      </c>
    </row>
    <row r="968" spans="1:8" hidden="1">
      <c r="A968" s="40" t="s">
        <v>1448</v>
      </c>
      <c r="B968" s="509" t="s">
        <v>734</v>
      </c>
      <c r="C968" s="39" t="s">
        <v>388</v>
      </c>
      <c r="D968" s="1"/>
      <c r="E968" s="39"/>
      <c r="F968" s="1"/>
      <c r="H968" s="71" t="s">
        <v>1458</v>
      </c>
    </row>
    <row r="969" spans="1:8" hidden="1">
      <c r="A969" s="40" t="s">
        <v>1448</v>
      </c>
      <c r="B969" s="509" t="s">
        <v>1110</v>
      </c>
      <c r="C969" s="503" t="s">
        <v>639</v>
      </c>
      <c r="D969" s="1"/>
      <c r="E969" s="39"/>
      <c r="F969" s="1"/>
      <c r="H969" s="71" t="s">
        <v>1459</v>
      </c>
    </row>
    <row r="970" spans="1:8" hidden="1">
      <c r="A970" s="40" t="s">
        <v>1448</v>
      </c>
      <c r="B970" s="509"/>
      <c r="C970" s="39" t="s">
        <v>594</v>
      </c>
      <c r="D970" s="1"/>
      <c r="E970" s="39"/>
      <c r="F970" s="1"/>
      <c r="H970" s="71" t="s">
        <v>1460</v>
      </c>
    </row>
    <row r="971" spans="1:8" hidden="1">
      <c r="A971" s="40" t="s">
        <v>1448</v>
      </c>
      <c r="B971" s="509" t="s">
        <v>741</v>
      </c>
      <c r="C971" s="39" t="s">
        <v>391</v>
      </c>
      <c r="D971" s="1"/>
      <c r="E971" s="39"/>
      <c r="F971" s="1"/>
      <c r="H971" s="71" t="s">
        <v>1461</v>
      </c>
    </row>
    <row r="972" spans="1:8" hidden="1">
      <c r="A972" s="40" t="s">
        <v>1448</v>
      </c>
      <c r="B972" s="509" t="s">
        <v>743</v>
      </c>
      <c r="C972" s="39" t="s">
        <v>392</v>
      </c>
      <c r="D972" s="1"/>
      <c r="E972" s="39"/>
      <c r="F972" s="1"/>
      <c r="H972" s="71" t="s">
        <v>1462</v>
      </c>
    </row>
    <row r="973" spans="1:8" hidden="1">
      <c r="A973" s="40" t="s">
        <v>1448</v>
      </c>
      <c r="B973" s="509" t="s">
        <v>745</v>
      </c>
      <c r="C973" s="39" t="s">
        <v>393</v>
      </c>
      <c r="D973" s="1"/>
      <c r="E973" s="39"/>
      <c r="F973" s="1"/>
      <c r="H973" s="71" t="s">
        <v>1463</v>
      </c>
    </row>
    <row r="974" spans="1:8" hidden="1">
      <c r="A974" s="40" t="s">
        <v>1448</v>
      </c>
      <c r="B974" s="509" t="s">
        <v>747</v>
      </c>
      <c r="C974" s="39" t="s">
        <v>394</v>
      </c>
      <c r="D974" s="1"/>
      <c r="E974" s="39"/>
      <c r="F974" s="1"/>
      <c r="H974" s="71" t="s">
        <v>1464</v>
      </c>
    </row>
    <row r="975" spans="1:8" hidden="1">
      <c r="A975" s="40" t="s">
        <v>1448</v>
      </c>
      <c r="B975" s="509" t="s">
        <v>749</v>
      </c>
      <c r="C975" s="39" t="s">
        <v>395</v>
      </c>
      <c r="D975" s="1"/>
      <c r="E975" s="39"/>
      <c r="F975" s="1"/>
      <c r="H975" s="71" t="s">
        <v>1465</v>
      </c>
    </row>
    <row r="976" spans="1:8" hidden="1">
      <c r="A976" s="40" t="s">
        <v>1448</v>
      </c>
      <c r="B976" s="509" t="s">
        <v>751</v>
      </c>
      <c r="C976" s="39" t="s">
        <v>396</v>
      </c>
      <c r="D976" s="1"/>
      <c r="E976" s="39"/>
      <c r="F976" s="1"/>
      <c r="H976" s="71" t="s">
        <v>1466</v>
      </c>
    </row>
    <row r="977" spans="1:8" hidden="1">
      <c r="A977" s="40" t="s">
        <v>1448</v>
      </c>
      <c r="B977" s="509"/>
      <c r="C977" s="39" t="s">
        <v>397</v>
      </c>
      <c r="D977" s="1"/>
      <c r="E977" s="39"/>
      <c r="F977" s="1"/>
      <c r="H977" s="71" t="s">
        <v>1467</v>
      </c>
    </row>
    <row r="978" spans="1:8" hidden="1">
      <c r="A978" s="40" t="s">
        <v>1448</v>
      </c>
      <c r="B978" s="509"/>
      <c r="C978" s="39" t="s">
        <v>398</v>
      </c>
      <c r="D978" s="1"/>
      <c r="E978" s="39"/>
      <c r="F978" s="1"/>
      <c r="H978" s="71" t="s">
        <v>1468</v>
      </c>
    </row>
    <row r="979" spans="1:8" hidden="1">
      <c r="A979" s="40" t="s">
        <v>1448</v>
      </c>
      <c r="B979" s="509"/>
      <c r="C979" s="39" t="s">
        <v>399</v>
      </c>
      <c r="D979" s="1"/>
      <c r="E979" s="39"/>
      <c r="F979" s="1"/>
      <c r="H979" s="71" t="s">
        <v>1469</v>
      </c>
    </row>
    <row r="980" spans="1:8" hidden="1">
      <c r="A980" s="40" t="s">
        <v>1448</v>
      </c>
      <c r="B980" s="509"/>
      <c r="C980" s="39" t="s">
        <v>400</v>
      </c>
      <c r="D980" s="1"/>
      <c r="E980" s="39"/>
      <c r="F980" s="1"/>
      <c r="H980" s="71" t="s">
        <v>1470</v>
      </c>
    </row>
    <row r="981" spans="1:8" hidden="1">
      <c r="A981" s="40" t="s">
        <v>1448</v>
      </c>
      <c r="B981" s="509"/>
      <c r="C981" s="39" t="s">
        <v>401</v>
      </c>
      <c r="D981" s="1"/>
      <c r="E981" s="39"/>
      <c r="F981" s="1"/>
      <c r="H981" s="71" t="s">
        <v>1471</v>
      </c>
    </row>
    <row r="982" spans="1:8" hidden="1">
      <c r="A982" s="40" t="s">
        <v>1448</v>
      </c>
      <c r="B982" s="509"/>
      <c r="C982" s="39" t="s">
        <v>804</v>
      </c>
      <c r="D982" s="1"/>
      <c r="E982" s="39"/>
      <c r="F982" s="1"/>
      <c r="H982" s="71" t="s">
        <v>1472</v>
      </c>
    </row>
    <row r="983" spans="1:8" hidden="1">
      <c r="A983" s="40" t="s">
        <v>1448</v>
      </c>
      <c r="B983" s="509"/>
      <c r="C983" s="39" t="s">
        <v>403</v>
      </c>
      <c r="D983" s="1"/>
      <c r="E983" s="39"/>
      <c r="F983" s="1"/>
      <c r="H983" s="71" t="s">
        <v>1473</v>
      </c>
    </row>
    <row r="984" spans="1:8" hidden="1">
      <c r="A984" s="40" t="s">
        <v>1448</v>
      </c>
      <c r="B984" s="509"/>
      <c r="C984" s="39" t="s">
        <v>404</v>
      </c>
      <c r="D984" s="1"/>
      <c r="E984" s="39"/>
      <c r="F984" s="1"/>
      <c r="H984" s="71" t="s">
        <v>1474</v>
      </c>
    </row>
    <row r="985" spans="1:8" hidden="1">
      <c r="A985" s="40" t="s">
        <v>1448</v>
      </c>
      <c r="B985" s="509"/>
      <c r="C985" s="39" t="s">
        <v>547</v>
      </c>
      <c r="D985" s="1"/>
      <c r="E985" s="39"/>
      <c r="F985" s="1"/>
      <c r="H985" s="39" t="s">
        <v>1475</v>
      </c>
    </row>
    <row r="986" spans="1:8" hidden="1">
      <c r="A986" s="40" t="s">
        <v>1448</v>
      </c>
      <c r="B986" s="509" t="s">
        <v>730</v>
      </c>
      <c r="C986" s="39" t="s">
        <v>386</v>
      </c>
      <c r="D986" s="1"/>
      <c r="E986" s="39"/>
      <c r="F986" s="1"/>
      <c r="H986" s="39" t="s">
        <v>1476</v>
      </c>
    </row>
    <row r="987" spans="1:8" hidden="1">
      <c r="A987" s="40" t="s">
        <v>1448</v>
      </c>
      <c r="B987" s="509" t="s">
        <v>948</v>
      </c>
      <c r="C987" s="39" t="s">
        <v>549</v>
      </c>
      <c r="D987" s="1"/>
      <c r="E987" s="39"/>
      <c r="F987" s="1"/>
      <c r="H987" s="39" t="s">
        <v>1477</v>
      </c>
    </row>
    <row r="988" spans="1:8" hidden="1">
      <c r="A988" s="40" t="s">
        <v>1448</v>
      </c>
      <c r="B988" s="509" t="s">
        <v>1478</v>
      </c>
      <c r="C988" s="39" t="s">
        <v>805</v>
      </c>
      <c r="D988" s="1"/>
      <c r="E988" s="39"/>
      <c r="F988" s="1"/>
      <c r="H988" s="71" t="s">
        <v>1479</v>
      </c>
    </row>
    <row r="989" spans="1:8" hidden="1">
      <c r="A989" s="40" t="s">
        <v>1448</v>
      </c>
      <c r="B989" s="509" t="s">
        <v>1480</v>
      </c>
      <c r="C989" s="39" t="s">
        <v>806</v>
      </c>
      <c r="D989" s="1"/>
      <c r="E989" s="39"/>
      <c r="F989" s="1"/>
      <c r="H989" s="71" t="s">
        <v>1481</v>
      </c>
    </row>
    <row r="990" spans="1:8" hidden="1">
      <c r="A990" s="40" t="s">
        <v>1448</v>
      </c>
      <c r="B990" s="509" t="s">
        <v>1482</v>
      </c>
      <c r="C990" s="39" t="s">
        <v>807</v>
      </c>
      <c r="D990" s="1"/>
      <c r="E990" s="39"/>
      <c r="F990" s="1"/>
      <c r="H990" s="71" t="s">
        <v>1483</v>
      </c>
    </row>
    <row r="991" spans="1:8" hidden="1">
      <c r="A991" s="40" t="s">
        <v>1448</v>
      </c>
      <c r="B991" s="509" t="s">
        <v>956</v>
      </c>
      <c r="C991" s="39" t="s">
        <v>554</v>
      </c>
      <c r="D991" s="1"/>
      <c r="E991" s="39"/>
      <c r="F991" s="1"/>
      <c r="H991" s="71" t="s">
        <v>1484</v>
      </c>
    </row>
    <row r="992" spans="1:8" hidden="1">
      <c r="A992" s="40" t="s">
        <v>1448</v>
      </c>
      <c r="B992" s="509" t="s">
        <v>777</v>
      </c>
      <c r="C992" s="39" t="s">
        <v>412</v>
      </c>
      <c r="D992" s="1"/>
      <c r="E992" s="39"/>
      <c r="F992" s="1"/>
      <c r="H992" s="39" t="s">
        <v>1485</v>
      </c>
    </row>
    <row r="993" spans="1:8" hidden="1">
      <c r="A993" s="40" t="s">
        <v>1448</v>
      </c>
      <c r="B993" s="509" t="s">
        <v>781</v>
      </c>
      <c r="C993" s="39" t="s">
        <v>414</v>
      </c>
      <c r="D993" s="1"/>
      <c r="E993" s="39"/>
      <c r="F993" s="1"/>
      <c r="H993" s="39" t="s">
        <v>1486</v>
      </c>
    </row>
    <row r="994" spans="1:8" hidden="1">
      <c r="A994" s="40" t="s">
        <v>1448</v>
      </c>
      <c r="B994" s="509" t="s">
        <v>1487</v>
      </c>
      <c r="C994" s="39" t="s">
        <v>808</v>
      </c>
      <c r="D994" s="1"/>
      <c r="E994" s="39"/>
      <c r="F994" s="1"/>
      <c r="H994" s="39" t="s">
        <v>1488</v>
      </c>
    </row>
    <row r="995" spans="1:8" hidden="1">
      <c r="A995" s="40" t="s">
        <v>1448</v>
      </c>
      <c r="B995" s="496" t="s">
        <v>149</v>
      </c>
      <c r="C995" s="39"/>
      <c r="D995" s="1"/>
      <c r="E995" s="39"/>
      <c r="F995" s="1"/>
      <c r="H995" s="39" t="s">
        <v>1489</v>
      </c>
    </row>
    <row r="996" spans="1:8" hidden="1">
      <c r="A996" s="40" t="s">
        <v>1448</v>
      </c>
      <c r="B996" s="496" t="s">
        <v>151</v>
      </c>
      <c r="C996" s="39"/>
      <c r="D996" s="1"/>
      <c r="E996" s="39"/>
      <c r="F996" s="1"/>
      <c r="H996" s="39" t="s">
        <v>1490</v>
      </c>
    </row>
    <row r="997" spans="1:8" hidden="1">
      <c r="A997" s="40" t="s">
        <v>1448</v>
      </c>
      <c r="B997" s="496" t="s">
        <v>153</v>
      </c>
      <c r="C997" s="39"/>
      <c r="D997" s="1"/>
      <c r="E997" s="39"/>
      <c r="F997" s="1"/>
      <c r="H997" s="39" t="s">
        <v>1491</v>
      </c>
    </row>
    <row r="998" spans="1:8" hidden="1">
      <c r="A998" s="40" t="s">
        <v>1448</v>
      </c>
      <c r="B998" s="496" t="s">
        <v>155</v>
      </c>
      <c r="C998" s="39"/>
      <c r="D998" s="1"/>
      <c r="E998" s="39"/>
      <c r="F998" s="1"/>
      <c r="H998" s="39" t="s">
        <v>1492</v>
      </c>
    </row>
    <row r="999" spans="1:8" hidden="1">
      <c r="A999" s="40" t="s">
        <v>1448</v>
      </c>
      <c r="B999" s="496" t="s">
        <v>157</v>
      </c>
      <c r="C999" s="39"/>
      <c r="D999" s="1"/>
      <c r="E999" s="39"/>
      <c r="F999" s="1"/>
      <c r="H999" s="39" t="s">
        <v>1493</v>
      </c>
    </row>
    <row r="1000" spans="1:8" hidden="1">
      <c r="A1000" s="40" t="s">
        <v>1494</v>
      </c>
      <c r="B1000" s="496" t="s">
        <v>34</v>
      </c>
      <c r="C1000" s="511"/>
      <c r="D1000" s="1"/>
      <c r="E1000" s="39"/>
      <c r="F1000" s="1"/>
      <c r="H1000" s="39" t="s">
        <v>1495</v>
      </c>
    </row>
    <row r="1001" spans="1:8" hidden="1">
      <c r="A1001" s="40" t="s">
        <v>1494</v>
      </c>
      <c r="B1001" s="258"/>
      <c r="C1001" s="40" t="s">
        <v>809</v>
      </c>
      <c r="D1001" s="1"/>
      <c r="E1001" s="39"/>
      <c r="F1001" s="1"/>
      <c r="H1001" s="46" t="s">
        <v>1496</v>
      </c>
    </row>
    <row r="1002" spans="1:8" hidden="1">
      <c r="A1002" s="40" t="s">
        <v>1494</v>
      </c>
      <c r="B1002" s="258"/>
      <c r="C1002" s="40" t="s">
        <v>350</v>
      </c>
      <c r="D1002" s="1"/>
      <c r="E1002" s="39"/>
      <c r="F1002" s="60" t="s">
        <v>1497</v>
      </c>
      <c r="G1002" s="512"/>
      <c r="H1002" s="46" t="s">
        <v>1498</v>
      </c>
    </row>
    <row r="1003" spans="1:8" hidden="1">
      <c r="A1003" s="40" t="s">
        <v>1494</v>
      </c>
      <c r="B1003" s="258" t="s">
        <v>41</v>
      </c>
      <c r="C1003" s="40" t="s">
        <v>38</v>
      </c>
      <c r="D1003" s="1"/>
      <c r="E1003" s="39"/>
      <c r="F1003" s="1"/>
      <c r="H1003" s="46" t="s">
        <v>1499</v>
      </c>
    </row>
    <row r="1004" spans="1:8" hidden="1">
      <c r="A1004" s="40" t="s">
        <v>1494</v>
      </c>
      <c r="B1004" s="258" t="s">
        <v>1500</v>
      </c>
      <c r="C1004" s="40" t="s">
        <v>810</v>
      </c>
      <c r="D1004" s="1"/>
      <c r="E1004" s="39"/>
      <c r="F1004" s="1"/>
      <c r="H1004" s="39" t="s">
        <v>1501</v>
      </c>
    </row>
    <row r="1005" spans="1:8" hidden="1">
      <c r="A1005" s="40" t="s">
        <v>1494</v>
      </c>
      <c r="B1005" s="258" t="s">
        <v>53</v>
      </c>
      <c r="C1005" s="40" t="s">
        <v>52</v>
      </c>
      <c r="D1005" s="1"/>
      <c r="E1005" s="39"/>
      <c r="F1005" s="1"/>
      <c r="H1005" s="39" t="s">
        <v>1502</v>
      </c>
    </row>
    <row r="1006" spans="1:8" hidden="1">
      <c r="A1006" s="40" t="s">
        <v>1494</v>
      </c>
      <c r="B1006" s="258" t="s">
        <v>1503</v>
      </c>
      <c r="C1006" s="40" t="s">
        <v>812</v>
      </c>
      <c r="D1006" s="1"/>
      <c r="E1006" s="39"/>
      <c r="F1006" s="1"/>
      <c r="H1006" s="39" t="s">
        <v>1504</v>
      </c>
    </row>
    <row r="1007" spans="1:8" hidden="1">
      <c r="A1007" s="40" t="s">
        <v>1494</v>
      </c>
      <c r="B1007" s="258" t="s">
        <v>1505</v>
      </c>
      <c r="C1007" s="40" t="s">
        <v>814</v>
      </c>
      <c r="D1007" s="1"/>
      <c r="E1007" s="39"/>
      <c r="F1007" s="1"/>
      <c r="H1007" s="39" t="s">
        <v>1506</v>
      </c>
    </row>
    <row r="1008" spans="1:8" hidden="1">
      <c r="A1008" s="40" t="s">
        <v>1494</v>
      </c>
      <c r="B1008" s="1" t="s">
        <v>1507</v>
      </c>
      <c r="C1008" s="505" t="s">
        <v>815</v>
      </c>
      <c r="D1008" s="1"/>
      <c r="E1008" s="39" t="s">
        <v>1507</v>
      </c>
      <c r="F1008" s="1"/>
      <c r="H1008" s="39" t="s">
        <v>1508</v>
      </c>
    </row>
    <row r="1009" spans="1:8" hidden="1">
      <c r="A1009" s="40" t="s">
        <v>1494</v>
      </c>
      <c r="B1009" s="258" t="s">
        <v>1509</v>
      </c>
      <c r="C1009" s="40" t="s">
        <v>817</v>
      </c>
      <c r="D1009" s="1"/>
      <c r="E1009" s="39"/>
      <c r="F1009" s="1"/>
      <c r="H1009" s="39" t="s">
        <v>1510</v>
      </c>
    </row>
    <row r="1010" spans="1:8" hidden="1">
      <c r="A1010" s="40" t="s">
        <v>1494</v>
      </c>
      <c r="B1010" s="496" t="s">
        <v>149</v>
      </c>
      <c r="C1010" s="258"/>
      <c r="D1010" s="1"/>
      <c r="E1010" s="39"/>
      <c r="F1010" s="1"/>
      <c r="H1010" s="40" t="s">
        <v>1511</v>
      </c>
    </row>
    <row r="1011" spans="1:8" hidden="1">
      <c r="A1011" s="40" t="s">
        <v>1494</v>
      </c>
      <c r="B1011" s="496" t="s">
        <v>151</v>
      </c>
      <c r="C1011" s="258"/>
      <c r="D1011" s="1"/>
      <c r="E1011" s="39"/>
      <c r="F1011" s="1"/>
      <c r="H1011" s="39" t="s">
        <v>1512</v>
      </c>
    </row>
    <row r="1012" spans="1:8" hidden="1">
      <c r="A1012" s="40" t="s">
        <v>1494</v>
      </c>
      <c r="B1012" s="496" t="s">
        <v>153</v>
      </c>
      <c r="C1012" s="258"/>
      <c r="D1012" s="1"/>
      <c r="E1012" s="39"/>
      <c r="F1012" s="1"/>
      <c r="H1012" s="39" t="s">
        <v>1513</v>
      </c>
    </row>
    <row r="1013" spans="1:8" hidden="1">
      <c r="A1013" s="40" t="s">
        <v>1494</v>
      </c>
      <c r="B1013" s="496" t="s">
        <v>155</v>
      </c>
      <c r="C1013" s="258"/>
      <c r="D1013" s="1"/>
      <c r="E1013" s="39"/>
      <c r="F1013" s="1"/>
      <c r="H1013" s="39" t="s">
        <v>1514</v>
      </c>
    </row>
    <row r="1014" spans="1:8" hidden="1">
      <c r="A1014" s="40" t="s">
        <v>1494</v>
      </c>
      <c r="B1014" s="496" t="s">
        <v>157</v>
      </c>
      <c r="C1014" s="258"/>
      <c r="D1014" s="1"/>
      <c r="E1014" s="39"/>
      <c r="F1014" s="1"/>
      <c r="H1014" s="39" t="s">
        <v>1515</v>
      </c>
    </row>
    <row r="1015" spans="1:8" hidden="1">
      <c r="A1015" s="40" t="s">
        <v>1516</v>
      </c>
      <c r="B1015" s="496" t="s">
        <v>34</v>
      </c>
      <c r="C1015" s="258" t="s">
        <v>430</v>
      </c>
      <c r="D1015" s="1"/>
      <c r="E1015" s="39"/>
      <c r="F1015" s="1"/>
      <c r="H1015" s="39" t="s">
        <v>1517</v>
      </c>
    </row>
    <row r="1016" spans="1:8" hidden="1">
      <c r="A1016" s="40" t="s">
        <v>1516</v>
      </c>
      <c r="B1016" s="45"/>
      <c r="C1016" s="258" t="s">
        <v>819</v>
      </c>
      <c r="D1016" s="1"/>
      <c r="E1016" s="39"/>
      <c r="F1016" s="1"/>
      <c r="H1016" s="39" t="s">
        <v>1518</v>
      </c>
    </row>
    <row r="1017" spans="1:8" hidden="1">
      <c r="A1017" s="40" t="s">
        <v>1516</v>
      </c>
      <c r="B1017" s="45"/>
      <c r="C1017" s="258" t="s">
        <v>350</v>
      </c>
      <c r="D1017" s="1"/>
      <c r="E1017" s="39"/>
      <c r="F1017" s="513" t="s">
        <v>1519</v>
      </c>
      <c r="H1017" s="39" t="s">
        <v>1520</v>
      </c>
    </row>
    <row r="1018" spans="1:8" hidden="1">
      <c r="A1018" s="40" t="s">
        <v>1516</v>
      </c>
      <c r="B1018" s="45"/>
      <c r="C1018" s="258" t="s">
        <v>820</v>
      </c>
      <c r="D1018" s="1"/>
      <c r="E1018" s="39"/>
      <c r="F1018" s="16" t="s">
        <v>1521</v>
      </c>
      <c r="H1018" s="39" t="s">
        <v>1522</v>
      </c>
    </row>
    <row r="1019" spans="1:8" hidden="1">
      <c r="A1019" s="40" t="s">
        <v>1516</v>
      </c>
      <c r="B1019" s="45" t="s">
        <v>1523</v>
      </c>
      <c r="C1019" s="258" t="s">
        <v>822</v>
      </c>
      <c r="D1019" s="1"/>
      <c r="E1019" s="39"/>
      <c r="F1019" s="1"/>
      <c r="H1019" s="39" t="s">
        <v>1524</v>
      </c>
    </row>
    <row r="1020" spans="1:8" hidden="1">
      <c r="A1020" s="40" t="s">
        <v>1516</v>
      </c>
      <c r="B1020" s="45" t="s">
        <v>1525</v>
      </c>
      <c r="C1020" s="258" t="s">
        <v>824</v>
      </c>
      <c r="D1020" s="1"/>
      <c r="E1020" s="39"/>
      <c r="F1020" s="1"/>
      <c r="H1020" s="39" t="s">
        <v>1526</v>
      </c>
    </row>
    <row r="1021" spans="1:8" hidden="1">
      <c r="A1021" s="40" t="s">
        <v>1516</v>
      </c>
      <c r="B1021" s="45" t="s">
        <v>1098</v>
      </c>
      <c r="C1021" s="258" t="s">
        <v>631</v>
      </c>
      <c r="D1021" s="1"/>
      <c r="E1021" s="39"/>
      <c r="F1021" s="1"/>
      <c r="H1021" s="39" t="s">
        <v>1527</v>
      </c>
    </row>
    <row r="1022" spans="1:8" hidden="1">
      <c r="A1022" s="40" t="s">
        <v>1516</v>
      </c>
      <c r="B1022" s="45" t="s">
        <v>1528</v>
      </c>
      <c r="C1022" s="258" t="s">
        <v>825</v>
      </c>
      <c r="D1022" s="1"/>
      <c r="E1022" s="39"/>
      <c r="F1022" s="1"/>
      <c r="H1022" s="39" t="s">
        <v>1529</v>
      </c>
    </row>
    <row r="1023" spans="1:8" hidden="1">
      <c r="A1023" s="40" t="s">
        <v>1516</v>
      </c>
      <c r="B1023" s="45" t="s">
        <v>1530</v>
      </c>
      <c r="C1023" s="258" t="s">
        <v>827</v>
      </c>
      <c r="D1023" s="1"/>
      <c r="E1023" s="39"/>
      <c r="F1023" s="1"/>
      <c r="H1023" s="39" t="s">
        <v>1531</v>
      </c>
    </row>
    <row r="1024" spans="1:8" hidden="1">
      <c r="A1024" s="40" t="s">
        <v>1516</v>
      </c>
      <c r="B1024" s="45"/>
      <c r="C1024" s="258" t="s">
        <v>829</v>
      </c>
      <c r="D1024" s="1"/>
      <c r="E1024" s="39"/>
      <c r="F1024" s="1"/>
      <c r="H1024" s="39" t="s">
        <v>1532</v>
      </c>
    </row>
    <row r="1025" spans="1:8" hidden="1">
      <c r="A1025" s="40" t="s">
        <v>1516</v>
      </c>
      <c r="B1025" s="45" t="s">
        <v>1533</v>
      </c>
      <c r="C1025" s="258" t="s">
        <v>831</v>
      </c>
      <c r="D1025" s="1"/>
      <c r="E1025" s="39"/>
      <c r="F1025" s="1"/>
      <c r="H1025" s="39" t="s">
        <v>1534</v>
      </c>
    </row>
    <row r="1026" spans="1:8" hidden="1">
      <c r="A1026" s="40" t="s">
        <v>1516</v>
      </c>
      <c r="B1026" s="45" t="s">
        <v>1535</v>
      </c>
      <c r="C1026" s="258" t="s">
        <v>832</v>
      </c>
      <c r="D1026" s="1"/>
      <c r="E1026" s="39"/>
      <c r="F1026" s="1"/>
      <c r="H1026" s="39" t="s">
        <v>1536</v>
      </c>
    </row>
    <row r="1027" spans="1:8" hidden="1">
      <c r="A1027" s="40" t="s">
        <v>1516</v>
      </c>
      <c r="B1027" s="45" t="s">
        <v>1537</v>
      </c>
      <c r="C1027" s="258" t="s">
        <v>833</v>
      </c>
      <c r="D1027" s="1"/>
      <c r="E1027" s="39"/>
      <c r="F1027" s="1"/>
      <c r="H1027" s="39" t="s">
        <v>1538</v>
      </c>
    </row>
    <row r="1028" spans="1:8" hidden="1">
      <c r="A1028" s="40" t="s">
        <v>1516</v>
      </c>
      <c r="B1028" s="45" t="s">
        <v>1539</v>
      </c>
      <c r="C1028" s="258" t="s">
        <v>835</v>
      </c>
      <c r="D1028" s="1"/>
      <c r="E1028" s="39"/>
      <c r="F1028" s="1"/>
      <c r="H1028" s="39" t="s">
        <v>1540</v>
      </c>
    </row>
    <row r="1029" spans="1:8" hidden="1">
      <c r="A1029" s="40" t="s">
        <v>1516</v>
      </c>
      <c r="B1029" s="45" t="s">
        <v>1541</v>
      </c>
      <c r="C1029" s="258" t="s">
        <v>837</v>
      </c>
      <c r="D1029" s="1"/>
      <c r="E1029" s="39"/>
      <c r="F1029" s="1"/>
      <c r="H1029" s="39" t="s">
        <v>1542</v>
      </c>
    </row>
    <row r="1030" spans="1:8" hidden="1">
      <c r="A1030" s="40" t="s">
        <v>1516</v>
      </c>
      <c r="B1030" s="45" t="s">
        <v>1543</v>
      </c>
      <c r="C1030" s="258" t="s">
        <v>838</v>
      </c>
      <c r="D1030" s="1"/>
      <c r="E1030" s="39"/>
      <c r="F1030" s="1"/>
      <c r="H1030" s="514" t="s">
        <v>1544</v>
      </c>
    </row>
    <row r="1031" spans="1:8" ht="29.1" hidden="1">
      <c r="A1031" s="40" t="s">
        <v>1516</v>
      </c>
      <c r="B1031" s="45" t="s">
        <v>1545</v>
      </c>
      <c r="C1031" s="258" t="s">
        <v>839</v>
      </c>
      <c r="D1031" s="1"/>
      <c r="E1031" s="39"/>
      <c r="F1031" s="1"/>
      <c r="H1031" s="45" t="s">
        <v>1546</v>
      </c>
    </row>
    <row r="1032" spans="1:8" hidden="1">
      <c r="A1032" s="40" t="s">
        <v>1516</v>
      </c>
      <c r="B1032" s="45"/>
      <c r="C1032" s="258" t="s">
        <v>841</v>
      </c>
      <c r="D1032" s="1"/>
      <c r="E1032" s="39"/>
      <c r="F1032" s="1"/>
      <c r="H1032" s="45" t="s">
        <v>1547</v>
      </c>
    </row>
    <row r="1033" spans="1:8" hidden="1">
      <c r="A1033" s="40" t="s">
        <v>1516</v>
      </c>
      <c r="B1033" s="45" t="s">
        <v>1548</v>
      </c>
      <c r="C1033" s="258" t="s">
        <v>843</v>
      </c>
      <c r="D1033" s="1"/>
      <c r="E1033" s="39"/>
      <c r="F1033" s="1"/>
      <c r="H1033" s="45" t="s">
        <v>1549</v>
      </c>
    </row>
    <row r="1034" spans="1:8" ht="29.1" hidden="1">
      <c r="A1034" s="40" t="s">
        <v>1516</v>
      </c>
      <c r="B1034" s="45" t="s">
        <v>1550</v>
      </c>
      <c r="C1034" s="258" t="s">
        <v>845</v>
      </c>
      <c r="D1034" s="1"/>
      <c r="E1034" s="39"/>
      <c r="F1034" s="1"/>
      <c r="H1034" s="40" t="s">
        <v>1551</v>
      </c>
    </row>
    <row r="1035" spans="1:8" ht="29.1" hidden="1">
      <c r="A1035" s="40" t="s">
        <v>1516</v>
      </c>
      <c r="B1035" s="45" t="s">
        <v>1552</v>
      </c>
      <c r="C1035" s="258" t="s">
        <v>847</v>
      </c>
      <c r="D1035" s="1"/>
      <c r="E1035" s="39"/>
      <c r="F1035" s="1"/>
      <c r="H1035" s="40" t="s">
        <v>1553</v>
      </c>
    </row>
    <row r="1036" spans="1:8" hidden="1">
      <c r="A1036" s="40" t="s">
        <v>1516</v>
      </c>
      <c r="B1036" s="45"/>
      <c r="C1036" s="258" t="s">
        <v>848</v>
      </c>
      <c r="D1036" s="1"/>
      <c r="E1036" s="39"/>
      <c r="F1036" s="1"/>
      <c r="H1036" s="40" t="s">
        <v>1554</v>
      </c>
    </row>
    <row r="1037" spans="1:8" hidden="1">
      <c r="A1037" s="40" t="s">
        <v>1516</v>
      </c>
      <c r="B1037" s="45" t="s">
        <v>1555</v>
      </c>
      <c r="C1037" s="258" t="s">
        <v>850</v>
      </c>
      <c r="D1037" s="1"/>
      <c r="E1037" s="39"/>
      <c r="F1037" s="1"/>
      <c r="H1037" s="40" t="s">
        <v>1556</v>
      </c>
    </row>
    <row r="1038" spans="1:8" hidden="1">
      <c r="A1038" s="40" t="s">
        <v>1516</v>
      </c>
      <c r="B1038" s="45" t="s">
        <v>1557</v>
      </c>
      <c r="C1038" s="258" t="s">
        <v>852</v>
      </c>
      <c r="D1038" s="1"/>
      <c r="E1038" s="39"/>
      <c r="F1038" s="1"/>
      <c r="H1038" s="40" t="s">
        <v>1558</v>
      </c>
    </row>
    <row r="1039" spans="1:8" hidden="1">
      <c r="A1039" s="40" t="s">
        <v>1516</v>
      </c>
      <c r="B1039" s="45" t="s">
        <v>997</v>
      </c>
      <c r="C1039" s="258" t="s">
        <v>565</v>
      </c>
      <c r="D1039" s="1"/>
      <c r="E1039" s="39"/>
      <c r="F1039" s="1"/>
      <c r="H1039" s="40" t="s">
        <v>1559</v>
      </c>
    </row>
    <row r="1040" spans="1:8" hidden="1">
      <c r="A1040" s="40" t="s">
        <v>1516</v>
      </c>
      <c r="B1040" s="45" t="s">
        <v>1560</v>
      </c>
      <c r="C1040" s="258" t="s">
        <v>854</v>
      </c>
      <c r="D1040" s="1"/>
      <c r="E1040" s="39"/>
      <c r="F1040" s="1"/>
      <c r="H1040" s="40" t="s">
        <v>1561</v>
      </c>
    </row>
    <row r="1041" spans="1:8" hidden="1">
      <c r="A1041" s="40" t="s">
        <v>1516</v>
      </c>
      <c r="B1041" s="45" t="s">
        <v>1562</v>
      </c>
      <c r="C1041" s="258" t="s">
        <v>855</v>
      </c>
      <c r="D1041" s="1"/>
      <c r="E1041" s="39"/>
      <c r="F1041" s="1"/>
      <c r="H1041" s="507" t="s">
        <v>1563</v>
      </c>
    </row>
    <row r="1042" spans="1:8" hidden="1">
      <c r="A1042" s="40" t="s">
        <v>1516</v>
      </c>
      <c r="B1042" s="45" t="s">
        <v>1564</v>
      </c>
      <c r="C1042" s="258" t="s">
        <v>857</v>
      </c>
      <c r="D1042" s="1"/>
      <c r="E1042" s="39"/>
      <c r="F1042" s="1"/>
      <c r="H1042" s="40" t="s">
        <v>1565</v>
      </c>
    </row>
    <row r="1043" spans="1:8" hidden="1">
      <c r="A1043" s="40" t="s">
        <v>1516</v>
      </c>
      <c r="B1043" s="45" t="s">
        <v>1566</v>
      </c>
      <c r="C1043" s="258" t="s">
        <v>859</v>
      </c>
      <c r="D1043" s="1"/>
      <c r="E1043" s="39"/>
      <c r="F1043" s="1"/>
      <c r="H1043" s="507" t="s">
        <v>1567</v>
      </c>
    </row>
    <row r="1044" spans="1:8" hidden="1">
      <c r="A1044" s="40" t="s">
        <v>1516</v>
      </c>
      <c r="B1044" s="45" t="s">
        <v>1568</v>
      </c>
      <c r="C1044" s="258" t="s">
        <v>861</v>
      </c>
      <c r="D1044" s="1"/>
      <c r="E1044" s="39"/>
      <c r="F1044" s="1"/>
      <c r="H1044" s="40" t="s">
        <v>1569</v>
      </c>
    </row>
    <row r="1045" spans="1:8" hidden="1">
      <c r="A1045" s="40" t="s">
        <v>1516</v>
      </c>
      <c r="B1045" s="45" t="s">
        <v>1570</v>
      </c>
      <c r="C1045" s="258" t="s">
        <v>863</v>
      </c>
      <c r="D1045" s="1"/>
      <c r="E1045" s="39"/>
      <c r="F1045" s="1"/>
      <c r="H1045" s="39" t="s">
        <v>1571</v>
      </c>
    </row>
    <row r="1046" spans="1:8" hidden="1">
      <c r="A1046" s="40" t="s">
        <v>1516</v>
      </c>
      <c r="B1046" s="45" t="s">
        <v>1572</v>
      </c>
      <c r="C1046" s="258" t="s">
        <v>865</v>
      </c>
      <c r="D1046" s="1"/>
      <c r="E1046" s="39"/>
      <c r="F1046" s="1"/>
      <c r="H1046" s="507" t="s">
        <v>1573</v>
      </c>
    </row>
    <row r="1047" spans="1:8" hidden="1">
      <c r="A1047" s="40" t="s">
        <v>1516</v>
      </c>
      <c r="B1047" s="45" t="s">
        <v>1574</v>
      </c>
      <c r="C1047" s="258" t="s">
        <v>867</v>
      </c>
      <c r="D1047" s="1"/>
      <c r="E1047" s="39"/>
      <c r="F1047" s="1"/>
      <c r="H1047" s="507" t="s">
        <v>1575</v>
      </c>
    </row>
    <row r="1048" spans="1:8" hidden="1">
      <c r="A1048" s="40" t="s">
        <v>1516</v>
      </c>
      <c r="B1048" s="45" t="s">
        <v>1576</v>
      </c>
      <c r="C1048" s="258" t="s">
        <v>869</v>
      </c>
      <c r="D1048" s="1"/>
      <c r="E1048" s="39"/>
      <c r="F1048" s="1"/>
      <c r="H1048" s="258" t="s">
        <v>1577</v>
      </c>
    </row>
    <row r="1049" spans="1:8" hidden="1">
      <c r="A1049" s="40" t="s">
        <v>1516</v>
      </c>
      <c r="B1049" s="1" t="s">
        <v>1507</v>
      </c>
      <c r="C1049" s="506" t="s">
        <v>815</v>
      </c>
      <c r="D1049" s="1"/>
      <c r="E1049" s="39" t="s">
        <v>1507</v>
      </c>
      <c r="F1049" s="1"/>
      <c r="H1049" s="258" t="s">
        <v>1578</v>
      </c>
    </row>
    <row r="1050" spans="1:8" hidden="1">
      <c r="A1050" s="40" t="s">
        <v>1516</v>
      </c>
      <c r="B1050" s="1" t="s">
        <v>1509</v>
      </c>
      <c r="C1050" s="506" t="s">
        <v>871</v>
      </c>
      <c r="D1050" s="1"/>
      <c r="E1050" s="39" t="s">
        <v>1509</v>
      </c>
      <c r="F1050" s="1"/>
      <c r="H1050" s="258" t="s">
        <v>1579</v>
      </c>
    </row>
    <row r="1051" spans="1:8" hidden="1">
      <c r="A1051" s="40" t="s">
        <v>1516</v>
      </c>
      <c r="B1051" s="496" t="s">
        <v>149</v>
      </c>
      <c r="C1051" s="510"/>
      <c r="D1051" s="1"/>
      <c r="E1051" s="39"/>
      <c r="F1051" s="1"/>
      <c r="H1051" s="258" t="s">
        <v>1580</v>
      </c>
    </row>
    <row r="1052" spans="1:8" hidden="1">
      <c r="A1052" s="40" t="s">
        <v>1516</v>
      </c>
      <c r="B1052" s="496" t="s">
        <v>151</v>
      </c>
      <c r="C1052" s="258"/>
      <c r="D1052" s="1"/>
      <c r="E1052" s="39"/>
      <c r="F1052" s="1"/>
      <c r="H1052" s="258" t="s">
        <v>1581</v>
      </c>
    </row>
    <row r="1053" spans="1:8" hidden="1">
      <c r="A1053" s="40" t="s">
        <v>1516</v>
      </c>
      <c r="B1053" s="496" t="s">
        <v>153</v>
      </c>
      <c r="C1053" s="258"/>
      <c r="D1053" s="1"/>
      <c r="E1053" s="39"/>
      <c r="F1053" s="1"/>
      <c r="H1053" s="39" t="s">
        <v>1582</v>
      </c>
    </row>
    <row r="1054" spans="1:8" hidden="1">
      <c r="A1054" s="40" t="s">
        <v>1516</v>
      </c>
      <c r="B1054" s="496" t="s">
        <v>155</v>
      </c>
      <c r="C1054" s="258"/>
      <c r="D1054" s="1"/>
      <c r="E1054" s="39"/>
      <c r="F1054" s="1"/>
      <c r="H1054" s="60" t="s">
        <v>1583</v>
      </c>
    </row>
    <row r="1055" spans="1:8" hidden="1">
      <c r="A1055" s="40" t="s">
        <v>1516</v>
      </c>
      <c r="B1055" s="496" t="s">
        <v>157</v>
      </c>
      <c r="C1055" s="258"/>
      <c r="D1055" s="1"/>
      <c r="E1055" s="39"/>
      <c r="F1055" s="1"/>
      <c r="H1055" s="39" t="s">
        <v>1584</v>
      </c>
    </row>
    <row r="1056" spans="1:8" hidden="1">
      <c r="A1056" s="40" t="s">
        <v>1585</v>
      </c>
      <c r="B1056" s="496" t="s">
        <v>34</v>
      </c>
      <c r="C1056" s="511"/>
      <c r="D1056" s="1"/>
      <c r="E1056" s="39"/>
      <c r="F1056" s="1"/>
      <c r="H1056" s="506" t="s">
        <v>1586</v>
      </c>
    </row>
    <row r="1057" spans="1:8" hidden="1">
      <c r="A1057" s="40" t="s">
        <v>1585</v>
      </c>
      <c r="B1057" s="258"/>
      <c r="C1057" s="40" t="s">
        <v>809</v>
      </c>
      <c r="D1057" s="1"/>
      <c r="E1057" s="39"/>
      <c r="F1057" s="1"/>
      <c r="H1057" s="258" t="s">
        <v>1587</v>
      </c>
    </row>
    <row r="1058" spans="1:8" hidden="1">
      <c r="A1058" s="40" t="s">
        <v>1585</v>
      </c>
      <c r="B1058" s="258" t="s">
        <v>41</v>
      </c>
      <c r="C1058" s="40" t="s">
        <v>38</v>
      </c>
      <c r="D1058" s="1"/>
      <c r="E1058" s="39"/>
      <c r="F1058" s="1"/>
      <c r="H1058" s="258" t="s">
        <v>1588</v>
      </c>
    </row>
    <row r="1059" spans="1:8" hidden="1">
      <c r="A1059" s="40" t="s">
        <v>1585</v>
      </c>
      <c r="B1059" s="258"/>
      <c r="C1059" s="40" t="s">
        <v>350</v>
      </c>
      <c r="D1059" s="1"/>
      <c r="E1059" s="39"/>
      <c r="F1059" s="16" t="s">
        <v>1589</v>
      </c>
      <c r="H1059" s="258" t="s">
        <v>1590</v>
      </c>
    </row>
    <row r="1060" spans="1:8" hidden="1">
      <c r="A1060" s="40" t="s">
        <v>1585</v>
      </c>
      <c r="B1060" s="258"/>
      <c r="C1060" s="507" t="s">
        <v>873</v>
      </c>
      <c r="D1060" s="1"/>
      <c r="E1060" s="39"/>
      <c r="F1060" s="1"/>
      <c r="H1060" s="258" t="s">
        <v>1591</v>
      </c>
    </row>
    <row r="1061" spans="1:8" hidden="1">
      <c r="A1061" s="40" t="s">
        <v>1585</v>
      </c>
      <c r="B1061" s="258"/>
      <c r="C1061" s="507" t="s">
        <v>875</v>
      </c>
      <c r="D1061" s="1"/>
      <c r="E1061" s="39"/>
      <c r="F1061" s="1"/>
      <c r="H1061" s="258" t="s">
        <v>1592</v>
      </c>
    </row>
    <row r="1062" spans="1:8" hidden="1">
      <c r="A1062" s="40" t="s">
        <v>1585</v>
      </c>
      <c r="B1062" s="258"/>
      <c r="C1062" s="507" t="s">
        <v>877</v>
      </c>
      <c r="D1062" s="1"/>
      <c r="E1062" s="39"/>
      <c r="F1062" s="1"/>
      <c r="H1062" s="258" t="s">
        <v>1593</v>
      </c>
    </row>
    <row r="1063" spans="1:8" hidden="1">
      <c r="A1063" s="40" t="s">
        <v>1585</v>
      </c>
      <c r="B1063" s="258" t="s">
        <v>1594</v>
      </c>
      <c r="C1063" s="507" t="s">
        <v>879</v>
      </c>
      <c r="D1063" s="1"/>
      <c r="E1063" s="39" t="s">
        <v>1594</v>
      </c>
      <c r="F1063" s="1"/>
      <c r="H1063" s="258" t="s">
        <v>1595</v>
      </c>
    </row>
    <row r="1064" spans="1:8" hidden="1">
      <c r="A1064" s="40" t="s">
        <v>1585</v>
      </c>
      <c r="B1064" s="258" t="s">
        <v>1596</v>
      </c>
      <c r="C1064" s="507" t="s">
        <v>881</v>
      </c>
      <c r="D1064" s="1"/>
      <c r="E1064" s="39" t="s">
        <v>1596</v>
      </c>
      <c r="F1064" s="1"/>
      <c r="H1064" s="258" t="s">
        <v>1597</v>
      </c>
    </row>
    <row r="1065" spans="1:8" hidden="1">
      <c r="A1065" s="40" t="s">
        <v>1585</v>
      </c>
      <c r="B1065" s="258"/>
      <c r="C1065" s="40" t="s">
        <v>883</v>
      </c>
      <c r="D1065" s="1"/>
      <c r="E1065" s="39"/>
      <c r="F1065" s="1"/>
      <c r="H1065" s="258" t="s">
        <v>1598</v>
      </c>
    </row>
    <row r="1066" spans="1:8" hidden="1">
      <c r="A1066" s="40" t="s">
        <v>1585</v>
      </c>
      <c r="B1066" s="258" t="s">
        <v>1599</v>
      </c>
      <c r="C1066" s="40" t="s">
        <v>885</v>
      </c>
      <c r="D1066" s="1"/>
      <c r="E1066" s="39"/>
      <c r="F1066" s="1"/>
      <c r="H1066" s="258" t="s">
        <v>1600</v>
      </c>
    </row>
    <row r="1067" spans="1:8" hidden="1">
      <c r="A1067" s="40" t="s">
        <v>1585</v>
      </c>
      <c r="B1067" s="258" t="s">
        <v>1601</v>
      </c>
      <c r="C1067" s="507" t="s">
        <v>887</v>
      </c>
      <c r="D1067" s="1"/>
      <c r="E1067" s="39" t="s">
        <v>1601</v>
      </c>
      <c r="F1067" s="1"/>
      <c r="H1067" s="258" t="s">
        <v>1602</v>
      </c>
    </row>
    <row r="1068" spans="1:8" hidden="1">
      <c r="A1068" s="40" t="s">
        <v>1585</v>
      </c>
      <c r="B1068" s="258" t="s">
        <v>1603</v>
      </c>
      <c r="C1068" s="507" t="s">
        <v>889</v>
      </c>
      <c r="D1068" s="1"/>
      <c r="E1068" s="39" t="s">
        <v>1603</v>
      </c>
      <c r="F1068" s="1"/>
      <c r="H1068" s="258" t="s">
        <v>1604</v>
      </c>
    </row>
    <row r="1069" spans="1:8" hidden="1">
      <c r="A1069" s="40" t="s">
        <v>1585</v>
      </c>
      <c r="B1069" s="258" t="s">
        <v>1605</v>
      </c>
      <c r="C1069" s="507" t="s">
        <v>891</v>
      </c>
      <c r="D1069" s="1"/>
      <c r="E1069" s="39" t="s">
        <v>1605</v>
      </c>
      <c r="F1069" s="1"/>
      <c r="H1069" s="506" t="s">
        <v>1606</v>
      </c>
    </row>
    <row r="1070" spans="1:8" hidden="1">
      <c r="A1070" s="40" t="s">
        <v>1585</v>
      </c>
      <c r="B1070" s="258" t="s">
        <v>1607</v>
      </c>
      <c r="C1070" s="507" t="s">
        <v>893</v>
      </c>
      <c r="D1070" s="1"/>
      <c r="E1070" s="39" t="s">
        <v>1607</v>
      </c>
      <c r="F1070" s="1"/>
      <c r="H1070" s="258" t="s">
        <v>1608</v>
      </c>
    </row>
    <row r="1071" spans="1:8" hidden="1">
      <c r="A1071" s="40" t="s">
        <v>1585</v>
      </c>
      <c r="B1071" s="258" t="s">
        <v>1507</v>
      </c>
      <c r="C1071" s="505" t="s">
        <v>815</v>
      </c>
      <c r="D1071" s="1"/>
      <c r="E1071" s="39" t="s">
        <v>1507</v>
      </c>
      <c r="F1071" s="1"/>
      <c r="H1071" s="258" t="s">
        <v>1609</v>
      </c>
    </row>
    <row r="1072" spans="1:8" hidden="1">
      <c r="A1072" s="40" t="s">
        <v>1585</v>
      </c>
      <c r="B1072" s="258" t="s">
        <v>1509</v>
      </c>
      <c r="C1072" s="40" t="s">
        <v>817</v>
      </c>
      <c r="D1072" s="1"/>
      <c r="E1072" s="39"/>
      <c r="F1072" s="1"/>
      <c r="H1072" s="258" t="s">
        <v>1610</v>
      </c>
    </row>
    <row r="1073" spans="1:8" hidden="1">
      <c r="A1073" s="40" t="s">
        <v>1585</v>
      </c>
      <c r="B1073" s="496" t="s">
        <v>149</v>
      </c>
      <c r="C1073" s="39"/>
      <c r="D1073" s="1"/>
      <c r="E1073" s="39"/>
      <c r="F1073" s="1"/>
      <c r="H1073" s="258" t="s">
        <v>1611</v>
      </c>
    </row>
    <row r="1074" spans="1:8" hidden="1">
      <c r="A1074" s="40" t="s">
        <v>1585</v>
      </c>
      <c r="B1074" s="496" t="s">
        <v>151</v>
      </c>
      <c r="C1074" s="39"/>
      <c r="D1074" s="1"/>
      <c r="E1074" s="39"/>
      <c r="F1074" s="1"/>
      <c r="H1074" s="39" t="s">
        <v>1612</v>
      </c>
    </row>
    <row r="1075" spans="1:8" hidden="1">
      <c r="A1075" s="40" t="s">
        <v>1585</v>
      </c>
      <c r="B1075" s="496" t="s">
        <v>153</v>
      </c>
      <c r="C1075" s="39"/>
      <c r="D1075" s="1"/>
      <c r="E1075" s="39"/>
      <c r="F1075" s="1"/>
      <c r="H1075" s="39" t="s">
        <v>1613</v>
      </c>
    </row>
    <row r="1076" spans="1:8" hidden="1">
      <c r="A1076" s="40" t="s">
        <v>1585</v>
      </c>
      <c r="B1076" s="496" t="s">
        <v>155</v>
      </c>
      <c r="C1076" s="39"/>
      <c r="D1076" s="1"/>
      <c r="E1076" s="39"/>
      <c r="F1076" s="1"/>
      <c r="H1076" s="39" t="s">
        <v>1614</v>
      </c>
    </row>
    <row r="1077" spans="1:8" hidden="1">
      <c r="A1077" s="40" t="s">
        <v>1585</v>
      </c>
      <c r="B1077" s="496" t="s">
        <v>157</v>
      </c>
      <c r="C1077" s="39"/>
      <c r="D1077" s="1"/>
      <c r="E1077" s="39"/>
      <c r="F1077" s="1"/>
      <c r="H1077" s="39" t="s">
        <v>1615</v>
      </c>
    </row>
    <row r="1078" spans="1:8" hidden="1">
      <c r="A1078" s="40" t="s">
        <v>1616</v>
      </c>
      <c r="B1078" s="496" t="s">
        <v>34</v>
      </c>
      <c r="C1078" s="515"/>
      <c r="D1078" s="1"/>
      <c r="E1078" s="39"/>
      <c r="F1078" s="1"/>
      <c r="H1078" s="39" t="s">
        <v>1617</v>
      </c>
    </row>
    <row r="1079" spans="1:8" hidden="1">
      <c r="A1079" s="40" t="s">
        <v>1616</v>
      </c>
      <c r="B1079" s="39"/>
      <c r="C1079" s="503" t="s">
        <v>350</v>
      </c>
      <c r="D1079" s="1"/>
      <c r="E1079" s="39"/>
      <c r="F1079" s="1"/>
    </row>
    <row r="1080" spans="1:8" hidden="1">
      <c r="A1080" s="40" t="s">
        <v>1616</v>
      </c>
      <c r="B1080" s="39" t="s">
        <v>1618</v>
      </c>
      <c r="C1080" s="503" t="s">
        <v>895</v>
      </c>
      <c r="D1080" s="1"/>
      <c r="E1080" s="39"/>
      <c r="F1080" s="1"/>
    </row>
    <row r="1081" spans="1:8" hidden="1">
      <c r="A1081" s="40" t="s">
        <v>1616</v>
      </c>
      <c r="B1081" s="39" t="s">
        <v>1619</v>
      </c>
      <c r="C1081" s="503" t="s">
        <v>896</v>
      </c>
      <c r="D1081" s="1"/>
      <c r="E1081" s="39"/>
      <c r="F1081" s="1"/>
    </row>
    <row r="1082" spans="1:8" hidden="1">
      <c r="A1082" s="40" t="s">
        <v>1616</v>
      </c>
      <c r="B1082" s="39" t="s">
        <v>1620</v>
      </c>
      <c r="C1082" s="503" t="s">
        <v>897</v>
      </c>
      <c r="D1082" s="1"/>
      <c r="E1082" s="39"/>
      <c r="F1082" s="1"/>
    </row>
    <row r="1083" spans="1:8" ht="29.1" hidden="1">
      <c r="A1083" s="40" t="s">
        <v>1616</v>
      </c>
      <c r="B1083" s="39"/>
      <c r="C1083" s="503" t="s">
        <v>898</v>
      </c>
      <c r="D1083" s="1"/>
      <c r="E1083" s="39"/>
      <c r="F1083" s="1"/>
    </row>
    <row r="1084" spans="1:8" hidden="1">
      <c r="A1084" s="40" t="s">
        <v>1616</v>
      </c>
      <c r="B1084" s="39" t="s">
        <v>1621</v>
      </c>
      <c r="C1084" s="40" t="s">
        <v>899</v>
      </c>
      <c r="D1084" s="1"/>
      <c r="E1084" s="39"/>
      <c r="F1084" s="1"/>
    </row>
    <row r="1085" spans="1:8" hidden="1">
      <c r="A1085" s="40" t="s">
        <v>1616</v>
      </c>
      <c r="B1085" s="39" t="s">
        <v>1622</v>
      </c>
      <c r="C1085" s="503" t="s">
        <v>900</v>
      </c>
      <c r="D1085" s="1"/>
      <c r="E1085" s="39"/>
      <c r="F1085" s="1"/>
    </row>
    <row r="1086" spans="1:8" hidden="1">
      <c r="A1086" s="40" t="s">
        <v>1616</v>
      </c>
      <c r="B1086" s="39" t="s">
        <v>1623</v>
      </c>
      <c r="C1086" s="40" t="s">
        <v>901</v>
      </c>
      <c r="D1086" s="1"/>
      <c r="E1086" s="39"/>
      <c r="F1086" s="1"/>
    </row>
    <row r="1087" spans="1:8" hidden="1">
      <c r="A1087" s="40" t="s">
        <v>1616</v>
      </c>
      <c r="B1087" s="39" t="s">
        <v>1624</v>
      </c>
      <c r="C1087" s="40" t="s">
        <v>902</v>
      </c>
      <c r="D1087" s="1"/>
      <c r="E1087" s="39"/>
      <c r="F1087" s="1"/>
    </row>
    <row r="1088" spans="1:8" hidden="1">
      <c r="A1088" s="40" t="s">
        <v>1616</v>
      </c>
      <c r="B1088" s="39" t="s">
        <v>1625</v>
      </c>
      <c r="C1088" s="508" t="s">
        <v>903</v>
      </c>
      <c r="D1088" s="1"/>
      <c r="E1088" s="39"/>
      <c r="F1088" s="1"/>
    </row>
    <row r="1089" spans="1:6" hidden="1">
      <c r="A1089" s="40" t="s">
        <v>1616</v>
      </c>
      <c r="B1089" s="39" t="s">
        <v>1626</v>
      </c>
      <c r="C1089" s="40" t="s">
        <v>905</v>
      </c>
      <c r="D1089" s="1"/>
      <c r="E1089" s="39"/>
      <c r="F1089" s="1"/>
    </row>
    <row r="1090" spans="1:6" hidden="1">
      <c r="A1090" s="40" t="s">
        <v>1616</v>
      </c>
      <c r="B1090" s="39" t="s">
        <v>1627</v>
      </c>
      <c r="C1090" s="40" t="s">
        <v>906</v>
      </c>
      <c r="D1090" s="1"/>
      <c r="E1090" s="39"/>
      <c r="F1090" s="1"/>
    </row>
    <row r="1091" spans="1:6" hidden="1">
      <c r="A1091" s="40" t="s">
        <v>1616</v>
      </c>
      <c r="B1091" s="39" t="s">
        <v>1628</v>
      </c>
      <c r="C1091" s="40" t="s">
        <v>907</v>
      </c>
      <c r="D1091" s="1"/>
      <c r="E1091" s="39"/>
      <c r="F1091" s="1"/>
    </row>
    <row r="1092" spans="1:6" hidden="1">
      <c r="A1092" s="40" t="s">
        <v>1616</v>
      </c>
      <c r="B1092" s="39" t="s">
        <v>1629</v>
      </c>
      <c r="C1092" s="40" t="s">
        <v>909</v>
      </c>
      <c r="D1092" s="1"/>
      <c r="E1092" s="39"/>
      <c r="F1092" s="1"/>
    </row>
    <row r="1093" spans="1:6" hidden="1">
      <c r="A1093" s="40" t="s">
        <v>1616</v>
      </c>
      <c r="B1093" s="496" t="s">
        <v>149</v>
      </c>
      <c r="C1093" s="40"/>
      <c r="D1093" s="1"/>
      <c r="E1093" s="39"/>
      <c r="F1093" s="1"/>
    </row>
    <row r="1094" spans="1:6" hidden="1">
      <c r="A1094" s="40" t="s">
        <v>1616</v>
      </c>
      <c r="B1094" s="496" t="s">
        <v>151</v>
      </c>
      <c r="C1094" s="40"/>
      <c r="D1094" s="1"/>
      <c r="E1094" s="39"/>
      <c r="F1094" s="1"/>
    </row>
    <row r="1095" spans="1:6" hidden="1">
      <c r="A1095" s="40" t="s">
        <v>1616</v>
      </c>
      <c r="B1095" s="496" t="s">
        <v>153</v>
      </c>
      <c r="C1095" s="40"/>
      <c r="D1095" s="1"/>
      <c r="E1095" s="39"/>
      <c r="F1095" s="1"/>
    </row>
    <row r="1096" spans="1:6" hidden="1">
      <c r="A1096" s="40" t="s">
        <v>1616</v>
      </c>
      <c r="B1096" s="496" t="s">
        <v>155</v>
      </c>
      <c r="C1096" s="40"/>
      <c r="D1096" s="1"/>
      <c r="E1096" s="39"/>
      <c r="F1096" s="1"/>
    </row>
    <row r="1097" spans="1:6" hidden="1">
      <c r="A1097" s="40" t="s">
        <v>1616</v>
      </c>
      <c r="B1097" s="496" t="s">
        <v>157</v>
      </c>
      <c r="C1097" s="40"/>
      <c r="D1097" s="1"/>
      <c r="E1097" s="39"/>
      <c r="F1097" s="1"/>
    </row>
    <row r="1098" spans="1:6" hidden="1">
      <c r="A1098" s="40" t="s">
        <v>1630</v>
      </c>
      <c r="B1098" s="496" t="s">
        <v>34</v>
      </c>
      <c r="C1098" s="516"/>
      <c r="D1098" s="1"/>
      <c r="E1098" s="39"/>
      <c r="F1098" s="1"/>
    </row>
    <row r="1099" spans="1:6" hidden="1">
      <c r="A1099" s="40" t="s">
        <v>1630</v>
      </c>
      <c r="B1099" s="39"/>
      <c r="C1099" s="40" t="s">
        <v>911</v>
      </c>
      <c r="D1099" s="1"/>
      <c r="E1099" s="39"/>
      <c r="F1099" s="496" t="s">
        <v>1631</v>
      </c>
    </row>
    <row r="1100" spans="1:6" hidden="1">
      <c r="A1100" s="40" t="s">
        <v>1630</v>
      </c>
      <c r="B1100" s="39" t="s">
        <v>1618</v>
      </c>
      <c r="C1100" s="40" t="s">
        <v>895</v>
      </c>
      <c r="D1100" s="1"/>
      <c r="E1100" s="39"/>
      <c r="F1100" s="1"/>
    </row>
    <row r="1101" spans="1:6" hidden="1">
      <c r="A1101" s="40" t="s">
        <v>1630</v>
      </c>
      <c r="B1101" s="39"/>
      <c r="C1101" s="40" t="s">
        <v>912</v>
      </c>
      <c r="D1101" s="1"/>
      <c r="E1101" s="39"/>
      <c r="F1101" s="496" t="s">
        <v>1632</v>
      </c>
    </row>
    <row r="1102" spans="1:6" hidden="1">
      <c r="A1102" s="40" t="s">
        <v>1630</v>
      </c>
      <c r="B1102" s="39" t="s">
        <v>1633</v>
      </c>
      <c r="C1102" s="40" t="s">
        <v>914</v>
      </c>
      <c r="D1102" s="1"/>
      <c r="E1102" s="39"/>
      <c r="F1102" s="1"/>
    </row>
    <row r="1103" spans="1:6" hidden="1">
      <c r="A1103" s="40" t="s">
        <v>1630</v>
      </c>
      <c r="B1103" s="39" t="s">
        <v>1634</v>
      </c>
      <c r="C1103" s="40" t="s">
        <v>915</v>
      </c>
      <c r="D1103" s="1"/>
      <c r="E1103" s="39"/>
      <c r="F1103" s="1"/>
    </row>
    <row r="1104" spans="1:6" hidden="1">
      <c r="A1104" s="40" t="s">
        <v>1630</v>
      </c>
      <c r="B1104" s="39" t="s">
        <v>1635</v>
      </c>
      <c r="C1104" s="40" t="s">
        <v>917</v>
      </c>
      <c r="D1104" s="1"/>
      <c r="E1104" s="39"/>
      <c r="F1104" s="1"/>
    </row>
    <row r="1105" spans="1:6" ht="29.1" hidden="1">
      <c r="A1105" s="40" t="s">
        <v>1630</v>
      </c>
      <c r="B1105" s="39"/>
      <c r="C1105" s="517" t="s">
        <v>919</v>
      </c>
      <c r="D1105" s="1"/>
      <c r="E1105" s="39"/>
      <c r="F1105" s="1"/>
    </row>
    <row r="1106" spans="1:6" ht="29.1" hidden="1">
      <c r="A1106" s="40" t="s">
        <v>1630</v>
      </c>
      <c r="B1106" s="39"/>
      <c r="C1106" s="517" t="s">
        <v>920</v>
      </c>
      <c r="D1106" s="1"/>
      <c r="E1106" s="39"/>
      <c r="F1106" s="1"/>
    </row>
    <row r="1107" spans="1:6" hidden="1">
      <c r="A1107" s="40" t="s">
        <v>1630</v>
      </c>
      <c r="B1107" s="39" t="s">
        <v>1625</v>
      </c>
      <c r="C1107" s="508" t="s">
        <v>903</v>
      </c>
      <c r="D1107" s="1"/>
      <c r="E1107" s="39"/>
      <c r="F1107" s="1"/>
    </row>
    <row r="1108" spans="1:6" hidden="1">
      <c r="A1108" s="40" t="s">
        <v>1630</v>
      </c>
      <c r="B1108" s="39" t="s">
        <v>1629</v>
      </c>
      <c r="C1108" s="40" t="s">
        <v>909</v>
      </c>
      <c r="D1108" s="1"/>
      <c r="E1108" s="39"/>
      <c r="F1108" s="1"/>
    </row>
    <row r="1109" spans="1:6" hidden="1">
      <c r="A1109" s="40" t="s">
        <v>1630</v>
      </c>
      <c r="B1109" s="496" t="s">
        <v>149</v>
      </c>
      <c r="C1109" s="39"/>
      <c r="D1109" s="1"/>
      <c r="E1109" s="39"/>
      <c r="F1109" s="1"/>
    </row>
    <row r="1110" spans="1:6" hidden="1">
      <c r="A1110" s="40" t="s">
        <v>1630</v>
      </c>
      <c r="B1110" s="496" t="s">
        <v>151</v>
      </c>
      <c r="C1110" s="39"/>
      <c r="D1110" s="1"/>
      <c r="E1110" s="39"/>
      <c r="F1110" s="1"/>
    </row>
    <row r="1111" spans="1:6" hidden="1">
      <c r="A1111" s="40" t="s">
        <v>1630</v>
      </c>
      <c r="B1111" s="496" t="s">
        <v>153</v>
      </c>
      <c r="C1111" s="39"/>
      <c r="D1111" s="1"/>
      <c r="E1111" s="39"/>
      <c r="F1111" s="1"/>
    </row>
    <row r="1112" spans="1:6" hidden="1">
      <c r="A1112" s="40" t="s">
        <v>1630</v>
      </c>
      <c r="B1112" s="496" t="s">
        <v>155</v>
      </c>
      <c r="C1112" s="39"/>
      <c r="D1112" s="1"/>
      <c r="E1112" s="39"/>
      <c r="F1112" s="1"/>
    </row>
    <row r="1113" spans="1:6" hidden="1">
      <c r="A1113" s="40" t="s">
        <v>1630</v>
      </c>
      <c r="B1113" s="496" t="s">
        <v>157</v>
      </c>
      <c r="C1113" s="39"/>
      <c r="D1113" s="1"/>
      <c r="E1113" s="39"/>
      <c r="F1113" s="1"/>
    </row>
    <row r="1114" spans="1:6" hidden="1">
      <c r="A1114" s="40" t="s">
        <v>1636</v>
      </c>
      <c r="B1114" s="496" t="s">
        <v>34</v>
      </c>
      <c r="C1114" s="516"/>
      <c r="D1114" s="1"/>
      <c r="E1114" s="39"/>
      <c r="F1114" s="1"/>
    </row>
    <row r="1115" spans="1:6" hidden="1">
      <c r="A1115" s="40" t="s">
        <v>1636</v>
      </c>
      <c r="B1115" s="39" t="s">
        <v>1621</v>
      </c>
      <c r="C1115" s="40" t="s">
        <v>899</v>
      </c>
      <c r="D1115" s="1"/>
      <c r="E1115" s="39"/>
      <c r="F1115" s="1"/>
    </row>
    <row r="1116" spans="1:6" hidden="1">
      <c r="A1116" s="40" t="s">
        <v>1636</v>
      </c>
      <c r="B1116" s="39" t="s">
        <v>1637</v>
      </c>
      <c r="C1116" s="40" t="s">
        <v>922</v>
      </c>
      <c r="D1116" s="1"/>
      <c r="E1116" s="39"/>
      <c r="F1116" s="1"/>
    </row>
    <row r="1117" spans="1:6" hidden="1">
      <c r="A1117" s="40" t="s">
        <v>1636</v>
      </c>
      <c r="B1117" s="39" t="s">
        <v>1625</v>
      </c>
      <c r="C1117" s="40" t="s">
        <v>903</v>
      </c>
      <c r="D1117" s="1"/>
      <c r="E1117" s="39"/>
      <c r="F1117" s="1"/>
    </row>
    <row r="1118" spans="1:6" hidden="1">
      <c r="A1118" s="40" t="s">
        <v>1636</v>
      </c>
      <c r="B1118" s="39" t="s">
        <v>1629</v>
      </c>
      <c r="C1118" s="40" t="s">
        <v>1638</v>
      </c>
      <c r="D1118" s="1"/>
      <c r="E1118" s="39"/>
      <c r="F1118" s="1"/>
    </row>
    <row r="1119" spans="1:6" hidden="1">
      <c r="A1119" s="40" t="s">
        <v>1636</v>
      </c>
      <c r="B1119" s="496" t="s">
        <v>149</v>
      </c>
      <c r="C1119" s="39"/>
      <c r="D1119" s="1"/>
      <c r="E1119" s="39"/>
      <c r="F1119" s="1"/>
    </row>
    <row r="1120" spans="1:6" hidden="1">
      <c r="A1120" s="40" t="s">
        <v>1636</v>
      </c>
      <c r="B1120" s="496" t="s">
        <v>151</v>
      </c>
      <c r="C1120" s="39"/>
      <c r="D1120" s="1"/>
      <c r="E1120" s="39"/>
      <c r="F1120" s="1"/>
    </row>
    <row r="1121" spans="1:6" hidden="1">
      <c r="A1121" s="40" t="s">
        <v>1636</v>
      </c>
      <c r="B1121" s="496" t="s">
        <v>153</v>
      </c>
      <c r="C1121" s="39"/>
      <c r="D1121" s="1"/>
      <c r="E1121" s="39"/>
      <c r="F1121" s="1"/>
    </row>
    <row r="1122" spans="1:6" hidden="1">
      <c r="A1122" s="40" t="s">
        <v>1636</v>
      </c>
      <c r="B1122" s="496" t="s">
        <v>155</v>
      </c>
      <c r="C1122" s="39"/>
      <c r="D1122" s="1"/>
      <c r="E1122" s="39"/>
      <c r="F1122" s="1"/>
    </row>
    <row r="1123" spans="1:6" hidden="1">
      <c r="A1123" s="40" t="s">
        <v>1636</v>
      </c>
      <c r="B1123" s="496" t="s">
        <v>157</v>
      </c>
      <c r="C1123" s="39"/>
      <c r="D1123" s="1"/>
      <c r="E1123" s="39"/>
      <c r="F1123" s="1"/>
    </row>
    <row r="1124" spans="1:6" hidden="1">
      <c r="A1124" s="40" t="s">
        <v>1639</v>
      </c>
      <c r="B1124" s="496" t="s">
        <v>34</v>
      </c>
      <c r="C1124" s="516"/>
      <c r="D1124" s="1"/>
      <c r="E1124" s="39"/>
      <c r="F1124" s="1"/>
    </row>
    <row r="1125" spans="1:6" hidden="1">
      <c r="A1125" s="40" t="s">
        <v>1639</v>
      </c>
      <c r="B1125" s="39" t="s">
        <v>113</v>
      </c>
      <c r="C1125" s="39" t="s">
        <v>112</v>
      </c>
      <c r="D1125" s="1"/>
      <c r="E1125" s="39"/>
      <c r="F1125" s="1"/>
    </row>
    <row r="1126" spans="1:6" hidden="1">
      <c r="A1126" s="40" t="s">
        <v>1639</v>
      </c>
      <c r="B1126" s="39" t="s">
        <v>1640</v>
      </c>
      <c r="C1126" s="39" t="s">
        <v>924</v>
      </c>
      <c r="D1126" s="1"/>
      <c r="E1126" s="39"/>
      <c r="F1126" s="1"/>
    </row>
    <row r="1127" spans="1:6" hidden="1">
      <c r="A1127" s="40" t="s">
        <v>1639</v>
      </c>
      <c r="B1127" s="39" t="s">
        <v>1641</v>
      </c>
      <c r="C1127" s="39" t="s">
        <v>926</v>
      </c>
      <c r="D1127" s="1"/>
      <c r="E1127" s="39"/>
      <c r="F1127" s="1"/>
    </row>
    <row r="1128" spans="1:6" hidden="1">
      <c r="A1128" s="40" t="s">
        <v>1639</v>
      </c>
      <c r="B1128" s="39" t="s">
        <v>1642</v>
      </c>
      <c r="C1128" s="39" t="s">
        <v>928</v>
      </c>
      <c r="D1128" s="1"/>
      <c r="E1128" s="39"/>
      <c r="F1128" s="1"/>
    </row>
    <row r="1129" spans="1:6" hidden="1">
      <c r="A1129" s="40" t="s">
        <v>1639</v>
      </c>
      <c r="B1129" s="39" t="s">
        <v>1625</v>
      </c>
      <c r="C1129" s="39" t="s">
        <v>1643</v>
      </c>
      <c r="D1129" s="1"/>
      <c r="E1129" s="39"/>
      <c r="F1129" s="1"/>
    </row>
    <row r="1130" spans="1:6" hidden="1">
      <c r="A1130" s="40" t="s">
        <v>1639</v>
      </c>
      <c r="B1130" s="39" t="s">
        <v>1629</v>
      </c>
      <c r="C1130" s="39" t="s">
        <v>909</v>
      </c>
      <c r="D1130" s="1"/>
      <c r="E1130" s="39"/>
      <c r="F1130" s="1"/>
    </row>
    <row r="1131" spans="1:6" hidden="1">
      <c r="A1131" s="40" t="s">
        <v>1639</v>
      </c>
      <c r="B1131" s="496" t="s">
        <v>149</v>
      </c>
      <c r="C1131" s="39"/>
      <c r="D1131" s="1"/>
      <c r="E1131" s="39"/>
      <c r="F1131" s="1"/>
    </row>
    <row r="1132" spans="1:6" hidden="1">
      <c r="A1132" s="40" t="s">
        <v>1639</v>
      </c>
      <c r="B1132" s="496" t="s">
        <v>151</v>
      </c>
      <c r="C1132" s="39"/>
      <c r="D1132" s="1"/>
      <c r="E1132" s="39"/>
      <c r="F1132" s="1"/>
    </row>
    <row r="1133" spans="1:6" hidden="1">
      <c r="A1133" s="40" t="s">
        <v>1639</v>
      </c>
      <c r="B1133" s="496" t="s">
        <v>153</v>
      </c>
      <c r="C1133" s="39"/>
      <c r="D1133" s="1"/>
      <c r="E1133" s="39"/>
      <c r="F1133" s="1"/>
    </row>
    <row r="1134" spans="1:6" hidden="1">
      <c r="A1134" s="40" t="s">
        <v>1639</v>
      </c>
      <c r="B1134" s="496" t="s">
        <v>155</v>
      </c>
      <c r="C1134" s="39"/>
      <c r="D1134" s="1"/>
      <c r="E1134" s="39"/>
      <c r="F1134" s="1"/>
    </row>
    <row r="1135" spans="1:6" hidden="1">
      <c r="A1135" s="40" t="s">
        <v>1639</v>
      </c>
      <c r="B1135" s="496" t="s">
        <v>157</v>
      </c>
      <c r="C1135" s="39"/>
      <c r="D1135" s="1"/>
      <c r="E1135" s="39"/>
      <c r="F1135" s="1"/>
    </row>
    <row r="1136" spans="1:6" hidden="1">
      <c r="A1136" s="40" t="s">
        <v>1644</v>
      </c>
      <c r="B1136" s="496" t="s">
        <v>34</v>
      </c>
      <c r="C1136" s="516"/>
      <c r="D1136" s="1"/>
      <c r="E1136" s="39"/>
      <c r="F1136" s="1"/>
    </row>
    <row r="1137" spans="1:6" hidden="1">
      <c r="A1137" s="40" t="s">
        <v>1644</v>
      </c>
      <c r="B1137" s="39" t="s">
        <v>1634</v>
      </c>
      <c r="C1137" s="514" t="s">
        <v>915</v>
      </c>
      <c r="D1137" s="1"/>
      <c r="E1137" s="39"/>
      <c r="F1137" s="1"/>
    </row>
    <row r="1138" spans="1:6" hidden="1">
      <c r="A1138" s="40" t="s">
        <v>1644</v>
      </c>
      <c r="B1138" s="39" t="s">
        <v>1645</v>
      </c>
      <c r="C1138" s="45" t="s">
        <v>930</v>
      </c>
      <c r="D1138" s="1"/>
      <c r="E1138" s="39"/>
      <c r="F1138" s="1"/>
    </row>
    <row r="1139" spans="1:6" hidden="1">
      <c r="A1139" s="40" t="s">
        <v>1644</v>
      </c>
      <c r="B1139" s="39" t="s">
        <v>1646</v>
      </c>
      <c r="C1139" s="45" t="s">
        <v>931</v>
      </c>
      <c r="D1139" s="1"/>
      <c r="E1139" s="39"/>
      <c r="F1139" s="1"/>
    </row>
    <row r="1140" spans="1:6" hidden="1">
      <c r="A1140" s="40" t="s">
        <v>1644</v>
      </c>
      <c r="B1140" s="39" t="s">
        <v>1647</v>
      </c>
      <c r="C1140" s="45" t="s">
        <v>933</v>
      </c>
      <c r="D1140" s="1"/>
      <c r="E1140" s="39"/>
      <c r="F1140" s="1"/>
    </row>
    <row r="1141" spans="1:6" hidden="1">
      <c r="A1141" s="40" t="s">
        <v>1644</v>
      </c>
      <c r="B1141" s="39" t="s">
        <v>1625</v>
      </c>
      <c r="C1141" s="508" t="s">
        <v>903</v>
      </c>
      <c r="D1141" s="1"/>
      <c r="E1141" s="39"/>
      <c r="F1141" s="1"/>
    </row>
    <row r="1142" spans="1:6" hidden="1">
      <c r="A1142" s="40" t="s">
        <v>1644</v>
      </c>
      <c r="B1142" s="39" t="s">
        <v>1629</v>
      </c>
      <c r="C1142" s="45" t="s">
        <v>909</v>
      </c>
      <c r="D1142" s="1"/>
      <c r="E1142" s="39"/>
      <c r="F1142" s="1"/>
    </row>
    <row r="1143" spans="1:6" hidden="1">
      <c r="A1143" s="40" t="s">
        <v>1644</v>
      </c>
      <c r="B1143" s="496" t="s">
        <v>149</v>
      </c>
      <c r="C1143" s="39"/>
      <c r="D1143" s="1"/>
      <c r="E1143" s="39"/>
      <c r="F1143" s="1"/>
    </row>
    <row r="1144" spans="1:6" hidden="1">
      <c r="A1144" s="40" t="s">
        <v>1644</v>
      </c>
      <c r="B1144" s="496" t="s">
        <v>151</v>
      </c>
      <c r="C1144" s="39"/>
      <c r="D1144" s="1"/>
      <c r="E1144" s="39"/>
      <c r="F1144" s="1"/>
    </row>
    <row r="1145" spans="1:6" hidden="1">
      <c r="A1145" s="40" t="s">
        <v>1644</v>
      </c>
      <c r="B1145" s="496" t="s">
        <v>153</v>
      </c>
      <c r="C1145" s="39"/>
      <c r="D1145" s="1"/>
      <c r="E1145" s="39"/>
      <c r="F1145" s="1"/>
    </row>
    <row r="1146" spans="1:6" hidden="1">
      <c r="A1146" s="40" t="s">
        <v>1644</v>
      </c>
      <c r="B1146" s="496" t="s">
        <v>155</v>
      </c>
      <c r="C1146" s="39"/>
      <c r="D1146" s="1"/>
      <c r="E1146" s="39"/>
      <c r="F1146" s="1"/>
    </row>
    <row r="1147" spans="1:6" hidden="1">
      <c r="A1147" s="40" t="s">
        <v>1644</v>
      </c>
      <c r="B1147" s="496" t="s">
        <v>157</v>
      </c>
      <c r="C1147" s="39"/>
      <c r="D1147" s="1"/>
      <c r="E1147" s="39"/>
      <c r="F1147" s="1"/>
    </row>
    <row r="1148" spans="1:6" hidden="1">
      <c r="A1148" s="40" t="s">
        <v>1648</v>
      </c>
      <c r="B1148" s="496" t="s">
        <v>34</v>
      </c>
      <c r="C1148" s="516"/>
      <c r="D1148" s="1"/>
      <c r="E1148" s="39"/>
      <c r="F1148" s="1"/>
    </row>
    <row r="1149" spans="1:6" hidden="1">
      <c r="A1149" s="40" t="s">
        <v>1648</v>
      </c>
      <c r="B1149" s="39" t="s">
        <v>1649</v>
      </c>
      <c r="C1149" s="40" t="s">
        <v>935</v>
      </c>
      <c r="D1149" s="1"/>
      <c r="E1149" s="39"/>
      <c r="F1149" s="1"/>
    </row>
    <row r="1150" spans="1:6" hidden="1">
      <c r="A1150" s="40" t="s">
        <v>1648</v>
      </c>
      <c r="B1150" s="39" t="s">
        <v>1650</v>
      </c>
      <c r="C1150" s="40" t="s">
        <v>937</v>
      </c>
      <c r="D1150" s="1"/>
      <c r="E1150" s="39"/>
      <c r="F1150" s="1"/>
    </row>
    <row r="1151" spans="1:6" hidden="1">
      <c r="A1151" s="40" t="s">
        <v>1648</v>
      </c>
      <c r="B1151" s="39" t="s">
        <v>1651</v>
      </c>
      <c r="C1151" s="40" t="s">
        <v>939</v>
      </c>
      <c r="D1151" s="1"/>
      <c r="E1151" s="39"/>
      <c r="F1151" s="1"/>
    </row>
    <row r="1152" spans="1:6" hidden="1">
      <c r="A1152" s="40" t="s">
        <v>1648</v>
      </c>
      <c r="B1152" s="39" t="s">
        <v>1652</v>
      </c>
      <c r="C1152" s="40" t="s">
        <v>940</v>
      </c>
      <c r="D1152" s="1"/>
      <c r="E1152" s="39"/>
      <c r="F1152" s="1"/>
    </row>
    <row r="1153" spans="1:6" hidden="1">
      <c r="A1153" s="40" t="s">
        <v>1648</v>
      </c>
      <c r="B1153" s="39" t="s">
        <v>1653</v>
      </c>
      <c r="C1153" s="40" t="s">
        <v>942</v>
      </c>
      <c r="D1153" s="1"/>
      <c r="E1153" s="39"/>
      <c r="F1153" s="1"/>
    </row>
    <row r="1154" spans="1:6" hidden="1">
      <c r="A1154" s="40" t="s">
        <v>1648</v>
      </c>
      <c r="B1154" s="39" t="s">
        <v>1654</v>
      </c>
      <c r="C1154" s="40" t="s">
        <v>944</v>
      </c>
      <c r="D1154" s="1"/>
      <c r="E1154" s="39"/>
      <c r="F1154" s="1"/>
    </row>
    <row r="1155" spans="1:6" hidden="1">
      <c r="A1155" s="40" t="s">
        <v>1648</v>
      </c>
      <c r="B1155" s="39" t="s">
        <v>1655</v>
      </c>
      <c r="C1155" s="40" t="s">
        <v>946</v>
      </c>
      <c r="D1155" s="1"/>
      <c r="E1155" s="39"/>
      <c r="F1155" s="1"/>
    </row>
    <row r="1156" spans="1:6" hidden="1">
      <c r="A1156" s="40" t="s">
        <v>1648</v>
      </c>
      <c r="B1156" s="39" t="s">
        <v>1656</v>
      </c>
      <c r="C1156" s="40" t="s">
        <v>947</v>
      </c>
      <c r="D1156" s="1"/>
      <c r="E1156" s="39"/>
      <c r="F1156" s="1"/>
    </row>
    <row r="1157" spans="1:6" hidden="1">
      <c r="A1157" s="40" t="s">
        <v>1648</v>
      </c>
      <c r="B1157" s="39" t="s">
        <v>1625</v>
      </c>
      <c r="C1157" s="508" t="s">
        <v>903</v>
      </c>
      <c r="D1157" s="1"/>
      <c r="E1157" s="39"/>
      <c r="F1157" s="1"/>
    </row>
    <row r="1158" spans="1:6" hidden="1">
      <c r="A1158" s="40" t="s">
        <v>1648</v>
      </c>
      <c r="B1158" s="39" t="s">
        <v>1629</v>
      </c>
      <c r="C1158" s="45" t="s">
        <v>1638</v>
      </c>
      <c r="D1158" s="1"/>
      <c r="E1158" s="39"/>
      <c r="F1158" s="1"/>
    </row>
    <row r="1159" spans="1:6" hidden="1">
      <c r="A1159" s="40" t="s">
        <v>1648</v>
      </c>
      <c r="B1159" s="496" t="s">
        <v>149</v>
      </c>
      <c r="C1159" s="39"/>
      <c r="D1159" s="1"/>
      <c r="E1159" s="39"/>
      <c r="F1159" s="1"/>
    </row>
    <row r="1160" spans="1:6" hidden="1">
      <c r="A1160" s="40" t="s">
        <v>1648</v>
      </c>
      <c r="B1160" s="496" t="s">
        <v>151</v>
      </c>
      <c r="C1160" s="39"/>
      <c r="D1160" s="1"/>
      <c r="E1160" s="39"/>
      <c r="F1160" s="1"/>
    </row>
    <row r="1161" spans="1:6" hidden="1">
      <c r="A1161" s="40" t="s">
        <v>1648</v>
      </c>
      <c r="B1161" s="496" t="s">
        <v>153</v>
      </c>
      <c r="C1161" s="39"/>
      <c r="D1161" s="1"/>
      <c r="E1161" s="39"/>
      <c r="F1161" s="1"/>
    </row>
    <row r="1162" spans="1:6" hidden="1">
      <c r="A1162" s="40" t="s">
        <v>1648</v>
      </c>
      <c r="B1162" s="496" t="s">
        <v>155</v>
      </c>
      <c r="C1162" s="39"/>
      <c r="D1162" s="1"/>
      <c r="E1162" s="39"/>
      <c r="F1162" s="1"/>
    </row>
    <row r="1163" spans="1:6" hidden="1">
      <c r="A1163" s="40" t="s">
        <v>1648</v>
      </c>
      <c r="B1163" s="496" t="s">
        <v>157</v>
      </c>
      <c r="C1163" s="39"/>
      <c r="D1163" s="1"/>
      <c r="E1163" s="39"/>
      <c r="F1163" s="1"/>
    </row>
    <row r="1164" spans="1:6" hidden="1">
      <c r="A1164" s="40" t="s">
        <v>1657</v>
      </c>
      <c r="B1164" s="496" t="s">
        <v>34</v>
      </c>
      <c r="C1164" s="516"/>
      <c r="D1164" s="1"/>
      <c r="E1164" s="39"/>
      <c r="F1164" s="1"/>
    </row>
    <row r="1165" spans="1:6" hidden="1">
      <c r="A1165" s="40" t="s">
        <v>1657</v>
      </c>
      <c r="B1165" s="39" t="s">
        <v>1658</v>
      </c>
      <c r="C1165" s="40" t="s">
        <v>949</v>
      </c>
      <c r="D1165" s="1"/>
      <c r="E1165" s="39"/>
      <c r="F1165" s="1"/>
    </row>
    <row r="1166" spans="1:6" hidden="1">
      <c r="A1166" s="40" t="s">
        <v>1657</v>
      </c>
      <c r="B1166" s="39" t="s">
        <v>1659</v>
      </c>
      <c r="C1166" s="40" t="s">
        <v>951</v>
      </c>
      <c r="D1166" s="1"/>
      <c r="E1166" s="39"/>
      <c r="F1166" s="1"/>
    </row>
    <row r="1167" spans="1:6" hidden="1">
      <c r="A1167" s="40" t="s">
        <v>1657</v>
      </c>
      <c r="B1167" s="39" t="s">
        <v>1660</v>
      </c>
      <c r="C1167" s="40" t="s">
        <v>953</v>
      </c>
      <c r="D1167" s="1"/>
      <c r="E1167" s="39"/>
      <c r="F1167" s="1"/>
    </row>
    <row r="1168" spans="1:6" hidden="1">
      <c r="A1168" s="40" t="s">
        <v>1657</v>
      </c>
      <c r="B1168" s="39" t="s">
        <v>1661</v>
      </c>
      <c r="C1168" s="40" t="s">
        <v>955</v>
      </c>
      <c r="D1168" s="1"/>
      <c r="E1168" s="39"/>
      <c r="F1168" s="1"/>
    </row>
    <row r="1169" spans="1:6" hidden="1">
      <c r="A1169" s="40" t="s">
        <v>1657</v>
      </c>
      <c r="B1169" s="39" t="s">
        <v>1625</v>
      </c>
      <c r="C1169" s="508" t="s">
        <v>903</v>
      </c>
      <c r="D1169" s="1"/>
      <c r="E1169" s="39"/>
      <c r="F1169" s="1"/>
    </row>
    <row r="1170" spans="1:6" hidden="1">
      <c r="A1170" s="40" t="s">
        <v>1657</v>
      </c>
      <c r="B1170" s="39" t="s">
        <v>1629</v>
      </c>
      <c r="C1170" s="45" t="s">
        <v>1638</v>
      </c>
      <c r="D1170" s="1"/>
      <c r="E1170" s="39"/>
      <c r="F1170" s="1"/>
    </row>
    <row r="1171" spans="1:6" hidden="1">
      <c r="A1171" s="40" t="s">
        <v>1657</v>
      </c>
      <c r="B1171" s="496" t="s">
        <v>149</v>
      </c>
      <c r="C1171" s="39"/>
      <c r="D1171" s="1"/>
      <c r="E1171" s="39"/>
      <c r="F1171" s="1"/>
    </row>
    <row r="1172" spans="1:6" hidden="1">
      <c r="A1172" s="40" t="s">
        <v>1657</v>
      </c>
      <c r="B1172" s="496" t="s">
        <v>151</v>
      </c>
      <c r="C1172" s="39"/>
      <c r="D1172" s="1"/>
      <c r="E1172" s="39"/>
      <c r="F1172" s="1"/>
    </row>
    <row r="1173" spans="1:6" hidden="1">
      <c r="A1173" s="40" t="s">
        <v>1657</v>
      </c>
      <c r="B1173" s="496" t="s">
        <v>153</v>
      </c>
      <c r="C1173" s="39"/>
      <c r="D1173" s="1"/>
      <c r="E1173" s="39"/>
      <c r="F1173" s="1"/>
    </row>
    <row r="1174" spans="1:6" hidden="1">
      <c r="A1174" s="40" t="s">
        <v>1657</v>
      </c>
      <c r="B1174" s="496" t="s">
        <v>155</v>
      </c>
      <c r="C1174" s="39"/>
      <c r="D1174" s="1"/>
      <c r="E1174" s="39"/>
      <c r="F1174" s="1"/>
    </row>
    <row r="1175" spans="1:6" hidden="1">
      <c r="A1175" s="40" t="s">
        <v>1657</v>
      </c>
      <c r="B1175" s="496" t="s">
        <v>157</v>
      </c>
      <c r="C1175" s="39"/>
      <c r="D1175" s="1"/>
      <c r="E1175" s="39"/>
      <c r="F1175" s="1"/>
    </row>
    <row r="1176" spans="1:6" hidden="1">
      <c r="A1176" s="40" t="s">
        <v>1662</v>
      </c>
      <c r="B1176" s="496" t="s">
        <v>34</v>
      </c>
      <c r="C1176" s="516"/>
      <c r="D1176" s="1"/>
      <c r="E1176" s="39"/>
      <c r="F1176" s="1"/>
    </row>
    <row r="1177" spans="1:6" hidden="1">
      <c r="A1177" s="40" t="s">
        <v>1662</v>
      </c>
      <c r="B1177" s="39" t="s">
        <v>1618</v>
      </c>
      <c r="C1177" s="39" t="s">
        <v>895</v>
      </c>
      <c r="D1177" s="1"/>
      <c r="E1177" s="39"/>
      <c r="F1177" s="1"/>
    </row>
    <row r="1178" spans="1:6" hidden="1">
      <c r="A1178" s="40" t="s">
        <v>1662</v>
      </c>
      <c r="B1178" s="39" t="s">
        <v>1663</v>
      </c>
      <c r="C1178" s="39" t="s">
        <v>957</v>
      </c>
      <c r="D1178" s="1"/>
      <c r="E1178" s="39"/>
      <c r="F1178" s="1"/>
    </row>
    <row r="1179" spans="1:6" hidden="1">
      <c r="A1179" s="40" t="s">
        <v>1662</v>
      </c>
      <c r="B1179" s="39" t="s">
        <v>1664</v>
      </c>
      <c r="C1179" s="39" t="s">
        <v>959</v>
      </c>
      <c r="D1179" s="1"/>
      <c r="E1179" s="39"/>
      <c r="F1179" s="1"/>
    </row>
    <row r="1180" spans="1:6" hidden="1">
      <c r="A1180" s="40" t="s">
        <v>1662</v>
      </c>
      <c r="B1180" s="39" t="s">
        <v>1665</v>
      </c>
      <c r="C1180" s="39" t="s">
        <v>961</v>
      </c>
      <c r="D1180" s="1"/>
      <c r="E1180" s="39"/>
      <c r="F1180" s="1"/>
    </row>
    <row r="1181" spans="1:6" hidden="1">
      <c r="A1181" s="40" t="s">
        <v>1662</v>
      </c>
      <c r="B1181" s="39" t="s">
        <v>1666</v>
      </c>
      <c r="C1181" s="39" t="s">
        <v>963</v>
      </c>
      <c r="D1181" s="1"/>
      <c r="E1181" s="39"/>
      <c r="F1181" s="1"/>
    </row>
    <row r="1182" spans="1:6" hidden="1">
      <c r="A1182" s="40" t="s">
        <v>1662</v>
      </c>
      <c r="B1182" s="39" t="s">
        <v>1667</v>
      </c>
      <c r="C1182" s="39" t="s">
        <v>964</v>
      </c>
      <c r="D1182" s="1"/>
      <c r="E1182" s="39"/>
      <c r="F1182" s="1"/>
    </row>
    <row r="1183" spans="1:6" hidden="1">
      <c r="A1183" s="40" t="s">
        <v>1662</v>
      </c>
      <c r="B1183" s="39" t="s">
        <v>1668</v>
      </c>
      <c r="C1183" s="39" t="s">
        <v>966</v>
      </c>
      <c r="D1183" s="1"/>
      <c r="E1183" s="39"/>
      <c r="F1183" s="1"/>
    </row>
    <row r="1184" spans="1:6" hidden="1">
      <c r="A1184" s="40" t="s">
        <v>1662</v>
      </c>
      <c r="B1184" s="39" t="s">
        <v>1669</v>
      </c>
      <c r="C1184" s="39" t="s">
        <v>968</v>
      </c>
      <c r="D1184" s="1"/>
      <c r="E1184" s="39"/>
      <c r="F1184" s="1"/>
    </row>
    <row r="1185" spans="1:6" hidden="1">
      <c r="A1185" s="40" t="s">
        <v>1662</v>
      </c>
      <c r="B1185" s="60" t="s">
        <v>1670</v>
      </c>
      <c r="C1185" s="39" t="s">
        <v>969</v>
      </c>
      <c r="D1185" s="1"/>
      <c r="E1185" s="39"/>
      <c r="F1185" s="60" t="s">
        <v>1670</v>
      </c>
    </row>
    <row r="1186" spans="1:6" hidden="1">
      <c r="A1186" s="40" t="s">
        <v>1662</v>
      </c>
      <c r="B1186" s="39" t="s">
        <v>1671</v>
      </c>
      <c r="C1186" s="39" t="s">
        <v>970</v>
      </c>
      <c r="D1186" s="1"/>
      <c r="E1186" s="39"/>
      <c r="F1186" s="1"/>
    </row>
    <row r="1187" spans="1:6" hidden="1">
      <c r="A1187" s="40" t="s">
        <v>1662</v>
      </c>
      <c r="B1187" s="39" t="s">
        <v>1672</v>
      </c>
      <c r="C1187" s="39" t="s">
        <v>972</v>
      </c>
      <c r="D1187" s="1"/>
      <c r="E1187" s="39"/>
      <c r="F1187" s="1"/>
    </row>
    <row r="1188" spans="1:6" hidden="1">
      <c r="A1188" s="40" t="s">
        <v>1662</v>
      </c>
      <c r="B1188" s="39" t="s">
        <v>1673</v>
      </c>
      <c r="C1188" s="39" t="s">
        <v>973</v>
      </c>
      <c r="D1188" s="1"/>
      <c r="E1188" s="39"/>
      <c r="F1188" s="1"/>
    </row>
    <row r="1189" spans="1:6" hidden="1">
      <c r="A1189" s="40" t="s">
        <v>1662</v>
      </c>
      <c r="B1189" s="1" t="s">
        <v>1674</v>
      </c>
      <c r="C1189" s="60" t="s">
        <v>974</v>
      </c>
      <c r="D1189" s="1"/>
      <c r="E1189" s="39" t="s">
        <v>1674</v>
      </c>
      <c r="F1189" s="1"/>
    </row>
    <row r="1190" spans="1:6" hidden="1">
      <c r="A1190" s="40" t="s">
        <v>1662</v>
      </c>
      <c r="B1190" s="39" t="s">
        <v>1629</v>
      </c>
      <c r="C1190" s="39" t="s">
        <v>909</v>
      </c>
      <c r="D1190" s="1"/>
      <c r="E1190" s="39"/>
      <c r="F1190" s="1"/>
    </row>
    <row r="1191" spans="1:6" hidden="1">
      <c r="A1191" s="40" t="s">
        <v>1662</v>
      </c>
      <c r="B1191" s="39" t="s">
        <v>1675</v>
      </c>
      <c r="C1191" s="39" t="s">
        <v>976</v>
      </c>
      <c r="D1191" s="1"/>
      <c r="E1191" s="39"/>
      <c r="F1191" s="1"/>
    </row>
    <row r="1192" spans="1:6" hidden="1">
      <c r="A1192" s="40" t="s">
        <v>1662</v>
      </c>
      <c r="B1192" s="39" t="s">
        <v>1676</v>
      </c>
      <c r="C1192" s="39" t="s">
        <v>977</v>
      </c>
      <c r="D1192" s="1"/>
      <c r="E1192" s="39"/>
      <c r="F1192" s="1"/>
    </row>
    <row r="1193" spans="1:6" hidden="1">
      <c r="A1193" s="40" t="s">
        <v>1662</v>
      </c>
      <c r="B1193" s="39" t="s">
        <v>1677</v>
      </c>
      <c r="C1193" s="39" t="s">
        <v>978</v>
      </c>
      <c r="D1193" s="1"/>
      <c r="E1193" s="39"/>
      <c r="F1193" s="1"/>
    </row>
    <row r="1194" spans="1:6" hidden="1">
      <c r="A1194" s="40" t="s">
        <v>1662</v>
      </c>
      <c r="B1194" s="496" t="s">
        <v>149</v>
      </c>
      <c r="C1194" s="39"/>
      <c r="D1194" s="1"/>
      <c r="E1194" s="39"/>
      <c r="F1194" s="1"/>
    </row>
    <row r="1195" spans="1:6" hidden="1">
      <c r="A1195" s="40" t="s">
        <v>1662</v>
      </c>
      <c r="B1195" s="496" t="s">
        <v>151</v>
      </c>
      <c r="C1195" s="39"/>
      <c r="D1195" s="1"/>
      <c r="E1195" s="39"/>
      <c r="F1195" s="1"/>
    </row>
    <row r="1196" spans="1:6" hidden="1">
      <c r="A1196" s="40" t="s">
        <v>1662</v>
      </c>
      <c r="B1196" s="496" t="s">
        <v>153</v>
      </c>
      <c r="C1196" s="39"/>
      <c r="D1196" s="1"/>
      <c r="E1196" s="39"/>
      <c r="F1196" s="1"/>
    </row>
    <row r="1197" spans="1:6" hidden="1">
      <c r="A1197" s="40" t="s">
        <v>1662</v>
      </c>
      <c r="B1197" s="496" t="s">
        <v>155</v>
      </c>
      <c r="C1197" s="39"/>
      <c r="D1197" s="1"/>
      <c r="E1197" s="39"/>
      <c r="F1197" s="1"/>
    </row>
    <row r="1198" spans="1:6" hidden="1">
      <c r="A1198" s="40" t="s">
        <v>1662</v>
      </c>
      <c r="B1198" s="496" t="s">
        <v>157</v>
      </c>
      <c r="C1198" s="39"/>
      <c r="D1198" s="1"/>
      <c r="E1198" s="39"/>
      <c r="F1198" s="1"/>
    </row>
    <row r="1199" spans="1:6" hidden="1">
      <c r="A1199" s="40" t="s">
        <v>1678</v>
      </c>
      <c r="B1199" s="496" t="s">
        <v>34</v>
      </c>
      <c r="C1199" s="516"/>
      <c r="D1199" s="1"/>
      <c r="E1199" s="39"/>
      <c r="F1199" s="1"/>
    </row>
    <row r="1200" spans="1:6" hidden="1">
      <c r="A1200" s="40" t="s">
        <v>1678</v>
      </c>
      <c r="B1200" s="39" t="s">
        <v>1618</v>
      </c>
      <c r="C1200" s="39" t="s">
        <v>895</v>
      </c>
      <c r="D1200" s="1"/>
      <c r="E1200" s="39"/>
      <c r="F1200" s="1"/>
    </row>
    <row r="1201" spans="1:6" hidden="1">
      <c r="A1201" s="40" t="s">
        <v>1678</v>
      </c>
      <c r="B1201" s="39" t="s">
        <v>1679</v>
      </c>
      <c r="C1201" s="39" t="s">
        <v>979</v>
      </c>
      <c r="D1201" s="1"/>
      <c r="E1201" s="39"/>
      <c r="F1201" s="1"/>
    </row>
    <row r="1202" spans="1:6" hidden="1">
      <c r="A1202" s="40" t="s">
        <v>1678</v>
      </c>
      <c r="B1202" s="39" t="s">
        <v>1680</v>
      </c>
      <c r="C1202" s="39" t="s">
        <v>980</v>
      </c>
      <c r="D1202" s="1"/>
      <c r="E1202" s="39"/>
      <c r="F1202" s="1"/>
    </row>
    <row r="1203" spans="1:6" hidden="1">
      <c r="A1203" s="40" t="s">
        <v>1678</v>
      </c>
      <c r="B1203" s="39" t="s">
        <v>1681</v>
      </c>
      <c r="C1203" s="39" t="s">
        <v>981</v>
      </c>
      <c r="D1203" s="1"/>
      <c r="E1203" s="39"/>
      <c r="F1203" s="1"/>
    </row>
    <row r="1204" spans="1:6" hidden="1">
      <c r="A1204" s="40" t="s">
        <v>1678</v>
      </c>
      <c r="B1204" s="39" t="s">
        <v>1682</v>
      </c>
      <c r="C1204" s="39" t="s">
        <v>982</v>
      </c>
      <c r="D1204" s="1"/>
      <c r="E1204" s="39"/>
      <c r="F1204" s="1"/>
    </row>
    <row r="1205" spans="1:6" hidden="1">
      <c r="A1205" s="40" t="s">
        <v>1678</v>
      </c>
      <c r="B1205" s="1" t="s">
        <v>1674</v>
      </c>
      <c r="C1205" s="60" t="s">
        <v>974</v>
      </c>
      <c r="D1205" s="1"/>
      <c r="E1205" s="39" t="s">
        <v>1674</v>
      </c>
      <c r="F1205" s="1"/>
    </row>
    <row r="1206" spans="1:6" hidden="1">
      <c r="A1206" s="40" t="s">
        <v>1678</v>
      </c>
      <c r="B1206" s="39" t="s">
        <v>1629</v>
      </c>
      <c r="C1206" s="39" t="s">
        <v>1638</v>
      </c>
      <c r="D1206" s="1"/>
      <c r="E1206" s="39"/>
      <c r="F1206" s="1"/>
    </row>
    <row r="1207" spans="1:6" hidden="1">
      <c r="A1207" s="40" t="s">
        <v>1678</v>
      </c>
      <c r="B1207" s="496" t="s">
        <v>149</v>
      </c>
      <c r="C1207" s="39"/>
      <c r="D1207" s="1"/>
      <c r="E1207" s="39"/>
      <c r="F1207" s="1"/>
    </row>
    <row r="1208" spans="1:6" hidden="1">
      <c r="A1208" s="40" t="s">
        <v>1678</v>
      </c>
      <c r="B1208" s="496" t="s">
        <v>151</v>
      </c>
      <c r="C1208" s="39"/>
      <c r="D1208" s="1"/>
      <c r="E1208" s="39"/>
      <c r="F1208" s="1"/>
    </row>
    <row r="1209" spans="1:6" hidden="1">
      <c r="A1209" s="40" t="s">
        <v>1678</v>
      </c>
      <c r="B1209" s="496" t="s">
        <v>153</v>
      </c>
      <c r="C1209" s="39"/>
      <c r="D1209" s="1"/>
      <c r="E1209" s="39"/>
      <c r="F1209" s="1"/>
    </row>
    <row r="1210" spans="1:6" hidden="1">
      <c r="A1210" s="40" t="s">
        <v>1678</v>
      </c>
      <c r="B1210" s="496" t="s">
        <v>155</v>
      </c>
      <c r="C1210" s="39"/>
      <c r="D1210" s="1"/>
      <c r="E1210" s="39"/>
      <c r="F1210" s="1"/>
    </row>
    <row r="1211" spans="1:6" hidden="1">
      <c r="A1211" s="40" t="s">
        <v>1678</v>
      </c>
      <c r="B1211" s="496" t="s">
        <v>157</v>
      </c>
      <c r="C1211" s="39"/>
      <c r="D1211" s="1"/>
      <c r="E1211" s="39"/>
      <c r="F1211" s="1"/>
    </row>
    <row r="1212" spans="1:6" hidden="1">
      <c r="A1212" s="40" t="s">
        <v>1683</v>
      </c>
      <c r="B1212" s="496" t="s">
        <v>34</v>
      </c>
      <c r="C1212" s="516"/>
      <c r="D1212" s="1"/>
      <c r="E1212" s="39"/>
      <c r="F1212" s="1"/>
    </row>
    <row r="1213" spans="1:6" hidden="1">
      <c r="A1213" s="40" t="s">
        <v>1683</v>
      </c>
      <c r="B1213" s="40" t="s">
        <v>1633</v>
      </c>
      <c r="C1213" s="40" t="s">
        <v>914</v>
      </c>
      <c r="D1213" s="1"/>
      <c r="E1213" s="39"/>
      <c r="F1213" s="1"/>
    </row>
    <row r="1214" spans="1:6" hidden="1">
      <c r="A1214" s="40" t="s">
        <v>1683</v>
      </c>
      <c r="B1214" s="40" t="s">
        <v>1684</v>
      </c>
      <c r="C1214" s="40" t="s">
        <v>983</v>
      </c>
      <c r="D1214" s="1"/>
      <c r="E1214" s="39"/>
      <c r="F1214" s="1"/>
    </row>
    <row r="1215" spans="1:6" hidden="1">
      <c r="A1215" s="40" t="s">
        <v>1683</v>
      </c>
      <c r="B1215" s="40" t="s">
        <v>1685</v>
      </c>
      <c r="C1215" s="40" t="s">
        <v>984</v>
      </c>
      <c r="D1215" s="1"/>
      <c r="E1215" s="39"/>
      <c r="F1215" s="1"/>
    </row>
    <row r="1216" spans="1:6" hidden="1">
      <c r="A1216" s="40" t="s">
        <v>1683</v>
      </c>
      <c r="B1216" s="40" t="s">
        <v>1686</v>
      </c>
      <c r="C1216" s="40" t="s">
        <v>985</v>
      </c>
      <c r="D1216" s="1"/>
      <c r="E1216" s="39"/>
      <c r="F1216" s="1"/>
    </row>
    <row r="1217" spans="1:6" hidden="1">
      <c r="A1217" s="40" t="s">
        <v>1683</v>
      </c>
      <c r="B1217" s="40" t="s">
        <v>1625</v>
      </c>
      <c r="C1217" s="40" t="s">
        <v>903</v>
      </c>
      <c r="D1217" s="1"/>
      <c r="E1217" s="39"/>
      <c r="F1217" s="1"/>
    </row>
    <row r="1218" spans="1:6" hidden="1">
      <c r="A1218" s="40" t="s">
        <v>1683</v>
      </c>
      <c r="B1218" s="40" t="s">
        <v>1629</v>
      </c>
      <c r="C1218" s="40" t="s">
        <v>1638</v>
      </c>
      <c r="D1218" s="1"/>
      <c r="E1218" s="39"/>
      <c r="F1218" s="1"/>
    </row>
    <row r="1219" spans="1:6" hidden="1">
      <c r="A1219" s="40" t="s">
        <v>1683</v>
      </c>
      <c r="B1219" s="496" t="s">
        <v>149</v>
      </c>
      <c r="C1219" s="39"/>
      <c r="D1219" s="1"/>
      <c r="E1219" s="39"/>
      <c r="F1219" s="1"/>
    </row>
    <row r="1220" spans="1:6" hidden="1">
      <c r="A1220" s="40" t="s">
        <v>1683</v>
      </c>
      <c r="B1220" s="496" t="s">
        <v>151</v>
      </c>
      <c r="C1220" s="39"/>
      <c r="D1220" s="1"/>
      <c r="E1220" s="39"/>
      <c r="F1220" s="1"/>
    </row>
    <row r="1221" spans="1:6" hidden="1">
      <c r="A1221" s="40" t="s">
        <v>1683</v>
      </c>
      <c r="B1221" s="496" t="s">
        <v>153</v>
      </c>
      <c r="C1221" s="39"/>
      <c r="D1221" s="1"/>
      <c r="E1221" s="39"/>
      <c r="F1221" s="1"/>
    </row>
    <row r="1222" spans="1:6" hidden="1">
      <c r="A1222" s="40" t="s">
        <v>1683</v>
      </c>
      <c r="B1222" s="496" t="s">
        <v>155</v>
      </c>
      <c r="C1222" s="39"/>
      <c r="D1222" s="1"/>
      <c r="E1222" s="39"/>
      <c r="F1222" s="1"/>
    </row>
    <row r="1223" spans="1:6" hidden="1">
      <c r="A1223" s="40" t="s">
        <v>1683</v>
      </c>
      <c r="B1223" s="496" t="s">
        <v>157</v>
      </c>
      <c r="C1223" s="39"/>
      <c r="D1223" s="1"/>
      <c r="E1223" s="39"/>
      <c r="F1223" s="1"/>
    </row>
    <row r="1224" spans="1:6" hidden="1">
      <c r="A1224" s="40" t="s">
        <v>1687</v>
      </c>
      <c r="B1224" s="496" t="s">
        <v>34</v>
      </c>
      <c r="C1224" s="516"/>
      <c r="D1224" s="1"/>
      <c r="E1224" s="39"/>
      <c r="F1224" s="1"/>
    </row>
    <row r="1225" spans="1:6" hidden="1">
      <c r="A1225" s="40" t="s">
        <v>1687</v>
      </c>
      <c r="B1225" s="39" t="s">
        <v>1635</v>
      </c>
      <c r="C1225" s="40" t="s">
        <v>917</v>
      </c>
      <c r="D1225" s="1"/>
      <c r="E1225" s="39"/>
      <c r="F1225" s="1"/>
    </row>
    <row r="1226" spans="1:6" hidden="1">
      <c r="A1226" s="40" t="s">
        <v>1687</v>
      </c>
      <c r="B1226" s="39" t="s">
        <v>1688</v>
      </c>
      <c r="C1226" s="39" t="s">
        <v>986</v>
      </c>
      <c r="D1226" s="1"/>
      <c r="E1226" s="39"/>
      <c r="F1226" s="1"/>
    </row>
    <row r="1227" spans="1:6" hidden="1">
      <c r="A1227" s="40" t="s">
        <v>1687</v>
      </c>
      <c r="B1227" s="39" t="s">
        <v>1689</v>
      </c>
      <c r="C1227" s="39" t="s">
        <v>987</v>
      </c>
      <c r="D1227" s="1"/>
      <c r="E1227" s="39"/>
      <c r="F1227" s="1"/>
    </row>
    <row r="1228" spans="1:6" hidden="1">
      <c r="A1228" s="40" t="s">
        <v>1687</v>
      </c>
      <c r="B1228" s="39" t="s">
        <v>1690</v>
      </c>
      <c r="C1228" s="39" t="s">
        <v>989</v>
      </c>
      <c r="D1228" s="1"/>
      <c r="E1228" s="39"/>
      <c r="F1228" s="1"/>
    </row>
    <row r="1229" spans="1:6" hidden="1">
      <c r="A1229" s="40" t="s">
        <v>1687</v>
      </c>
      <c r="B1229" s="39" t="s">
        <v>1625</v>
      </c>
      <c r="C1229" s="39" t="s">
        <v>903</v>
      </c>
      <c r="D1229" s="1"/>
      <c r="E1229" s="39"/>
      <c r="F1229" s="1"/>
    </row>
    <row r="1230" spans="1:6" hidden="1">
      <c r="A1230" s="40" t="s">
        <v>1687</v>
      </c>
      <c r="B1230" s="39" t="s">
        <v>1629</v>
      </c>
      <c r="C1230" s="39" t="s">
        <v>1638</v>
      </c>
      <c r="D1230" s="1"/>
      <c r="E1230" s="39"/>
      <c r="F1230" s="1"/>
    </row>
    <row r="1231" spans="1:6" hidden="1">
      <c r="A1231" s="40" t="s">
        <v>1687</v>
      </c>
      <c r="B1231" s="496" t="s">
        <v>149</v>
      </c>
      <c r="C1231" s="39"/>
      <c r="D1231" s="1"/>
      <c r="E1231" s="39"/>
      <c r="F1231" s="1"/>
    </row>
    <row r="1232" spans="1:6" hidden="1">
      <c r="A1232" s="40" t="s">
        <v>1687</v>
      </c>
      <c r="B1232" s="496" t="s">
        <v>151</v>
      </c>
      <c r="C1232" s="39"/>
      <c r="D1232" s="1"/>
      <c r="E1232" s="39"/>
      <c r="F1232" s="1"/>
    </row>
    <row r="1233" spans="1:6" hidden="1">
      <c r="A1233" s="40" t="s">
        <v>1687</v>
      </c>
      <c r="B1233" s="496" t="s">
        <v>153</v>
      </c>
      <c r="C1233" s="39"/>
      <c r="D1233" s="1"/>
      <c r="E1233" s="39"/>
      <c r="F1233" s="1"/>
    </row>
    <row r="1234" spans="1:6" hidden="1">
      <c r="A1234" s="40" t="s">
        <v>1687</v>
      </c>
      <c r="B1234" s="496" t="s">
        <v>155</v>
      </c>
      <c r="C1234" s="39"/>
      <c r="D1234" s="1"/>
      <c r="E1234" s="39"/>
      <c r="F1234" s="1"/>
    </row>
    <row r="1235" spans="1:6" hidden="1">
      <c r="A1235" s="40" t="s">
        <v>1687</v>
      </c>
      <c r="B1235" s="496" t="s">
        <v>157</v>
      </c>
      <c r="C1235" s="39"/>
      <c r="D1235" s="1"/>
      <c r="E1235" s="39"/>
      <c r="F1235" s="1"/>
    </row>
    <row r="1236" spans="1:6" hidden="1">
      <c r="A1236" s="40" t="s">
        <v>1691</v>
      </c>
      <c r="B1236" s="496" t="s">
        <v>34</v>
      </c>
      <c r="C1236" s="40"/>
      <c r="D1236" s="1"/>
      <c r="E1236" s="39"/>
      <c r="F1236" s="1"/>
    </row>
    <row r="1237" spans="1:6" hidden="1">
      <c r="A1237" s="40" t="s">
        <v>1691</v>
      </c>
      <c r="B1237" s="39" t="s">
        <v>1692</v>
      </c>
      <c r="C1237" s="40" t="s">
        <v>990</v>
      </c>
      <c r="D1237" s="1"/>
      <c r="E1237" s="39"/>
      <c r="F1237" s="1"/>
    </row>
    <row r="1238" spans="1:6" hidden="1">
      <c r="A1238" s="40" t="s">
        <v>1691</v>
      </c>
      <c r="B1238" s="39" t="s">
        <v>1539</v>
      </c>
      <c r="C1238" s="40" t="s">
        <v>835</v>
      </c>
      <c r="D1238" s="1"/>
      <c r="E1238" s="39"/>
      <c r="F1238" s="1"/>
    </row>
    <row r="1239" spans="1:6" hidden="1">
      <c r="A1239" s="40" t="s">
        <v>1691</v>
      </c>
      <c r="B1239" s="39" t="s">
        <v>1693</v>
      </c>
      <c r="C1239" s="509" t="s">
        <v>991</v>
      </c>
      <c r="D1239" s="1"/>
      <c r="E1239" s="39"/>
      <c r="F1239" s="1"/>
    </row>
    <row r="1240" spans="1:6" hidden="1">
      <c r="A1240" s="40" t="s">
        <v>1691</v>
      </c>
      <c r="B1240" s="39" t="s">
        <v>1694</v>
      </c>
      <c r="C1240" s="509" t="s">
        <v>992</v>
      </c>
      <c r="D1240" s="1"/>
      <c r="E1240" s="39"/>
      <c r="F1240" s="1"/>
    </row>
    <row r="1241" spans="1:6" hidden="1">
      <c r="A1241" s="40" t="s">
        <v>1691</v>
      </c>
      <c r="B1241" s="39" t="s">
        <v>1695</v>
      </c>
      <c r="C1241" s="509" t="s">
        <v>993</v>
      </c>
      <c r="D1241" s="1"/>
      <c r="E1241" s="39"/>
      <c r="F1241" s="1"/>
    </row>
    <row r="1242" spans="1:6" hidden="1">
      <c r="A1242" s="40" t="s">
        <v>1691</v>
      </c>
      <c r="B1242" s="39" t="s">
        <v>1696</v>
      </c>
      <c r="C1242" s="40" t="s">
        <v>994</v>
      </c>
      <c r="D1242" s="1"/>
      <c r="E1242" s="39"/>
      <c r="F1242" s="1"/>
    </row>
    <row r="1243" spans="1:6" hidden="1">
      <c r="A1243" s="40" t="s">
        <v>1691</v>
      </c>
      <c r="B1243" s="39"/>
      <c r="C1243" s="40" t="s">
        <v>995</v>
      </c>
      <c r="D1243" s="1"/>
      <c r="E1243" s="39"/>
      <c r="F1243" s="1"/>
    </row>
    <row r="1244" spans="1:6" hidden="1">
      <c r="A1244" s="40" t="s">
        <v>1691</v>
      </c>
      <c r="B1244" s="39" t="s">
        <v>1509</v>
      </c>
      <c r="C1244" s="40" t="s">
        <v>817</v>
      </c>
      <c r="D1244" s="1"/>
      <c r="E1244" s="39"/>
      <c r="F1244" s="1"/>
    </row>
    <row r="1245" spans="1:6" hidden="1">
      <c r="A1245" s="40" t="s">
        <v>1691</v>
      </c>
      <c r="B1245" s="39"/>
      <c r="C1245" s="40" t="s">
        <v>996</v>
      </c>
      <c r="D1245" s="1"/>
      <c r="E1245" s="39"/>
      <c r="F1245" s="1"/>
    </row>
    <row r="1246" spans="1:6" hidden="1">
      <c r="A1246" s="40" t="s">
        <v>1691</v>
      </c>
      <c r="B1246" s="496" t="s">
        <v>149</v>
      </c>
      <c r="C1246" s="40"/>
      <c r="D1246" s="1"/>
      <c r="E1246" s="39"/>
      <c r="F1246" s="1"/>
    </row>
    <row r="1247" spans="1:6" hidden="1">
      <c r="A1247" s="40" t="s">
        <v>1691</v>
      </c>
      <c r="B1247" s="496" t="s">
        <v>151</v>
      </c>
      <c r="C1247" s="40"/>
      <c r="D1247" s="1"/>
      <c r="E1247" s="39"/>
      <c r="F1247" s="1"/>
    </row>
    <row r="1248" spans="1:6" hidden="1">
      <c r="A1248" s="40" t="s">
        <v>1691</v>
      </c>
      <c r="B1248" s="496" t="s">
        <v>153</v>
      </c>
      <c r="C1248" s="40"/>
      <c r="D1248" s="1"/>
      <c r="E1248" s="39"/>
      <c r="F1248" s="1"/>
    </row>
    <row r="1249" spans="1:6" hidden="1">
      <c r="A1249" s="40" t="s">
        <v>1691</v>
      </c>
      <c r="B1249" s="496" t="s">
        <v>155</v>
      </c>
      <c r="C1249" s="40"/>
      <c r="D1249" s="1"/>
      <c r="E1249" s="39"/>
      <c r="F1249" s="1"/>
    </row>
    <row r="1250" spans="1:6" hidden="1">
      <c r="A1250" s="40" t="s">
        <v>1691</v>
      </c>
      <c r="B1250" s="496" t="s">
        <v>157</v>
      </c>
      <c r="C1250" s="40"/>
      <c r="D1250" s="1"/>
      <c r="E1250" s="39"/>
      <c r="F1250" s="1"/>
    </row>
    <row r="1251" spans="1:6" hidden="1">
      <c r="A1251" s="40" t="s">
        <v>1697</v>
      </c>
      <c r="B1251" s="496" t="s">
        <v>34</v>
      </c>
      <c r="C1251" s="39"/>
      <c r="D1251" s="1"/>
      <c r="E1251" s="39"/>
      <c r="F1251" s="1"/>
    </row>
    <row r="1252" spans="1:6" hidden="1">
      <c r="A1252" s="40" t="s">
        <v>1697</v>
      </c>
      <c r="B1252" s="39" t="s">
        <v>1698</v>
      </c>
      <c r="C1252" s="39" t="s">
        <v>998</v>
      </c>
      <c r="D1252" s="1"/>
      <c r="E1252" s="39"/>
      <c r="F1252" s="1"/>
    </row>
    <row r="1253" spans="1:6" hidden="1">
      <c r="A1253" s="40" t="s">
        <v>1697</v>
      </c>
      <c r="B1253" s="39" t="s">
        <v>1699</v>
      </c>
      <c r="C1253" s="39" t="s">
        <v>1000</v>
      </c>
      <c r="D1253" s="1"/>
      <c r="E1253" s="39"/>
      <c r="F1253" s="1"/>
    </row>
    <row r="1254" spans="1:6" hidden="1">
      <c r="A1254" s="40" t="s">
        <v>1697</v>
      </c>
      <c r="B1254" s="39" t="s">
        <v>1700</v>
      </c>
      <c r="C1254" s="39" t="s">
        <v>1002</v>
      </c>
      <c r="D1254" s="1"/>
      <c r="E1254" s="39"/>
      <c r="F1254" s="1"/>
    </row>
    <row r="1255" spans="1:6" hidden="1">
      <c r="A1255" s="40" t="s">
        <v>1697</v>
      </c>
      <c r="B1255" s="39" t="s">
        <v>1696</v>
      </c>
      <c r="C1255" s="39" t="s">
        <v>994</v>
      </c>
      <c r="D1255" s="1"/>
      <c r="E1255" s="39"/>
      <c r="F1255" s="1"/>
    </row>
    <row r="1256" spans="1:6" hidden="1">
      <c r="A1256" s="40" t="s">
        <v>1697</v>
      </c>
      <c r="B1256" s="39"/>
      <c r="C1256" s="39" t="s">
        <v>995</v>
      </c>
      <c r="D1256" s="1"/>
      <c r="E1256" s="39"/>
      <c r="F1256" s="1"/>
    </row>
    <row r="1257" spans="1:6" hidden="1">
      <c r="A1257" s="40" t="s">
        <v>1697</v>
      </c>
      <c r="B1257" s="39" t="s">
        <v>1509</v>
      </c>
      <c r="C1257" s="39" t="s">
        <v>817</v>
      </c>
      <c r="D1257" s="1"/>
      <c r="E1257" s="39"/>
      <c r="F1257" s="1"/>
    </row>
    <row r="1258" spans="1:6" hidden="1">
      <c r="A1258" s="40" t="s">
        <v>1697</v>
      </c>
      <c r="B1258" s="39"/>
      <c r="C1258" s="39" t="s">
        <v>996</v>
      </c>
      <c r="D1258" s="1"/>
      <c r="E1258" s="39"/>
      <c r="F1258" s="1"/>
    </row>
    <row r="1259" spans="1:6" hidden="1">
      <c r="A1259" s="40" t="s">
        <v>1697</v>
      </c>
      <c r="B1259" s="504" t="s">
        <v>149</v>
      </c>
      <c r="C1259" s="39"/>
      <c r="D1259" s="1"/>
      <c r="E1259" s="39"/>
      <c r="F1259" s="1"/>
    </row>
    <row r="1260" spans="1:6" hidden="1">
      <c r="A1260" s="40" t="s">
        <v>1697</v>
      </c>
      <c r="B1260" s="496" t="s">
        <v>151</v>
      </c>
      <c r="C1260" s="39"/>
      <c r="D1260" s="1"/>
      <c r="E1260" s="39"/>
      <c r="F1260" s="1"/>
    </row>
    <row r="1261" spans="1:6" hidden="1">
      <c r="A1261" s="40" t="s">
        <v>1697</v>
      </c>
      <c r="B1261" s="496" t="s">
        <v>153</v>
      </c>
      <c r="C1261" s="39"/>
      <c r="D1261" s="1"/>
      <c r="E1261" s="39"/>
      <c r="F1261" s="1"/>
    </row>
    <row r="1262" spans="1:6" hidden="1">
      <c r="A1262" s="40" t="s">
        <v>1697</v>
      </c>
      <c r="B1262" s="496" t="s">
        <v>155</v>
      </c>
      <c r="C1262" s="39"/>
      <c r="D1262" s="1"/>
      <c r="E1262" s="39"/>
      <c r="F1262" s="1"/>
    </row>
    <row r="1263" spans="1:6" hidden="1">
      <c r="A1263" s="40" t="s">
        <v>1697</v>
      </c>
      <c r="B1263" s="496" t="s">
        <v>157</v>
      </c>
      <c r="C1263" s="39"/>
      <c r="D1263" s="1"/>
      <c r="E1263" s="39"/>
      <c r="F1263" s="1"/>
    </row>
    <row r="1264" spans="1:6" hidden="1">
      <c r="A1264" s="40" t="s">
        <v>1701</v>
      </c>
      <c r="B1264" s="496" t="s">
        <v>34</v>
      </c>
      <c r="C1264" s="515"/>
      <c r="D1264" s="1"/>
      <c r="E1264" s="39"/>
      <c r="F1264" s="1"/>
    </row>
    <row r="1265" spans="1:6" hidden="1">
      <c r="A1265" s="40" t="s">
        <v>1701</v>
      </c>
      <c r="B1265" s="39" t="s">
        <v>1702</v>
      </c>
      <c r="C1265" s="40" t="s">
        <v>1004</v>
      </c>
      <c r="D1265" s="1"/>
      <c r="E1265" s="39"/>
      <c r="F1265" s="1"/>
    </row>
    <row r="1266" spans="1:6" hidden="1">
      <c r="A1266" s="40" t="s">
        <v>1701</v>
      </c>
      <c r="B1266" s="39" t="s">
        <v>1703</v>
      </c>
      <c r="C1266" s="40" t="s">
        <v>1005</v>
      </c>
      <c r="D1266" s="1"/>
      <c r="E1266" s="39"/>
      <c r="F1266" s="1"/>
    </row>
    <row r="1267" spans="1:6" hidden="1">
      <c r="A1267" s="40" t="s">
        <v>1701</v>
      </c>
      <c r="B1267" s="39" t="s">
        <v>1704</v>
      </c>
      <c r="C1267" s="40" t="s">
        <v>1006</v>
      </c>
      <c r="D1267" s="1"/>
      <c r="E1267" s="39"/>
      <c r="F1267" s="1"/>
    </row>
    <row r="1268" spans="1:6" hidden="1">
      <c r="A1268" s="40" t="s">
        <v>1701</v>
      </c>
      <c r="B1268" s="39" t="s">
        <v>1696</v>
      </c>
      <c r="C1268" s="40" t="s">
        <v>994</v>
      </c>
      <c r="D1268" s="1"/>
      <c r="E1268" s="39"/>
      <c r="F1268" s="1"/>
    </row>
    <row r="1269" spans="1:6" hidden="1">
      <c r="A1269" s="40" t="s">
        <v>1701</v>
      </c>
      <c r="B1269" s="39"/>
      <c r="C1269" s="40" t="s">
        <v>995</v>
      </c>
      <c r="D1269" s="1"/>
      <c r="E1269" s="39"/>
      <c r="F1269" s="1"/>
    </row>
    <row r="1270" spans="1:6" hidden="1">
      <c r="A1270" s="40" t="s">
        <v>1701</v>
      </c>
      <c r="B1270" s="39" t="s">
        <v>1509</v>
      </c>
      <c r="C1270" s="40" t="s">
        <v>817</v>
      </c>
      <c r="D1270" s="1"/>
      <c r="E1270" s="39"/>
      <c r="F1270" s="1"/>
    </row>
    <row r="1271" spans="1:6" hidden="1">
      <c r="A1271" s="40" t="s">
        <v>1701</v>
      </c>
      <c r="B1271" s="39"/>
      <c r="C1271" s="40" t="s">
        <v>996</v>
      </c>
      <c r="D1271" s="1"/>
      <c r="E1271" s="39"/>
      <c r="F1271" s="1"/>
    </row>
    <row r="1272" spans="1:6" hidden="1">
      <c r="A1272" s="40" t="s">
        <v>1701</v>
      </c>
      <c r="B1272" s="496" t="s">
        <v>149</v>
      </c>
      <c r="C1272" s="40"/>
      <c r="D1272" s="1"/>
      <c r="E1272" s="39"/>
      <c r="F1272" s="1"/>
    </row>
    <row r="1273" spans="1:6" hidden="1">
      <c r="A1273" s="40" t="s">
        <v>1701</v>
      </c>
      <c r="B1273" s="496" t="s">
        <v>151</v>
      </c>
      <c r="C1273" s="40"/>
      <c r="D1273" s="1"/>
      <c r="E1273" s="39"/>
      <c r="F1273" s="1"/>
    </row>
    <row r="1274" spans="1:6" hidden="1">
      <c r="A1274" s="40" t="s">
        <v>1701</v>
      </c>
      <c r="B1274" s="496" t="s">
        <v>153</v>
      </c>
      <c r="C1274" s="40"/>
      <c r="D1274" s="1"/>
      <c r="E1274" s="39"/>
      <c r="F1274" s="1"/>
    </row>
    <row r="1275" spans="1:6" hidden="1">
      <c r="A1275" s="40" t="s">
        <v>1701</v>
      </c>
      <c r="B1275" s="496" t="s">
        <v>155</v>
      </c>
      <c r="C1275" s="40"/>
      <c r="D1275" s="1"/>
      <c r="E1275" s="39"/>
      <c r="F1275" s="1"/>
    </row>
    <row r="1276" spans="1:6" hidden="1">
      <c r="A1276" s="40" t="s">
        <v>1701</v>
      </c>
      <c r="B1276" s="496" t="s">
        <v>157</v>
      </c>
      <c r="C1276" s="40"/>
      <c r="D1276" s="1"/>
      <c r="E1276" s="39"/>
      <c r="F1276" s="1"/>
    </row>
    <row r="1277" spans="1:6" hidden="1">
      <c r="A1277" s="40" t="s">
        <v>1705</v>
      </c>
      <c r="B1277" s="496" t="s">
        <v>34</v>
      </c>
      <c r="C1277" s="515"/>
      <c r="D1277" s="1"/>
      <c r="E1277" s="39"/>
      <c r="F1277" s="1"/>
    </row>
    <row r="1278" spans="1:6" hidden="1">
      <c r="A1278" s="40" t="s">
        <v>1705</v>
      </c>
      <c r="B1278" s="39" t="s">
        <v>1706</v>
      </c>
      <c r="C1278" s="40" t="s">
        <v>1007</v>
      </c>
      <c r="D1278" s="1"/>
      <c r="E1278" s="39"/>
      <c r="F1278" s="1"/>
    </row>
    <row r="1279" spans="1:6" hidden="1">
      <c r="A1279" s="40" t="s">
        <v>1705</v>
      </c>
      <c r="B1279" s="39" t="s">
        <v>1707</v>
      </c>
      <c r="C1279" s="40" t="s">
        <v>1009</v>
      </c>
      <c r="D1279" s="1"/>
      <c r="E1279" s="39"/>
      <c r="F1279" s="1"/>
    </row>
    <row r="1280" spans="1:6" hidden="1">
      <c r="A1280" s="40" t="s">
        <v>1705</v>
      </c>
      <c r="B1280" s="39" t="s">
        <v>1708</v>
      </c>
      <c r="C1280" s="40" t="s">
        <v>1011</v>
      </c>
      <c r="D1280" s="1"/>
      <c r="E1280" s="39"/>
      <c r="F1280" s="1"/>
    </row>
    <row r="1281" spans="1:6" hidden="1">
      <c r="A1281" s="40" t="s">
        <v>1705</v>
      </c>
      <c r="B1281" s="39" t="s">
        <v>1696</v>
      </c>
      <c r="C1281" s="40" t="s">
        <v>994</v>
      </c>
      <c r="D1281" s="1"/>
      <c r="E1281" s="39"/>
      <c r="F1281" s="1"/>
    </row>
    <row r="1282" spans="1:6" hidden="1">
      <c r="A1282" s="40" t="s">
        <v>1705</v>
      </c>
      <c r="B1282" s="39"/>
      <c r="C1282" s="40" t="s">
        <v>995</v>
      </c>
      <c r="D1282" s="1"/>
      <c r="E1282" s="39"/>
      <c r="F1282" s="1"/>
    </row>
    <row r="1283" spans="1:6" hidden="1">
      <c r="A1283" s="40" t="s">
        <v>1705</v>
      </c>
      <c r="B1283" s="39" t="s">
        <v>1509</v>
      </c>
      <c r="C1283" s="40" t="s">
        <v>817</v>
      </c>
      <c r="D1283" s="1"/>
      <c r="E1283" s="39"/>
      <c r="F1283" s="1"/>
    </row>
    <row r="1284" spans="1:6" hidden="1">
      <c r="A1284" s="40" t="s">
        <v>1705</v>
      </c>
      <c r="B1284" s="39"/>
      <c r="C1284" s="40" t="s">
        <v>996</v>
      </c>
      <c r="D1284" s="1"/>
      <c r="E1284" s="39"/>
      <c r="F1284" s="1"/>
    </row>
    <row r="1285" spans="1:6" hidden="1">
      <c r="A1285" s="40" t="s">
        <v>1705</v>
      </c>
      <c r="B1285" s="496" t="s">
        <v>149</v>
      </c>
      <c r="C1285" s="40"/>
      <c r="D1285" s="1"/>
      <c r="E1285" s="39"/>
      <c r="F1285" s="1"/>
    </row>
    <row r="1286" spans="1:6" hidden="1">
      <c r="A1286" s="40" t="s">
        <v>1705</v>
      </c>
      <c r="B1286" s="496" t="s">
        <v>151</v>
      </c>
      <c r="C1286" s="40"/>
      <c r="D1286" s="1"/>
      <c r="E1286" s="39"/>
      <c r="F1286" s="1"/>
    </row>
    <row r="1287" spans="1:6" hidden="1">
      <c r="A1287" s="40" t="s">
        <v>1705</v>
      </c>
      <c r="B1287" s="496" t="s">
        <v>153</v>
      </c>
      <c r="C1287" s="40"/>
      <c r="D1287" s="1"/>
      <c r="E1287" s="39"/>
      <c r="F1287" s="1"/>
    </row>
    <row r="1288" spans="1:6" hidden="1">
      <c r="A1288" s="40" t="s">
        <v>1705</v>
      </c>
      <c r="B1288" s="496" t="s">
        <v>155</v>
      </c>
      <c r="C1288" s="40"/>
      <c r="D1288" s="1"/>
      <c r="E1288" s="39"/>
      <c r="F1288" s="1"/>
    </row>
    <row r="1289" spans="1:6" hidden="1">
      <c r="A1289" s="40" t="s">
        <v>1705</v>
      </c>
      <c r="B1289" s="496" t="s">
        <v>157</v>
      </c>
      <c r="C1289" s="40"/>
      <c r="D1289" s="1"/>
      <c r="E1289" s="39"/>
      <c r="F1289" s="1"/>
    </row>
    <row r="1290" spans="1:6" hidden="1">
      <c r="A1290" s="40" t="s">
        <v>1709</v>
      </c>
      <c r="B1290" s="504" t="s">
        <v>34</v>
      </c>
      <c r="C1290" s="515"/>
      <c r="D1290" s="1"/>
      <c r="E1290" s="39"/>
      <c r="F1290" s="1"/>
    </row>
    <row r="1291" spans="1:6" hidden="1">
      <c r="A1291" s="40" t="s">
        <v>1709</v>
      </c>
      <c r="B1291" s="39" t="s">
        <v>1710</v>
      </c>
      <c r="C1291" s="40" t="s">
        <v>1012</v>
      </c>
      <c r="D1291" s="1"/>
      <c r="E1291" s="39"/>
      <c r="F1291" s="1"/>
    </row>
    <row r="1292" spans="1:6" hidden="1">
      <c r="A1292" s="40" t="s">
        <v>1709</v>
      </c>
      <c r="B1292" s="39" t="s">
        <v>1100</v>
      </c>
      <c r="C1292" s="40" t="s">
        <v>632</v>
      </c>
      <c r="D1292" s="1"/>
      <c r="E1292" s="39"/>
      <c r="F1292" s="1"/>
    </row>
    <row r="1293" spans="1:6" hidden="1">
      <c r="A1293" s="40" t="s">
        <v>1709</v>
      </c>
      <c r="B1293" s="39" t="s">
        <v>1711</v>
      </c>
      <c r="C1293" s="40" t="s">
        <v>1014</v>
      </c>
      <c r="D1293" s="1"/>
      <c r="E1293" s="39"/>
      <c r="F1293" s="1"/>
    </row>
    <row r="1294" spans="1:6" hidden="1">
      <c r="A1294" s="40" t="s">
        <v>1709</v>
      </c>
      <c r="B1294" s="39" t="s">
        <v>1478</v>
      </c>
      <c r="C1294" s="40" t="s">
        <v>805</v>
      </c>
      <c r="D1294" s="1"/>
      <c r="E1294" s="39"/>
      <c r="F1294" s="1"/>
    </row>
    <row r="1295" spans="1:6" hidden="1">
      <c r="A1295" s="40" t="s">
        <v>1709</v>
      </c>
      <c r="B1295" s="39" t="s">
        <v>1712</v>
      </c>
      <c r="C1295" s="509" t="s">
        <v>1016</v>
      </c>
      <c r="D1295" s="1"/>
      <c r="E1295" s="39"/>
      <c r="F1295" s="1"/>
    </row>
    <row r="1296" spans="1:6" hidden="1">
      <c r="A1296" s="40" t="s">
        <v>1709</v>
      </c>
      <c r="B1296" s="39" t="s">
        <v>1713</v>
      </c>
      <c r="C1296" s="40" t="s">
        <v>1018</v>
      </c>
      <c r="D1296" s="1"/>
      <c r="E1296" s="39"/>
      <c r="F1296" s="1"/>
    </row>
    <row r="1297" spans="1:6" hidden="1">
      <c r="A1297" s="40" t="s">
        <v>1709</v>
      </c>
      <c r="B1297" s="39" t="s">
        <v>1714</v>
      </c>
      <c r="C1297" s="10" t="s">
        <v>1019</v>
      </c>
      <c r="D1297" s="1"/>
      <c r="E1297" s="39"/>
      <c r="F1297" s="1"/>
    </row>
    <row r="1298" spans="1:6" hidden="1">
      <c r="A1298" s="40" t="s">
        <v>1709</v>
      </c>
      <c r="B1298" s="39" t="s">
        <v>1715</v>
      </c>
      <c r="C1298" s="10" t="s">
        <v>1020</v>
      </c>
      <c r="D1298" s="1"/>
      <c r="E1298" s="39"/>
      <c r="F1298" s="1"/>
    </row>
    <row r="1299" spans="1:6" hidden="1">
      <c r="A1299" s="40" t="s">
        <v>1709</v>
      </c>
      <c r="B1299" s="39" t="s">
        <v>1716</v>
      </c>
      <c r="C1299" s="10" t="s">
        <v>1022</v>
      </c>
      <c r="D1299" s="1"/>
      <c r="E1299" s="39"/>
      <c r="F1299" s="1"/>
    </row>
    <row r="1300" spans="1:6" hidden="1">
      <c r="A1300" s="40" t="s">
        <v>1709</v>
      </c>
      <c r="B1300" s="39" t="s">
        <v>1717</v>
      </c>
      <c r="C1300" s="10" t="s">
        <v>1024</v>
      </c>
      <c r="D1300" s="1"/>
      <c r="E1300" s="39"/>
      <c r="F1300" s="1"/>
    </row>
    <row r="1301" spans="1:6" hidden="1">
      <c r="A1301" s="40" t="s">
        <v>1709</v>
      </c>
      <c r="B1301" s="39" t="s">
        <v>1718</v>
      </c>
      <c r="C1301" s="10" t="s">
        <v>1026</v>
      </c>
      <c r="D1301" s="1"/>
      <c r="E1301" s="39"/>
      <c r="F1301" s="1"/>
    </row>
    <row r="1302" spans="1:6" hidden="1">
      <c r="A1302" s="40" t="s">
        <v>1709</v>
      </c>
      <c r="B1302" s="39" t="s">
        <v>1719</v>
      </c>
      <c r="C1302" s="10" t="s">
        <v>1028</v>
      </c>
      <c r="D1302" s="1"/>
      <c r="E1302" s="39"/>
      <c r="F1302" s="1"/>
    </row>
    <row r="1303" spans="1:6" hidden="1">
      <c r="A1303" s="40" t="s">
        <v>1709</v>
      </c>
      <c r="B1303" s="39" t="s">
        <v>1720</v>
      </c>
      <c r="C1303" s="10" t="s">
        <v>1030</v>
      </c>
      <c r="D1303" s="1"/>
      <c r="E1303" s="39"/>
      <c r="F1303" s="1"/>
    </row>
    <row r="1304" spans="1:6" hidden="1">
      <c r="A1304" s="40" t="s">
        <v>1709</v>
      </c>
      <c r="B1304" s="39" t="s">
        <v>1721</v>
      </c>
      <c r="C1304" s="10" t="s">
        <v>1032</v>
      </c>
      <c r="D1304" s="1"/>
      <c r="E1304" s="39"/>
      <c r="F1304" s="1"/>
    </row>
    <row r="1305" spans="1:6" hidden="1">
      <c r="A1305" s="40" t="s">
        <v>1709</v>
      </c>
      <c r="B1305" s="39" t="s">
        <v>1722</v>
      </c>
      <c r="C1305" s="10" t="s">
        <v>1033</v>
      </c>
      <c r="D1305" s="1"/>
      <c r="E1305" s="39"/>
      <c r="F1305" s="1"/>
    </row>
    <row r="1306" spans="1:6" hidden="1">
      <c r="A1306" s="40" t="s">
        <v>1709</v>
      </c>
      <c r="B1306" s="39" t="s">
        <v>1723</v>
      </c>
      <c r="C1306" s="10" t="s">
        <v>1035</v>
      </c>
      <c r="D1306" s="1"/>
      <c r="E1306" s="39"/>
      <c r="F1306" s="1"/>
    </row>
    <row r="1307" spans="1:6" hidden="1">
      <c r="A1307" s="40" t="s">
        <v>1709</v>
      </c>
      <c r="B1307" s="39" t="s">
        <v>1724</v>
      </c>
      <c r="C1307" s="10" t="s">
        <v>1036</v>
      </c>
      <c r="D1307" s="1"/>
      <c r="E1307" s="39"/>
      <c r="F1307" s="1"/>
    </row>
    <row r="1308" spans="1:6" hidden="1">
      <c r="A1308" s="40" t="s">
        <v>1709</v>
      </c>
      <c r="B1308" s="39" t="s">
        <v>1725</v>
      </c>
      <c r="C1308" s="10" t="s">
        <v>1037</v>
      </c>
      <c r="D1308" s="1"/>
      <c r="E1308" s="39"/>
      <c r="F1308" s="1"/>
    </row>
    <row r="1309" spans="1:6" hidden="1">
      <c r="A1309" s="40" t="s">
        <v>1709</v>
      </c>
      <c r="B1309" s="39" t="s">
        <v>1696</v>
      </c>
      <c r="C1309" s="40" t="s">
        <v>994</v>
      </c>
      <c r="D1309" s="1"/>
      <c r="E1309" s="39"/>
      <c r="F1309" s="1"/>
    </row>
    <row r="1310" spans="1:6" hidden="1">
      <c r="A1310" s="40" t="s">
        <v>1709</v>
      </c>
      <c r="B1310" s="39"/>
      <c r="C1310" s="40" t="s">
        <v>995</v>
      </c>
      <c r="D1310" s="1"/>
      <c r="E1310" s="39"/>
      <c r="F1310" s="1"/>
    </row>
    <row r="1311" spans="1:6" hidden="1">
      <c r="A1311" s="40" t="s">
        <v>1709</v>
      </c>
      <c r="B1311" s="39" t="s">
        <v>1509</v>
      </c>
      <c r="C1311" s="40" t="s">
        <v>817</v>
      </c>
      <c r="D1311" s="1"/>
      <c r="E1311" s="39"/>
      <c r="F1311" s="1"/>
    </row>
    <row r="1312" spans="1:6" hidden="1">
      <c r="A1312" s="40" t="s">
        <v>1709</v>
      </c>
      <c r="B1312" s="39"/>
      <c r="C1312" s="40" t="s">
        <v>996</v>
      </c>
      <c r="D1312" s="1"/>
      <c r="E1312" s="39"/>
      <c r="F1312" s="1"/>
    </row>
    <row r="1313" spans="1:6" hidden="1">
      <c r="A1313" s="40" t="s">
        <v>1709</v>
      </c>
      <c r="B1313" s="504" t="s">
        <v>149</v>
      </c>
      <c r="C1313" s="40"/>
      <c r="D1313" s="1"/>
      <c r="E1313" s="39"/>
      <c r="F1313" s="1"/>
    </row>
    <row r="1314" spans="1:6" hidden="1">
      <c r="A1314" s="40" t="s">
        <v>1709</v>
      </c>
      <c r="B1314" s="504" t="s">
        <v>151</v>
      </c>
      <c r="C1314" s="40"/>
      <c r="D1314" s="1"/>
      <c r="E1314" s="39"/>
      <c r="F1314" s="1"/>
    </row>
    <row r="1315" spans="1:6" hidden="1">
      <c r="A1315" s="40" t="s">
        <v>1709</v>
      </c>
      <c r="B1315" s="504" t="s">
        <v>153</v>
      </c>
      <c r="C1315" s="40"/>
      <c r="D1315" s="1"/>
      <c r="E1315" s="39"/>
      <c r="F1315" s="1"/>
    </row>
    <row r="1316" spans="1:6" hidden="1">
      <c r="A1316" s="40" t="s">
        <v>1709</v>
      </c>
      <c r="B1316" s="504" t="s">
        <v>155</v>
      </c>
      <c r="C1316" s="40"/>
      <c r="D1316" s="1"/>
      <c r="E1316" s="39"/>
      <c r="F1316" s="1"/>
    </row>
    <row r="1317" spans="1:6" hidden="1">
      <c r="A1317" s="40" t="s">
        <v>1709</v>
      </c>
      <c r="B1317" s="504" t="s">
        <v>157</v>
      </c>
      <c r="C1317" s="40"/>
      <c r="D1317" s="1"/>
      <c r="E1317" s="39"/>
      <c r="F1317" s="1"/>
    </row>
    <row r="1318" spans="1:6" hidden="1">
      <c r="A1318" s="40" t="s">
        <v>1726</v>
      </c>
      <c r="B1318" s="496" t="s">
        <v>34</v>
      </c>
      <c r="C1318" s="40"/>
      <c r="D1318" s="1"/>
      <c r="E1318" s="39"/>
      <c r="F1318" s="1"/>
    </row>
    <row r="1319" spans="1:6" hidden="1">
      <c r="A1319" s="40" t="s">
        <v>1726</v>
      </c>
      <c r="B1319" s="39" t="s">
        <v>1727</v>
      </c>
      <c r="C1319" s="40" t="s">
        <v>1039</v>
      </c>
      <c r="D1319" s="1"/>
      <c r="E1319" s="39"/>
      <c r="F1319" s="1"/>
    </row>
    <row r="1320" spans="1:6" hidden="1">
      <c r="A1320" s="40" t="s">
        <v>1726</v>
      </c>
      <c r="B1320" s="39" t="s">
        <v>1728</v>
      </c>
      <c r="C1320" s="40" t="s">
        <v>1041</v>
      </c>
      <c r="D1320" s="1"/>
      <c r="E1320" s="39"/>
      <c r="F1320" s="1"/>
    </row>
    <row r="1321" spans="1:6" hidden="1">
      <c r="A1321" s="40" t="s">
        <v>1726</v>
      </c>
      <c r="B1321" s="39" t="s">
        <v>1729</v>
      </c>
      <c r="C1321" s="40" t="s">
        <v>1043</v>
      </c>
      <c r="D1321" s="1"/>
      <c r="E1321" s="39"/>
      <c r="F1321" s="1"/>
    </row>
    <row r="1322" spans="1:6" hidden="1">
      <c r="A1322" s="40" t="s">
        <v>1726</v>
      </c>
      <c r="B1322" s="39"/>
      <c r="C1322" s="40" t="s">
        <v>1045</v>
      </c>
      <c r="D1322" s="1"/>
      <c r="E1322" s="39"/>
      <c r="F1322" s="1"/>
    </row>
    <row r="1323" spans="1:6" hidden="1">
      <c r="A1323" s="40" t="s">
        <v>1726</v>
      </c>
      <c r="B1323" s="39" t="s">
        <v>1478</v>
      </c>
      <c r="C1323" s="40" t="s">
        <v>805</v>
      </c>
      <c r="D1323" s="1"/>
      <c r="E1323" s="39"/>
      <c r="F1323" s="1"/>
    </row>
    <row r="1324" spans="1:6" hidden="1">
      <c r="A1324" s="40" t="s">
        <v>1726</v>
      </c>
      <c r="B1324" s="39" t="s">
        <v>1712</v>
      </c>
      <c r="C1324" s="40" t="s">
        <v>1016</v>
      </c>
      <c r="D1324" s="1"/>
      <c r="E1324" s="39"/>
      <c r="F1324" s="1"/>
    </row>
    <row r="1325" spans="1:6" hidden="1">
      <c r="A1325" s="40" t="s">
        <v>1726</v>
      </c>
      <c r="B1325" s="39" t="s">
        <v>1713</v>
      </c>
      <c r="C1325" s="40" t="s">
        <v>1018</v>
      </c>
      <c r="D1325" s="1"/>
      <c r="E1325" s="39"/>
      <c r="F1325" s="1"/>
    </row>
    <row r="1326" spans="1:6" hidden="1">
      <c r="A1326" s="40" t="s">
        <v>1726</v>
      </c>
      <c r="B1326" s="39" t="s">
        <v>1696</v>
      </c>
      <c r="C1326" s="40" t="s">
        <v>994</v>
      </c>
      <c r="D1326" s="1"/>
      <c r="E1326" s="39"/>
      <c r="F1326" s="1"/>
    </row>
    <row r="1327" spans="1:6" hidden="1">
      <c r="A1327" s="40" t="s">
        <v>1726</v>
      </c>
      <c r="B1327" s="39"/>
      <c r="C1327" s="40" t="s">
        <v>995</v>
      </c>
      <c r="D1327" s="1"/>
      <c r="E1327" s="39"/>
      <c r="F1327" s="1"/>
    </row>
    <row r="1328" spans="1:6" hidden="1">
      <c r="A1328" s="40" t="s">
        <v>1726</v>
      </c>
      <c r="B1328" s="39" t="s">
        <v>1509</v>
      </c>
      <c r="C1328" s="40" t="s">
        <v>817</v>
      </c>
      <c r="D1328" s="1"/>
      <c r="E1328" s="39"/>
      <c r="F1328" s="1"/>
    </row>
    <row r="1329" spans="1:6" hidden="1">
      <c r="A1329" s="40" t="s">
        <v>1726</v>
      </c>
      <c r="B1329" s="39"/>
      <c r="C1329" s="40" t="s">
        <v>996</v>
      </c>
      <c r="D1329" s="1"/>
      <c r="E1329" s="39"/>
      <c r="F1329" s="1"/>
    </row>
    <row r="1330" spans="1:6" hidden="1">
      <c r="A1330" s="40" t="s">
        <v>1726</v>
      </c>
      <c r="B1330" s="496" t="s">
        <v>149</v>
      </c>
      <c r="C1330" s="40"/>
      <c r="D1330" s="1"/>
      <c r="E1330" s="39"/>
      <c r="F1330" s="1"/>
    </row>
    <row r="1331" spans="1:6" hidden="1">
      <c r="A1331" s="40" t="s">
        <v>1726</v>
      </c>
      <c r="B1331" s="496" t="s">
        <v>151</v>
      </c>
      <c r="C1331" s="40"/>
      <c r="D1331" s="1"/>
      <c r="E1331" s="39"/>
      <c r="F1331" s="1"/>
    </row>
    <row r="1332" spans="1:6" hidden="1">
      <c r="A1332" s="40" t="s">
        <v>1726</v>
      </c>
      <c r="B1332" s="496" t="s">
        <v>153</v>
      </c>
      <c r="C1332" s="40"/>
      <c r="D1332" s="1"/>
      <c r="E1332" s="39"/>
      <c r="F1332" s="1"/>
    </row>
    <row r="1333" spans="1:6" hidden="1">
      <c r="A1333" s="40" t="s">
        <v>1726</v>
      </c>
      <c r="B1333" s="496" t="s">
        <v>155</v>
      </c>
      <c r="C1333" s="40"/>
      <c r="D1333" s="1"/>
      <c r="E1333" s="39"/>
      <c r="F1333" s="1"/>
    </row>
    <row r="1334" spans="1:6" hidden="1">
      <c r="A1334" s="40" t="s">
        <v>1726</v>
      </c>
      <c r="B1334" s="496" t="s">
        <v>157</v>
      </c>
      <c r="C1334" s="40"/>
      <c r="D1334" s="1"/>
      <c r="E1334" s="39"/>
      <c r="F1334" s="1"/>
    </row>
    <row r="1335" spans="1:6" hidden="1">
      <c r="A1335" s="40" t="s">
        <v>1730</v>
      </c>
      <c r="B1335" s="496" t="s">
        <v>34</v>
      </c>
      <c r="C1335" s="515"/>
      <c r="D1335" s="1"/>
      <c r="E1335" s="39"/>
      <c r="F1335" s="1"/>
    </row>
    <row r="1336" spans="1:6" hidden="1">
      <c r="A1336" s="40" t="s">
        <v>1730</v>
      </c>
      <c r="B1336" s="39" t="s">
        <v>1731</v>
      </c>
      <c r="C1336" s="40" t="s">
        <v>1047</v>
      </c>
      <c r="D1336" s="1"/>
      <c r="E1336" s="39"/>
      <c r="F1336" s="1"/>
    </row>
    <row r="1337" spans="1:6" hidden="1">
      <c r="A1337" s="40" t="s">
        <v>1730</v>
      </c>
      <c r="B1337" s="39" t="s">
        <v>1732</v>
      </c>
      <c r="C1337" s="40" t="s">
        <v>1049</v>
      </c>
      <c r="D1337" s="1"/>
      <c r="E1337" s="39"/>
      <c r="F1337" s="1"/>
    </row>
    <row r="1338" spans="1:6" hidden="1">
      <c r="A1338" s="40" t="s">
        <v>1730</v>
      </c>
      <c r="B1338" s="39" t="s">
        <v>1733</v>
      </c>
      <c r="C1338" s="40" t="s">
        <v>1051</v>
      </c>
      <c r="D1338" s="1"/>
      <c r="E1338" s="39"/>
      <c r="F1338" s="1"/>
    </row>
    <row r="1339" spans="1:6" hidden="1">
      <c r="A1339" s="40" t="s">
        <v>1730</v>
      </c>
      <c r="B1339" s="39" t="s">
        <v>1696</v>
      </c>
      <c r="C1339" s="40" t="s">
        <v>994</v>
      </c>
      <c r="D1339" s="1"/>
      <c r="E1339" s="39"/>
      <c r="F1339" s="1"/>
    </row>
    <row r="1340" spans="1:6" hidden="1">
      <c r="A1340" s="40" t="s">
        <v>1730</v>
      </c>
      <c r="B1340" s="39"/>
      <c r="C1340" s="40" t="s">
        <v>995</v>
      </c>
      <c r="D1340" s="1"/>
      <c r="E1340" s="39"/>
      <c r="F1340" s="1"/>
    </row>
    <row r="1341" spans="1:6" hidden="1">
      <c r="A1341" s="40" t="s">
        <v>1730</v>
      </c>
      <c r="B1341" s="39" t="s">
        <v>1509</v>
      </c>
      <c r="C1341" s="40" t="s">
        <v>817</v>
      </c>
      <c r="D1341" s="1"/>
      <c r="E1341" s="39"/>
      <c r="F1341" s="1"/>
    </row>
    <row r="1342" spans="1:6" hidden="1">
      <c r="A1342" s="40" t="s">
        <v>1730</v>
      </c>
      <c r="B1342" s="39"/>
      <c r="C1342" s="40" t="s">
        <v>996</v>
      </c>
      <c r="D1342" s="1"/>
      <c r="E1342" s="39"/>
      <c r="F1342" s="1"/>
    </row>
    <row r="1343" spans="1:6" hidden="1">
      <c r="A1343" s="40" t="s">
        <v>1730</v>
      </c>
      <c r="B1343" s="496" t="s">
        <v>149</v>
      </c>
      <c r="C1343" s="40"/>
      <c r="D1343" s="1"/>
      <c r="E1343" s="39"/>
      <c r="F1343" s="1"/>
    </row>
    <row r="1344" spans="1:6" hidden="1">
      <c r="A1344" s="40" t="s">
        <v>1730</v>
      </c>
      <c r="B1344" s="496" t="s">
        <v>151</v>
      </c>
      <c r="C1344" s="40"/>
      <c r="D1344" s="1"/>
      <c r="E1344" s="39"/>
      <c r="F1344" s="1"/>
    </row>
    <row r="1345" spans="1:6" hidden="1">
      <c r="A1345" s="40" t="s">
        <v>1730</v>
      </c>
      <c r="B1345" s="496" t="s">
        <v>153</v>
      </c>
      <c r="C1345" s="40"/>
      <c r="D1345" s="1"/>
      <c r="E1345" s="39"/>
      <c r="F1345" s="1"/>
    </row>
    <row r="1346" spans="1:6" hidden="1">
      <c r="A1346" s="40" t="s">
        <v>1730</v>
      </c>
      <c r="B1346" s="496" t="s">
        <v>155</v>
      </c>
      <c r="C1346" s="40"/>
      <c r="D1346" s="1"/>
      <c r="E1346" s="39"/>
      <c r="F1346" s="1"/>
    </row>
    <row r="1347" spans="1:6" hidden="1">
      <c r="A1347" s="40" t="s">
        <v>1730</v>
      </c>
      <c r="B1347" s="496" t="s">
        <v>157</v>
      </c>
      <c r="C1347" s="40"/>
      <c r="D1347" s="1"/>
      <c r="E1347" s="39"/>
      <c r="F1347" s="1"/>
    </row>
    <row r="1348" spans="1:6" hidden="1">
      <c r="A1348" s="40" t="s">
        <v>1734</v>
      </c>
      <c r="B1348" s="496" t="s">
        <v>34</v>
      </c>
      <c r="C1348" s="515"/>
      <c r="D1348" s="1"/>
      <c r="E1348" s="39"/>
      <c r="F1348" s="1"/>
    </row>
    <row r="1349" spans="1:6" hidden="1">
      <c r="A1349" s="40" t="s">
        <v>1734</v>
      </c>
      <c r="B1349" s="39" t="s">
        <v>892</v>
      </c>
      <c r="C1349" s="509" t="s">
        <v>487</v>
      </c>
      <c r="D1349" s="1"/>
      <c r="E1349" s="39"/>
      <c r="F1349" s="1"/>
    </row>
    <row r="1350" spans="1:6" hidden="1">
      <c r="A1350" s="40" t="s">
        <v>1734</v>
      </c>
      <c r="B1350" s="39" t="s">
        <v>1735</v>
      </c>
      <c r="C1350" s="509" t="s">
        <v>1053</v>
      </c>
      <c r="D1350" s="1"/>
      <c r="E1350" s="39"/>
      <c r="F1350" s="1"/>
    </row>
    <row r="1351" spans="1:6" hidden="1">
      <c r="A1351" s="40" t="s">
        <v>1734</v>
      </c>
      <c r="B1351" s="39" t="s">
        <v>1736</v>
      </c>
      <c r="C1351" s="509" t="s">
        <v>1054</v>
      </c>
      <c r="D1351" s="1"/>
      <c r="E1351" s="39"/>
      <c r="F1351" s="1"/>
    </row>
    <row r="1352" spans="1:6" hidden="1">
      <c r="A1352" s="40" t="s">
        <v>1734</v>
      </c>
      <c r="B1352" s="39" t="s">
        <v>1737</v>
      </c>
      <c r="C1352" s="509" t="s">
        <v>1055</v>
      </c>
      <c r="D1352" s="1"/>
      <c r="E1352" s="39"/>
      <c r="F1352" s="1"/>
    </row>
    <row r="1353" spans="1:6" hidden="1">
      <c r="A1353" s="40" t="s">
        <v>1734</v>
      </c>
      <c r="B1353" s="39" t="s">
        <v>1738</v>
      </c>
      <c r="C1353" s="509" t="s">
        <v>1057</v>
      </c>
      <c r="D1353" s="1"/>
      <c r="E1353" s="39"/>
      <c r="F1353" s="1"/>
    </row>
    <row r="1354" spans="1:6" hidden="1">
      <c r="A1354" s="40" t="s">
        <v>1734</v>
      </c>
      <c r="B1354" s="39" t="s">
        <v>1739</v>
      </c>
      <c r="C1354" s="509" t="s">
        <v>1059</v>
      </c>
      <c r="D1354" s="1"/>
      <c r="E1354" s="39"/>
      <c r="F1354" s="1"/>
    </row>
    <row r="1355" spans="1:6" hidden="1">
      <c r="A1355" s="40" t="s">
        <v>1734</v>
      </c>
      <c r="B1355" s="39" t="s">
        <v>1740</v>
      </c>
      <c r="C1355" s="509" t="s">
        <v>1060</v>
      </c>
      <c r="D1355" s="1"/>
      <c r="E1355" s="39"/>
      <c r="F1355" s="1"/>
    </row>
    <row r="1356" spans="1:6" hidden="1">
      <c r="A1356" s="40" t="s">
        <v>1734</v>
      </c>
      <c r="B1356" s="39" t="s">
        <v>1741</v>
      </c>
      <c r="C1356" s="509" t="s">
        <v>1061</v>
      </c>
      <c r="D1356" s="1"/>
      <c r="E1356" s="39"/>
      <c r="F1356" s="1"/>
    </row>
    <row r="1357" spans="1:6" hidden="1">
      <c r="A1357" s="40" t="s">
        <v>1734</v>
      </c>
      <c r="B1357" s="39" t="s">
        <v>1742</v>
      </c>
      <c r="C1357" s="509" t="s">
        <v>1063</v>
      </c>
      <c r="D1357" s="1"/>
      <c r="E1357" s="39"/>
      <c r="F1357" s="1"/>
    </row>
    <row r="1358" spans="1:6" hidden="1">
      <c r="A1358" s="40" t="s">
        <v>1734</v>
      </c>
      <c r="B1358" s="39" t="s">
        <v>1743</v>
      </c>
      <c r="C1358" s="509" t="s">
        <v>1065</v>
      </c>
      <c r="D1358" s="1"/>
      <c r="E1358" s="39"/>
      <c r="F1358" s="1"/>
    </row>
    <row r="1359" spans="1:6" hidden="1">
      <c r="A1359" s="40" t="s">
        <v>1734</v>
      </c>
      <c r="B1359" s="39" t="s">
        <v>1744</v>
      </c>
      <c r="C1359" s="509" t="s">
        <v>1067</v>
      </c>
      <c r="D1359" s="1"/>
      <c r="E1359" s="39"/>
      <c r="F1359" s="1"/>
    </row>
    <row r="1360" spans="1:6" hidden="1">
      <c r="A1360" s="40" t="s">
        <v>1734</v>
      </c>
      <c r="B1360" s="39" t="s">
        <v>1745</v>
      </c>
      <c r="C1360" s="509" t="s">
        <v>1069</v>
      </c>
      <c r="D1360" s="1"/>
      <c r="E1360" s="39"/>
      <c r="F1360" s="1"/>
    </row>
    <row r="1361" spans="1:6" hidden="1">
      <c r="A1361" s="40" t="s">
        <v>1734</v>
      </c>
      <c r="B1361" s="39" t="s">
        <v>1478</v>
      </c>
      <c r="C1361" s="509" t="s">
        <v>805</v>
      </c>
      <c r="D1361" s="1"/>
      <c r="E1361" s="39"/>
      <c r="F1361" s="1"/>
    </row>
    <row r="1362" spans="1:6" hidden="1">
      <c r="A1362" s="40" t="s">
        <v>1734</v>
      </c>
      <c r="B1362" s="39" t="s">
        <v>1712</v>
      </c>
      <c r="C1362" s="509" t="s">
        <v>1016</v>
      </c>
      <c r="D1362" s="1"/>
      <c r="E1362" s="39"/>
      <c r="F1362" s="1"/>
    </row>
    <row r="1363" spans="1:6" hidden="1">
      <c r="A1363" s="40" t="s">
        <v>1734</v>
      </c>
      <c r="B1363" s="39" t="s">
        <v>1696</v>
      </c>
      <c r="C1363" s="509" t="s">
        <v>994</v>
      </c>
      <c r="D1363" s="1"/>
      <c r="E1363" s="39"/>
      <c r="F1363" s="1"/>
    </row>
    <row r="1364" spans="1:6" hidden="1">
      <c r="A1364" s="40" t="s">
        <v>1734</v>
      </c>
      <c r="B1364" s="39"/>
      <c r="C1364" s="509" t="s">
        <v>995</v>
      </c>
      <c r="D1364" s="1"/>
      <c r="E1364" s="39"/>
      <c r="F1364" s="1"/>
    </row>
    <row r="1365" spans="1:6" hidden="1">
      <c r="A1365" s="40" t="s">
        <v>1734</v>
      </c>
      <c r="B1365" s="39" t="s">
        <v>1509</v>
      </c>
      <c r="C1365" s="509" t="s">
        <v>817</v>
      </c>
      <c r="D1365" s="1"/>
      <c r="E1365" s="39"/>
      <c r="F1365" s="1"/>
    </row>
    <row r="1366" spans="1:6" hidden="1">
      <c r="A1366" s="40" t="s">
        <v>1734</v>
      </c>
      <c r="B1366" s="39"/>
      <c r="C1366" s="509" t="s">
        <v>996</v>
      </c>
      <c r="D1366" s="1"/>
      <c r="E1366" s="39"/>
      <c r="F1366" s="1"/>
    </row>
    <row r="1367" spans="1:6" hidden="1">
      <c r="A1367" s="40" t="s">
        <v>1734</v>
      </c>
      <c r="B1367" s="496" t="s">
        <v>149</v>
      </c>
      <c r="C1367" s="40"/>
      <c r="D1367" s="1"/>
      <c r="E1367" s="39"/>
      <c r="F1367" s="1"/>
    </row>
    <row r="1368" spans="1:6" hidden="1">
      <c r="A1368" s="40" t="s">
        <v>1734</v>
      </c>
      <c r="B1368" s="496" t="s">
        <v>151</v>
      </c>
      <c r="C1368" s="40"/>
      <c r="D1368" s="1"/>
      <c r="E1368" s="39"/>
      <c r="F1368" s="1"/>
    </row>
    <row r="1369" spans="1:6" hidden="1">
      <c r="A1369" s="40" t="s">
        <v>1734</v>
      </c>
      <c r="B1369" s="496" t="s">
        <v>153</v>
      </c>
      <c r="C1369" s="40"/>
      <c r="D1369" s="1"/>
      <c r="E1369" s="39"/>
      <c r="F1369" s="1"/>
    </row>
    <row r="1370" spans="1:6" hidden="1">
      <c r="A1370" s="40" t="s">
        <v>1734</v>
      </c>
      <c r="B1370" s="496" t="s">
        <v>155</v>
      </c>
      <c r="C1370" s="40"/>
      <c r="D1370" s="1"/>
      <c r="E1370" s="39"/>
      <c r="F1370" s="1"/>
    </row>
    <row r="1371" spans="1:6" hidden="1">
      <c r="A1371" s="40" t="s">
        <v>1734</v>
      </c>
      <c r="B1371" s="496" t="s">
        <v>157</v>
      </c>
      <c r="C1371" s="40"/>
      <c r="D1371" s="1"/>
      <c r="E1371" s="39"/>
      <c r="F1371" s="1"/>
    </row>
    <row r="1372" spans="1:6" hidden="1">
      <c r="A1372" s="40" t="s">
        <v>1746</v>
      </c>
      <c r="B1372" s="496" t="s">
        <v>34</v>
      </c>
      <c r="C1372" s="515"/>
      <c r="D1372" s="1"/>
      <c r="E1372" s="39"/>
      <c r="F1372" s="1"/>
    </row>
    <row r="1373" spans="1:6" hidden="1">
      <c r="A1373" s="40" t="s">
        <v>1746</v>
      </c>
      <c r="B1373" s="39" t="s">
        <v>1747</v>
      </c>
      <c r="C1373" s="40" t="s">
        <v>1070</v>
      </c>
      <c r="D1373" s="1"/>
      <c r="E1373" s="39"/>
      <c r="F1373" s="1"/>
    </row>
    <row r="1374" spans="1:6" hidden="1">
      <c r="A1374" s="40" t="s">
        <v>1746</v>
      </c>
      <c r="B1374" s="39" t="s">
        <v>1748</v>
      </c>
      <c r="C1374" s="40" t="s">
        <v>1072</v>
      </c>
      <c r="D1374" s="1"/>
      <c r="E1374" s="39"/>
      <c r="F1374" s="1"/>
    </row>
    <row r="1375" spans="1:6" hidden="1">
      <c r="A1375" s="40" t="s">
        <v>1746</v>
      </c>
      <c r="B1375" s="39" t="s">
        <v>1749</v>
      </c>
      <c r="C1375" s="40" t="s">
        <v>1074</v>
      </c>
      <c r="D1375" s="1"/>
      <c r="E1375" s="39"/>
      <c r="F1375" s="1"/>
    </row>
    <row r="1376" spans="1:6" hidden="1">
      <c r="A1376" s="40" t="s">
        <v>1746</v>
      </c>
      <c r="B1376" s="39"/>
      <c r="C1376" s="40" t="s">
        <v>1076</v>
      </c>
      <c r="D1376" s="1"/>
      <c r="E1376" s="39"/>
      <c r="F1376" s="1"/>
    </row>
    <row r="1377" spans="1:6" hidden="1">
      <c r="A1377" s="40" t="s">
        <v>1746</v>
      </c>
      <c r="B1377" s="39" t="s">
        <v>1750</v>
      </c>
      <c r="C1377" s="40" t="s">
        <v>1078</v>
      </c>
      <c r="D1377" s="1"/>
      <c r="E1377" s="39"/>
      <c r="F1377" s="1"/>
    </row>
    <row r="1378" spans="1:6" hidden="1">
      <c r="A1378" s="40" t="s">
        <v>1746</v>
      </c>
      <c r="B1378" s="39" t="s">
        <v>1751</v>
      </c>
      <c r="C1378" s="40" t="s">
        <v>1080</v>
      </c>
      <c r="D1378" s="1"/>
      <c r="E1378" s="39"/>
      <c r="F1378" s="1"/>
    </row>
    <row r="1379" spans="1:6" hidden="1">
      <c r="A1379" s="40" t="s">
        <v>1746</v>
      </c>
      <c r="B1379" s="39" t="s">
        <v>1752</v>
      </c>
      <c r="C1379" s="40" t="s">
        <v>1082</v>
      </c>
      <c r="D1379" s="1"/>
      <c r="E1379" s="39"/>
      <c r="F1379" s="1"/>
    </row>
    <row r="1380" spans="1:6" hidden="1">
      <c r="A1380" s="40" t="s">
        <v>1746</v>
      </c>
      <c r="B1380" s="39" t="s">
        <v>1753</v>
      </c>
      <c r="C1380" s="40" t="s">
        <v>1084</v>
      </c>
      <c r="D1380" s="1"/>
      <c r="E1380" s="39"/>
      <c r="F1380" s="1"/>
    </row>
    <row r="1381" spans="1:6" hidden="1">
      <c r="A1381" s="40" t="s">
        <v>1746</v>
      </c>
      <c r="B1381" s="39" t="s">
        <v>1754</v>
      </c>
      <c r="C1381" s="507" t="s">
        <v>1086</v>
      </c>
      <c r="D1381" s="1"/>
      <c r="E1381" s="39"/>
      <c r="F1381" s="1"/>
    </row>
    <row r="1382" spans="1:6" hidden="1">
      <c r="A1382" s="40" t="s">
        <v>1746</v>
      </c>
      <c r="B1382" s="39" t="s">
        <v>1755</v>
      </c>
      <c r="C1382" s="40" t="s">
        <v>1088</v>
      </c>
      <c r="D1382" s="1"/>
      <c r="E1382" s="39"/>
      <c r="F1382" s="1"/>
    </row>
    <row r="1383" spans="1:6" hidden="1">
      <c r="A1383" s="40" t="s">
        <v>1746</v>
      </c>
      <c r="B1383" s="39" t="s">
        <v>1756</v>
      </c>
      <c r="C1383" s="40" t="s">
        <v>1090</v>
      </c>
      <c r="D1383" s="1"/>
      <c r="E1383" s="39"/>
      <c r="F1383" s="1"/>
    </row>
    <row r="1384" spans="1:6" hidden="1">
      <c r="A1384" s="40" t="s">
        <v>1746</v>
      </c>
      <c r="B1384" s="39" t="s">
        <v>1757</v>
      </c>
      <c r="C1384" s="40" t="s">
        <v>1092</v>
      </c>
      <c r="D1384" s="1"/>
      <c r="E1384" s="39"/>
      <c r="F1384" s="1"/>
    </row>
    <row r="1385" spans="1:6" hidden="1">
      <c r="A1385" s="40" t="s">
        <v>1746</v>
      </c>
      <c r="B1385" s="39" t="s">
        <v>1758</v>
      </c>
      <c r="C1385" s="40" t="s">
        <v>1093</v>
      </c>
      <c r="D1385" s="1"/>
      <c r="E1385" s="39"/>
      <c r="F1385" s="1"/>
    </row>
    <row r="1386" spans="1:6" hidden="1">
      <c r="A1386" s="40" t="s">
        <v>1746</v>
      </c>
      <c r="B1386" s="39" t="s">
        <v>1759</v>
      </c>
      <c r="C1386" s="40" t="s">
        <v>1095</v>
      </c>
      <c r="D1386" s="1"/>
      <c r="E1386" s="39"/>
      <c r="F1386" s="1"/>
    </row>
    <row r="1387" spans="1:6" hidden="1">
      <c r="A1387" s="40" t="s">
        <v>1746</v>
      </c>
      <c r="B1387" s="39"/>
      <c r="C1387" s="40" t="s">
        <v>1097</v>
      </c>
      <c r="D1387" s="1"/>
      <c r="E1387" s="39"/>
      <c r="F1387" s="1"/>
    </row>
    <row r="1388" spans="1:6" hidden="1">
      <c r="A1388" s="40" t="s">
        <v>1746</v>
      </c>
      <c r="B1388" s="39" t="s">
        <v>1760</v>
      </c>
      <c r="C1388" s="40" t="s">
        <v>1099</v>
      </c>
      <c r="D1388" s="1"/>
      <c r="E1388" s="39"/>
      <c r="F1388" s="1"/>
    </row>
    <row r="1389" spans="1:6" hidden="1">
      <c r="A1389" s="40" t="s">
        <v>1746</v>
      </c>
      <c r="B1389" s="39" t="s">
        <v>1761</v>
      </c>
      <c r="C1389" s="40" t="s">
        <v>1101</v>
      </c>
      <c r="D1389" s="1"/>
      <c r="E1389" s="39"/>
      <c r="F1389" s="1"/>
    </row>
    <row r="1390" spans="1:6" hidden="1">
      <c r="A1390" s="40" t="s">
        <v>1746</v>
      </c>
      <c r="B1390" s="39" t="s">
        <v>1478</v>
      </c>
      <c r="C1390" s="40" t="s">
        <v>805</v>
      </c>
      <c r="D1390" s="1"/>
      <c r="E1390" s="39"/>
      <c r="F1390" s="1"/>
    </row>
    <row r="1391" spans="1:6" hidden="1">
      <c r="A1391" s="40" t="s">
        <v>1746</v>
      </c>
      <c r="B1391" s="39" t="s">
        <v>1712</v>
      </c>
      <c r="C1391" s="40" t="s">
        <v>1016</v>
      </c>
      <c r="D1391" s="1"/>
      <c r="E1391" s="39"/>
      <c r="F1391" s="1"/>
    </row>
    <row r="1392" spans="1:6" hidden="1">
      <c r="A1392" s="40" t="s">
        <v>1746</v>
      </c>
      <c r="B1392" s="39" t="s">
        <v>1762</v>
      </c>
      <c r="C1392" s="40" t="s">
        <v>28</v>
      </c>
      <c r="D1392" s="1"/>
      <c r="E1392" s="39"/>
      <c r="F1392" s="1"/>
    </row>
    <row r="1393" spans="1:6" hidden="1">
      <c r="A1393" s="40" t="s">
        <v>1746</v>
      </c>
      <c r="B1393" s="39" t="s">
        <v>1763</v>
      </c>
      <c r="C1393" s="40" t="s">
        <v>1104</v>
      </c>
      <c r="D1393" s="1"/>
      <c r="E1393" s="39"/>
      <c r="F1393" s="1"/>
    </row>
    <row r="1394" spans="1:6" hidden="1">
      <c r="A1394" s="40" t="s">
        <v>1746</v>
      </c>
      <c r="B1394" s="39" t="s">
        <v>1696</v>
      </c>
      <c r="C1394" s="40" t="s">
        <v>994</v>
      </c>
      <c r="D1394" s="1"/>
      <c r="E1394" s="39"/>
      <c r="F1394" s="1"/>
    </row>
    <row r="1395" spans="1:6" hidden="1">
      <c r="A1395" s="40" t="s">
        <v>1746</v>
      </c>
      <c r="B1395" s="39"/>
      <c r="C1395" s="40" t="s">
        <v>995</v>
      </c>
      <c r="D1395" s="1"/>
      <c r="E1395" s="39"/>
      <c r="F1395" s="1"/>
    </row>
    <row r="1396" spans="1:6" hidden="1">
      <c r="A1396" s="40" t="s">
        <v>1746</v>
      </c>
      <c r="B1396" s="39" t="s">
        <v>1509</v>
      </c>
      <c r="C1396" s="40" t="s">
        <v>817</v>
      </c>
      <c r="D1396" s="1"/>
      <c r="E1396" s="39"/>
      <c r="F1396" s="1"/>
    </row>
    <row r="1397" spans="1:6" hidden="1">
      <c r="A1397" s="40" t="s">
        <v>1746</v>
      </c>
      <c r="B1397" s="39"/>
      <c r="C1397" s="40" t="s">
        <v>996</v>
      </c>
      <c r="D1397" s="1"/>
      <c r="E1397" s="39"/>
      <c r="F1397" s="1"/>
    </row>
    <row r="1398" spans="1:6" hidden="1">
      <c r="A1398" s="40" t="s">
        <v>1746</v>
      </c>
      <c r="B1398" s="496" t="s">
        <v>149</v>
      </c>
      <c r="C1398" s="40"/>
      <c r="D1398" s="1"/>
      <c r="E1398" s="39"/>
      <c r="F1398" s="1"/>
    </row>
    <row r="1399" spans="1:6" hidden="1">
      <c r="A1399" s="40" t="s">
        <v>1746</v>
      </c>
      <c r="B1399" s="496" t="s">
        <v>151</v>
      </c>
      <c r="C1399" s="40"/>
      <c r="D1399" s="1"/>
      <c r="E1399" s="39"/>
      <c r="F1399" s="1"/>
    </row>
    <row r="1400" spans="1:6" hidden="1">
      <c r="A1400" s="40" t="s">
        <v>1746</v>
      </c>
      <c r="B1400" s="496" t="s">
        <v>153</v>
      </c>
      <c r="C1400" s="40"/>
      <c r="D1400" s="1"/>
      <c r="E1400" s="39"/>
      <c r="F1400" s="1"/>
    </row>
    <row r="1401" spans="1:6" hidden="1">
      <c r="A1401" s="40" t="s">
        <v>1746</v>
      </c>
      <c r="B1401" s="496" t="s">
        <v>155</v>
      </c>
      <c r="C1401" s="40"/>
      <c r="D1401" s="1"/>
      <c r="E1401" s="39"/>
      <c r="F1401" s="1"/>
    </row>
    <row r="1402" spans="1:6" hidden="1">
      <c r="A1402" s="40" t="s">
        <v>1746</v>
      </c>
      <c r="B1402" s="496" t="s">
        <v>157</v>
      </c>
      <c r="C1402" s="40"/>
      <c r="D1402" s="1"/>
      <c r="E1402" s="39"/>
      <c r="F1402" s="1"/>
    </row>
    <row r="1403" spans="1:6" hidden="1">
      <c r="A1403" s="40" t="s">
        <v>1764</v>
      </c>
      <c r="B1403" s="496" t="s">
        <v>34</v>
      </c>
      <c r="C1403" s="515"/>
      <c r="D1403" s="1"/>
      <c r="E1403" s="39"/>
      <c r="F1403" s="1"/>
    </row>
    <row r="1404" spans="1:6" hidden="1">
      <c r="A1404" s="40" t="s">
        <v>1764</v>
      </c>
      <c r="B1404" s="39" t="s">
        <v>235</v>
      </c>
      <c r="C1404" s="40" t="s">
        <v>178</v>
      </c>
      <c r="D1404" s="1"/>
      <c r="E1404" s="39"/>
      <c r="F1404" s="1"/>
    </row>
    <row r="1405" spans="1:6" hidden="1">
      <c r="A1405" s="40" t="s">
        <v>1764</v>
      </c>
      <c r="B1405" s="39" t="s">
        <v>1765</v>
      </c>
      <c r="C1405" s="40" t="s">
        <v>1106</v>
      </c>
      <c r="D1405" s="1"/>
      <c r="E1405" s="39"/>
      <c r="F1405" s="1"/>
    </row>
    <row r="1406" spans="1:6" hidden="1">
      <c r="A1406" s="40" t="s">
        <v>1764</v>
      </c>
      <c r="B1406" s="39" t="s">
        <v>1766</v>
      </c>
      <c r="C1406" s="40" t="s">
        <v>1108</v>
      </c>
      <c r="D1406" s="1"/>
      <c r="E1406" s="39"/>
      <c r="F1406" s="1"/>
    </row>
    <row r="1407" spans="1:6" hidden="1">
      <c r="A1407" s="40" t="s">
        <v>1764</v>
      </c>
      <c r="B1407" s="39"/>
      <c r="C1407" s="40" t="s">
        <v>1109</v>
      </c>
      <c r="D1407" s="1"/>
      <c r="E1407" s="39"/>
      <c r="F1407" s="504" t="s">
        <v>1767</v>
      </c>
    </row>
    <row r="1408" spans="1:6" hidden="1">
      <c r="A1408" s="40" t="s">
        <v>1764</v>
      </c>
      <c r="B1408" s="39" t="s">
        <v>1768</v>
      </c>
      <c r="C1408" s="40" t="s">
        <v>1111</v>
      </c>
      <c r="D1408" s="1"/>
      <c r="E1408" s="39"/>
      <c r="F1408" s="1"/>
    </row>
    <row r="1409" spans="1:6" hidden="1">
      <c r="A1409" s="40" t="s">
        <v>1764</v>
      </c>
      <c r="B1409" s="39" t="s">
        <v>1769</v>
      </c>
      <c r="C1409" s="40" t="s">
        <v>1112</v>
      </c>
      <c r="D1409" s="1"/>
      <c r="E1409" s="39"/>
      <c r="F1409" s="1"/>
    </row>
    <row r="1410" spans="1:6" hidden="1">
      <c r="A1410" s="40" t="s">
        <v>1764</v>
      </c>
      <c r="B1410" s="39" t="s">
        <v>1770</v>
      </c>
      <c r="C1410" s="40" t="s">
        <v>1113</v>
      </c>
      <c r="D1410" s="1"/>
      <c r="E1410" s="39"/>
      <c r="F1410" s="1"/>
    </row>
    <row r="1411" spans="1:6" hidden="1">
      <c r="A1411" s="40" t="s">
        <v>1764</v>
      </c>
      <c r="B1411" s="39" t="s">
        <v>1771</v>
      </c>
      <c r="C1411" s="40" t="s">
        <v>1114</v>
      </c>
      <c r="D1411" s="1"/>
      <c r="E1411" s="39"/>
      <c r="F1411" s="1"/>
    </row>
    <row r="1412" spans="1:6" hidden="1">
      <c r="A1412" s="40" t="s">
        <v>1764</v>
      </c>
      <c r="B1412" s="39" t="s">
        <v>1772</v>
      </c>
      <c r="C1412" s="40" t="s">
        <v>1115</v>
      </c>
      <c r="D1412" s="1"/>
      <c r="E1412" s="39"/>
      <c r="F1412" s="1"/>
    </row>
    <row r="1413" spans="1:6" hidden="1">
      <c r="A1413" s="40" t="s">
        <v>1764</v>
      </c>
      <c r="B1413" s="39" t="s">
        <v>1773</v>
      </c>
      <c r="C1413" s="40" t="s">
        <v>1117</v>
      </c>
      <c r="D1413" s="1"/>
      <c r="E1413" s="39"/>
      <c r="F1413" s="1"/>
    </row>
    <row r="1414" spans="1:6" hidden="1">
      <c r="A1414" s="40" t="s">
        <v>1764</v>
      </c>
      <c r="B1414" s="39" t="s">
        <v>797</v>
      </c>
      <c r="C1414" s="40" t="s">
        <v>424</v>
      </c>
      <c r="D1414" s="1"/>
      <c r="E1414" s="39"/>
      <c r="F1414" s="1"/>
    </row>
    <row r="1415" spans="1:6" hidden="1">
      <c r="A1415" s="40" t="s">
        <v>1764</v>
      </c>
      <c r="B1415" s="39" t="s">
        <v>1774</v>
      </c>
      <c r="C1415" s="40" t="s">
        <v>1118</v>
      </c>
      <c r="D1415" s="1"/>
      <c r="E1415" s="39"/>
      <c r="F1415" s="1"/>
    </row>
    <row r="1416" spans="1:6" hidden="1">
      <c r="A1416" s="40" t="s">
        <v>1764</v>
      </c>
      <c r="B1416" s="39" t="s">
        <v>1690</v>
      </c>
      <c r="C1416" s="40" t="s">
        <v>989</v>
      </c>
      <c r="D1416" s="1"/>
      <c r="E1416" s="39"/>
      <c r="F1416" s="1"/>
    </row>
    <row r="1417" spans="1:6" hidden="1">
      <c r="A1417" s="40" t="s">
        <v>1764</v>
      </c>
      <c r="B1417" s="39" t="s">
        <v>1775</v>
      </c>
      <c r="C1417" s="40" t="s">
        <v>1119</v>
      </c>
      <c r="D1417" s="1"/>
      <c r="E1417" s="39"/>
      <c r="F1417" s="1"/>
    </row>
    <row r="1418" spans="1:6" hidden="1">
      <c r="A1418" s="40" t="s">
        <v>1764</v>
      </c>
      <c r="B1418" s="496" t="s">
        <v>149</v>
      </c>
      <c r="C1418" s="40"/>
      <c r="D1418" s="1"/>
      <c r="E1418" s="39"/>
      <c r="F1418" s="1"/>
    </row>
    <row r="1419" spans="1:6" hidden="1">
      <c r="A1419" s="40" t="s">
        <v>1764</v>
      </c>
      <c r="B1419" s="496" t="s">
        <v>151</v>
      </c>
      <c r="C1419" s="40"/>
      <c r="D1419" s="1"/>
      <c r="E1419" s="39"/>
      <c r="F1419" s="1"/>
    </row>
    <row r="1420" spans="1:6" hidden="1">
      <c r="A1420" s="40" t="s">
        <v>1764</v>
      </c>
      <c r="B1420" s="496" t="s">
        <v>153</v>
      </c>
      <c r="C1420" s="40"/>
      <c r="D1420" s="1"/>
      <c r="E1420" s="39"/>
      <c r="F1420" s="1"/>
    </row>
    <row r="1421" spans="1:6" hidden="1">
      <c r="A1421" s="40" t="s">
        <v>1764</v>
      </c>
      <c r="B1421" s="496" t="s">
        <v>155</v>
      </c>
      <c r="C1421" s="40"/>
      <c r="D1421" s="1"/>
      <c r="E1421" s="39"/>
      <c r="F1421" s="1"/>
    </row>
    <row r="1422" spans="1:6" hidden="1">
      <c r="A1422" s="40" t="s">
        <v>1764</v>
      </c>
      <c r="B1422" s="496" t="s">
        <v>157</v>
      </c>
      <c r="C1422" s="40"/>
      <c r="D1422" s="1"/>
      <c r="E1422" s="39"/>
      <c r="F1422" s="1"/>
    </row>
    <row r="1423" spans="1:6" hidden="1">
      <c r="A1423" s="40" t="s">
        <v>1776</v>
      </c>
      <c r="B1423" s="496" t="s">
        <v>34</v>
      </c>
      <c r="C1423" s="515"/>
      <c r="D1423" s="1"/>
      <c r="E1423" s="39"/>
      <c r="F1423" s="1"/>
    </row>
    <row r="1424" spans="1:6" hidden="1">
      <c r="A1424" s="40" t="s">
        <v>1776</v>
      </c>
      <c r="B1424" s="39" t="s">
        <v>1777</v>
      </c>
      <c r="C1424" s="510" t="s">
        <v>1121</v>
      </c>
      <c r="D1424" s="1"/>
      <c r="E1424" s="39"/>
      <c r="F1424" s="1"/>
    </row>
    <row r="1425" spans="1:6" hidden="1">
      <c r="A1425" s="40" t="s">
        <v>1776</v>
      </c>
      <c r="B1425" s="39" t="s">
        <v>1778</v>
      </c>
      <c r="C1425" s="510" t="s">
        <v>1122</v>
      </c>
      <c r="D1425" s="1"/>
      <c r="E1425" s="39"/>
      <c r="F1425" s="1"/>
    </row>
    <row r="1426" spans="1:6" hidden="1">
      <c r="A1426" s="40" t="s">
        <v>1776</v>
      </c>
      <c r="B1426" s="39" t="s">
        <v>1779</v>
      </c>
      <c r="C1426" s="510" t="s">
        <v>1124</v>
      </c>
      <c r="D1426" s="1"/>
      <c r="E1426" s="39"/>
      <c r="F1426" s="1"/>
    </row>
    <row r="1427" spans="1:6" hidden="1">
      <c r="A1427" s="40" t="s">
        <v>1776</v>
      </c>
      <c r="B1427" s="39" t="s">
        <v>1780</v>
      </c>
      <c r="C1427" s="510" t="s">
        <v>1125</v>
      </c>
      <c r="D1427" s="1"/>
      <c r="E1427" s="39"/>
      <c r="F1427" s="1"/>
    </row>
    <row r="1428" spans="1:6" hidden="1">
      <c r="A1428" s="40" t="s">
        <v>1776</v>
      </c>
      <c r="B1428" s="39" t="s">
        <v>1781</v>
      </c>
      <c r="C1428" s="40" t="s">
        <v>1127</v>
      </c>
      <c r="D1428" s="1"/>
      <c r="E1428" s="39"/>
      <c r="F1428" s="1"/>
    </row>
    <row r="1429" spans="1:6" hidden="1">
      <c r="A1429" s="40" t="s">
        <v>1776</v>
      </c>
      <c r="B1429" s="39" t="s">
        <v>1782</v>
      </c>
      <c r="C1429" s="40" t="s">
        <v>1128</v>
      </c>
      <c r="D1429" s="1"/>
      <c r="E1429" s="39"/>
      <c r="F1429" s="1"/>
    </row>
    <row r="1430" spans="1:6" hidden="1">
      <c r="A1430" s="40" t="s">
        <v>1776</v>
      </c>
      <c r="B1430" s="39"/>
      <c r="C1430" s="40" t="s">
        <v>1130</v>
      </c>
      <c r="D1430" s="1"/>
      <c r="E1430" s="39"/>
      <c r="F1430" s="1" t="s">
        <v>1783</v>
      </c>
    </row>
    <row r="1431" spans="1:6" hidden="1">
      <c r="A1431" s="40" t="s">
        <v>1776</v>
      </c>
      <c r="B1431" s="39"/>
      <c r="C1431" s="40" t="s">
        <v>1131</v>
      </c>
      <c r="D1431" s="1"/>
      <c r="E1431" s="39"/>
      <c r="F1431" s="1" t="s">
        <v>1784</v>
      </c>
    </row>
    <row r="1432" spans="1:6" hidden="1">
      <c r="A1432" s="40" t="s">
        <v>1776</v>
      </c>
      <c r="B1432" s="39" t="s">
        <v>1785</v>
      </c>
      <c r="C1432" s="507" t="s">
        <v>1133</v>
      </c>
      <c r="D1432" s="1"/>
      <c r="E1432" s="39"/>
      <c r="F1432" s="1"/>
    </row>
    <row r="1433" spans="1:6" hidden="1">
      <c r="A1433" s="40" t="s">
        <v>1776</v>
      </c>
      <c r="B1433" s="39" t="s">
        <v>1786</v>
      </c>
      <c r="C1433" s="507" t="s">
        <v>1135</v>
      </c>
      <c r="D1433" s="1"/>
      <c r="E1433" s="39"/>
      <c r="F1433" s="1"/>
    </row>
    <row r="1434" spans="1:6" hidden="1">
      <c r="A1434" s="40" t="s">
        <v>1776</v>
      </c>
      <c r="B1434" s="39" t="s">
        <v>1787</v>
      </c>
      <c r="C1434" s="507" t="s">
        <v>1137</v>
      </c>
      <c r="D1434" s="1"/>
      <c r="E1434" s="39"/>
      <c r="F1434" s="1"/>
    </row>
    <row r="1435" spans="1:6" hidden="1">
      <c r="A1435" s="40" t="s">
        <v>1776</v>
      </c>
      <c r="B1435" s="39" t="s">
        <v>1788</v>
      </c>
      <c r="C1435" s="507" t="s">
        <v>1139</v>
      </c>
      <c r="D1435" s="1"/>
      <c r="E1435" s="39"/>
      <c r="F1435" s="1"/>
    </row>
    <row r="1436" spans="1:6" hidden="1">
      <c r="A1436" s="40" t="s">
        <v>1776</v>
      </c>
      <c r="B1436" s="39" t="s">
        <v>1789</v>
      </c>
      <c r="C1436" s="507" t="s">
        <v>1141</v>
      </c>
      <c r="D1436" s="1"/>
      <c r="E1436" s="39"/>
      <c r="F1436" s="1"/>
    </row>
    <row r="1437" spans="1:6" hidden="1">
      <c r="A1437" s="40" t="s">
        <v>1776</v>
      </c>
      <c r="B1437" s="39" t="s">
        <v>1790</v>
      </c>
      <c r="C1437" s="507" t="s">
        <v>1143</v>
      </c>
      <c r="D1437" s="1"/>
      <c r="E1437" s="39"/>
      <c r="F1437" s="1"/>
    </row>
    <row r="1438" spans="1:6" hidden="1">
      <c r="A1438" s="40" t="s">
        <v>1776</v>
      </c>
      <c r="B1438" s="39" t="s">
        <v>1791</v>
      </c>
      <c r="C1438" s="507" t="s">
        <v>1145</v>
      </c>
      <c r="D1438" s="1"/>
      <c r="E1438" s="39"/>
      <c r="F1438" s="1"/>
    </row>
    <row r="1439" spans="1:6" hidden="1">
      <c r="A1439" s="40" t="s">
        <v>1776</v>
      </c>
      <c r="B1439" s="39" t="s">
        <v>1792</v>
      </c>
      <c r="C1439" s="507" t="s">
        <v>1147</v>
      </c>
      <c r="D1439" s="1"/>
      <c r="E1439" s="39"/>
      <c r="F1439" s="1"/>
    </row>
    <row r="1440" spans="1:6" hidden="1">
      <c r="A1440" s="40" t="s">
        <v>1776</v>
      </c>
      <c r="B1440" s="39" t="s">
        <v>1793</v>
      </c>
      <c r="C1440" s="40" t="s">
        <v>1148</v>
      </c>
      <c r="D1440" s="1"/>
      <c r="E1440" s="39"/>
      <c r="F1440" s="1"/>
    </row>
    <row r="1441" spans="1:6" hidden="1">
      <c r="A1441" s="40" t="s">
        <v>1776</v>
      </c>
      <c r="B1441" s="39" t="s">
        <v>1794</v>
      </c>
      <c r="C1441" s="40" t="s">
        <v>1149</v>
      </c>
      <c r="D1441" s="1"/>
      <c r="E1441" s="39"/>
      <c r="F1441" s="1"/>
    </row>
    <row r="1442" spans="1:6" hidden="1">
      <c r="A1442" s="40" t="s">
        <v>1776</v>
      </c>
      <c r="B1442" s="39" t="s">
        <v>1795</v>
      </c>
      <c r="C1442" s="40" t="s">
        <v>1150</v>
      </c>
      <c r="D1442" s="1"/>
      <c r="E1442" s="39"/>
      <c r="F1442" s="1"/>
    </row>
    <row r="1443" spans="1:6" hidden="1">
      <c r="A1443" s="40" t="s">
        <v>1776</v>
      </c>
      <c r="B1443" s="39" t="s">
        <v>1796</v>
      </c>
      <c r="C1443" s="40" t="s">
        <v>1152</v>
      </c>
      <c r="D1443" s="1"/>
      <c r="E1443" s="39"/>
      <c r="F1443" s="1"/>
    </row>
    <row r="1444" spans="1:6" hidden="1">
      <c r="A1444" s="40" t="s">
        <v>1776</v>
      </c>
      <c r="B1444" s="39"/>
      <c r="C1444" s="40" t="s">
        <v>1154</v>
      </c>
      <c r="D1444" s="1"/>
      <c r="E1444" s="39"/>
      <c r="F1444" s="1"/>
    </row>
    <row r="1445" spans="1:6" hidden="1">
      <c r="A1445" s="40" t="s">
        <v>1776</v>
      </c>
      <c r="B1445" s="39"/>
      <c r="C1445" s="40" t="s">
        <v>1156</v>
      </c>
      <c r="D1445" s="1"/>
      <c r="E1445" s="39"/>
      <c r="F1445" s="1"/>
    </row>
    <row r="1446" spans="1:6" hidden="1">
      <c r="A1446" s="40" t="s">
        <v>1776</v>
      </c>
      <c r="B1446" s="39" t="s">
        <v>1797</v>
      </c>
      <c r="C1446" s="40" t="s">
        <v>1158</v>
      </c>
      <c r="D1446" s="1"/>
      <c r="E1446" s="39"/>
      <c r="F1446" s="1"/>
    </row>
    <row r="1447" spans="1:6" hidden="1">
      <c r="A1447" s="40" t="s">
        <v>1776</v>
      </c>
      <c r="B1447" s="39" t="s">
        <v>1798</v>
      </c>
      <c r="C1447" s="40" t="s">
        <v>1160</v>
      </c>
      <c r="D1447" s="1"/>
      <c r="E1447" s="39"/>
      <c r="F1447" s="1"/>
    </row>
    <row r="1448" spans="1:6" hidden="1">
      <c r="A1448" s="40" t="s">
        <v>1776</v>
      </c>
      <c r="B1448" s="39" t="s">
        <v>1728</v>
      </c>
      <c r="C1448" s="40" t="s">
        <v>1162</v>
      </c>
      <c r="D1448" s="1"/>
      <c r="E1448" s="39"/>
      <c r="F1448" s="1"/>
    </row>
    <row r="1449" spans="1:6" hidden="1">
      <c r="A1449" s="40" t="s">
        <v>1776</v>
      </c>
      <c r="B1449" s="39" t="s">
        <v>1712</v>
      </c>
      <c r="C1449" s="40" t="s">
        <v>1016</v>
      </c>
      <c r="D1449" s="1"/>
      <c r="E1449" s="39"/>
      <c r="F1449" s="1"/>
    </row>
    <row r="1450" spans="1:6" hidden="1">
      <c r="A1450" s="40" t="s">
        <v>1776</v>
      </c>
      <c r="B1450" s="39" t="s">
        <v>1478</v>
      </c>
      <c r="C1450" s="40" t="s">
        <v>805</v>
      </c>
      <c r="D1450" s="1"/>
      <c r="E1450" s="39"/>
      <c r="F1450" s="1"/>
    </row>
    <row r="1451" spans="1:6" hidden="1">
      <c r="A1451" s="40" t="s">
        <v>1776</v>
      </c>
      <c r="B1451" s="496" t="s">
        <v>149</v>
      </c>
      <c r="C1451" s="40"/>
      <c r="D1451" s="1"/>
      <c r="E1451" s="39"/>
      <c r="F1451" s="1"/>
    </row>
    <row r="1452" spans="1:6" hidden="1">
      <c r="A1452" s="40" t="s">
        <v>1776</v>
      </c>
      <c r="B1452" s="496" t="s">
        <v>151</v>
      </c>
      <c r="C1452" s="40"/>
      <c r="D1452" s="1"/>
      <c r="E1452" s="39"/>
      <c r="F1452" s="1"/>
    </row>
    <row r="1453" spans="1:6" hidden="1">
      <c r="A1453" s="40" t="s">
        <v>1776</v>
      </c>
      <c r="B1453" s="496" t="s">
        <v>153</v>
      </c>
      <c r="C1453" s="40"/>
      <c r="D1453" s="1"/>
      <c r="E1453" s="39"/>
      <c r="F1453" s="1"/>
    </row>
    <row r="1454" spans="1:6" hidden="1">
      <c r="A1454" s="40" t="s">
        <v>1776</v>
      </c>
      <c r="B1454" s="496" t="s">
        <v>155</v>
      </c>
      <c r="C1454" s="40"/>
      <c r="D1454" s="1"/>
      <c r="E1454" s="39"/>
      <c r="F1454" s="1"/>
    </row>
    <row r="1455" spans="1:6" hidden="1">
      <c r="A1455" s="40" t="s">
        <v>1776</v>
      </c>
      <c r="B1455" s="496" t="s">
        <v>157</v>
      </c>
      <c r="C1455" s="40"/>
      <c r="D1455" s="1"/>
      <c r="E1455" s="39"/>
      <c r="F1455" s="1"/>
    </row>
    <row r="1456" spans="1:6" hidden="1">
      <c r="A1456" s="40" t="s">
        <v>1799</v>
      </c>
      <c r="B1456" s="504" t="s">
        <v>34</v>
      </c>
      <c r="C1456" s="258" t="s">
        <v>430</v>
      </c>
      <c r="D1456" s="1"/>
      <c r="E1456" s="39"/>
      <c r="F1456" s="1"/>
    </row>
    <row r="1457" spans="1:6" hidden="1">
      <c r="A1457" s="40" t="s">
        <v>1799</v>
      </c>
      <c r="B1457" s="45"/>
      <c r="C1457" s="258" t="s">
        <v>819</v>
      </c>
      <c r="D1457" s="1"/>
      <c r="E1457" s="39"/>
      <c r="F1457" s="1"/>
    </row>
    <row r="1458" spans="1:6" hidden="1">
      <c r="A1458" s="40" t="s">
        <v>1799</v>
      </c>
      <c r="B1458" s="45"/>
      <c r="C1458" s="258" t="s">
        <v>350</v>
      </c>
      <c r="D1458" s="1"/>
      <c r="E1458" s="39"/>
      <c r="F1458" s="513" t="s">
        <v>1800</v>
      </c>
    </row>
    <row r="1459" spans="1:6" hidden="1">
      <c r="A1459" s="40" t="s">
        <v>1799</v>
      </c>
      <c r="B1459" s="45" t="s">
        <v>1801</v>
      </c>
      <c r="C1459" s="258" t="s">
        <v>1164</v>
      </c>
      <c r="D1459" s="1"/>
      <c r="E1459" s="39"/>
      <c r="F1459" s="1"/>
    </row>
    <row r="1460" spans="1:6" hidden="1">
      <c r="A1460" s="40" t="s">
        <v>1799</v>
      </c>
      <c r="B1460" s="45" t="s">
        <v>1802</v>
      </c>
      <c r="C1460" s="258" t="s">
        <v>1165</v>
      </c>
      <c r="D1460" s="1"/>
      <c r="E1460" s="39"/>
      <c r="F1460" s="1"/>
    </row>
    <row r="1461" spans="1:6" hidden="1">
      <c r="A1461" s="40" t="s">
        <v>1799</v>
      </c>
      <c r="B1461" s="1" t="s">
        <v>1507</v>
      </c>
      <c r="C1461" s="506" t="s">
        <v>815</v>
      </c>
      <c r="D1461" s="1"/>
      <c r="E1461" s="39" t="s">
        <v>1507</v>
      </c>
      <c r="F1461" s="1"/>
    </row>
    <row r="1462" spans="1:6" hidden="1">
      <c r="A1462" s="40" t="s">
        <v>1799</v>
      </c>
      <c r="B1462" s="1" t="s">
        <v>1509</v>
      </c>
      <c r="C1462" s="506" t="s">
        <v>871</v>
      </c>
      <c r="D1462" s="1"/>
      <c r="E1462" s="39" t="s">
        <v>1509</v>
      </c>
      <c r="F1462" s="1"/>
    </row>
    <row r="1463" spans="1:6" hidden="1">
      <c r="A1463" s="40" t="s">
        <v>1799</v>
      </c>
      <c r="B1463" s="504" t="s">
        <v>149</v>
      </c>
      <c r="C1463" s="258"/>
      <c r="D1463" s="1"/>
      <c r="E1463" s="39"/>
      <c r="F1463" s="1"/>
    </row>
    <row r="1464" spans="1:6" hidden="1">
      <c r="A1464" s="40" t="s">
        <v>1799</v>
      </c>
      <c r="B1464" s="504" t="s">
        <v>151</v>
      </c>
      <c r="C1464" s="258"/>
      <c r="D1464" s="1"/>
      <c r="E1464" s="39"/>
      <c r="F1464" s="1"/>
    </row>
    <row r="1465" spans="1:6" hidden="1">
      <c r="A1465" s="40" t="s">
        <v>1799</v>
      </c>
      <c r="B1465" s="504" t="s">
        <v>153</v>
      </c>
      <c r="C1465" s="258"/>
      <c r="D1465" s="1"/>
      <c r="E1465" s="39"/>
      <c r="F1465" s="1"/>
    </row>
    <row r="1466" spans="1:6" hidden="1">
      <c r="A1466" s="40" t="s">
        <v>1799</v>
      </c>
      <c r="B1466" s="504" t="s">
        <v>155</v>
      </c>
      <c r="C1466" s="258"/>
      <c r="D1466" s="1"/>
      <c r="E1466" s="39"/>
      <c r="F1466" s="1"/>
    </row>
    <row r="1467" spans="1:6" hidden="1">
      <c r="A1467" s="40" t="s">
        <v>1799</v>
      </c>
      <c r="B1467" s="504" t="s">
        <v>157</v>
      </c>
      <c r="C1467" s="258"/>
      <c r="D1467" s="1"/>
      <c r="E1467" s="39"/>
      <c r="F1467" s="1"/>
    </row>
    <row r="1468" spans="1:6" hidden="1">
      <c r="A1468" s="40" t="s">
        <v>1803</v>
      </c>
      <c r="B1468" s="504" t="s">
        <v>34</v>
      </c>
      <c r="C1468" s="511"/>
      <c r="D1468" s="1"/>
      <c r="E1468" s="39"/>
      <c r="F1468" s="1"/>
    </row>
    <row r="1469" spans="1:6" hidden="1">
      <c r="A1469" s="40" t="s">
        <v>1803</v>
      </c>
      <c r="B1469" s="258"/>
      <c r="C1469" s="40" t="s">
        <v>809</v>
      </c>
      <c r="D1469" s="1"/>
      <c r="E1469" s="39"/>
      <c r="F1469" s="1"/>
    </row>
    <row r="1470" spans="1:6" hidden="1">
      <c r="A1470" s="40" t="s">
        <v>1803</v>
      </c>
      <c r="B1470" s="258"/>
      <c r="C1470" s="507" t="s">
        <v>350</v>
      </c>
      <c r="D1470" s="1"/>
      <c r="E1470" s="39"/>
      <c r="F1470" s="513" t="s">
        <v>1804</v>
      </c>
    </row>
    <row r="1471" spans="1:6" hidden="1">
      <c r="A1471" s="40" t="s">
        <v>1803</v>
      </c>
      <c r="B1471" s="258" t="s">
        <v>1805</v>
      </c>
      <c r="C1471" s="40" t="s">
        <v>1166</v>
      </c>
      <c r="D1471" s="1"/>
      <c r="E1471" s="39"/>
      <c r="F1471" s="1"/>
    </row>
    <row r="1472" spans="1:6" hidden="1">
      <c r="A1472" s="40" t="s">
        <v>1803</v>
      </c>
      <c r="B1472" s="258" t="s">
        <v>892</v>
      </c>
      <c r="C1472" s="40" t="s">
        <v>487</v>
      </c>
      <c r="D1472" s="1"/>
      <c r="E1472" s="39"/>
      <c r="F1472" s="1"/>
    </row>
    <row r="1473" spans="1:6" hidden="1">
      <c r="A1473" s="40" t="s">
        <v>1803</v>
      </c>
      <c r="B1473" s="258" t="s">
        <v>1806</v>
      </c>
      <c r="C1473" s="40" t="s">
        <v>1167</v>
      </c>
      <c r="D1473" s="1"/>
      <c r="E1473" s="39"/>
      <c r="F1473" s="1"/>
    </row>
    <row r="1474" spans="1:6" hidden="1">
      <c r="A1474" s="40" t="s">
        <v>1803</v>
      </c>
      <c r="B1474" s="1" t="s">
        <v>1507</v>
      </c>
      <c r="C1474" s="505" t="s">
        <v>815</v>
      </c>
      <c r="D1474" s="1"/>
      <c r="E1474" s="39" t="s">
        <v>1507</v>
      </c>
      <c r="F1474" s="1"/>
    </row>
    <row r="1475" spans="1:6" hidden="1">
      <c r="A1475" s="40" t="s">
        <v>1803</v>
      </c>
      <c r="B1475" s="258" t="s">
        <v>1509</v>
      </c>
      <c r="C1475" s="40" t="s">
        <v>817</v>
      </c>
      <c r="D1475" s="1"/>
      <c r="E1475" s="39"/>
      <c r="F1475" s="1"/>
    </row>
    <row r="1476" spans="1:6" hidden="1">
      <c r="A1476" s="40" t="s">
        <v>1803</v>
      </c>
      <c r="B1476" s="504" t="s">
        <v>149</v>
      </c>
      <c r="C1476" s="39"/>
      <c r="D1476" s="1"/>
      <c r="E1476" s="39"/>
      <c r="F1476" s="1"/>
    </row>
    <row r="1477" spans="1:6" hidden="1">
      <c r="A1477" s="40" t="s">
        <v>1803</v>
      </c>
      <c r="B1477" s="504" t="s">
        <v>151</v>
      </c>
      <c r="C1477" s="39"/>
      <c r="D1477" s="1"/>
      <c r="E1477" s="39"/>
      <c r="F1477" s="1"/>
    </row>
    <row r="1478" spans="1:6" hidden="1">
      <c r="A1478" s="40" t="s">
        <v>1803</v>
      </c>
      <c r="B1478" s="504" t="s">
        <v>153</v>
      </c>
      <c r="C1478" s="39"/>
      <c r="D1478" s="1"/>
      <c r="E1478" s="39"/>
      <c r="F1478" s="1"/>
    </row>
    <row r="1479" spans="1:6" hidden="1">
      <c r="A1479" s="40" t="s">
        <v>1803</v>
      </c>
      <c r="B1479" s="504" t="s">
        <v>155</v>
      </c>
      <c r="C1479" s="39"/>
      <c r="D1479" s="1"/>
      <c r="E1479" s="39"/>
      <c r="F1479" s="1"/>
    </row>
    <row r="1480" spans="1:6" hidden="1">
      <c r="A1480" s="40" t="s">
        <v>1803</v>
      </c>
      <c r="B1480" s="504" t="s">
        <v>157</v>
      </c>
      <c r="C1480" s="39"/>
      <c r="D1480" s="1"/>
      <c r="E1480" s="39"/>
      <c r="F1480" s="1"/>
    </row>
    <row r="1481" spans="1:6" hidden="1">
      <c r="A1481" s="40" t="s">
        <v>1807</v>
      </c>
      <c r="B1481" s="504" t="s">
        <v>34</v>
      </c>
      <c r="C1481" s="511"/>
      <c r="D1481" s="1"/>
      <c r="E1481" s="39"/>
      <c r="F1481" s="1"/>
    </row>
    <row r="1482" spans="1:6" hidden="1">
      <c r="A1482" s="40" t="s">
        <v>1807</v>
      </c>
      <c r="B1482" s="258"/>
      <c r="C1482" s="40" t="s">
        <v>809</v>
      </c>
      <c r="D1482" s="1"/>
      <c r="E1482" s="39"/>
      <c r="F1482" s="518" t="s">
        <v>1808</v>
      </c>
    </row>
    <row r="1483" spans="1:6" hidden="1">
      <c r="A1483" s="40" t="s">
        <v>1807</v>
      </c>
      <c r="B1483" s="258" t="s">
        <v>1809</v>
      </c>
      <c r="C1483" s="507" t="s">
        <v>1168</v>
      </c>
      <c r="D1483" s="1"/>
      <c r="E1483" s="39" t="s">
        <v>1809</v>
      </c>
      <c r="F1483" s="1"/>
    </row>
    <row r="1484" spans="1:6" hidden="1">
      <c r="A1484" s="40" t="s">
        <v>1807</v>
      </c>
      <c r="B1484" s="258"/>
      <c r="C1484" s="507" t="s">
        <v>350</v>
      </c>
      <c r="D1484" s="1"/>
      <c r="E1484" s="39"/>
      <c r="F1484" s="60" t="s">
        <v>1810</v>
      </c>
    </row>
    <row r="1485" spans="1:6" hidden="1">
      <c r="A1485" s="40" t="s">
        <v>1807</v>
      </c>
      <c r="B1485" s="258" t="s">
        <v>1805</v>
      </c>
      <c r="C1485" s="40" t="s">
        <v>1166</v>
      </c>
      <c r="D1485" s="1"/>
      <c r="E1485" s="39"/>
      <c r="F1485" s="1"/>
    </row>
    <row r="1486" spans="1:6" hidden="1">
      <c r="A1486" s="40" t="s">
        <v>1807</v>
      </c>
      <c r="B1486" s="258" t="s">
        <v>892</v>
      </c>
      <c r="C1486" s="40" t="s">
        <v>487</v>
      </c>
      <c r="D1486" s="1"/>
      <c r="E1486" s="39"/>
      <c r="F1486" s="1"/>
    </row>
    <row r="1487" spans="1:6" hidden="1">
      <c r="A1487" s="40" t="s">
        <v>1807</v>
      </c>
      <c r="B1487" s="258" t="s">
        <v>1806</v>
      </c>
      <c r="C1487" s="40" t="s">
        <v>1167</v>
      </c>
      <c r="D1487" s="1"/>
      <c r="E1487" s="39"/>
      <c r="F1487" s="1"/>
    </row>
    <row r="1488" spans="1:6" hidden="1">
      <c r="A1488" s="40" t="s">
        <v>1807</v>
      </c>
      <c r="B1488" s="258" t="s">
        <v>1811</v>
      </c>
      <c r="C1488" s="40" t="s">
        <v>1169</v>
      </c>
      <c r="D1488" s="1"/>
      <c r="E1488" s="39"/>
      <c r="F1488" s="1"/>
    </row>
    <row r="1489" spans="1:6" hidden="1">
      <c r="A1489" s="40" t="s">
        <v>1807</v>
      </c>
      <c r="B1489" s="258" t="s">
        <v>1633</v>
      </c>
      <c r="C1489" s="507" t="s">
        <v>914</v>
      </c>
      <c r="D1489" s="1"/>
      <c r="E1489" s="39"/>
      <c r="F1489" s="1"/>
    </row>
    <row r="1490" spans="1:6" hidden="1">
      <c r="A1490" s="40" t="s">
        <v>1807</v>
      </c>
      <c r="B1490" s="258" t="s">
        <v>1812</v>
      </c>
      <c r="C1490" s="507" t="s">
        <v>1171</v>
      </c>
      <c r="D1490" s="1"/>
      <c r="E1490" s="39" t="s">
        <v>1812</v>
      </c>
      <c r="F1490" s="1"/>
    </row>
    <row r="1491" spans="1:6" hidden="1">
      <c r="A1491" s="40" t="s">
        <v>1807</v>
      </c>
      <c r="B1491" s="258" t="s">
        <v>1813</v>
      </c>
      <c r="C1491" s="507" t="s">
        <v>1172</v>
      </c>
      <c r="D1491" s="1"/>
      <c r="E1491" s="39" t="s">
        <v>1813</v>
      </c>
      <c r="F1491" s="1"/>
    </row>
    <row r="1492" spans="1:6" hidden="1">
      <c r="A1492" s="40" t="s">
        <v>1807</v>
      </c>
      <c r="B1492" s="258" t="s">
        <v>1814</v>
      </c>
      <c r="C1492" s="507" t="s">
        <v>1173</v>
      </c>
      <c r="D1492" s="1"/>
      <c r="E1492" s="39" t="s">
        <v>1814</v>
      </c>
      <c r="F1492" s="1"/>
    </row>
    <row r="1493" spans="1:6" hidden="1">
      <c r="A1493" s="40" t="s">
        <v>1807</v>
      </c>
      <c r="B1493" s="258" t="s">
        <v>1507</v>
      </c>
      <c r="C1493" s="505" t="s">
        <v>815</v>
      </c>
      <c r="D1493" s="1"/>
      <c r="E1493" s="39" t="s">
        <v>1507</v>
      </c>
      <c r="F1493" s="1"/>
    </row>
    <row r="1494" spans="1:6" hidden="1">
      <c r="A1494" s="40" t="s">
        <v>1807</v>
      </c>
      <c r="B1494" s="258" t="s">
        <v>1509</v>
      </c>
      <c r="C1494" s="40" t="s">
        <v>817</v>
      </c>
      <c r="D1494" s="1"/>
      <c r="E1494" s="39"/>
      <c r="F1494" s="1"/>
    </row>
    <row r="1495" spans="1:6" hidden="1">
      <c r="A1495" s="40" t="s">
        <v>1807</v>
      </c>
      <c r="B1495" s="504" t="s">
        <v>149</v>
      </c>
      <c r="C1495" s="39"/>
      <c r="D1495" s="1"/>
      <c r="E1495" s="39"/>
      <c r="F1495" s="1"/>
    </row>
    <row r="1496" spans="1:6" hidden="1">
      <c r="A1496" s="40" t="s">
        <v>1807</v>
      </c>
      <c r="B1496" s="504" t="s">
        <v>151</v>
      </c>
      <c r="C1496" s="39"/>
      <c r="D1496" s="1"/>
      <c r="E1496" s="39"/>
      <c r="F1496" s="1"/>
    </row>
    <row r="1497" spans="1:6" hidden="1">
      <c r="A1497" s="40" t="s">
        <v>1807</v>
      </c>
      <c r="B1497" s="504" t="s">
        <v>153</v>
      </c>
      <c r="C1497" s="39"/>
      <c r="D1497" s="1"/>
      <c r="E1497" s="39"/>
      <c r="F1497" s="1"/>
    </row>
    <row r="1498" spans="1:6" hidden="1">
      <c r="A1498" s="40" t="s">
        <v>1807</v>
      </c>
      <c r="B1498" s="504" t="s">
        <v>155</v>
      </c>
      <c r="C1498" s="39"/>
      <c r="D1498" s="1"/>
      <c r="E1498" s="39"/>
      <c r="F1498" s="1"/>
    </row>
    <row r="1499" spans="1:6" hidden="1">
      <c r="A1499" s="40" t="s">
        <v>1807</v>
      </c>
      <c r="B1499" s="504" t="s">
        <v>157</v>
      </c>
      <c r="C1499" s="39"/>
      <c r="D1499" s="1"/>
      <c r="E1499" s="39"/>
      <c r="F1499" s="1"/>
    </row>
    <row r="1500" spans="1:6" hidden="1">
      <c r="A1500" s="40" t="s">
        <v>1815</v>
      </c>
      <c r="B1500" s="496" t="s">
        <v>34</v>
      </c>
      <c r="C1500" s="258" t="s">
        <v>430</v>
      </c>
      <c r="D1500" s="1"/>
      <c r="E1500" s="39"/>
      <c r="F1500" s="1"/>
    </row>
    <row r="1501" spans="1:6" hidden="1">
      <c r="A1501" s="40" t="s">
        <v>1815</v>
      </c>
      <c r="B1501" s="258"/>
      <c r="C1501" s="258" t="s">
        <v>819</v>
      </c>
      <c r="D1501" s="1"/>
      <c r="E1501" s="39"/>
      <c r="F1501" s="16" t="s">
        <v>1808</v>
      </c>
    </row>
    <row r="1502" spans="1:6" hidden="1">
      <c r="A1502" s="40" t="s">
        <v>1815</v>
      </c>
      <c r="B1502" s="258" t="s">
        <v>1816</v>
      </c>
      <c r="C1502" s="506" t="s">
        <v>1174</v>
      </c>
      <c r="D1502" s="1"/>
      <c r="E1502" s="39" t="s">
        <v>1816</v>
      </c>
      <c r="F1502" s="519"/>
    </row>
    <row r="1503" spans="1:6" hidden="1">
      <c r="A1503" s="40" t="s">
        <v>1815</v>
      </c>
      <c r="B1503" s="258"/>
      <c r="C1503" s="506" t="s">
        <v>350</v>
      </c>
      <c r="D1503" s="1"/>
      <c r="E1503" s="39"/>
      <c r="F1503" s="16" t="s">
        <v>1817</v>
      </c>
    </row>
    <row r="1504" spans="1:6" hidden="1">
      <c r="A1504" s="40" t="s">
        <v>1815</v>
      </c>
      <c r="B1504" s="258" t="s">
        <v>1818</v>
      </c>
      <c r="C1504" s="258" t="s">
        <v>1175</v>
      </c>
      <c r="D1504" s="1"/>
      <c r="E1504" s="39"/>
      <c r="F1504" s="519"/>
    </row>
    <row r="1505" spans="1:6" hidden="1">
      <c r="A1505" s="40" t="s">
        <v>1815</v>
      </c>
      <c r="B1505" s="258" t="s">
        <v>1819</v>
      </c>
      <c r="C1505" s="258" t="s">
        <v>1176</v>
      </c>
      <c r="D1505" s="1"/>
      <c r="E1505" s="39"/>
      <c r="F1505" s="519"/>
    </row>
    <row r="1506" spans="1:6" hidden="1">
      <c r="A1506" s="40" t="s">
        <v>1815</v>
      </c>
      <c r="B1506" s="258" t="s">
        <v>1820</v>
      </c>
      <c r="C1506" s="506" t="s">
        <v>1177</v>
      </c>
      <c r="D1506" s="1"/>
      <c r="E1506" s="39" t="s">
        <v>1820</v>
      </c>
      <c r="F1506" s="519"/>
    </row>
    <row r="1507" spans="1:6" hidden="1">
      <c r="A1507" s="40" t="s">
        <v>1815</v>
      </c>
      <c r="B1507" s="258" t="s">
        <v>1821</v>
      </c>
      <c r="C1507" s="506" t="s">
        <v>1178</v>
      </c>
      <c r="D1507" s="1"/>
      <c r="E1507" s="39"/>
      <c r="F1507" s="519"/>
    </row>
    <row r="1508" spans="1:6" hidden="1">
      <c r="A1508" s="40" t="s">
        <v>1815</v>
      </c>
      <c r="B1508" s="258"/>
      <c r="C1508" s="258" t="s">
        <v>1179</v>
      </c>
      <c r="D1508" s="1"/>
      <c r="E1508" s="39"/>
      <c r="F1508" s="16" t="s">
        <v>1822</v>
      </c>
    </row>
    <row r="1509" spans="1:6" hidden="1">
      <c r="A1509" s="40" t="s">
        <v>1815</v>
      </c>
      <c r="B1509" s="258" t="s">
        <v>1823</v>
      </c>
      <c r="C1509" s="258" t="s">
        <v>1180</v>
      </c>
      <c r="D1509" s="1"/>
      <c r="E1509" s="39"/>
      <c r="F1509" s="519"/>
    </row>
    <row r="1510" spans="1:6" hidden="1">
      <c r="A1510" s="40" t="s">
        <v>1815</v>
      </c>
      <c r="B1510" s="258" t="s">
        <v>1824</v>
      </c>
      <c r="C1510" s="258" t="s">
        <v>1181</v>
      </c>
      <c r="D1510" s="1"/>
      <c r="E1510" s="39"/>
      <c r="F1510" s="519"/>
    </row>
    <row r="1511" spans="1:6" hidden="1">
      <c r="A1511" s="40" t="s">
        <v>1815</v>
      </c>
      <c r="B1511" s="258" t="s">
        <v>1825</v>
      </c>
      <c r="C1511" s="258" t="s">
        <v>1182</v>
      </c>
      <c r="D1511" s="1"/>
      <c r="E1511" s="39"/>
      <c r="F1511" s="519"/>
    </row>
    <row r="1512" spans="1:6" hidden="1">
      <c r="A1512" s="40" t="s">
        <v>1815</v>
      </c>
      <c r="B1512" s="258" t="s">
        <v>1826</v>
      </c>
      <c r="C1512" s="258" t="s">
        <v>1183</v>
      </c>
      <c r="D1512" s="1"/>
      <c r="E1512" s="39"/>
      <c r="F1512" s="519"/>
    </row>
    <row r="1513" spans="1:6" hidden="1">
      <c r="A1513" s="40" t="s">
        <v>1815</v>
      </c>
      <c r="B1513" s="258"/>
      <c r="C1513" s="258" t="s">
        <v>1185</v>
      </c>
      <c r="D1513" s="1"/>
      <c r="E1513" s="39"/>
      <c r="F1513" s="16" t="s">
        <v>1827</v>
      </c>
    </row>
    <row r="1514" spans="1:6" hidden="1">
      <c r="A1514" s="40" t="s">
        <v>1815</v>
      </c>
      <c r="B1514" s="258" t="s">
        <v>1828</v>
      </c>
      <c r="C1514" s="258" t="s">
        <v>1186</v>
      </c>
      <c r="D1514" s="1"/>
      <c r="E1514" s="39"/>
      <c r="F1514" s="519"/>
    </row>
    <row r="1515" spans="1:6" hidden="1">
      <c r="A1515" s="40" t="s">
        <v>1815</v>
      </c>
      <c r="B1515" s="258" t="s">
        <v>1829</v>
      </c>
      <c r="C1515" s="39" t="s">
        <v>1188</v>
      </c>
      <c r="D1515" s="1"/>
      <c r="E1515" s="39"/>
      <c r="F1515" s="519"/>
    </row>
    <row r="1516" spans="1:6" hidden="1">
      <c r="A1516" s="40" t="s">
        <v>1815</v>
      </c>
      <c r="B1516" s="258" t="s">
        <v>1830</v>
      </c>
      <c r="C1516" s="39" t="s">
        <v>1189</v>
      </c>
      <c r="D1516" s="1"/>
      <c r="E1516" s="39"/>
      <c r="F1516" s="519"/>
    </row>
    <row r="1517" spans="1:6" hidden="1">
      <c r="A1517" s="40" t="s">
        <v>1815</v>
      </c>
      <c r="B1517" s="258" t="s">
        <v>1831</v>
      </c>
      <c r="C1517" s="39" t="s">
        <v>1190</v>
      </c>
      <c r="D1517" s="1"/>
      <c r="E1517" s="39"/>
      <c r="F1517" s="519"/>
    </row>
    <row r="1518" spans="1:6" hidden="1">
      <c r="A1518" s="40" t="s">
        <v>1815</v>
      </c>
      <c r="B1518" s="258" t="s">
        <v>1832</v>
      </c>
      <c r="C1518" s="39" t="s">
        <v>1191</v>
      </c>
      <c r="D1518" s="1"/>
      <c r="E1518" s="39"/>
      <c r="F1518" s="519"/>
    </row>
    <row r="1519" spans="1:6" hidden="1">
      <c r="A1519" s="40" t="s">
        <v>1815</v>
      </c>
      <c r="B1519" s="258" t="s">
        <v>1833</v>
      </c>
      <c r="C1519" s="39" t="s">
        <v>1192</v>
      </c>
      <c r="D1519" s="1"/>
      <c r="E1519" s="39"/>
      <c r="F1519" s="519"/>
    </row>
    <row r="1520" spans="1:6" hidden="1">
      <c r="A1520" s="40" t="s">
        <v>1815</v>
      </c>
      <c r="B1520" s="258" t="s">
        <v>1834</v>
      </c>
      <c r="C1520" s="39" t="s">
        <v>1194</v>
      </c>
      <c r="D1520" s="1"/>
      <c r="E1520" s="39"/>
      <c r="F1520" s="519"/>
    </row>
    <row r="1521" spans="1:6" hidden="1">
      <c r="A1521" s="40" t="s">
        <v>1815</v>
      </c>
      <c r="B1521" s="258" t="s">
        <v>1835</v>
      </c>
      <c r="C1521" s="39" t="s">
        <v>1196</v>
      </c>
      <c r="D1521" s="1"/>
      <c r="E1521" s="39"/>
      <c r="F1521" s="519"/>
    </row>
    <row r="1522" spans="1:6" hidden="1">
      <c r="A1522" s="40" t="s">
        <v>1815</v>
      </c>
      <c r="B1522" s="258" t="s">
        <v>1836</v>
      </c>
      <c r="C1522" s="39" t="s">
        <v>1198</v>
      </c>
      <c r="D1522" s="1"/>
      <c r="E1522" s="39"/>
      <c r="F1522" s="519"/>
    </row>
    <row r="1523" spans="1:6" hidden="1">
      <c r="A1523" s="40" t="s">
        <v>1815</v>
      </c>
      <c r="B1523" s="258" t="s">
        <v>1837</v>
      </c>
      <c r="C1523" s="39" t="s">
        <v>1199</v>
      </c>
      <c r="D1523" s="1"/>
      <c r="E1523" s="39"/>
      <c r="F1523" s="519"/>
    </row>
    <row r="1524" spans="1:6" hidden="1">
      <c r="A1524" s="40" t="s">
        <v>1815</v>
      </c>
      <c r="B1524" s="258"/>
      <c r="C1524" s="39" t="s">
        <v>1200</v>
      </c>
      <c r="D1524" s="1"/>
      <c r="E1524" s="39"/>
      <c r="F1524" s="513" t="s">
        <v>1838</v>
      </c>
    </row>
    <row r="1525" spans="1:6" hidden="1">
      <c r="A1525" s="40" t="s">
        <v>1815</v>
      </c>
      <c r="B1525" s="258" t="s">
        <v>1839</v>
      </c>
      <c r="C1525" s="39" t="s">
        <v>1201</v>
      </c>
      <c r="D1525" s="1"/>
      <c r="E1525" s="39"/>
      <c r="F1525" s="519"/>
    </row>
    <row r="1526" spans="1:6" hidden="1">
      <c r="A1526" s="40" t="s">
        <v>1815</v>
      </c>
      <c r="B1526" s="258" t="s">
        <v>1840</v>
      </c>
      <c r="C1526" s="39" t="s">
        <v>1202</v>
      </c>
      <c r="D1526" s="1"/>
      <c r="E1526" s="39"/>
      <c r="F1526" s="1"/>
    </row>
    <row r="1527" spans="1:6" hidden="1">
      <c r="A1527" s="40" t="s">
        <v>1815</v>
      </c>
      <c r="B1527" s="258" t="s">
        <v>1841</v>
      </c>
      <c r="C1527" s="39" t="s">
        <v>1203</v>
      </c>
      <c r="D1527" s="1"/>
      <c r="E1527" s="39"/>
      <c r="F1527" s="1"/>
    </row>
    <row r="1528" spans="1:6" hidden="1">
      <c r="A1528" s="40" t="s">
        <v>1815</v>
      </c>
      <c r="B1528" s="258" t="s">
        <v>1842</v>
      </c>
      <c r="C1528" s="258" t="s">
        <v>1205</v>
      </c>
      <c r="D1528" s="1"/>
      <c r="E1528" s="39"/>
      <c r="F1528" s="1"/>
    </row>
    <row r="1529" spans="1:6" hidden="1">
      <c r="A1529" s="40" t="s">
        <v>1815</v>
      </c>
      <c r="B1529" s="258" t="s">
        <v>1843</v>
      </c>
      <c r="C1529" s="258" t="s">
        <v>1207</v>
      </c>
      <c r="D1529" s="1"/>
      <c r="E1529" s="39"/>
      <c r="F1529" s="1"/>
    </row>
    <row r="1530" spans="1:6" hidden="1">
      <c r="A1530" s="40" t="s">
        <v>1815</v>
      </c>
      <c r="B1530" s="258" t="s">
        <v>1844</v>
      </c>
      <c r="C1530" s="506" t="s">
        <v>1209</v>
      </c>
      <c r="D1530" s="1"/>
      <c r="E1530" s="39" t="s">
        <v>1844</v>
      </c>
      <c r="F1530" s="1"/>
    </row>
    <row r="1531" spans="1:6" hidden="1">
      <c r="A1531" s="40" t="s">
        <v>1815</v>
      </c>
      <c r="B1531" s="258" t="s">
        <v>1507</v>
      </c>
      <c r="C1531" s="506" t="s">
        <v>815</v>
      </c>
      <c r="D1531" s="1"/>
      <c r="E1531" s="39" t="s">
        <v>1507</v>
      </c>
      <c r="F1531" s="1"/>
    </row>
    <row r="1532" spans="1:6" hidden="1">
      <c r="A1532" s="40" t="s">
        <v>1815</v>
      </c>
      <c r="B1532" s="258" t="s">
        <v>1509</v>
      </c>
      <c r="C1532" s="506" t="s">
        <v>871</v>
      </c>
      <c r="D1532" s="1"/>
      <c r="E1532" s="39" t="s">
        <v>1509</v>
      </c>
      <c r="F1532" s="1"/>
    </row>
    <row r="1533" spans="1:6" hidden="1">
      <c r="A1533" s="40" t="s">
        <v>1815</v>
      </c>
      <c r="B1533" s="496" t="s">
        <v>149</v>
      </c>
      <c r="C1533" s="258"/>
      <c r="D1533" s="1"/>
      <c r="E1533" s="39"/>
      <c r="F1533" s="1"/>
    </row>
    <row r="1534" spans="1:6" hidden="1">
      <c r="A1534" s="40" t="s">
        <v>1815</v>
      </c>
      <c r="B1534" s="496" t="s">
        <v>151</v>
      </c>
      <c r="C1534" s="258"/>
      <c r="D1534" s="1"/>
      <c r="E1534" s="39"/>
      <c r="F1534" s="1"/>
    </row>
    <row r="1535" spans="1:6" hidden="1">
      <c r="A1535" s="40" t="s">
        <v>1815</v>
      </c>
      <c r="B1535" s="496" t="s">
        <v>153</v>
      </c>
      <c r="C1535" s="258"/>
      <c r="D1535" s="1"/>
      <c r="E1535" s="39"/>
      <c r="F1535" s="1"/>
    </row>
    <row r="1536" spans="1:6" hidden="1">
      <c r="A1536" s="40" t="s">
        <v>1815</v>
      </c>
      <c r="B1536" s="496" t="s">
        <v>155</v>
      </c>
      <c r="C1536" s="258"/>
      <c r="D1536" s="1"/>
      <c r="E1536" s="39"/>
      <c r="F1536" s="1"/>
    </row>
    <row r="1537" spans="1:6" hidden="1">
      <c r="A1537" s="40" t="s">
        <v>1815</v>
      </c>
      <c r="B1537" s="496" t="s">
        <v>157</v>
      </c>
      <c r="C1537" s="258"/>
      <c r="D1537" s="1"/>
      <c r="E1537" s="39"/>
      <c r="F1537" s="1"/>
    </row>
    <row r="1538" spans="1:6" hidden="1">
      <c r="A1538" s="40" t="s">
        <v>1845</v>
      </c>
      <c r="B1538" s="504" t="s">
        <v>34</v>
      </c>
      <c r="C1538" s="10"/>
      <c r="D1538" s="1"/>
      <c r="E1538" s="39"/>
      <c r="F1538" s="1"/>
    </row>
    <row r="1539" spans="1:6" hidden="1">
      <c r="A1539" s="40" t="s">
        <v>1845</v>
      </c>
      <c r="B1539" s="258"/>
      <c r="C1539" s="258" t="s">
        <v>819</v>
      </c>
      <c r="D1539" s="1"/>
      <c r="E1539" s="39"/>
      <c r="F1539" s="518" t="s">
        <v>1808</v>
      </c>
    </row>
    <row r="1540" spans="1:6" hidden="1">
      <c r="A1540" s="40" t="s">
        <v>1845</v>
      </c>
      <c r="B1540" s="258"/>
      <c r="C1540" s="506" t="s">
        <v>350</v>
      </c>
      <c r="D1540" s="1"/>
      <c r="E1540" s="39"/>
      <c r="F1540" s="518" t="s">
        <v>1846</v>
      </c>
    </row>
    <row r="1541" spans="1:6" hidden="1">
      <c r="A1541" s="40" t="s">
        <v>1845</v>
      </c>
      <c r="B1541" s="1" t="s">
        <v>1816</v>
      </c>
      <c r="C1541" s="506" t="s">
        <v>1174</v>
      </c>
      <c r="D1541" s="1"/>
      <c r="E1541" s="39" t="s">
        <v>1816</v>
      </c>
      <c r="F1541" s="1"/>
    </row>
    <row r="1542" spans="1:6" hidden="1">
      <c r="A1542" s="40" t="s">
        <v>1845</v>
      </c>
      <c r="B1542" s="258" t="s">
        <v>1847</v>
      </c>
      <c r="C1542" s="258" t="s">
        <v>1210</v>
      </c>
      <c r="D1542" s="1"/>
      <c r="E1542" s="39"/>
      <c r="F1542" s="1"/>
    </row>
    <row r="1543" spans="1:6" hidden="1">
      <c r="A1543" s="40" t="s">
        <v>1845</v>
      </c>
      <c r="B1543" s="258" t="s">
        <v>1848</v>
      </c>
      <c r="C1543" s="258" t="s">
        <v>1211</v>
      </c>
      <c r="D1543" s="1"/>
      <c r="E1543" s="39"/>
      <c r="F1543" s="1"/>
    </row>
    <row r="1544" spans="1:6" hidden="1">
      <c r="A1544" s="40" t="s">
        <v>1845</v>
      </c>
      <c r="B1544" s="258" t="s">
        <v>1849</v>
      </c>
      <c r="C1544" s="39" t="s">
        <v>1212</v>
      </c>
      <c r="D1544" s="1"/>
      <c r="E1544" s="39"/>
      <c r="F1544" s="1"/>
    </row>
    <row r="1545" spans="1:6" hidden="1">
      <c r="A1545" s="40" t="s">
        <v>1845</v>
      </c>
      <c r="B1545" s="258" t="s">
        <v>1850</v>
      </c>
      <c r="C1545" s="39" t="s">
        <v>1214</v>
      </c>
      <c r="D1545" s="1"/>
      <c r="E1545" s="39"/>
      <c r="F1545" s="1"/>
    </row>
    <row r="1546" spans="1:6" hidden="1">
      <c r="A1546" s="40" t="s">
        <v>1845</v>
      </c>
      <c r="B1546" s="1" t="s">
        <v>1507</v>
      </c>
      <c r="C1546" s="506" t="s">
        <v>815</v>
      </c>
      <c r="D1546" s="1"/>
      <c r="E1546" s="39" t="s">
        <v>1507</v>
      </c>
      <c r="F1546" s="1"/>
    </row>
    <row r="1547" spans="1:6" hidden="1">
      <c r="A1547" s="40" t="s">
        <v>1845</v>
      </c>
      <c r="B1547" s="1" t="s">
        <v>1509</v>
      </c>
      <c r="C1547" s="506" t="s">
        <v>871</v>
      </c>
      <c r="D1547" s="1"/>
      <c r="E1547" s="39" t="s">
        <v>1509</v>
      </c>
      <c r="F1547" s="1"/>
    </row>
    <row r="1548" spans="1:6" hidden="1">
      <c r="A1548" s="40" t="s">
        <v>1845</v>
      </c>
      <c r="B1548" s="504" t="s">
        <v>149</v>
      </c>
      <c r="C1548" s="10"/>
      <c r="D1548" s="1"/>
      <c r="E1548" s="39"/>
      <c r="F1548" s="1"/>
    </row>
    <row r="1549" spans="1:6" hidden="1">
      <c r="A1549" s="40" t="s">
        <v>1845</v>
      </c>
      <c r="B1549" s="504" t="s">
        <v>151</v>
      </c>
      <c r="C1549" s="10"/>
      <c r="D1549" s="1"/>
      <c r="E1549" s="39"/>
      <c r="F1549" s="1"/>
    </row>
    <row r="1550" spans="1:6" hidden="1">
      <c r="A1550" s="40" t="s">
        <v>1845</v>
      </c>
      <c r="B1550" s="504" t="s">
        <v>153</v>
      </c>
      <c r="C1550" s="10"/>
      <c r="D1550" s="1"/>
      <c r="E1550" s="39"/>
      <c r="F1550" s="1"/>
    </row>
    <row r="1551" spans="1:6" hidden="1">
      <c r="A1551" s="40" t="s">
        <v>1845</v>
      </c>
      <c r="B1551" s="504" t="s">
        <v>155</v>
      </c>
      <c r="C1551" s="10"/>
      <c r="D1551" s="1"/>
      <c r="E1551" s="39"/>
      <c r="F1551" s="1"/>
    </row>
    <row r="1552" spans="1:6" hidden="1">
      <c r="A1552" s="40" t="s">
        <v>1845</v>
      </c>
      <c r="B1552" s="504" t="s">
        <v>157</v>
      </c>
      <c r="C1552" s="10"/>
      <c r="D1552" s="1"/>
      <c r="E1552" s="39"/>
      <c r="F1552" s="1"/>
    </row>
    <row r="1553" spans="1:6" hidden="1">
      <c r="A1553" s="40" t="s">
        <v>1851</v>
      </c>
      <c r="B1553" s="504" t="s">
        <v>34</v>
      </c>
      <c r="C1553" s="258"/>
      <c r="D1553" s="1"/>
      <c r="E1553" s="39"/>
      <c r="F1553" s="1"/>
    </row>
    <row r="1554" spans="1:6" hidden="1">
      <c r="A1554" s="40" t="s">
        <v>1851</v>
      </c>
      <c r="B1554" s="258"/>
      <c r="C1554" s="258" t="s">
        <v>809</v>
      </c>
      <c r="D1554" s="1"/>
      <c r="E1554" s="39"/>
      <c r="F1554" s="518" t="s">
        <v>1808</v>
      </c>
    </row>
    <row r="1555" spans="1:6" hidden="1">
      <c r="A1555" s="40" t="s">
        <v>1851</v>
      </c>
      <c r="B1555" s="258"/>
      <c r="C1555" s="258" t="s">
        <v>350</v>
      </c>
      <c r="D1555" s="1"/>
      <c r="E1555" s="39"/>
      <c r="F1555" s="60" t="s">
        <v>1852</v>
      </c>
    </row>
    <row r="1556" spans="1:6" hidden="1">
      <c r="A1556" s="40" t="s">
        <v>1851</v>
      </c>
      <c r="B1556" s="258" t="s">
        <v>1853</v>
      </c>
      <c r="C1556" s="258" t="s">
        <v>1215</v>
      </c>
      <c r="D1556" s="1"/>
      <c r="E1556" s="39"/>
      <c r="F1556" s="1"/>
    </row>
    <row r="1557" spans="1:6" hidden="1">
      <c r="A1557" s="40" t="s">
        <v>1851</v>
      </c>
      <c r="B1557" s="258" t="s">
        <v>1854</v>
      </c>
      <c r="C1557" s="258" t="s">
        <v>1216</v>
      </c>
      <c r="D1557" s="1"/>
      <c r="E1557" s="39"/>
      <c r="F1557" s="519"/>
    </row>
    <row r="1558" spans="1:6" hidden="1">
      <c r="A1558" s="40" t="s">
        <v>1851</v>
      </c>
      <c r="B1558" s="258" t="s">
        <v>1855</v>
      </c>
      <c r="C1558" s="258" t="s">
        <v>1217</v>
      </c>
      <c r="D1558" s="1"/>
      <c r="E1558" s="39"/>
      <c r="F1558" s="519"/>
    </row>
    <row r="1559" spans="1:6" hidden="1">
      <c r="A1559" s="40" t="s">
        <v>1851</v>
      </c>
      <c r="B1559" s="1" t="s">
        <v>1856</v>
      </c>
      <c r="C1559" s="506" t="s">
        <v>1219</v>
      </c>
      <c r="D1559" s="1"/>
      <c r="E1559" s="39" t="s">
        <v>1856</v>
      </c>
      <c r="F1559" s="519"/>
    </row>
    <row r="1560" spans="1:6" hidden="1">
      <c r="A1560" s="40" t="s">
        <v>1851</v>
      </c>
      <c r="B1560" s="1"/>
      <c r="C1560" s="258" t="s">
        <v>1220</v>
      </c>
      <c r="D1560" s="1"/>
      <c r="E1560" s="39"/>
      <c r="F1560" s="60" t="s">
        <v>1857</v>
      </c>
    </row>
    <row r="1561" spans="1:6" hidden="1">
      <c r="A1561" s="40" t="s">
        <v>1851</v>
      </c>
      <c r="B1561" s="1" t="s">
        <v>1507</v>
      </c>
      <c r="C1561" s="506" t="s">
        <v>815</v>
      </c>
      <c r="D1561" s="1"/>
      <c r="E1561" s="39" t="s">
        <v>1507</v>
      </c>
      <c r="F1561" s="519"/>
    </row>
    <row r="1562" spans="1:6" hidden="1">
      <c r="A1562" s="40" t="s">
        <v>1851</v>
      </c>
      <c r="B1562" s="1" t="s">
        <v>1509</v>
      </c>
      <c r="C1562" s="506" t="s">
        <v>871</v>
      </c>
      <c r="D1562" s="1"/>
      <c r="E1562" s="39" t="s">
        <v>1509</v>
      </c>
      <c r="F1562" s="519"/>
    </row>
    <row r="1563" spans="1:6" hidden="1">
      <c r="A1563" s="40" t="s">
        <v>1851</v>
      </c>
      <c r="B1563" s="504" t="s">
        <v>149</v>
      </c>
      <c r="C1563" s="258"/>
      <c r="D1563" s="1"/>
      <c r="E1563" s="39"/>
      <c r="F1563" s="1"/>
    </row>
    <row r="1564" spans="1:6" hidden="1">
      <c r="A1564" s="40" t="s">
        <v>1851</v>
      </c>
      <c r="B1564" s="504" t="s">
        <v>151</v>
      </c>
      <c r="C1564" s="258"/>
      <c r="D1564" s="1"/>
      <c r="E1564" s="39"/>
      <c r="F1564" s="1"/>
    </row>
    <row r="1565" spans="1:6" hidden="1">
      <c r="A1565" s="40" t="s">
        <v>1851</v>
      </c>
      <c r="B1565" s="504" t="s">
        <v>153</v>
      </c>
      <c r="C1565" s="258"/>
      <c r="D1565" s="1"/>
      <c r="E1565" s="39"/>
      <c r="F1565" s="1"/>
    </row>
    <row r="1566" spans="1:6" hidden="1">
      <c r="A1566" s="40" t="s">
        <v>1851</v>
      </c>
      <c r="B1566" s="504" t="s">
        <v>155</v>
      </c>
      <c r="C1566" s="258"/>
      <c r="D1566" s="1"/>
      <c r="E1566" s="39"/>
      <c r="F1566" s="1"/>
    </row>
    <row r="1567" spans="1:6" hidden="1">
      <c r="A1567" s="40" t="s">
        <v>1851</v>
      </c>
      <c r="B1567" s="504" t="s">
        <v>157</v>
      </c>
      <c r="C1567" s="258"/>
      <c r="D1567" s="1"/>
      <c r="E1567" s="39"/>
      <c r="F1567" s="1"/>
    </row>
    <row r="1568" spans="1:6" hidden="1">
      <c r="A1568" s="40" t="s">
        <v>1858</v>
      </c>
      <c r="B1568" s="504" t="s">
        <v>34</v>
      </c>
      <c r="C1568" s="258"/>
      <c r="D1568" s="1"/>
      <c r="E1568" s="39"/>
      <c r="F1568" s="1"/>
    </row>
    <row r="1569" spans="1:6" hidden="1">
      <c r="A1569" s="40" t="s">
        <v>1858</v>
      </c>
      <c r="B1569" s="258"/>
      <c r="C1569" s="258" t="s">
        <v>819</v>
      </c>
      <c r="D1569" s="1"/>
      <c r="E1569" s="39"/>
      <c r="F1569" s="520" t="s">
        <v>1808</v>
      </c>
    </row>
    <row r="1570" spans="1:6" hidden="1">
      <c r="A1570" s="40" t="s">
        <v>1858</v>
      </c>
      <c r="B1570" s="258"/>
      <c r="C1570" s="506" t="s">
        <v>350</v>
      </c>
      <c r="D1570" s="1"/>
      <c r="E1570" s="39"/>
      <c r="F1570" s="520" t="s">
        <v>1859</v>
      </c>
    </row>
    <row r="1571" spans="1:6" hidden="1">
      <c r="A1571" s="40" t="s">
        <v>1858</v>
      </c>
      <c r="B1571" s="258" t="s">
        <v>1523</v>
      </c>
      <c r="C1571" s="258" t="s">
        <v>822</v>
      </c>
      <c r="D1571" s="1"/>
      <c r="E1571" s="39"/>
      <c r="F1571" s="1"/>
    </row>
    <row r="1572" spans="1:6" hidden="1">
      <c r="A1572" s="40" t="s">
        <v>1858</v>
      </c>
      <c r="B1572" s="258" t="s">
        <v>1860</v>
      </c>
      <c r="C1572" s="258" t="s">
        <v>1221</v>
      </c>
      <c r="D1572" s="1"/>
      <c r="E1572" s="39"/>
      <c r="F1572" s="1"/>
    </row>
    <row r="1573" spans="1:6" hidden="1">
      <c r="A1573" s="40" t="s">
        <v>1858</v>
      </c>
      <c r="B1573" s="258" t="s">
        <v>1861</v>
      </c>
      <c r="C1573" s="258" t="s">
        <v>1222</v>
      </c>
      <c r="D1573" s="1"/>
      <c r="E1573" s="39"/>
      <c r="F1573" s="1"/>
    </row>
    <row r="1574" spans="1:6" hidden="1">
      <c r="A1574" s="40" t="s">
        <v>1858</v>
      </c>
      <c r="B1574" s="258" t="s">
        <v>1528</v>
      </c>
      <c r="C1574" s="39" t="s">
        <v>825</v>
      </c>
      <c r="D1574" s="1"/>
      <c r="E1574" s="39"/>
      <c r="F1574" s="1"/>
    </row>
    <row r="1575" spans="1:6" hidden="1">
      <c r="A1575" s="40" t="s">
        <v>1858</v>
      </c>
      <c r="B1575" s="258" t="s">
        <v>1862</v>
      </c>
      <c r="C1575" s="39" t="s">
        <v>1224</v>
      </c>
      <c r="D1575" s="1"/>
      <c r="E1575" s="39"/>
      <c r="F1575" s="1"/>
    </row>
    <row r="1576" spans="1:6" hidden="1">
      <c r="A1576" s="40" t="s">
        <v>1858</v>
      </c>
      <c r="B1576" s="258"/>
      <c r="C1576" s="39" t="s">
        <v>829</v>
      </c>
      <c r="D1576" s="1"/>
      <c r="E1576" s="39"/>
      <c r="F1576" s="520" t="s">
        <v>1863</v>
      </c>
    </row>
    <row r="1577" spans="1:6" hidden="1">
      <c r="A1577" s="40" t="s">
        <v>1858</v>
      </c>
      <c r="B1577" s="1" t="s">
        <v>1507</v>
      </c>
      <c r="C1577" s="506" t="s">
        <v>815</v>
      </c>
      <c r="D1577" s="1"/>
      <c r="E1577" s="39" t="s">
        <v>1507</v>
      </c>
      <c r="F1577" s="1"/>
    </row>
    <row r="1578" spans="1:6" hidden="1">
      <c r="A1578" s="40" t="s">
        <v>1858</v>
      </c>
      <c r="B1578" s="1" t="s">
        <v>1509</v>
      </c>
      <c r="C1578" s="506" t="s">
        <v>871</v>
      </c>
      <c r="D1578" s="1"/>
      <c r="E1578" s="39" t="s">
        <v>1509</v>
      </c>
      <c r="F1578" s="1"/>
    </row>
    <row r="1579" spans="1:6" hidden="1">
      <c r="A1579" s="40" t="s">
        <v>1858</v>
      </c>
      <c r="B1579" s="504" t="s">
        <v>149</v>
      </c>
      <c r="C1579" s="258"/>
      <c r="D1579" s="1"/>
      <c r="E1579" s="39"/>
      <c r="F1579" s="1"/>
    </row>
    <row r="1580" spans="1:6" hidden="1">
      <c r="A1580" s="40" t="s">
        <v>1858</v>
      </c>
      <c r="B1580" s="504" t="s">
        <v>151</v>
      </c>
      <c r="C1580" s="258"/>
      <c r="D1580" s="1"/>
      <c r="E1580" s="39"/>
      <c r="F1580" s="1"/>
    </row>
    <row r="1581" spans="1:6" hidden="1">
      <c r="A1581" s="40" t="s">
        <v>1858</v>
      </c>
      <c r="B1581" s="504" t="s">
        <v>153</v>
      </c>
      <c r="C1581" s="258"/>
      <c r="D1581" s="1"/>
      <c r="E1581" s="39"/>
      <c r="F1581" s="1"/>
    </row>
    <row r="1582" spans="1:6" hidden="1">
      <c r="A1582" s="40" t="s">
        <v>1858</v>
      </c>
      <c r="B1582" s="504" t="s">
        <v>155</v>
      </c>
      <c r="C1582" s="258"/>
      <c r="D1582" s="1"/>
      <c r="E1582" s="39"/>
      <c r="F1582" s="1"/>
    </row>
    <row r="1583" spans="1:6" hidden="1">
      <c r="A1583" s="40" t="s">
        <v>1858</v>
      </c>
      <c r="B1583" s="504" t="s">
        <v>157</v>
      </c>
      <c r="C1583" s="258"/>
      <c r="D1583" s="1"/>
      <c r="E1583" s="39"/>
      <c r="F1583" s="1"/>
    </row>
    <row r="1584" spans="1:6" hidden="1">
      <c r="A1584" s="40" t="s">
        <v>1864</v>
      </c>
      <c r="B1584" s="521" t="s">
        <v>34</v>
      </c>
      <c r="C1584" s="71"/>
      <c r="D1584" s="1"/>
      <c r="E1584" s="39"/>
      <c r="F1584" s="1"/>
    </row>
    <row r="1585" spans="1:6" hidden="1">
      <c r="A1585" s="40" t="s">
        <v>1864</v>
      </c>
      <c r="B1585" s="71" t="s">
        <v>37</v>
      </c>
      <c r="C1585" s="71" t="s">
        <v>35</v>
      </c>
      <c r="D1585" s="1"/>
      <c r="E1585" s="39"/>
      <c r="F1585" s="1"/>
    </row>
    <row r="1586" spans="1:6" hidden="1">
      <c r="A1586" s="40" t="s">
        <v>1864</v>
      </c>
      <c r="B1586" s="71" t="s">
        <v>1865</v>
      </c>
      <c r="C1586" s="39" t="s">
        <v>1225</v>
      </c>
      <c r="D1586" s="1"/>
      <c r="E1586" s="39"/>
      <c r="F1586" s="1"/>
    </row>
    <row r="1587" spans="1:6" hidden="1">
      <c r="A1587" s="40" t="s">
        <v>1864</v>
      </c>
      <c r="B1587" s="71" t="s">
        <v>1866</v>
      </c>
      <c r="C1587" s="39" t="s">
        <v>1226</v>
      </c>
      <c r="D1587" s="1"/>
      <c r="E1587" s="39"/>
      <c r="F1587" s="1"/>
    </row>
    <row r="1588" spans="1:6" hidden="1">
      <c r="A1588" s="40" t="s">
        <v>1864</v>
      </c>
      <c r="B1588" s="71" t="s">
        <v>1867</v>
      </c>
      <c r="C1588" s="60" t="s">
        <v>1228</v>
      </c>
      <c r="D1588" s="1"/>
      <c r="E1588" s="39" t="s">
        <v>1867</v>
      </c>
      <c r="F1588" s="1"/>
    </row>
    <row r="1589" spans="1:6" hidden="1">
      <c r="A1589" s="40" t="s">
        <v>1864</v>
      </c>
      <c r="B1589" s="71" t="s">
        <v>1868</v>
      </c>
      <c r="C1589" s="60" t="s">
        <v>1230</v>
      </c>
      <c r="D1589" s="1"/>
      <c r="E1589" s="39" t="s">
        <v>1868</v>
      </c>
      <c r="F1589" s="1"/>
    </row>
    <row r="1590" spans="1:6" hidden="1">
      <c r="A1590" s="40" t="s">
        <v>1864</v>
      </c>
      <c r="B1590" s="71" t="s">
        <v>1869</v>
      </c>
      <c r="C1590" s="71" t="s">
        <v>1232</v>
      </c>
      <c r="D1590" s="1"/>
      <c r="E1590" s="39"/>
      <c r="F1590" s="1"/>
    </row>
    <row r="1591" spans="1:6" hidden="1">
      <c r="A1591" s="40" t="s">
        <v>1864</v>
      </c>
      <c r="B1591" s="71" t="s">
        <v>1870</v>
      </c>
      <c r="C1591" s="60" t="s">
        <v>1234</v>
      </c>
      <c r="D1591" s="1"/>
      <c r="E1591" s="39" t="s">
        <v>1870</v>
      </c>
      <c r="F1591" s="1"/>
    </row>
    <row r="1592" spans="1:6" hidden="1">
      <c r="A1592" s="40" t="s">
        <v>1864</v>
      </c>
      <c r="B1592" s="71" t="s">
        <v>1871</v>
      </c>
      <c r="C1592" s="60" t="s">
        <v>1236</v>
      </c>
      <c r="D1592" s="1"/>
      <c r="E1592" s="39" t="s">
        <v>1871</v>
      </c>
      <c r="F1592" s="1"/>
    </row>
    <row r="1593" spans="1:6" hidden="1">
      <c r="A1593" s="40" t="s">
        <v>1864</v>
      </c>
      <c r="B1593" s="71" t="s">
        <v>1872</v>
      </c>
      <c r="C1593" s="71" t="s">
        <v>1238</v>
      </c>
      <c r="D1593" s="1"/>
      <c r="E1593" s="39"/>
      <c r="F1593" s="1"/>
    </row>
    <row r="1594" spans="1:6" hidden="1">
      <c r="A1594" s="40" t="s">
        <v>1864</v>
      </c>
      <c r="B1594" s="71" t="s">
        <v>1873</v>
      </c>
      <c r="C1594" s="71" t="s">
        <v>1240</v>
      </c>
      <c r="D1594" s="1"/>
      <c r="E1594" s="39"/>
      <c r="F1594" s="1"/>
    </row>
    <row r="1595" spans="1:6" hidden="1">
      <c r="A1595" s="40" t="s">
        <v>1864</v>
      </c>
      <c r="B1595" s="71" t="s">
        <v>1874</v>
      </c>
      <c r="C1595" s="71" t="s">
        <v>1242</v>
      </c>
      <c r="D1595" s="1"/>
      <c r="E1595" s="39"/>
      <c r="F1595" s="1"/>
    </row>
    <row r="1596" spans="1:6" hidden="1">
      <c r="A1596" s="40" t="s">
        <v>1864</v>
      </c>
      <c r="B1596" s="71" t="s">
        <v>1875</v>
      </c>
      <c r="C1596" s="71" t="s">
        <v>1244</v>
      </c>
      <c r="D1596" s="1"/>
      <c r="E1596" s="39"/>
      <c r="F1596" s="1"/>
    </row>
    <row r="1597" spans="1:6" hidden="1">
      <c r="A1597" s="40" t="s">
        <v>1864</v>
      </c>
      <c r="B1597" s="71" t="s">
        <v>1876</v>
      </c>
      <c r="C1597" s="71" t="s">
        <v>1246</v>
      </c>
      <c r="D1597" s="1"/>
      <c r="E1597" s="39"/>
      <c r="F1597" s="1"/>
    </row>
    <row r="1598" spans="1:6" hidden="1">
      <c r="A1598" s="40" t="s">
        <v>1864</v>
      </c>
      <c r="B1598" s="71" t="s">
        <v>1877</v>
      </c>
      <c r="C1598" s="71" t="s">
        <v>1248</v>
      </c>
      <c r="D1598" s="1"/>
      <c r="E1598" s="39"/>
      <c r="F1598" s="1"/>
    </row>
    <row r="1599" spans="1:6" hidden="1">
      <c r="A1599" s="40" t="s">
        <v>1864</v>
      </c>
      <c r="B1599" s="71" t="s">
        <v>1878</v>
      </c>
      <c r="C1599" s="71" t="s">
        <v>1249</v>
      </c>
      <c r="D1599" s="1"/>
      <c r="E1599" s="39"/>
      <c r="F1599" s="1"/>
    </row>
    <row r="1600" spans="1:6" hidden="1">
      <c r="A1600" s="40" t="s">
        <v>1864</v>
      </c>
      <c r="B1600" s="71" t="s">
        <v>303</v>
      </c>
      <c r="C1600" s="71" t="s">
        <v>219</v>
      </c>
      <c r="D1600" s="1"/>
      <c r="E1600" s="39"/>
      <c r="F1600" s="1"/>
    </row>
    <row r="1601" spans="1:6" hidden="1">
      <c r="A1601" s="40" t="s">
        <v>1864</v>
      </c>
      <c r="B1601" s="71" t="s">
        <v>1879</v>
      </c>
      <c r="C1601" s="71" t="s">
        <v>1250</v>
      </c>
      <c r="D1601" s="1"/>
      <c r="E1601" s="39"/>
      <c r="F1601" s="1"/>
    </row>
    <row r="1602" spans="1:6" hidden="1">
      <c r="A1602" s="40" t="s">
        <v>1864</v>
      </c>
      <c r="B1602" s="71" t="s">
        <v>1880</v>
      </c>
      <c r="C1602" s="71" t="s">
        <v>1251</v>
      </c>
      <c r="D1602" s="1"/>
      <c r="E1602" s="39"/>
      <c r="F1602" s="1"/>
    </row>
    <row r="1603" spans="1:6" hidden="1">
      <c r="A1603" s="40" t="s">
        <v>1864</v>
      </c>
      <c r="B1603" s="71" t="s">
        <v>1881</v>
      </c>
      <c r="C1603" s="71" t="s">
        <v>1253</v>
      </c>
      <c r="D1603" s="1"/>
      <c r="E1603" s="39"/>
      <c r="F1603" s="1"/>
    </row>
    <row r="1604" spans="1:6" hidden="1">
      <c r="A1604" s="40" t="s">
        <v>1864</v>
      </c>
      <c r="B1604" s="71" t="s">
        <v>1882</v>
      </c>
      <c r="C1604" s="71" t="s">
        <v>1255</v>
      </c>
      <c r="D1604" s="1"/>
      <c r="E1604" s="39"/>
      <c r="F1604" s="1"/>
    </row>
    <row r="1605" spans="1:6" hidden="1">
      <c r="A1605" s="40" t="s">
        <v>1864</v>
      </c>
      <c r="B1605" s="71" t="s">
        <v>1883</v>
      </c>
      <c r="C1605" s="71" t="s">
        <v>1257</v>
      </c>
      <c r="D1605" s="1"/>
      <c r="E1605" s="39"/>
      <c r="F1605" s="1"/>
    </row>
    <row r="1606" spans="1:6" hidden="1">
      <c r="A1606" s="40" t="s">
        <v>1864</v>
      </c>
      <c r="B1606" s="71" t="s">
        <v>1884</v>
      </c>
      <c r="C1606" s="71" t="s">
        <v>1258</v>
      </c>
      <c r="D1606" s="1"/>
      <c r="E1606" s="39"/>
      <c r="F1606" s="1"/>
    </row>
    <row r="1607" spans="1:6" hidden="1">
      <c r="A1607" s="40" t="s">
        <v>1864</v>
      </c>
      <c r="B1607" s="71" t="s">
        <v>1885</v>
      </c>
      <c r="C1607" s="71" t="s">
        <v>1259</v>
      </c>
      <c r="D1607" s="1"/>
      <c r="E1607" s="39"/>
      <c r="F1607" s="1"/>
    </row>
    <row r="1608" spans="1:6" hidden="1">
      <c r="A1608" s="40" t="s">
        <v>1864</v>
      </c>
      <c r="B1608" s="71" t="s">
        <v>1886</v>
      </c>
      <c r="C1608" s="71" t="s">
        <v>1260</v>
      </c>
      <c r="D1608" s="1"/>
      <c r="E1608" s="39"/>
      <c r="F1608" s="1"/>
    </row>
    <row r="1609" spans="1:6" hidden="1">
      <c r="A1609" s="40" t="s">
        <v>1864</v>
      </c>
      <c r="B1609" s="71" t="s">
        <v>1887</v>
      </c>
      <c r="C1609" s="60" t="s">
        <v>1261</v>
      </c>
      <c r="D1609" s="1"/>
      <c r="E1609" s="39" t="s">
        <v>1887</v>
      </c>
      <c r="F1609" s="1"/>
    </row>
    <row r="1610" spans="1:6" hidden="1">
      <c r="A1610" s="40" t="s">
        <v>1864</v>
      </c>
      <c r="B1610" s="71" t="s">
        <v>1888</v>
      </c>
      <c r="C1610" s="60" t="s">
        <v>1263</v>
      </c>
      <c r="D1610" s="1"/>
      <c r="E1610" s="39" t="s">
        <v>1888</v>
      </c>
      <c r="F1610" s="1"/>
    </row>
    <row r="1611" spans="1:6" hidden="1">
      <c r="A1611" s="40" t="s">
        <v>1864</v>
      </c>
      <c r="B1611" s="71"/>
      <c r="C1611" s="71" t="s">
        <v>1265</v>
      </c>
      <c r="D1611" s="1"/>
      <c r="E1611" s="39"/>
      <c r="F1611" s="521" t="s">
        <v>1889</v>
      </c>
    </row>
    <row r="1612" spans="1:6" hidden="1">
      <c r="A1612" s="40" t="s">
        <v>1864</v>
      </c>
      <c r="B1612" s="71"/>
      <c r="C1612" s="71" t="s">
        <v>1267</v>
      </c>
      <c r="D1612" s="1"/>
      <c r="E1612" s="39"/>
      <c r="F1612" s="521" t="s">
        <v>1890</v>
      </c>
    </row>
    <row r="1613" spans="1:6" hidden="1">
      <c r="A1613" s="40" t="s">
        <v>1864</v>
      </c>
      <c r="B1613" s="71" t="s">
        <v>1891</v>
      </c>
      <c r="C1613" s="71" t="s">
        <v>1269</v>
      </c>
      <c r="D1613" s="1"/>
      <c r="E1613" s="39"/>
      <c r="F1613" s="1"/>
    </row>
    <row r="1614" spans="1:6" hidden="1">
      <c r="A1614" s="40" t="s">
        <v>1864</v>
      </c>
      <c r="B1614" s="71" t="s">
        <v>1892</v>
      </c>
      <c r="C1614" s="71" t="s">
        <v>1271</v>
      </c>
      <c r="D1614" s="1"/>
      <c r="E1614" s="39"/>
      <c r="F1614" s="1"/>
    </row>
    <row r="1615" spans="1:6" hidden="1">
      <c r="A1615" s="40" t="s">
        <v>1864</v>
      </c>
      <c r="B1615" s="71"/>
      <c r="C1615" s="71" t="s">
        <v>1272</v>
      </c>
      <c r="D1615" s="1"/>
      <c r="E1615" s="39"/>
      <c r="F1615" s="521" t="s">
        <v>1893</v>
      </c>
    </row>
    <row r="1616" spans="1:6" hidden="1">
      <c r="A1616" s="40" t="s">
        <v>1864</v>
      </c>
      <c r="B1616" s="71" t="s">
        <v>1894</v>
      </c>
      <c r="C1616" s="71" t="s">
        <v>1274</v>
      </c>
      <c r="D1616" s="1"/>
      <c r="E1616" s="39"/>
      <c r="F1616" s="1"/>
    </row>
    <row r="1617" spans="1:6" hidden="1">
      <c r="A1617" s="40" t="s">
        <v>1864</v>
      </c>
      <c r="B1617" s="71" t="s">
        <v>1895</v>
      </c>
      <c r="C1617" s="60" t="s">
        <v>1276</v>
      </c>
      <c r="D1617" s="1"/>
      <c r="E1617" s="39" t="s">
        <v>1895</v>
      </c>
      <c r="F1617" s="1"/>
    </row>
    <row r="1618" spans="1:6" hidden="1">
      <c r="A1618" s="40" t="s">
        <v>1864</v>
      </c>
      <c r="B1618" s="71" t="s">
        <v>1896</v>
      </c>
      <c r="C1618" s="60" t="s">
        <v>1278</v>
      </c>
      <c r="D1618" s="1"/>
      <c r="E1618" s="39" t="s">
        <v>1896</v>
      </c>
      <c r="F1618" s="1"/>
    </row>
    <row r="1619" spans="1:6" hidden="1">
      <c r="A1619" s="40" t="s">
        <v>1864</v>
      </c>
      <c r="B1619" s="71" t="s">
        <v>1897</v>
      </c>
      <c r="C1619" s="71" t="s">
        <v>1280</v>
      </c>
      <c r="D1619" s="1"/>
      <c r="E1619" s="39"/>
      <c r="F1619" s="1"/>
    </row>
    <row r="1620" spans="1:6" hidden="1">
      <c r="A1620" s="40" t="s">
        <v>1864</v>
      </c>
      <c r="B1620" s="71" t="s">
        <v>1898</v>
      </c>
      <c r="C1620" s="71" t="s">
        <v>1281</v>
      </c>
      <c r="D1620" s="1"/>
      <c r="E1620" s="39"/>
      <c r="F1620" s="1"/>
    </row>
    <row r="1621" spans="1:6" hidden="1">
      <c r="A1621" s="40" t="s">
        <v>1864</v>
      </c>
      <c r="B1621" s="71" t="s">
        <v>1899</v>
      </c>
      <c r="C1621" s="71" t="s">
        <v>1283</v>
      </c>
      <c r="D1621" s="1"/>
      <c r="E1621" s="39"/>
      <c r="F1621" s="1"/>
    </row>
    <row r="1622" spans="1:6" hidden="1">
      <c r="A1622" s="40" t="s">
        <v>1864</v>
      </c>
      <c r="B1622" s="71" t="s">
        <v>1900</v>
      </c>
      <c r="C1622" s="71" t="s">
        <v>1285</v>
      </c>
      <c r="D1622" s="1"/>
      <c r="E1622" s="39"/>
      <c r="F1622" s="1"/>
    </row>
    <row r="1623" spans="1:6" hidden="1">
      <c r="A1623" s="40" t="s">
        <v>1864</v>
      </c>
      <c r="B1623" s="71" t="s">
        <v>1901</v>
      </c>
      <c r="C1623" s="71" t="s">
        <v>1286</v>
      </c>
      <c r="D1623" s="1"/>
      <c r="E1623" s="39"/>
      <c r="F1623" s="1"/>
    </row>
    <row r="1624" spans="1:6" hidden="1">
      <c r="A1624" s="40" t="s">
        <v>1864</v>
      </c>
      <c r="B1624" s="71" t="s">
        <v>1902</v>
      </c>
      <c r="C1624" s="71" t="s">
        <v>1287</v>
      </c>
      <c r="D1624" s="1"/>
      <c r="E1624" s="39"/>
      <c r="F1624" s="1"/>
    </row>
    <row r="1625" spans="1:6" hidden="1">
      <c r="A1625" s="40" t="s">
        <v>1864</v>
      </c>
      <c r="B1625" s="71" t="s">
        <v>1903</v>
      </c>
      <c r="C1625" s="71" t="s">
        <v>1289</v>
      </c>
      <c r="D1625" s="1"/>
      <c r="E1625" s="39"/>
      <c r="F1625" s="1"/>
    </row>
    <row r="1626" spans="1:6" hidden="1">
      <c r="A1626" s="40" t="s">
        <v>1864</v>
      </c>
      <c r="B1626" s="71" t="s">
        <v>1904</v>
      </c>
      <c r="C1626" s="71" t="s">
        <v>1291</v>
      </c>
      <c r="D1626" s="1"/>
      <c r="E1626" s="39"/>
      <c r="F1626" s="1"/>
    </row>
    <row r="1627" spans="1:6" hidden="1">
      <c r="A1627" s="40" t="s">
        <v>1864</v>
      </c>
      <c r="B1627" s="71" t="s">
        <v>1905</v>
      </c>
      <c r="C1627" s="71" t="s">
        <v>1293</v>
      </c>
      <c r="D1627" s="1"/>
      <c r="E1627" s="39"/>
      <c r="F1627" s="1"/>
    </row>
    <row r="1628" spans="1:6" hidden="1">
      <c r="A1628" s="40" t="s">
        <v>1864</v>
      </c>
      <c r="B1628" s="71" t="s">
        <v>1906</v>
      </c>
      <c r="C1628" s="71" t="s">
        <v>1295</v>
      </c>
      <c r="D1628" s="1"/>
      <c r="E1628" s="39"/>
      <c r="F1628" s="1"/>
    </row>
    <row r="1629" spans="1:6" hidden="1">
      <c r="A1629" s="40" t="s">
        <v>1864</v>
      </c>
      <c r="B1629" s="71" t="s">
        <v>1907</v>
      </c>
      <c r="C1629" s="71" t="s">
        <v>1296</v>
      </c>
      <c r="D1629" s="1"/>
      <c r="E1629" s="39"/>
      <c r="F1629" s="1"/>
    </row>
    <row r="1630" spans="1:6" hidden="1">
      <c r="A1630" s="40" t="s">
        <v>1864</v>
      </c>
      <c r="B1630" s="71" t="s">
        <v>1908</v>
      </c>
      <c r="C1630" s="71" t="s">
        <v>1297</v>
      </c>
      <c r="D1630" s="1"/>
      <c r="E1630" s="39"/>
      <c r="F1630" s="1"/>
    </row>
    <row r="1631" spans="1:6" hidden="1">
      <c r="A1631" s="40" t="s">
        <v>1864</v>
      </c>
      <c r="B1631" s="71" t="s">
        <v>1909</v>
      </c>
      <c r="C1631" s="71" t="s">
        <v>1298</v>
      </c>
      <c r="D1631" s="1"/>
      <c r="E1631" s="39"/>
      <c r="F1631" s="1"/>
    </row>
    <row r="1632" spans="1:6" hidden="1">
      <c r="A1632" s="40" t="s">
        <v>1864</v>
      </c>
      <c r="B1632" s="71" t="s">
        <v>1910</v>
      </c>
      <c r="C1632" s="71" t="s">
        <v>1299</v>
      </c>
      <c r="D1632" s="1"/>
      <c r="E1632" s="39"/>
      <c r="F1632" s="1"/>
    </row>
    <row r="1633" spans="1:6" hidden="1">
      <c r="A1633" s="40" t="s">
        <v>1864</v>
      </c>
      <c r="B1633" s="71" t="s">
        <v>1911</v>
      </c>
      <c r="C1633" s="71" t="s">
        <v>1300</v>
      </c>
      <c r="D1633" s="1"/>
      <c r="E1633" s="39"/>
      <c r="F1633" s="1"/>
    </row>
    <row r="1634" spans="1:6" hidden="1">
      <c r="A1634" s="40" t="s">
        <v>1864</v>
      </c>
      <c r="B1634" s="71" t="s">
        <v>1912</v>
      </c>
      <c r="C1634" s="71" t="s">
        <v>1301</v>
      </c>
      <c r="D1634" s="1"/>
      <c r="E1634" s="39"/>
      <c r="F1634" s="1"/>
    </row>
    <row r="1635" spans="1:6" hidden="1">
      <c r="A1635" s="40" t="s">
        <v>1864</v>
      </c>
      <c r="B1635" s="71" t="s">
        <v>1913</v>
      </c>
      <c r="C1635" s="71" t="s">
        <v>1302</v>
      </c>
      <c r="D1635" s="1"/>
      <c r="E1635" s="39"/>
      <c r="F1635" s="1"/>
    </row>
    <row r="1636" spans="1:6" hidden="1">
      <c r="A1636" s="40" t="s">
        <v>1864</v>
      </c>
      <c r="B1636" s="71" t="s">
        <v>1914</v>
      </c>
      <c r="C1636" s="71" t="s">
        <v>1303</v>
      </c>
      <c r="D1636" s="1"/>
      <c r="E1636" s="39"/>
      <c r="F1636" s="1"/>
    </row>
    <row r="1637" spans="1:6" hidden="1">
      <c r="A1637" s="40" t="s">
        <v>1864</v>
      </c>
      <c r="B1637" s="71" t="s">
        <v>1915</v>
      </c>
      <c r="C1637" s="71" t="s">
        <v>1304</v>
      </c>
      <c r="D1637" s="1"/>
      <c r="E1637" s="39"/>
      <c r="F1637" s="1"/>
    </row>
    <row r="1638" spans="1:6" hidden="1">
      <c r="A1638" s="40" t="s">
        <v>1864</v>
      </c>
      <c r="B1638" s="71" t="s">
        <v>1916</v>
      </c>
      <c r="C1638" s="71" t="s">
        <v>1305</v>
      </c>
      <c r="D1638" s="1"/>
      <c r="E1638" s="39"/>
      <c r="F1638" s="1"/>
    </row>
    <row r="1639" spans="1:6" hidden="1">
      <c r="A1639" s="40" t="s">
        <v>1864</v>
      </c>
      <c r="B1639" s="71" t="s">
        <v>1917</v>
      </c>
      <c r="C1639" s="71" t="s">
        <v>1306</v>
      </c>
      <c r="D1639" s="1"/>
      <c r="E1639" s="39"/>
      <c r="F1639" s="1"/>
    </row>
    <row r="1640" spans="1:6" hidden="1">
      <c r="A1640" s="40" t="s">
        <v>1864</v>
      </c>
      <c r="B1640" s="71" t="s">
        <v>1918</v>
      </c>
      <c r="C1640" s="71" t="s">
        <v>1307</v>
      </c>
      <c r="D1640" s="1"/>
      <c r="E1640" s="39"/>
      <c r="F1640" s="1"/>
    </row>
    <row r="1641" spans="1:6" hidden="1">
      <c r="A1641" s="40" t="s">
        <v>1864</v>
      </c>
      <c r="B1641" s="71" t="s">
        <v>1919</v>
      </c>
      <c r="C1641" s="71" t="s">
        <v>1308</v>
      </c>
      <c r="D1641" s="1"/>
      <c r="E1641" s="39"/>
      <c r="F1641" s="1"/>
    </row>
    <row r="1642" spans="1:6" hidden="1">
      <c r="A1642" s="40" t="s">
        <v>1864</v>
      </c>
      <c r="B1642" s="71" t="s">
        <v>1920</v>
      </c>
      <c r="C1642" s="71" t="s">
        <v>1310</v>
      </c>
      <c r="D1642" s="1"/>
      <c r="E1642" s="39"/>
      <c r="F1642" s="1"/>
    </row>
    <row r="1643" spans="1:6" hidden="1">
      <c r="A1643" s="40" t="s">
        <v>1864</v>
      </c>
      <c r="B1643" s="71" t="s">
        <v>1921</v>
      </c>
      <c r="C1643" s="39" t="s">
        <v>1311</v>
      </c>
      <c r="D1643" s="1"/>
      <c r="E1643" s="39"/>
      <c r="F1643" s="1"/>
    </row>
    <row r="1644" spans="1:6" hidden="1">
      <c r="A1644" s="40" t="s">
        <v>1864</v>
      </c>
      <c r="B1644" s="71" t="s">
        <v>1922</v>
      </c>
      <c r="C1644" s="39" t="s">
        <v>1312</v>
      </c>
      <c r="D1644" s="1"/>
      <c r="E1644" s="39"/>
      <c r="F1644" s="1"/>
    </row>
    <row r="1645" spans="1:6" hidden="1">
      <c r="A1645" s="40" t="s">
        <v>1864</v>
      </c>
      <c r="B1645" s="71" t="s">
        <v>1923</v>
      </c>
      <c r="C1645" s="39" t="s">
        <v>1313</v>
      </c>
      <c r="D1645" s="1"/>
      <c r="E1645" s="39"/>
      <c r="F1645" s="1"/>
    </row>
    <row r="1646" spans="1:6" hidden="1">
      <c r="A1646" s="40" t="s">
        <v>1864</v>
      </c>
      <c r="B1646" s="71" t="s">
        <v>1924</v>
      </c>
      <c r="C1646" s="39" t="s">
        <v>1314</v>
      </c>
      <c r="D1646" s="1"/>
      <c r="E1646" s="39"/>
      <c r="F1646" s="1"/>
    </row>
    <row r="1647" spans="1:6" hidden="1">
      <c r="A1647" s="40" t="s">
        <v>1864</v>
      </c>
      <c r="B1647" s="71" t="s">
        <v>1925</v>
      </c>
      <c r="C1647" s="71" t="s">
        <v>1315</v>
      </c>
      <c r="D1647" s="1"/>
      <c r="E1647" s="39"/>
      <c r="F1647" s="1"/>
    </row>
    <row r="1648" spans="1:6" hidden="1">
      <c r="A1648" s="40" t="s">
        <v>1864</v>
      </c>
      <c r="B1648" s="71"/>
      <c r="C1648" s="39" t="s">
        <v>1317</v>
      </c>
      <c r="D1648" s="1"/>
      <c r="E1648" s="39"/>
      <c r="F1648" s="71" t="s">
        <v>1926</v>
      </c>
    </row>
    <row r="1649" spans="1:6" hidden="1">
      <c r="A1649" s="40" t="s">
        <v>1864</v>
      </c>
      <c r="B1649" s="71" t="s">
        <v>1927</v>
      </c>
      <c r="C1649" s="71" t="s">
        <v>1318</v>
      </c>
      <c r="D1649" s="1"/>
      <c r="E1649" s="39"/>
      <c r="F1649" s="1"/>
    </row>
    <row r="1650" spans="1:6" hidden="1">
      <c r="A1650" s="40" t="s">
        <v>1864</v>
      </c>
      <c r="B1650" s="71" t="s">
        <v>1928</v>
      </c>
      <c r="C1650" s="60" t="s">
        <v>1320</v>
      </c>
      <c r="D1650" s="1"/>
      <c r="E1650" s="39" t="s">
        <v>1928</v>
      </c>
      <c r="F1650" s="1"/>
    </row>
    <row r="1651" spans="1:6" hidden="1">
      <c r="A1651" s="40" t="s">
        <v>1864</v>
      </c>
      <c r="B1651" s="71" t="s">
        <v>1929</v>
      </c>
      <c r="C1651" s="60" t="s">
        <v>1321</v>
      </c>
      <c r="D1651" s="1"/>
      <c r="E1651" s="39" t="s">
        <v>1929</v>
      </c>
      <c r="F1651" s="1"/>
    </row>
    <row r="1652" spans="1:6" hidden="1">
      <c r="A1652" s="40" t="s">
        <v>1864</v>
      </c>
      <c r="B1652" s="71" t="s">
        <v>1930</v>
      </c>
      <c r="C1652" s="60" t="s">
        <v>1323</v>
      </c>
      <c r="D1652" s="1"/>
      <c r="E1652" s="39" t="s">
        <v>1930</v>
      </c>
      <c r="F1652" s="1"/>
    </row>
    <row r="1653" spans="1:6" hidden="1">
      <c r="A1653" s="40" t="s">
        <v>1864</v>
      </c>
      <c r="B1653" s="71" t="s">
        <v>1931</v>
      </c>
      <c r="C1653" s="60" t="s">
        <v>1325</v>
      </c>
      <c r="D1653" s="1"/>
      <c r="E1653" s="39" t="s">
        <v>1931</v>
      </c>
      <c r="F1653" s="1"/>
    </row>
    <row r="1654" spans="1:6" hidden="1">
      <c r="A1654" s="40" t="s">
        <v>1864</v>
      </c>
      <c r="B1654" s="71"/>
      <c r="C1654" s="60" t="s">
        <v>1327</v>
      </c>
      <c r="D1654" s="1"/>
      <c r="E1654" s="39"/>
      <c r="F1654" s="71" t="s">
        <v>1932</v>
      </c>
    </row>
    <row r="1655" spans="1:6" hidden="1">
      <c r="A1655" s="40" t="s">
        <v>1864</v>
      </c>
      <c r="B1655" s="71"/>
      <c r="C1655" s="60" t="s">
        <v>1328</v>
      </c>
      <c r="D1655" s="1"/>
      <c r="E1655" s="39"/>
      <c r="F1655" s="71" t="s">
        <v>1933</v>
      </c>
    </row>
    <row r="1656" spans="1:6" hidden="1">
      <c r="A1656" s="40" t="s">
        <v>1864</v>
      </c>
      <c r="B1656" s="71"/>
      <c r="C1656" s="71" t="s">
        <v>1329</v>
      </c>
      <c r="D1656" s="1"/>
      <c r="E1656" s="39"/>
      <c r="F1656" s="71" t="s">
        <v>1934</v>
      </c>
    </row>
    <row r="1657" spans="1:6" hidden="1">
      <c r="A1657" s="40" t="s">
        <v>1864</v>
      </c>
      <c r="B1657" s="71"/>
      <c r="C1657" s="71" t="s">
        <v>1331</v>
      </c>
      <c r="D1657" s="1"/>
      <c r="E1657" s="39"/>
      <c r="F1657" s="71" t="s">
        <v>1935</v>
      </c>
    </row>
    <row r="1658" spans="1:6" hidden="1">
      <c r="A1658" s="40" t="s">
        <v>1864</v>
      </c>
      <c r="B1658" s="71"/>
      <c r="C1658" s="71" t="s">
        <v>1333</v>
      </c>
      <c r="D1658" s="1"/>
      <c r="E1658" s="39"/>
      <c r="F1658" s="71" t="s">
        <v>1936</v>
      </c>
    </row>
    <row r="1659" spans="1:6" hidden="1">
      <c r="A1659" s="40" t="s">
        <v>1864</v>
      </c>
      <c r="B1659" s="71" t="s">
        <v>1937</v>
      </c>
      <c r="C1659" s="71" t="s">
        <v>1335</v>
      </c>
      <c r="D1659" s="1"/>
      <c r="E1659" s="39"/>
      <c r="F1659" s="1"/>
    </row>
    <row r="1660" spans="1:6" hidden="1">
      <c r="A1660" s="40" t="s">
        <v>1864</v>
      </c>
      <c r="B1660" s="71" t="s">
        <v>1938</v>
      </c>
      <c r="C1660" s="71" t="s">
        <v>1337</v>
      </c>
      <c r="D1660" s="1"/>
      <c r="E1660" s="39"/>
      <c r="F1660" s="1"/>
    </row>
    <row r="1661" spans="1:6" hidden="1">
      <c r="A1661" s="40" t="s">
        <v>1864</v>
      </c>
      <c r="B1661" s="71" t="s">
        <v>1939</v>
      </c>
      <c r="C1661" s="71" t="s">
        <v>1339</v>
      </c>
      <c r="D1661" s="1"/>
      <c r="E1661" s="39"/>
      <c r="F1661" s="1"/>
    </row>
    <row r="1662" spans="1:6" hidden="1">
      <c r="A1662" s="40" t="s">
        <v>1864</v>
      </c>
      <c r="B1662" s="71" t="s">
        <v>1940</v>
      </c>
      <c r="C1662" s="71" t="s">
        <v>1341</v>
      </c>
      <c r="D1662" s="1"/>
      <c r="E1662" s="39"/>
      <c r="F1662" s="1"/>
    </row>
    <row r="1663" spans="1:6" hidden="1">
      <c r="A1663" s="40" t="s">
        <v>1864</v>
      </c>
      <c r="B1663" s="71" t="s">
        <v>1941</v>
      </c>
      <c r="C1663" s="39" t="s">
        <v>1342</v>
      </c>
      <c r="D1663" s="1"/>
      <c r="E1663" s="39"/>
      <c r="F1663" s="1"/>
    </row>
    <row r="1664" spans="1:6" hidden="1">
      <c r="A1664" s="40" t="s">
        <v>1864</v>
      </c>
      <c r="B1664" s="71" t="s">
        <v>1942</v>
      </c>
      <c r="C1664" s="39" t="s">
        <v>1344</v>
      </c>
      <c r="D1664" s="1"/>
      <c r="E1664" s="39"/>
      <c r="F1664" s="1"/>
    </row>
    <row r="1665" spans="1:6" hidden="1">
      <c r="A1665" s="40" t="s">
        <v>1864</v>
      </c>
      <c r="B1665" s="71" t="s">
        <v>1943</v>
      </c>
      <c r="C1665" s="71" t="s">
        <v>1345</v>
      </c>
      <c r="D1665" s="1"/>
      <c r="E1665" s="39"/>
      <c r="F1665" s="1"/>
    </row>
    <row r="1666" spans="1:6" hidden="1">
      <c r="A1666" s="40" t="s">
        <v>1864</v>
      </c>
      <c r="B1666" s="71" t="s">
        <v>1944</v>
      </c>
      <c r="C1666" s="71" t="s">
        <v>1346</v>
      </c>
      <c r="D1666" s="1"/>
      <c r="E1666" s="39"/>
      <c r="F1666" s="1"/>
    </row>
    <row r="1667" spans="1:6" hidden="1">
      <c r="A1667" s="40" t="s">
        <v>1864</v>
      </c>
      <c r="B1667" s="71" t="s">
        <v>1945</v>
      </c>
      <c r="C1667" s="60" t="s">
        <v>1347</v>
      </c>
      <c r="D1667" s="1"/>
      <c r="E1667" s="39" t="s">
        <v>1945</v>
      </c>
      <c r="F1667" s="1"/>
    </row>
    <row r="1668" spans="1:6" hidden="1">
      <c r="A1668" s="40" t="s">
        <v>1864</v>
      </c>
      <c r="B1668" s="71" t="s">
        <v>1946</v>
      </c>
      <c r="C1668" s="60" t="s">
        <v>1348</v>
      </c>
      <c r="D1668" s="1"/>
      <c r="E1668" s="39" t="s">
        <v>1946</v>
      </c>
      <c r="F1668" s="1"/>
    </row>
    <row r="1669" spans="1:6" hidden="1">
      <c r="A1669" s="40" t="s">
        <v>1864</v>
      </c>
      <c r="B1669" s="71" t="s">
        <v>1947</v>
      </c>
      <c r="C1669" s="60" t="s">
        <v>1349</v>
      </c>
      <c r="D1669" s="1"/>
      <c r="E1669" s="39" t="s">
        <v>1947</v>
      </c>
      <c r="F1669" s="1"/>
    </row>
    <row r="1670" spans="1:6" hidden="1">
      <c r="A1670" s="40" t="s">
        <v>1864</v>
      </c>
      <c r="B1670" s="71" t="s">
        <v>1948</v>
      </c>
      <c r="C1670" s="60" t="s">
        <v>1351</v>
      </c>
      <c r="D1670" s="1"/>
      <c r="E1670" s="39" t="s">
        <v>1948</v>
      </c>
      <c r="F1670" s="1"/>
    </row>
    <row r="1671" spans="1:6" hidden="1">
      <c r="A1671" s="40" t="s">
        <v>1864</v>
      </c>
      <c r="B1671" s="71" t="s">
        <v>1949</v>
      </c>
      <c r="C1671" s="71" t="s">
        <v>1352</v>
      </c>
      <c r="D1671" s="1"/>
      <c r="E1671" s="39"/>
      <c r="F1671" s="1"/>
    </row>
    <row r="1672" spans="1:6" hidden="1">
      <c r="A1672" s="40" t="s">
        <v>1864</v>
      </c>
      <c r="B1672" s="71" t="s">
        <v>1950</v>
      </c>
      <c r="C1672" s="71" t="s">
        <v>1353</v>
      </c>
      <c r="D1672" s="1"/>
      <c r="E1672" s="39"/>
      <c r="F1672" s="1"/>
    </row>
    <row r="1673" spans="1:6" hidden="1">
      <c r="A1673" s="40" t="s">
        <v>1864</v>
      </c>
      <c r="B1673" s="71" t="s">
        <v>1951</v>
      </c>
      <c r="C1673" s="71" t="s">
        <v>1354</v>
      </c>
      <c r="D1673" s="1"/>
      <c r="E1673" s="39"/>
      <c r="F1673" s="1"/>
    </row>
    <row r="1674" spans="1:6" hidden="1">
      <c r="A1674" s="40" t="s">
        <v>1864</v>
      </c>
      <c r="B1674" s="71" t="s">
        <v>1952</v>
      </c>
      <c r="C1674" s="39" t="s">
        <v>1355</v>
      </c>
      <c r="D1674" s="1"/>
      <c r="E1674" s="39"/>
      <c r="F1674" s="1"/>
    </row>
    <row r="1675" spans="1:6" hidden="1">
      <c r="A1675" s="40" t="s">
        <v>1864</v>
      </c>
      <c r="B1675" s="71" t="s">
        <v>1953</v>
      </c>
      <c r="C1675" s="71" t="s">
        <v>1357</v>
      </c>
      <c r="D1675" s="1"/>
      <c r="E1675" s="39"/>
      <c r="F1675" s="496" t="s">
        <v>1954</v>
      </c>
    </row>
    <row r="1676" spans="1:6" hidden="1">
      <c r="A1676" s="40" t="s">
        <v>1864</v>
      </c>
      <c r="B1676" s="521" t="s">
        <v>149</v>
      </c>
      <c r="C1676" s="39"/>
      <c r="D1676" s="1"/>
      <c r="E1676" s="39"/>
      <c r="F1676" s="1"/>
    </row>
    <row r="1677" spans="1:6" hidden="1">
      <c r="A1677" s="40" t="s">
        <v>1864</v>
      </c>
      <c r="B1677" s="521" t="s">
        <v>151</v>
      </c>
      <c r="C1677" s="39"/>
      <c r="D1677" s="1"/>
      <c r="E1677" s="39"/>
      <c r="F1677" s="1"/>
    </row>
    <row r="1678" spans="1:6" hidden="1">
      <c r="A1678" s="40" t="s">
        <v>1864</v>
      </c>
      <c r="B1678" s="521" t="s">
        <v>153</v>
      </c>
      <c r="C1678" s="39"/>
      <c r="D1678" s="1"/>
      <c r="E1678" s="39"/>
      <c r="F1678" s="1"/>
    </row>
    <row r="1679" spans="1:6" hidden="1">
      <c r="A1679" s="40" t="s">
        <v>1864</v>
      </c>
      <c r="B1679" s="521" t="s">
        <v>155</v>
      </c>
      <c r="C1679" s="39"/>
      <c r="D1679" s="1"/>
      <c r="E1679" s="39"/>
      <c r="F1679" s="1"/>
    </row>
    <row r="1680" spans="1:6" hidden="1">
      <c r="A1680" s="40" t="s">
        <v>1864</v>
      </c>
      <c r="B1680" s="521" t="s">
        <v>157</v>
      </c>
      <c r="C1680" s="39"/>
      <c r="D1680" s="1"/>
      <c r="E1680" s="39"/>
      <c r="F1680" s="1"/>
    </row>
    <row r="1681" spans="1:6" hidden="1">
      <c r="A1681" s="40" t="s">
        <v>1955</v>
      </c>
      <c r="B1681" s="504" t="s">
        <v>34</v>
      </c>
      <c r="C1681" s="516"/>
      <c r="D1681" s="1"/>
      <c r="E1681" s="39"/>
      <c r="F1681" s="1"/>
    </row>
    <row r="1682" spans="1:6" hidden="1">
      <c r="A1682" s="40" t="s">
        <v>1955</v>
      </c>
      <c r="B1682" s="39" t="s">
        <v>37</v>
      </c>
      <c r="C1682" s="39" t="s">
        <v>35</v>
      </c>
      <c r="D1682" s="1"/>
      <c r="E1682" s="39"/>
      <c r="F1682" s="1"/>
    </row>
    <row r="1683" spans="1:6" hidden="1">
      <c r="A1683" s="40" t="s">
        <v>1955</v>
      </c>
      <c r="B1683" s="39" t="s">
        <v>43</v>
      </c>
      <c r="C1683" s="39" t="s">
        <v>42</v>
      </c>
      <c r="D1683" s="1"/>
      <c r="E1683" s="39"/>
      <c r="F1683" s="1"/>
    </row>
    <row r="1684" spans="1:6" hidden="1">
      <c r="A1684" s="40" t="s">
        <v>1955</v>
      </c>
      <c r="B1684" s="39"/>
      <c r="C1684" s="39" t="s">
        <v>1358</v>
      </c>
      <c r="D1684" s="1"/>
      <c r="E1684" s="39"/>
      <c r="F1684" s="504" t="s">
        <v>1956</v>
      </c>
    </row>
    <row r="1685" spans="1:6" hidden="1">
      <c r="A1685" s="40" t="s">
        <v>1955</v>
      </c>
      <c r="B1685" s="39" t="s">
        <v>1866</v>
      </c>
      <c r="C1685" s="39" t="s">
        <v>1226</v>
      </c>
      <c r="D1685" s="1"/>
      <c r="E1685" s="39"/>
      <c r="F1685" s="1"/>
    </row>
    <row r="1686" spans="1:6" hidden="1">
      <c r="A1686" s="40" t="s">
        <v>1955</v>
      </c>
      <c r="B1686" s="39" t="s">
        <v>1957</v>
      </c>
      <c r="C1686" s="60" t="s">
        <v>1359</v>
      </c>
      <c r="D1686" s="1"/>
      <c r="E1686" s="39"/>
      <c r="F1686" s="1"/>
    </row>
    <row r="1687" spans="1:6" hidden="1">
      <c r="A1687" s="40" t="s">
        <v>1955</v>
      </c>
      <c r="B1687" s="1" t="s">
        <v>1958</v>
      </c>
      <c r="C1687" s="39" t="s">
        <v>1360</v>
      </c>
      <c r="D1687" s="1"/>
      <c r="E1687" s="39" t="s">
        <v>1958</v>
      </c>
      <c r="F1687" s="1"/>
    </row>
    <row r="1688" spans="1:6" hidden="1">
      <c r="A1688" s="40" t="s">
        <v>1955</v>
      </c>
      <c r="B1688" s="1" t="s">
        <v>1959</v>
      </c>
      <c r="C1688" s="39" t="s">
        <v>1361</v>
      </c>
      <c r="D1688" s="1"/>
      <c r="E1688" s="39" t="s">
        <v>1959</v>
      </c>
      <c r="F1688" s="1"/>
    </row>
    <row r="1689" spans="1:6" hidden="1">
      <c r="A1689" s="40" t="s">
        <v>1955</v>
      </c>
      <c r="B1689" s="39" t="s">
        <v>1869</v>
      </c>
      <c r="C1689" s="39" t="s">
        <v>1232</v>
      </c>
      <c r="D1689" s="1"/>
      <c r="E1689" s="39"/>
      <c r="F1689" s="1"/>
    </row>
    <row r="1690" spans="1:6" hidden="1">
      <c r="A1690" s="40" t="s">
        <v>1955</v>
      </c>
      <c r="B1690" s="1" t="s">
        <v>1960</v>
      </c>
      <c r="C1690" s="39" t="s">
        <v>1362</v>
      </c>
      <c r="D1690" s="1"/>
      <c r="E1690" s="39" t="s">
        <v>1960</v>
      </c>
      <c r="F1690" s="1"/>
    </row>
    <row r="1691" spans="1:6" hidden="1">
      <c r="A1691" s="40" t="s">
        <v>1955</v>
      </c>
      <c r="B1691" s="39" t="s">
        <v>1961</v>
      </c>
      <c r="C1691" s="39" t="s">
        <v>1363</v>
      </c>
      <c r="D1691" s="1"/>
      <c r="E1691" s="39"/>
      <c r="F1691" s="1"/>
    </row>
    <row r="1692" spans="1:6" hidden="1">
      <c r="A1692" s="40" t="s">
        <v>1955</v>
      </c>
      <c r="B1692" s="39"/>
      <c r="C1692" s="39" t="s">
        <v>1364</v>
      </c>
      <c r="D1692" s="1"/>
      <c r="E1692" s="39"/>
      <c r="F1692" s="504" t="s">
        <v>1962</v>
      </c>
    </row>
    <row r="1693" spans="1:6" hidden="1">
      <c r="A1693" s="40" t="s">
        <v>1955</v>
      </c>
      <c r="B1693" s="39"/>
      <c r="C1693" s="39" t="s">
        <v>1365</v>
      </c>
      <c r="D1693" s="1"/>
      <c r="E1693" s="39"/>
      <c r="F1693" s="504" t="s">
        <v>1963</v>
      </c>
    </row>
    <row r="1694" spans="1:6" hidden="1">
      <c r="A1694" s="40" t="s">
        <v>1955</v>
      </c>
      <c r="B1694" s="496" t="s">
        <v>149</v>
      </c>
      <c r="C1694" s="39"/>
      <c r="D1694" s="1"/>
      <c r="E1694" s="39"/>
      <c r="F1694" s="1"/>
    </row>
    <row r="1695" spans="1:6" hidden="1">
      <c r="A1695" s="40" t="s">
        <v>1955</v>
      </c>
      <c r="B1695" s="496" t="s">
        <v>151</v>
      </c>
      <c r="C1695" s="39"/>
      <c r="D1695" s="1"/>
      <c r="E1695" s="39"/>
      <c r="F1695" s="1"/>
    </row>
    <row r="1696" spans="1:6" hidden="1">
      <c r="A1696" s="40" t="s">
        <v>1955</v>
      </c>
      <c r="B1696" s="496" t="s">
        <v>153</v>
      </c>
      <c r="C1696" s="39"/>
      <c r="D1696" s="1"/>
      <c r="E1696" s="39"/>
      <c r="F1696" s="1"/>
    </row>
    <row r="1697" spans="1:6" hidden="1">
      <c r="A1697" s="40" t="s">
        <v>1955</v>
      </c>
      <c r="B1697" s="496" t="s">
        <v>155</v>
      </c>
      <c r="C1697" s="39"/>
      <c r="D1697" s="1"/>
      <c r="E1697" s="39"/>
      <c r="F1697" s="1"/>
    </row>
    <row r="1698" spans="1:6" hidden="1">
      <c r="A1698" s="40" t="s">
        <v>1955</v>
      </c>
      <c r="B1698" s="496" t="s">
        <v>157</v>
      </c>
      <c r="C1698" s="39"/>
      <c r="D1698" s="1"/>
      <c r="E1698" s="39"/>
      <c r="F1698" s="1"/>
    </row>
    <row r="1699" spans="1:6" hidden="1">
      <c r="A1699" s="40" t="s">
        <v>1964</v>
      </c>
      <c r="B1699" s="496" t="s">
        <v>34</v>
      </c>
      <c r="C1699" s="516"/>
      <c r="D1699" s="1"/>
      <c r="E1699" s="39"/>
      <c r="F1699" s="1"/>
    </row>
    <row r="1700" spans="1:6" hidden="1">
      <c r="A1700" s="40" t="s">
        <v>1964</v>
      </c>
      <c r="B1700" s="39" t="s">
        <v>37</v>
      </c>
      <c r="C1700" s="39" t="s">
        <v>35</v>
      </c>
      <c r="D1700" s="1"/>
      <c r="E1700" s="39"/>
      <c r="F1700" s="1"/>
    </row>
    <row r="1701" spans="1:6" hidden="1">
      <c r="A1701" s="40" t="s">
        <v>1964</v>
      </c>
      <c r="B1701" s="39" t="s">
        <v>43</v>
      </c>
      <c r="C1701" s="39" t="s">
        <v>42</v>
      </c>
      <c r="D1701" s="1"/>
      <c r="E1701" s="39"/>
      <c r="F1701" s="1"/>
    </row>
    <row r="1702" spans="1:6" hidden="1">
      <c r="A1702" s="40" t="s">
        <v>1964</v>
      </c>
      <c r="B1702" s="39" t="s">
        <v>147</v>
      </c>
      <c r="C1702" s="39" t="s">
        <v>364</v>
      </c>
      <c r="D1702" s="1"/>
      <c r="E1702" s="39"/>
      <c r="F1702" s="1"/>
    </row>
    <row r="1703" spans="1:6" hidden="1">
      <c r="A1703" s="40" t="s">
        <v>1964</v>
      </c>
      <c r="B1703" s="39" t="s">
        <v>1965</v>
      </c>
      <c r="C1703" s="39" t="s">
        <v>1366</v>
      </c>
      <c r="D1703" s="1"/>
      <c r="E1703" s="39"/>
      <c r="F1703" s="1"/>
    </row>
    <row r="1704" spans="1:6" hidden="1">
      <c r="A1704" s="40" t="s">
        <v>1964</v>
      </c>
      <c r="B1704" s="39" t="s">
        <v>41</v>
      </c>
      <c r="C1704" s="39" t="s">
        <v>38</v>
      </c>
      <c r="D1704" s="1"/>
      <c r="E1704" s="39"/>
      <c r="F1704" s="1"/>
    </row>
    <row r="1705" spans="1:6" hidden="1">
      <c r="A1705" s="40" t="s">
        <v>1964</v>
      </c>
      <c r="B1705" s="39" t="s">
        <v>1966</v>
      </c>
      <c r="C1705" s="39" t="s">
        <v>1367</v>
      </c>
      <c r="D1705" s="1"/>
      <c r="E1705" s="39"/>
      <c r="F1705" s="1"/>
    </row>
    <row r="1706" spans="1:6" hidden="1">
      <c r="A1706" s="40" t="s">
        <v>1964</v>
      </c>
      <c r="B1706" s="39" t="s">
        <v>890</v>
      </c>
      <c r="C1706" s="39" t="s">
        <v>485</v>
      </c>
      <c r="D1706" s="1"/>
      <c r="E1706" s="39"/>
      <c r="F1706" s="1"/>
    </row>
    <row r="1707" spans="1:6" hidden="1">
      <c r="A1707" s="40" t="s">
        <v>1964</v>
      </c>
      <c r="B1707" s="39" t="s">
        <v>1865</v>
      </c>
      <c r="C1707" s="60" t="s">
        <v>1225</v>
      </c>
      <c r="D1707" s="1"/>
      <c r="E1707" s="39"/>
      <c r="F1707" s="1"/>
    </row>
    <row r="1708" spans="1:6" hidden="1">
      <c r="A1708" s="40" t="s">
        <v>1964</v>
      </c>
      <c r="B1708" s="39" t="s">
        <v>1866</v>
      </c>
      <c r="C1708" s="39" t="s">
        <v>1226</v>
      </c>
      <c r="D1708" s="1"/>
      <c r="E1708" s="39"/>
      <c r="F1708" s="1"/>
    </row>
    <row r="1709" spans="1:6" hidden="1">
      <c r="A1709" s="40" t="s">
        <v>1964</v>
      </c>
      <c r="B1709" s="1" t="s">
        <v>1959</v>
      </c>
      <c r="C1709" s="60" t="s">
        <v>1361</v>
      </c>
      <c r="D1709" s="1"/>
      <c r="E1709" s="39" t="s">
        <v>1959</v>
      </c>
      <c r="F1709" s="1"/>
    </row>
    <row r="1710" spans="1:6" hidden="1">
      <c r="A1710" s="40" t="s">
        <v>1964</v>
      </c>
      <c r="B1710" s="39" t="s">
        <v>1967</v>
      </c>
      <c r="C1710" s="39" t="s">
        <v>1369</v>
      </c>
      <c r="D1710" s="1"/>
      <c r="E1710" s="39"/>
      <c r="F1710" s="1"/>
    </row>
    <row r="1711" spans="1:6" hidden="1">
      <c r="A1711" s="40" t="s">
        <v>1964</v>
      </c>
      <c r="B1711" s="39" t="s">
        <v>1968</v>
      </c>
      <c r="C1711" s="39" t="s">
        <v>1370</v>
      </c>
      <c r="D1711" s="1"/>
      <c r="E1711" s="39"/>
      <c r="F1711" s="1"/>
    </row>
    <row r="1712" spans="1:6" hidden="1">
      <c r="A1712" s="40" t="s">
        <v>1964</v>
      </c>
      <c r="B1712" s="39" t="s">
        <v>1969</v>
      </c>
      <c r="C1712" s="39" t="s">
        <v>1371</v>
      </c>
      <c r="D1712" s="1"/>
      <c r="E1712" s="39"/>
      <c r="F1712" s="1"/>
    </row>
    <row r="1713" spans="1:6" hidden="1">
      <c r="A1713" s="40" t="s">
        <v>1964</v>
      </c>
      <c r="B1713" s="39" t="s">
        <v>1970</v>
      </c>
      <c r="C1713" s="39" t="s">
        <v>1372</v>
      </c>
      <c r="D1713" s="1"/>
      <c r="E1713" s="39"/>
      <c r="F1713" s="1"/>
    </row>
    <row r="1714" spans="1:6" hidden="1">
      <c r="A1714" s="40" t="s">
        <v>1964</v>
      </c>
      <c r="B1714" s="39" t="s">
        <v>1971</v>
      </c>
      <c r="C1714" s="39" t="s">
        <v>1373</v>
      </c>
      <c r="D1714" s="1"/>
      <c r="E1714" s="39"/>
      <c r="F1714" s="1"/>
    </row>
    <row r="1715" spans="1:6" hidden="1">
      <c r="A1715" s="40" t="s">
        <v>1964</v>
      </c>
      <c r="B1715" s="39" t="s">
        <v>1972</v>
      </c>
      <c r="C1715" s="39" t="s">
        <v>1375</v>
      </c>
      <c r="D1715" s="1"/>
      <c r="E1715" s="39"/>
      <c r="F1715" s="1"/>
    </row>
    <row r="1716" spans="1:6" hidden="1">
      <c r="A1716" s="40" t="s">
        <v>1964</v>
      </c>
      <c r="B1716" s="39" t="s">
        <v>1973</v>
      </c>
      <c r="C1716" s="39" t="s">
        <v>1376</v>
      </c>
      <c r="D1716" s="1"/>
      <c r="E1716" s="39"/>
      <c r="F1716" s="1"/>
    </row>
    <row r="1717" spans="1:6" hidden="1">
      <c r="A1717" s="40" t="s">
        <v>1964</v>
      </c>
      <c r="B1717" s="39" t="s">
        <v>1957</v>
      </c>
      <c r="C1717" s="60" t="s">
        <v>1359</v>
      </c>
      <c r="D1717" s="1"/>
      <c r="E1717" s="39"/>
      <c r="F1717" s="1"/>
    </row>
    <row r="1718" spans="1:6" hidden="1">
      <c r="A1718" s="40" t="s">
        <v>1964</v>
      </c>
      <c r="B1718" s="1" t="s">
        <v>1974</v>
      </c>
      <c r="C1718" s="60" t="s">
        <v>1377</v>
      </c>
      <c r="D1718" s="1"/>
      <c r="E1718" s="39" t="s">
        <v>1974</v>
      </c>
      <c r="F1718" s="1"/>
    </row>
    <row r="1719" spans="1:6" hidden="1">
      <c r="A1719" s="40" t="s">
        <v>1964</v>
      </c>
      <c r="B1719" s="1" t="s">
        <v>1975</v>
      </c>
      <c r="C1719" s="39" t="s">
        <v>1379</v>
      </c>
      <c r="D1719" s="1"/>
      <c r="E1719" s="39" t="s">
        <v>1975</v>
      </c>
      <c r="F1719" s="1"/>
    </row>
    <row r="1720" spans="1:6" hidden="1">
      <c r="A1720" s="40" t="s">
        <v>1964</v>
      </c>
      <c r="B1720" s="39" t="s">
        <v>1869</v>
      </c>
      <c r="C1720" s="39" t="s">
        <v>1380</v>
      </c>
      <c r="D1720" s="1"/>
      <c r="E1720" s="39"/>
      <c r="F1720" s="1"/>
    </row>
    <row r="1721" spans="1:6" hidden="1">
      <c r="A1721" s="40" t="s">
        <v>1964</v>
      </c>
      <c r="B1721" s="39" t="s">
        <v>1976</v>
      </c>
      <c r="C1721" s="39" t="s">
        <v>1381</v>
      </c>
      <c r="D1721" s="1"/>
      <c r="E1721" s="39"/>
      <c r="F1721" s="1"/>
    </row>
    <row r="1722" spans="1:6" hidden="1">
      <c r="A1722" s="40" t="s">
        <v>1964</v>
      </c>
      <c r="B1722" s="496" t="s">
        <v>149</v>
      </c>
      <c r="C1722" s="39"/>
      <c r="D1722" s="1"/>
      <c r="E1722" s="39"/>
      <c r="F1722" s="1"/>
    </row>
    <row r="1723" spans="1:6" hidden="1">
      <c r="A1723" s="40" t="s">
        <v>1964</v>
      </c>
      <c r="B1723" s="496" t="s">
        <v>151</v>
      </c>
      <c r="C1723" s="39"/>
      <c r="D1723" s="1"/>
      <c r="E1723" s="39"/>
      <c r="F1723" s="1"/>
    </row>
    <row r="1724" spans="1:6" hidden="1">
      <c r="A1724" s="40" t="s">
        <v>1964</v>
      </c>
      <c r="B1724" s="496" t="s">
        <v>153</v>
      </c>
      <c r="C1724" s="39"/>
      <c r="D1724" s="1"/>
      <c r="E1724" s="39"/>
      <c r="F1724" s="1"/>
    </row>
    <row r="1725" spans="1:6" hidden="1">
      <c r="A1725" s="40" t="s">
        <v>1964</v>
      </c>
      <c r="B1725" s="496" t="s">
        <v>155</v>
      </c>
      <c r="C1725" s="39"/>
      <c r="D1725" s="1"/>
      <c r="E1725" s="39"/>
      <c r="F1725" s="1"/>
    </row>
    <row r="1726" spans="1:6" hidden="1">
      <c r="A1726" s="40" t="s">
        <v>1964</v>
      </c>
      <c r="B1726" s="496" t="s">
        <v>157</v>
      </c>
      <c r="C1726" s="39"/>
      <c r="D1726" s="1"/>
      <c r="E1726" s="39"/>
      <c r="F1726" s="1"/>
    </row>
    <row r="1727" spans="1:6" hidden="1">
      <c r="A1727" s="40" t="s">
        <v>1977</v>
      </c>
      <c r="B1727" s="39" t="s">
        <v>34</v>
      </c>
      <c r="C1727" s="516"/>
      <c r="D1727" s="1"/>
      <c r="E1727" s="39"/>
      <c r="F1727" s="1"/>
    </row>
    <row r="1728" spans="1:6" hidden="1">
      <c r="A1728" s="40" t="s">
        <v>1977</v>
      </c>
      <c r="B1728" s="39" t="s">
        <v>37</v>
      </c>
      <c r="C1728" s="60" t="s">
        <v>35</v>
      </c>
      <c r="D1728" s="1"/>
      <c r="E1728" s="39"/>
      <c r="F1728" s="1"/>
    </row>
    <row r="1729" spans="1:6" hidden="1">
      <c r="A1729" s="40" t="s">
        <v>1977</v>
      </c>
      <c r="B1729" s="39" t="s">
        <v>43</v>
      </c>
      <c r="C1729" s="39" t="s">
        <v>42</v>
      </c>
      <c r="D1729" s="1"/>
      <c r="E1729" s="39"/>
      <c r="F1729" s="1"/>
    </row>
    <row r="1730" spans="1:6" hidden="1">
      <c r="A1730" s="40" t="s">
        <v>1977</v>
      </c>
      <c r="B1730" s="39" t="s">
        <v>147</v>
      </c>
      <c r="C1730" s="39" t="s">
        <v>1382</v>
      </c>
      <c r="D1730" s="1"/>
      <c r="E1730" s="39"/>
      <c r="F1730" s="1"/>
    </row>
    <row r="1731" spans="1:6" hidden="1">
      <c r="A1731" s="40" t="s">
        <v>1977</v>
      </c>
      <c r="B1731" s="39" t="s">
        <v>1965</v>
      </c>
      <c r="C1731" s="39" t="s">
        <v>1383</v>
      </c>
      <c r="D1731" s="1"/>
      <c r="E1731" s="39"/>
      <c r="F1731" s="1"/>
    </row>
    <row r="1732" spans="1:6" hidden="1">
      <c r="A1732" s="40" t="s">
        <v>1977</v>
      </c>
      <c r="B1732" s="39" t="s">
        <v>49</v>
      </c>
      <c r="C1732" s="39" t="s">
        <v>48</v>
      </c>
      <c r="D1732" s="1"/>
      <c r="E1732" s="39"/>
      <c r="F1732" s="1"/>
    </row>
    <row r="1733" spans="1:6" hidden="1">
      <c r="A1733" s="40" t="s">
        <v>1977</v>
      </c>
      <c r="B1733" s="39" t="s">
        <v>1523</v>
      </c>
      <c r="C1733" s="39" t="s">
        <v>822</v>
      </c>
      <c r="D1733" s="1"/>
      <c r="E1733" s="39"/>
      <c r="F1733" s="1"/>
    </row>
    <row r="1734" spans="1:6" hidden="1">
      <c r="A1734" s="40" t="s">
        <v>1977</v>
      </c>
      <c r="B1734" s="39" t="s">
        <v>1098</v>
      </c>
      <c r="C1734" s="39" t="s">
        <v>631</v>
      </c>
      <c r="D1734" s="1"/>
      <c r="E1734" s="39"/>
      <c r="F1734" s="1"/>
    </row>
    <row r="1735" spans="1:6" hidden="1">
      <c r="A1735" s="40" t="s">
        <v>1977</v>
      </c>
      <c r="B1735" s="39" t="s">
        <v>1539</v>
      </c>
      <c r="C1735" s="39" t="s">
        <v>835</v>
      </c>
      <c r="D1735" s="1"/>
      <c r="E1735" s="39"/>
      <c r="F1735" s="1"/>
    </row>
    <row r="1736" spans="1:6" hidden="1">
      <c r="A1736" s="40" t="s">
        <v>1977</v>
      </c>
      <c r="B1736" s="39" t="s">
        <v>1978</v>
      </c>
      <c r="C1736" s="39" t="s">
        <v>1384</v>
      </c>
      <c r="D1736" s="1"/>
      <c r="E1736" s="39"/>
      <c r="F1736" s="1"/>
    </row>
    <row r="1737" spans="1:6" hidden="1">
      <c r="A1737" s="40" t="s">
        <v>1977</v>
      </c>
      <c r="B1737" s="39" t="s">
        <v>1096</v>
      </c>
      <c r="C1737" s="39" t="s">
        <v>630</v>
      </c>
      <c r="D1737" s="1"/>
      <c r="E1737" s="39"/>
      <c r="F1737" s="1"/>
    </row>
    <row r="1738" spans="1:6" hidden="1">
      <c r="A1738" s="40" t="s">
        <v>1977</v>
      </c>
      <c r="B1738" s="39" t="s">
        <v>1702</v>
      </c>
      <c r="C1738" s="39" t="s">
        <v>1004</v>
      </c>
      <c r="D1738" s="1"/>
      <c r="E1738" s="39"/>
      <c r="F1738" s="1"/>
    </row>
    <row r="1739" spans="1:6" hidden="1">
      <c r="A1739" s="40" t="s">
        <v>1977</v>
      </c>
      <c r="B1739" s="39" t="s">
        <v>1979</v>
      </c>
      <c r="C1739" s="39" t="s">
        <v>1385</v>
      </c>
      <c r="D1739" s="1"/>
      <c r="E1739" s="39"/>
      <c r="F1739" s="1"/>
    </row>
    <row r="1740" spans="1:6" hidden="1">
      <c r="A1740" s="40" t="s">
        <v>1977</v>
      </c>
      <c r="B1740" s="39" t="s">
        <v>1980</v>
      </c>
      <c r="C1740" s="39" t="s">
        <v>1386</v>
      </c>
      <c r="D1740" s="1"/>
      <c r="E1740" s="39"/>
      <c r="F1740" s="1"/>
    </row>
    <row r="1741" spans="1:6" hidden="1">
      <c r="A1741" s="40" t="s">
        <v>1977</v>
      </c>
      <c r="B1741" s="39" t="s">
        <v>1981</v>
      </c>
      <c r="C1741" s="39" t="s">
        <v>1387</v>
      </c>
      <c r="D1741" s="1"/>
      <c r="E1741" s="39"/>
      <c r="F1741" s="1"/>
    </row>
    <row r="1742" spans="1:6" hidden="1">
      <c r="A1742" s="40" t="s">
        <v>1977</v>
      </c>
      <c r="B1742" s="39" t="s">
        <v>1982</v>
      </c>
      <c r="C1742" s="39" t="s">
        <v>1388</v>
      </c>
      <c r="D1742" s="1"/>
      <c r="E1742" s="39"/>
      <c r="F1742" s="1"/>
    </row>
    <row r="1743" spans="1:6" hidden="1">
      <c r="A1743" s="40" t="s">
        <v>1977</v>
      </c>
      <c r="B1743" s="39" t="s">
        <v>1983</v>
      </c>
      <c r="C1743" s="39" t="s">
        <v>1390</v>
      </c>
      <c r="D1743" s="1"/>
      <c r="E1743" s="39"/>
      <c r="F1743" s="1"/>
    </row>
    <row r="1744" spans="1:6" hidden="1">
      <c r="A1744" s="40" t="s">
        <v>1977</v>
      </c>
      <c r="B1744" s="39" t="s">
        <v>1984</v>
      </c>
      <c r="C1744" s="39" t="s">
        <v>1391</v>
      </c>
      <c r="D1744" s="1"/>
      <c r="E1744" s="39"/>
      <c r="F1744" s="1"/>
    </row>
    <row r="1745" spans="1:6" hidden="1">
      <c r="A1745" s="40" t="s">
        <v>1977</v>
      </c>
      <c r="B1745" s="39" t="s">
        <v>149</v>
      </c>
      <c r="C1745" s="39"/>
      <c r="D1745" s="1"/>
      <c r="E1745" s="39"/>
      <c r="F1745" s="1"/>
    </row>
    <row r="1746" spans="1:6" hidden="1">
      <c r="A1746" s="40" t="s">
        <v>1977</v>
      </c>
      <c r="B1746" s="39" t="s">
        <v>151</v>
      </c>
      <c r="C1746" s="39"/>
      <c r="D1746" s="1"/>
      <c r="E1746" s="39"/>
      <c r="F1746" s="1"/>
    </row>
    <row r="1747" spans="1:6" hidden="1">
      <c r="A1747" s="40" t="s">
        <v>1977</v>
      </c>
      <c r="B1747" s="39" t="s">
        <v>153</v>
      </c>
      <c r="C1747" s="39"/>
      <c r="D1747" s="1"/>
      <c r="E1747" s="39"/>
      <c r="F1747" s="1"/>
    </row>
    <row r="1748" spans="1:6" hidden="1">
      <c r="A1748" s="40" t="s">
        <v>1977</v>
      </c>
      <c r="B1748" s="39" t="s">
        <v>155</v>
      </c>
      <c r="C1748" s="39"/>
      <c r="D1748" s="1"/>
      <c r="E1748" s="39"/>
      <c r="F1748" s="1"/>
    </row>
    <row r="1749" spans="1:6" hidden="1">
      <c r="A1749" s="40" t="s">
        <v>1977</v>
      </c>
      <c r="B1749" s="39" t="s">
        <v>157</v>
      </c>
      <c r="C1749" s="39"/>
      <c r="D1749" s="1"/>
      <c r="E1749" s="39"/>
      <c r="F1749" s="1"/>
    </row>
    <row r="1750" spans="1:6" hidden="1">
      <c r="A1750" s="40" t="s">
        <v>1985</v>
      </c>
      <c r="B1750" s="496" t="s">
        <v>34</v>
      </c>
      <c r="C1750" s="516"/>
      <c r="D1750" s="1"/>
      <c r="E1750" s="39"/>
      <c r="F1750" s="1"/>
    </row>
    <row r="1751" spans="1:6" hidden="1">
      <c r="A1751" s="40" t="s">
        <v>1985</v>
      </c>
      <c r="B1751" s="39" t="s">
        <v>37</v>
      </c>
      <c r="C1751" s="522" t="s">
        <v>35</v>
      </c>
      <c r="D1751" s="1"/>
      <c r="E1751" s="39"/>
      <c r="F1751" s="1"/>
    </row>
    <row r="1752" spans="1:6" hidden="1">
      <c r="A1752" s="40" t="s">
        <v>1985</v>
      </c>
      <c r="B1752" s="39" t="s">
        <v>43</v>
      </c>
      <c r="C1752" s="60" t="s">
        <v>42</v>
      </c>
      <c r="D1752" s="1"/>
      <c r="E1752" s="39"/>
      <c r="F1752" s="1"/>
    </row>
    <row r="1753" spans="1:6" hidden="1">
      <c r="A1753" s="40" t="s">
        <v>1985</v>
      </c>
      <c r="B1753" s="39" t="s">
        <v>147</v>
      </c>
      <c r="C1753" s="39" t="s">
        <v>364</v>
      </c>
      <c r="D1753" s="1"/>
      <c r="E1753" s="39"/>
      <c r="F1753" s="1"/>
    </row>
    <row r="1754" spans="1:6" hidden="1">
      <c r="A1754" s="40" t="s">
        <v>1985</v>
      </c>
      <c r="B1754" s="39" t="s">
        <v>1986</v>
      </c>
      <c r="C1754" s="39" t="s">
        <v>1392</v>
      </c>
      <c r="D1754" s="1"/>
      <c r="E1754" s="39"/>
      <c r="F1754" s="1"/>
    </row>
    <row r="1755" spans="1:6" hidden="1">
      <c r="A1755" s="40" t="s">
        <v>1985</v>
      </c>
      <c r="B1755" s="39" t="s">
        <v>1987</v>
      </c>
      <c r="C1755" s="39" t="s">
        <v>1393</v>
      </c>
      <c r="D1755" s="1"/>
      <c r="E1755" s="39"/>
      <c r="F1755" s="1"/>
    </row>
    <row r="1756" spans="1:6" hidden="1">
      <c r="A1756" s="40" t="s">
        <v>1985</v>
      </c>
      <c r="B1756" s="1" t="s">
        <v>1988</v>
      </c>
      <c r="C1756" s="60" t="s">
        <v>1394</v>
      </c>
      <c r="D1756" s="1"/>
      <c r="E1756" s="39" t="s">
        <v>1988</v>
      </c>
      <c r="F1756" s="1"/>
    </row>
    <row r="1757" spans="1:6" hidden="1">
      <c r="A1757" s="40" t="s">
        <v>1985</v>
      </c>
      <c r="B1757" s="39" t="s">
        <v>1989</v>
      </c>
      <c r="C1757" s="39" t="s">
        <v>1395</v>
      </c>
      <c r="D1757" s="1"/>
      <c r="E1757" s="39"/>
      <c r="F1757" s="1"/>
    </row>
    <row r="1758" spans="1:6" hidden="1">
      <c r="A1758" s="40" t="s">
        <v>1985</v>
      </c>
      <c r="B1758" s="39" t="s">
        <v>1990</v>
      </c>
      <c r="C1758" s="39" t="s">
        <v>1396</v>
      </c>
      <c r="D1758" s="1"/>
      <c r="E1758" s="39"/>
      <c r="F1758" s="1"/>
    </row>
    <row r="1759" spans="1:6" hidden="1">
      <c r="A1759" s="40" t="s">
        <v>1985</v>
      </c>
      <c r="B1759" s="39" t="s">
        <v>849</v>
      </c>
      <c r="C1759" s="39" t="s">
        <v>452</v>
      </c>
      <c r="D1759" s="1"/>
      <c r="E1759" s="39"/>
      <c r="F1759" s="1"/>
    </row>
    <row r="1760" spans="1:6" hidden="1">
      <c r="A1760" s="40" t="s">
        <v>1985</v>
      </c>
      <c r="B1760" s="496" t="s">
        <v>149</v>
      </c>
      <c r="C1760" s="516"/>
      <c r="D1760" s="1"/>
      <c r="E1760" s="39"/>
      <c r="F1760" s="1"/>
    </row>
    <row r="1761" spans="1:6" hidden="1">
      <c r="A1761" s="40" t="s">
        <v>1985</v>
      </c>
      <c r="B1761" s="496" t="s">
        <v>151</v>
      </c>
      <c r="C1761" s="516"/>
      <c r="D1761" s="1"/>
      <c r="E1761" s="39"/>
      <c r="F1761" s="1"/>
    </row>
    <row r="1762" spans="1:6" hidden="1">
      <c r="A1762" s="40" t="s">
        <v>1985</v>
      </c>
      <c r="B1762" s="496" t="s">
        <v>153</v>
      </c>
      <c r="C1762" s="516"/>
      <c r="D1762" s="1"/>
      <c r="E1762" s="39"/>
      <c r="F1762" s="1"/>
    </row>
    <row r="1763" spans="1:6" hidden="1">
      <c r="A1763" s="40" t="s">
        <v>1985</v>
      </c>
      <c r="B1763" s="496" t="s">
        <v>155</v>
      </c>
      <c r="C1763" s="516"/>
      <c r="D1763" s="1"/>
      <c r="E1763" s="39"/>
      <c r="F1763" s="1"/>
    </row>
    <row r="1764" spans="1:6" hidden="1">
      <c r="A1764" s="40" t="s">
        <v>1985</v>
      </c>
      <c r="B1764" s="496" t="s">
        <v>157</v>
      </c>
      <c r="C1764" s="516"/>
      <c r="D1764" s="1"/>
      <c r="E1764" s="39"/>
      <c r="F1764" s="1"/>
    </row>
    <row r="1765" spans="1:6" hidden="1">
      <c r="A1765" s="40" t="s">
        <v>1991</v>
      </c>
      <c r="B1765" s="496" t="s">
        <v>34</v>
      </c>
      <c r="C1765" s="523"/>
      <c r="D1765" s="1"/>
      <c r="E1765" s="39"/>
      <c r="F1765" s="1"/>
    </row>
    <row r="1766" spans="1:6" hidden="1">
      <c r="A1766" s="40" t="s">
        <v>1991</v>
      </c>
      <c r="B1766" s="39" t="s">
        <v>37</v>
      </c>
      <c r="C1766" s="39" t="s">
        <v>35</v>
      </c>
      <c r="D1766" s="1"/>
      <c r="E1766" s="39"/>
      <c r="F1766" s="1"/>
    </row>
    <row r="1767" spans="1:6" hidden="1">
      <c r="A1767" s="40" t="s">
        <v>1991</v>
      </c>
      <c r="B1767" s="39" t="s">
        <v>1649</v>
      </c>
      <c r="C1767" s="39" t="s">
        <v>935</v>
      </c>
      <c r="D1767" s="1"/>
      <c r="E1767" s="39"/>
      <c r="F1767" s="1"/>
    </row>
    <row r="1768" spans="1:6" hidden="1">
      <c r="A1768" s="40" t="s">
        <v>1991</v>
      </c>
      <c r="B1768" s="39" t="s">
        <v>1992</v>
      </c>
      <c r="C1768" s="39" t="s">
        <v>1397</v>
      </c>
      <c r="D1768" s="1"/>
      <c r="E1768" s="39"/>
      <c r="F1768" s="1"/>
    </row>
    <row r="1769" spans="1:6" hidden="1">
      <c r="A1769" s="40" t="s">
        <v>1991</v>
      </c>
      <c r="B1769" s="39" t="s">
        <v>1993</v>
      </c>
      <c r="C1769" s="39" t="s">
        <v>1399</v>
      </c>
      <c r="D1769" s="1"/>
      <c r="E1769" s="39"/>
      <c r="F1769" s="1"/>
    </row>
    <row r="1770" spans="1:6" hidden="1">
      <c r="A1770" s="40" t="s">
        <v>1991</v>
      </c>
      <c r="B1770" s="39" t="s">
        <v>1994</v>
      </c>
      <c r="C1770" s="39" t="s">
        <v>1400</v>
      </c>
      <c r="D1770" s="1"/>
      <c r="E1770" s="39"/>
      <c r="F1770" s="1"/>
    </row>
    <row r="1771" spans="1:6" hidden="1">
      <c r="A1771" s="40" t="s">
        <v>1991</v>
      </c>
      <c r="B1771" s="1" t="s">
        <v>1995</v>
      </c>
      <c r="C1771" s="60" t="s">
        <v>1401</v>
      </c>
      <c r="D1771" s="1"/>
      <c r="E1771" s="39" t="s">
        <v>1995</v>
      </c>
      <c r="F1771" s="1"/>
    </row>
    <row r="1772" spans="1:6" hidden="1">
      <c r="A1772" s="40" t="s">
        <v>1991</v>
      </c>
      <c r="B1772" s="496" t="s">
        <v>149</v>
      </c>
      <c r="C1772" s="40"/>
      <c r="D1772" s="1"/>
      <c r="E1772" s="39"/>
      <c r="F1772" s="1"/>
    </row>
    <row r="1773" spans="1:6" hidden="1">
      <c r="A1773" s="40" t="s">
        <v>1991</v>
      </c>
      <c r="B1773" s="496" t="s">
        <v>151</v>
      </c>
      <c r="C1773" s="40"/>
      <c r="D1773" s="1"/>
      <c r="E1773" s="39"/>
      <c r="F1773" s="1"/>
    </row>
    <row r="1774" spans="1:6" hidden="1">
      <c r="A1774" s="40" t="s">
        <v>1991</v>
      </c>
      <c r="B1774" s="496" t="s">
        <v>153</v>
      </c>
      <c r="C1774" s="40"/>
      <c r="D1774" s="1"/>
      <c r="E1774" s="39"/>
      <c r="F1774" s="1"/>
    </row>
    <row r="1775" spans="1:6" hidden="1">
      <c r="A1775" s="40" t="s">
        <v>1991</v>
      </c>
      <c r="B1775" s="496" t="s">
        <v>155</v>
      </c>
      <c r="C1775" s="40"/>
      <c r="D1775" s="1"/>
      <c r="E1775" s="39"/>
      <c r="F1775" s="1"/>
    </row>
    <row r="1776" spans="1:6" hidden="1">
      <c r="A1776" s="40" t="s">
        <v>1991</v>
      </c>
      <c r="B1776" s="496" t="s">
        <v>157</v>
      </c>
      <c r="C1776" s="40"/>
      <c r="D1776" s="1"/>
      <c r="E1776" s="39"/>
      <c r="F1776" s="1"/>
    </row>
    <row r="1777" spans="1:6" hidden="1">
      <c r="A1777" s="40" t="s">
        <v>1996</v>
      </c>
      <c r="B1777" s="496" t="s">
        <v>34</v>
      </c>
      <c r="C1777" s="39" t="s">
        <v>1402</v>
      </c>
      <c r="D1777" s="1"/>
      <c r="E1777" s="39"/>
      <c r="F1777" s="1"/>
    </row>
    <row r="1778" spans="1:6" hidden="1">
      <c r="A1778" s="40" t="s">
        <v>1996</v>
      </c>
      <c r="B1778" s="39" t="s">
        <v>1997</v>
      </c>
      <c r="C1778" s="39" t="s">
        <v>1403</v>
      </c>
      <c r="D1778" s="1"/>
      <c r="E1778" s="39"/>
      <c r="F1778" s="1"/>
    </row>
    <row r="1779" spans="1:6" hidden="1">
      <c r="A1779" s="40" t="s">
        <v>1996</v>
      </c>
      <c r="B1779" s="39" t="s">
        <v>1998</v>
      </c>
      <c r="C1779" s="39" t="s">
        <v>1404</v>
      </c>
      <c r="D1779" s="1"/>
      <c r="E1779" s="39"/>
      <c r="F1779" s="1"/>
    </row>
    <row r="1780" spans="1:6" hidden="1">
      <c r="A1780" s="40" t="s">
        <v>1996</v>
      </c>
      <c r="B1780" s="39" t="s">
        <v>41</v>
      </c>
      <c r="C1780" s="39" t="s">
        <v>38</v>
      </c>
      <c r="D1780" s="1"/>
      <c r="E1780" s="39"/>
      <c r="F1780" s="1"/>
    </row>
    <row r="1781" spans="1:6" hidden="1">
      <c r="A1781" s="40" t="s">
        <v>1996</v>
      </c>
      <c r="B1781" s="39" t="s">
        <v>1999</v>
      </c>
      <c r="C1781" s="39" t="s">
        <v>1405</v>
      </c>
      <c r="D1781" s="1"/>
      <c r="E1781" s="39"/>
      <c r="F1781" s="1"/>
    </row>
    <row r="1782" spans="1:6" hidden="1">
      <c r="A1782" s="40" t="s">
        <v>1996</v>
      </c>
      <c r="B1782" s="39"/>
      <c r="C1782" s="39" t="s">
        <v>1406</v>
      </c>
      <c r="D1782" s="1"/>
      <c r="E1782" s="39"/>
      <c r="F1782" s="39" t="s">
        <v>2000</v>
      </c>
    </row>
    <row r="1783" spans="1:6" hidden="1">
      <c r="A1783" s="40" t="s">
        <v>1996</v>
      </c>
      <c r="B1783" s="39" t="s">
        <v>2001</v>
      </c>
      <c r="C1783" s="39" t="s">
        <v>1407</v>
      </c>
      <c r="D1783" s="1"/>
      <c r="E1783" s="39"/>
      <c r="F1783" s="1"/>
    </row>
    <row r="1784" spans="1:6" hidden="1">
      <c r="A1784" s="40" t="s">
        <v>1996</v>
      </c>
      <c r="B1784" s="39" t="s">
        <v>2002</v>
      </c>
      <c r="C1784" s="39" t="s">
        <v>1408</v>
      </c>
      <c r="D1784" s="1"/>
      <c r="E1784" s="39"/>
      <c r="F1784" s="1"/>
    </row>
    <row r="1785" spans="1:6" hidden="1">
      <c r="A1785" s="40" t="s">
        <v>1996</v>
      </c>
      <c r="B1785" s="39" t="s">
        <v>2003</v>
      </c>
      <c r="C1785" s="39" t="s">
        <v>1409</v>
      </c>
      <c r="D1785" s="1"/>
      <c r="E1785" s="39"/>
      <c r="F1785" s="1"/>
    </row>
    <row r="1786" spans="1:6" hidden="1">
      <c r="A1786" s="40" t="s">
        <v>1996</v>
      </c>
      <c r="B1786" s="1" t="s">
        <v>2004</v>
      </c>
      <c r="C1786" s="60" t="s">
        <v>1410</v>
      </c>
      <c r="D1786" s="1"/>
      <c r="E1786" s="39" t="s">
        <v>2004</v>
      </c>
      <c r="F1786" s="1"/>
    </row>
    <row r="1787" spans="1:6" hidden="1">
      <c r="A1787" s="40" t="s">
        <v>1996</v>
      </c>
      <c r="B1787" s="1" t="s">
        <v>2005</v>
      </c>
      <c r="C1787" s="60" t="s">
        <v>1411</v>
      </c>
      <c r="D1787" s="1"/>
      <c r="E1787" s="39" t="s">
        <v>2005</v>
      </c>
      <c r="F1787" s="1"/>
    </row>
    <row r="1788" spans="1:6" hidden="1">
      <c r="A1788" s="40" t="s">
        <v>1996</v>
      </c>
      <c r="B1788" s="39"/>
      <c r="C1788" s="39" t="s">
        <v>1412</v>
      </c>
      <c r="D1788" s="1"/>
      <c r="E1788" s="39"/>
      <c r="F1788" s="39" t="s">
        <v>2006</v>
      </c>
    </row>
    <row r="1789" spans="1:6" hidden="1">
      <c r="A1789" s="40" t="s">
        <v>1996</v>
      </c>
      <c r="B1789" s="39" t="s">
        <v>2007</v>
      </c>
      <c r="C1789" s="39" t="s">
        <v>1413</v>
      </c>
      <c r="D1789" s="1"/>
      <c r="E1789" s="39"/>
      <c r="F1789" s="1"/>
    </row>
    <row r="1790" spans="1:6" hidden="1">
      <c r="A1790" s="40" t="s">
        <v>1996</v>
      </c>
      <c r="B1790" s="39" t="s">
        <v>2008</v>
      </c>
      <c r="C1790" s="39" t="s">
        <v>1414</v>
      </c>
      <c r="D1790" s="1"/>
      <c r="E1790" s="39"/>
      <c r="F1790" s="1"/>
    </row>
    <row r="1791" spans="1:6" hidden="1">
      <c r="A1791" s="40" t="s">
        <v>1996</v>
      </c>
      <c r="B1791" s="39" t="s">
        <v>2009</v>
      </c>
      <c r="C1791" s="39" t="s">
        <v>1415</v>
      </c>
      <c r="D1791" s="1"/>
      <c r="E1791" s="39"/>
      <c r="F1791" s="1"/>
    </row>
    <row r="1792" spans="1:6" hidden="1">
      <c r="A1792" s="40" t="s">
        <v>1996</v>
      </c>
      <c r="B1792" s="39"/>
      <c r="C1792" s="39" t="s">
        <v>1416</v>
      </c>
      <c r="D1792" s="1"/>
      <c r="E1792" s="39"/>
      <c r="F1792" s="39" t="s">
        <v>2010</v>
      </c>
    </row>
    <row r="1793" spans="1:6" hidden="1">
      <c r="A1793" s="40" t="s">
        <v>1996</v>
      </c>
      <c r="B1793" s="1" t="s">
        <v>2011</v>
      </c>
      <c r="C1793" s="60" t="s">
        <v>1417</v>
      </c>
      <c r="D1793" s="1"/>
      <c r="E1793" s="39" t="s">
        <v>2011</v>
      </c>
      <c r="F1793" s="1"/>
    </row>
    <row r="1794" spans="1:6" hidden="1">
      <c r="A1794" s="40" t="s">
        <v>1996</v>
      </c>
      <c r="B1794" s="39" t="s">
        <v>2012</v>
      </c>
      <c r="C1794" s="39" t="s">
        <v>1418</v>
      </c>
      <c r="D1794" s="1"/>
      <c r="E1794" s="39"/>
      <c r="F1794" s="1"/>
    </row>
    <row r="1795" spans="1:6" hidden="1">
      <c r="A1795" s="40" t="s">
        <v>1996</v>
      </c>
      <c r="B1795" s="39" t="s">
        <v>2013</v>
      </c>
      <c r="C1795" s="39" t="s">
        <v>1419</v>
      </c>
      <c r="D1795" s="1"/>
      <c r="E1795" s="39"/>
      <c r="F1795" s="1"/>
    </row>
    <row r="1796" spans="1:6">
      <c r="A1796" s="40" t="s">
        <v>1996</v>
      </c>
      <c r="B1796" s="39" t="s">
        <v>2014</v>
      </c>
      <c r="C1796" s="39" t="s">
        <v>1420</v>
      </c>
      <c r="D1796" s="1"/>
      <c r="E1796" s="39"/>
      <c r="F1796" s="1"/>
    </row>
    <row r="1797" spans="1:6" hidden="1">
      <c r="A1797" s="40" t="s">
        <v>1996</v>
      </c>
      <c r="B1797" s="39" t="s">
        <v>2015</v>
      </c>
      <c r="C1797" s="39" t="s">
        <v>1421</v>
      </c>
      <c r="D1797" s="1"/>
      <c r="E1797" s="39"/>
      <c r="F1797" s="1"/>
    </row>
    <row r="1798" spans="1:6" hidden="1">
      <c r="A1798" s="40" t="s">
        <v>1996</v>
      </c>
      <c r="B1798" s="496" t="s">
        <v>149</v>
      </c>
      <c r="C1798" s="10"/>
      <c r="D1798" s="1"/>
      <c r="E1798" s="39"/>
      <c r="F1798" s="1"/>
    </row>
    <row r="1799" spans="1:6" hidden="1">
      <c r="A1799" s="40" t="s">
        <v>1996</v>
      </c>
      <c r="B1799" s="496" t="s">
        <v>151</v>
      </c>
      <c r="C1799" s="76"/>
      <c r="D1799" s="1"/>
      <c r="E1799" s="39"/>
      <c r="F1799" s="1"/>
    </row>
    <row r="1800" spans="1:6" hidden="1">
      <c r="A1800" s="40" t="s">
        <v>1996</v>
      </c>
      <c r="B1800" s="496" t="s">
        <v>153</v>
      </c>
      <c r="C1800" s="76"/>
      <c r="D1800" s="1"/>
      <c r="E1800" s="39"/>
      <c r="F1800" s="1"/>
    </row>
    <row r="1801" spans="1:6" hidden="1">
      <c r="A1801" s="40" t="s">
        <v>1996</v>
      </c>
      <c r="B1801" s="496" t="s">
        <v>155</v>
      </c>
      <c r="C1801" s="76"/>
      <c r="D1801" s="1"/>
      <c r="E1801" s="39"/>
      <c r="F1801" s="1"/>
    </row>
    <row r="1802" spans="1:6" hidden="1">
      <c r="A1802" s="40" t="s">
        <v>1996</v>
      </c>
      <c r="B1802" s="496" t="s">
        <v>157</v>
      </c>
      <c r="C1802" s="76"/>
      <c r="D1802" s="1"/>
      <c r="E1802" s="39"/>
      <c r="F1802" s="1"/>
    </row>
    <row r="1803" spans="1:6" hidden="1">
      <c r="A1803" s="39" t="s">
        <v>2016</v>
      </c>
      <c r="B1803" s="496" t="s">
        <v>34</v>
      </c>
      <c r="C1803" s="516"/>
      <c r="D1803" s="1"/>
      <c r="E1803" s="39"/>
      <c r="F1803" s="1"/>
    </row>
    <row r="1804" spans="1:6" hidden="1">
      <c r="A1804" s="39" t="s">
        <v>2016</v>
      </c>
      <c r="B1804" s="39" t="s">
        <v>2017</v>
      </c>
      <c r="C1804" s="39" t="s">
        <v>1422</v>
      </c>
      <c r="D1804" s="1"/>
      <c r="E1804" s="39"/>
      <c r="F1804" s="1"/>
    </row>
    <row r="1805" spans="1:6" hidden="1">
      <c r="A1805" s="39" t="s">
        <v>2016</v>
      </c>
      <c r="B1805" s="39" t="s">
        <v>2018</v>
      </c>
      <c r="C1805" s="39" t="s">
        <v>1423</v>
      </c>
      <c r="D1805" s="1"/>
      <c r="E1805" s="39"/>
      <c r="F1805" s="1"/>
    </row>
    <row r="1806" spans="1:6" hidden="1">
      <c r="A1806" s="39" t="s">
        <v>2016</v>
      </c>
      <c r="B1806" s="39" t="s">
        <v>2019</v>
      </c>
      <c r="C1806" s="39" t="s">
        <v>1424</v>
      </c>
      <c r="D1806" s="1"/>
      <c r="E1806" s="39"/>
      <c r="F1806" s="1"/>
    </row>
    <row r="1807" spans="1:6" hidden="1">
      <c r="A1807" s="39" t="s">
        <v>2016</v>
      </c>
      <c r="B1807" s="39" t="s">
        <v>2020</v>
      </c>
      <c r="C1807" s="40" t="s">
        <v>1425</v>
      </c>
      <c r="D1807" s="1"/>
      <c r="E1807" s="39"/>
      <c r="F1807" s="1"/>
    </row>
    <row r="1808" spans="1:6" hidden="1">
      <c r="A1808" s="39" t="s">
        <v>2016</v>
      </c>
      <c r="B1808" s="39" t="s">
        <v>2021</v>
      </c>
      <c r="C1808" s="39" t="s">
        <v>1426</v>
      </c>
      <c r="D1808" s="1"/>
      <c r="E1808" s="39"/>
      <c r="F1808" s="1"/>
    </row>
    <row r="1809" spans="1:6" hidden="1">
      <c r="A1809" s="39" t="s">
        <v>2016</v>
      </c>
      <c r="B1809" s="39"/>
      <c r="C1809" s="40" t="s">
        <v>1427</v>
      </c>
      <c r="D1809" s="1"/>
      <c r="E1809" s="39"/>
      <c r="F1809" s="39" t="s">
        <v>2022</v>
      </c>
    </row>
    <row r="1810" spans="1:6" hidden="1">
      <c r="A1810" s="39" t="s">
        <v>2016</v>
      </c>
      <c r="B1810" s="39"/>
      <c r="C1810" s="39" t="s">
        <v>1428</v>
      </c>
      <c r="D1810" s="1"/>
      <c r="E1810" s="39"/>
      <c r="F1810" s="39" t="s">
        <v>2023</v>
      </c>
    </row>
    <row r="1811" spans="1:6" hidden="1">
      <c r="A1811" s="39" t="s">
        <v>2016</v>
      </c>
      <c r="B1811" s="39"/>
      <c r="C1811" s="39" t="s">
        <v>1429</v>
      </c>
      <c r="D1811" s="1"/>
      <c r="E1811" s="39"/>
      <c r="F1811" s="39" t="s">
        <v>2024</v>
      </c>
    </row>
    <row r="1812" spans="1:6" hidden="1">
      <c r="A1812" s="39" t="s">
        <v>2016</v>
      </c>
      <c r="B1812" s="39"/>
      <c r="C1812" s="40" t="s">
        <v>1430</v>
      </c>
      <c r="D1812" s="1"/>
      <c r="E1812" s="39"/>
      <c r="F1812" s="39" t="s">
        <v>2025</v>
      </c>
    </row>
    <row r="1813" spans="1:6" hidden="1">
      <c r="A1813" s="39" t="s">
        <v>2016</v>
      </c>
      <c r="B1813" s="39"/>
      <c r="C1813" s="39" t="s">
        <v>1431</v>
      </c>
      <c r="D1813" s="1"/>
      <c r="E1813" s="39"/>
      <c r="F1813" s="39" t="s">
        <v>2026</v>
      </c>
    </row>
    <row r="1814" spans="1:6" hidden="1">
      <c r="A1814" s="39" t="s">
        <v>2016</v>
      </c>
      <c r="B1814" s="39"/>
      <c r="C1814" s="39" t="s">
        <v>1432</v>
      </c>
      <c r="D1814" s="1"/>
      <c r="E1814" s="39"/>
      <c r="F1814" s="39" t="s">
        <v>2027</v>
      </c>
    </row>
    <row r="1815" spans="1:6" hidden="1">
      <c r="A1815" s="39" t="s">
        <v>2016</v>
      </c>
      <c r="B1815" s="39"/>
      <c r="C1815" s="39" t="s">
        <v>1433</v>
      </c>
      <c r="D1815" s="1"/>
      <c r="E1815" s="39"/>
      <c r="F1815" s="39" t="s">
        <v>2028</v>
      </c>
    </row>
    <row r="1816" spans="1:6" hidden="1">
      <c r="A1816" s="39" t="s">
        <v>2016</v>
      </c>
      <c r="B1816" s="39"/>
      <c r="C1816" s="39" t="s">
        <v>1434</v>
      </c>
      <c r="D1816" s="1"/>
      <c r="E1816" s="39"/>
      <c r="F1816" s="39" t="s">
        <v>2029</v>
      </c>
    </row>
    <row r="1817" spans="1:6" hidden="1">
      <c r="A1817" s="39" t="s">
        <v>2016</v>
      </c>
      <c r="B1817" s="39"/>
      <c r="C1817" s="39" t="s">
        <v>1435</v>
      </c>
      <c r="D1817" s="1"/>
      <c r="E1817" s="39"/>
      <c r="F1817" s="39" t="s">
        <v>2030</v>
      </c>
    </row>
    <row r="1818" spans="1:6" hidden="1">
      <c r="A1818" s="39" t="s">
        <v>2016</v>
      </c>
      <c r="B1818" s="39"/>
      <c r="C1818" s="39" t="s">
        <v>1436</v>
      </c>
      <c r="D1818" s="1"/>
      <c r="E1818" s="39"/>
      <c r="F1818" s="39" t="s">
        <v>2031</v>
      </c>
    </row>
    <row r="1819" spans="1:6" hidden="1">
      <c r="A1819" s="39" t="s">
        <v>2016</v>
      </c>
      <c r="B1819" s="39"/>
      <c r="C1819" s="39" t="s">
        <v>1437</v>
      </c>
      <c r="D1819" s="1"/>
      <c r="E1819" s="39"/>
      <c r="F1819" s="39" t="s">
        <v>2032</v>
      </c>
    </row>
    <row r="1820" spans="1:6" hidden="1">
      <c r="A1820" s="39" t="s">
        <v>2016</v>
      </c>
      <c r="B1820" s="39"/>
      <c r="C1820" s="39" t="s">
        <v>1438</v>
      </c>
      <c r="D1820" s="1"/>
      <c r="E1820" s="39"/>
      <c r="F1820" s="39" t="s">
        <v>2033</v>
      </c>
    </row>
    <row r="1821" spans="1:6" hidden="1">
      <c r="A1821" s="39" t="s">
        <v>2016</v>
      </c>
      <c r="B1821" s="39"/>
      <c r="C1821" s="39" t="s">
        <v>1439</v>
      </c>
      <c r="D1821" s="1"/>
      <c r="E1821" s="39"/>
      <c r="F1821" s="39" t="s">
        <v>2034</v>
      </c>
    </row>
    <row r="1822" spans="1:6" hidden="1">
      <c r="A1822" s="39" t="s">
        <v>2016</v>
      </c>
      <c r="B1822" s="1" t="s">
        <v>1674</v>
      </c>
      <c r="C1822" s="507" t="s">
        <v>974</v>
      </c>
      <c r="D1822" s="1"/>
      <c r="E1822" s="39" t="s">
        <v>1674</v>
      </c>
      <c r="F1822" s="1"/>
    </row>
    <row r="1823" spans="1:6" hidden="1">
      <c r="A1823" s="39" t="s">
        <v>2016</v>
      </c>
      <c r="B1823" s="39" t="s">
        <v>1629</v>
      </c>
      <c r="C1823" s="39" t="s">
        <v>1638</v>
      </c>
      <c r="D1823" s="1"/>
      <c r="E1823" s="39"/>
      <c r="F1823" s="1"/>
    </row>
    <row r="1824" spans="1:6" hidden="1">
      <c r="A1824" s="39" t="s">
        <v>2016</v>
      </c>
      <c r="B1824" s="496" t="s">
        <v>149</v>
      </c>
      <c r="C1824" s="39"/>
      <c r="D1824" s="1"/>
      <c r="E1824" s="39"/>
      <c r="F1824" s="1"/>
    </row>
    <row r="1825" spans="1:6" hidden="1">
      <c r="A1825" s="39" t="s">
        <v>2016</v>
      </c>
      <c r="B1825" s="496" t="s">
        <v>151</v>
      </c>
      <c r="C1825" s="39"/>
      <c r="D1825" s="1"/>
      <c r="E1825" s="39"/>
      <c r="F1825" s="1"/>
    </row>
    <row r="1826" spans="1:6" hidden="1">
      <c r="A1826" s="39" t="s">
        <v>2016</v>
      </c>
      <c r="B1826" s="496" t="s">
        <v>153</v>
      </c>
      <c r="C1826" s="39"/>
      <c r="D1826" s="1"/>
      <c r="E1826" s="39"/>
      <c r="F1826" s="1"/>
    </row>
    <row r="1827" spans="1:6" hidden="1">
      <c r="A1827" s="39" t="s">
        <v>2016</v>
      </c>
      <c r="B1827" s="496" t="s">
        <v>155</v>
      </c>
      <c r="C1827" s="39"/>
      <c r="D1827" s="1"/>
      <c r="E1827" s="39"/>
      <c r="F1827" s="1"/>
    </row>
    <row r="1828" spans="1:6" hidden="1">
      <c r="A1828" s="39" t="s">
        <v>2016</v>
      </c>
      <c r="B1828" s="496" t="s">
        <v>157</v>
      </c>
      <c r="C1828" s="39"/>
      <c r="D1828" s="1"/>
      <c r="E1828" s="39"/>
      <c r="F1828" s="1"/>
    </row>
    <row r="1829" spans="1:6" hidden="1">
      <c r="A1829" s="40" t="s">
        <v>2035</v>
      </c>
      <c r="B1829" s="496" t="s">
        <v>34</v>
      </c>
      <c r="C1829" s="516"/>
      <c r="D1829" s="1"/>
      <c r="E1829" s="39"/>
      <c r="F1829" s="1"/>
    </row>
    <row r="1830" spans="1:6" hidden="1">
      <c r="A1830" s="40" t="s">
        <v>2035</v>
      </c>
      <c r="B1830" s="39" t="s">
        <v>1618</v>
      </c>
      <c r="C1830" s="39" t="s">
        <v>895</v>
      </c>
      <c r="D1830" s="1"/>
      <c r="E1830" s="39"/>
      <c r="F1830" s="1"/>
    </row>
    <row r="1831" spans="1:6" hidden="1">
      <c r="A1831" s="40" t="s">
        <v>2035</v>
      </c>
      <c r="B1831" s="39" t="s">
        <v>2017</v>
      </c>
      <c r="C1831" s="39" t="s">
        <v>1422</v>
      </c>
      <c r="D1831" s="1"/>
      <c r="E1831" s="39"/>
      <c r="F1831" s="1"/>
    </row>
    <row r="1832" spans="1:6" hidden="1">
      <c r="A1832" s="40" t="s">
        <v>2035</v>
      </c>
      <c r="B1832" s="1" t="s">
        <v>1674</v>
      </c>
      <c r="C1832" s="507" t="s">
        <v>974</v>
      </c>
      <c r="D1832" s="1"/>
      <c r="E1832" s="39" t="s">
        <v>1674</v>
      </c>
      <c r="F1832" s="1"/>
    </row>
    <row r="1833" spans="1:6" hidden="1">
      <c r="A1833" s="40" t="s">
        <v>2035</v>
      </c>
      <c r="B1833" s="39" t="s">
        <v>1629</v>
      </c>
      <c r="C1833" s="39" t="s">
        <v>1638</v>
      </c>
      <c r="D1833" s="1"/>
      <c r="E1833" s="39"/>
      <c r="F1833" s="1"/>
    </row>
    <row r="1834" spans="1:6" hidden="1">
      <c r="A1834" s="40" t="s">
        <v>2035</v>
      </c>
      <c r="B1834" s="496" t="s">
        <v>149</v>
      </c>
      <c r="C1834" s="39"/>
      <c r="D1834" s="1"/>
      <c r="E1834" s="39"/>
      <c r="F1834" s="1"/>
    </row>
    <row r="1835" spans="1:6" hidden="1">
      <c r="A1835" s="40" t="s">
        <v>2035</v>
      </c>
      <c r="B1835" s="496" t="s">
        <v>151</v>
      </c>
      <c r="C1835" s="39"/>
      <c r="D1835" s="1"/>
      <c r="E1835" s="39"/>
      <c r="F1835" s="1"/>
    </row>
    <row r="1836" spans="1:6" hidden="1">
      <c r="A1836" s="40" t="s">
        <v>2035</v>
      </c>
      <c r="B1836" s="496" t="s">
        <v>153</v>
      </c>
      <c r="C1836" s="39"/>
      <c r="D1836" s="1"/>
      <c r="E1836" s="39"/>
      <c r="F1836" s="1"/>
    </row>
    <row r="1837" spans="1:6" hidden="1">
      <c r="A1837" s="40" t="s">
        <v>2035</v>
      </c>
      <c r="B1837" s="496" t="s">
        <v>155</v>
      </c>
      <c r="C1837" s="39"/>
      <c r="D1837" s="1"/>
      <c r="E1837" s="39"/>
      <c r="F1837" s="1"/>
    </row>
    <row r="1838" spans="1:6" hidden="1">
      <c r="A1838" s="40" t="s">
        <v>2035</v>
      </c>
      <c r="B1838" s="496" t="s">
        <v>157</v>
      </c>
      <c r="C1838" s="39"/>
      <c r="D1838" s="1"/>
      <c r="E1838" s="39"/>
      <c r="F1838" s="1"/>
    </row>
    <row r="1839" spans="1:6" hidden="1">
      <c r="A1839" s="40" t="s">
        <v>2036</v>
      </c>
      <c r="B1839" s="496" t="s">
        <v>34</v>
      </c>
      <c r="C1839" s="516"/>
      <c r="D1839" s="1"/>
      <c r="E1839" s="39"/>
      <c r="F1839" s="1"/>
    </row>
    <row r="1840" spans="1:6" hidden="1">
      <c r="A1840" s="40" t="s">
        <v>2036</v>
      </c>
      <c r="B1840" s="39"/>
      <c r="C1840" s="60" t="s">
        <v>350</v>
      </c>
      <c r="D1840" s="1"/>
      <c r="E1840" s="39"/>
      <c r="F1840" s="39" t="s">
        <v>2037</v>
      </c>
    </row>
    <row r="1841" spans="1:6" hidden="1">
      <c r="A1841" s="40" t="s">
        <v>2036</v>
      </c>
      <c r="B1841" s="39" t="s">
        <v>1618</v>
      </c>
      <c r="C1841" s="39" t="s">
        <v>895</v>
      </c>
      <c r="D1841" s="1"/>
      <c r="E1841" s="39"/>
      <c r="F1841" s="1"/>
    </row>
    <row r="1842" spans="1:6" hidden="1">
      <c r="A1842" s="40" t="s">
        <v>2036</v>
      </c>
      <c r="B1842" s="39" t="s">
        <v>1619</v>
      </c>
      <c r="C1842" s="39" t="s">
        <v>896</v>
      </c>
      <c r="D1842" s="1"/>
      <c r="E1842" s="39"/>
      <c r="F1842" s="1"/>
    </row>
    <row r="1843" spans="1:6" hidden="1">
      <c r="A1843" s="40" t="s">
        <v>2036</v>
      </c>
      <c r="B1843" s="39" t="s">
        <v>1620</v>
      </c>
      <c r="C1843" s="39" t="s">
        <v>897</v>
      </c>
      <c r="D1843" s="1"/>
      <c r="E1843" s="39"/>
      <c r="F1843" s="1"/>
    </row>
    <row r="1844" spans="1:6" ht="29.1" hidden="1">
      <c r="A1844" s="40" t="s">
        <v>2036</v>
      </c>
      <c r="B1844" s="39"/>
      <c r="C1844" s="40" t="s">
        <v>898</v>
      </c>
      <c r="D1844" s="1"/>
      <c r="E1844" s="39"/>
      <c r="F1844" s="39" t="s">
        <v>2038</v>
      </c>
    </row>
    <row r="1845" spans="1:6" hidden="1">
      <c r="A1845" s="40" t="s">
        <v>2036</v>
      </c>
      <c r="B1845" s="39" t="s">
        <v>1621</v>
      </c>
      <c r="C1845" s="39" t="s">
        <v>899</v>
      </c>
      <c r="D1845" s="1"/>
      <c r="E1845" s="39"/>
      <c r="F1845" s="1"/>
    </row>
    <row r="1846" spans="1:6" hidden="1">
      <c r="A1846" s="40" t="s">
        <v>2036</v>
      </c>
      <c r="B1846" s="39" t="s">
        <v>1622</v>
      </c>
      <c r="C1846" s="39" t="s">
        <v>900</v>
      </c>
      <c r="D1846" s="1"/>
      <c r="E1846" s="39"/>
      <c r="F1846" s="1"/>
    </row>
    <row r="1847" spans="1:6" hidden="1">
      <c r="A1847" s="40" t="s">
        <v>2036</v>
      </c>
      <c r="B1847" s="39" t="s">
        <v>1623</v>
      </c>
      <c r="C1847" s="39" t="s">
        <v>901</v>
      </c>
      <c r="D1847" s="1"/>
      <c r="E1847" s="39"/>
      <c r="F1847" s="1"/>
    </row>
    <row r="1848" spans="1:6" hidden="1">
      <c r="A1848" s="40" t="s">
        <v>2036</v>
      </c>
      <c r="B1848" s="39" t="s">
        <v>1624</v>
      </c>
      <c r="C1848" s="39" t="s">
        <v>902</v>
      </c>
      <c r="D1848" s="1"/>
      <c r="E1848" s="39"/>
      <c r="F1848" s="1"/>
    </row>
    <row r="1849" spans="1:6" hidden="1">
      <c r="A1849" s="40" t="s">
        <v>2036</v>
      </c>
      <c r="B1849" s="1" t="s">
        <v>1674</v>
      </c>
      <c r="C1849" s="507" t="s">
        <v>974</v>
      </c>
      <c r="D1849" s="1"/>
      <c r="E1849" s="39" t="s">
        <v>1674</v>
      </c>
      <c r="F1849" s="1"/>
    </row>
    <row r="1850" spans="1:6" hidden="1">
      <c r="A1850" s="40" t="s">
        <v>2036</v>
      </c>
      <c r="B1850" s="1" t="s">
        <v>2039</v>
      </c>
      <c r="C1850" s="507" t="s">
        <v>1440</v>
      </c>
      <c r="D1850" s="1"/>
      <c r="E1850" s="39" t="s">
        <v>2039</v>
      </c>
      <c r="F1850" s="1"/>
    </row>
    <row r="1851" spans="1:6" ht="29.1" hidden="1">
      <c r="A1851" s="40" t="s">
        <v>2036</v>
      </c>
      <c r="B1851" s="39"/>
      <c r="C1851" s="517" t="s">
        <v>1441</v>
      </c>
      <c r="D1851" s="1"/>
      <c r="E1851" s="39"/>
      <c r="F1851" s="39" t="s">
        <v>2040</v>
      </c>
    </row>
    <row r="1852" spans="1:6" hidden="1">
      <c r="A1852" s="40" t="s">
        <v>2036</v>
      </c>
      <c r="B1852" s="39" t="s">
        <v>1628</v>
      </c>
      <c r="C1852" s="40" t="s">
        <v>907</v>
      </c>
      <c r="D1852" s="1"/>
      <c r="E1852" s="39"/>
      <c r="F1852" s="1"/>
    </row>
    <row r="1853" spans="1:6" hidden="1">
      <c r="A1853" s="40" t="s">
        <v>2036</v>
      </c>
      <c r="B1853" s="39" t="s">
        <v>1629</v>
      </c>
      <c r="C1853" s="39" t="s">
        <v>909</v>
      </c>
      <c r="D1853" s="1"/>
      <c r="E1853" s="39"/>
      <c r="F1853" s="1"/>
    </row>
    <row r="1854" spans="1:6" hidden="1">
      <c r="A1854" s="40" t="s">
        <v>2036</v>
      </c>
      <c r="B1854" s="39" t="s">
        <v>2041</v>
      </c>
      <c r="C1854" s="39" t="s">
        <v>1442</v>
      </c>
      <c r="D1854" s="1"/>
      <c r="E1854" s="39"/>
      <c r="F1854" s="1"/>
    </row>
    <row r="1855" spans="1:6" hidden="1">
      <c r="A1855" s="40" t="s">
        <v>2036</v>
      </c>
      <c r="B1855" s="1" t="s">
        <v>2042</v>
      </c>
      <c r="C1855" s="507" t="s">
        <v>1443</v>
      </c>
      <c r="D1855" s="1"/>
      <c r="E1855" s="39" t="s">
        <v>2042</v>
      </c>
      <c r="F1855" s="1"/>
    </row>
    <row r="1856" spans="1:6" hidden="1">
      <c r="A1856" s="40" t="s">
        <v>2036</v>
      </c>
      <c r="B1856" s="39" t="s">
        <v>2043</v>
      </c>
      <c r="C1856" s="39" t="s">
        <v>1444</v>
      </c>
      <c r="D1856" s="1"/>
      <c r="E1856" s="39"/>
      <c r="F1856" s="1"/>
    </row>
    <row r="1857" spans="1:6" hidden="1">
      <c r="A1857" s="40" t="s">
        <v>2036</v>
      </c>
      <c r="B1857" s="496" t="s">
        <v>149</v>
      </c>
      <c r="C1857" s="39"/>
      <c r="D1857" s="1"/>
      <c r="E1857" s="39"/>
      <c r="F1857" s="1"/>
    </row>
    <row r="1858" spans="1:6" hidden="1">
      <c r="A1858" s="40" t="s">
        <v>2036</v>
      </c>
      <c r="B1858" s="496" t="s">
        <v>151</v>
      </c>
      <c r="C1858" s="39"/>
      <c r="D1858" s="1"/>
      <c r="E1858" s="39"/>
      <c r="F1858" s="1"/>
    </row>
    <row r="1859" spans="1:6" hidden="1">
      <c r="A1859" s="40" t="s">
        <v>2036</v>
      </c>
      <c r="B1859" s="496" t="s">
        <v>153</v>
      </c>
      <c r="C1859" s="39"/>
      <c r="D1859" s="1"/>
      <c r="E1859" s="39"/>
      <c r="F1859" s="1"/>
    </row>
    <row r="1860" spans="1:6" hidden="1">
      <c r="A1860" s="40" t="s">
        <v>2036</v>
      </c>
      <c r="B1860" s="496" t="s">
        <v>155</v>
      </c>
      <c r="C1860" s="39"/>
      <c r="D1860" s="1"/>
      <c r="E1860" s="39"/>
      <c r="F1860" s="1"/>
    </row>
    <row r="1861" spans="1:6" hidden="1">
      <c r="A1861" s="40" t="s">
        <v>2036</v>
      </c>
      <c r="B1861" s="496" t="s">
        <v>157</v>
      </c>
      <c r="C1861" s="39"/>
      <c r="D1861" s="1"/>
      <c r="E1861" s="39"/>
      <c r="F1861" s="1"/>
    </row>
    <row r="1862" spans="1:6" hidden="1">
      <c r="A1862" s="40" t="s">
        <v>2044</v>
      </c>
      <c r="B1862" s="496" t="s">
        <v>34</v>
      </c>
      <c r="C1862" s="516"/>
      <c r="D1862" s="1"/>
      <c r="E1862" s="39"/>
      <c r="F1862" s="1"/>
    </row>
    <row r="1863" spans="1:6" hidden="1">
      <c r="A1863" s="40" t="s">
        <v>2044</v>
      </c>
      <c r="B1863" s="39"/>
      <c r="C1863" s="524" t="s">
        <v>350</v>
      </c>
      <c r="D1863" s="1"/>
      <c r="E1863" s="39"/>
      <c r="F1863" s="39" t="s">
        <v>2045</v>
      </c>
    </row>
    <row r="1864" spans="1:6" hidden="1">
      <c r="A1864" s="40" t="s">
        <v>2044</v>
      </c>
      <c r="B1864" s="39"/>
      <c r="C1864" s="40" t="s">
        <v>1445</v>
      </c>
      <c r="D1864" s="1"/>
      <c r="E1864" s="39"/>
      <c r="F1864" s="39" t="s">
        <v>2046</v>
      </c>
    </row>
    <row r="1865" spans="1:6" hidden="1">
      <c r="A1865" s="40" t="s">
        <v>2044</v>
      </c>
      <c r="B1865" s="39" t="s">
        <v>1624</v>
      </c>
      <c r="C1865" s="40" t="s">
        <v>2047</v>
      </c>
      <c r="D1865" s="1"/>
      <c r="E1865" s="39"/>
      <c r="F1865" s="1"/>
    </row>
    <row r="1866" spans="1:6" hidden="1">
      <c r="A1866" s="40" t="s">
        <v>2044</v>
      </c>
      <c r="B1866" s="1" t="s">
        <v>1674</v>
      </c>
      <c r="C1866" s="507" t="s">
        <v>974</v>
      </c>
      <c r="D1866" s="1"/>
      <c r="E1866" s="39" t="s">
        <v>1674</v>
      </c>
      <c r="F1866" s="1"/>
    </row>
    <row r="1867" spans="1:6" hidden="1">
      <c r="A1867" s="40" t="s">
        <v>2044</v>
      </c>
      <c r="B1867" s="39" t="s">
        <v>1629</v>
      </c>
      <c r="C1867" s="40" t="s">
        <v>909</v>
      </c>
      <c r="D1867" s="1"/>
      <c r="E1867" s="39"/>
      <c r="F1867" s="1"/>
    </row>
    <row r="1868" spans="1:6" hidden="1">
      <c r="A1868" s="40" t="s">
        <v>2044</v>
      </c>
      <c r="B1868" s="496" t="s">
        <v>149</v>
      </c>
      <c r="C1868" s="39"/>
      <c r="D1868" s="1"/>
      <c r="E1868" s="39"/>
      <c r="F1868" s="1"/>
    </row>
    <row r="1869" spans="1:6" hidden="1">
      <c r="A1869" s="40" t="s">
        <v>2044</v>
      </c>
      <c r="B1869" s="496" t="s">
        <v>151</v>
      </c>
      <c r="C1869" s="39"/>
      <c r="D1869" s="1"/>
      <c r="E1869" s="39"/>
      <c r="F1869" s="1"/>
    </row>
    <row r="1870" spans="1:6" hidden="1">
      <c r="A1870" s="40" t="s">
        <v>2044</v>
      </c>
      <c r="B1870" s="496" t="s">
        <v>153</v>
      </c>
      <c r="C1870" s="39"/>
      <c r="D1870" s="1"/>
      <c r="E1870" s="39"/>
      <c r="F1870" s="1"/>
    </row>
    <row r="1871" spans="1:6" hidden="1">
      <c r="A1871" s="40" t="s">
        <v>2044</v>
      </c>
      <c r="B1871" s="496" t="s">
        <v>155</v>
      </c>
      <c r="C1871" s="39"/>
      <c r="D1871" s="1"/>
      <c r="E1871" s="39"/>
      <c r="F1871" s="1"/>
    </row>
    <row r="1872" spans="1:6" hidden="1">
      <c r="A1872" s="40" t="s">
        <v>2044</v>
      </c>
      <c r="B1872" s="496" t="s">
        <v>157</v>
      </c>
      <c r="C1872" s="39"/>
      <c r="D1872" s="1"/>
      <c r="E1872" s="39"/>
      <c r="F1872" s="1"/>
    </row>
    <row r="1873" spans="1:6" hidden="1">
      <c r="A1873" s="40" t="s">
        <v>2048</v>
      </c>
      <c r="B1873" s="496" t="s">
        <v>34</v>
      </c>
      <c r="C1873" s="516"/>
      <c r="D1873" s="1"/>
      <c r="E1873" s="39"/>
      <c r="F1873" s="1"/>
    </row>
    <row r="1874" spans="1:6" hidden="1">
      <c r="A1874" s="40" t="s">
        <v>2048</v>
      </c>
      <c r="B1874" s="39"/>
      <c r="C1874" s="524" t="s">
        <v>350</v>
      </c>
      <c r="D1874" s="1"/>
      <c r="E1874" s="39"/>
      <c r="F1874" s="146" t="s">
        <v>2049</v>
      </c>
    </row>
    <row r="1875" spans="1:6" hidden="1">
      <c r="A1875" s="40" t="s">
        <v>2048</v>
      </c>
      <c r="B1875" s="39"/>
      <c r="C1875" s="45" t="s">
        <v>1445</v>
      </c>
      <c r="D1875" s="1"/>
      <c r="E1875" s="39"/>
      <c r="F1875" s="39" t="s">
        <v>2050</v>
      </c>
    </row>
    <row r="1876" spans="1:6" hidden="1">
      <c r="A1876" s="40" t="s">
        <v>2048</v>
      </c>
      <c r="B1876" s="39" t="s">
        <v>1624</v>
      </c>
      <c r="C1876" s="45" t="s">
        <v>902</v>
      </c>
      <c r="D1876" s="1"/>
      <c r="E1876" s="39"/>
      <c r="F1876" s="1"/>
    </row>
    <row r="1877" spans="1:6" hidden="1">
      <c r="A1877" s="40" t="s">
        <v>2048</v>
      </c>
      <c r="B1877" s="1" t="s">
        <v>1674</v>
      </c>
      <c r="C1877" s="507" t="s">
        <v>974</v>
      </c>
      <c r="D1877" s="1"/>
      <c r="E1877" s="39" t="s">
        <v>1674</v>
      </c>
      <c r="F1877" s="1"/>
    </row>
    <row r="1878" spans="1:6" hidden="1">
      <c r="A1878" s="40" t="s">
        <v>2048</v>
      </c>
      <c r="B1878" s="39" t="s">
        <v>1629</v>
      </c>
      <c r="C1878" s="40" t="s">
        <v>909</v>
      </c>
      <c r="D1878" s="1"/>
      <c r="E1878" s="39"/>
      <c r="F1878" s="1"/>
    </row>
    <row r="1879" spans="1:6" hidden="1">
      <c r="A1879" s="40" t="s">
        <v>2048</v>
      </c>
      <c r="B1879" s="39" t="s">
        <v>2041</v>
      </c>
      <c r="C1879" s="45" t="s">
        <v>1442</v>
      </c>
      <c r="D1879" s="1"/>
      <c r="E1879" s="39"/>
      <c r="F1879" s="1"/>
    </row>
    <row r="1880" spans="1:6" hidden="1">
      <c r="A1880" s="40" t="s">
        <v>2048</v>
      </c>
      <c r="B1880" s="1" t="s">
        <v>2042</v>
      </c>
      <c r="C1880" s="507" t="s">
        <v>1443</v>
      </c>
      <c r="D1880" s="1"/>
      <c r="E1880" s="39" t="s">
        <v>2042</v>
      </c>
      <c r="F1880" s="1"/>
    </row>
    <row r="1881" spans="1:6" hidden="1">
      <c r="A1881" s="40" t="s">
        <v>2048</v>
      </c>
      <c r="B1881" s="39" t="s">
        <v>2043</v>
      </c>
      <c r="C1881" s="40" t="s">
        <v>1444</v>
      </c>
      <c r="D1881" s="1"/>
      <c r="E1881" s="39"/>
      <c r="F1881" s="1"/>
    </row>
    <row r="1882" spans="1:6" hidden="1">
      <c r="A1882" s="40" t="s">
        <v>2048</v>
      </c>
      <c r="B1882" s="496" t="s">
        <v>149</v>
      </c>
      <c r="C1882" s="39"/>
      <c r="D1882" s="1"/>
      <c r="E1882" s="39"/>
      <c r="F1882" s="1"/>
    </row>
    <row r="1883" spans="1:6" hidden="1">
      <c r="A1883" s="40" t="s">
        <v>2048</v>
      </c>
      <c r="B1883" s="496" t="s">
        <v>151</v>
      </c>
      <c r="C1883" s="39"/>
      <c r="D1883" s="1"/>
      <c r="E1883" s="39"/>
      <c r="F1883" s="1"/>
    </row>
    <row r="1884" spans="1:6" hidden="1">
      <c r="A1884" s="40" t="s">
        <v>2048</v>
      </c>
      <c r="B1884" s="496" t="s">
        <v>153</v>
      </c>
      <c r="C1884" s="39"/>
      <c r="D1884" s="1"/>
      <c r="E1884" s="39"/>
      <c r="F1884" s="1"/>
    </row>
    <row r="1885" spans="1:6" hidden="1">
      <c r="A1885" s="40" t="s">
        <v>2048</v>
      </c>
      <c r="B1885" s="496" t="s">
        <v>155</v>
      </c>
      <c r="C1885" s="39"/>
      <c r="D1885" s="1"/>
      <c r="E1885" s="39"/>
      <c r="F1885" s="1"/>
    </row>
    <row r="1886" spans="1:6" hidden="1">
      <c r="A1886" s="40" t="s">
        <v>2048</v>
      </c>
      <c r="B1886" s="496" t="s">
        <v>157</v>
      </c>
      <c r="C1886" s="39"/>
      <c r="D1886" s="1"/>
      <c r="E1886" s="39"/>
      <c r="F1886" s="1"/>
    </row>
    <row r="1887" spans="1:6" hidden="1">
      <c r="A1887" s="40" t="s">
        <v>2051</v>
      </c>
      <c r="B1887" s="76" t="s">
        <v>34</v>
      </c>
      <c r="C1887" s="39" t="s">
        <v>430</v>
      </c>
      <c r="D1887" s="1"/>
      <c r="E1887" s="39"/>
      <c r="F1887" s="1"/>
    </row>
    <row r="1888" spans="1:6" hidden="1">
      <c r="A1888" s="40" t="s">
        <v>2051</v>
      </c>
      <c r="B1888" s="39" t="s">
        <v>37</v>
      </c>
      <c r="C1888" s="71" t="s">
        <v>35</v>
      </c>
      <c r="D1888" s="1"/>
      <c r="E1888" s="39"/>
      <c r="F1888" s="1"/>
    </row>
    <row r="1889" spans="1:6" hidden="1">
      <c r="A1889" s="40" t="s">
        <v>2051</v>
      </c>
      <c r="B1889" s="39"/>
      <c r="C1889" s="71" t="s">
        <v>306</v>
      </c>
      <c r="D1889" s="1"/>
      <c r="E1889" s="39"/>
      <c r="F1889" s="1"/>
    </row>
    <row r="1890" spans="1:6" hidden="1">
      <c r="A1890" s="40" t="s">
        <v>2051</v>
      </c>
      <c r="B1890" s="39" t="s">
        <v>2052</v>
      </c>
      <c r="C1890" s="71" t="s">
        <v>1446</v>
      </c>
      <c r="D1890" s="1"/>
      <c r="E1890" s="39"/>
      <c r="F1890" s="1"/>
    </row>
    <row r="1891" spans="1:6" hidden="1">
      <c r="A1891" s="40" t="s">
        <v>2051</v>
      </c>
      <c r="B1891" s="39" t="s">
        <v>2053</v>
      </c>
      <c r="C1891" s="71" t="s">
        <v>1447</v>
      </c>
      <c r="D1891" s="1"/>
      <c r="E1891" s="39"/>
      <c r="F1891" s="1"/>
    </row>
    <row r="1892" spans="1:6" hidden="1">
      <c r="A1892" s="40" t="s">
        <v>2051</v>
      </c>
      <c r="B1892" s="39" t="s">
        <v>2054</v>
      </c>
      <c r="C1892" s="71" t="s">
        <v>1449</v>
      </c>
      <c r="D1892" s="1"/>
      <c r="E1892" s="39"/>
      <c r="F1892" s="1"/>
    </row>
    <row r="1893" spans="1:6" hidden="1">
      <c r="A1893" s="40" t="s">
        <v>2051</v>
      </c>
      <c r="B1893" s="39" t="s">
        <v>2055</v>
      </c>
      <c r="C1893" s="71" t="s">
        <v>1450</v>
      </c>
      <c r="D1893" s="1"/>
      <c r="E1893" s="39"/>
      <c r="F1893" s="1"/>
    </row>
    <row r="1894" spans="1:6" hidden="1">
      <c r="A1894" s="40" t="s">
        <v>2051</v>
      </c>
      <c r="B1894" s="39" t="s">
        <v>2056</v>
      </c>
      <c r="C1894" s="71" t="s">
        <v>1451</v>
      </c>
      <c r="D1894" s="1"/>
      <c r="E1894" s="39"/>
      <c r="F1894" s="1"/>
    </row>
    <row r="1895" spans="1:6" hidden="1">
      <c r="A1895" s="40" t="s">
        <v>2051</v>
      </c>
      <c r="B1895" s="39" t="s">
        <v>816</v>
      </c>
      <c r="C1895" s="71" t="s">
        <v>433</v>
      </c>
      <c r="D1895" s="1"/>
      <c r="E1895" s="39"/>
      <c r="F1895" s="1"/>
    </row>
    <row r="1896" spans="1:6" hidden="1">
      <c r="A1896" s="40" t="s">
        <v>2051</v>
      </c>
      <c r="B1896" s="39" t="s">
        <v>2057</v>
      </c>
      <c r="C1896" s="71" t="s">
        <v>1453</v>
      </c>
      <c r="D1896" s="1"/>
      <c r="E1896" s="39"/>
      <c r="F1896" s="1"/>
    </row>
    <row r="1897" spans="1:6" hidden="1">
      <c r="A1897" s="40" t="s">
        <v>2051</v>
      </c>
      <c r="B1897" s="39" t="s">
        <v>1966</v>
      </c>
      <c r="C1897" s="71" t="s">
        <v>1455</v>
      </c>
      <c r="D1897" s="1"/>
      <c r="E1897" s="39"/>
      <c r="F1897" s="1"/>
    </row>
    <row r="1898" spans="1:6" hidden="1">
      <c r="A1898" s="40" t="s">
        <v>2051</v>
      </c>
      <c r="B1898" s="39" t="s">
        <v>2058</v>
      </c>
      <c r="C1898" s="71" t="s">
        <v>1456</v>
      </c>
      <c r="D1898" s="1"/>
      <c r="E1898" s="39"/>
      <c r="F1898" s="1"/>
    </row>
    <row r="1899" spans="1:6" hidden="1">
      <c r="A1899" s="40" t="s">
        <v>2051</v>
      </c>
      <c r="B1899" s="39"/>
      <c r="C1899" s="71" t="s">
        <v>350</v>
      </c>
      <c r="D1899" s="1"/>
      <c r="E1899" s="39"/>
      <c r="F1899" s="1"/>
    </row>
    <row r="1900" spans="1:6" hidden="1">
      <c r="A1900" s="40" t="s">
        <v>2051</v>
      </c>
      <c r="B1900" s="39" t="s">
        <v>2059</v>
      </c>
      <c r="C1900" s="71" t="s">
        <v>1457</v>
      </c>
      <c r="D1900" s="1"/>
      <c r="E1900" s="39"/>
      <c r="F1900" s="1"/>
    </row>
    <row r="1901" spans="1:6" hidden="1">
      <c r="A1901" s="40" t="s">
        <v>2051</v>
      </c>
      <c r="B1901" s="39" t="s">
        <v>174</v>
      </c>
      <c r="C1901" s="71" t="s">
        <v>148</v>
      </c>
      <c r="D1901" s="1"/>
      <c r="E1901" s="39"/>
      <c r="F1901" s="1"/>
    </row>
    <row r="1902" spans="1:6" hidden="1">
      <c r="A1902" s="40" t="s">
        <v>2051</v>
      </c>
      <c r="B1902" s="39" t="s">
        <v>2060</v>
      </c>
      <c r="C1902" s="71" t="s">
        <v>1458</v>
      </c>
      <c r="D1902" s="1"/>
      <c r="E1902" s="39"/>
      <c r="F1902" s="1"/>
    </row>
    <row r="1903" spans="1:6" hidden="1">
      <c r="A1903" s="40" t="s">
        <v>2051</v>
      </c>
      <c r="B1903" s="39" t="s">
        <v>2061</v>
      </c>
      <c r="C1903" s="71" t="s">
        <v>1459</v>
      </c>
      <c r="D1903" s="1"/>
      <c r="E1903" s="39"/>
      <c r="F1903" s="1"/>
    </row>
    <row r="1904" spans="1:6" hidden="1">
      <c r="A1904" s="40" t="s">
        <v>2051</v>
      </c>
      <c r="B1904" s="39" t="s">
        <v>2062</v>
      </c>
      <c r="C1904" s="71" t="s">
        <v>1460</v>
      </c>
      <c r="D1904" s="1"/>
      <c r="E1904" s="39"/>
      <c r="F1904" s="1"/>
    </row>
    <row r="1905" spans="1:6" hidden="1">
      <c r="A1905" s="40" t="s">
        <v>2051</v>
      </c>
      <c r="B1905" s="39" t="s">
        <v>303</v>
      </c>
      <c r="C1905" s="71" t="s">
        <v>219</v>
      </c>
      <c r="D1905" s="1"/>
      <c r="E1905" s="39"/>
      <c r="F1905" s="1"/>
    </row>
    <row r="1906" spans="1:6" hidden="1">
      <c r="A1906" s="40" t="s">
        <v>2051</v>
      </c>
      <c r="B1906" s="39" t="s">
        <v>2063</v>
      </c>
      <c r="C1906" s="71" t="s">
        <v>1461</v>
      </c>
      <c r="D1906" s="1"/>
      <c r="E1906" s="39"/>
      <c r="F1906" s="1"/>
    </row>
    <row r="1907" spans="1:6" hidden="1">
      <c r="A1907" s="40" t="s">
        <v>2051</v>
      </c>
      <c r="B1907" s="39" t="s">
        <v>1132</v>
      </c>
      <c r="C1907" s="71" t="s">
        <v>659</v>
      </c>
      <c r="D1907" s="1"/>
      <c r="E1907" s="39"/>
      <c r="F1907" s="1"/>
    </row>
    <row r="1908" spans="1:6" hidden="1">
      <c r="A1908" s="40" t="s">
        <v>2051</v>
      </c>
      <c r="B1908" s="39" t="s">
        <v>2064</v>
      </c>
      <c r="C1908" s="71" t="s">
        <v>1462</v>
      </c>
      <c r="D1908" s="1"/>
      <c r="E1908" s="39"/>
      <c r="F1908" s="1"/>
    </row>
    <row r="1909" spans="1:6" hidden="1">
      <c r="A1909" s="40" t="s">
        <v>2051</v>
      </c>
      <c r="B1909" s="39" t="s">
        <v>2065</v>
      </c>
      <c r="C1909" s="71" t="s">
        <v>1463</v>
      </c>
      <c r="D1909" s="1"/>
      <c r="E1909" s="39"/>
      <c r="F1909" s="1"/>
    </row>
    <row r="1910" spans="1:6" hidden="1">
      <c r="A1910" s="40" t="s">
        <v>2051</v>
      </c>
      <c r="B1910" s="39" t="s">
        <v>2066</v>
      </c>
      <c r="C1910" s="71" t="s">
        <v>1464</v>
      </c>
      <c r="D1910" s="1"/>
      <c r="E1910" s="39"/>
      <c r="F1910" s="1"/>
    </row>
    <row r="1911" spans="1:6" hidden="1">
      <c r="A1911" s="40" t="s">
        <v>2051</v>
      </c>
      <c r="B1911" s="39" t="s">
        <v>2067</v>
      </c>
      <c r="C1911" s="71" t="s">
        <v>1465</v>
      </c>
      <c r="D1911" s="1"/>
      <c r="E1911" s="39"/>
      <c r="F1911" s="1"/>
    </row>
    <row r="1912" spans="1:6" hidden="1">
      <c r="A1912" s="40" t="s">
        <v>2051</v>
      </c>
      <c r="B1912" s="39" t="s">
        <v>2068</v>
      </c>
      <c r="C1912" s="71" t="s">
        <v>1466</v>
      </c>
      <c r="D1912" s="1"/>
      <c r="E1912" s="39"/>
      <c r="F1912" s="1"/>
    </row>
    <row r="1913" spans="1:6" hidden="1">
      <c r="A1913" s="40" t="s">
        <v>2051</v>
      </c>
      <c r="B1913" s="39" t="s">
        <v>2069</v>
      </c>
      <c r="C1913" s="71" t="s">
        <v>1467</v>
      </c>
      <c r="D1913" s="1"/>
      <c r="E1913" s="39"/>
      <c r="F1913" s="1"/>
    </row>
    <row r="1914" spans="1:6" hidden="1">
      <c r="A1914" s="40" t="s">
        <v>2051</v>
      </c>
      <c r="B1914" s="39" t="s">
        <v>2070</v>
      </c>
      <c r="C1914" s="71" t="s">
        <v>1468</v>
      </c>
      <c r="D1914" s="1"/>
      <c r="E1914" s="39"/>
      <c r="F1914" s="1"/>
    </row>
    <row r="1915" spans="1:6" hidden="1">
      <c r="A1915" s="40" t="s">
        <v>2051</v>
      </c>
      <c r="B1915" s="39" t="s">
        <v>2071</v>
      </c>
      <c r="C1915" s="71" t="s">
        <v>1469</v>
      </c>
      <c r="D1915" s="1"/>
      <c r="E1915" s="39"/>
      <c r="F1915" s="1"/>
    </row>
    <row r="1916" spans="1:6" hidden="1">
      <c r="A1916" s="40" t="s">
        <v>2051</v>
      </c>
      <c r="B1916" s="39" t="s">
        <v>2072</v>
      </c>
      <c r="C1916" s="71" t="s">
        <v>1470</v>
      </c>
      <c r="D1916" s="1"/>
      <c r="E1916" s="39"/>
      <c r="F1916" s="1"/>
    </row>
    <row r="1917" spans="1:6" hidden="1">
      <c r="A1917" s="40" t="s">
        <v>2051</v>
      </c>
      <c r="B1917" s="39" t="s">
        <v>2073</v>
      </c>
      <c r="C1917" s="71" t="s">
        <v>1471</v>
      </c>
      <c r="D1917" s="1"/>
      <c r="E1917" s="39"/>
      <c r="F1917" s="1"/>
    </row>
    <row r="1918" spans="1:6" hidden="1">
      <c r="A1918" s="40" t="s">
        <v>2051</v>
      </c>
      <c r="B1918" s="39" t="s">
        <v>2074</v>
      </c>
      <c r="C1918" s="71" t="s">
        <v>1472</v>
      </c>
      <c r="D1918" s="1"/>
      <c r="E1918" s="39"/>
      <c r="F1918" s="1"/>
    </row>
    <row r="1919" spans="1:6" hidden="1">
      <c r="A1919" s="40" t="s">
        <v>2051</v>
      </c>
      <c r="B1919" s="39"/>
      <c r="C1919" s="71" t="s">
        <v>1473</v>
      </c>
      <c r="D1919" s="1"/>
      <c r="E1919" s="39"/>
      <c r="F1919" s="1"/>
    </row>
    <row r="1920" spans="1:6" hidden="1">
      <c r="A1920" s="40" t="s">
        <v>2051</v>
      </c>
      <c r="B1920" s="39" t="s">
        <v>2075</v>
      </c>
      <c r="C1920" s="71" t="s">
        <v>1474</v>
      </c>
      <c r="D1920" s="1"/>
      <c r="E1920" s="39"/>
      <c r="F1920" s="1"/>
    </row>
    <row r="1921" spans="1:6" hidden="1">
      <c r="A1921" s="40" t="s">
        <v>2051</v>
      </c>
      <c r="B1921" s="39"/>
      <c r="C1921" s="39" t="s">
        <v>1475</v>
      </c>
      <c r="D1921" s="1"/>
      <c r="E1921" s="39"/>
      <c r="F1921" s="1"/>
    </row>
    <row r="1922" spans="1:6" hidden="1">
      <c r="A1922" s="40" t="s">
        <v>2051</v>
      </c>
      <c r="B1922" s="39" t="s">
        <v>101</v>
      </c>
      <c r="C1922" s="39" t="s">
        <v>100</v>
      </c>
      <c r="D1922" s="1"/>
      <c r="E1922" s="39"/>
      <c r="F1922" s="1"/>
    </row>
    <row r="1923" spans="1:6" hidden="1">
      <c r="A1923" s="40" t="s">
        <v>2051</v>
      </c>
      <c r="B1923" s="39" t="s">
        <v>2076</v>
      </c>
      <c r="C1923" s="39" t="s">
        <v>1476</v>
      </c>
      <c r="D1923" s="1"/>
      <c r="E1923" s="39"/>
      <c r="F1923" s="1"/>
    </row>
    <row r="1924" spans="1:6" hidden="1">
      <c r="A1924" s="40" t="s">
        <v>2051</v>
      </c>
      <c r="B1924" s="39" t="s">
        <v>2077</v>
      </c>
      <c r="C1924" s="39" t="s">
        <v>1477</v>
      </c>
      <c r="D1924" s="1"/>
      <c r="E1924" s="39"/>
      <c r="F1924" s="1"/>
    </row>
    <row r="1925" spans="1:6" hidden="1">
      <c r="A1925" s="40" t="s">
        <v>2051</v>
      </c>
      <c r="B1925" s="39" t="s">
        <v>77</v>
      </c>
      <c r="C1925" s="71" t="s">
        <v>76</v>
      </c>
      <c r="D1925" s="1"/>
      <c r="E1925" s="39"/>
      <c r="F1925" s="1"/>
    </row>
    <row r="1926" spans="1:6" hidden="1">
      <c r="A1926" s="40" t="s">
        <v>2051</v>
      </c>
      <c r="B1926" s="39" t="s">
        <v>2078</v>
      </c>
      <c r="C1926" s="71" t="s">
        <v>1479</v>
      </c>
      <c r="D1926" s="1"/>
      <c r="E1926" s="39"/>
      <c r="F1926" s="1"/>
    </row>
    <row r="1927" spans="1:6" hidden="1">
      <c r="A1927" s="40" t="s">
        <v>2051</v>
      </c>
      <c r="B1927" s="39" t="s">
        <v>2079</v>
      </c>
      <c r="C1927" s="71" t="s">
        <v>1481</v>
      </c>
      <c r="D1927" s="1"/>
      <c r="E1927" s="39"/>
      <c r="F1927" s="1"/>
    </row>
    <row r="1928" spans="1:6" hidden="1">
      <c r="A1928" s="40" t="s">
        <v>2051</v>
      </c>
      <c r="B1928" s="39" t="s">
        <v>2080</v>
      </c>
      <c r="C1928" s="71" t="s">
        <v>1483</v>
      </c>
      <c r="D1928" s="1"/>
      <c r="E1928" s="39"/>
      <c r="F1928" s="1"/>
    </row>
    <row r="1929" spans="1:6" hidden="1">
      <c r="A1929" s="40" t="s">
        <v>2051</v>
      </c>
      <c r="B1929" s="39" t="s">
        <v>2081</v>
      </c>
      <c r="C1929" s="71" t="s">
        <v>1484</v>
      </c>
      <c r="D1929" s="1"/>
      <c r="E1929" s="39"/>
      <c r="F1929" s="1"/>
    </row>
    <row r="1930" spans="1:6" hidden="1">
      <c r="A1930" s="40" t="s">
        <v>2051</v>
      </c>
      <c r="B1930" s="39" t="s">
        <v>149</v>
      </c>
      <c r="C1930" s="39"/>
      <c r="D1930" s="1"/>
      <c r="E1930" s="39"/>
      <c r="F1930" s="1"/>
    </row>
    <row r="1931" spans="1:6" hidden="1">
      <c r="A1931" s="40" t="s">
        <v>2051</v>
      </c>
      <c r="B1931" s="39" t="s">
        <v>151</v>
      </c>
      <c r="C1931" s="39"/>
      <c r="D1931" s="1"/>
      <c r="E1931" s="39"/>
      <c r="F1931" s="1"/>
    </row>
    <row r="1932" spans="1:6" hidden="1">
      <c r="A1932" s="40" t="s">
        <v>2051</v>
      </c>
      <c r="B1932" s="39" t="s">
        <v>153</v>
      </c>
      <c r="C1932" s="39"/>
      <c r="D1932" s="1"/>
      <c r="E1932" s="39"/>
      <c r="F1932" s="1"/>
    </row>
    <row r="1933" spans="1:6" hidden="1">
      <c r="A1933" s="40" t="s">
        <v>2051</v>
      </c>
      <c r="B1933" s="39" t="s">
        <v>155</v>
      </c>
      <c r="C1933" s="39"/>
      <c r="D1933" s="1"/>
      <c r="E1933" s="39"/>
      <c r="F1933" s="1"/>
    </row>
    <row r="1934" spans="1:6" hidden="1">
      <c r="A1934" s="40" t="s">
        <v>2051</v>
      </c>
      <c r="B1934" s="39" t="s">
        <v>157</v>
      </c>
      <c r="C1934" s="39"/>
      <c r="D1934" s="1"/>
      <c r="E1934" s="39"/>
      <c r="F1934" s="1"/>
    </row>
    <row r="1935" spans="1:6" hidden="1">
      <c r="A1935" s="40" t="s">
        <v>2082</v>
      </c>
      <c r="B1935" s="39" t="s">
        <v>34</v>
      </c>
      <c r="C1935" s="39"/>
      <c r="D1935" s="1"/>
      <c r="E1935" s="39"/>
      <c r="F1935" s="1"/>
    </row>
    <row r="1936" spans="1:6" hidden="1">
      <c r="A1936" s="40" t="s">
        <v>2082</v>
      </c>
      <c r="B1936" s="525" t="s">
        <v>37</v>
      </c>
      <c r="C1936" s="39" t="s">
        <v>35</v>
      </c>
      <c r="D1936" s="1"/>
      <c r="E1936" s="39"/>
      <c r="F1936" s="1"/>
    </row>
    <row r="1937" spans="1:6" hidden="1">
      <c r="A1937" s="40" t="s">
        <v>2082</v>
      </c>
      <c r="B1937" s="525"/>
      <c r="C1937" s="39" t="s">
        <v>1485</v>
      </c>
      <c r="D1937" s="1"/>
      <c r="E1937" s="39"/>
      <c r="F1937" s="1"/>
    </row>
    <row r="1938" spans="1:6" hidden="1">
      <c r="A1938" s="40" t="s">
        <v>2082</v>
      </c>
      <c r="B1938" s="525" t="s">
        <v>2083</v>
      </c>
      <c r="C1938" s="39" t="s">
        <v>1486</v>
      </c>
      <c r="D1938" s="1"/>
      <c r="E1938" s="39"/>
      <c r="F1938" s="1"/>
    </row>
    <row r="1939" spans="1:6" hidden="1">
      <c r="A1939" s="40" t="s">
        <v>2082</v>
      </c>
      <c r="B1939" s="525"/>
      <c r="C1939" s="39" t="s">
        <v>1488</v>
      </c>
      <c r="D1939" s="1"/>
      <c r="E1939" s="39"/>
      <c r="F1939" s="1"/>
    </row>
    <row r="1940" spans="1:6" hidden="1">
      <c r="A1940" s="40" t="s">
        <v>2082</v>
      </c>
      <c r="B1940" s="525"/>
      <c r="C1940" s="60" t="s">
        <v>350</v>
      </c>
      <c r="D1940" s="1"/>
      <c r="E1940" s="39"/>
      <c r="F1940" s="1"/>
    </row>
    <row r="1941" spans="1:6" hidden="1">
      <c r="A1941" s="40" t="s">
        <v>2082</v>
      </c>
      <c r="B1941" s="525" t="s">
        <v>1961</v>
      </c>
      <c r="C1941" s="39" t="s">
        <v>1363</v>
      </c>
      <c r="D1941" s="1"/>
      <c r="E1941" s="39"/>
      <c r="F1941" s="1"/>
    </row>
    <row r="1942" spans="1:6" hidden="1">
      <c r="A1942" s="40" t="s">
        <v>2082</v>
      </c>
      <c r="B1942" s="525" t="s">
        <v>643</v>
      </c>
      <c r="C1942" s="39" t="s">
        <v>338</v>
      </c>
      <c r="D1942" s="1"/>
      <c r="E1942" s="39"/>
      <c r="F1942" s="1"/>
    </row>
    <row r="1943" spans="1:6" hidden="1">
      <c r="A1943" s="40" t="s">
        <v>2082</v>
      </c>
      <c r="B1943" s="525"/>
      <c r="C1943" s="39" t="s">
        <v>1489</v>
      </c>
      <c r="D1943" s="1"/>
      <c r="E1943" s="39"/>
      <c r="F1943" s="1"/>
    </row>
    <row r="1944" spans="1:6" hidden="1">
      <c r="A1944" s="40" t="s">
        <v>2082</v>
      </c>
      <c r="B1944" s="525" t="s">
        <v>2084</v>
      </c>
      <c r="C1944" s="39" t="s">
        <v>1490</v>
      </c>
      <c r="D1944" s="1"/>
      <c r="E1944" s="39"/>
      <c r="F1944" s="1"/>
    </row>
    <row r="1945" spans="1:6" hidden="1">
      <c r="A1945" s="40" t="s">
        <v>2082</v>
      </c>
      <c r="B1945" s="525"/>
      <c r="C1945" s="39" t="s">
        <v>1491</v>
      </c>
      <c r="D1945" s="1"/>
      <c r="E1945" s="39"/>
      <c r="F1945" s="1"/>
    </row>
    <row r="1946" spans="1:6" hidden="1">
      <c r="A1946" s="40" t="s">
        <v>2082</v>
      </c>
      <c r="B1946" s="525" t="s">
        <v>2085</v>
      </c>
      <c r="C1946" s="39" t="s">
        <v>1492</v>
      </c>
      <c r="D1946" s="1"/>
      <c r="E1946" s="39"/>
      <c r="F1946" s="1"/>
    </row>
    <row r="1947" spans="1:6" hidden="1">
      <c r="A1947" s="40" t="s">
        <v>2082</v>
      </c>
      <c r="B1947" s="525" t="s">
        <v>2086</v>
      </c>
      <c r="C1947" s="39" t="s">
        <v>1493</v>
      </c>
      <c r="D1947" s="1"/>
      <c r="E1947" s="39"/>
      <c r="F1947" s="1"/>
    </row>
    <row r="1948" spans="1:6" hidden="1">
      <c r="A1948" s="40" t="s">
        <v>2082</v>
      </c>
      <c r="B1948" s="525" t="s">
        <v>732</v>
      </c>
      <c r="C1948" s="39" t="s">
        <v>387</v>
      </c>
      <c r="D1948" s="1"/>
      <c r="E1948" s="39"/>
      <c r="F1948" s="1"/>
    </row>
    <row r="1949" spans="1:6" hidden="1">
      <c r="A1949" s="40" t="s">
        <v>2082</v>
      </c>
      <c r="B1949" s="525"/>
      <c r="C1949" s="39" t="s">
        <v>1495</v>
      </c>
      <c r="D1949" s="1"/>
      <c r="E1949" s="39"/>
      <c r="F1949" s="1"/>
    </row>
    <row r="1950" spans="1:6" hidden="1">
      <c r="A1950" s="40" t="s">
        <v>2082</v>
      </c>
      <c r="B1950" s="525"/>
      <c r="C1950" s="39" t="s">
        <v>1496</v>
      </c>
      <c r="D1950" s="1"/>
      <c r="E1950" s="39"/>
      <c r="F1950" s="1"/>
    </row>
    <row r="1951" spans="1:6" hidden="1">
      <c r="A1951" s="40" t="s">
        <v>2082</v>
      </c>
      <c r="B1951" s="525" t="s">
        <v>2087</v>
      </c>
      <c r="C1951" s="39" t="s">
        <v>1498</v>
      </c>
      <c r="D1951" s="1"/>
      <c r="E1951" s="39"/>
      <c r="F1951" s="1"/>
    </row>
    <row r="1952" spans="1:6" hidden="1">
      <c r="A1952" s="40" t="s">
        <v>2082</v>
      </c>
      <c r="B1952" s="525" t="s">
        <v>2088</v>
      </c>
      <c r="C1952" s="39" t="s">
        <v>1499</v>
      </c>
      <c r="D1952" s="1"/>
      <c r="E1952" s="39"/>
      <c r="F1952" s="1"/>
    </row>
    <row r="1953" spans="1:6" hidden="1">
      <c r="A1953" s="40" t="s">
        <v>2082</v>
      </c>
      <c r="B1953" s="39" t="s">
        <v>149</v>
      </c>
      <c r="C1953" s="39"/>
      <c r="D1953" s="1"/>
      <c r="E1953" s="39"/>
      <c r="F1953" s="1"/>
    </row>
    <row r="1954" spans="1:6" hidden="1">
      <c r="A1954" s="40" t="s">
        <v>2082</v>
      </c>
      <c r="B1954" s="39" t="s">
        <v>151</v>
      </c>
      <c r="C1954" s="516"/>
      <c r="D1954" s="1"/>
      <c r="E1954" s="39"/>
      <c r="F1954" s="1"/>
    </row>
    <row r="1955" spans="1:6" hidden="1">
      <c r="A1955" s="40" t="s">
        <v>2082</v>
      </c>
      <c r="B1955" s="39" t="s">
        <v>153</v>
      </c>
      <c r="C1955" s="39"/>
      <c r="D1955" s="1"/>
      <c r="E1955" s="39"/>
      <c r="F1955" s="1"/>
    </row>
    <row r="1956" spans="1:6" hidden="1">
      <c r="A1956" s="40" t="s">
        <v>2082</v>
      </c>
      <c r="B1956" s="39" t="s">
        <v>155</v>
      </c>
      <c r="C1956" s="39"/>
      <c r="D1956" s="1"/>
      <c r="E1956" s="39"/>
      <c r="F1956" s="1"/>
    </row>
    <row r="1957" spans="1:6" hidden="1">
      <c r="A1957" s="40" t="s">
        <v>2082</v>
      </c>
      <c r="B1957" s="39" t="s">
        <v>157</v>
      </c>
      <c r="C1957" s="39"/>
      <c r="D1957" s="1"/>
      <c r="E1957" s="39"/>
      <c r="F1957" s="1"/>
    </row>
    <row r="1958" spans="1:6" hidden="1">
      <c r="A1958" s="40" t="s">
        <v>2089</v>
      </c>
      <c r="B1958" s="39" t="s">
        <v>34</v>
      </c>
      <c r="C1958" s="39" t="s">
        <v>430</v>
      </c>
      <c r="D1958" s="1"/>
      <c r="E1958" s="39"/>
      <c r="F1958" s="1"/>
    </row>
    <row r="1959" spans="1:6" hidden="1">
      <c r="A1959" s="40" t="s">
        <v>2089</v>
      </c>
      <c r="B1959" s="39" t="s">
        <v>37</v>
      </c>
      <c r="C1959" s="39" t="s">
        <v>35</v>
      </c>
      <c r="D1959" s="1"/>
      <c r="E1959" s="39"/>
      <c r="F1959" s="1"/>
    </row>
    <row r="1960" spans="1:6" hidden="1">
      <c r="A1960" s="40" t="s">
        <v>2089</v>
      </c>
      <c r="B1960" s="39"/>
      <c r="C1960" s="39" t="s">
        <v>1485</v>
      </c>
      <c r="D1960" s="1"/>
      <c r="E1960" s="39"/>
      <c r="F1960" s="1"/>
    </row>
    <row r="1961" spans="1:6" hidden="1">
      <c r="A1961" s="40" t="s">
        <v>2089</v>
      </c>
      <c r="B1961" s="39" t="s">
        <v>2083</v>
      </c>
      <c r="C1961" s="39" t="s">
        <v>1486</v>
      </c>
      <c r="D1961" s="1"/>
      <c r="E1961" s="39"/>
      <c r="F1961" s="1"/>
    </row>
    <row r="1962" spans="1:6" hidden="1">
      <c r="A1962" s="40" t="s">
        <v>2089</v>
      </c>
      <c r="B1962" s="39"/>
      <c r="C1962" s="39" t="s">
        <v>1488</v>
      </c>
      <c r="D1962" s="1"/>
      <c r="E1962" s="39"/>
      <c r="F1962" s="1"/>
    </row>
    <row r="1963" spans="1:6" hidden="1">
      <c r="A1963" s="40" t="s">
        <v>2089</v>
      </c>
      <c r="B1963" s="39"/>
      <c r="C1963" s="39" t="s">
        <v>350</v>
      </c>
      <c r="D1963" s="1"/>
      <c r="E1963" s="39"/>
      <c r="F1963" s="1"/>
    </row>
    <row r="1964" spans="1:6" hidden="1">
      <c r="A1964" s="40" t="s">
        <v>2089</v>
      </c>
      <c r="B1964" s="39" t="s">
        <v>1961</v>
      </c>
      <c r="C1964" s="39" t="s">
        <v>1363</v>
      </c>
      <c r="D1964" s="1"/>
      <c r="E1964" s="39"/>
      <c r="F1964" s="1"/>
    </row>
    <row r="1965" spans="1:6" hidden="1">
      <c r="A1965" s="40" t="s">
        <v>2089</v>
      </c>
      <c r="B1965" s="39" t="s">
        <v>816</v>
      </c>
      <c r="C1965" s="39" t="s">
        <v>433</v>
      </c>
      <c r="D1965" s="1"/>
      <c r="E1965" s="39"/>
      <c r="F1965" s="1"/>
    </row>
    <row r="1966" spans="1:6" hidden="1">
      <c r="A1966" s="40" t="s">
        <v>2089</v>
      </c>
      <c r="B1966" s="39"/>
      <c r="C1966" s="39" t="s">
        <v>1489</v>
      </c>
      <c r="D1966" s="1"/>
      <c r="E1966" s="39"/>
      <c r="F1966" s="1"/>
    </row>
    <row r="1967" spans="1:6" hidden="1">
      <c r="A1967" s="40" t="s">
        <v>2089</v>
      </c>
      <c r="B1967" s="39" t="s">
        <v>2084</v>
      </c>
      <c r="C1967" s="60" t="s">
        <v>1490</v>
      </c>
      <c r="D1967" s="1"/>
      <c r="E1967" s="39"/>
      <c r="F1967" s="1"/>
    </row>
    <row r="1968" spans="1:6" hidden="1">
      <c r="A1968" s="40" t="s">
        <v>2089</v>
      </c>
      <c r="B1968" s="39"/>
      <c r="C1968" s="39" t="s">
        <v>1491</v>
      </c>
      <c r="D1968" s="1"/>
      <c r="E1968" s="39"/>
      <c r="F1968" s="1"/>
    </row>
    <row r="1969" spans="1:6" hidden="1">
      <c r="A1969" s="40" t="s">
        <v>2089</v>
      </c>
      <c r="B1969" s="39" t="s">
        <v>2085</v>
      </c>
      <c r="C1969" s="39" t="s">
        <v>1492</v>
      </c>
      <c r="D1969" s="1"/>
      <c r="E1969" s="39"/>
      <c r="F1969" s="1"/>
    </row>
    <row r="1970" spans="1:6" hidden="1">
      <c r="A1970" s="40" t="s">
        <v>2089</v>
      </c>
      <c r="B1970" s="39" t="s">
        <v>2090</v>
      </c>
      <c r="C1970" s="39" t="s">
        <v>1501</v>
      </c>
      <c r="D1970" s="1"/>
      <c r="E1970" s="39"/>
      <c r="F1970" s="1"/>
    </row>
    <row r="1971" spans="1:6" hidden="1">
      <c r="A1971" s="40" t="s">
        <v>2089</v>
      </c>
      <c r="B1971" s="39" t="s">
        <v>732</v>
      </c>
      <c r="C1971" s="39" t="s">
        <v>387</v>
      </c>
      <c r="D1971" s="1"/>
      <c r="E1971" s="39"/>
      <c r="F1971" s="1"/>
    </row>
    <row r="1972" spans="1:6" hidden="1">
      <c r="A1972" s="40" t="s">
        <v>2089</v>
      </c>
      <c r="B1972" s="39"/>
      <c r="C1972" s="39" t="s">
        <v>1495</v>
      </c>
      <c r="D1972" s="1"/>
      <c r="E1972" s="39"/>
      <c r="F1972" s="1"/>
    </row>
    <row r="1973" spans="1:6" hidden="1">
      <c r="A1973" s="40" t="s">
        <v>2089</v>
      </c>
      <c r="B1973" s="39"/>
      <c r="C1973" s="39" t="s">
        <v>1496</v>
      </c>
      <c r="D1973" s="1"/>
      <c r="E1973" s="39"/>
      <c r="F1973" s="1"/>
    </row>
    <row r="1974" spans="1:6" hidden="1">
      <c r="A1974" s="40" t="s">
        <v>2089</v>
      </c>
      <c r="B1974" s="39" t="s">
        <v>2087</v>
      </c>
      <c r="C1974" s="39" t="s">
        <v>1498</v>
      </c>
      <c r="D1974" s="1"/>
      <c r="E1974" s="39"/>
      <c r="F1974" s="1"/>
    </row>
    <row r="1975" spans="1:6" hidden="1">
      <c r="A1975" s="40" t="s">
        <v>2089</v>
      </c>
      <c r="B1975" s="39" t="s">
        <v>2088</v>
      </c>
      <c r="C1975" s="39" t="s">
        <v>1499</v>
      </c>
      <c r="D1975" s="1"/>
      <c r="E1975" s="39"/>
      <c r="F1975" s="1"/>
    </row>
    <row r="1976" spans="1:6" hidden="1">
      <c r="A1976" s="40" t="s">
        <v>2089</v>
      </c>
      <c r="B1976" s="39" t="s">
        <v>149</v>
      </c>
      <c r="C1976" s="516"/>
      <c r="D1976" s="1"/>
      <c r="E1976" s="39"/>
      <c r="F1976" s="1"/>
    </row>
    <row r="1977" spans="1:6" hidden="1">
      <c r="A1977" s="40" t="s">
        <v>2089</v>
      </c>
      <c r="B1977" s="39" t="s">
        <v>151</v>
      </c>
      <c r="C1977" s="516"/>
      <c r="D1977" s="1"/>
      <c r="E1977" s="39"/>
      <c r="F1977" s="1"/>
    </row>
    <row r="1978" spans="1:6" hidden="1">
      <c r="A1978" s="40" t="s">
        <v>2089</v>
      </c>
      <c r="B1978" s="39" t="s">
        <v>153</v>
      </c>
      <c r="C1978" s="39"/>
      <c r="D1978" s="1"/>
      <c r="E1978" s="39"/>
      <c r="F1978" s="1"/>
    </row>
    <row r="1979" spans="1:6" hidden="1">
      <c r="A1979" s="40" t="s">
        <v>2089</v>
      </c>
      <c r="B1979" s="39" t="s">
        <v>155</v>
      </c>
      <c r="C1979" s="39"/>
      <c r="D1979" s="1"/>
      <c r="E1979" s="39"/>
      <c r="F1979" s="1"/>
    </row>
    <row r="1980" spans="1:6" hidden="1">
      <c r="A1980" s="40" t="s">
        <v>2089</v>
      </c>
      <c r="B1980" s="39" t="s">
        <v>157</v>
      </c>
      <c r="C1980" s="39"/>
      <c r="D1980" s="1"/>
      <c r="E1980" s="39"/>
      <c r="F1980" s="1"/>
    </row>
    <row r="1981" spans="1:6" hidden="1">
      <c r="A1981" s="40" t="s">
        <v>2091</v>
      </c>
      <c r="B1981" s="76" t="s">
        <v>34</v>
      </c>
      <c r="C1981" s="39" t="s">
        <v>430</v>
      </c>
      <c r="D1981" s="1"/>
      <c r="E1981" s="39"/>
      <c r="F1981" s="1"/>
    </row>
    <row r="1982" spans="1:6" hidden="1">
      <c r="A1982" s="40" t="s">
        <v>2091</v>
      </c>
      <c r="B1982" s="39" t="s">
        <v>37</v>
      </c>
      <c r="C1982" s="39" t="s">
        <v>35</v>
      </c>
      <c r="D1982" s="1"/>
      <c r="E1982" s="39"/>
      <c r="F1982" s="1"/>
    </row>
    <row r="1983" spans="1:6" hidden="1">
      <c r="A1983" s="40" t="s">
        <v>2091</v>
      </c>
      <c r="B1983" s="39"/>
      <c r="C1983" s="39" t="s">
        <v>1485</v>
      </c>
      <c r="D1983" s="1"/>
      <c r="E1983" s="39"/>
      <c r="F1983" s="1"/>
    </row>
    <row r="1984" spans="1:6" hidden="1">
      <c r="A1984" s="40" t="s">
        <v>2091</v>
      </c>
      <c r="B1984" s="39" t="s">
        <v>2083</v>
      </c>
      <c r="C1984" s="39" t="s">
        <v>1486</v>
      </c>
      <c r="D1984" s="1"/>
      <c r="E1984" s="39"/>
      <c r="F1984" s="1"/>
    </row>
    <row r="1985" spans="1:6" hidden="1">
      <c r="A1985" s="40" t="s">
        <v>2091</v>
      </c>
      <c r="B1985" s="39"/>
      <c r="C1985" s="39" t="s">
        <v>1488</v>
      </c>
      <c r="D1985" s="1"/>
      <c r="E1985" s="39"/>
      <c r="F1985" s="1"/>
    </row>
    <row r="1986" spans="1:6" hidden="1">
      <c r="A1986" s="40" t="s">
        <v>2091</v>
      </c>
      <c r="B1986" s="39" t="s">
        <v>1961</v>
      </c>
      <c r="C1986" s="39" t="s">
        <v>1363</v>
      </c>
      <c r="D1986" s="1"/>
      <c r="E1986" s="39"/>
      <c r="F1986" s="1"/>
    </row>
    <row r="1987" spans="1:6" hidden="1">
      <c r="A1987" s="40" t="s">
        <v>2091</v>
      </c>
      <c r="B1987" s="39" t="s">
        <v>2084</v>
      </c>
      <c r="C1987" s="60" t="s">
        <v>1490</v>
      </c>
      <c r="D1987" s="1"/>
      <c r="E1987" s="39"/>
      <c r="F1987" s="1"/>
    </row>
    <row r="1988" spans="1:6" hidden="1">
      <c r="A1988" s="40" t="s">
        <v>2091</v>
      </c>
      <c r="B1988" s="39"/>
      <c r="C1988" s="39" t="s">
        <v>1491</v>
      </c>
      <c r="D1988" s="1"/>
      <c r="E1988" s="39"/>
      <c r="F1988" s="1"/>
    </row>
    <row r="1989" spans="1:6" hidden="1">
      <c r="A1989" s="40" t="s">
        <v>2091</v>
      </c>
      <c r="B1989" s="39" t="s">
        <v>2085</v>
      </c>
      <c r="C1989" s="39" t="s">
        <v>1492</v>
      </c>
      <c r="D1989" s="1"/>
      <c r="E1989" s="39"/>
      <c r="F1989" s="1"/>
    </row>
    <row r="1990" spans="1:6" hidden="1">
      <c r="A1990" s="40" t="s">
        <v>2091</v>
      </c>
      <c r="B1990" s="39" t="s">
        <v>2090</v>
      </c>
      <c r="C1990" s="39" t="s">
        <v>1501</v>
      </c>
      <c r="D1990" s="1"/>
      <c r="E1990" s="39"/>
      <c r="F1990" s="1"/>
    </row>
    <row r="1991" spans="1:6" hidden="1">
      <c r="A1991" s="40" t="s">
        <v>2091</v>
      </c>
      <c r="B1991" s="39" t="s">
        <v>732</v>
      </c>
      <c r="C1991" s="39" t="s">
        <v>387</v>
      </c>
      <c r="D1991" s="1"/>
      <c r="E1991" s="39"/>
      <c r="F1991" s="1"/>
    </row>
    <row r="1992" spans="1:6" hidden="1">
      <c r="A1992" s="40" t="s">
        <v>2091</v>
      </c>
      <c r="B1992" s="39"/>
      <c r="C1992" s="39" t="s">
        <v>1495</v>
      </c>
      <c r="D1992" s="1"/>
      <c r="E1992" s="39"/>
      <c r="F1992" s="1"/>
    </row>
    <row r="1993" spans="1:6" hidden="1">
      <c r="A1993" s="40" t="s">
        <v>2091</v>
      </c>
      <c r="B1993" s="39" t="s">
        <v>2092</v>
      </c>
      <c r="C1993" s="39" t="s">
        <v>1502</v>
      </c>
      <c r="D1993" s="1"/>
      <c r="E1993" s="39"/>
      <c r="F1993" s="1"/>
    </row>
    <row r="1994" spans="1:6" hidden="1">
      <c r="A1994" s="40" t="s">
        <v>2091</v>
      </c>
      <c r="B1994" s="39" t="s">
        <v>2087</v>
      </c>
      <c r="C1994" s="39" t="s">
        <v>1498</v>
      </c>
      <c r="D1994" s="1"/>
      <c r="E1994" s="39"/>
      <c r="F1994" s="1"/>
    </row>
    <row r="1995" spans="1:6" hidden="1">
      <c r="A1995" s="40" t="s">
        <v>2091</v>
      </c>
      <c r="B1995" s="39"/>
      <c r="C1995" s="39" t="s">
        <v>350</v>
      </c>
      <c r="D1995" s="1"/>
      <c r="E1995" s="39"/>
      <c r="F1995" s="1"/>
    </row>
    <row r="1996" spans="1:6" hidden="1">
      <c r="A1996" s="40" t="s">
        <v>2091</v>
      </c>
      <c r="B1996" s="76" t="s">
        <v>149</v>
      </c>
      <c r="C1996" s="39"/>
      <c r="D1996" s="1"/>
      <c r="E1996" s="39"/>
      <c r="F1996" s="1"/>
    </row>
    <row r="1997" spans="1:6" hidden="1">
      <c r="A1997" s="40" t="s">
        <v>2091</v>
      </c>
      <c r="B1997" s="76" t="s">
        <v>151</v>
      </c>
      <c r="C1997" s="39"/>
      <c r="D1997" s="1"/>
      <c r="E1997" s="39"/>
      <c r="F1997" s="1"/>
    </row>
    <row r="1998" spans="1:6" hidden="1">
      <c r="A1998" s="40" t="s">
        <v>2091</v>
      </c>
      <c r="B1998" s="76" t="s">
        <v>153</v>
      </c>
      <c r="C1998" s="39"/>
      <c r="D1998" s="1"/>
      <c r="E1998" s="39"/>
      <c r="F1998" s="1"/>
    </row>
    <row r="1999" spans="1:6" hidden="1">
      <c r="A1999" s="40" t="s">
        <v>2091</v>
      </c>
      <c r="B1999" s="76" t="s">
        <v>155</v>
      </c>
      <c r="C1999" s="516"/>
      <c r="D1999" s="1"/>
      <c r="E1999" s="39"/>
      <c r="F1999" s="1"/>
    </row>
    <row r="2000" spans="1:6" hidden="1">
      <c r="A2000" s="40" t="s">
        <v>2091</v>
      </c>
      <c r="B2000" s="76" t="s">
        <v>157</v>
      </c>
      <c r="C2000" s="39"/>
      <c r="D2000" s="1"/>
      <c r="E2000" s="39"/>
      <c r="F2000" s="1"/>
    </row>
    <row r="2001" spans="1:6" hidden="1">
      <c r="A2001" s="40" t="s">
        <v>2093</v>
      </c>
      <c r="B2001" s="39" t="s">
        <v>34</v>
      </c>
      <c r="C2001" s="39" t="s">
        <v>430</v>
      </c>
      <c r="D2001" s="1"/>
      <c r="E2001" s="39"/>
      <c r="F2001" s="1"/>
    </row>
    <row r="2002" spans="1:6" hidden="1">
      <c r="A2002" s="40" t="s">
        <v>2093</v>
      </c>
      <c r="B2002" s="39" t="s">
        <v>37</v>
      </c>
      <c r="C2002" s="39" t="s">
        <v>35</v>
      </c>
      <c r="D2002" s="1"/>
      <c r="E2002" s="39"/>
      <c r="F2002" s="1"/>
    </row>
    <row r="2003" spans="1:6" hidden="1">
      <c r="A2003" s="40" t="s">
        <v>2093</v>
      </c>
      <c r="B2003" s="39"/>
      <c r="C2003" s="39" t="s">
        <v>1485</v>
      </c>
      <c r="D2003" s="1"/>
      <c r="E2003" s="39"/>
      <c r="F2003" s="1"/>
    </row>
    <row r="2004" spans="1:6" hidden="1">
      <c r="A2004" s="40" t="s">
        <v>2093</v>
      </c>
      <c r="B2004" s="39" t="s">
        <v>2083</v>
      </c>
      <c r="C2004" s="39" t="s">
        <v>1486</v>
      </c>
      <c r="D2004" s="1"/>
      <c r="E2004" s="39"/>
      <c r="F2004" s="1"/>
    </row>
    <row r="2005" spans="1:6" hidden="1">
      <c r="A2005" s="40" t="s">
        <v>2093</v>
      </c>
      <c r="B2005" s="39"/>
      <c r="C2005" s="39" t="s">
        <v>1488</v>
      </c>
      <c r="D2005" s="1"/>
      <c r="E2005" s="39"/>
      <c r="F2005" s="1"/>
    </row>
    <row r="2006" spans="1:6" hidden="1">
      <c r="A2006" s="40" t="s">
        <v>2093</v>
      </c>
      <c r="B2006" s="39" t="s">
        <v>1539</v>
      </c>
      <c r="C2006" s="39" t="s">
        <v>835</v>
      </c>
      <c r="D2006" s="1"/>
      <c r="E2006" s="39"/>
      <c r="F2006" s="1"/>
    </row>
    <row r="2007" spans="1:6" hidden="1">
      <c r="A2007" s="40" t="s">
        <v>2093</v>
      </c>
      <c r="B2007" s="39"/>
      <c r="C2007" s="60" t="s">
        <v>350</v>
      </c>
      <c r="D2007" s="1"/>
      <c r="E2007" s="39"/>
      <c r="F2007" s="1"/>
    </row>
    <row r="2008" spans="1:6" hidden="1">
      <c r="A2008" s="40" t="s">
        <v>2093</v>
      </c>
      <c r="B2008" s="39" t="s">
        <v>2094</v>
      </c>
      <c r="C2008" s="39" t="s">
        <v>1504</v>
      </c>
      <c r="D2008" s="1"/>
      <c r="E2008" s="39"/>
      <c r="F2008" s="1"/>
    </row>
    <row r="2009" spans="1:6" hidden="1">
      <c r="A2009" s="40" t="s">
        <v>2093</v>
      </c>
      <c r="B2009" s="39" t="s">
        <v>2095</v>
      </c>
      <c r="C2009" s="39" t="s">
        <v>1506</v>
      </c>
      <c r="D2009" s="1"/>
      <c r="E2009" s="39"/>
      <c r="F2009" s="1"/>
    </row>
    <row r="2010" spans="1:6" hidden="1">
      <c r="A2010" s="40" t="s">
        <v>2093</v>
      </c>
      <c r="B2010" s="39"/>
      <c r="C2010" s="39" t="s">
        <v>1496</v>
      </c>
      <c r="D2010" s="1"/>
      <c r="E2010" s="39"/>
      <c r="F2010" s="1"/>
    </row>
    <row r="2011" spans="1:6" hidden="1">
      <c r="A2011" s="40" t="s">
        <v>2093</v>
      </c>
      <c r="B2011" s="39" t="s">
        <v>2096</v>
      </c>
      <c r="C2011" s="39" t="s">
        <v>1508</v>
      </c>
      <c r="D2011" s="1"/>
      <c r="E2011" s="39"/>
      <c r="F2011" s="1"/>
    </row>
    <row r="2012" spans="1:6" hidden="1">
      <c r="A2012" s="40" t="s">
        <v>2093</v>
      </c>
      <c r="B2012" s="39" t="s">
        <v>2097</v>
      </c>
      <c r="C2012" s="39" t="s">
        <v>1510</v>
      </c>
      <c r="D2012" s="1"/>
      <c r="E2012" s="39"/>
      <c r="F2012" s="1"/>
    </row>
    <row r="2013" spans="1:6" hidden="1">
      <c r="A2013" s="40" t="s">
        <v>2093</v>
      </c>
      <c r="B2013" s="39"/>
      <c r="C2013" s="40" t="s">
        <v>1511</v>
      </c>
      <c r="D2013" s="1"/>
      <c r="E2013" s="39"/>
      <c r="F2013" s="1"/>
    </row>
    <row r="2014" spans="1:6" hidden="1">
      <c r="A2014" s="40" t="s">
        <v>2093</v>
      </c>
      <c r="B2014" s="39" t="s">
        <v>2098</v>
      </c>
      <c r="C2014" s="39" t="s">
        <v>1512</v>
      </c>
      <c r="D2014" s="1"/>
      <c r="E2014" s="39"/>
      <c r="F2014" s="1"/>
    </row>
    <row r="2015" spans="1:6" hidden="1">
      <c r="A2015" s="40" t="s">
        <v>2093</v>
      </c>
      <c r="B2015" s="39" t="s">
        <v>1961</v>
      </c>
      <c r="C2015" s="39" t="s">
        <v>1363</v>
      </c>
      <c r="D2015" s="1"/>
      <c r="E2015" s="39"/>
      <c r="F2015" s="1"/>
    </row>
    <row r="2016" spans="1:6" hidden="1">
      <c r="A2016" s="40" t="s">
        <v>2093</v>
      </c>
      <c r="B2016" s="39" t="s">
        <v>816</v>
      </c>
      <c r="C2016" s="39" t="s">
        <v>433</v>
      </c>
      <c r="D2016" s="1"/>
      <c r="E2016" s="39"/>
      <c r="F2016" s="1"/>
    </row>
    <row r="2017" spans="1:6" hidden="1">
      <c r="A2017" s="40" t="s">
        <v>2093</v>
      </c>
      <c r="B2017" s="39"/>
      <c r="C2017" s="39" t="s">
        <v>1489</v>
      </c>
      <c r="D2017" s="1"/>
      <c r="E2017" s="39"/>
      <c r="F2017" s="1"/>
    </row>
    <row r="2018" spans="1:6" hidden="1">
      <c r="A2018" s="40" t="s">
        <v>2093</v>
      </c>
      <c r="B2018" s="39" t="s">
        <v>2085</v>
      </c>
      <c r="C2018" s="39" t="s">
        <v>1492</v>
      </c>
      <c r="D2018" s="1"/>
      <c r="E2018" s="39"/>
      <c r="F2018" s="1"/>
    </row>
    <row r="2019" spans="1:6" hidden="1">
      <c r="A2019" s="40" t="s">
        <v>2093</v>
      </c>
      <c r="B2019" s="39" t="s">
        <v>2090</v>
      </c>
      <c r="C2019" s="39" t="s">
        <v>1501</v>
      </c>
      <c r="D2019" s="1"/>
      <c r="E2019" s="39"/>
      <c r="F2019" s="1"/>
    </row>
    <row r="2020" spans="1:6" hidden="1">
      <c r="A2020" s="40" t="s">
        <v>2093</v>
      </c>
      <c r="B2020" s="39" t="s">
        <v>732</v>
      </c>
      <c r="C2020" s="39" t="s">
        <v>387</v>
      </c>
      <c r="D2020" s="1"/>
      <c r="E2020" s="39"/>
      <c r="F2020" s="1"/>
    </row>
    <row r="2021" spans="1:6" hidden="1">
      <c r="A2021" s="40" t="s">
        <v>2093</v>
      </c>
      <c r="B2021" s="39" t="s">
        <v>174</v>
      </c>
      <c r="C2021" s="39" t="s">
        <v>148</v>
      </c>
      <c r="D2021" s="1"/>
      <c r="E2021" s="39"/>
      <c r="F2021" s="1"/>
    </row>
    <row r="2022" spans="1:6" hidden="1">
      <c r="A2022" s="40" t="s">
        <v>2093</v>
      </c>
      <c r="B2022" s="39" t="s">
        <v>2099</v>
      </c>
      <c r="C2022" s="39" t="s">
        <v>1513</v>
      </c>
      <c r="D2022" s="1"/>
      <c r="E2022" s="39"/>
      <c r="F2022" s="1"/>
    </row>
    <row r="2023" spans="1:6" hidden="1">
      <c r="A2023" s="40" t="s">
        <v>2093</v>
      </c>
      <c r="B2023" s="39" t="s">
        <v>2100</v>
      </c>
      <c r="C2023" s="39" t="s">
        <v>1514</v>
      </c>
      <c r="D2023" s="1"/>
      <c r="E2023" s="39"/>
      <c r="F2023" s="1"/>
    </row>
    <row r="2024" spans="1:6" hidden="1">
      <c r="A2024" s="40" t="s">
        <v>2093</v>
      </c>
      <c r="B2024" s="39" t="s">
        <v>2087</v>
      </c>
      <c r="C2024" s="39" t="s">
        <v>1498</v>
      </c>
      <c r="D2024" s="1"/>
      <c r="E2024" s="39"/>
      <c r="F2024" s="1"/>
    </row>
    <row r="2025" spans="1:6" hidden="1">
      <c r="A2025" s="40" t="s">
        <v>2093</v>
      </c>
      <c r="B2025" s="39" t="s">
        <v>2088</v>
      </c>
      <c r="C2025" s="60" t="s">
        <v>1499</v>
      </c>
      <c r="D2025" s="1"/>
      <c r="E2025" s="39"/>
      <c r="F2025" s="1"/>
    </row>
    <row r="2026" spans="1:6" hidden="1">
      <c r="A2026" s="40" t="s">
        <v>2093</v>
      </c>
      <c r="B2026" s="39" t="s">
        <v>149</v>
      </c>
      <c r="C2026" s="39"/>
      <c r="D2026" s="1"/>
      <c r="E2026" s="39"/>
      <c r="F2026" s="1"/>
    </row>
    <row r="2027" spans="1:6" hidden="1">
      <c r="A2027" s="40" t="s">
        <v>2093</v>
      </c>
      <c r="B2027" s="39" t="s">
        <v>151</v>
      </c>
      <c r="C2027" s="39"/>
      <c r="D2027" s="1"/>
      <c r="E2027" s="39"/>
      <c r="F2027" s="1"/>
    </row>
    <row r="2028" spans="1:6" hidden="1">
      <c r="A2028" s="40" t="s">
        <v>2093</v>
      </c>
      <c r="B2028" s="39" t="s">
        <v>153</v>
      </c>
      <c r="C2028" s="39"/>
      <c r="D2028" s="1"/>
      <c r="E2028" s="39"/>
      <c r="F2028" s="1"/>
    </row>
    <row r="2029" spans="1:6" hidden="1">
      <c r="A2029" s="40" t="s">
        <v>2093</v>
      </c>
      <c r="B2029" s="39" t="s">
        <v>155</v>
      </c>
      <c r="C2029" s="39"/>
      <c r="D2029" s="1"/>
      <c r="E2029" s="39"/>
      <c r="F2029" s="1"/>
    </row>
    <row r="2030" spans="1:6" hidden="1">
      <c r="A2030" s="40" t="s">
        <v>2093</v>
      </c>
      <c r="B2030" s="39" t="s">
        <v>157</v>
      </c>
      <c r="C2030" s="39"/>
      <c r="D2030" s="1"/>
      <c r="E2030" s="39"/>
      <c r="F2030" s="1"/>
    </row>
    <row r="2031" spans="1:6" hidden="1">
      <c r="A2031" s="40" t="s">
        <v>2101</v>
      </c>
      <c r="B2031" s="39" t="s">
        <v>34</v>
      </c>
      <c r="C2031" s="39" t="s">
        <v>430</v>
      </c>
      <c r="D2031" s="1"/>
      <c r="E2031" s="39"/>
      <c r="F2031" s="1"/>
    </row>
    <row r="2032" spans="1:6" hidden="1">
      <c r="A2032" s="40" t="s">
        <v>2101</v>
      </c>
      <c r="B2032" s="39" t="s">
        <v>37</v>
      </c>
      <c r="C2032" s="39" t="s">
        <v>35</v>
      </c>
      <c r="D2032" s="1"/>
      <c r="E2032" s="39"/>
      <c r="F2032" s="1"/>
    </row>
    <row r="2033" spans="1:6" hidden="1">
      <c r="A2033" s="40" t="s">
        <v>2101</v>
      </c>
      <c r="B2033" s="39"/>
      <c r="C2033" s="39" t="s">
        <v>1485</v>
      </c>
      <c r="D2033" s="1"/>
      <c r="E2033" s="39"/>
      <c r="F2033" s="1"/>
    </row>
    <row r="2034" spans="1:6" hidden="1">
      <c r="A2034" s="40" t="s">
        <v>2101</v>
      </c>
      <c r="B2034" s="39" t="s">
        <v>2083</v>
      </c>
      <c r="C2034" s="39" t="s">
        <v>1486</v>
      </c>
      <c r="D2034" s="1"/>
      <c r="E2034" s="39"/>
      <c r="F2034" s="1"/>
    </row>
    <row r="2035" spans="1:6" hidden="1">
      <c r="A2035" s="40" t="s">
        <v>2101</v>
      </c>
      <c r="B2035" s="39"/>
      <c r="C2035" s="39" t="s">
        <v>1488</v>
      </c>
      <c r="D2035" s="1"/>
      <c r="E2035" s="39"/>
      <c r="F2035" s="1"/>
    </row>
    <row r="2036" spans="1:6" hidden="1">
      <c r="A2036" s="40" t="s">
        <v>2101</v>
      </c>
      <c r="B2036" s="39" t="s">
        <v>1539</v>
      </c>
      <c r="C2036" s="39" t="s">
        <v>835</v>
      </c>
      <c r="D2036" s="1"/>
      <c r="E2036" s="39"/>
      <c r="F2036" s="1"/>
    </row>
    <row r="2037" spans="1:6" hidden="1">
      <c r="A2037" s="40" t="s">
        <v>2101</v>
      </c>
      <c r="B2037" s="39"/>
      <c r="C2037" s="60" t="s">
        <v>350</v>
      </c>
      <c r="D2037" s="1"/>
      <c r="E2037" s="39"/>
      <c r="F2037" s="1"/>
    </row>
    <row r="2038" spans="1:6" hidden="1">
      <c r="A2038" s="40" t="s">
        <v>2101</v>
      </c>
      <c r="B2038" s="39" t="s">
        <v>2094</v>
      </c>
      <c r="C2038" s="39" t="s">
        <v>1504</v>
      </c>
      <c r="D2038" s="1"/>
      <c r="E2038" s="39"/>
      <c r="F2038" s="1"/>
    </row>
    <row r="2039" spans="1:6" hidden="1">
      <c r="A2039" s="40" t="s">
        <v>2101</v>
      </c>
      <c r="B2039" s="39" t="s">
        <v>2095</v>
      </c>
      <c r="C2039" s="39" t="s">
        <v>1506</v>
      </c>
      <c r="D2039" s="1"/>
      <c r="E2039" s="39"/>
      <c r="F2039" s="1"/>
    </row>
    <row r="2040" spans="1:6" hidden="1">
      <c r="A2040" s="40" t="s">
        <v>2101</v>
      </c>
      <c r="B2040" s="39"/>
      <c r="C2040" s="39" t="s">
        <v>1496</v>
      </c>
      <c r="D2040" s="1"/>
      <c r="E2040" s="39"/>
      <c r="F2040" s="496" t="s">
        <v>2102</v>
      </c>
    </row>
    <row r="2041" spans="1:6" hidden="1">
      <c r="A2041" s="40" t="s">
        <v>2101</v>
      </c>
      <c r="B2041" s="39" t="s">
        <v>2096</v>
      </c>
      <c r="C2041" s="39" t="s">
        <v>1508</v>
      </c>
      <c r="D2041" s="1"/>
      <c r="E2041" s="39"/>
      <c r="F2041" s="1"/>
    </row>
    <row r="2042" spans="1:6" hidden="1">
      <c r="A2042" s="40" t="s">
        <v>2101</v>
      </c>
      <c r="B2042" s="39" t="s">
        <v>2097</v>
      </c>
      <c r="C2042" s="39" t="s">
        <v>1510</v>
      </c>
      <c r="D2042" s="1"/>
      <c r="E2042" s="39"/>
      <c r="F2042" s="1"/>
    </row>
    <row r="2043" spans="1:6" hidden="1">
      <c r="A2043" s="40" t="s">
        <v>2101</v>
      </c>
      <c r="B2043" s="39"/>
      <c r="C2043" s="40" t="s">
        <v>1511</v>
      </c>
      <c r="D2043" s="1"/>
      <c r="E2043" s="39"/>
      <c r="F2043" s="1"/>
    </row>
    <row r="2044" spans="1:6" hidden="1">
      <c r="A2044" s="40" t="s">
        <v>2101</v>
      </c>
      <c r="B2044" s="39" t="s">
        <v>2098</v>
      </c>
      <c r="C2044" s="39" t="s">
        <v>1512</v>
      </c>
      <c r="D2044" s="1"/>
      <c r="E2044" s="39"/>
      <c r="F2044" s="1"/>
    </row>
    <row r="2045" spans="1:6" hidden="1">
      <c r="A2045" s="40" t="s">
        <v>2101</v>
      </c>
      <c r="B2045" s="39" t="s">
        <v>816</v>
      </c>
      <c r="C2045" s="39" t="s">
        <v>433</v>
      </c>
      <c r="D2045" s="1"/>
      <c r="E2045" s="39"/>
      <c r="F2045" s="1"/>
    </row>
    <row r="2046" spans="1:6" hidden="1">
      <c r="A2046" s="40" t="s">
        <v>2101</v>
      </c>
      <c r="B2046" s="39"/>
      <c r="C2046" s="39" t="s">
        <v>1489</v>
      </c>
      <c r="D2046" s="1"/>
      <c r="E2046" s="39"/>
      <c r="F2046" s="1"/>
    </row>
    <row r="2047" spans="1:6" hidden="1">
      <c r="A2047" s="40" t="s">
        <v>2101</v>
      </c>
      <c r="B2047" s="39" t="s">
        <v>2085</v>
      </c>
      <c r="C2047" s="39" t="s">
        <v>1492</v>
      </c>
      <c r="D2047" s="1"/>
      <c r="E2047" s="39"/>
      <c r="F2047" s="1"/>
    </row>
    <row r="2048" spans="1:6" hidden="1">
      <c r="A2048" s="40" t="s">
        <v>2101</v>
      </c>
      <c r="B2048" s="39" t="s">
        <v>2090</v>
      </c>
      <c r="C2048" s="39" t="s">
        <v>1501</v>
      </c>
      <c r="D2048" s="1"/>
      <c r="E2048" s="39"/>
      <c r="F2048" s="1"/>
    </row>
    <row r="2049" spans="1:6" hidden="1">
      <c r="A2049" s="40" t="s">
        <v>2101</v>
      </c>
      <c r="B2049" s="39" t="s">
        <v>732</v>
      </c>
      <c r="C2049" s="39" t="s">
        <v>387</v>
      </c>
      <c r="D2049" s="1"/>
      <c r="E2049" s="39"/>
      <c r="F2049" s="1"/>
    </row>
    <row r="2050" spans="1:6" hidden="1">
      <c r="A2050" s="40" t="s">
        <v>2101</v>
      </c>
      <c r="B2050" s="39"/>
      <c r="C2050" s="39" t="s">
        <v>1515</v>
      </c>
      <c r="D2050" s="1"/>
      <c r="E2050" s="39"/>
      <c r="F2050" s="1" t="s">
        <v>2103</v>
      </c>
    </row>
    <row r="2051" spans="1:6" hidden="1">
      <c r="A2051" s="40" t="s">
        <v>2101</v>
      </c>
      <c r="B2051" s="39"/>
      <c r="C2051" s="39" t="s">
        <v>1517</v>
      </c>
      <c r="D2051" s="1"/>
      <c r="E2051" s="39"/>
      <c r="F2051" s="526" t="s">
        <v>2104</v>
      </c>
    </row>
    <row r="2052" spans="1:6" hidden="1">
      <c r="A2052" s="40" t="s">
        <v>2101</v>
      </c>
      <c r="B2052" s="39"/>
      <c r="C2052" s="39" t="s">
        <v>1518</v>
      </c>
      <c r="D2052" s="1"/>
      <c r="E2052" s="39"/>
      <c r="F2052" s="496" t="s">
        <v>2105</v>
      </c>
    </row>
    <row r="2053" spans="1:6" hidden="1">
      <c r="A2053" s="40" t="s">
        <v>2101</v>
      </c>
      <c r="B2053" s="39"/>
      <c r="C2053" s="39" t="s">
        <v>1520</v>
      </c>
      <c r="D2053" s="1"/>
      <c r="E2053" s="39"/>
      <c r="F2053" s="496" t="s">
        <v>2106</v>
      </c>
    </row>
    <row r="2054" spans="1:6" hidden="1">
      <c r="A2054" s="40" t="s">
        <v>2101</v>
      </c>
      <c r="B2054" s="39"/>
      <c r="C2054" s="39" t="s">
        <v>1522</v>
      </c>
      <c r="D2054" s="1"/>
      <c r="E2054" s="39"/>
      <c r="F2054" s="496" t="s">
        <v>2107</v>
      </c>
    </row>
    <row r="2055" spans="1:6" hidden="1">
      <c r="A2055" s="40" t="s">
        <v>2101</v>
      </c>
      <c r="B2055" s="39" t="s">
        <v>2108</v>
      </c>
      <c r="C2055" s="39" t="s">
        <v>1524</v>
      </c>
      <c r="D2055" s="1"/>
      <c r="E2055" s="39"/>
      <c r="F2055" s="1"/>
    </row>
    <row r="2056" spans="1:6" hidden="1">
      <c r="A2056" s="40" t="s">
        <v>2101</v>
      </c>
      <c r="B2056" s="39"/>
      <c r="C2056" s="39" t="s">
        <v>1526</v>
      </c>
      <c r="D2056" s="1"/>
      <c r="E2056" s="39"/>
      <c r="F2056" s="1"/>
    </row>
    <row r="2057" spans="1:6" hidden="1">
      <c r="A2057" s="40" t="s">
        <v>2101</v>
      </c>
      <c r="B2057" s="39" t="s">
        <v>174</v>
      </c>
      <c r="C2057" s="39" t="s">
        <v>148</v>
      </c>
      <c r="D2057" s="1"/>
      <c r="E2057" s="39"/>
      <c r="F2057" s="1"/>
    </row>
    <row r="2058" spans="1:6" hidden="1">
      <c r="A2058" s="40" t="s">
        <v>2101</v>
      </c>
      <c r="B2058" s="39" t="s">
        <v>2100</v>
      </c>
      <c r="C2058" s="39" t="s">
        <v>1514</v>
      </c>
      <c r="D2058" s="1"/>
      <c r="E2058" s="39"/>
      <c r="F2058" s="1"/>
    </row>
    <row r="2059" spans="1:6" hidden="1">
      <c r="A2059" s="40" t="s">
        <v>2101</v>
      </c>
      <c r="B2059" s="39"/>
      <c r="C2059" s="39" t="s">
        <v>1527</v>
      </c>
      <c r="D2059" s="1"/>
      <c r="E2059" s="39"/>
      <c r="F2059" s="1" t="s">
        <v>2109</v>
      </c>
    </row>
    <row r="2060" spans="1:6" hidden="1">
      <c r="A2060" s="40" t="s">
        <v>2101</v>
      </c>
      <c r="B2060" s="39" t="s">
        <v>2110</v>
      </c>
      <c r="C2060" s="39" t="s">
        <v>1529</v>
      </c>
      <c r="D2060" s="1"/>
      <c r="E2060" s="39"/>
      <c r="F2060" s="1"/>
    </row>
    <row r="2061" spans="1:6" hidden="1">
      <c r="A2061" s="40" t="s">
        <v>2101</v>
      </c>
      <c r="B2061" s="39" t="s">
        <v>2087</v>
      </c>
      <c r="C2061" s="39" t="s">
        <v>1498</v>
      </c>
      <c r="D2061" s="1"/>
      <c r="E2061" s="39"/>
      <c r="F2061" s="1"/>
    </row>
    <row r="2062" spans="1:6" hidden="1">
      <c r="A2062" s="40" t="s">
        <v>2101</v>
      </c>
      <c r="B2062" s="39" t="s">
        <v>2088</v>
      </c>
      <c r="C2062" s="60" t="s">
        <v>1499</v>
      </c>
      <c r="D2062" s="1"/>
      <c r="E2062" s="39"/>
      <c r="F2062" s="1"/>
    </row>
    <row r="2063" spans="1:6" hidden="1">
      <c r="A2063" s="40" t="s">
        <v>2101</v>
      </c>
      <c r="B2063" s="39" t="s">
        <v>149</v>
      </c>
      <c r="C2063" s="39"/>
      <c r="D2063" s="1"/>
      <c r="E2063" s="39"/>
      <c r="F2063" s="1"/>
    </row>
    <row r="2064" spans="1:6" hidden="1">
      <c r="A2064" s="40" t="s">
        <v>2101</v>
      </c>
      <c r="B2064" s="39" t="s">
        <v>151</v>
      </c>
      <c r="C2064" s="39"/>
      <c r="D2064" s="1"/>
      <c r="E2064" s="39"/>
      <c r="F2064" s="1"/>
    </row>
    <row r="2065" spans="1:6" hidden="1">
      <c r="A2065" s="40" t="s">
        <v>2101</v>
      </c>
      <c r="B2065" s="39" t="s">
        <v>153</v>
      </c>
      <c r="C2065" s="39"/>
      <c r="D2065" s="1"/>
      <c r="E2065" s="39"/>
      <c r="F2065" s="1"/>
    </row>
    <row r="2066" spans="1:6" hidden="1">
      <c r="A2066" s="40" t="s">
        <v>2101</v>
      </c>
      <c r="B2066" s="39" t="s">
        <v>155</v>
      </c>
      <c r="C2066" s="39"/>
      <c r="D2066" s="1"/>
      <c r="E2066" s="39"/>
      <c r="F2066" s="1"/>
    </row>
    <row r="2067" spans="1:6" hidden="1">
      <c r="A2067" s="40" t="s">
        <v>2101</v>
      </c>
      <c r="B2067" s="39" t="s">
        <v>157</v>
      </c>
      <c r="C2067" s="39"/>
      <c r="D2067" s="1"/>
      <c r="E2067" s="39"/>
      <c r="F2067" s="1"/>
    </row>
    <row r="2068" spans="1:6" hidden="1">
      <c r="A2068" s="40" t="s">
        <v>2111</v>
      </c>
      <c r="B2068" s="258" t="s">
        <v>34</v>
      </c>
      <c r="C2068" s="39" t="s">
        <v>430</v>
      </c>
      <c r="D2068" s="1"/>
      <c r="E2068" s="39"/>
      <c r="F2068" s="1"/>
    </row>
    <row r="2069" spans="1:6" hidden="1">
      <c r="A2069" s="40" t="s">
        <v>2111</v>
      </c>
      <c r="B2069" s="39" t="s">
        <v>37</v>
      </c>
      <c r="C2069" s="39" t="s">
        <v>35</v>
      </c>
      <c r="D2069" s="1"/>
      <c r="E2069" s="39"/>
      <c r="F2069" s="1"/>
    </row>
    <row r="2070" spans="1:6" hidden="1">
      <c r="A2070" s="40" t="s">
        <v>2111</v>
      </c>
      <c r="B2070" s="39"/>
      <c r="C2070" s="39" t="s">
        <v>1531</v>
      </c>
      <c r="D2070" s="1"/>
      <c r="E2070" s="39" t="s">
        <v>2112</v>
      </c>
      <c r="F2070" s="1"/>
    </row>
    <row r="2071" spans="1:6" hidden="1">
      <c r="A2071" s="40" t="s">
        <v>2111</v>
      </c>
      <c r="B2071" s="39"/>
      <c r="C2071" s="39" t="s">
        <v>350</v>
      </c>
      <c r="D2071" s="1"/>
      <c r="E2071" s="39"/>
      <c r="F2071" s="1"/>
    </row>
    <row r="2072" spans="1:6" hidden="1">
      <c r="A2072" s="40" t="s">
        <v>2111</v>
      </c>
      <c r="B2072" s="39"/>
      <c r="C2072" s="39" t="s">
        <v>1532</v>
      </c>
      <c r="D2072" s="1"/>
      <c r="E2072" s="39"/>
      <c r="F2072" s="527" t="s">
        <v>2113</v>
      </c>
    </row>
    <row r="2073" spans="1:6" hidden="1">
      <c r="A2073" s="40" t="s">
        <v>2111</v>
      </c>
      <c r="B2073" s="39" t="s">
        <v>2114</v>
      </c>
      <c r="C2073" s="39" t="s">
        <v>1534</v>
      </c>
      <c r="D2073" s="1"/>
      <c r="E2073" s="39"/>
      <c r="F2073" s="1"/>
    </row>
    <row r="2074" spans="1:6" hidden="1">
      <c r="A2074" s="40" t="s">
        <v>2111</v>
      </c>
      <c r="B2074" s="39" t="s">
        <v>301</v>
      </c>
      <c r="C2074" s="39" t="s">
        <v>217</v>
      </c>
      <c r="D2074" s="1"/>
      <c r="E2074" s="39"/>
      <c r="F2074" s="1"/>
    </row>
    <row r="2075" spans="1:6" hidden="1">
      <c r="A2075" s="40" t="s">
        <v>2111</v>
      </c>
      <c r="B2075" s="528" t="s">
        <v>149</v>
      </c>
      <c r="C2075" s="39"/>
      <c r="D2075" s="1"/>
      <c r="E2075" s="39"/>
      <c r="F2075" s="1"/>
    </row>
    <row r="2076" spans="1:6" hidden="1">
      <c r="A2076" s="40" t="s">
        <v>2111</v>
      </c>
      <c r="B2076" s="528" t="s">
        <v>151</v>
      </c>
      <c r="C2076" s="39"/>
      <c r="D2076" s="1"/>
      <c r="E2076" s="39"/>
      <c r="F2076" s="1"/>
    </row>
    <row r="2077" spans="1:6" hidden="1">
      <c r="A2077" s="40" t="s">
        <v>2111</v>
      </c>
      <c r="B2077" s="528" t="s">
        <v>153</v>
      </c>
      <c r="C2077" s="39"/>
      <c r="D2077" s="1"/>
      <c r="E2077" s="39"/>
      <c r="F2077" s="1"/>
    </row>
    <row r="2078" spans="1:6" hidden="1">
      <c r="A2078" s="40" t="s">
        <v>2111</v>
      </c>
      <c r="B2078" s="528" t="s">
        <v>155</v>
      </c>
      <c r="C2078" s="39"/>
      <c r="D2078" s="1"/>
      <c r="E2078" s="39"/>
      <c r="F2078" s="1"/>
    </row>
    <row r="2079" spans="1:6" hidden="1">
      <c r="A2079" s="40" t="s">
        <v>2111</v>
      </c>
      <c r="B2079" s="528" t="s">
        <v>157</v>
      </c>
      <c r="C2079" s="39"/>
      <c r="D2079" s="1"/>
      <c r="E2079" s="39"/>
      <c r="F2079" s="1"/>
    </row>
    <row r="2080" spans="1:6" hidden="1">
      <c r="A2080" s="40" t="s">
        <v>2115</v>
      </c>
      <c r="B2080" s="39" t="s">
        <v>34</v>
      </c>
      <c r="C2080" s="39" t="s">
        <v>430</v>
      </c>
      <c r="D2080" s="1"/>
      <c r="E2080" s="39"/>
      <c r="F2080" s="1"/>
    </row>
    <row r="2081" spans="1:6" hidden="1">
      <c r="A2081" s="40" t="s">
        <v>2115</v>
      </c>
      <c r="B2081" s="529" t="s">
        <v>712</v>
      </c>
      <c r="C2081" s="60" t="s">
        <v>376</v>
      </c>
      <c r="D2081" s="1"/>
      <c r="E2081" s="39"/>
      <c r="F2081" s="146" t="s">
        <v>2116</v>
      </c>
    </row>
    <row r="2082" spans="1:6" hidden="1">
      <c r="A2082" s="40" t="s">
        <v>2115</v>
      </c>
      <c r="B2082" s="529" t="s">
        <v>2117</v>
      </c>
      <c r="C2082" s="39" t="s">
        <v>1536</v>
      </c>
      <c r="D2082" s="1"/>
      <c r="E2082" s="39"/>
      <c r="F2082" s="1"/>
    </row>
    <row r="2083" spans="1:6" hidden="1">
      <c r="A2083" s="40" t="s">
        <v>2115</v>
      </c>
      <c r="B2083" s="529" t="s">
        <v>2118</v>
      </c>
      <c r="C2083" s="39" t="s">
        <v>1538</v>
      </c>
      <c r="D2083" s="1"/>
      <c r="E2083" s="39"/>
      <c r="F2083" s="1"/>
    </row>
    <row r="2084" spans="1:6" hidden="1">
      <c r="A2084" s="40" t="s">
        <v>2115</v>
      </c>
      <c r="B2084" s="529" t="s">
        <v>41</v>
      </c>
      <c r="C2084" s="60" t="s">
        <v>38</v>
      </c>
      <c r="D2084" s="1"/>
      <c r="E2084" s="39"/>
      <c r="F2084" s="1"/>
    </row>
    <row r="2085" spans="1:6" hidden="1">
      <c r="A2085" s="40" t="s">
        <v>2115</v>
      </c>
      <c r="B2085" s="1" t="s">
        <v>1187</v>
      </c>
      <c r="C2085" s="60" t="s">
        <v>690</v>
      </c>
      <c r="D2085" s="1"/>
      <c r="E2085" s="39" t="s">
        <v>1187</v>
      </c>
      <c r="F2085" s="1"/>
    </row>
    <row r="2086" spans="1:6" hidden="1">
      <c r="A2086" s="40" t="s">
        <v>2115</v>
      </c>
      <c r="B2086" s="529"/>
      <c r="C2086" s="39" t="s">
        <v>1540</v>
      </c>
      <c r="D2086" s="1"/>
      <c r="E2086" s="39"/>
      <c r="F2086" s="39" t="s">
        <v>2119</v>
      </c>
    </row>
    <row r="2087" spans="1:6" hidden="1">
      <c r="A2087" s="40" t="s">
        <v>2115</v>
      </c>
      <c r="B2087" s="529" t="s">
        <v>2120</v>
      </c>
      <c r="C2087" s="39" t="s">
        <v>1542</v>
      </c>
      <c r="D2087" s="1"/>
      <c r="E2087" s="39"/>
      <c r="F2087" s="1"/>
    </row>
    <row r="2088" spans="1:6" hidden="1">
      <c r="A2088" s="40" t="s">
        <v>2115</v>
      </c>
      <c r="B2088" s="39" t="s">
        <v>149</v>
      </c>
      <c r="C2088" s="39"/>
      <c r="D2088" s="1"/>
      <c r="E2088" s="39"/>
      <c r="F2088" s="1"/>
    </row>
    <row r="2089" spans="1:6" hidden="1">
      <c r="A2089" s="40" t="s">
        <v>2115</v>
      </c>
      <c r="B2089" s="39" t="s">
        <v>151</v>
      </c>
      <c r="C2089" s="39"/>
      <c r="D2089" s="1"/>
      <c r="E2089" s="39"/>
      <c r="F2089" s="1"/>
    </row>
    <row r="2090" spans="1:6" hidden="1">
      <c r="A2090" s="40" t="s">
        <v>2115</v>
      </c>
      <c r="B2090" s="39" t="s">
        <v>153</v>
      </c>
      <c r="C2090" s="39"/>
      <c r="D2090" s="1"/>
      <c r="E2090" s="39"/>
      <c r="F2090" s="1"/>
    </row>
    <row r="2091" spans="1:6" hidden="1">
      <c r="A2091" s="40" t="s">
        <v>2115</v>
      </c>
      <c r="B2091" s="39" t="s">
        <v>155</v>
      </c>
      <c r="C2091" s="39"/>
      <c r="D2091" s="1"/>
      <c r="E2091" s="39"/>
      <c r="F2091" s="1"/>
    </row>
    <row r="2092" spans="1:6" hidden="1">
      <c r="A2092" s="40" t="s">
        <v>2115</v>
      </c>
      <c r="B2092" s="39" t="s">
        <v>157</v>
      </c>
      <c r="C2092" s="39"/>
      <c r="D2092" s="1"/>
      <c r="E2092" s="39"/>
      <c r="F2092" s="1"/>
    </row>
    <row r="2093" spans="1:6" hidden="1">
      <c r="A2093" s="39" t="s">
        <v>2121</v>
      </c>
      <c r="B2093" s="496" t="s">
        <v>34</v>
      </c>
      <c r="C2093" s="516"/>
      <c r="D2093" s="1"/>
      <c r="E2093" s="39"/>
      <c r="F2093" s="1"/>
    </row>
    <row r="2094" spans="1:6" hidden="1">
      <c r="A2094" s="39" t="s">
        <v>2121</v>
      </c>
      <c r="B2094" s="39" t="s">
        <v>2122</v>
      </c>
      <c r="C2094" s="514" t="s">
        <v>1544</v>
      </c>
      <c r="D2094" s="1"/>
      <c r="E2094" s="39"/>
      <c r="F2094" s="1"/>
    </row>
    <row r="2095" spans="1:6" ht="29.1" hidden="1">
      <c r="A2095" s="39" t="s">
        <v>2121</v>
      </c>
      <c r="B2095" s="39"/>
      <c r="C2095" s="530" t="s">
        <v>1546</v>
      </c>
      <c r="D2095" s="1"/>
      <c r="E2095" s="39"/>
      <c r="F2095" s="1"/>
    </row>
    <row r="2096" spans="1:6" hidden="1">
      <c r="A2096" s="39" t="s">
        <v>2121</v>
      </c>
      <c r="B2096" s="39" t="s">
        <v>2123</v>
      </c>
      <c r="C2096" s="45" t="s">
        <v>1547</v>
      </c>
      <c r="D2096" s="1"/>
      <c r="E2096" s="39"/>
      <c r="F2096" s="1"/>
    </row>
    <row r="2097" spans="1:6" hidden="1">
      <c r="A2097" s="39" t="s">
        <v>2121</v>
      </c>
      <c r="B2097" s="39" t="s">
        <v>2124</v>
      </c>
      <c r="C2097" s="45" t="s">
        <v>1549</v>
      </c>
      <c r="D2097" s="1"/>
      <c r="E2097" s="39"/>
      <c r="F2097" s="1"/>
    </row>
    <row r="2098" spans="1:6" hidden="1">
      <c r="A2098" s="39" t="s">
        <v>2121</v>
      </c>
      <c r="B2098" s="39" t="s">
        <v>1625</v>
      </c>
      <c r="C2098" s="508" t="s">
        <v>903</v>
      </c>
      <c r="D2098" s="1"/>
      <c r="E2098" s="39"/>
      <c r="F2098" s="1"/>
    </row>
    <row r="2099" spans="1:6" hidden="1">
      <c r="A2099" s="39" t="s">
        <v>2121</v>
      </c>
      <c r="B2099" s="39" t="s">
        <v>1629</v>
      </c>
      <c r="C2099" s="45" t="s">
        <v>909</v>
      </c>
      <c r="D2099" s="1"/>
      <c r="E2099" s="39"/>
      <c r="F2099" s="1"/>
    </row>
    <row r="2100" spans="1:6" hidden="1">
      <c r="A2100" s="39" t="s">
        <v>2121</v>
      </c>
      <c r="B2100" s="496" t="s">
        <v>149</v>
      </c>
      <c r="C2100" s="39"/>
      <c r="D2100" s="1"/>
      <c r="E2100" s="39"/>
      <c r="F2100" s="1"/>
    </row>
    <row r="2101" spans="1:6" hidden="1">
      <c r="A2101" s="39" t="s">
        <v>2121</v>
      </c>
      <c r="B2101" s="496" t="s">
        <v>151</v>
      </c>
      <c r="C2101" s="39"/>
      <c r="D2101" s="1"/>
      <c r="E2101" s="39"/>
      <c r="F2101" s="1"/>
    </row>
    <row r="2102" spans="1:6" hidden="1">
      <c r="A2102" s="39" t="s">
        <v>2121</v>
      </c>
      <c r="B2102" s="496" t="s">
        <v>153</v>
      </c>
      <c r="C2102" s="39"/>
      <c r="D2102" s="1"/>
      <c r="E2102" s="39"/>
      <c r="F2102" s="1"/>
    </row>
    <row r="2103" spans="1:6" hidden="1">
      <c r="A2103" s="39" t="s">
        <v>2121</v>
      </c>
      <c r="B2103" s="496" t="s">
        <v>155</v>
      </c>
      <c r="C2103" s="39"/>
      <c r="D2103" s="1"/>
      <c r="E2103" s="39"/>
      <c r="F2103" s="1"/>
    </row>
    <row r="2104" spans="1:6" hidden="1">
      <c r="A2104" s="39" t="s">
        <v>2121</v>
      </c>
      <c r="B2104" s="496" t="s">
        <v>157</v>
      </c>
      <c r="C2104" s="39"/>
      <c r="D2104" s="1"/>
      <c r="E2104" s="39"/>
      <c r="F2104" s="1"/>
    </row>
    <row r="2105" spans="1:6" hidden="1">
      <c r="A2105" s="40" t="s">
        <v>2125</v>
      </c>
      <c r="B2105" s="496" t="s">
        <v>34</v>
      </c>
      <c r="C2105" s="516"/>
      <c r="D2105" s="1"/>
      <c r="E2105" s="39"/>
      <c r="F2105" s="1"/>
    </row>
    <row r="2106" spans="1:6" hidden="1">
      <c r="A2106" s="40" t="s">
        <v>2125</v>
      </c>
      <c r="B2106" s="39" t="s">
        <v>2126</v>
      </c>
      <c r="C2106" s="40" t="s">
        <v>1551</v>
      </c>
      <c r="D2106" s="1"/>
      <c r="E2106" s="39"/>
      <c r="F2106" s="1"/>
    </row>
    <row r="2107" spans="1:6" hidden="1">
      <c r="A2107" s="40" t="s">
        <v>2125</v>
      </c>
      <c r="B2107" s="39" t="s">
        <v>1782</v>
      </c>
      <c r="C2107" s="40" t="s">
        <v>1128</v>
      </c>
      <c r="D2107" s="1"/>
      <c r="E2107" s="39"/>
      <c r="F2107" s="1"/>
    </row>
    <row r="2108" spans="1:6" hidden="1">
      <c r="A2108" s="40" t="s">
        <v>2125</v>
      </c>
      <c r="B2108" s="39" t="s">
        <v>2127</v>
      </c>
      <c r="C2108" s="40" t="s">
        <v>1553</v>
      </c>
      <c r="D2108" s="1"/>
      <c r="E2108" s="39"/>
      <c r="F2108" s="1"/>
    </row>
    <row r="2109" spans="1:6" hidden="1">
      <c r="A2109" s="40" t="s">
        <v>2125</v>
      </c>
      <c r="B2109" s="39" t="s">
        <v>2128</v>
      </c>
      <c r="C2109" s="40" t="s">
        <v>1554</v>
      </c>
      <c r="D2109" s="1"/>
      <c r="E2109" s="39"/>
      <c r="F2109" s="1"/>
    </row>
    <row r="2110" spans="1:6" hidden="1">
      <c r="A2110" s="40" t="s">
        <v>2125</v>
      </c>
      <c r="B2110" s="39" t="s">
        <v>2129</v>
      </c>
      <c r="C2110" s="40" t="s">
        <v>1556</v>
      </c>
      <c r="D2110" s="1"/>
      <c r="E2110" s="39"/>
      <c r="F2110" s="1"/>
    </row>
    <row r="2111" spans="1:6" hidden="1">
      <c r="A2111" s="40" t="s">
        <v>2125</v>
      </c>
      <c r="B2111" s="39" t="s">
        <v>2130</v>
      </c>
      <c r="C2111" s="40" t="s">
        <v>1558</v>
      </c>
      <c r="D2111" s="1"/>
      <c r="E2111" s="39"/>
      <c r="F2111" s="1"/>
    </row>
    <row r="2112" spans="1:6" hidden="1">
      <c r="A2112" s="40" t="s">
        <v>2125</v>
      </c>
      <c r="B2112" s="39" t="s">
        <v>2131</v>
      </c>
      <c r="C2112" s="40" t="s">
        <v>1559</v>
      </c>
      <c r="D2112" s="1"/>
      <c r="E2112" s="39"/>
      <c r="F2112" s="1"/>
    </row>
    <row r="2113" spans="1:6" hidden="1">
      <c r="A2113" s="40" t="s">
        <v>2125</v>
      </c>
      <c r="B2113" s="39" t="s">
        <v>1712</v>
      </c>
      <c r="C2113" s="40" t="s">
        <v>1016</v>
      </c>
      <c r="D2113" s="1"/>
      <c r="E2113" s="39"/>
      <c r="F2113" s="1"/>
    </row>
    <row r="2114" spans="1:6" hidden="1">
      <c r="A2114" s="40" t="s">
        <v>2125</v>
      </c>
      <c r="B2114" s="39" t="s">
        <v>1478</v>
      </c>
      <c r="C2114" s="40" t="s">
        <v>805</v>
      </c>
      <c r="D2114" s="1"/>
      <c r="E2114" s="39"/>
      <c r="F2114" s="1"/>
    </row>
    <row r="2115" spans="1:6" hidden="1">
      <c r="A2115" s="40" t="s">
        <v>2125</v>
      </c>
      <c r="B2115" s="496" t="s">
        <v>149</v>
      </c>
      <c r="C2115" s="516"/>
      <c r="D2115" s="1"/>
      <c r="E2115" s="39"/>
      <c r="F2115" s="1"/>
    </row>
    <row r="2116" spans="1:6" hidden="1">
      <c r="A2116" s="40" t="s">
        <v>2125</v>
      </c>
      <c r="B2116" s="496" t="s">
        <v>151</v>
      </c>
      <c r="C2116" s="39"/>
      <c r="D2116" s="1"/>
      <c r="E2116" s="39"/>
      <c r="F2116" s="1"/>
    </row>
    <row r="2117" spans="1:6" hidden="1">
      <c r="A2117" s="40" t="s">
        <v>2125</v>
      </c>
      <c r="B2117" s="496" t="s">
        <v>153</v>
      </c>
      <c r="C2117" s="39"/>
      <c r="D2117" s="1"/>
      <c r="E2117" s="39"/>
      <c r="F2117" s="1"/>
    </row>
    <row r="2118" spans="1:6" hidden="1">
      <c r="A2118" s="40" t="s">
        <v>2125</v>
      </c>
      <c r="B2118" s="496" t="s">
        <v>155</v>
      </c>
      <c r="C2118" s="39"/>
      <c r="D2118" s="1"/>
      <c r="E2118" s="39"/>
      <c r="F2118" s="1"/>
    </row>
    <row r="2119" spans="1:6" hidden="1">
      <c r="A2119" s="40" t="s">
        <v>2125</v>
      </c>
      <c r="B2119" s="496" t="s">
        <v>157</v>
      </c>
      <c r="C2119" s="39"/>
      <c r="D2119" s="1"/>
      <c r="E2119" s="39"/>
      <c r="F2119" s="1"/>
    </row>
    <row r="2120" spans="1:6" hidden="1">
      <c r="A2120" s="40" t="s">
        <v>2132</v>
      </c>
      <c r="B2120" s="496" t="s">
        <v>34</v>
      </c>
      <c r="C2120" s="39"/>
      <c r="D2120" s="1"/>
      <c r="E2120" s="39"/>
      <c r="F2120" s="1"/>
    </row>
    <row r="2121" spans="1:6" hidden="1">
      <c r="A2121" s="40" t="s">
        <v>2132</v>
      </c>
      <c r="B2121" s="39" t="s">
        <v>683</v>
      </c>
      <c r="C2121" s="40" t="s">
        <v>1561</v>
      </c>
      <c r="D2121" s="1"/>
      <c r="E2121" s="39"/>
      <c r="F2121" s="1"/>
    </row>
    <row r="2122" spans="1:6" hidden="1">
      <c r="A2122" s="40" t="s">
        <v>2132</v>
      </c>
      <c r="B2122" s="1" t="s">
        <v>2133</v>
      </c>
      <c r="C2122" s="507" t="s">
        <v>1563</v>
      </c>
      <c r="D2122" s="1"/>
      <c r="E2122" s="39" t="s">
        <v>2133</v>
      </c>
      <c r="F2122" s="1"/>
    </row>
    <row r="2123" spans="1:6" hidden="1">
      <c r="A2123" s="40" t="s">
        <v>2132</v>
      </c>
      <c r="B2123" s="39" t="s">
        <v>2134</v>
      </c>
      <c r="C2123" s="40" t="s">
        <v>1565</v>
      </c>
      <c r="D2123" s="1"/>
      <c r="E2123" s="39"/>
      <c r="F2123" s="1"/>
    </row>
    <row r="2124" spans="1:6" hidden="1">
      <c r="A2124" s="40" t="s">
        <v>2132</v>
      </c>
      <c r="B2124" s="1" t="s">
        <v>1507</v>
      </c>
      <c r="C2124" s="60" t="s">
        <v>815</v>
      </c>
      <c r="D2124" s="1"/>
      <c r="E2124" s="39" t="s">
        <v>1507</v>
      </c>
      <c r="F2124" s="1"/>
    </row>
    <row r="2125" spans="1:6" hidden="1">
      <c r="A2125" s="40" t="s">
        <v>2132</v>
      </c>
      <c r="B2125" s="39" t="s">
        <v>1509</v>
      </c>
      <c r="C2125" s="40" t="s">
        <v>817</v>
      </c>
      <c r="D2125" s="1"/>
      <c r="E2125" s="39"/>
      <c r="F2125" s="1"/>
    </row>
    <row r="2126" spans="1:6" hidden="1">
      <c r="A2126" s="40" t="s">
        <v>2132</v>
      </c>
      <c r="B2126" s="496" t="s">
        <v>149</v>
      </c>
      <c r="C2126" s="39"/>
      <c r="D2126" s="1"/>
      <c r="E2126" s="39"/>
      <c r="F2126" s="1"/>
    </row>
    <row r="2127" spans="1:6" hidden="1">
      <c r="A2127" s="40" t="s">
        <v>2132</v>
      </c>
      <c r="B2127" s="496" t="s">
        <v>151</v>
      </c>
      <c r="C2127" s="39"/>
      <c r="D2127" s="1"/>
      <c r="E2127" s="39"/>
      <c r="F2127" s="1"/>
    </row>
    <row r="2128" spans="1:6" hidden="1">
      <c r="A2128" s="40" t="s">
        <v>2132</v>
      </c>
      <c r="B2128" s="496" t="s">
        <v>153</v>
      </c>
      <c r="C2128" s="39"/>
      <c r="D2128" s="1"/>
      <c r="E2128" s="39"/>
      <c r="F2128" s="1"/>
    </row>
    <row r="2129" spans="1:6" hidden="1">
      <c r="A2129" s="40" t="s">
        <v>2132</v>
      </c>
      <c r="B2129" s="496" t="s">
        <v>155</v>
      </c>
      <c r="C2129" s="39"/>
      <c r="D2129" s="1"/>
      <c r="E2129" s="39"/>
      <c r="F2129" s="1"/>
    </row>
    <row r="2130" spans="1:6" hidden="1">
      <c r="A2130" s="40" t="s">
        <v>2132</v>
      </c>
      <c r="B2130" s="496" t="s">
        <v>157</v>
      </c>
      <c r="C2130" s="39"/>
      <c r="D2130" s="1"/>
      <c r="E2130" s="39"/>
      <c r="F2130" s="1"/>
    </row>
    <row r="2131" spans="1:6" hidden="1">
      <c r="A2131" s="40" t="s">
        <v>2135</v>
      </c>
      <c r="B2131" s="496" t="s">
        <v>34</v>
      </c>
      <c r="C2131" s="516"/>
      <c r="D2131" s="1"/>
      <c r="E2131" s="39"/>
      <c r="F2131" s="1"/>
    </row>
    <row r="2132" spans="1:6" hidden="1">
      <c r="A2132" s="40" t="s">
        <v>2135</v>
      </c>
      <c r="B2132" s="39" t="s">
        <v>1523</v>
      </c>
      <c r="C2132" s="40" t="s">
        <v>822</v>
      </c>
      <c r="D2132" s="1"/>
      <c r="E2132" s="39"/>
      <c r="F2132" s="1"/>
    </row>
    <row r="2133" spans="1:6" hidden="1">
      <c r="A2133" s="40" t="s">
        <v>2135</v>
      </c>
      <c r="B2133" s="1" t="s">
        <v>2136</v>
      </c>
      <c r="C2133" s="507" t="s">
        <v>1567</v>
      </c>
      <c r="D2133" s="1"/>
      <c r="E2133" s="39" t="s">
        <v>2136</v>
      </c>
      <c r="F2133" s="1"/>
    </row>
    <row r="2134" spans="1:6" hidden="1">
      <c r="A2134" s="40" t="s">
        <v>2135</v>
      </c>
      <c r="B2134" s="39" t="s">
        <v>2137</v>
      </c>
      <c r="C2134" s="40" t="s">
        <v>1569</v>
      </c>
      <c r="D2134" s="1"/>
      <c r="E2134" s="39"/>
      <c r="F2134" s="1"/>
    </row>
    <row r="2135" spans="1:6" hidden="1">
      <c r="A2135" s="40" t="s">
        <v>2135</v>
      </c>
      <c r="B2135" s="1" t="s">
        <v>1507</v>
      </c>
      <c r="C2135" s="60" t="s">
        <v>815</v>
      </c>
      <c r="D2135" s="1"/>
      <c r="E2135" s="39" t="s">
        <v>1507</v>
      </c>
      <c r="F2135" s="1"/>
    </row>
    <row r="2136" spans="1:6" hidden="1">
      <c r="A2136" s="40" t="s">
        <v>2135</v>
      </c>
      <c r="B2136" s="39" t="s">
        <v>1509</v>
      </c>
      <c r="C2136" s="40" t="s">
        <v>817</v>
      </c>
      <c r="D2136" s="1"/>
      <c r="E2136" s="39"/>
      <c r="F2136" s="1"/>
    </row>
    <row r="2137" spans="1:6" hidden="1">
      <c r="A2137" s="40" t="s">
        <v>2135</v>
      </c>
      <c r="B2137" s="496" t="s">
        <v>149</v>
      </c>
      <c r="C2137" s="39"/>
      <c r="D2137" s="1"/>
      <c r="E2137" s="39"/>
      <c r="F2137" s="1"/>
    </row>
    <row r="2138" spans="1:6" hidden="1">
      <c r="A2138" s="40" t="s">
        <v>2135</v>
      </c>
      <c r="B2138" s="496" t="s">
        <v>151</v>
      </c>
      <c r="C2138" s="39"/>
      <c r="D2138" s="1"/>
      <c r="E2138" s="39"/>
      <c r="F2138" s="1"/>
    </row>
    <row r="2139" spans="1:6" hidden="1">
      <c r="A2139" s="40" t="s">
        <v>2135</v>
      </c>
      <c r="B2139" s="496" t="s">
        <v>153</v>
      </c>
      <c r="C2139" s="39"/>
      <c r="D2139" s="1"/>
      <c r="E2139" s="39"/>
      <c r="F2139" s="1"/>
    </row>
    <row r="2140" spans="1:6" hidden="1">
      <c r="A2140" s="40" t="s">
        <v>2135</v>
      </c>
      <c r="B2140" s="496" t="s">
        <v>155</v>
      </c>
      <c r="C2140" s="39"/>
      <c r="D2140" s="1"/>
      <c r="E2140" s="39"/>
      <c r="F2140" s="1"/>
    </row>
    <row r="2141" spans="1:6" hidden="1">
      <c r="A2141" s="40" t="s">
        <v>2135</v>
      </c>
      <c r="B2141" s="496" t="s">
        <v>157</v>
      </c>
      <c r="C2141" s="39"/>
      <c r="D2141" s="1"/>
      <c r="E2141" s="39"/>
      <c r="F2141" s="1"/>
    </row>
    <row r="2142" spans="1:6" hidden="1">
      <c r="A2142" s="40" t="s">
        <v>2138</v>
      </c>
      <c r="B2142" s="496" t="s">
        <v>34</v>
      </c>
      <c r="C2142" s="516"/>
      <c r="D2142" s="1"/>
      <c r="E2142" s="39"/>
      <c r="F2142" s="1"/>
    </row>
    <row r="2143" spans="1:6" hidden="1">
      <c r="A2143" s="40" t="s">
        <v>2138</v>
      </c>
      <c r="B2143" s="39" t="s">
        <v>2139</v>
      </c>
      <c r="C2143" s="39" t="s">
        <v>1571</v>
      </c>
      <c r="D2143" s="1"/>
      <c r="E2143" s="39"/>
      <c r="F2143" s="1"/>
    </row>
    <row r="2144" spans="1:6" hidden="1">
      <c r="A2144" s="40" t="s">
        <v>2138</v>
      </c>
      <c r="B2144" s="1" t="s">
        <v>2140</v>
      </c>
      <c r="C2144" s="507" t="s">
        <v>1573</v>
      </c>
      <c r="D2144" s="1"/>
      <c r="E2144" s="39" t="s">
        <v>2140</v>
      </c>
      <c r="F2144" s="1"/>
    </row>
    <row r="2145" spans="1:6" hidden="1">
      <c r="A2145" s="40" t="s">
        <v>2138</v>
      </c>
      <c r="B2145" s="39" t="s">
        <v>2141</v>
      </c>
      <c r="C2145" s="507" t="s">
        <v>1575</v>
      </c>
      <c r="D2145" s="1"/>
      <c r="E2145" s="39"/>
      <c r="F2145" s="1"/>
    </row>
    <row r="2146" spans="1:6" hidden="1">
      <c r="A2146" s="40" t="s">
        <v>2138</v>
      </c>
      <c r="B2146" s="1" t="s">
        <v>1507</v>
      </c>
      <c r="C2146" s="60" t="s">
        <v>815</v>
      </c>
      <c r="D2146" s="1"/>
      <c r="E2146" s="39" t="s">
        <v>1507</v>
      </c>
      <c r="F2146" s="1"/>
    </row>
    <row r="2147" spans="1:6" hidden="1">
      <c r="A2147" s="40" t="s">
        <v>2138</v>
      </c>
      <c r="B2147" s="39" t="s">
        <v>1509</v>
      </c>
      <c r="C2147" s="39" t="s">
        <v>817</v>
      </c>
      <c r="D2147" s="1"/>
      <c r="E2147" s="39"/>
      <c r="F2147" s="1"/>
    </row>
    <row r="2148" spans="1:6" hidden="1">
      <c r="A2148" s="40" t="s">
        <v>2138</v>
      </c>
      <c r="B2148" s="496" t="s">
        <v>149</v>
      </c>
      <c r="C2148" s="39"/>
      <c r="D2148" s="1"/>
      <c r="E2148" s="39"/>
      <c r="F2148" s="1"/>
    </row>
    <row r="2149" spans="1:6" hidden="1">
      <c r="A2149" s="40" t="s">
        <v>2138</v>
      </c>
      <c r="B2149" s="496" t="s">
        <v>151</v>
      </c>
      <c r="C2149" s="39"/>
      <c r="D2149" s="1"/>
      <c r="E2149" s="39"/>
      <c r="F2149" s="1"/>
    </row>
    <row r="2150" spans="1:6" hidden="1">
      <c r="A2150" s="40" t="s">
        <v>2138</v>
      </c>
      <c r="B2150" s="496" t="s">
        <v>153</v>
      </c>
      <c r="C2150" s="39"/>
      <c r="D2150" s="1"/>
      <c r="E2150" s="39"/>
      <c r="F2150" s="1"/>
    </row>
    <row r="2151" spans="1:6" hidden="1">
      <c r="A2151" s="40" t="s">
        <v>2138</v>
      </c>
      <c r="B2151" s="496" t="s">
        <v>155</v>
      </c>
      <c r="C2151" s="39"/>
      <c r="D2151" s="1"/>
      <c r="E2151" s="39"/>
      <c r="F2151" s="1"/>
    </row>
    <row r="2152" spans="1:6" hidden="1">
      <c r="A2152" s="40" t="s">
        <v>2138</v>
      </c>
      <c r="B2152" s="496" t="s">
        <v>157</v>
      </c>
      <c r="C2152" s="39"/>
      <c r="D2152" s="1"/>
      <c r="E2152" s="39"/>
      <c r="F2152" s="1"/>
    </row>
    <row r="2153" spans="1:6" hidden="1">
      <c r="A2153" s="40" t="s">
        <v>2142</v>
      </c>
      <c r="B2153" s="504" t="s">
        <v>34</v>
      </c>
      <c r="C2153" s="258" t="s">
        <v>430</v>
      </c>
      <c r="D2153" s="1"/>
      <c r="E2153" s="39"/>
      <c r="F2153" s="1"/>
    </row>
    <row r="2154" spans="1:6" hidden="1">
      <c r="A2154" s="40" t="s">
        <v>2142</v>
      </c>
      <c r="B2154" s="258"/>
      <c r="C2154" s="258" t="s">
        <v>819</v>
      </c>
      <c r="D2154" s="1"/>
      <c r="E2154" s="39"/>
      <c r="F2154" s="45" t="s">
        <v>1808</v>
      </c>
    </row>
    <row r="2155" spans="1:6" hidden="1">
      <c r="A2155" s="40" t="s">
        <v>2142</v>
      </c>
      <c r="B2155" s="258"/>
      <c r="C2155" s="258" t="s">
        <v>350</v>
      </c>
      <c r="D2155" s="1"/>
      <c r="E2155" s="39"/>
      <c r="F2155" s="78" t="s">
        <v>2143</v>
      </c>
    </row>
    <row r="2156" spans="1:6" hidden="1">
      <c r="A2156" s="40" t="s">
        <v>2142</v>
      </c>
      <c r="B2156" s="258" t="s">
        <v>2144</v>
      </c>
      <c r="C2156" s="258" t="s">
        <v>1577</v>
      </c>
      <c r="D2156" s="1"/>
      <c r="E2156" s="39"/>
      <c r="F2156" s="1"/>
    </row>
    <row r="2157" spans="1:6" hidden="1">
      <c r="A2157" s="40" t="s">
        <v>2142</v>
      </c>
      <c r="B2157" s="258" t="s">
        <v>2145</v>
      </c>
      <c r="C2157" s="258" t="s">
        <v>1578</v>
      </c>
      <c r="D2157" s="1"/>
      <c r="E2157" s="39"/>
      <c r="F2157" s="1"/>
    </row>
    <row r="2158" spans="1:6" hidden="1">
      <c r="A2158" s="40" t="s">
        <v>2142</v>
      </c>
      <c r="B2158" s="258" t="s">
        <v>2146</v>
      </c>
      <c r="C2158" s="258" t="s">
        <v>1579</v>
      </c>
      <c r="D2158" s="1"/>
      <c r="E2158" s="39"/>
      <c r="F2158" s="1"/>
    </row>
    <row r="2159" spans="1:6" hidden="1">
      <c r="A2159" s="40" t="s">
        <v>2142</v>
      </c>
      <c r="B2159" s="258" t="s">
        <v>2147</v>
      </c>
      <c r="C2159" s="258" t="s">
        <v>1580</v>
      </c>
      <c r="D2159" s="1"/>
      <c r="E2159" s="39"/>
      <c r="F2159" s="1"/>
    </row>
    <row r="2160" spans="1:6" hidden="1">
      <c r="A2160" s="40" t="s">
        <v>2142</v>
      </c>
      <c r="B2160" s="258"/>
      <c r="C2160" s="258" t="s">
        <v>1581</v>
      </c>
      <c r="D2160" s="1"/>
      <c r="E2160" s="39"/>
      <c r="F2160" s="78" t="s">
        <v>2148</v>
      </c>
    </row>
    <row r="2161" spans="1:6" hidden="1">
      <c r="A2161" s="40" t="s">
        <v>2142</v>
      </c>
      <c r="B2161" s="39" t="s">
        <v>1507</v>
      </c>
      <c r="C2161" s="506" t="s">
        <v>815</v>
      </c>
      <c r="D2161" s="1"/>
      <c r="E2161" s="39" t="s">
        <v>1507</v>
      </c>
      <c r="F2161" s="1"/>
    </row>
    <row r="2162" spans="1:6" hidden="1">
      <c r="A2162" s="40" t="s">
        <v>2142</v>
      </c>
      <c r="B2162" s="39" t="s">
        <v>1509</v>
      </c>
      <c r="C2162" s="506" t="s">
        <v>871</v>
      </c>
      <c r="D2162" s="1"/>
      <c r="E2162" s="39" t="s">
        <v>1509</v>
      </c>
      <c r="F2162" s="1"/>
    </row>
    <row r="2163" spans="1:6" hidden="1">
      <c r="A2163" s="40" t="s">
        <v>2142</v>
      </c>
      <c r="B2163" s="504" t="s">
        <v>149</v>
      </c>
      <c r="C2163" s="258"/>
      <c r="D2163" s="1"/>
      <c r="E2163" s="39"/>
      <c r="F2163" s="1"/>
    </row>
    <row r="2164" spans="1:6" hidden="1">
      <c r="A2164" s="40" t="s">
        <v>2142</v>
      </c>
      <c r="B2164" s="504" t="s">
        <v>151</v>
      </c>
      <c r="C2164" s="258"/>
      <c r="D2164" s="1"/>
      <c r="E2164" s="39"/>
      <c r="F2164" s="1"/>
    </row>
    <row r="2165" spans="1:6" hidden="1">
      <c r="A2165" s="40" t="s">
        <v>2142</v>
      </c>
      <c r="B2165" s="504" t="s">
        <v>153</v>
      </c>
      <c r="C2165" s="258"/>
      <c r="D2165" s="1"/>
      <c r="E2165" s="39"/>
      <c r="F2165" s="1"/>
    </row>
    <row r="2166" spans="1:6" hidden="1">
      <c r="A2166" s="40" t="s">
        <v>2142</v>
      </c>
      <c r="B2166" s="504" t="s">
        <v>155</v>
      </c>
      <c r="C2166" s="258"/>
      <c r="D2166" s="1"/>
      <c r="E2166" s="39"/>
      <c r="F2166" s="1"/>
    </row>
    <row r="2167" spans="1:6" hidden="1">
      <c r="A2167" s="40" t="s">
        <v>2142</v>
      </c>
      <c r="B2167" s="504" t="s">
        <v>157</v>
      </c>
      <c r="C2167" s="258"/>
      <c r="D2167" s="1"/>
      <c r="E2167" s="39"/>
      <c r="F2167" s="1"/>
    </row>
    <row r="2168" spans="1:6" hidden="1">
      <c r="A2168" s="40" t="s">
        <v>2149</v>
      </c>
      <c r="B2168" s="496" t="s">
        <v>34</v>
      </c>
      <c r="C2168" s="516"/>
      <c r="D2168" s="1"/>
      <c r="E2168" s="39"/>
      <c r="F2168" s="1"/>
    </row>
    <row r="2169" spans="1:6" hidden="1">
      <c r="A2169" s="40" t="s">
        <v>2149</v>
      </c>
      <c r="B2169" s="39" t="s">
        <v>2150</v>
      </c>
      <c r="C2169" s="39" t="s">
        <v>1582</v>
      </c>
      <c r="D2169" s="1"/>
      <c r="E2169" s="39"/>
      <c r="F2169" s="1"/>
    </row>
    <row r="2170" spans="1:6" hidden="1">
      <c r="A2170" s="40" t="s">
        <v>2149</v>
      </c>
      <c r="B2170" s="39" t="s">
        <v>2151</v>
      </c>
      <c r="C2170" s="60" t="s">
        <v>1583</v>
      </c>
      <c r="D2170" s="1"/>
      <c r="E2170" s="39" t="s">
        <v>2151</v>
      </c>
      <c r="F2170" s="1"/>
    </row>
    <row r="2171" spans="1:6" hidden="1">
      <c r="A2171" s="40" t="s">
        <v>2149</v>
      </c>
      <c r="B2171" s="39" t="s">
        <v>2152</v>
      </c>
      <c r="C2171" s="39" t="s">
        <v>1584</v>
      </c>
      <c r="D2171" s="1"/>
      <c r="E2171" s="39"/>
      <c r="F2171" s="1"/>
    </row>
    <row r="2172" spans="1:6" hidden="1">
      <c r="A2172" s="40" t="s">
        <v>2149</v>
      </c>
      <c r="B2172" s="39" t="s">
        <v>1507</v>
      </c>
      <c r="C2172" s="60" t="s">
        <v>815</v>
      </c>
      <c r="D2172" s="1"/>
      <c r="E2172" s="39" t="s">
        <v>1507</v>
      </c>
      <c r="F2172" s="1"/>
    </row>
    <row r="2173" spans="1:6" hidden="1">
      <c r="A2173" s="40" t="s">
        <v>2149</v>
      </c>
      <c r="B2173" s="39" t="s">
        <v>1509</v>
      </c>
      <c r="C2173" s="39" t="s">
        <v>817</v>
      </c>
      <c r="D2173" s="1"/>
      <c r="E2173" s="39"/>
      <c r="F2173" s="1"/>
    </row>
    <row r="2174" spans="1:6" hidden="1">
      <c r="A2174" s="40" t="s">
        <v>2149</v>
      </c>
      <c r="B2174" s="496" t="s">
        <v>149</v>
      </c>
      <c r="C2174" s="39"/>
      <c r="D2174" s="1"/>
      <c r="E2174" s="39"/>
      <c r="F2174" s="1"/>
    </row>
    <row r="2175" spans="1:6" hidden="1">
      <c r="A2175" s="40" t="s">
        <v>2149</v>
      </c>
      <c r="B2175" s="496" t="s">
        <v>151</v>
      </c>
      <c r="C2175" s="39"/>
      <c r="D2175" s="1"/>
      <c r="E2175" s="39"/>
      <c r="F2175" s="1"/>
    </row>
    <row r="2176" spans="1:6" hidden="1">
      <c r="A2176" s="40" t="s">
        <v>2149</v>
      </c>
      <c r="B2176" s="496" t="s">
        <v>153</v>
      </c>
      <c r="C2176" s="39"/>
      <c r="D2176" s="1"/>
      <c r="E2176" s="39"/>
      <c r="F2176" s="1"/>
    </row>
    <row r="2177" spans="1:6" hidden="1">
      <c r="A2177" s="40" t="s">
        <v>2149</v>
      </c>
      <c r="B2177" s="496" t="s">
        <v>155</v>
      </c>
      <c r="C2177" s="39"/>
      <c r="D2177" s="1"/>
      <c r="E2177" s="39"/>
      <c r="F2177" s="1"/>
    </row>
    <row r="2178" spans="1:6" hidden="1">
      <c r="A2178" s="40" t="s">
        <v>2149</v>
      </c>
      <c r="B2178" s="496" t="s">
        <v>157</v>
      </c>
      <c r="C2178" s="39"/>
      <c r="D2178" s="1"/>
      <c r="E2178" s="39"/>
      <c r="F2178" s="1"/>
    </row>
    <row r="2179" spans="1:6" hidden="1">
      <c r="A2179" s="40" t="s">
        <v>2153</v>
      </c>
      <c r="B2179" s="504" t="s">
        <v>34</v>
      </c>
      <c r="C2179" s="258" t="s">
        <v>430</v>
      </c>
      <c r="D2179" s="1"/>
      <c r="E2179" s="39"/>
      <c r="F2179" s="1"/>
    </row>
    <row r="2180" spans="1:6" hidden="1">
      <c r="A2180" s="40" t="s">
        <v>2153</v>
      </c>
      <c r="B2180" s="258"/>
      <c r="C2180" s="258" t="s">
        <v>819</v>
      </c>
      <c r="D2180" s="1"/>
      <c r="E2180" s="39"/>
      <c r="F2180" s="45" t="s">
        <v>1808</v>
      </c>
    </row>
    <row r="2181" spans="1:6" hidden="1">
      <c r="A2181" s="40" t="s">
        <v>2153</v>
      </c>
      <c r="B2181" s="39" t="s">
        <v>2154</v>
      </c>
      <c r="C2181" s="506" t="s">
        <v>1586</v>
      </c>
      <c r="D2181" s="1"/>
      <c r="E2181" s="39" t="s">
        <v>2154</v>
      </c>
      <c r="F2181" s="1"/>
    </row>
    <row r="2182" spans="1:6" hidden="1">
      <c r="A2182" s="40" t="s">
        <v>2153</v>
      </c>
      <c r="B2182" s="258" t="s">
        <v>2155</v>
      </c>
      <c r="C2182" s="258" t="s">
        <v>1587</v>
      </c>
      <c r="D2182" s="1"/>
      <c r="E2182" s="39"/>
      <c r="F2182" s="1"/>
    </row>
    <row r="2183" spans="1:6" hidden="1">
      <c r="A2183" s="40" t="s">
        <v>2153</v>
      </c>
      <c r="B2183" s="258"/>
      <c r="C2183" s="506" t="s">
        <v>350</v>
      </c>
      <c r="D2183" s="1"/>
      <c r="E2183" s="39"/>
      <c r="F2183" s="78" t="s">
        <v>2156</v>
      </c>
    </row>
    <row r="2184" spans="1:6" hidden="1">
      <c r="A2184" s="40" t="s">
        <v>2153</v>
      </c>
      <c r="B2184" s="258" t="s">
        <v>2157</v>
      </c>
      <c r="C2184" s="258" t="s">
        <v>1588</v>
      </c>
      <c r="D2184" s="1"/>
      <c r="E2184" s="39"/>
      <c r="F2184" s="1"/>
    </row>
    <row r="2185" spans="1:6" hidden="1">
      <c r="A2185" s="40" t="s">
        <v>2153</v>
      </c>
      <c r="B2185" s="258" t="s">
        <v>2158</v>
      </c>
      <c r="C2185" s="258" t="s">
        <v>1590</v>
      </c>
      <c r="D2185" s="1"/>
      <c r="E2185" s="39"/>
      <c r="F2185" s="1"/>
    </row>
    <row r="2186" spans="1:6" hidden="1">
      <c r="A2186" s="40" t="s">
        <v>2153</v>
      </c>
      <c r="B2186" s="258" t="s">
        <v>2159</v>
      </c>
      <c r="C2186" s="258" t="s">
        <v>1591</v>
      </c>
      <c r="D2186" s="1"/>
      <c r="E2186" s="39"/>
      <c r="F2186" s="1"/>
    </row>
    <row r="2187" spans="1:6" hidden="1">
      <c r="A2187" s="40" t="s">
        <v>2153</v>
      </c>
      <c r="B2187" s="258" t="s">
        <v>2160</v>
      </c>
      <c r="C2187" s="258" t="s">
        <v>1592</v>
      </c>
      <c r="D2187" s="1"/>
      <c r="E2187" s="39"/>
      <c r="F2187" s="1"/>
    </row>
    <row r="2188" spans="1:6" hidden="1">
      <c r="A2188" s="40" t="s">
        <v>2153</v>
      </c>
      <c r="B2188" s="258" t="s">
        <v>2161</v>
      </c>
      <c r="C2188" s="258" t="s">
        <v>1593</v>
      </c>
      <c r="D2188" s="1"/>
      <c r="E2188" s="39"/>
      <c r="F2188" s="1"/>
    </row>
    <row r="2189" spans="1:6" hidden="1">
      <c r="A2189" s="40" t="s">
        <v>2153</v>
      </c>
      <c r="B2189" s="258" t="s">
        <v>2162</v>
      </c>
      <c r="C2189" s="258" t="s">
        <v>1595</v>
      </c>
      <c r="D2189" s="1"/>
      <c r="E2189" s="39"/>
      <c r="F2189" s="1"/>
    </row>
    <row r="2190" spans="1:6" hidden="1">
      <c r="A2190" s="40" t="s">
        <v>2153</v>
      </c>
      <c r="B2190" s="258" t="s">
        <v>2163</v>
      </c>
      <c r="C2190" s="258" t="s">
        <v>1597</v>
      </c>
      <c r="D2190" s="1"/>
      <c r="E2190" s="39"/>
      <c r="F2190" s="1"/>
    </row>
    <row r="2191" spans="1:6" hidden="1">
      <c r="A2191" s="40" t="s">
        <v>2153</v>
      </c>
      <c r="B2191" s="258"/>
      <c r="C2191" s="258" t="s">
        <v>1598</v>
      </c>
      <c r="D2191" s="1"/>
      <c r="E2191" s="39"/>
      <c r="F2191" s="76" t="s">
        <v>2164</v>
      </c>
    </row>
    <row r="2192" spans="1:6" hidden="1">
      <c r="A2192" s="40" t="s">
        <v>2153</v>
      </c>
      <c r="B2192" s="258" t="s">
        <v>2165</v>
      </c>
      <c r="C2192" s="258" t="s">
        <v>1600</v>
      </c>
      <c r="D2192" s="1"/>
      <c r="E2192" s="39"/>
      <c r="F2192" s="1"/>
    </row>
    <row r="2193" spans="1:6" hidden="1">
      <c r="A2193" s="40" t="s">
        <v>2153</v>
      </c>
      <c r="B2193" s="258" t="s">
        <v>2166</v>
      </c>
      <c r="C2193" s="258" t="s">
        <v>1602</v>
      </c>
      <c r="D2193" s="1"/>
      <c r="E2193" s="39"/>
      <c r="F2193" s="1"/>
    </row>
    <row r="2194" spans="1:6" hidden="1">
      <c r="A2194" s="40" t="s">
        <v>2153</v>
      </c>
      <c r="B2194" s="258" t="s">
        <v>2167</v>
      </c>
      <c r="C2194" s="258" t="s">
        <v>1604</v>
      </c>
      <c r="D2194" s="1"/>
      <c r="E2194" s="39"/>
      <c r="F2194" s="1"/>
    </row>
    <row r="2195" spans="1:6" hidden="1">
      <c r="A2195" s="40" t="s">
        <v>2153</v>
      </c>
      <c r="B2195" s="258" t="s">
        <v>1842</v>
      </c>
      <c r="C2195" s="258" t="s">
        <v>1205</v>
      </c>
      <c r="D2195" s="1"/>
      <c r="E2195" s="39"/>
      <c r="F2195" s="1"/>
    </row>
    <row r="2196" spans="1:6" hidden="1">
      <c r="A2196" s="40" t="s">
        <v>2153</v>
      </c>
      <c r="B2196" s="258" t="s">
        <v>1843</v>
      </c>
      <c r="C2196" s="258" t="s">
        <v>1207</v>
      </c>
      <c r="D2196" s="1"/>
      <c r="E2196" s="39"/>
      <c r="F2196" s="1"/>
    </row>
    <row r="2197" spans="1:6" hidden="1">
      <c r="A2197" s="40" t="s">
        <v>2153</v>
      </c>
      <c r="B2197" s="39" t="s">
        <v>2168</v>
      </c>
      <c r="C2197" s="506" t="s">
        <v>1606</v>
      </c>
      <c r="D2197" s="1"/>
      <c r="E2197" s="39" t="s">
        <v>2168</v>
      </c>
      <c r="F2197" s="1"/>
    </row>
    <row r="2198" spans="1:6" hidden="1">
      <c r="A2198" s="40" t="s">
        <v>2153</v>
      </c>
      <c r="B2198" s="39" t="s">
        <v>1507</v>
      </c>
      <c r="C2198" s="506" t="s">
        <v>815</v>
      </c>
      <c r="D2198" s="1"/>
      <c r="E2198" s="39" t="s">
        <v>1507</v>
      </c>
      <c r="F2198" s="1"/>
    </row>
    <row r="2199" spans="1:6" hidden="1">
      <c r="A2199" s="40" t="s">
        <v>2153</v>
      </c>
      <c r="B2199" s="39" t="s">
        <v>1509</v>
      </c>
      <c r="C2199" s="506" t="s">
        <v>871</v>
      </c>
      <c r="D2199" s="1"/>
      <c r="E2199" s="39" t="s">
        <v>1509</v>
      </c>
      <c r="F2199" s="1"/>
    </row>
    <row r="2200" spans="1:6" hidden="1">
      <c r="A2200" s="40" t="s">
        <v>2153</v>
      </c>
      <c r="B2200" s="504" t="s">
        <v>149</v>
      </c>
      <c r="C2200" s="258"/>
      <c r="D2200" s="1"/>
      <c r="E2200" s="39"/>
      <c r="F2200" s="1"/>
    </row>
    <row r="2201" spans="1:6" hidden="1">
      <c r="A2201" s="40" t="s">
        <v>2153</v>
      </c>
      <c r="B2201" s="504" t="s">
        <v>151</v>
      </c>
      <c r="C2201" s="258"/>
      <c r="D2201" s="1"/>
      <c r="E2201" s="39"/>
      <c r="F2201" s="1"/>
    </row>
    <row r="2202" spans="1:6" hidden="1">
      <c r="A2202" s="40" t="s">
        <v>2153</v>
      </c>
      <c r="B2202" s="504" t="s">
        <v>153</v>
      </c>
      <c r="C2202" s="258"/>
      <c r="D2202" s="1"/>
      <c r="E2202" s="39"/>
      <c r="F2202" s="1"/>
    </row>
    <row r="2203" spans="1:6" hidden="1">
      <c r="A2203" s="40" t="s">
        <v>2153</v>
      </c>
      <c r="B2203" s="504" t="s">
        <v>155</v>
      </c>
      <c r="C2203" s="258"/>
      <c r="D2203" s="1"/>
      <c r="E2203" s="39"/>
      <c r="F2203" s="1"/>
    </row>
    <row r="2204" spans="1:6" hidden="1">
      <c r="A2204" s="40" t="s">
        <v>2153</v>
      </c>
      <c r="B2204" s="504" t="s">
        <v>157</v>
      </c>
      <c r="C2204" s="258"/>
      <c r="D2204" s="1"/>
      <c r="E2204" s="39"/>
      <c r="F2204" s="1"/>
    </row>
    <row r="2205" spans="1:6" hidden="1">
      <c r="A2205" s="40" t="s">
        <v>2169</v>
      </c>
      <c r="B2205" s="504" t="s">
        <v>34</v>
      </c>
      <c r="C2205" s="258" t="s">
        <v>430</v>
      </c>
      <c r="D2205" s="1"/>
      <c r="E2205" s="39"/>
      <c r="F2205" s="1"/>
    </row>
    <row r="2206" spans="1:6" hidden="1">
      <c r="A2206" s="40" t="s">
        <v>2169</v>
      </c>
      <c r="B2206" s="258"/>
      <c r="C2206" s="258" t="s">
        <v>819</v>
      </c>
      <c r="D2206" s="1"/>
      <c r="E2206" s="39"/>
      <c r="F2206" s="45" t="s">
        <v>1808</v>
      </c>
    </row>
    <row r="2207" spans="1:6" hidden="1">
      <c r="A2207" s="40" t="s">
        <v>2169</v>
      </c>
      <c r="B2207" s="258"/>
      <c r="C2207" s="258" t="s">
        <v>350</v>
      </c>
      <c r="D2207" s="1"/>
      <c r="E2207" s="39"/>
      <c r="F2207" s="78" t="s">
        <v>2170</v>
      </c>
    </row>
    <row r="2208" spans="1:6" hidden="1">
      <c r="A2208" s="40" t="s">
        <v>2169</v>
      </c>
      <c r="B2208" s="258" t="s">
        <v>1698</v>
      </c>
      <c r="C2208" s="258" t="s">
        <v>998</v>
      </c>
      <c r="D2208" s="1"/>
      <c r="E2208" s="39"/>
      <c r="F2208" s="1"/>
    </row>
    <row r="2209" spans="1:6" hidden="1">
      <c r="A2209" s="40" t="s">
        <v>2169</v>
      </c>
      <c r="B2209" s="258" t="s">
        <v>2171</v>
      </c>
      <c r="C2209" s="258" t="s">
        <v>1608</v>
      </c>
      <c r="D2209" s="1"/>
      <c r="E2209" s="39"/>
      <c r="F2209" s="1"/>
    </row>
    <row r="2210" spans="1:6" hidden="1">
      <c r="A2210" s="40" t="s">
        <v>2169</v>
      </c>
      <c r="B2210" s="258" t="s">
        <v>1702</v>
      </c>
      <c r="C2210" s="258" t="s">
        <v>1004</v>
      </c>
      <c r="D2210" s="1"/>
      <c r="E2210" s="39"/>
      <c r="F2210" s="1"/>
    </row>
    <row r="2211" spans="1:6" hidden="1">
      <c r="A2211" s="40" t="s">
        <v>2169</v>
      </c>
      <c r="B2211" s="258" t="s">
        <v>2172</v>
      </c>
      <c r="C2211" s="258" t="s">
        <v>1609</v>
      </c>
      <c r="D2211" s="1"/>
      <c r="E2211" s="39"/>
      <c r="F2211" s="1"/>
    </row>
    <row r="2212" spans="1:6" hidden="1">
      <c r="A2212" s="40" t="s">
        <v>2169</v>
      </c>
      <c r="B2212" s="258" t="s">
        <v>2173</v>
      </c>
      <c r="C2212" s="258" t="s">
        <v>1610</v>
      </c>
      <c r="D2212" s="1"/>
      <c r="E2212" s="39"/>
      <c r="F2212" s="1"/>
    </row>
    <row r="2213" spans="1:6" hidden="1">
      <c r="A2213" s="40" t="s">
        <v>2169</v>
      </c>
      <c r="B2213" s="258" t="s">
        <v>2174</v>
      </c>
      <c r="C2213" s="258" t="s">
        <v>1611</v>
      </c>
      <c r="D2213" s="1"/>
      <c r="E2213" s="39"/>
      <c r="F2213" s="1"/>
    </row>
    <row r="2214" spans="1:6" hidden="1">
      <c r="A2214" s="40" t="s">
        <v>2169</v>
      </c>
      <c r="B2214" s="258" t="s">
        <v>1100</v>
      </c>
      <c r="C2214" s="39" t="s">
        <v>632</v>
      </c>
      <c r="D2214" s="1"/>
      <c r="E2214" s="39"/>
      <c r="F2214" s="1"/>
    </row>
    <row r="2215" spans="1:6" hidden="1">
      <c r="A2215" s="40" t="s">
        <v>2169</v>
      </c>
      <c r="B2215" s="258" t="s">
        <v>2175</v>
      </c>
      <c r="C2215" s="39" t="s">
        <v>1612</v>
      </c>
      <c r="D2215" s="1"/>
      <c r="E2215" s="39"/>
      <c r="F2215" s="1"/>
    </row>
    <row r="2216" spans="1:6" hidden="1">
      <c r="A2216" s="40" t="s">
        <v>2169</v>
      </c>
      <c r="B2216" s="258" t="s">
        <v>1728</v>
      </c>
      <c r="C2216" s="39" t="s">
        <v>1162</v>
      </c>
      <c r="D2216" s="1"/>
      <c r="E2216" s="39"/>
      <c r="F2216" s="1"/>
    </row>
    <row r="2217" spans="1:6" hidden="1">
      <c r="A2217" s="40" t="s">
        <v>2169</v>
      </c>
      <c r="B2217" s="258" t="s">
        <v>2176</v>
      </c>
      <c r="C2217" s="39" t="s">
        <v>1613</v>
      </c>
      <c r="D2217" s="1"/>
      <c r="E2217" s="39"/>
      <c r="F2217" s="1"/>
    </row>
    <row r="2218" spans="1:6" hidden="1">
      <c r="A2218" s="40" t="s">
        <v>2169</v>
      </c>
      <c r="B2218" s="258" t="s">
        <v>2177</v>
      </c>
      <c r="C2218" s="39" t="s">
        <v>1614</v>
      </c>
      <c r="D2218" s="1"/>
      <c r="E2218" s="39"/>
      <c r="F2218" s="1"/>
    </row>
    <row r="2219" spans="1:6" hidden="1">
      <c r="A2219" s="40" t="s">
        <v>2169</v>
      </c>
      <c r="B2219" s="258" t="s">
        <v>2178</v>
      </c>
      <c r="C2219" s="39" t="s">
        <v>1615</v>
      </c>
      <c r="D2219" s="1"/>
      <c r="E2219" s="39"/>
      <c r="F2219" s="1"/>
    </row>
    <row r="2220" spans="1:6" hidden="1">
      <c r="A2220" s="40" t="s">
        <v>2169</v>
      </c>
      <c r="B2220" s="258" t="s">
        <v>2179</v>
      </c>
      <c r="C2220" s="39" t="s">
        <v>1617</v>
      </c>
      <c r="D2220" s="1"/>
      <c r="E2220" s="39"/>
      <c r="F2220" s="1"/>
    </row>
    <row r="2221" spans="1:6" hidden="1">
      <c r="A2221" s="40" t="s">
        <v>2169</v>
      </c>
      <c r="B2221" s="39" t="s">
        <v>1507</v>
      </c>
      <c r="C2221" s="506" t="s">
        <v>815</v>
      </c>
      <c r="D2221" s="1"/>
      <c r="E2221" s="39" t="s">
        <v>1507</v>
      </c>
      <c r="F2221" s="1"/>
    </row>
    <row r="2222" spans="1:6" hidden="1">
      <c r="A2222" s="40" t="s">
        <v>2169</v>
      </c>
      <c r="B2222" s="39" t="s">
        <v>1509</v>
      </c>
      <c r="C2222" s="506" t="s">
        <v>871</v>
      </c>
      <c r="D2222" s="1"/>
      <c r="E2222" s="39" t="s">
        <v>1509</v>
      </c>
      <c r="F2222" s="1"/>
    </row>
    <row r="2223" spans="1:6" hidden="1">
      <c r="A2223" s="40" t="s">
        <v>2169</v>
      </c>
      <c r="B2223" s="504" t="s">
        <v>149</v>
      </c>
      <c r="C2223" s="39"/>
      <c r="D2223" s="1"/>
      <c r="E2223" s="39"/>
      <c r="F2223" s="1"/>
    </row>
    <row r="2224" spans="1:6" hidden="1">
      <c r="A2224" s="40" t="s">
        <v>2169</v>
      </c>
      <c r="B2224" s="504" t="s">
        <v>151</v>
      </c>
      <c r="C2224" s="39"/>
      <c r="D2224" s="1"/>
      <c r="E2224" s="39"/>
      <c r="F2224" s="1"/>
    </row>
    <row r="2225" spans="1:6" hidden="1">
      <c r="A2225" s="40" t="s">
        <v>2169</v>
      </c>
      <c r="B2225" s="504" t="s">
        <v>153</v>
      </c>
      <c r="C2225" s="39"/>
      <c r="D2225" s="1"/>
      <c r="E2225" s="39"/>
      <c r="F2225" s="1"/>
    </row>
    <row r="2226" spans="1:6" hidden="1">
      <c r="A2226" s="40" t="s">
        <v>2169</v>
      </c>
      <c r="B2226" s="504" t="s">
        <v>155</v>
      </c>
      <c r="C2226" s="39"/>
      <c r="D2226" s="1"/>
      <c r="E2226" s="39"/>
      <c r="F2226" s="1"/>
    </row>
    <row r="2227" spans="1:6" hidden="1">
      <c r="A2227" s="40" t="s">
        <v>2169</v>
      </c>
      <c r="B2227" s="504" t="s">
        <v>157</v>
      </c>
      <c r="C2227" s="39"/>
      <c r="D2227" s="1"/>
      <c r="E2227" s="39"/>
      <c r="F2227" s="1"/>
    </row>
    <row r="2229" spans="1:6">
      <c r="B2229" s="531" t="s">
        <v>2180</v>
      </c>
      <c r="C2229" s="532" t="s">
        <v>2181</v>
      </c>
    </row>
    <row r="2230" spans="1:6">
      <c r="C2230" s="533" t="s">
        <v>2182</v>
      </c>
    </row>
  </sheetData>
  <autoFilter ref="A1:F2227" xr:uid="{F258AAC5-D198-4A4F-AC9D-F3A71678E054}">
    <filterColumn colId="2">
      <filters>
        <filter val="Filler"/>
      </filters>
    </filterColumn>
  </autoFilter>
  <conditionalFormatting sqref="C911">
    <cfRule type="duplicateValues" dxfId="1378"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66EBF-7EE0-4539-881F-D6A68437BF3D}">
  <sheetPr filterMode="1"/>
  <dimension ref="A1:R3469"/>
  <sheetViews>
    <sheetView zoomScale="70" zoomScaleNormal="70" workbookViewId="0">
      <selection activeCell="C2251" sqref="C2251"/>
    </sheetView>
  </sheetViews>
  <sheetFormatPr defaultColWidth="8.85546875" defaultRowHeight="14.45"/>
  <cols>
    <col min="1" max="1" width="44.85546875" bestFit="1" customWidth="1"/>
    <col min="2" max="2" width="44.85546875" customWidth="1"/>
    <col min="3" max="3" width="17.5703125" hidden="1" customWidth="1"/>
    <col min="4" max="4" width="18.5703125" hidden="1" customWidth="1"/>
    <col min="5" max="5" width="60.85546875" bestFit="1" customWidth="1"/>
    <col min="6" max="11" width="17.5703125" hidden="1" customWidth="1"/>
    <col min="12" max="12" width="38.5703125" hidden="1" customWidth="1"/>
    <col min="13" max="13" width="31.85546875" bestFit="1" customWidth="1"/>
    <col min="17" max="17" width="13.5703125" bestFit="1" customWidth="1"/>
    <col min="18" max="18" width="9.140625" bestFit="1" customWidth="1"/>
  </cols>
  <sheetData>
    <row r="1" spans="1:18" ht="29.1">
      <c r="A1" s="534" t="s">
        <v>2183</v>
      </c>
      <c r="B1" s="534" t="s">
        <v>2184</v>
      </c>
      <c r="C1" s="534" t="s">
        <v>2184</v>
      </c>
      <c r="D1" s="534"/>
      <c r="E1" s="534" t="s">
        <v>2</v>
      </c>
      <c r="F1" s="534" t="s">
        <v>2185</v>
      </c>
      <c r="G1" s="534" t="s">
        <v>2186</v>
      </c>
      <c r="H1" s="534" t="s">
        <v>2187</v>
      </c>
      <c r="I1" s="534" t="s">
        <v>2188</v>
      </c>
      <c r="J1" s="534" t="s">
        <v>2189</v>
      </c>
      <c r="K1" s="535" t="s">
        <v>2190</v>
      </c>
      <c r="L1" s="535" t="s">
        <v>2191</v>
      </c>
      <c r="M1" s="535" t="s">
        <v>2184</v>
      </c>
      <c r="Q1" s="495" t="s">
        <v>32</v>
      </c>
      <c r="R1" s="1"/>
    </row>
    <row r="2" spans="1:18" hidden="1">
      <c r="A2" s="536" t="s">
        <v>2192</v>
      </c>
      <c r="B2" s="536" t="s">
        <v>34</v>
      </c>
      <c r="C2" s="504" t="s">
        <v>34</v>
      </c>
      <c r="D2" s="504"/>
      <c r="E2" s="496"/>
      <c r="F2" s="504" t="s">
        <v>2193</v>
      </c>
      <c r="G2" s="78" t="s">
        <v>2194</v>
      </c>
      <c r="H2" s="504">
        <v>8</v>
      </c>
      <c r="I2" s="496"/>
      <c r="J2" s="504" t="s">
        <v>2195</v>
      </c>
      <c r="K2" s="504">
        <v>1</v>
      </c>
      <c r="L2" s="24" t="s">
        <v>2196</v>
      </c>
      <c r="M2" s="504" t="s">
        <v>34</v>
      </c>
      <c r="Q2" s="497" t="s">
        <v>36</v>
      </c>
      <c r="R2" s="1" t="str">
        <f>_xlfn.CONCAT(COUNTBLANK(B2:B3469)," Field")</f>
        <v>198 Field</v>
      </c>
    </row>
    <row r="3" spans="1:18" hidden="1">
      <c r="A3" s="536" t="s">
        <v>2192</v>
      </c>
      <c r="B3" s="536" t="s">
        <v>37</v>
      </c>
      <c r="C3" s="537"/>
      <c r="D3" s="504" t="s">
        <v>37</v>
      </c>
      <c r="E3" s="60" t="s">
        <v>35</v>
      </c>
      <c r="F3" s="45" t="s">
        <v>2193</v>
      </c>
      <c r="G3" s="45" t="s">
        <v>2197</v>
      </c>
      <c r="H3" s="45">
        <v>1</v>
      </c>
      <c r="I3" s="496"/>
      <c r="J3" s="504" t="s">
        <v>2195</v>
      </c>
      <c r="K3" s="504">
        <v>2</v>
      </c>
      <c r="L3" s="24" t="s">
        <v>2196</v>
      </c>
      <c r="M3" s="45" t="s">
        <v>2198</v>
      </c>
      <c r="Q3" s="497" t="s">
        <v>39</v>
      </c>
      <c r="R3" s="498" t="s">
        <v>2199</v>
      </c>
    </row>
    <row r="4" spans="1:18" hidden="1">
      <c r="A4" s="536" t="s">
        <v>2192</v>
      </c>
      <c r="B4" s="536" t="s">
        <v>2200</v>
      </c>
      <c r="C4" s="537"/>
      <c r="D4" s="504" t="s">
        <v>2200</v>
      </c>
      <c r="E4" s="496" t="s">
        <v>2201</v>
      </c>
      <c r="F4" s="78" t="s">
        <v>2193</v>
      </c>
      <c r="G4" s="78" t="s">
        <v>2202</v>
      </c>
      <c r="H4" s="78">
        <v>19</v>
      </c>
      <c r="I4" s="496"/>
      <c r="J4" s="504" t="s">
        <v>2195</v>
      </c>
      <c r="K4" s="504">
        <v>3</v>
      </c>
      <c r="L4" s="24" t="s">
        <v>2196</v>
      </c>
      <c r="M4" s="78" t="s">
        <v>2203</v>
      </c>
    </row>
    <row r="5" spans="1:18" hidden="1">
      <c r="A5" s="536" t="s">
        <v>2192</v>
      </c>
      <c r="B5" s="536" t="s">
        <v>2204</v>
      </c>
      <c r="C5" s="537"/>
      <c r="D5" s="504" t="s">
        <v>2204</v>
      </c>
      <c r="E5" s="60" t="s">
        <v>2205</v>
      </c>
      <c r="F5" s="78" t="s">
        <v>2193</v>
      </c>
      <c r="G5" s="78" t="s">
        <v>2202</v>
      </c>
      <c r="H5" s="78">
        <v>12</v>
      </c>
      <c r="I5" s="496"/>
      <c r="J5" s="504" t="s">
        <v>2195</v>
      </c>
      <c r="K5" s="504">
        <v>4</v>
      </c>
      <c r="L5" s="24" t="s">
        <v>2196</v>
      </c>
      <c r="M5" s="78" t="s">
        <v>2206</v>
      </c>
    </row>
    <row r="6" spans="1:18" hidden="1">
      <c r="A6" s="536" t="s">
        <v>2192</v>
      </c>
      <c r="B6" s="536" t="s">
        <v>2207</v>
      </c>
      <c r="C6" s="537"/>
      <c r="D6" s="504" t="s">
        <v>2207</v>
      </c>
      <c r="E6" s="496" t="s">
        <v>2208</v>
      </c>
      <c r="F6" s="78" t="s">
        <v>2193</v>
      </c>
      <c r="G6" s="78" t="s">
        <v>2202</v>
      </c>
      <c r="H6" s="78">
        <v>19</v>
      </c>
      <c r="I6" s="496"/>
      <c r="J6" s="504" t="s">
        <v>2195</v>
      </c>
      <c r="K6" s="504">
        <v>5</v>
      </c>
      <c r="L6" s="24" t="s">
        <v>2196</v>
      </c>
      <c r="M6" s="78" t="s">
        <v>2209</v>
      </c>
    </row>
    <row r="7" spans="1:18" hidden="1">
      <c r="A7" s="536" t="s">
        <v>2192</v>
      </c>
      <c r="B7" s="536" t="s">
        <v>2210</v>
      </c>
      <c r="C7" s="537"/>
      <c r="D7" s="504" t="s">
        <v>2210</v>
      </c>
      <c r="E7" s="496" t="s">
        <v>2211</v>
      </c>
      <c r="F7" s="78" t="s">
        <v>2193</v>
      </c>
      <c r="G7" s="78" t="s">
        <v>2202</v>
      </c>
      <c r="H7" s="78">
        <v>180</v>
      </c>
      <c r="I7" s="496"/>
      <c r="J7" s="504" t="s">
        <v>2195</v>
      </c>
      <c r="K7" s="504">
        <v>6</v>
      </c>
      <c r="L7" s="24" t="s">
        <v>2196</v>
      </c>
      <c r="M7" s="78" t="s">
        <v>2212</v>
      </c>
    </row>
    <row r="8" spans="1:18" hidden="1">
      <c r="A8" s="536" t="s">
        <v>2192</v>
      </c>
      <c r="B8" s="536" t="s">
        <v>2213</v>
      </c>
      <c r="C8" s="537"/>
      <c r="D8" s="504" t="s">
        <v>2213</v>
      </c>
      <c r="E8" s="496" t="s">
        <v>2214</v>
      </c>
      <c r="F8" s="78" t="s">
        <v>2215</v>
      </c>
      <c r="G8" s="78" t="s">
        <v>2202</v>
      </c>
      <c r="H8" s="78">
        <v>180</v>
      </c>
      <c r="I8" s="496"/>
      <c r="J8" s="504" t="s">
        <v>2195</v>
      </c>
      <c r="K8" s="504">
        <v>7</v>
      </c>
      <c r="L8" s="24" t="s">
        <v>2196</v>
      </c>
      <c r="M8" s="78" t="s">
        <v>2216</v>
      </c>
    </row>
    <row r="9" spans="1:18" hidden="1">
      <c r="A9" s="536" t="s">
        <v>2192</v>
      </c>
      <c r="B9" s="536" t="s">
        <v>1539</v>
      </c>
      <c r="C9" s="537"/>
      <c r="D9" s="504" t="s">
        <v>1539</v>
      </c>
      <c r="E9" s="496" t="s">
        <v>835</v>
      </c>
      <c r="F9" s="78" t="s">
        <v>2193</v>
      </c>
      <c r="G9" s="78" t="s">
        <v>2202</v>
      </c>
      <c r="H9" s="78">
        <v>5</v>
      </c>
      <c r="I9" s="496"/>
      <c r="J9" s="504" t="s">
        <v>2195</v>
      </c>
      <c r="K9" s="504">
        <v>8</v>
      </c>
      <c r="L9" s="24" t="s">
        <v>2196</v>
      </c>
      <c r="M9" s="78" t="s">
        <v>2217</v>
      </c>
    </row>
    <row r="10" spans="1:18" hidden="1">
      <c r="A10" s="536" t="s">
        <v>2192</v>
      </c>
      <c r="B10" s="536" t="s">
        <v>2218</v>
      </c>
      <c r="C10" s="537"/>
      <c r="D10" s="504" t="s">
        <v>2218</v>
      </c>
      <c r="E10" s="496" t="s">
        <v>2219</v>
      </c>
      <c r="F10" s="78" t="s">
        <v>2215</v>
      </c>
      <c r="G10" s="78" t="s">
        <v>2202</v>
      </c>
      <c r="H10" s="78">
        <v>9</v>
      </c>
      <c r="I10" s="496"/>
      <c r="J10" s="504" t="s">
        <v>2195</v>
      </c>
      <c r="K10" s="504">
        <v>9</v>
      </c>
      <c r="L10" s="24" t="s">
        <v>2196</v>
      </c>
      <c r="M10" s="78" t="s">
        <v>2220</v>
      </c>
    </row>
    <row r="11" spans="1:18" hidden="1">
      <c r="A11" s="536" t="s">
        <v>2192</v>
      </c>
      <c r="B11" s="536" t="s">
        <v>264</v>
      </c>
      <c r="C11" s="537"/>
      <c r="D11" s="504" t="s">
        <v>264</v>
      </c>
      <c r="E11" s="496" t="s">
        <v>203</v>
      </c>
      <c r="F11" s="78" t="s">
        <v>2215</v>
      </c>
      <c r="G11" s="78" t="s">
        <v>2202</v>
      </c>
      <c r="H11" s="78">
        <v>3</v>
      </c>
      <c r="I11" s="496"/>
      <c r="J11" s="504" t="s">
        <v>2195</v>
      </c>
      <c r="K11" s="504">
        <v>10</v>
      </c>
      <c r="L11" s="24" t="s">
        <v>2196</v>
      </c>
      <c r="M11" s="78" t="s">
        <v>2221</v>
      </c>
    </row>
    <row r="12" spans="1:18" hidden="1">
      <c r="A12" s="536" t="s">
        <v>2192</v>
      </c>
      <c r="B12" s="536" t="s">
        <v>849</v>
      </c>
      <c r="C12" s="537"/>
      <c r="D12" s="504" t="s">
        <v>849</v>
      </c>
      <c r="E12" s="496" t="s">
        <v>452</v>
      </c>
      <c r="F12" s="78" t="s">
        <v>2193</v>
      </c>
      <c r="G12" s="78" t="s">
        <v>2194</v>
      </c>
      <c r="H12" s="78">
        <v>10</v>
      </c>
      <c r="I12" s="496"/>
      <c r="J12" s="504" t="s">
        <v>2195</v>
      </c>
      <c r="K12" s="504">
        <v>11</v>
      </c>
      <c r="L12" s="24" t="s">
        <v>2196</v>
      </c>
      <c r="M12" s="78" t="s">
        <v>2222</v>
      </c>
    </row>
    <row r="13" spans="1:18" hidden="1">
      <c r="A13" s="536" t="s">
        <v>2192</v>
      </c>
      <c r="B13" s="536" t="s">
        <v>301</v>
      </c>
      <c r="C13" s="537"/>
      <c r="D13" s="504" t="s">
        <v>301</v>
      </c>
      <c r="E13" s="496" t="s">
        <v>217</v>
      </c>
      <c r="F13" s="78" t="s">
        <v>2193</v>
      </c>
      <c r="G13" s="78" t="s">
        <v>2194</v>
      </c>
      <c r="H13" s="78">
        <v>10</v>
      </c>
      <c r="I13" s="496"/>
      <c r="J13" s="504" t="s">
        <v>2195</v>
      </c>
      <c r="K13" s="504">
        <v>12</v>
      </c>
      <c r="L13" s="24" t="s">
        <v>2196</v>
      </c>
      <c r="M13" s="78" t="s">
        <v>301</v>
      </c>
    </row>
    <row r="14" spans="1:18" hidden="1">
      <c r="A14" s="536" t="s">
        <v>2192</v>
      </c>
      <c r="B14" s="536" t="s">
        <v>303</v>
      </c>
      <c r="C14" s="537"/>
      <c r="D14" s="504" t="s">
        <v>303</v>
      </c>
      <c r="E14" s="496" t="s">
        <v>219</v>
      </c>
      <c r="F14" s="78" t="s">
        <v>2193</v>
      </c>
      <c r="G14" s="78" t="s">
        <v>2194</v>
      </c>
      <c r="H14" s="78">
        <v>10</v>
      </c>
      <c r="I14" s="496"/>
      <c r="J14" s="504" t="s">
        <v>2195</v>
      </c>
      <c r="K14" s="504">
        <v>13</v>
      </c>
      <c r="L14" s="24" t="s">
        <v>2196</v>
      </c>
      <c r="M14" s="78" t="s">
        <v>2223</v>
      </c>
    </row>
    <row r="15" spans="1:18" hidden="1">
      <c r="A15" s="536" t="s">
        <v>2192</v>
      </c>
      <c r="B15" s="536" t="s">
        <v>2224</v>
      </c>
      <c r="C15" s="537"/>
      <c r="D15" s="504" t="s">
        <v>2224</v>
      </c>
      <c r="E15" s="496" t="s">
        <v>2225</v>
      </c>
      <c r="F15" s="78" t="s">
        <v>2193</v>
      </c>
      <c r="G15" s="78" t="s">
        <v>2202</v>
      </c>
      <c r="H15" s="78">
        <v>1</v>
      </c>
      <c r="I15" s="496"/>
      <c r="J15" s="504" t="s">
        <v>2195</v>
      </c>
      <c r="K15" s="504">
        <v>14</v>
      </c>
      <c r="L15" s="24" t="s">
        <v>2196</v>
      </c>
      <c r="M15" s="78" t="s">
        <v>2226</v>
      </c>
    </row>
    <row r="16" spans="1:18" hidden="1">
      <c r="A16" s="536" t="s">
        <v>2192</v>
      </c>
      <c r="B16" s="536" t="s">
        <v>1195</v>
      </c>
      <c r="C16" s="537"/>
      <c r="D16" s="504" t="s">
        <v>1195</v>
      </c>
      <c r="E16" s="496" t="s">
        <v>2227</v>
      </c>
      <c r="F16" s="78" t="s">
        <v>2215</v>
      </c>
      <c r="G16" s="78" t="s">
        <v>2194</v>
      </c>
      <c r="H16" s="78">
        <v>10</v>
      </c>
      <c r="I16" s="496"/>
      <c r="J16" s="504" t="s">
        <v>2195</v>
      </c>
      <c r="K16" s="504">
        <v>15</v>
      </c>
      <c r="L16" s="24" t="s">
        <v>2196</v>
      </c>
      <c r="M16" s="78" t="s">
        <v>1195</v>
      </c>
    </row>
    <row r="17" spans="1:13" hidden="1">
      <c r="A17" s="536" t="s">
        <v>2192</v>
      </c>
      <c r="B17" s="536" t="s">
        <v>766</v>
      </c>
      <c r="C17" s="537"/>
      <c r="D17" s="504" t="s">
        <v>766</v>
      </c>
      <c r="E17" s="496" t="s">
        <v>407</v>
      </c>
      <c r="F17" s="78" t="s">
        <v>2193</v>
      </c>
      <c r="G17" s="78" t="s">
        <v>2228</v>
      </c>
      <c r="H17" s="78">
        <v>1</v>
      </c>
      <c r="I17" s="496"/>
      <c r="J17" s="504" t="s">
        <v>2195</v>
      </c>
      <c r="K17" s="504">
        <v>16</v>
      </c>
      <c r="L17" s="24" t="s">
        <v>2196</v>
      </c>
      <c r="M17" s="78" t="s">
        <v>766</v>
      </c>
    </row>
    <row r="18" spans="1:13" hidden="1">
      <c r="A18" s="536" t="s">
        <v>2192</v>
      </c>
      <c r="B18" s="536" t="s">
        <v>2229</v>
      </c>
      <c r="C18" s="537"/>
      <c r="D18" s="504" t="s">
        <v>2229</v>
      </c>
      <c r="E18" s="496" t="s">
        <v>2230</v>
      </c>
      <c r="F18" s="78" t="s">
        <v>2215</v>
      </c>
      <c r="G18" s="78" t="s">
        <v>2231</v>
      </c>
      <c r="H18" s="78">
        <v>17</v>
      </c>
      <c r="I18" s="496"/>
      <c r="J18" s="504" t="s">
        <v>2195</v>
      </c>
      <c r="K18" s="504">
        <v>17</v>
      </c>
      <c r="L18" s="24" t="s">
        <v>2196</v>
      </c>
      <c r="M18" s="78" t="s">
        <v>2232</v>
      </c>
    </row>
    <row r="19" spans="1:13" hidden="1">
      <c r="A19" s="536" t="s">
        <v>2192</v>
      </c>
      <c r="B19" s="536" t="s">
        <v>2233</v>
      </c>
      <c r="C19" s="537"/>
      <c r="D19" s="504" t="s">
        <v>2233</v>
      </c>
      <c r="E19" s="496" t="s">
        <v>2234</v>
      </c>
      <c r="F19" s="78" t="s">
        <v>2193</v>
      </c>
      <c r="G19" s="78" t="s">
        <v>2231</v>
      </c>
      <c r="H19" s="78">
        <v>17</v>
      </c>
      <c r="I19" s="496"/>
      <c r="J19" s="504" t="s">
        <v>2195</v>
      </c>
      <c r="K19" s="504">
        <v>18</v>
      </c>
      <c r="L19" s="24" t="s">
        <v>2196</v>
      </c>
      <c r="M19" s="78" t="s">
        <v>2233</v>
      </c>
    </row>
    <row r="20" spans="1:13" hidden="1">
      <c r="A20" s="536" t="s">
        <v>2192</v>
      </c>
      <c r="B20" s="536" t="s">
        <v>2084</v>
      </c>
      <c r="C20" s="537"/>
      <c r="D20" s="504" t="s">
        <v>2084</v>
      </c>
      <c r="E20" s="60" t="s">
        <v>1490</v>
      </c>
      <c r="F20" s="78" t="s">
        <v>2215</v>
      </c>
      <c r="G20" s="78" t="s">
        <v>2228</v>
      </c>
      <c r="H20" s="78">
        <v>1</v>
      </c>
      <c r="I20" s="496"/>
      <c r="J20" s="504" t="s">
        <v>2195</v>
      </c>
      <c r="K20" s="504">
        <v>19</v>
      </c>
      <c r="L20" s="24" t="s">
        <v>2196</v>
      </c>
      <c r="M20" s="78" t="s">
        <v>2235</v>
      </c>
    </row>
    <row r="21" spans="1:13" hidden="1">
      <c r="A21" s="536" t="s">
        <v>2192</v>
      </c>
      <c r="B21" s="536" t="s">
        <v>2236</v>
      </c>
      <c r="C21" s="537"/>
      <c r="D21" s="504" t="s">
        <v>2236</v>
      </c>
      <c r="E21" s="60" t="s">
        <v>2237</v>
      </c>
      <c r="F21" s="78" t="s">
        <v>2193</v>
      </c>
      <c r="G21" s="78" t="s">
        <v>2228</v>
      </c>
      <c r="H21" s="78">
        <v>1</v>
      </c>
      <c r="I21" s="496"/>
      <c r="J21" s="504" t="s">
        <v>2195</v>
      </c>
      <c r="K21" s="504">
        <v>20</v>
      </c>
      <c r="L21" s="24" t="s">
        <v>2196</v>
      </c>
      <c r="M21" s="78" t="s">
        <v>2238</v>
      </c>
    </row>
    <row r="22" spans="1:13" hidden="1">
      <c r="A22" s="536" t="s">
        <v>2192</v>
      </c>
      <c r="B22" s="536" t="s">
        <v>2239</v>
      </c>
      <c r="C22" s="537"/>
      <c r="D22" s="504" t="s">
        <v>2239</v>
      </c>
      <c r="E22" s="60" t="s">
        <v>2240</v>
      </c>
      <c r="F22" s="78" t="s">
        <v>2215</v>
      </c>
      <c r="G22" s="78" t="s">
        <v>2202</v>
      </c>
      <c r="H22" s="78">
        <v>8</v>
      </c>
      <c r="I22" s="496"/>
      <c r="J22" s="504" t="s">
        <v>2195</v>
      </c>
      <c r="K22" s="504">
        <v>21</v>
      </c>
      <c r="L22" s="24" t="s">
        <v>2196</v>
      </c>
      <c r="M22" s="78" t="s">
        <v>2241</v>
      </c>
    </row>
    <row r="23" spans="1:13" hidden="1">
      <c r="A23" s="536" t="s">
        <v>2192</v>
      </c>
      <c r="B23" s="536" t="s">
        <v>2242</v>
      </c>
      <c r="C23" s="537"/>
      <c r="D23" s="504" t="s">
        <v>2242</v>
      </c>
      <c r="E23" s="496" t="s">
        <v>2243</v>
      </c>
      <c r="F23" s="78" t="s">
        <v>2215</v>
      </c>
      <c r="G23" s="78" t="s">
        <v>2228</v>
      </c>
      <c r="H23" s="78">
        <v>1</v>
      </c>
      <c r="I23" s="496"/>
      <c r="J23" s="504" t="s">
        <v>2195</v>
      </c>
      <c r="K23" s="504">
        <v>22</v>
      </c>
      <c r="L23" s="24" t="s">
        <v>2196</v>
      </c>
      <c r="M23" s="78" t="s">
        <v>2244</v>
      </c>
    </row>
    <row r="24" spans="1:13" hidden="1">
      <c r="A24" s="536" t="s">
        <v>2192</v>
      </c>
      <c r="B24" s="536" t="s">
        <v>1555</v>
      </c>
      <c r="C24" s="537"/>
      <c r="D24" s="504" t="s">
        <v>1555</v>
      </c>
      <c r="E24" s="496" t="s">
        <v>850</v>
      </c>
      <c r="F24" s="78" t="s">
        <v>2193</v>
      </c>
      <c r="G24" s="78" t="s">
        <v>2202</v>
      </c>
      <c r="H24" s="78">
        <v>4</v>
      </c>
      <c r="I24" s="496"/>
      <c r="J24" s="504" t="s">
        <v>2195</v>
      </c>
      <c r="K24" s="504">
        <v>23</v>
      </c>
      <c r="L24" s="24" t="s">
        <v>2196</v>
      </c>
      <c r="M24" s="78" t="s">
        <v>2245</v>
      </c>
    </row>
    <row r="25" spans="1:13" hidden="1">
      <c r="A25" s="536" t="s">
        <v>2192</v>
      </c>
      <c r="B25" s="536" t="s">
        <v>643</v>
      </c>
      <c r="C25" s="537"/>
      <c r="D25" s="504" t="s">
        <v>643</v>
      </c>
      <c r="E25" s="496" t="s">
        <v>338</v>
      </c>
      <c r="F25" s="78" t="s">
        <v>2193</v>
      </c>
      <c r="G25" s="78" t="s">
        <v>2202</v>
      </c>
      <c r="H25" s="78">
        <v>4</v>
      </c>
      <c r="I25" s="496"/>
      <c r="J25" s="504" t="s">
        <v>2195</v>
      </c>
      <c r="K25" s="504">
        <v>24</v>
      </c>
      <c r="L25" s="24" t="s">
        <v>2196</v>
      </c>
      <c r="M25" s="78" t="s">
        <v>2246</v>
      </c>
    </row>
    <row r="26" spans="1:13" hidden="1">
      <c r="A26" s="536" t="s">
        <v>2192</v>
      </c>
      <c r="B26" s="536" t="s">
        <v>660</v>
      </c>
      <c r="C26" s="537"/>
      <c r="D26" s="504" t="s">
        <v>660</v>
      </c>
      <c r="E26" s="496" t="s">
        <v>349</v>
      </c>
      <c r="F26" s="78" t="s">
        <v>2193</v>
      </c>
      <c r="G26" s="78" t="s">
        <v>2202</v>
      </c>
      <c r="H26" s="78">
        <v>4</v>
      </c>
      <c r="I26" s="496"/>
      <c r="J26" s="504" t="s">
        <v>2195</v>
      </c>
      <c r="K26" s="504">
        <v>25</v>
      </c>
      <c r="L26" s="24" t="s">
        <v>2196</v>
      </c>
      <c r="M26" s="78" t="s">
        <v>2247</v>
      </c>
    </row>
    <row r="27" spans="1:13" hidden="1">
      <c r="A27" s="536" t="s">
        <v>2192</v>
      </c>
      <c r="B27" s="536" t="s">
        <v>2248</v>
      </c>
      <c r="C27" s="537"/>
      <c r="D27" s="504" t="s">
        <v>2248</v>
      </c>
      <c r="E27" s="496" t="s">
        <v>2249</v>
      </c>
      <c r="F27" s="78" t="s">
        <v>2193</v>
      </c>
      <c r="G27" s="78" t="s">
        <v>2202</v>
      </c>
      <c r="H27" s="78">
        <v>5</v>
      </c>
      <c r="I27" s="496"/>
      <c r="J27" s="504" t="s">
        <v>2195</v>
      </c>
      <c r="K27" s="504">
        <v>26</v>
      </c>
      <c r="L27" s="24" t="s">
        <v>2196</v>
      </c>
      <c r="M27" s="78" t="s">
        <v>2250</v>
      </c>
    </row>
    <row r="28" spans="1:13" hidden="1">
      <c r="A28" s="536" t="s">
        <v>2192</v>
      </c>
      <c r="B28" s="536" t="s">
        <v>2251</v>
      </c>
      <c r="C28" s="537"/>
      <c r="D28" s="504" t="s">
        <v>2251</v>
      </c>
      <c r="E28" s="496" t="s">
        <v>2252</v>
      </c>
      <c r="F28" s="78" t="s">
        <v>2193</v>
      </c>
      <c r="G28" s="78" t="s">
        <v>2202</v>
      </c>
      <c r="H28" s="78">
        <v>5</v>
      </c>
      <c r="I28" s="496"/>
      <c r="J28" s="504" t="s">
        <v>2195</v>
      </c>
      <c r="K28" s="504">
        <v>27</v>
      </c>
      <c r="L28" s="24" t="s">
        <v>2196</v>
      </c>
      <c r="M28" s="78" t="s">
        <v>2253</v>
      </c>
    </row>
    <row r="29" spans="1:13" hidden="1">
      <c r="A29" s="536" t="s">
        <v>2192</v>
      </c>
      <c r="B29" s="536" t="s">
        <v>679</v>
      </c>
      <c r="C29" s="537"/>
      <c r="D29" s="504" t="s">
        <v>679</v>
      </c>
      <c r="E29" s="496" t="s">
        <v>361</v>
      </c>
      <c r="F29" s="78" t="s">
        <v>2193</v>
      </c>
      <c r="G29" s="78" t="s">
        <v>2202</v>
      </c>
      <c r="H29" s="78">
        <v>9</v>
      </c>
      <c r="I29" s="496"/>
      <c r="J29" s="504" t="s">
        <v>2195</v>
      </c>
      <c r="K29" s="504">
        <v>28</v>
      </c>
      <c r="L29" s="24" t="s">
        <v>2196</v>
      </c>
      <c r="M29" s="78" t="s">
        <v>2254</v>
      </c>
    </row>
    <row r="30" spans="1:13" hidden="1">
      <c r="A30" s="536" t="s">
        <v>2192</v>
      </c>
      <c r="B30" s="536" t="s">
        <v>235</v>
      </c>
      <c r="C30" s="537"/>
      <c r="D30" s="504" t="s">
        <v>235</v>
      </c>
      <c r="E30" s="496" t="s">
        <v>178</v>
      </c>
      <c r="F30" s="78" t="s">
        <v>2193</v>
      </c>
      <c r="G30" s="78" t="s">
        <v>2202</v>
      </c>
      <c r="H30" s="78">
        <v>9</v>
      </c>
      <c r="I30" s="496"/>
      <c r="J30" s="504" t="s">
        <v>2195</v>
      </c>
      <c r="K30" s="504">
        <v>29</v>
      </c>
      <c r="L30" s="24" t="s">
        <v>2196</v>
      </c>
      <c r="M30" s="78" t="s">
        <v>2255</v>
      </c>
    </row>
    <row r="31" spans="1:13" hidden="1">
      <c r="A31" s="536" t="s">
        <v>2192</v>
      </c>
      <c r="B31" s="536" t="s">
        <v>2256</v>
      </c>
      <c r="C31" s="537"/>
      <c r="D31" s="504" t="s">
        <v>2256</v>
      </c>
      <c r="E31" s="496" t="s">
        <v>2257</v>
      </c>
      <c r="F31" s="78" t="s">
        <v>2193</v>
      </c>
      <c r="G31" s="78" t="s">
        <v>2231</v>
      </c>
      <c r="H31" s="78">
        <v>17</v>
      </c>
      <c r="I31" s="496"/>
      <c r="J31" s="504" t="s">
        <v>2195</v>
      </c>
      <c r="K31" s="504">
        <v>30</v>
      </c>
      <c r="L31" s="24" t="s">
        <v>2196</v>
      </c>
      <c r="M31" s="78" t="s">
        <v>2258</v>
      </c>
    </row>
    <row r="32" spans="1:13" hidden="1">
      <c r="A32" s="536" t="s">
        <v>2192</v>
      </c>
      <c r="B32" s="536"/>
      <c r="C32" s="537"/>
      <c r="D32" s="504"/>
      <c r="E32" s="496" t="s">
        <v>2259</v>
      </c>
      <c r="F32" s="78" t="s">
        <v>2193</v>
      </c>
      <c r="G32" s="78" t="s">
        <v>2231</v>
      </c>
      <c r="H32" s="78">
        <v>17</v>
      </c>
      <c r="I32" s="496"/>
      <c r="J32" s="504" t="s">
        <v>2195</v>
      </c>
      <c r="K32" s="504">
        <v>31</v>
      </c>
      <c r="L32" s="24" t="s">
        <v>2196</v>
      </c>
      <c r="M32" s="78" t="s">
        <v>2260</v>
      </c>
    </row>
    <row r="33" spans="1:13" hidden="1">
      <c r="A33" s="536" t="s">
        <v>2192</v>
      </c>
      <c r="B33" s="536" t="s">
        <v>2261</v>
      </c>
      <c r="C33" s="537"/>
      <c r="D33" s="504" t="s">
        <v>2261</v>
      </c>
      <c r="E33" s="496" t="s">
        <v>2262</v>
      </c>
      <c r="F33" s="78" t="s">
        <v>2193</v>
      </c>
      <c r="G33" s="78" t="s">
        <v>2231</v>
      </c>
      <c r="H33" s="78">
        <v>17</v>
      </c>
      <c r="I33" s="496"/>
      <c r="J33" s="504" t="s">
        <v>2195</v>
      </c>
      <c r="K33" s="504">
        <v>32</v>
      </c>
      <c r="L33" s="24" t="s">
        <v>2196</v>
      </c>
      <c r="M33" s="78" t="s">
        <v>2263</v>
      </c>
    </row>
    <row r="34" spans="1:13" hidden="1">
      <c r="A34" s="536" t="s">
        <v>2192</v>
      </c>
      <c r="B34" s="536" t="s">
        <v>2264</v>
      </c>
      <c r="C34" s="537"/>
      <c r="D34" s="504" t="s">
        <v>2264</v>
      </c>
      <c r="E34" s="496" t="s">
        <v>2265</v>
      </c>
      <c r="F34" s="78" t="s">
        <v>2193</v>
      </c>
      <c r="G34" s="78" t="s">
        <v>2231</v>
      </c>
      <c r="H34" s="78">
        <v>17</v>
      </c>
      <c r="I34" s="496"/>
      <c r="J34" s="504" t="s">
        <v>2195</v>
      </c>
      <c r="K34" s="504">
        <v>33</v>
      </c>
      <c r="L34" s="24" t="s">
        <v>2196</v>
      </c>
      <c r="M34" s="78" t="s">
        <v>2100</v>
      </c>
    </row>
    <row r="35" spans="1:13" hidden="1">
      <c r="A35" s="536" t="s">
        <v>2192</v>
      </c>
      <c r="B35" s="536" t="s">
        <v>2266</v>
      </c>
      <c r="C35" s="537"/>
      <c r="D35" s="504" t="s">
        <v>2266</v>
      </c>
      <c r="E35" s="496" t="s">
        <v>2267</v>
      </c>
      <c r="F35" s="78" t="s">
        <v>2215</v>
      </c>
      <c r="G35" s="78" t="s">
        <v>2231</v>
      </c>
      <c r="H35" s="78">
        <v>17</v>
      </c>
      <c r="I35" s="496"/>
      <c r="J35" s="504" t="s">
        <v>2195</v>
      </c>
      <c r="K35" s="504">
        <v>34</v>
      </c>
      <c r="L35" s="24" t="s">
        <v>2196</v>
      </c>
      <c r="M35" s="78" t="s">
        <v>2266</v>
      </c>
    </row>
    <row r="36" spans="1:13" hidden="1">
      <c r="A36" s="536" t="s">
        <v>2192</v>
      </c>
      <c r="B36" s="536" t="s">
        <v>2268</v>
      </c>
      <c r="C36" s="537"/>
      <c r="D36" s="504" t="s">
        <v>2268</v>
      </c>
      <c r="E36" s="496" t="s">
        <v>2269</v>
      </c>
      <c r="F36" s="78" t="s">
        <v>2193</v>
      </c>
      <c r="G36" s="78" t="s">
        <v>2228</v>
      </c>
      <c r="H36" s="78">
        <v>1</v>
      </c>
      <c r="I36" s="496"/>
      <c r="J36" s="504" t="s">
        <v>2195</v>
      </c>
      <c r="K36" s="504">
        <v>35</v>
      </c>
      <c r="L36" s="24" t="s">
        <v>2196</v>
      </c>
      <c r="M36" s="78" t="s">
        <v>2270</v>
      </c>
    </row>
    <row r="37" spans="1:13" hidden="1">
      <c r="A37" s="536" t="s">
        <v>2192</v>
      </c>
      <c r="B37" s="536"/>
      <c r="C37" s="537"/>
      <c r="D37" s="504"/>
      <c r="E37" s="60" t="s">
        <v>350</v>
      </c>
      <c r="F37" s="78" t="s">
        <v>2193</v>
      </c>
      <c r="G37" s="78" t="s">
        <v>2271</v>
      </c>
      <c r="H37" s="78">
        <v>10</v>
      </c>
      <c r="I37" s="496"/>
      <c r="J37" s="504" t="s">
        <v>2195</v>
      </c>
      <c r="K37" s="504">
        <v>36</v>
      </c>
      <c r="L37" s="24" t="s">
        <v>2196</v>
      </c>
      <c r="M37" s="78" t="s">
        <v>2272</v>
      </c>
    </row>
    <row r="38" spans="1:13" hidden="1">
      <c r="A38" s="536" t="s">
        <v>2192</v>
      </c>
      <c r="B38" s="536" t="s">
        <v>2273</v>
      </c>
      <c r="C38" s="537"/>
      <c r="D38" s="504" t="s">
        <v>2273</v>
      </c>
      <c r="E38" s="496" t="s">
        <v>2274</v>
      </c>
      <c r="F38" s="78" t="s">
        <v>2215</v>
      </c>
      <c r="G38" s="78" t="s">
        <v>2231</v>
      </c>
      <c r="H38" s="78">
        <v>17</v>
      </c>
      <c r="I38" s="496"/>
      <c r="J38" s="504" t="s">
        <v>2195</v>
      </c>
      <c r="K38" s="504">
        <v>37</v>
      </c>
      <c r="L38" s="24" t="s">
        <v>2196</v>
      </c>
      <c r="M38" s="78" t="s">
        <v>2273</v>
      </c>
    </row>
    <row r="39" spans="1:13" hidden="1">
      <c r="A39" s="536" t="s">
        <v>2192</v>
      </c>
      <c r="B39" s="536" t="s">
        <v>2275</v>
      </c>
      <c r="C39" s="537"/>
      <c r="D39" s="504" t="s">
        <v>2275</v>
      </c>
      <c r="E39" s="496" t="s">
        <v>2276</v>
      </c>
      <c r="F39" s="78" t="s">
        <v>2215</v>
      </c>
      <c r="G39" s="78" t="s">
        <v>2231</v>
      </c>
      <c r="H39" s="78">
        <v>17</v>
      </c>
      <c r="I39" s="496"/>
      <c r="J39" s="504" t="s">
        <v>2195</v>
      </c>
      <c r="K39" s="504">
        <v>38</v>
      </c>
      <c r="L39" s="24" t="s">
        <v>2196</v>
      </c>
      <c r="M39" s="78" t="s">
        <v>2275</v>
      </c>
    </row>
    <row r="40" spans="1:13" hidden="1">
      <c r="A40" s="536" t="s">
        <v>2192</v>
      </c>
      <c r="B40" s="536" t="s">
        <v>99</v>
      </c>
      <c r="C40" s="537"/>
      <c r="D40" s="504" t="s">
        <v>99</v>
      </c>
      <c r="E40" s="496" t="s">
        <v>98</v>
      </c>
      <c r="F40" s="78" t="s">
        <v>2215</v>
      </c>
      <c r="G40" s="78" t="s">
        <v>2202</v>
      </c>
      <c r="H40" s="78">
        <v>3</v>
      </c>
      <c r="I40" s="496"/>
      <c r="J40" s="504" t="s">
        <v>2195</v>
      </c>
      <c r="K40" s="504">
        <v>39</v>
      </c>
      <c r="L40" s="24" t="s">
        <v>2196</v>
      </c>
      <c r="M40" s="78" t="s">
        <v>2277</v>
      </c>
    </row>
    <row r="41" spans="1:13" hidden="1">
      <c r="A41" s="536" t="s">
        <v>2192</v>
      </c>
      <c r="B41" s="536" t="s">
        <v>2278</v>
      </c>
      <c r="C41" s="537"/>
      <c r="D41" s="504" t="s">
        <v>2278</v>
      </c>
      <c r="E41" s="496" t="s">
        <v>2279</v>
      </c>
      <c r="F41" s="78" t="s">
        <v>2215</v>
      </c>
      <c r="G41" s="78" t="s">
        <v>2202</v>
      </c>
      <c r="H41" s="78">
        <v>1</v>
      </c>
      <c r="I41" s="496"/>
      <c r="J41" s="504" t="s">
        <v>2195</v>
      </c>
      <c r="K41" s="504">
        <v>40</v>
      </c>
      <c r="L41" s="24" t="s">
        <v>2196</v>
      </c>
      <c r="M41" s="78" t="s">
        <v>2280</v>
      </c>
    </row>
    <row r="42" spans="1:13" hidden="1">
      <c r="A42" s="536" t="s">
        <v>2192</v>
      </c>
      <c r="B42" s="536" t="s">
        <v>2281</v>
      </c>
      <c r="C42" s="537"/>
      <c r="D42" s="504" t="s">
        <v>2281</v>
      </c>
      <c r="E42" s="496" t="s">
        <v>2282</v>
      </c>
      <c r="F42" s="78" t="s">
        <v>2215</v>
      </c>
      <c r="G42" s="78" t="s">
        <v>2231</v>
      </c>
      <c r="H42" s="78">
        <v>8</v>
      </c>
      <c r="I42" s="496"/>
      <c r="J42" s="504" t="s">
        <v>2195</v>
      </c>
      <c r="K42" s="504">
        <v>41</v>
      </c>
      <c r="L42" s="24" t="s">
        <v>2196</v>
      </c>
      <c r="M42" s="78" t="s">
        <v>2283</v>
      </c>
    </row>
    <row r="43" spans="1:13" hidden="1">
      <c r="A43" s="536" t="s">
        <v>2192</v>
      </c>
      <c r="B43" s="536" t="s">
        <v>2284</v>
      </c>
      <c r="C43" s="537"/>
      <c r="D43" s="504" t="s">
        <v>2284</v>
      </c>
      <c r="E43" s="60" t="s">
        <v>2285</v>
      </c>
      <c r="F43" s="78" t="s">
        <v>2215</v>
      </c>
      <c r="G43" s="78" t="s">
        <v>2228</v>
      </c>
      <c r="H43" s="78">
        <v>4</v>
      </c>
      <c r="I43" s="496"/>
      <c r="J43" s="504" t="s">
        <v>2195</v>
      </c>
      <c r="K43" s="504">
        <v>42</v>
      </c>
      <c r="L43" s="24" t="s">
        <v>2196</v>
      </c>
      <c r="M43" s="78" t="s">
        <v>2286</v>
      </c>
    </row>
    <row r="44" spans="1:13" hidden="1">
      <c r="A44" s="536" t="s">
        <v>2192</v>
      </c>
      <c r="B44" s="536" t="s">
        <v>432</v>
      </c>
      <c r="C44" s="537"/>
      <c r="D44" s="504" t="s">
        <v>432</v>
      </c>
      <c r="E44" s="496" t="s">
        <v>2287</v>
      </c>
      <c r="F44" s="78" t="s">
        <v>2215</v>
      </c>
      <c r="G44" s="78" t="s">
        <v>2202</v>
      </c>
      <c r="H44" s="78">
        <v>10</v>
      </c>
      <c r="I44" s="496"/>
      <c r="J44" s="504" t="s">
        <v>2195</v>
      </c>
      <c r="K44" s="504">
        <v>43</v>
      </c>
      <c r="L44" s="24" t="s">
        <v>2196</v>
      </c>
      <c r="M44" s="78" t="s">
        <v>2288</v>
      </c>
    </row>
    <row r="45" spans="1:13" hidden="1">
      <c r="A45" s="536" t="s">
        <v>2192</v>
      </c>
      <c r="B45" s="536" t="s">
        <v>2289</v>
      </c>
      <c r="C45" s="537"/>
      <c r="D45" s="504" t="s">
        <v>2289</v>
      </c>
      <c r="E45" s="60" t="s">
        <v>2290</v>
      </c>
      <c r="F45" s="78" t="s">
        <v>2215</v>
      </c>
      <c r="G45" s="78" t="s">
        <v>2202</v>
      </c>
      <c r="H45" s="78">
        <v>10</v>
      </c>
      <c r="I45" s="496"/>
      <c r="J45" s="504" t="s">
        <v>2195</v>
      </c>
      <c r="K45" s="504">
        <v>44</v>
      </c>
      <c r="L45" s="24" t="s">
        <v>2196</v>
      </c>
      <c r="M45" s="78" t="s">
        <v>2291</v>
      </c>
    </row>
    <row r="46" spans="1:13" hidden="1">
      <c r="A46" s="536" t="s">
        <v>2192</v>
      </c>
      <c r="B46" s="536" t="s">
        <v>2292</v>
      </c>
      <c r="C46" s="537"/>
      <c r="D46" s="504" t="s">
        <v>2292</v>
      </c>
      <c r="E46" s="60" t="s">
        <v>2293</v>
      </c>
      <c r="F46" s="78" t="s">
        <v>2215</v>
      </c>
      <c r="G46" s="78" t="s">
        <v>2202</v>
      </c>
      <c r="H46" s="78">
        <v>3</v>
      </c>
      <c r="I46" s="496"/>
      <c r="J46" s="504" t="s">
        <v>2195</v>
      </c>
      <c r="K46" s="504">
        <v>45</v>
      </c>
      <c r="L46" s="24" t="s">
        <v>2196</v>
      </c>
      <c r="M46" s="78" t="s">
        <v>2294</v>
      </c>
    </row>
    <row r="47" spans="1:13" hidden="1">
      <c r="A47" s="536" t="s">
        <v>2192</v>
      </c>
      <c r="B47" s="536" t="s">
        <v>2295</v>
      </c>
      <c r="C47" s="537"/>
      <c r="D47" s="504" t="s">
        <v>2295</v>
      </c>
      <c r="E47" s="60" t="s">
        <v>2296</v>
      </c>
      <c r="F47" s="78" t="s">
        <v>2215</v>
      </c>
      <c r="G47" s="78" t="s">
        <v>2231</v>
      </c>
      <c r="H47" s="78">
        <v>8</v>
      </c>
      <c r="I47" s="496"/>
      <c r="J47" s="504" t="s">
        <v>2195</v>
      </c>
      <c r="K47" s="504">
        <v>46</v>
      </c>
      <c r="L47" s="24" t="s">
        <v>2196</v>
      </c>
      <c r="M47" s="78" t="s">
        <v>2297</v>
      </c>
    </row>
    <row r="48" spans="1:13" hidden="1">
      <c r="A48" s="536" t="s">
        <v>2192</v>
      </c>
      <c r="B48" s="536" t="s">
        <v>2298</v>
      </c>
      <c r="C48" s="537"/>
      <c r="D48" s="504" t="s">
        <v>2298</v>
      </c>
      <c r="E48" s="496" t="s">
        <v>2299</v>
      </c>
      <c r="F48" s="78" t="s">
        <v>2215</v>
      </c>
      <c r="G48" s="78" t="s">
        <v>2202</v>
      </c>
      <c r="H48" s="78">
        <v>40</v>
      </c>
      <c r="I48" s="496"/>
      <c r="J48" s="504" t="s">
        <v>2195</v>
      </c>
      <c r="K48" s="504">
        <v>47</v>
      </c>
      <c r="L48" s="24" t="s">
        <v>2196</v>
      </c>
      <c r="M48" s="78" t="s">
        <v>2300</v>
      </c>
    </row>
    <row r="49" spans="1:13" hidden="1">
      <c r="A49" s="536" t="s">
        <v>2192</v>
      </c>
      <c r="B49" s="536" t="s">
        <v>2301</v>
      </c>
      <c r="C49" s="537"/>
      <c r="D49" s="504" t="s">
        <v>2301</v>
      </c>
      <c r="E49" s="60" t="s">
        <v>2302</v>
      </c>
      <c r="F49" s="78" t="s">
        <v>2215</v>
      </c>
      <c r="G49" s="78" t="s">
        <v>2202</v>
      </c>
      <c r="H49" s="78">
        <v>50</v>
      </c>
      <c r="I49" s="496"/>
      <c r="J49" s="504" t="s">
        <v>2195</v>
      </c>
      <c r="K49" s="504">
        <v>48</v>
      </c>
      <c r="L49" s="24" t="s">
        <v>2196</v>
      </c>
      <c r="M49" s="78" t="s">
        <v>2303</v>
      </c>
    </row>
    <row r="50" spans="1:13" hidden="1">
      <c r="A50" s="536" t="s">
        <v>2192</v>
      </c>
      <c r="B50" s="536" t="s">
        <v>2304</v>
      </c>
      <c r="C50" s="537"/>
      <c r="D50" s="504" t="s">
        <v>2304</v>
      </c>
      <c r="E50" s="496" t="s">
        <v>2305</v>
      </c>
      <c r="F50" s="78" t="s">
        <v>2193</v>
      </c>
      <c r="G50" s="78" t="s">
        <v>2202</v>
      </c>
      <c r="H50" s="78">
        <v>3</v>
      </c>
      <c r="I50" s="496"/>
      <c r="J50" s="504" t="s">
        <v>2195</v>
      </c>
      <c r="K50" s="504">
        <v>49</v>
      </c>
      <c r="L50" s="24" t="s">
        <v>2196</v>
      </c>
      <c r="M50" s="78" t="s">
        <v>2306</v>
      </c>
    </row>
    <row r="51" spans="1:13">
      <c r="A51" s="536" t="s">
        <v>2192</v>
      </c>
      <c r="B51" s="536" t="s">
        <v>2014</v>
      </c>
      <c r="C51" s="537"/>
      <c r="D51" s="504" t="s">
        <v>2014</v>
      </c>
      <c r="E51" s="496" t="s">
        <v>1420</v>
      </c>
      <c r="F51" s="78" t="s">
        <v>2215</v>
      </c>
      <c r="G51" s="78" t="s">
        <v>2202</v>
      </c>
      <c r="H51" s="78">
        <v>183</v>
      </c>
      <c r="I51" s="496"/>
      <c r="J51" s="504" t="s">
        <v>2195</v>
      </c>
      <c r="K51" s="504">
        <v>50</v>
      </c>
      <c r="L51" s="24" t="s">
        <v>2196</v>
      </c>
      <c r="M51" s="78" t="s">
        <v>2307</v>
      </c>
    </row>
    <row r="52" spans="1:13" hidden="1">
      <c r="A52" s="536" t="s">
        <v>2192</v>
      </c>
      <c r="B52" s="536" t="s">
        <v>149</v>
      </c>
      <c r="C52" s="504" t="s">
        <v>149</v>
      </c>
      <c r="D52" s="504"/>
      <c r="E52" s="496"/>
      <c r="F52" s="504" t="s">
        <v>2193</v>
      </c>
      <c r="G52" s="504" t="s">
        <v>2308</v>
      </c>
      <c r="H52" s="504">
        <v>26</v>
      </c>
      <c r="I52" s="496"/>
      <c r="J52" s="504" t="s">
        <v>2195</v>
      </c>
      <c r="K52" s="504">
        <v>51</v>
      </c>
      <c r="L52" s="24" t="s">
        <v>2196</v>
      </c>
      <c r="M52" s="504" t="s">
        <v>149</v>
      </c>
    </row>
    <row r="53" spans="1:13" hidden="1">
      <c r="A53" s="536" t="s">
        <v>2192</v>
      </c>
      <c r="B53" s="536" t="s">
        <v>151</v>
      </c>
      <c r="C53" s="504" t="s">
        <v>151</v>
      </c>
      <c r="D53" s="504"/>
      <c r="E53" s="496"/>
      <c r="F53" s="504" t="s">
        <v>2193</v>
      </c>
      <c r="G53" s="504" t="s">
        <v>2202</v>
      </c>
      <c r="H53" s="504">
        <v>10</v>
      </c>
      <c r="I53" s="496"/>
      <c r="J53" s="504" t="s">
        <v>2195</v>
      </c>
      <c r="K53" s="504">
        <v>52</v>
      </c>
      <c r="L53" s="24" t="s">
        <v>2196</v>
      </c>
      <c r="M53" s="504" t="s">
        <v>151</v>
      </c>
    </row>
    <row r="54" spans="1:13" hidden="1">
      <c r="A54" s="536" t="s">
        <v>2192</v>
      </c>
      <c r="B54" s="536" t="s">
        <v>153</v>
      </c>
      <c r="C54" s="504" t="s">
        <v>153</v>
      </c>
      <c r="D54" s="504"/>
      <c r="E54" s="496"/>
      <c r="F54" s="504" t="s">
        <v>2193</v>
      </c>
      <c r="G54" s="504" t="s">
        <v>2202</v>
      </c>
      <c r="H54" s="504">
        <v>4</v>
      </c>
      <c r="I54" s="496"/>
      <c r="J54" s="504" t="s">
        <v>2195</v>
      </c>
      <c r="K54" s="504">
        <v>53</v>
      </c>
      <c r="L54" s="24" t="s">
        <v>2196</v>
      </c>
      <c r="M54" s="504" t="s">
        <v>153</v>
      </c>
    </row>
    <row r="55" spans="1:13" hidden="1">
      <c r="A55" s="536" t="s">
        <v>2192</v>
      </c>
      <c r="B55" s="536" t="s">
        <v>155</v>
      </c>
      <c r="C55" s="504" t="s">
        <v>155</v>
      </c>
      <c r="D55" s="504"/>
      <c r="E55" s="496"/>
      <c r="F55" s="504" t="s">
        <v>2193</v>
      </c>
      <c r="G55" s="504" t="s">
        <v>2202</v>
      </c>
      <c r="H55" s="504">
        <v>2</v>
      </c>
      <c r="I55" s="496"/>
      <c r="J55" s="504" t="s">
        <v>2195</v>
      </c>
      <c r="K55" s="504">
        <v>54</v>
      </c>
      <c r="L55" s="24" t="s">
        <v>2196</v>
      </c>
      <c r="M55" s="504" t="s">
        <v>155</v>
      </c>
    </row>
    <row r="56" spans="1:13" hidden="1">
      <c r="A56" s="536" t="s">
        <v>2192</v>
      </c>
      <c r="B56" s="536" t="s">
        <v>157</v>
      </c>
      <c r="C56" s="504" t="s">
        <v>157</v>
      </c>
      <c r="D56" s="504"/>
      <c r="E56" s="496"/>
      <c r="F56" s="504" t="s">
        <v>2193</v>
      </c>
      <c r="G56" s="504" t="s">
        <v>2202</v>
      </c>
      <c r="H56" s="504">
        <v>2</v>
      </c>
      <c r="I56" s="496"/>
      <c r="J56" s="504" t="s">
        <v>2195</v>
      </c>
      <c r="K56" s="504">
        <v>55</v>
      </c>
      <c r="L56" s="24" t="s">
        <v>2196</v>
      </c>
      <c r="M56" s="504" t="s">
        <v>157</v>
      </c>
    </row>
    <row r="57" spans="1:13" hidden="1">
      <c r="A57" s="10" t="s">
        <v>2309</v>
      </c>
      <c r="B57" s="536" t="s">
        <v>34</v>
      </c>
      <c r="C57" s="496" t="s">
        <v>34</v>
      </c>
      <c r="D57" s="504"/>
      <c r="E57" s="39"/>
      <c r="F57" s="496" t="s">
        <v>2193</v>
      </c>
      <c r="G57" s="496" t="s">
        <v>2194</v>
      </c>
      <c r="H57" s="504">
        <v>8</v>
      </c>
      <c r="I57" s="39"/>
      <c r="J57" s="504" t="s">
        <v>2195</v>
      </c>
      <c r="K57" s="504">
        <v>1</v>
      </c>
      <c r="L57" s="39" t="s">
        <v>2310</v>
      </c>
      <c r="M57" s="496" t="s">
        <v>34</v>
      </c>
    </row>
    <row r="58" spans="1:13" hidden="1">
      <c r="A58" s="10" t="s">
        <v>2309</v>
      </c>
      <c r="B58" s="536" t="s">
        <v>37</v>
      </c>
      <c r="C58" s="516"/>
      <c r="D58" s="504" t="s">
        <v>37</v>
      </c>
      <c r="E58" s="60" t="s">
        <v>35</v>
      </c>
      <c r="F58" s="45" t="s">
        <v>2193</v>
      </c>
      <c r="G58" s="45" t="s">
        <v>2197</v>
      </c>
      <c r="H58" s="45">
        <v>1</v>
      </c>
      <c r="I58" s="39"/>
      <c r="J58" s="504" t="s">
        <v>2195</v>
      </c>
      <c r="K58" s="504">
        <v>2</v>
      </c>
      <c r="L58" s="39" t="s">
        <v>2310</v>
      </c>
      <c r="M58" s="45" t="s">
        <v>2198</v>
      </c>
    </row>
    <row r="59" spans="1:13" hidden="1">
      <c r="A59" s="10" t="s">
        <v>2309</v>
      </c>
      <c r="B59" s="536" t="s">
        <v>643</v>
      </c>
      <c r="C59" s="516"/>
      <c r="D59" s="504" t="s">
        <v>643</v>
      </c>
      <c r="E59" s="39" t="s">
        <v>338</v>
      </c>
      <c r="F59" s="71" t="s">
        <v>2193</v>
      </c>
      <c r="G59" s="71" t="s">
        <v>2202</v>
      </c>
      <c r="H59" s="78">
        <v>4</v>
      </c>
      <c r="I59" s="39"/>
      <c r="J59" s="504" t="s">
        <v>2195</v>
      </c>
      <c r="K59" s="504">
        <v>3</v>
      </c>
      <c r="L59" s="39" t="s">
        <v>2310</v>
      </c>
      <c r="M59" s="71" t="s">
        <v>2246</v>
      </c>
    </row>
    <row r="60" spans="1:13" hidden="1">
      <c r="A60" s="10" t="s">
        <v>2309</v>
      </c>
      <c r="B60" s="536" t="s">
        <v>660</v>
      </c>
      <c r="C60" s="516"/>
      <c r="D60" s="504" t="s">
        <v>660</v>
      </c>
      <c r="E60" s="39" t="s">
        <v>349</v>
      </c>
      <c r="F60" s="71" t="s">
        <v>2193</v>
      </c>
      <c r="G60" s="71" t="s">
        <v>2202</v>
      </c>
      <c r="H60" s="78">
        <v>4</v>
      </c>
      <c r="I60" s="39"/>
      <c r="J60" s="504" t="s">
        <v>2195</v>
      </c>
      <c r="K60" s="504">
        <v>4</v>
      </c>
      <c r="L60" s="39" t="s">
        <v>2310</v>
      </c>
      <c r="M60" s="71" t="s">
        <v>2247</v>
      </c>
    </row>
    <row r="61" spans="1:13" hidden="1">
      <c r="A61" s="10" t="s">
        <v>2309</v>
      </c>
      <c r="B61" s="536" t="s">
        <v>2248</v>
      </c>
      <c r="C61" s="516"/>
      <c r="D61" s="504" t="s">
        <v>2248</v>
      </c>
      <c r="E61" s="39" t="s">
        <v>2311</v>
      </c>
      <c r="F61" s="71" t="s">
        <v>2193</v>
      </c>
      <c r="G61" s="71" t="s">
        <v>2202</v>
      </c>
      <c r="H61" s="78">
        <v>5</v>
      </c>
      <c r="I61" s="39"/>
      <c r="J61" s="504" t="s">
        <v>2195</v>
      </c>
      <c r="K61" s="504">
        <v>5</v>
      </c>
      <c r="L61" s="39" t="s">
        <v>2310</v>
      </c>
      <c r="M61" s="71" t="s">
        <v>2312</v>
      </c>
    </row>
    <row r="62" spans="1:13" hidden="1">
      <c r="A62" s="10" t="s">
        <v>2309</v>
      </c>
      <c r="B62" s="536" t="s">
        <v>2251</v>
      </c>
      <c r="C62" s="516"/>
      <c r="D62" s="504" t="s">
        <v>2251</v>
      </c>
      <c r="E62" s="39" t="s">
        <v>2252</v>
      </c>
      <c r="F62" s="71" t="s">
        <v>2193</v>
      </c>
      <c r="G62" s="71" t="s">
        <v>2202</v>
      </c>
      <c r="H62" s="78">
        <v>5</v>
      </c>
      <c r="I62" s="39"/>
      <c r="J62" s="504" t="s">
        <v>2195</v>
      </c>
      <c r="K62" s="504">
        <v>6</v>
      </c>
      <c r="L62" s="39" t="s">
        <v>2310</v>
      </c>
      <c r="M62" s="71" t="s">
        <v>2253</v>
      </c>
    </row>
    <row r="63" spans="1:13" hidden="1">
      <c r="A63" s="10" t="s">
        <v>2309</v>
      </c>
      <c r="B63" s="536" t="s">
        <v>2313</v>
      </c>
      <c r="C63" s="516"/>
      <c r="D63" s="504" t="s">
        <v>2313</v>
      </c>
      <c r="E63" s="39" t="s">
        <v>2314</v>
      </c>
      <c r="F63" s="71" t="s">
        <v>2193</v>
      </c>
      <c r="G63" s="71" t="s">
        <v>2202</v>
      </c>
      <c r="H63" s="78">
        <v>120</v>
      </c>
      <c r="I63" s="39"/>
      <c r="J63" s="504" t="s">
        <v>2195</v>
      </c>
      <c r="K63" s="504">
        <v>7</v>
      </c>
      <c r="L63" s="39" t="s">
        <v>2310</v>
      </c>
      <c r="M63" s="71" t="s">
        <v>2315</v>
      </c>
    </row>
    <row r="64" spans="1:13" hidden="1">
      <c r="A64" s="10" t="s">
        <v>2309</v>
      </c>
      <c r="B64" s="536" t="s">
        <v>2316</v>
      </c>
      <c r="C64" s="516"/>
      <c r="D64" s="504" t="s">
        <v>2316</v>
      </c>
      <c r="E64" s="39" t="s">
        <v>2317</v>
      </c>
      <c r="F64" s="71" t="s">
        <v>2193</v>
      </c>
      <c r="G64" s="71" t="s">
        <v>2202</v>
      </c>
      <c r="H64" s="78">
        <v>2</v>
      </c>
      <c r="I64" s="39"/>
      <c r="J64" s="504" t="s">
        <v>2195</v>
      </c>
      <c r="K64" s="504">
        <v>8</v>
      </c>
      <c r="L64" s="39" t="s">
        <v>2310</v>
      </c>
      <c r="M64" s="71" t="s">
        <v>2318</v>
      </c>
    </row>
    <row r="65" spans="1:13" hidden="1">
      <c r="A65" s="10" t="s">
        <v>2309</v>
      </c>
      <c r="B65" s="536" t="s">
        <v>2319</v>
      </c>
      <c r="C65" s="516"/>
      <c r="D65" s="504" t="s">
        <v>2319</v>
      </c>
      <c r="E65" s="60" t="s">
        <v>2320</v>
      </c>
      <c r="F65" s="71" t="s">
        <v>2193</v>
      </c>
      <c r="G65" s="71" t="s">
        <v>2231</v>
      </c>
      <c r="H65" s="78" t="s">
        <v>2321</v>
      </c>
      <c r="I65" s="39"/>
      <c r="J65" s="504" t="s">
        <v>2195</v>
      </c>
      <c r="K65" s="504">
        <v>9</v>
      </c>
      <c r="L65" s="39" t="s">
        <v>2310</v>
      </c>
      <c r="M65" s="71" t="s">
        <v>2322</v>
      </c>
    </row>
    <row r="66" spans="1:13" hidden="1">
      <c r="A66" s="10" t="s">
        <v>2309</v>
      </c>
      <c r="B66" s="536" t="s">
        <v>149</v>
      </c>
      <c r="C66" s="496" t="s">
        <v>149</v>
      </c>
      <c r="D66" s="504"/>
      <c r="E66" s="39"/>
      <c r="F66" s="496" t="s">
        <v>2193</v>
      </c>
      <c r="G66" s="496" t="s">
        <v>2308</v>
      </c>
      <c r="H66" s="504">
        <v>26</v>
      </c>
      <c r="I66" s="39"/>
      <c r="J66" s="504" t="s">
        <v>2195</v>
      </c>
      <c r="K66" s="504">
        <v>10</v>
      </c>
      <c r="L66" s="39" t="s">
        <v>2310</v>
      </c>
      <c r="M66" s="496" t="s">
        <v>149</v>
      </c>
    </row>
    <row r="67" spans="1:13" hidden="1">
      <c r="A67" s="10" t="s">
        <v>2309</v>
      </c>
      <c r="B67" s="536" t="s">
        <v>151</v>
      </c>
      <c r="C67" s="496" t="s">
        <v>151</v>
      </c>
      <c r="D67" s="504"/>
      <c r="E67" s="39"/>
      <c r="F67" s="496" t="s">
        <v>2193</v>
      </c>
      <c r="G67" s="496" t="s">
        <v>2202</v>
      </c>
      <c r="H67" s="504">
        <v>10</v>
      </c>
      <c r="I67" s="39"/>
      <c r="J67" s="504" t="s">
        <v>2195</v>
      </c>
      <c r="K67" s="504">
        <v>11</v>
      </c>
      <c r="L67" s="39" t="s">
        <v>2310</v>
      </c>
      <c r="M67" s="496" t="s">
        <v>151</v>
      </c>
    </row>
    <row r="68" spans="1:13" hidden="1">
      <c r="A68" s="10" t="s">
        <v>2309</v>
      </c>
      <c r="B68" s="536" t="s">
        <v>153</v>
      </c>
      <c r="C68" s="496" t="s">
        <v>153</v>
      </c>
      <c r="D68" s="504"/>
      <c r="E68" s="39"/>
      <c r="F68" s="496" t="s">
        <v>2193</v>
      </c>
      <c r="G68" s="496" t="s">
        <v>2202</v>
      </c>
      <c r="H68" s="504">
        <v>4</v>
      </c>
      <c r="I68" s="39"/>
      <c r="J68" s="504" t="s">
        <v>2195</v>
      </c>
      <c r="K68" s="504">
        <v>12</v>
      </c>
      <c r="L68" s="39" t="s">
        <v>2310</v>
      </c>
      <c r="M68" s="496" t="s">
        <v>153</v>
      </c>
    </row>
    <row r="69" spans="1:13" hidden="1">
      <c r="A69" s="10" t="s">
        <v>2309</v>
      </c>
      <c r="B69" s="536" t="s">
        <v>155</v>
      </c>
      <c r="C69" s="496" t="s">
        <v>155</v>
      </c>
      <c r="D69" s="504"/>
      <c r="E69" s="39"/>
      <c r="F69" s="496" t="s">
        <v>2193</v>
      </c>
      <c r="G69" s="496" t="s">
        <v>2202</v>
      </c>
      <c r="H69" s="504">
        <v>2</v>
      </c>
      <c r="I69" s="39"/>
      <c r="J69" s="504" t="s">
        <v>2195</v>
      </c>
      <c r="K69" s="504">
        <v>13</v>
      </c>
      <c r="L69" s="39" t="s">
        <v>2310</v>
      </c>
      <c r="M69" s="496" t="s">
        <v>155</v>
      </c>
    </row>
    <row r="70" spans="1:13" hidden="1">
      <c r="A70" s="10" t="s">
        <v>2309</v>
      </c>
      <c r="B70" s="536" t="s">
        <v>157</v>
      </c>
      <c r="C70" s="496" t="s">
        <v>157</v>
      </c>
      <c r="D70" s="504"/>
      <c r="E70" s="39"/>
      <c r="F70" s="496" t="s">
        <v>2193</v>
      </c>
      <c r="G70" s="496" t="s">
        <v>2202</v>
      </c>
      <c r="H70" s="504">
        <v>2</v>
      </c>
      <c r="I70" s="39"/>
      <c r="J70" s="504" t="s">
        <v>2195</v>
      </c>
      <c r="K70" s="504">
        <v>14</v>
      </c>
      <c r="L70" s="39" t="s">
        <v>2310</v>
      </c>
      <c r="M70" s="496" t="s">
        <v>157</v>
      </c>
    </row>
    <row r="71" spans="1:13" hidden="1">
      <c r="A71" s="538" t="s">
        <v>2323</v>
      </c>
      <c r="B71" s="536" t="s">
        <v>34</v>
      </c>
      <c r="C71" s="504" t="s">
        <v>34</v>
      </c>
      <c r="D71" s="504"/>
      <c r="E71" s="496"/>
      <c r="F71" s="504" t="s">
        <v>2193</v>
      </c>
      <c r="G71" s="504" t="s">
        <v>2194</v>
      </c>
      <c r="H71" s="504">
        <v>8</v>
      </c>
      <c r="I71" s="496"/>
      <c r="J71" s="504" t="s">
        <v>2195</v>
      </c>
      <c r="K71" s="504">
        <v>1</v>
      </c>
      <c r="L71" s="45" t="s">
        <v>2324</v>
      </c>
      <c r="M71" s="504" t="s">
        <v>34</v>
      </c>
    </row>
    <row r="72" spans="1:13" hidden="1">
      <c r="A72" s="538" t="s">
        <v>2323</v>
      </c>
      <c r="B72" s="536" t="s">
        <v>37</v>
      </c>
      <c r="C72" s="496"/>
      <c r="D72" s="504" t="s">
        <v>37</v>
      </c>
      <c r="E72" s="60" t="s">
        <v>35</v>
      </c>
      <c r="F72" s="45" t="s">
        <v>2193</v>
      </c>
      <c r="G72" s="45" t="s">
        <v>2197</v>
      </c>
      <c r="H72" s="45">
        <v>1</v>
      </c>
      <c r="I72" s="496"/>
      <c r="J72" s="504" t="s">
        <v>2195</v>
      </c>
      <c r="K72" s="504">
        <v>2</v>
      </c>
      <c r="L72" s="45" t="s">
        <v>2324</v>
      </c>
      <c r="M72" s="45" t="s">
        <v>2198</v>
      </c>
    </row>
    <row r="73" spans="1:13" hidden="1">
      <c r="A73" s="538" t="s">
        <v>2323</v>
      </c>
      <c r="B73" s="536" t="s">
        <v>2325</v>
      </c>
      <c r="C73" s="496"/>
      <c r="D73" s="504" t="s">
        <v>2325</v>
      </c>
      <c r="E73" s="496" t="s">
        <v>2326</v>
      </c>
      <c r="F73" s="78" t="s">
        <v>2193</v>
      </c>
      <c r="G73" s="78" t="s">
        <v>2202</v>
      </c>
      <c r="H73" s="78">
        <v>3</v>
      </c>
      <c r="I73" s="496"/>
      <c r="J73" s="504" t="s">
        <v>2195</v>
      </c>
      <c r="K73" s="504">
        <v>3</v>
      </c>
      <c r="L73" s="45" t="s">
        <v>2324</v>
      </c>
      <c r="M73" s="78" t="s">
        <v>2327</v>
      </c>
    </row>
    <row r="74" spans="1:13" hidden="1">
      <c r="A74" s="538" t="s">
        <v>2323</v>
      </c>
      <c r="B74" s="536" t="s">
        <v>2328</v>
      </c>
      <c r="C74" s="496"/>
      <c r="D74" s="504" t="s">
        <v>2328</v>
      </c>
      <c r="E74" s="496" t="s">
        <v>2329</v>
      </c>
      <c r="F74" s="78" t="s">
        <v>2193</v>
      </c>
      <c r="G74" s="78" t="s">
        <v>2202</v>
      </c>
      <c r="H74" s="78">
        <v>20</v>
      </c>
      <c r="I74" s="496"/>
      <c r="J74" s="504" t="s">
        <v>2195</v>
      </c>
      <c r="K74" s="504">
        <v>4</v>
      </c>
      <c r="L74" s="45" t="s">
        <v>2324</v>
      </c>
      <c r="M74" s="78" t="s">
        <v>2330</v>
      </c>
    </row>
    <row r="75" spans="1:13" hidden="1">
      <c r="A75" s="538" t="s">
        <v>2323</v>
      </c>
      <c r="B75" s="536" t="s">
        <v>2331</v>
      </c>
      <c r="C75" s="496"/>
      <c r="D75" s="504" t="s">
        <v>2331</v>
      </c>
      <c r="E75" s="496" t="s">
        <v>2332</v>
      </c>
      <c r="F75" s="78" t="s">
        <v>2193</v>
      </c>
      <c r="G75" s="78" t="s">
        <v>2202</v>
      </c>
      <c r="H75" s="78">
        <v>50</v>
      </c>
      <c r="I75" s="496"/>
      <c r="J75" s="504" t="s">
        <v>2195</v>
      </c>
      <c r="K75" s="504">
        <v>5</v>
      </c>
      <c r="L75" s="45" t="s">
        <v>2324</v>
      </c>
      <c r="M75" s="78" t="s">
        <v>2333</v>
      </c>
    </row>
    <row r="76" spans="1:13" hidden="1">
      <c r="A76" s="538" t="s">
        <v>2323</v>
      </c>
      <c r="B76" s="536" t="s">
        <v>2334</v>
      </c>
      <c r="C76" s="496"/>
      <c r="D76" s="504" t="s">
        <v>2334</v>
      </c>
      <c r="E76" s="496" t="s">
        <v>2335</v>
      </c>
      <c r="F76" s="78" t="s">
        <v>2193</v>
      </c>
      <c r="G76" s="78" t="s">
        <v>2202</v>
      </c>
      <c r="H76" s="78">
        <v>1</v>
      </c>
      <c r="I76" s="496"/>
      <c r="J76" s="504" t="s">
        <v>2195</v>
      </c>
      <c r="K76" s="504">
        <v>6</v>
      </c>
      <c r="L76" s="45" t="s">
        <v>2324</v>
      </c>
      <c r="M76" s="78" t="s">
        <v>2336</v>
      </c>
    </row>
    <row r="77" spans="1:13" hidden="1">
      <c r="A77" s="538" t="s">
        <v>2323</v>
      </c>
      <c r="B77" s="536" t="s">
        <v>2337</v>
      </c>
      <c r="C77" s="496"/>
      <c r="D77" s="504" t="s">
        <v>2337</v>
      </c>
      <c r="E77" s="496" t="s">
        <v>2338</v>
      </c>
      <c r="F77" s="78" t="s">
        <v>2193</v>
      </c>
      <c r="G77" s="78" t="s">
        <v>2231</v>
      </c>
      <c r="H77" s="78" t="s">
        <v>2339</v>
      </c>
      <c r="I77" s="496"/>
      <c r="J77" s="504" t="s">
        <v>2195</v>
      </c>
      <c r="K77" s="504">
        <v>7</v>
      </c>
      <c r="L77" s="45" t="s">
        <v>2324</v>
      </c>
      <c r="M77" s="78" t="s">
        <v>633</v>
      </c>
    </row>
    <row r="78" spans="1:13" hidden="1">
      <c r="A78" s="538" t="s">
        <v>2323</v>
      </c>
      <c r="B78" s="536" t="s">
        <v>2340</v>
      </c>
      <c r="C78" s="496"/>
      <c r="D78" s="504" t="s">
        <v>2340</v>
      </c>
      <c r="E78" s="496" t="s">
        <v>2341</v>
      </c>
      <c r="F78" s="78" t="s">
        <v>2193</v>
      </c>
      <c r="G78" s="78" t="s">
        <v>2202</v>
      </c>
      <c r="H78" s="78">
        <v>1</v>
      </c>
      <c r="I78" s="496"/>
      <c r="J78" s="504" t="s">
        <v>2195</v>
      </c>
      <c r="K78" s="504">
        <v>8</v>
      </c>
      <c r="L78" s="45" t="s">
        <v>2324</v>
      </c>
      <c r="M78" s="78" t="s">
        <v>2342</v>
      </c>
    </row>
    <row r="79" spans="1:13" hidden="1">
      <c r="A79" s="538" t="s">
        <v>2323</v>
      </c>
      <c r="B79" s="536" t="s">
        <v>2343</v>
      </c>
      <c r="C79" s="496"/>
      <c r="D79" s="504" t="s">
        <v>2343</v>
      </c>
      <c r="E79" s="496" t="s">
        <v>2344</v>
      </c>
      <c r="F79" s="78" t="s">
        <v>2193</v>
      </c>
      <c r="G79" s="78" t="s">
        <v>2194</v>
      </c>
      <c r="H79" s="78">
        <v>8</v>
      </c>
      <c r="I79" s="496"/>
      <c r="J79" s="504" t="s">
        <v>2195</v>
      </c>
      <c r="K79" s="504">
        <v>9</v>
      </c>
      <c r="L79" s="45" t="s">
        <v>2324</v>
      </c>
      <c r="M79" s="78" t="s">
        <v>2345</v>
      </c>
    </row>
    <row r="80" spans="1:13" hidden="1">
      <c r="A80" s="538" t="s">
        <v>2323</v>
      </c>
      <c r="B80" s="536" t="s">
        <v>546</v>
      </c>
      <c r="C80" s="496"/>
      <c r="D80" s="504" t="s">
        <v>546</v>
      </c>
      <c r="E80" s="496" t="s">
        <v>302</v>
      </c>
      <c r="F80" s="78" t="s">
        <v>2193</v>
      </c>
      <c r="G80" s="78" t="s">
        <v>2194</v>
      </c>
      <c r="H80" s="78">
        <v>8</v>
      </c>
      <c r="I80" s="496"/>
      <c r="J80" s="504" t="s">
        <v>2195</v>
      </c>
      <c r="K80" s="504">
        <v>10</v>
      </c>
      <c r="L80" s="45" t="s">
        <v>2324</v>
      </c>
      <c r="M80" s="78" t="s">
        <v>546</v>
      </c>
    </row>
    <row r="81" spans="1:13" hidden="1">
      <c r="A81" s="538" t="s">
        <v>2323</v>
      </c>
      <c r="B81" s="536" t="s">
        <v>851</v>
      </c>
      <c r="C81" s="496"/>
      <c r="D81" s="504" t="s">
        <v>851</v>
      </c>
      <c r="E81" s="496" t="s">
        <v>454</v>
      </c>
      <c r="F81" s="78" t="s">
        <v>2215</v>
      </c>
      <c r="G81" s="78" t="s">
        <v>2228</v>
      </c>
      <c r="H81" s="78">
        <v>1</v>
      </c>
      <c r="I81" s="496"/>
      <c r="J81" s="504" t="s">
        <v>2195</v>
      </c>
      <c r="K81" s="504">
        <v>11</v>
      </c>
      <c r="L81" s="45" t="s">
        <v>2324</v>
      </c>
      <c r="M81" s="78" t="s">
        <v>2346</v>
      </c>
    </row>
    <row r="82" spans="1:13" hidden="1">
      <c r="A82" s="538" t="s">
        <v>2323</v>
      </c>
      <c r="B82" s="536" t="s">
        <v>61</v>
      </c>
      <c r="C82" s="496"/>
      <c r="D82" s="504" t="s">
        <v>61</v>
      </c>
      <c r="E82" s="496" t="s">
        <v>60</v>
      </c>
      <c r="F82" s="78" t="s">
        <v>2215</v>
      </c>
      <c r="G82" s="78" t="s">
        <v>2202</v>
      </c>
      <c r="H82" s="78">
        <v>3</v>
      </c>
      <c r="I82" s="496"/>
      <c r="J82" s="504" t="s">
        <v>2195</v>
      </c>
      <c r="K82" s="504">
        <v>12</v>
      </c>
      <c r="L82" s="45" t="s">
        <v>2324</v>
      </c>
      <c r="M82" s="78" t="s">
        <v>2347</v>
      </c>
    </row>
    <row r="83" spans="1:13" hidden="1">
      <c r="A83" s="538" t="s">
        <v>2323</v>
      </c>
      <c r="B83" s="536" t="s">
        <v>2348</v>
      </c>
      <c r="C83" s="496"/>
      <c r="D83" s="504" t="s">
        <v>2348</v>
      </c>
      <c r="E83" s="496" t="s">
        <v>2349</v>
      </c>
      <c r="F83" s="78" t="s">
        <v>2215</v>
      </c>
      <c r="G83" s="78" t="s">
        <v>2202</v>
      </c>
      <c r="H83" s="78">
        <v>6</v>
      </c>
      <c r="I83" s="496"/>
      <c r="J83" s="504" t="s">
        <v>2195</v>
      </c>
      <c r="K83" s="504">
        <v>13</v>
      </c>
      <c r="L83" s="45" t="s">
        <v>2324</v>
      </c>
      <c r="M83" s="78" t="s">
        <v>2350</v>
      </c>
    </row>
    <row r="84" spans="1:13" hidden="1">
      <c r="A84" s="538" t="s">
        <v>2323</v>
      </c>
      <c r="B84" s="536" t="s">
        <v>2351</v>
      </c>
      <c r="C84" s="496"/>
      <c r="D84" s="504" t="s">
        <v>2351</v>
      </c>
      <c r="E84" s="496" t="s">
        <v>2352</v>
      </c>
      <c r="F84" s="78" t="s">
        <v>2215</v>
      </c>
      <c r="G84" s="78" t="s">
        <v>2202</v>
      </c>
      <c r="H84" s="78">
        <v>10</v>
      </c>
      <c r="I84" s="496"/>
      <c r="J84" s="504" t="s">
        <v>2195</v>
      </c>
      <c r="K84" s="504">
        <v>14</v>
      </c>
      <c r="L84" s="45" t="s">
        <v>2324</v>
      </c>
      <c r="M84" s="78" t="s">
        <v>941</v>
      </c>
    </row>
    <row r="85" spans="1:13" hidden="1">
      <c r="A85" s="538" t="s">
        <v>2323</v>
      </c>
      <c r="B85" s="536" t="s">
        <v>2353</v>
      </c>
      <c r="C85" s="496"/>
      <c r="D85" s="504" t="s">
        <v>2353</v>
      </c>
      <c r="E85" s="60" t="s">
        <v>2354</v>
      </c>
      <c r="F85" s="78" t="s">
        <v>2215</v>
      </c>
      <c r="G85" s="78" t="s">
        <v>2228</v>
      </c>
      <c r="H85" s="78">
        <v>3</v>
      </c>
      <c r="I85" s="496"/>
      <c r="J85" s="504" t="s">
        <v>2195</v>
      </c>
      <c r="K85" s="504">
        <v>15</v>
      </c>
      <c r="L85" s="45" t="s">
        <v>2324</v>
      </c>
      <c r="M85" s="78" t="s">
        <v>2355</v>
      </c>
    </row>
    <row r="86" spans="1:13" hidden="1">
      <c r="A86" s="538" t="s">
        <v>2323</v>
      </c>
      <c r="B86" s="536" t="s">
        <v>149</v>
      </c>
      <c r="C86" s="504" t="s">
        <v>149</v>
      </c>
      <c r="D86" s="504"/>
      <c r="E86" s="496"/>
      <c r="F86" s="504" t="s">
        <v>2193</v>
      </c>
      <c r="G86" s="504" t="s">
        <v>2308</v>
      </c>
      <c r="H86" s="504">
        <v>26</v>
      </c>
      <c r="I86" s="496"/>
      <c r="J86" s="504" t="s">
        <v>2195</v>
      </c>
      <c r="K86" s="504">
        <v>16</v>
      </c>
      <c r="L86" s="45" t="s">
        <v>2324</v>
      </c>
      <c r="M86" s="504" t="s">
        <v>149</v>
      </c>
    </row>
    <row r="87" spans="1:13" hidden="1">
      <c r="A87" s="538" t="s">
        <v>2323</v>
      </c>
      <c r="B87" s="536" t="s">
        <v>151</v>
      </c>
      <c r="C87" s="504" t="s">
        <v>151</v>
      </c>
      <c r="D87" s="504"/>
      <c r="E87" s="496"/>
      <c r="F87" s="504" t="s">
        <v>2193</v>
      </c>
      <c r="G87" s="504" t="s">
        <v>2202</v>
      </c>
      <c r="H87" s="504">
        <v>10</v>
      </c>
      <c r="I87" s="496"/>
      <c r="J87" s="504" t="s">
        <v>2195</v>
      </c>
      <c r="K87" s="504">
        <v>17</v>
      </c>
      <c r="L87" s="45" t="s">
        <v>2324</v>
      </c>
      <c r="M87" s="504" t="s">
        <v>151</v>
      </c>
    </row>
    <row r="88" spans="1:13" hidden="1">
      <c r="A88" s="538" t="s">
        <v>2323</v>
      </c>
      <c r="B88" s="536" t="s">
        <v>153</v>
      </c>
      <c r="C88" s="504" t="s">
        <v>153</v>
      </c>
      <c r="D88" s="504"/>
      <c r="E88" s="496"/>
      <c r="F88" s="504" t="s">
        <v>2193</v>
      </c>
      <c r="G88" s="504" t="s">
        <v>2202</v>
      </c>
      <c r="H88" s="504">
        <v>4</v>
      </c>
      <c r="I88" s="496"/>
      <c r="J88" s="504" t="s">
        <v>2195</v>
      </c>
      <c r="K88" s="504">
        <v>18</v>
      </c>
      <c r="L88" s="45" t="s">
        <v>2324</v>
      </c>
      <c r="M88" s="504" t="s">
        <v>153</v>
      </c>
    </row>
    <row r="89" spans="1:13" hidden="1">
      <c r="A89" s="538" t="s">
        <v>2323</v>
      </c>
      <c r="B89" s="536" t="s">
        <v>155</v>
      </c>
      <c r="C89" s="504" t="s">
        <v>155</v>
      </c>
      <c r="D89" s="504"/>
      <c r="E89" s="496"/>
      <c r="F89" s="504" t="s">
        <v>2193</v>
      </c>
      <c r="G89" s="504" t="s">
        <v>2202</v>
      </c>
      <c r="H89" s="504">
        <v>2</v>
      </c>
      <c r="I89" s="496"/>
      <c r="J89" s="504" t="s">
        <v>2195</v>
      </c>
      <c r="K89" s="504">
        <v>19</v>
      </c>
      <c r="L89" s="45" t="s">
        <v>2324</v>
      </c>
      <c r="M89" s="504" t="s">
        <v>155</v>
      </c>
    </row>
    <row r="90" spans="1:13" hidden="1">
      <c r="A90" s="538" t="s">
        <v>2323</v>
      </c>
      <c r="B90" s="536" t="s">
        <v>157</v>
      </c>
      <c r="C90" s="504" t="s">
        <v>157</v>
      </c>
      <c r="D90" s="504"/>
      <c r="E90" s="496"/>
      <c r="F90" s="504" t="s">
        <v>2193</v>
      </c>
      <c r="G90" s="504" t="s">
        <v>2202</v>
      </c>
      <c r="H90" s="504">
        <v>2</v>
      </c>
      <c r="I90" s="496"/>
      <c r="J90" s="504" t="s">
        <v>2195</v>
      </c>
      <c r="K90" s="504">
        <v>20</v>
      </c>
      <c r="L90" s="45" t="s">
        <v>2324</v>
      </c>
      <c r="M90" s="504" t="s">
        <v>157</v>
      </c>
    </row>
    <row r="91" spans="1:13" hidden="1">
      <c r="A91" s="496" t="s">
        <v>2356</v>
      </c>
      <c r="B91" s="536" t="s">
        <v>34</v>
      </c>
      <c r="C91" s="496" t="s">
        <v>34</v>
      </c>
      <c r="D91" s="504"/>
      <c r="E91" s="496"/>
      <c r="F91" s="496" t="s">
        <v>2193</v>
      </c>
      <c r="G91" s="496" t="s">
        <v>2194</v>
      </c>
      <c r="H91" s="504">
        <v>8</v>
      </c>
      <c r="I91" s="496"/>
      <c r="J91" s="496" t="s">
        <v>2195</v>
      </c>
      <c r="K91" s="504">
        <v>1</v>
      </c>
      <c r="L91" s="496" t="s">
        <v>2357</v>
      </c>
      <c r="M91" s="496" t="s">
        <v>34</v>
      </c>
    </row>
    <row r="92" spans="1:13" hidden="1">
      <c r="A92" s="496" t="s">
        <v>2356</v>
      </c>
      <c r="B92" s="536" t="s">
        <v>2358</v>
      </c>
      <c r="C92" s="537"/>
      <c r="D92" s="504" t="s">
        <v>2358</v>
      </c>
      <c r="E92" s="496" t="s">
        <v>2359</v>
      </c>
      <c r="F92" s="71" t="s">
        <v>2193</v>
      </c>
      <c r="G92" s="71" t="s">
        <v>2202</v>
      </c>
      <c r="H92" s="539">
        <v>19</v>
      </c>
      <c r="I92" s="496"/>
      <c r="J92" s="496" t="s">
        <v>2195</v>
      </c>
      <c r="K92" s="504">
        <v>2</v>
      </c>
      <c r="L92" s="496" t="s">
        <v>2357</v>
      </c>
      <c r="M92" s="71" t="s">
        <v>2360</v>
      </c>
    </row>
    <row r="93" spans="1:13" hidden="1">
      <c r="A93" s="496" t="s">
        <v>2356</v>
      </c>
      <c r="B93" s="536" t="s">
        <v>41</v>
      </c>
      <c r="C93" s="537"/>
      <c r="D93" s="504" t="s">
        <v>41</v>
      </c>
      <c r="E93" s="496" t="s">
        <v>38</v>
      </c>
      <c r="F93" s="71" t="s">
        <v>2193</v>
      </c>
      <c r="G93" s="71" t="s">
        <v>2202</v>
      </c>
      <c r="H93" s="539">
        <v>12</v>
      </c>
      <c r="I93" s="496"/>
      <c r="J93" s="496" t="s">
        <v>2195</v>
      </c>
      <c r="K93" s="504">
        <v>3</v>
      </c>
      <c r="L93" s="496" t="s">
        <v>2357</v>
      </c>
      <c r="M93" s="71" t="s">
        <v>2206</v>
      </c>
    </row>
    <row r="94" spans="1:13" hidden="1">
      <c r="A94" s="496" t="s">
        <v>2356</v>
      </c>
      <c r="B94" s="536" t="s">
        <v>301</v>
      </c>
      <c r="C94" s="537"/>
      <c r="D94" s="504" t="s">
        <v>301</v>
      </c>
      <c r="E94" s="496" t="s">
        <v>217</v>
      </c>
      <c r="F94" s="71" t="s">
        <v>2193</v>
      </c>
      <c r="G94" s="71" t="s">
        <v>2194</v>
      </c>
      <c r="H94" s="539">
        <v>8</v>
      </c>
      <c r="I94" s="496"/>
      <c r="J94" s="496" t="s">
        <v>2195</v>
      </c>
      <c r="K94" s="504">
        <v>4</v>
      </c>
      <c r="L94" s="496" t="s">
        <v>2357</v>
      </c>
      <c r="M94" s="71" t="s">
        <v>301</v>
      </c>
    </row>
    <row r="95" spans="1:13" hidden="1">
      <c r="A95" s="496" t="s">
        <v>2356</v>
      </c>
      <c r="B95" s="536" t="s">
        <v>546</v>
      </c>
      <c r="C95" s="537"/>
      <c r="D95" s="504" t="s">
        <v>546</v>
      </c>
      <c r="E95" s="496" t="s">
        <v>302</v>
      </c>
      <c r="F95" s="71" t="s">
        <v>2215</v>
      </c>
      <c r="G95" s="71" t="s">
        <v>2194</v>
      </c>
      <c r="H95" s="539">
        <v>8</v>
      </c>
      <c r="I95" s="496"/>
      <c r="J95" s="496" t="s">
        <v>2195</v>
      </c>
      <c r="K95" s="504">
        <v>5</v>
      </c>
      <c r="L95" s="496" t="s">
        <v>2357</v>
      </c>
      <c r="M95" s="71" t="s">
        <v>546</v>
      </c>
    </row>
    <row r="96" spans="1:13" hidden="1">
      <c r="A96" s="496" t="s">
        <v>2356</v>
      </c>
      <c r="B96" s="536" t="s">
        <v>2361</v>
      </c>
      <c r="C96" s="537"/>
      <c r="D96" s="504" t="s">
        <v>2361</v>
      </c>
      <c r="E96" s="496" t="s">
        <v>2362</v>
      </c>
      <c r="F96" s="71" t="s">
        <v>2193</v>
      </c>
      <c r="G96" s="71" t="s">
        <v>2202</v>
      </c>
      <c r="H96" s="539">
        <v>3</v>
      </c>
      <c r="I96" s="496"/>
      <c r="J96" s="496" t="s">
        <v>2195</v>
      </c>
      <c r="K96" s="504">
        <v>6</v>
      </c>
      <c r="L96" s="496" t="s">
        <v>2357</v>
      </c>
      <c r="M96" s="71" t="s">
        <v>2327</v>
      </c>
    </row>
    <row r="97" spans="1:13" hidden="1">
      <c r="A97" s="496" t="s">
        <v>2356</v>
      </c>
      <c r="B97" s="536" t="s">
        <v>2363</v>
      </c>
      <c r="C97" s="537"/>
      <c r="D97" s="504" t="s">
        <v>2363</v>
      </c>
      <c r="E97" s="496" t="s">
        <v>2364</v>
      </c>
      <c r="F97" s="71" t="s">
        <v>2215</v>
      </c>
      <c r="G97" s="71" t="s">
        <v>2202</v>
      </c>
      <c r="H97" s="539">
        <v>1</v>
      </c>
      <c r="I97" s="496"/>
      <c r="J97" s="496" t="s">
        <v>2195</v>
      </c>
      <c r="K97" s="504">
        <v>7</v>
      </c>
      <c r="L97" s="496" t="s">
        <v>2357</v>
      </c>
      <c r="M97" s="71" t="s">
        <v>2365</v>
      </c>
    </row>
    <row r="98" spans="1:13" hidden="1">
      <c r="A98" s="496" t="s">
        <v>2356</v>
      </c>
      <c r="B98" s="536" t="s">
        <v>2366</v>
      </c>
      <c r="C98" s="537"/>
      <c r="D98" s="504" t="s">
        <v>2366</v>
      </c>
      <c r="E98" s="496" t="s">
        <v>2367</v>
      </c>
      <c r="F98" s="71" t="s">
        <v>2215</v>
      </c>
      <c r="G98" s="71" t="s">
        <v>2231</v>
      </c>
      <c r="H98" s="539" t="s">
        <v>2368</v>
      </c>
      <c r="I98" s="496"/>
      <c r="J98" s="496" t="s">
        <v>2195</v>
      </c>
      <c r="K98" s="504">
        <v>8</v>
      </c>
      <c r="L98" s="496" t="s">
        <v>2357</v>
      </c>
      <c r="M98" s="71" t="s">
        <v>2369</v>
      </c>
    </row>
    <row r="99" spans="1:13" hidden="1">
      <c r="A99" s="496" t="s">
        <v>2356</v>
      </c>
      <c r="B99" s="536" t="s">
        <v>99</v>
      </c>
      <c r="C99" s="537"/>
      <c r="D99" s="504" t="s">
        <v>99</v>
      </c>
      <c r="E99" s="496" t="s">
        <v>98</v>
      </c>
      <c r="F99" s="71" t="s">
        <v>2193</v>
      </c>
      <c r="G99" s="71" t="s">
        <v>2202</v>
      </c>
      <c r="H99" s="539">
        <v>20</v>
      </c>
      <c r="I99" s="496"/>
      <c r="J99" s="496" t="s">
        <v>2195</v>
      </c>
      <c r="K99" s="504">
        <v>9</v>
      </c>
      <c r="L99" s="496" t="s">
        <v>2357</v>
      </c>
      <c r="M99" s="71" t="s">
        <v>2370</v>
      </c>
    </row>
    <row r="100" spans="1:13" hidden="1">
      <c r="A100" s="496" t="s">
        <v>2356</v>
      </c>
      <c r="B100" s="536" t="s">
        <v>149</v>
      </c>
      <c r="C100" s="496" t="s">
        <v>149</v>
      </c>
      <c r="D100" s="504"/>
      <c r="E100" s="496"/>
      <c r="F100" s="496" t="s">
        <v>2193</v>
      </c>
      <c r="G100" s="496" t="s">
        <v>2308</v>
      </c>
      <c r="H100" s="504">
        <v>26</v>
      </c>
      <c r="I100" s="496"/>
      <c r="J100" s="496" t="s">
        <v>2195</v>
      </c>
      <c r="K100" s="504">
        <v>10</v>
      </c>
      <c r="L100" s="496" t="s">
        <v>2357</v>
      </c>
      <c r="M100" s="496" t="s">
        <v>149</v>
      </c>
    </row>
    <row r="101" spans="1:13" hidden="1">
      <c r="A101" s="496" t="s">
        <v>2356</v>
      </c>
      <c r="B101" s="536" t="s">
        <v>151</v>
      </c>
      <c r="C101" s="496" t="s">
        <v>151</v>
      </c>
      <c r="D101" s="504"/>
      <c r="E101" s="496"/>
      <c r="F101" s="496" t="s">
        <v>2193</v>
      </c>
      <c r="G101" s="496" t="s">
        <v>2202</v>
      </c>
      <c r="H101" s="504">
        <v>10</v>
      </c>
      <c r="I101" s="496"/>
      <c r="J101" s="496" t="s">
        <v>2195</v>
      </c>
      <c r="K101" s="504">
        <v>11</v>
      </c>
      <c r="L101" s="496" t="s">
        <v>2357</v>
      </c>
      <c r="M101" s="496" t="s">
        <v>151</v>
      </c>
    </row>
    <row r="102" spans="1:13" hidden="1">
      <c r="A102" s="496" t="s">
        <v>2356</v>
      </c>
      <c r="B102" s="536" t="s">
        <v>153</v>
      </c>
      <c r="C102" s="496" t="s">
        <v>153</v>
      </c>
      <c r="D102" s="504"/>
      <c r="E102" s="496"/>
      <c r="F102" s="496" t="s">
        <v>2193</v>
      </c>
      <c r="G102" s="496" t="s">
        <v>2202</v>
      </c>
      <c r="H102" s="504">
        <v>4</v>
      </c>
      <c r="I102" s="496"/>
      <c r="J102" s="496" t="s">
        <v>2195</v>
      </c>
      <c r="K102" s="504">
        <v>12</v>
      </c>
      <c r="L102" s="496" t="s">
        <v>2357</v>
      </c>
      <c r="M102" s="496" t="s">
        <v>153</v>
      </c>
    </row>
    <row r="103" spans="1:13" hidden="1">
      <c r="A103" s="496" t="s">
        <v>2356</v>
      </c>
      <c r="B103" s="536" t="s">
        <v>155</v>
      </c>
      <c r="C103" s="496" t="s">
        <v>155</v>
      </c>
      <c r="D103" s="504"/>
      <c r="E103" s="496"/>
      <c r="F103" s="496" t="s">
        <v>2193</v>
      </c>
      <c r="G103" s="496" t="s">
        <v>2202</v>
      </c>
      <c r="H103" s="504">
        <v>2</v>
      </c>
      <c r="I103" s="496"/>
      <c r="J103" s="496" t="s">
        <v>2195</v>
      </c>
      <c r="K103" s="504">
        <v>13</v>
      </c>
      <c r="L103" s="496" t="s">
        <v>2357</v>
      </c>
      <c r="M103" s="496" t="s">
        <v>155</v>
      </c>
    </row>
    <row r="104" spans="1:13" hidden="1">
      <c r="A104" s="496" t="s">
        <v>2356</v>
      </c>
      <c r="B104" s="536" t="s">
        <v>157</v>
      </c>
      <c r="C104" s="496" t="s">
        <v>157</v>
      </c>
      <c r="D104" s="504"/>
      <c r="E104" s="496"/>
      <c r="F104" s="496" t="s">
        <v>2193</v>
      </c>
      <c r="G104" s="496" t="s">
        <v>2202</v>
      </c>
      <c r="H104" s="504">
        <v>2</v>
      </c>
      <c r="I104" s="496"/>
      <c r="J104" s="496" t="s">
        <v>2195</v>
      </c>
      <c r="K104" s="504">
        <v>14</v>
      </c>
      <c r="L104" s="496" t="s">
        <v>2357</v>
      </c>
      <c r="M104" s="496" t="s">
        <v>157</v>
      </c>
    </row>
    <row r="105" spans="1:13" hidden="1">
      <c r="A105" s="39" t="s">
        <v>2371</v>
      </c>
      <c r="B105" s="536" t="s">
        <v>34</v>
      </c>
      <c r="C105" s="496" t="s">
        <v>34</v>
      </c>
      <c r="D105" s="504"/>
      <c r="E105" s="516"/>
      <c r="F105" s="496" t="s">
        <v>2193</v>
      </c>
      <c r="G105" s="496" t="s">
        <v>2194</v>
      </c>
      <c r="H105" s="504">
        <v>8</v>
      </c>
      <c r="I105" s="39"/>
      <c r="J105" s="39" t="s">
        <v>2195</v>
      </c>
      <c r="K105" s="504">
        <v>1</v>
      </c>
      <c r="L105" s="39" t="s">
        <v>2372</v>
      </c>
      <c r="M105" s="496" t="s">
        <v>34</v>
      </c>
    </row>
    <row r="106" spans="1:13" hidden="1">
      <c r="A106" s="39" t="s">
        <v>2371</v>
      </c>
      <c r="B106" s="536" t="s">
        <v>2373</v>
      </c>
      <c r="C106" s="516"/>
      <c r="D106" s="504" t="s">
        <v>2373</v>
      </c>
      <c r="E106" s="39" t="s">
        <v>2374</v>
      </c>
      <c r="F106" s="39" t="s">
        <v>2193</v>
      </c>
      <c r="G106" s="40" t="s">
        <v>2202</v>
      </c>
      <c r="H106" s="76">
        <v>10</v>
      </c>
      <c r="I106" s="39"/>
      <c r="J106" s="39" t="s">
        <v>2195</v>
      </c>
      <c r="K106" s="504">
        <v>2</v>
      </c>
      <c r="L106" s="39" t="s">
        <v>2372</v>
      </c>
      <c r="M106" s="39" t="s">
        <v>2375</v>
      </c>
    </row>
    <row r="107" spans="1:13" hidden="1">
      <c r="A107" s="39" t="s">
        <v>2371</v>
      </c>
      <c r="B107" s="536"/>
      <c r="C107" s="516"/>
      <c r="D107" s="504"/>
      <c r="E107" s="60" t="s">
        <v>2376</v>
      </c>
      <c r="F107" s="39" t="s">
        <v>2193</v>
      </c>
      <c r="G107" s="40" t="s">
        <v>2202</v>
      </c>
      <c r="H107" s="76">
        <v>10</v>
      </c>
      <c r="I107" s="39"/>
      <c r="J107" s="39" t="s">
        <v>2195</v>
      </c>
      <c r="K107" s="76">
        <v>3</v>
      </c>
      <c r="L107" s="39" t="s">
        <v>2372</v>
      </c>
      <c r="M107" s="39" t="s">
        <v>2377</v>
      </c>
    </row>
    <row r="108" spans="1:13" hidden="1">
      <c r="A108" s="39" t="s">
        <v>2371</v>
      </c>
      <c r="B108" s="536" t="s">
        <v>2378</v>
      </c>
      <c r="C108" s="516"/>
      <c r="D108" s="504" t="s">
        <v>2378</v>
      </c>
      <c r="E108" s="39" t="s">
        <v>2379</v>
      </c>
      <c r="F108" s="39" t="s">
        <v>2193</v>
      </c>
      <c r="G108" s="40" t="s">
        <v>2202</v>
      </c>
      <c r="H108" s="76">
        <v>4</v>
      </c>
      <c r="I108" s="39"/>
      <c r="J108" s="39" t="s">
        <v>2195</v>
      </c>
      <c r="K108" s="76">
        <v>4</v>
      </c>
      <c r="L108" s="39" t="s">
        <v>2372</v>
      </c>
      <c r="M108" s="39" t="s">
        <v>2380</v>
      </c>
    </row>
    <row r="109" spans="1:13" hidden="1">
      <c r="A109" s="39" t="s">
        <v>2371</v>
      </c>
      <c r="B109" s="536" t="s">
        <v>2381</v>
      </c>
      <c r="C109" s="516"/>
      <c r="D109" s="504" t="s">
        <v>2381</v>
      </c>
      <c r="E109" s="39" t="s">
        <v>2382</v>
      </c>
      <c r="F109" s="39" t="s">
        <v>2193</v>
      </c>
      <c r="G109" s="40" t="s">
        <v>2202</v>
      </c>
      <c r="H109" s="76">
        <v>1</v>
      </c>
      <c r="I109" s="39"/>
      <c r="J109" s="39" t="s">
        <v>2195</v>
      </c>
      <c r="K109" s="76">
        <v>5</v>
      </c>
      <c r="L109" s="39" t="s">
        <v>2372</v>
      </c>
      <c r="M109" s="39" t="s">
        <v>2383</v>
      </c>
    </row>
    <row r="110" spans="1:13" hidden="1">
      <c r="A110" s="39" t="s">
        <v>2371</v>
      </c>
      <c r="B110" s="536" t="s">
        <v>2384</v>
      </c>
      <c r="C110" s="516"/>
      <c r="D110" s="504" t="s">
        <v>2384</v>
      </c>
      <c r="E110" s="39" t="s">
        <v>2385</v>
      </c>
      <c r="F110" s="39" t="s">
        <v>2193</v>
      </c>
      <c r="G110" s="39" t="s">
        <v>2231</v>
      </c>
      <c r="H110" s="76" t="s">
        <v>2386</v>
      </c>
      <c r="I110" s="39"/>
      <c r="J110" s="39" t="s">
        <v>2195</v>
      </c>
      <c r="K110" s="76">
        <v>6</v>
      </c>
      <c r="L110" s="39" t="s">
        <v>2372</v>
      </c>
      <c r="M110" s="39" t="s">
        <v>2387</v>
      </c>
    </row>
    <row r="111" spans="1:13" hidden="1">
      <c r="A111" s="39" t="s">
        <v>2371</v>
      </c>
      <c r="B111" s="536" t="s">
        <v>2388</v>
      </c>
      <c r="C111" s="516"/>
      <c r="D111" s="504" t="s">
        <v>2388</v>
      </c>
      <c r="E111" s="39" t="s">
        <v>2389</v>
      </c>
      <c r="F111" s="39" t="s">
        <v>2215</v>
      </c>
      <c r="G111" s="40" t="s">
        <v>2202</v>
      </c>
      <c r="H111" s="76">
        <v>1</v>
      </c>
      <c r="I111" s="39"/>
      <c r="J111" s="39" t="s">
        <v>2195</v>
      </c>
      <c r="K111" s="76">
        <v>7</v>
      </c>
      <c r="L111" s="39" t="s">
        <v>2372</v>
      </c>
      <c r="M111" s="39" t="s">
        <v>2390</v>
      </c>
    </row>
    <row r="112" spans="1:13" hidden="1">
      <c r="A112" s="39" t="s">
        <v>2371</v>
      </c>
      <c r="B112" s="536" t="s">
        <v>2391</v>
      </c>
      <c r="C112" s="516"/>
      <c r="D112" s="504" t="s">
        <v>2391</v>
      </c>
      <c r="E112" s="39" t="s">
        <v>2392</v>
      </c>
      <c r="F112" s="39" t="s">
        <v>2215</v>
      </c>
      <c r="G112" s="39" t="s">
        <v>2231</v>
      </c>
      <c r="H112" s="76" t="s">
        <v>2386</v>
      </c>
      <c r="I112" s="39"/>
      <c r="J112" s="39" t="s">
        <v>2195</v>
      </c>
      <c r="K112" s="504">
        <v>8</v>
      </c>
      <c r="L112" s="39" t="s">
        <v>2372</v>
      </c>
      <c r="M112" s="39" t="s">
        <v>2393</v>
      </c>
    </row>
    <row r="113" spans="1:13" hidden="1">
      <c r="A113" s="39" t="s">
        <v>2371</v>
      </c>
      <c r="B113" s="536" t="s">
        <v>2394</v>
      </c>
      <c r="C113" s="516"/>
      <c r="D113" s="504" t="s">
        <v>2394</v>
      </c>
      <c r="E113" s="39" t="s">
        <v>2395</v>
      </c>
      <c r="F113" s="39" t="s">
        <v>2215</v>
      </c>
      <c r="G113" s="40" t="s">
        <v>2202</v>
      </c>
      <c r="H113" s="76">
        <v>1</v>
      </c>
      <c r="I113" s="39"/>
      <c r="J113" s="39" t="s">
        <v>2195</v>
      </c>
      <c r="K113" s="504">
        <v>9</v>
      </c>
      <c r="L113" s="39" t="s">
        <v>2372</v>
      </c>
      <c r="M113" s="39" t="s">
        <v>2396</v>
      </c>
    </row>
    <row r="114" spans="1:13" hidden="1">
      <c r="A114" s="39" t="s">
        <v>2371</v>
      </c>
      <c r="B114" s="536" t="s">
        <v>2256</v>
      </c>
      <c r="C114" s="516"/>
      <c r="D114" s="504" t="s">
        <v>2256</v>
      </c>
      <c r="E114" s="40" t="s">
        <v>2257</v>
      </c>
      <c r="F114" s="39" t="s">
        <v>2215</v>
      </c>
      <c r="G114" s="39" t="s">
        <v>2231</v>
      </c>
      <c r="H114" s="76" t="s">
        <v>2386</v>
      </c>
      <c r="I114" s="39"/>
      <c r="J114" s="39" t="s">
        <v>2195</v>
      </c>
      <c r="K114" s="76">
        <v>10</v>
      </c>
      <c r="L114" s="39" t="s">
        <v>2372</v>
      </c>
      <c r="M114" s="39" t="s">
        <v>736</v>
      </c>
    </row>
    <row r="115" spans="1:13" hidden="1">
      <c r="A115" s="39" t="s">
        <v>2371</v>
      </c>
      <c r="B115" s="536" t="s">
        <v>2397</v>
      </c>
      <c r="C115" s="516"/>
      <c r="D115" s="504" t="s">
        <v>2397</v>
      </c>
      <c r="E115" s="39" t="s">
        <v>2398</v>
      </c>
      <c r="F115" s="39" t="s">
        <v>2215</v>
      </c>
      <c r="G115" s="40" t="s">
        <v>2202</v>
      </c>
      <c r="H115" s="76">
        <v>1</v>
      </c>
      <c r="I115" s="39"/>
      <c r="J115" s="39" t="s">
        <v>2195</v>
      </c>
      <c r="K115" s="76">
        <v>11</v>
      </c>
      <c r="L115" s="39" t="s">
        <v>2372</v>
      </c>
      <c r="M115" s="39" t="s">
        <v>2399</v>
      </c>
    </row>
    <row r="116" spans="1:13" hidden="1">
      <c r="A116" s="39" t="s">
        <v>2371</v>
      </c>
      <c r="B116" s="536" t="s">
        <v>63</v>
      </c>
      <c r="C116" s="516"/>
      <c r="D116" s="504" t="s">
        <v>63</v>
      </c>
      <c r="E116" s="39" t="s">
        <v>62</v>
      </c>
      <c r="F116" s="39" t="s">
        <v>2215</v>
      </c>
      <c r="G116" s="39" t="s">
        <v>2231</v>
      </c>
      <c r="H116" s="76" t="s">
        <v>2386</v>
      </c>
      <c r="I116" s="39"/>
      <c r="J116" s="39" t="s">
        <v>2195</v>
      </c>
      <c r="K116" s="76">
        <v>12</v>
      </c>
      <c r="L116" s="39" t="s">
        <v>2372</v>
      </c>
      <c r="M116" s="39" t="s">
        <v>836</v>
      </c>
    </row>
    <row r="117" spans="1:13" hidden="1">
      <c r="A117" s="39" t="s">
        <v>2371</v>
      </c>
      <c r="B117" s="536" t="s">
        <v>2400</v>
      </c>
      <c r="C117" s="516"/>
      <c r="D117" s="504" t="s">
        <v>2400</v>
      </c>
      <c r="E117" s="39" t="s">
        <v>2401</v>
      </c>
      <c r="F117" s="39" t="s">
        <v>2215</v>
      </c>
      <c r="G117" s="40" t="s">
        <v>2202</v>
      </c>
      <c r="H117" s="76">
        <v>1</v>
      </c>
      <c r="I117" s="39"/>
      <c r="J117" s="39" t="s">
        <v>2195</v>
      </c>
      <c r="K117" s="76">
        <v>13</v>
      </c>
      <c r="L117" s="39" t="s">
        <v>2372</v>
      </c>
      <c r="M117" s="39" t="s">
        <v>2400</v>
      </c>
    </row>
    <row r="118" spans="1:13" hidden="1">
      <c r="A118" s="39" t="s">
        <v>2371</v>
      </c>
      <c r="B118" s="536" t="s">
        <v>2402</v>
      </c>
      <c r="C118" s="516"/>
      <c r="D118" s="504" t="s">
        <v>2402</v>
      </c>
      <c r="E118" s="39" t="s">
        <v>2403</v>
      </c>
      <c r="F118" s="39" t="s">
        <v>2215</v>
      </c>
      <c r="G118" s="39" t="s">
        <v>2231</v>
      </c>
      <c r="H118" s="76" t="s">
        <v>2386</v>
      </c>
      <c r="I118" s="39"/>
      <c r="J118" s="39" t="s">
        <v>2195</v>
      </c>
      <c r="K118" s="76">
        <v>14</v>
      </c>
      <c r="L118" s="39" t="s">
        <v>2372</v>
      </c>
      <c r="M118" s="39" t="s">
        <v>2402</v>
      </c>
    </row>
    <row r="119" spans="1:13" hidden="1">
      <c r="A119" s="39" t="s">
        <v>2371</v>
      </c>
      <c r="B119" s="536" t="s">
        <v>2404</v>
      </c>
      <c r="C119" s="516"/>
      <c r="D119" s="504" t="s">
        <v>2404</v>
      </c>
      <c r="E119" s="39" t="s">
        <v>2405</v>
      </c>
      <c r="F119" s="39" t="s">
        <v>2193</v>
      </c>
      <c r="G119" s="40" t="s">
        <v>2202</v>
      </c>
      <c r="H119" s="76">
        <v>1</v>
      </c>
      <c r="I119" s="39"/>
      <c r="J119" s="39" t="s">
        <v>2195</v>
      </c>
      <c r="K119" s="504">
        <v>15</v>
      </c>
      <c r="L119" s="39" t="s">
        <v>2372</v>
      </c>
      <c r="M119" s="39" t="s">
        <v>2404</v>
      </c>
    </row>
    <row r="120" spans="1:13" hidden="1">
      <c r="A120" s="39" t="s">
        <v>2371</v>
      </c>
      <c r="B120" s="536" t="s">
        <v>2264</v>
      </c>
      <c r="C120" s="516"/>
      <c r="D120" s="504" t="s">
        <v>2264</v>
      </c>
      <c r="E120" s="39" t="s">
        <v>2265</v>
      </c>
      <c r="F120" s="39" t="s">
        <v>2193</v>
      </c>
      <c r="G120" s="39" t="s">
        <v>2231</v>
      </c>
      <c r="H120" s="76" t="s">
        <v>2386</v>
      </c>
      <c r="I120" s="39"/>
      <c r="J120" s="39" t="s">
        <v>2195</v>
      </c>
      <c r="K120" s="504">
        <v>16</v>
      </c>
      <c r="L120" s="39" t="s">
        <v>2372</v>
      </c>
      <c r="M120" s="39" t="s">
        <v>2264</v>
      </c>
    </row>
    <row r="121" spans="1:13" hidden="1">
      <c r="A121" s="39" t="s">
        <v>2371</v>
      </c>
      <c r="B121" s="536" t="s">
        <v>2406</v>
      </c>
      <c r="C121" s="516"/>
      <c r="D121" s="504" t="s">
        <v>2406</v>
      </c>
      <c r="E121" s="39" t="s">
        <v>2407</v>
      </c>
      <c r="F121" s="39" t="s">
        <v>2193</v>
      </c>
      <c r="G121" s="40" t="s">
        <v>2202</v>
      </c>
      <c r="H121" s="76">
        <v>1</v>
      </c>
      <c r="I121" s="39"/>
      <c r="J121" s="39" t="s">
        <v>2195</v>
      </c>
      <c r="K121" s="76">
        <v>17</v>
      </c>
      <c r="L121" s="39" t="s">
        <v>2372</v>
      </c>
      <c r="M121" s="39" t="s">
        <v>2408</v>
      </c>
    </row>
    <row r="122" spans="1:13" hidden="1">
      <c r="A122" s="39" t="s">
        <v>2371</v>
      </c>
      <c r="B122" s="536" t="s">
        <v>53</v>
      </c>
      <c r="C122" s="516"/>
      <c r="D122" s="504" t="s">
        <v>53</v>
      </c>
      <c r="E122" s="40" t="s">
        <v>52</v>
      </c>
      <c r="F122" s="39" t="s">
        <v>2193</v>
      </c>
      <c r="G122" s="40" t="s">
        <v>2202</v>
      </c>
      <c r="H122" s="76">
        <v>10</v>
      </c>
      <c r="I122" s="39"/>
      <c r="J122" s="39" t="s">
        <v>2195</v>
      </c>
      <c r="K122" s="76">
        <v>18</v>
      </c>
      <c r="L122" s="39" t="s">
        <v>2372</v>
      </c>
      <c r="M122" s="39" t="s">
        <v>2409</v>
      </c>
    </row>
    <row r="123" spans="1:13" hidden="1">
      <c r="A123" s="39" t="s">
        <v>2371</v>
      </c>
      <c r="B123" s="536" t="s">
        <v>2410</v>
      </c>
      <c r="C123" s="516"/>
      <c r="D123" s="504" t="s">
        <v>2410</v>
      </c>
      <c r="E123" s="39" t="s">
        <v>2411</v>
      </c>
      <c r="F123" s="39" t="s">
        <v>2193</v>
      </c>
      <c r="G123" s="40" t="s">
        <v>2194</v>
      </c>
      <c r="H123" s="76">
        <v>10</v>
      </c>
      <c r="I123" s="39"/>
      <c r="J123" s="39" t="s">
        <v>2195</v>
      </c>
      <c r="K123" s="76">
        <v>19</v>
      </c>
      <c r="L123" s="39" t="s">
        <v>2372</v>
      </c>
      <c r="M123" s="39" t="s">
        <v>2412</v>
      </c>
    </row>
    <row r="124" spans="1:13" hidden="1">
      <c r="A124" s="39" t="s">
        <v>2371</v>
      </c>
      <c r="B124" s="536" t="s">
        <v>1195</v>
      </c>
      <c r="C124" s="516"/>
      <c r="D124" s="504" t="s">
        <v>1195</v>
      </c>
      <c r="E124" s="39" t="s">
        <v>2227</v>
      </c>
      <c r="F124" s="39" t="s">
        <v>2215</v>
      </c>
      <c r="G124" s="40" t="s">
        <v>2194</v>
      </c>
      <c r="H124" s="76">
        <v>10</v>
      </c>
      <c r="I124" s="39"/>
      <c r="J124" s="39" t="s">
        <v>2195</v>
      </c>
      <c r="K124" s="76">
        <v>20</v>
      </c>
      <c r="L124" s="39" t="s">
        <v>2372</v>
      </c>
      <c r="M124" s="39" t="s">
        <v>1195</v>
      </c>
    </row>
    <row r="125" spans="1:13">
      <c r="A125" s="39" t="s">
        <v>2371</v>
      </c>
      <c r="B125" s="536" t="s">
        <v>2014</v>
      </c>
      <c r="C125" s="516"/>
      <c r="D125" s="504" t="s">
        <v>2014</v>
      </c>
      <c r="E125" s="496" t="s">
        <v>1420</v>
      </c>
      <c r="F125" s="39" t="s">
        <v>2215</v>
      </c>
      <c r="G125" s="40" t="s">
        <v>2202</v>
      </c>
      <c r="H125" s="76">
        <v>49</v>
      </c>
      <c r="I125" s="39"/>
      <c r="J125" s="39" t="s">
        <v>2195</v>
      </c>
      <c r="K125" s="76">
        <v>21</v>
      </c>
      <c r="L125" s="39" t="s">
        <v>2372</v>
      </c>
      <c r="M125" s="39" t="s">
        <v>2307</v>
      </c>
    </row>
    <row r="126" spans="1:13" hidden="1">
      <c r="A126" s="39" t="s">
        <v>2371</v>
      </c>
      <c r="B126" s="536" t="s">
        <v>149</v>
      </c>
      <c r="C126" s="496" t="s">
        <v>149</v>
      </c>
      <c r="D126" s="504"/>
      <c r="E126" s="39"/>
      <c r="F126" s="496" t="s">
        <v>2193</v>
      </c>
      <c r="G126" s="496" t="s">
        <v>2308</v>
      </c>
      <c r="H126" s="504">
        <v>26</v>
      </c>
      <c r="I126" s="39"/>
      <c r="J126" s="39" t="s">
        <v>2195</v>
      </c>
      <c r="K126" s="504">
        <v>22</v>
      </c>
      <c r="L126" s="39" t="s">
        <v>2372</v>
      </c>
      <c r="M126" s="496" t="s">
        <v>149</v>
      </c>
    </row>
    <row r="127" spans="1:13" hidden="1">
      <c r="A127" s="39" t="s">
        <v>2371</v>
      </c>
      <c r="B127" s="536" t="s">
        <v>151</v>
      </c>
      <c r="C127" s="496" t="s">
        <v>151</v>
      </c>
      <c r="D127" s="504"/>
      <c r="E127" s="39"/>
      <c r="F127" s="496" t="s">
        <v>2193</v>
      </c>
      <c r="G127" s="496" t="s">
        <v>2202</v>
      </c>
      <c r="H127" s="504">
        <v>10</v>
      </c>
      <c r="I127" s="39"/>
      <c r="J127" s="39" t="s">
        <v>2195</v>
      </c>
      <c r="K127" s="504">
        <v>23</v>
      </c>
      <c r="L127" s="39" t="s">
        <v>2372</v>
      </c>
      <c r="M127" s="496" t="s">
        <v>151</v>
      </c>
    </row>
    <row r="128" spans="1:13" hidden="1">
      <c r="A128" s="39" t="s">
        <v>2371</v>
      </c>
      <c r="B128" s="536" t="s">
        <v>153</v>
      </c>
      <c r="C128" s="496" t="s">
        <v>153</v>
      </c>
      <c r="D128" s="504"/>
      <c r="E128" s="39"/>
      <c r="F128" s="496" t="s">
        <v>2193</v>
      </c>
      <c r="G128" s="496" t="s">
        <v>2202</v>
      </c>
      <c r="H128" s="504">
        <v>4</v>
      </c>
      <c r="I128" s="39"/>
      <c r="J128" s="39" t="s">
        <v>2195</v>
      </c>
      <c r="K128" s="76">
        <v>24</v>
      </c>
      <c r="L128" s="39" t="s">
        <v>2372</v>
      </c>
      <c r="M128" s="496" t="s">
        <v>153</v>
      </c>
    </row>
    <row r="129" spans="1:13" hidden="1">
      <c r="A129" s="39" t="s">
        <v>2371</v>
      </c>
      <c r="B129" s="536" t="s">
        <v>155</v>
      </c>
      <c r="C129" s="496" t="s">
        <v>155</v>
      </c>
      <c r="D129" s="504"/>
      <c r="E129" s="39"/>
      <c r="F129" s="496" t="s">
        <v>2193</v>
      </c>
      <c r="G129" s="496" t="s">
        <v>2202</v>
      </c>
      <c r="H129" s="504">
        <v>2</v>
      </c>
      <c r="I129" s="39"/>
      <c r="J129" s="39" t="s">
        <v>2195</v>
      </c>
      <c r="K129" s="76">
        <v>25</v>
      </c>
      <c r="L129" s="39" t="s">
        <v>2372</v>
      </c>
      <c r="M129" s="496" t="s">
        <v>155</v>
      </c>
    </row>
    <row r="130" spans="1:13" hidden="1">
      <c r="A130" s="39" t="s">
        <v>2371</v>
      </c>
      <c r="B130" s="536" t="s">
        <v>157</v>
      </c>
      <c r="C130" s="496" t="s">
        <v>157</v>
      </c>
      <c r="D130" s="504"/>
      <c r="E130" s="39"/>
      <c r="F130" s="496" t="s">
        <v>2193</v>
      </c>
      <c r="G130" s="496" t="s">
        <v>2202</v>
      </c>
      <c r="H130" s="504">
        <v>2</v>
      </c>
      <c r="I130" s="39"/>
      <c r="J130" s="39" t="s">
        <v>2195</v>
      </c>
      <c r="K130" s="76">
        <v>26</v>
      </c>
      <c r="L130" s="39" t="s">
        <v>2372</v>
      </c>
      <c r="M130" s="496" t="s">
        <v>157</v>
      </c>
    </row>
    <row r="131" spans="1:13" hidden="1">
      <c r="A131" s="39" t="s">
        <v>2413</v>
      </c>
      <c r="B131" s="536" t="s">
        <v>34</v>
      </c>
      <c r="C131" s="496" t="s">
        <v>34</v>
      </c>
      <c r="D131" s="504"/>
      <c r="E131" s="39"/>
      <c r="F131" s="496" t="s">
        <v>2193</v>
      </c>
      <c r="G131" s="496" t="s">
        <v>2194</v>
      </c>
      <c r="H131" s="504">
        <v>8</v>
      </c>
      <c r="I131" s="39"/>
      <c r="J131" s="39" t="s">
        <v>2195</v>
      </c>
      <c r="K131" s="504">
        <v>1</v>
      </c>
      <c r="L131" s="39" t="s">
        <v>2414</v>
      </c>
      <c r="M131" s="496" t="s">
        <v>34</v>
      </c>
    </row>
    <row r="132" spans="1:13" hidden="1">
      <c r="A132" s="39" t="s">
        <v>2413</v>
      </c>
      <c r="B132" s="536" t="s">
        <v>37</v>
      </c>
      <c r="C132" s="516"/>
      <c r="D132" s="504" t="s">
        <v>37</v>
      </c>
      <c r="E132" s="60" t="s">
        <v>35</v>
      </c>
      <c r="F132" s="496" t="s">
        <v>2193</v>
      </c>
      <c r="G132" s="496" t="s">
        <v>2202</v>
      </c>
      <c r="H132" s="504">
        <v>1</v>
      </c>
      <c r="I132" s="39"/>
      <c r="J132" s="39" t="s">
        <v>2195</v>
      </c>
      <c r="K132" s="504">
        <v>2</v>
      </c>
      <c r="L132" s="39" t="s">
        <v>2414</v>
      </c>
      <c r="M132" s="496" t="s">
        <v>2198</v>
      </c>
    </row>
    <row r="133" spans="1:13" hidden="1">
      <c r="A133" s="39" t="s">
        <v>2413</v>
      </c>
      <c r="B133" s="536" t="s">
        <v>660</v>
      </c>
      <c r="C133" s="516"/>
      <c r="D133" s="504" t="s">
        <v>660</v>
      </c>
      <c r="E133" s="39" t="s">
        <v>349</v>
      </c>
      <c r="F133" s="39" t="s">
        <v>2193</v>
      </c>
      <c r="G133" s="39" t="s">
        <v>2415</v>
      </c>
      <c r="H133" s="76">
        <v>4</v>
      </c>
      <c r="I133" s="39"/>
      <c r="J133" s="39" t="s">
        <v>2195</v>
      </c>
      <c r="K133" s="76">
        <v>3</v>
      </c>
      <c r="L133" s="39" t="s">
        <v>2414</v>
      </c>
      <c r="M133" s="39" t="s">
        <v>2416</v>
      </c>
    </row>
    <row r="134" spans="1:13" hidden="1">
      <c r="A134" s="39" t="s">
        <v>2413</v>
      </c>
      <c r="B134" s="536" t="s">
        <v>2417</v>
      </c>
      <c r="C134" s="516"/>
      <c r="D134" s="504" t="s">
        <v>2417</v>
      </c>
      <c r="E134" s="39" t="s">
        <v>2418</v>
      </c>
      <c r="F134" s="39" t="s">
        <v>2215</v>
      </c>
      <c r="G134" s="39" t="s">
        <v>2202</v>
      </c>
      <c r="H134" s="76">
        <v>50</v>
      </c>
      <c r="I134" s="39"/>
      <c r="J134" s="39" t="s">
        <v>2195</v>
      </c>
      <c r="K134" s="504">
        <v>4</v>
      </c>
      <c r="L134" s="39" t="s">
        <v>2414</v>
      </c>
      <c r="M134" s="39" t="s">
        <v>2419</v>
      </c>
    </row>
    <row r="135" spans="1:13" hidden="1">
      <c r="A135" s="39" t="s">
        <v>2413</v>
      </c>
      <c r="B135" s="536" t="s">
        <v>149</v>
      </c>
      <c r="C135" s="496" t="s">
        <v>149</v>
      </c>
      <c r="D135" s="504"/>
      <c r="E135" s="39"/>
      <c r="F135" s="496" t="s">
        <v>2193</v>
      </c>
      <c r="G135" s="496" t="s">
        <v>2308</v>
      </c>
      <c r="H135" s="504">
        <v>26</v>
      </c>
      <c r="I135" s="39"/>
      <c r="J135" s="39" t="s">
        <v>2195</v>
      </c>
      <c r="K135" s="504">
        <v>5</v>
      </c>
      <c r="L135" s="39" t="s">
        <v>2414</v>
      </c>
      <c r="M135" s="496" t="s">
        <v>149</v>
      </c>
    </row>
    <row r="136" spans="1:13" hidden="1">
      <c r="A136" s="39" t="s">
        <v>2413</v>
      </c>
      <c r="B136" s="536" t="s">
        <v>151</v>
      </c>
      <c r="C136" s="496" t="s">
        <v>151</v>
      </c>
      <c r="D136" s="504"/>
      <c r="E136" s="39"/>
      <c r="F136" s="496" t="s">
        <v>2193</v>
      </c>
      <c r="G136" s="496" t="s">
        <v>2202</v>
      </c>
      <c r="H136" s="504">
        <v>10</v>
      </c>
      <c r="I136" s="39"/>
      <c r="J136" s="39" t="s">
        <v>2195</v>
      </c>
      <c r="K136" s="76">
        <v>6</v>
      </c>
      <c r="L136" s="39" t="s">
        <v>2414</v>
      </c>
      <c r="M136" s="496" t="s">
        <v>151</v>
      </c>
    </row>
    <row r="137" spans="1:13" hidden="1">
      <c r="A137" s="39" t="s">
        <v>2413</v>
      </c>
      <c r="B137" s="536" t="s">
        <v>153</v>
      </c>
      <c r="C137" s="496" t="s">
        <v>153</v>
      </c>
      <c r="D137" s="504"/>
      <c r="E137" s="39"/>
      <c r="F137" s="496" t="s">
        <v>2193</v>
      </c>
      <c r="G137" s="496" t="s">
        <v>2202</v>
      </c>
      <c r="H137" s="504">
        <v>4</v>
      </c>
      <c r="I137" s="39"/>
      <c r="J137" s="39" t="s">
        <v>2195</v>
      </c>
      <c r="K137" s="504">
        <v>7</v>
      </c>
      <c r="L137" s="39" t="s">
        <v>2414</v>
      </c>
      <c r="M137" s="496" t="s">
        <v>153</v>
      </c>
    </row>
    <row r="138" spans="1:13" hidden="1">
      <c r="A138" s="39" t="s">
        <v>2413</v>
      </c>
      <c r="B138" s="536" t="s">
        <v>155</v>
      </c>
      <c r="C138" s="496" t="s">
        <v>155</v>
      </c>
      <c r="D138" s="504"/>
      <c r="E138" s="39"/>
      <c r="F138" s="496" t="s">
        <v>2193</v>
      </c>
      <c r="G138" s="496" t="s">
        <v>2202</v>
      </c>
      <c r="H138" s="504">
        <v>2</v>
      </c>
      <c r="I138" s="39"/>
      <c r="J138" s="39" t="s">
        <v>2195</v>
      </c>
      <c r="K138" s="504">
        <v>8</v>
      </c>
      <c r="L138" s="39" t="s">
        <v>2414</v>
      </c>
      <c r="M138" s="496" t="s">
        <v>155</v>
      </c>
    </row>
    <row r="139" spans="1:13" hidden="1">
      <c r="A139" s="39" t="s">
        <v>2413</v>
      </c>
      <c r="B139" s="536" t="s">
        <v>157</v>
      </c>
      <c r="C139" s="496" t="s">
        <v>157</v>
      </c>
      <c r="D139" s="504"/>
      <c r="E139" s="39"/>
      <c r="F139" s="496" t="s">
        <v>2193</v>
      </c>
      <c r="G139" s="496" t="s">
        <v>2202</v>
      </c>
      <c r="H139" s="504">
        <v>2</v>
      </c>
      <c r="I139" s="39"/>
      <c r="J139" s="39" t="s">
        <v>2195</v>
      </c>
      <c r="K139" s="76">
        <v>9</v>
      </c>
      <c r="L139" s="39" t="s">
        <v>2414</v>
      </c>
      <c r="M139" s="496" t="s">
        <v>157</v>
      </c>
    </row>
    <row r="140" spans="1:13" hidden="1">
      <c r="A140" s="39" t="s">
        <v>2420</v>
      </c>
      <c r="B140" s="536" t="s">
        <v>34</v>
      </c>
      <c r="C140" s="496" t="s">
        <v>34</v>
      </c>
      <c r="D140" s="504"/>
      <c r="E140" s="39"/>
      <c r="F140" s="496" t="s">
        <v>2193</v>
      </c>
      <c r="G140" s="496" t="s">
        <v>2194</v>
      </c>
      <c r="H140" s="504">
        <v>8</v>
      </c>
      <c r="I140" s="39"/>
      <c r="J140" s="39" t="s">
        <v>2195</v>
      </c>
      <c r="K140" s="504">
        <v>1</v>
      </c>
      <c r="L140" s="39" t="s">
        <v>2421</v>
      </c>
      <c r="M140" s="496" t="s">
        <v>34</v>
      </c>
    </row>
    <row r="141" spans="1:13" hidden="1">
      <c r="A141" s="39" t="s">
        <v>2420</v>
      </c>
      <c r="B141" s="536" t="s">
        <v>37</v>
      </c>
      <c r="C141" s="516"/>
      <c r="D141" s="504" t="s">
        <v>37</v>
      </c>
      <c r="E141" s="60" t="s">
        <v>35</v>
      </c>
      <c r="F141" s="39" t="s">
        <v>2193</v>
      </c>
      <c r="G141" s="40" t="s">
        <v>2202</v>
      </c>
      <c r="H141" s="76">
        <v>1</v>
      </c>
      <c r="I141" s="39"/>
      <c r="J141" s="39" t="s">
        <v>2195</v>
      </c>
      <c r="K141" s="504">
        <v>2</v>
      </c>
      <c r="L141" s="39" t="s">
        <v>2421</v>
      </c>
      <c r="M141" s="39" t="s">
        <v>2198</v>
      </c>
    </row>
    <row r="142" spans="1:13" hidden="1">
      <c r="A142" s="39" t="s">
        <v>2420</v>
      </c>
      <c r="B142" s="536" t="s">
        <v>643</v>
      </c>
      <c r="C142" s="516"/>
      <c r="D142" s="504" t="s">
        <v>643</v>
      </c>
      <c r="E142" s="39" t="s">
        <v>338</v>
      </c>
      <c r="F142" s="39" t="s">
        <v>2193</v>
      </c>
      <c r="G142" s="40" t="s">
        <v>2202</v>
      </c>
      <c r="H142" s="76">
        <v>4</v>
      </c>
      <c r="I142" s="39"/>
      <c r="J142" s="39" t="s">
        <v>2195</v>
      </c>
      <c r="K142" s="76">
        <v>3</v>
      </c>
      <c r="L142" s="39" t="s">
        <v>2421</v>
      </c>
      <c r="M142" s="39" t="s">
        <v>2246</v>
      </c>
    </row>
    <row r="143" spans="1:13" hidden="1">
      <c r="A143" s="39" t="s">
        <v>2420</v>
      </c>
      <c r="B143" s="536" t="s">
        <v>2248</v>
      </c>
      <c r="C143" s="516"/>
      <c r="D143" s="504" t="s">
        <v>2248</v>
      </c>
      <c r="E143" s="39" t="s">
        <v>2311</v>
      </c>
      <c r="F143" s="39" t="s">
        <v>2193</v>
      </c>
      <c r="G143" s="40" t="s">
        <v>2202</v>
      </c>
      <c r="H143" s="76">
        <v>5</v>
      </c>
      <c r="I143" s="39"/>
      <c r="J143" s="39" t="s">
        <v>2195</v>
      </c>
      <c r="K143" s="76">
        <v>4</v>
      </c>
      <c r="L143" s="39" t="s">
        <v>2421</v>
      </c>
      <c r="M143" s="39" t="s">
        <v>2312</v>
      </c>
    </row>
    <row r="144" spans="1:13" hidden="1">
      <c r="A144" s="39" t="s">
        <v>2420</v>
      </c>
      <c r="B144" s="536" t="s">
        <v>2422</v>
      </c>
      <c r="C144" s="516"/>
      <c r="D144" s="504" t="s">
        <v>2422</v>
      </c>
      <c r="E144" s="39" t="s">
        <v>2423</v>
      </c>
      <c r="F144" s="39" t="s">
        <v>2215</v>
      </c>
      <c r="G144" s="40" t="s">
        <v>2202</v>
      </c>
      <c r="H144" s="76">
        <v>50</v>
      </c>
      <c r="I144" s="39"/>
      <c r="J144" s="39" t="s">
        <v>2195</v>
      </c>
      <c r="K144" s="504">
        <v>5</v>
      </c>
      <c r="L144" s="39" t="s">
        <v>2421</v>
      </c>
      <c r="M144" s="39" t="s">
        <v>2424</v>
      </c>
    </row>
    <row r="145" spans="1:13" hidden="1">
      <c r="A145" s="39" t="s">
        <v>2420</v>
      </c>
      <c r="B145" s="536" t="s">
        <v>149</v>
      </c>
      <c r="C145" s="496" t="s">
        <v>149</v>
      </c>
      <c r="D145" s="504"/>
      <c r="E145" s="39"/>
      <c r="F145" s="496" t="s">
        <v>2193</v>
      </c>
      <c r="G145" s="496" t="s">
        <v>2308</v>
      </c>
      <c r="H145" s="504">
        <v>26</v>
      </c>
      <c r="I145" s="39"/>
      <c r="J145" s="39" t="s">
        <v>2195</v>
      </c>
      <c r="K145" s="504">
        <v>6</v>
      </c>
      <c r="L145" s="39" t="s">
        <v>2421</v>
      </c>
      <c r="M145" s="496" t="s">
        <v>149</v>
      </c>
    </row>
    <row r="146" spans="1:13" hidden="1">
      <c r="A146" s="39" t="s">
        <v>2420</v>
      </c>
      <c r="B146" s="536" t="s">
        <v>151</v>
      </c>
      <c r="C146" s="496" t="s">
        <v>151</v>
      </c>
      <c r="D146" s="504"/>
      <c r="E146" s="39"/>
      <c r="F146" s="496" t="s">
        <v>2193</v>
      </c>
      <c r="G146" s="496" t="s">
        <v>2202</v>
      </c>
      <c r="H146" s="504">
        <v>10</v>
      </c>
      <c r="I146" s="39"/>
      <c r="J146" s="39" t="s">
        <v>2195</v>
      </c>
      <c r="K146" s="76">
        <v>7</v>
      </c>
      <c r="L146" s="39" t="s">
        <v>2421</v>
      </c>
      <c r="M146" s="496" t="s">
        <v>151</v>
      </c>
    </row>
    <row r="147" spans="1:13" hidden="1">
      <c r="A147" s="39" t="s">
        <v>2420</v>
      </c>
      <c r="B147" s="536" t="s">
        <v>153</v>
      </c>
      <c r="C147" s="496" t="s">
        <v>153</v>
      </c>
      <c r="D147" s="504"/>
      <c r="E147" s="39"/>
      <c r="F147" s="496" t="s">
        <v>2193</v>
      </c>
      <c r="G147" s="496" t="s">
        <v>2202</v>
      </c>
      <c r="H147" s="504">
        <v>4</v>
      </c>
      <c r="I147" s="39"/>
      <c r="J147" s="39" t="s">
        <v>2195</v>
      </c>
      <c r="K147" s="76">
        <v>8</v>
      </c>
      <c r="L147" s="39" t="s">
        <v>2421</v>
      </c>
      <c r="M147" s="496" t="s">
        <v>153</v>
      </c>
    </row>
    <row r="148" spans="1:13" hidden="1">
      <c r="A148" s="39" t="s">
        <v>2420</v>
      </c>
      <c r="B148" s="536" t="s">
        <v>155</v>
      </c>
      <c r="C148" s="496" t="s">
        <v>155</v>
      </c>
      <c r="D148" s="504"/>
      <c r="E148" s="39"/>
      <c r="F148" s="496" t="s">
        <v>2193</v>
      </c>
      <c r="G148" s="496" t="s">
        <v>2202</v>
      </c>
      <c r="H148" s="504">
        <v>2</v>
      </c>
      <c r="I148" s="39"/>
      <c r="J148" s="39" t="s">
        <v>2195</v>
      </c>
      <c r="K148" s="504">
        <v>9</v>
      </c>
      <c r="L148" s="39" t="s">
        <v>2421</v>
      </c>
      <c r="M148" s="496" t="s">
        <v>155</v>
      </c>
    </row>
    <row r="149" spans="1:13" hidden="1">
      <c r="A149" s="39" t="s">
        <v>2420</v>
      </c>
      <c r="B149" s="536" t="s">
        <v>157</v>
      </c>
      <c r="C149" s="496" t="s">
        <v>157</v>
      </c>
      <c r="D149" s="504"/>
      <c r="E149" s="39"/>
      <c r="F149" s="496" t="s">
        <v>2193</v>
      </c>
      <c r="G149" s="496" t="s">
        <v>2202</v>
      </c>
      <c r="H149" s="504">
        <v>2</v>
      </c>
      <c r="I149" s="39"/>
      <c r="J149" s="39" t="s">
        <v>2195</v>
      </c>
      <c r="K149" s="504">
        <v>10</v>
      </c>
      <c r="L149" s="39" t="s">
        <v>2421</v>
      </c>
      <c r="M149" s="496" t="s">
        <v>157</v>
      </c>
    </row>
    <row r="150" spans="1:13" hidden="1">
      <c r="A150" s="496" t="s">
        <v>2425</v>
      </c>
      <c r="B150" s="536" t="s">
        <v>34</v>
      </c>
      <c r="C150" s="496" t="s">
        <v>34</v>
      </c>
      <c r="D150" s="504"/>
      <c r="E150" s="496"/>
      <c r="F150" s="496" t="s">
        <v>2193</v>
      </c>
      <c r="G150" s="496" t="s">
        <v>2194</v>
      </c>
      <c r="H150" s="504">
        <v>8</v>
      </c>
      <c r="I150" s="496"/>
      <c r="J150" s="496" t="s">
        <v>2195</v>
      </c>
      <c r="K150" s="504">
        <v>1</v>
      </c>
      <c r="L150" s="496" t="s">
        <v>2426</v>
      </c>
      <c r="M150" s="496" t="s">
        <v>34</v>
      </c>
    </row>
    <row r="151" spans="1:13" hidden="1">
      <c r="A151" s="496" t="s">
        <v>2425</v>
      </c>
      <c r="B151" s="536" t="s">
        <v>37</v>
      </c>
      <c r="C151" s="537"/>
      <c r="D151" s="504" t="s">
        <v>37</v>
      </c>
      <c r="E151" s="60" t="s">
        <v>35</v>
      </c>
      <c r="F151" s="496" t="s">
        <v>2193</v>
      </c>
      <c r="G151" s="496" t="s">
        <v>2202</v>
      </c>
      <c r="H151" s="504">
        <v>1</v>
      </c>
      <c r="I151" s="496"/>
      <c r="J151" s="496" t="s">
        <v>2195</v>
      </c>
      <c r="K151" s="504">
        <v>2</v>
      </c>
      <c r="L151" s="496" t="s">
        <v>2426</v>
      </c>
      <c r="M151" s="496" t="s">
        <v>2198</v>
      </c>
    </row>
    <row r="152" spans="1:13" hidden="1">
      <c r="A152" s="496" t="s">
        <v>2425</v>
      </c>
      <c r="B152" s="536" t="s">
        <v>264</v>
      </c>
      <c r="C152" s="537"/>
      <c r="D152" s="504" t="s">
        <v>264</v>
      </c>
      <c r="E152" s="496" t="s">
        <v>203</v>
      </c>
      <c r="F152" s="496" t="s">
        <v>2193</v>
      </c>
      <c r="G152" s="496" t="s">
        <v>2202</v>
      </c>
      <c r="H152" s="504">
        <v>3</v>
      </c>
      <c r="I152" s="496"/>
      <c r="J152" s="496" t="s">
        <v>2195</v>
      </c>
      <c r="K152" s="504">
        <v>3</v>
      </c>
      <c r="L152" s="496" t="s">
        <v>2426</v>
      </c>
      <c r="M152" s="496" t="s">
        <v>2427</v>
      </c>
    </row>
    <row r="153" spans="1:13" hidden="1">
      <c r="A153" s="496" t="s">
        <v>2425</v>
      </c>
      <c r="B153" s="536" t="s">
        <v>2428</v>
      </c>
      <c r="C153" s="537"/>
      <c r="D153" s="504" t="s">
        <v>2428</v>
      </c>
      <c r="E153" s="496" t="s">
        <v>2429</v>
      </c>
      <c r="F153" s="496" t="s">
        <v>2215</v>
      </c>
      <c r="G153" s="496" t="s">
        <v>2202</v>
      </c>
      <c r="H153" s="504">
        <v>150</v>
      </c>
      <c r="I153" s="496"/>
      <c r="J153" s="496" t="s">
        <v>2195</v>
      </c>
      <c r="K153" s="504">
        <v>4</v>
      </c>
      <c r="L153" s="496" t="s">
        <v>2426</v>
      </c>
      <c r="M153" s="496" t="s">
        <v>2430</v>
      </c>
    </row>
    <row r="154" spans="1:13" hidden="1">
      <c r="A154" s="496" t="s">
        <v>2425</v>
      </c>
      <c r="B154" s="536" t="s">
        <v>2431</v>
      </c>
      <c r="C154" s="537"/>
      <c r="D154" s="504" t="s">
        <v>2431</v>
      </c>
      <c r="E154" s="496" t="s">
        <v>2432</v>
      </c>
      <c r="F154" s="496" t="s">
        <v>2215</v>
      </c>
      <c r="G154" s="496" t="s">
        <v>2202</v>
      </c>
      <c r="H154" s="504">
        <v>450</v>
      </c>
      <c r="I154" s="496"/>
      <c r="J154" s="496" t="s">
        <v>2195</v>
      </c>
      <c r="K154" s="504">
        <v>5</v>
      </c>
      <c r="L154" s="496" t="s">
        <v>2426</v>
      </c>
      <c r="M154" s="496" t="s">
        <v>2433</v>
      </c>
    </row>
    <row r="155" spans="1:13" hidden="1">
      <c r="A155" s="496" t="s">
        <v>2425</v>
      </c>
      <c r="B155" s="536" t="s">
        <v>149</v>
      </c>
      <c r="C155" s="496" t="s">
        <v>149</v>
      </c>
      <c r="D155" s="504"/>
      <c r="E155" s="496"/>
      <c r="F155" s="496" t="s">
        <v>2193</v>
      </c>
      <c r="G155" s="496" t="s">
        <v>2308</v>
      </c>
      <c r="H155" s="504">
        <v>26</v>
      </c>
      <c r="I155" s="496"/>
      <c r="J155" s="496" t="s">
        <v>2195</v>
      </c>
      <c r="K155" s="504">
        <v>6</v>
      </c>
      <c r="L155" s="496" t="s">
        <v>2426</v>
      </c>
      <c r="M155" s="496" t="s">
        <v>149</v>
      </c>
    </row>
    <row r="156" spans="1:13" hidden="1">
      <c r="A156" s="496" t="s">
        <v>2425</v>
      </c>
      <c r="B156" s="536" t="s">
        <v>151</v>
      </c>
      <c r="C156" s="496" t="s">
        <v>151</v>
      </c>
      <c r="D156" s="504"/>
      <c r="E156" s="496"/>
      <c r="F156" s="496" t="s">
        <v>2193</v>
      </c>
      <c r="G156" s="496" t="s">
        <v>2202</v>
      </c>
      <c r="H156" s="504">
        <v>10</v>
      </c>
      <c r="I156" s="496"/>
      <c r="J156" s="496" t="s">
        <v>2195</v>
      </c>
      <c r="K156" s="504">
        <v>7</v>
      </c>
      <c r="L156" s="496" t="s">
        <v>2426</v>
      </c>
      <c r="M156" s="496" t="s">
        <v>151</v>
      </c>
    </row>
    <row r="157" spans="1:13" hidden="1">
      <c r="A157" s="496" t="s">
        <v>2425</v>
      </c>
      <c r="B157" s="536" t="s">
        <v>153</v>
      </c>
      <c r="C157" s="496" t="s">
        <v>153</v>
      </c>
      <c r="D157" s="504"/>
      <c r="E157" s="496"/>
      <c r="F157" s="496" t="s">
        <v>2193</v>
      </c>
      <c r="G157" s="496" t="s">
        <v>2202</v>
      </c>
      <c r="H157" s="504">
        <v>4</v>
      </c>
      <c r="I157" s="496"/>
      <c r="J157" s="496" t="s">
        <v>2195</v>
      </c>
      <c r="K157" s="504">
        <v>8</v>
      </c>
      <c r="L157" s="496" t="s">
        <v>2426</v>
      </c>
      <c r="M157" s="496" t="s">
        <v>153</v>
      </c>
    </row>
    <row r="158" spans="1:13" hidden="1">
      <c r="A158" s="496" t="s">
        <v>2425</v>
      </c>
      <c r="B158" s="536" t="s">
        <v>155</v>
      </c>
      <c r="C158" s="496" t="s">
        <v>155</v>
      </c>
      <c r="D158" s="504"/>
      <c r="E158" s="496"/>
      <c r="F158" s="496" t="s">
        <v>2193</v>
      </c>
      <c r="G158" s="496" t="s">
        <v>2202</v>
      </c>
      <c r="H158" s="504">
        <v>2</v>
      </c>
      <c r="I158" s="496"/>
      <c r="J158" s="496" t="s">
        <v>2195</v>
      </c>
      <c r="K158" s="504">
        <v>9</v>
      </c>
      <c r="L158" s="496" t="s">
        <v>2426</v>
      </c>
      <c r="M158" s="496" t="s">
        <v>155</v>
      </c>
    </row>
    <row r="159" spans="1:13" hidden="1">
      <c r="A159" s="496" t="s">
        <v>2425</v>
      </c>
      <c r="B159" s="536" t="s">
        <v>157</v>
      </c>
      <c r="C159" s="496" t="s">
        <v>157</v>
      </c>
      <c r="D159" s="504"/>
      <c r="E159" s="496"/>
      <c r="F159" s="496" t="s">
        <v>2193</v>
      </c>
      <c r="G159" s="496" t="s">
        <v>2202</v>
      </c>
      <c r="H159" s="504">
        <v>2</v>
      </c>
      <c r="I159" s="496"/>
      <c r="J159" s="496" t="s">
        <v>2195</v>
      </c>
      <c r="K159" s="504">
        <v>10</v>
      </c>
      <c r="L159" s="496" t="s">
        <v>2426</v>
      </c>
      <c r="M159" s="496" t="s">
        <v>157</v>
      </c>
    </row>
    <row r="160" spans="1:13" hidden="1">
      <c r="A160" s="496" t="s">
        <v>2434</v>
      </c>
      <c r="B160" s="536" t="s">
        <v>34</v>
      </c>
      <c r="C160" s="496" t="s">
        <v>34</v>
      </c>
      <c r="D160" s="504" t="s">
        <v>34</v>
      </c>
      <c r="E160" s="496" t="s">
        <v>430</v>
      </c>
      <c r="F160" s="496" t="s">
        <v>2193</v>
      </c>
      <c r="G160" s="496" t="s">
        <v>2194</v>
      </c>
      <c r="H160" s="504">
        <v>8</v>
      </c>
      <c r="I160" s="496"/>
      <c r="J160" s="496" t="s">
        <v>2195</v>
      </c>
      <c r="K160" s="504">
        <v>1</v>
      </c>
      <c r="L160" s="496" t="s">
        <v>2435</v>
      </c>
      <c r="M160" s="496" t="s">
        <v>34</v>
      </c>
    </row>
    <row r="161" spans="1:13" hidden="1">
      <c r="A161" s="496" t="s">
        <v>2434</v>
      </c>
      <c r="B161" s="536" t="s">
        <v>41</v>
      </c>
      <c r="C161" s="537"/>
      <c r="D161" s="504" t="s">
        <v>41</v>
      </c>
      <c r="E161" s="496" t="s">
        <v>38</v>
      </c>
      <c r="F161" s="496" t="s">
        <v>2193</v>
      </c>
      <c r="G161" s="501" t="s">
        <v>2202</v>
      </c>
      <c r="H161" s="504">
        <v>19</v>
      </c>
      <c r="I161" s="496"/>
      <c r="J161" s="496" t="s">
        <v>2195</v>
      </c>
      <c r="K161" s="504">
        <v>2</v>
      </c>
      <c r="L161" s="496" t="s">
        <v>2435</v>
      </c>
      <c r="M161" s="496" t="s">
        <v>2436</v>
      </c>
    </row>
    <row r="162" spans="1:13" hidden="1">
      <c r="A162" s="496" t="s">
        <v>2434</v>
      </c>
      <c r="B162" s="536" t="s">
        <v>2437</v>
      </c>
      <c r="C162" s="537"/>
      <c r="D162" s="504" t="s">
        <v>2437</v>
      </c>
      <c r="E162" s="496" t="s">
        <v>2438</v>
      </c>
      <c r="F162" s="496" t="s">
        <v>2215</v>
      </c>
      <c r="G162" s="496" t="s">
        <v>2231</v>
      </c>
      <c r="H162" s="504" t="s">
        <v>2439</v>
      </c>
      <c r="I162" s="496"/>
      <c r="J162" s="496" t="s">
        <v>2195</v>
      </c>
      <c r="K162" s="504">
        <v>3</v>
      </c>
      <c r="L162" s="496" t="s">
        <v>2435</v>
      </c>
      <c r="M162" s="496" t="s">
        <v>2440</v>
      </c>
    </row>
    <row r="163" spans="1:13" hidden="1">
      <c r="A163" s="496" t="s">
        <v>2434</v>
      </c>
      <c r="B163" s="536" t="s">
        <v>2441</v>
      </c>
      <c r="C163" s="537"/>
      <c r="D163" s="504" t="s">
        <v>2441</v>
      </c>
      <c r="E163" s="60" t="s">
        <v>2442</v>
      </c>
      <c r="F163" s="496" t="s">
        <v>2215</v>
      </c>
      <c r="G163" s="496" t="s">
        <v>2231</v>
      </c>
      <c r="H163" s="504" t="s">
        <v>2439</v>
      </c>
      <c r="I163" s="496"/>
      <c r="J163" s="496" t="s">
        <v>2195</v>
      </c>
      <c r="K163" s="504">
        <v>4</v>
      </c>
      <c r="L163" s="496" t="s">
        <v>2435</v>
      </c>
      <c r="M163" s="496" t="s">
        <v>2443</v>
      </c>
    </row>
    <row r="164" spans="1:13" hidden="1">
      <c r="A164" s="496" t="s">
        <v>2434</v>
      </c>
      <c r="B164" s="536"/>
      <c r="C164" s="537"/>
      <c r="D164" s="504"/>
      <c r="E164" s="496" t="s">
        <v>2444</v>
      </c>
      <c r="F164" s="496" t="s">
        <v>2215</v>
      </c>
      <c r="G164" s="496" t="s">
        <v>2231</v>
      </c>
      <c r="H164" s="504" t="s">
        <v>2439</v>
      </c>
      <c r="I164" s="496"/>
      <c r="J164" s="496" t="s">
        <v>2195</v>
      </c>
      <c r="K164" s="504">
        <v>5</v>
      </c>
      <c r="L164" s="496" t="s">
        <v>2435</v>
      </c>
      <c r="M164" s="496" t="s">
        <v>2445</v>
      </c>
    </row>
    <row r="165" spans="1:13" hidden="1">
      <c r="A165" s="496" t="s">
        <v>2434</v>
      </c>
      <c r="B165" s="536" t="s">
        <v>2446</v>
      </c>
      <c r="C165" s="537"/>
      <c r="D165" s="504" t="s">
        <v>2446</v>
      </c>
      <c r="E165" s="501" t="s">
        <v>2447</v>
      </c>
      <c r="F165" s="496" t="s">
        <v>2215</v>
      </c>
      <c r="G165" s="496" t="s">
        <v>2231</v>
      </c>
      <c r="H165" s="504" t="s">
        <v>2439</v>
      </c>
      <c r="I165" s="496"/>
      <c r="J165" s="496" t="s">
        <v>2195</v>
      </c>
      <c r="K165" s="504">
        <v>6</v>
      </c>
      <c r="L165" s="496" t="s">
        <v>2435</v>
      </c>
      <c r="M165" s="496" t="s">
        <v>2448</v>
      </c>
    </row>
    <row r="166" spans="1:13" hidden="1">
      <c r="A166" s="496" t="s">
        <v>2434</v>
      </c>
      <c r="B166" s="536"/>
      <c r="C166" s="537"/>
      <c r="D166" s="504"/>
      <c r="E166" s="496" t="s">
        <v>2449</v>
      </c>
      <c r="F166" s="496" t="s">
        <v>2215</v>
      </c>
      <c r="G166" s="496" t="s">
        <v>2231</v>
      </c>
      <c r="H166" s="504" t="s">
        <v>2439</v>
      </c>
      <c r="I166" s="496"/>
      <c r="J166" s="496" t="s">
        <v>2195</v>
      </c>
      <c r="K166" s="504">
        <v>7</v>
      </c>
      <c r="L166" s="496" t="s">
        <v>2435</v>
      </c>
      <c r="M166" s="496" t="s">
        <v>2450</v>
      </c>
    </row>
    <row r="167" spans="1:13" hidden="1">
      <c r="A167" s="496" t="s">
        <v>2434</v>
      </c>
      <c r="B167" s="536"/>
      <c r="C167" s="537"/>
      <c r="D167" s="504"/>
      <c r="E167" s="496" t="s">
        <v>2451</v>
      </c>
      <c r="F167" s="496" t="s">
        <v>2215</v>
      </c>
      <c r="G167" s="496" t="s">
        <v>2231</v>
      </c>
      <c r="H167" s="504" t="s">
        <v>2439</v>
      </c>
      <c r="I167" s="496"/>
      <c r="J167" s="496" t="s">
        <v>2195</v>
      </c>
      <c r="K167" s="504">
        <v>8</v>
      </c>
      <c r="L167" s="496" t="s">
        <v>2435</v>
      </c>
      <c r="M167" s="496" t="s">
        <v>2452</v>
      </c>
    </row>
    <row r="168" spans="1:13" hidden="1">
      <c r="A168" s="496" t="s">
        <v>2434</v>
      </c>
      <c r="B168" s="536" t="s">
        <v>2453</v>
      </c>
      <c r="C168" s="537"/>
      <c r="D168" s="504" t="s">
        <v>2453</v>
      </c>
      <c r="E168" s="507" t="s">
        <v>2454</v>
      </c>
      <c r="F168" s="496" t="s">
        <v>2215</v>
      </c>
      <c r="G168" s="496" t="s">
        <v>2455</v>
      </c>
      <c r="H168" s="504">
        <v>6</v>
      </c>
      <c r="I168" s="496"/>
      <c r="J168" s="496" t="s">
        <v>2195</v>
      </c>
      <c r="K168" s="504">
        <v>9</v>
      </c>
      <c r="L168" s="496" t="s">
        <v>2435</v>
      </c>
      <c r="M168" s="496" t="s">
        <v>2456</v>
      </c>
    </row>
    <row r="169" spans="1:13" hidden="1">
      <c r="A169" s="496" t="s">
        <v>2434</v>
      </c>
      <c r="B169" s="536" t="s">
        <v>2457</v>
      </c>
      <c r="C169" s="537"/>
      <c r="D169" s="504" t="s">
        <v>2457</v>
      </c>
      <c r="E169" s="496" t="s">
        <v>2458</v>
      </c>
      <c r="F169" s="496" t="s">
        <v>2215</v>
      </c>
      <c r="G169" s="496" t="s">
        <v>2455</v>
      </c>
      <c r="H169" s="504">
        <v>6</v>
      </c>
      <c r="I169" s="496"/>
      <c r="J169" s="496" t="s">
        <v>2195</v>
      </c>
      <c r="K169" s="504">
        <v>10</v>
      </c>
      <c r="L169" s="496" t="s">
        <v>2435</v>
      </c>
      <c r="M169" s="496" t="s">
        <v>2459</v>
      </c>
    </row>
    <row r="170" spans="1:13" hidden="1">
      <c r="A170" s="496" t="s">
        <v>2434</v>
      </c>
      <c r="B170" s="536" t="s">
        <v>2460</v>
      </c>
      <c r="C170" s="537"/>
      <c r="D170" s="504" t="s">
        <v>2460</v>
      </c>
      <c r="E170" s="496" t="s">
        <v>2461</v>
      </c>
      <c r="F170" s="496" t="s">
        <v>2215</v>
      </c>
      <c r="G170" s="496" t="s">
        <v>2231</v>
      </c>
      <c r="H170" s="504" t="s">
        <v>2439</v>
      </c>
      <c r="I170" s="496"/>
      <c r="J170" s="496" t="s">
        <v>2195</v>
      </c>
      <c r="K170" s="504">
        <v>11</v>
      </c>
      <c r="L170" s="496" t="s">
        <v>2435</v>
      </c>
      <c r="M170" s="496" t="s">
        <v>2462</v>
      </c>
    </row>
    <row r="171" spans="1:13" hidden="1">
      <c r="A171" s="496" t="s">
        <v>2434</v>
      </c>
      <c r="B171" s="536" t="s">
        <v>2463</v>
      </c>
      <c r="C171" s="537"/>
      <c r="D171" s="504" t="s">
        <v>2463</v>
      </c>
      <c r="E171" s="496" t="s">
        <v>2464</v>
      </c>
      <c r="F171" s="496" t="s">
        <v>2215</v>
      </c>
      <c r="G171" s="496" t="s">
        <v>2231</v>
      </c>
      <c r="H171" s="504" t="s">
        <v>2439</v>
      </c>
      <c r="I171" s="496"/>
      <c r="J171" s="496" t="s">
        <v>2195</v>
      </c>
      <c r="K171" s="504">
        <v>12</v>
      </c>
      <c r="L171" s="496" t="s">
        <v>2435</v>
      </c>
      <c r="M171" s="496" t="s">
        <v>2465</v>
      </c>
    </row>
    <row r="172" spans="1:13" hidden="1">
      <c r="A172" s="496" t="s">
        <v>2434</v>
      </c>
      <c r="B172" s="536" t="s">
        <v>2466</v>
      </c>
      <c r="C172" s="537"/>
      <c r="D172" s="504" t="s">
        <v>2466</v>
      </c>
      <c r="E172" s="496" t="s">
        <v>2467</v>
      </c>
      <c r="F172" s="496" t="s">
        <v>2215</v>
      </c>
      <c r="G172" s="496" t="s">
        <v>2231</v>
      </c>
      <c r="H172" s="504" t="s">
        <v>2439</v>
      </c>
      <c r="I172" s="496"/>
      <c r="J172" s="496" t="s">
        <v>2195</v>
      </c>
      <c r="K172" s="504">
        <v>13</v>
      </c>
      <c r="L172" s="496" t="s">
        <v>2435</v>
      </c>
      <c r="M172" s="496" t="s">
        <v>2468</v>
      </c>
    </row>
    <row r="173" spans="1:13" hidden="1">
      <c r="A173" s="496" t="s">
        <v>2434</v>
      </c>
      <c r="B173" s="536" t="s">
        <v>2469</v>
      </c>
      <c r="C173" s="537"/>
      <c r="D173" s="504" t="s">
        <v>2469</v>
      </c>
      <c r="E173" s="496" t="s">
        <v>2470</v>
      </c>
      <c r="F173" s="496" t="s">
        <v>2215</v>
      </c>
      <c r="G173" s="496" t="s">
        <v>2231</v>
      </c>
      <c r="H173" s="504" t="s">
        <v>2439</v>
      </c>
      <c r="I173" s="496"/>
      <c r="J173" s="496" t="s">
        <v>2195</v>
      </c>
      <c r="K173" s="504">
        <v>14</v>
      </c>
      <c r="L173" s="496" t="s">
        <v>2435</v>
      </c>
      <c r="M173" s="496" t="s">
        <v>2471</v>
      </c>
    </row>
    <row r="174" spans="1:13" hidden="1">
      <c r="A174" s="496" t="s">
        <v>2434</v>
      </c>
      <c r="B174" s="536" t="s">
        <v>2472</v>
      </c>
      <c r="C174" s="537"/>
      <c r="D174" s="504" t="s">
        <v>2472</v>
      </c>
      <c r="E174" s="496" t="s">
        <v>2473</v>
      </c>
      <c r="F174" s="496" t="s">
        <v>2215</v>
      </c>
      <c r="G174" s="496" t="s">
        <v>2231</v>
      </c>
      <c r="H174" s="504" t="s">
        <v>2439</v>
      </c>
      <c r="I174" s="496"/>
      <c r="J174" s="496" t="s">
        <v>2195</v>
      </c>
      <c r="K174" s="504">
        <v>15</v>
      </c>
      <c r="L174" s="496" t="s">
        <v>2435</v>
      </c>
      <c r="M174" s="496" t="s">
        <v>2474</v>
      </c>
    </row>
    <row r="175" spans="1:13" hidden="1">
      <c r="A175" s="496" t="s">
        <v>2434</v>
      </c>
      <c r="B175" s="536" t="s">
        <v>2475</v>
      </c>
      <c r="C175" s="537"/>
      <c r="D175" s="504" t="s">
        <v>2475</v>
      </c>
      <c r="E175" s="496" t="s">
        <v>2476</v>
      </c>
      <c r="F175" s="496" t="s">
        <v>2215</v>
      </c>
      <c r="G175" s="496" t="s">
        <v>2231</v>
      </c>
      <c r="H175" s="504" t="s">
        <v>2439</v>
      </c>
      <c r="I175" s="496"/>
      <c r="J175" s="496" t="s">
        <v>2195</v>
      </c>
      <c r="K175" s="504">
        <v>16</v>
      </c>
      <c r="L175" s="496" t="s">
        <v>2435</v>
      </c>
      <c r="M175" s="496" t="s">
        <v>2477</v>
      </c>
    </row>
    <row r="176" spans="1:13" hidden="1">
      <c r="A176" s="496" t="s">
        <v>2434</v>
      </c>
      <c r="B176" s="536" t="s">
        <v>2478</v>
      </c>
      <c r="C176" s="537"/>
      <c r="D176" s="504" t="s">
        <v>2478</v>
      </c>
      <c r="E176" s="507" t="s">
        <v>2479</v>
      </c>
      <c r="F176" s="496" t="s">
        <v>2215</v>
      </c>
      <c r="G176" s="496" t="s">
        <v>2455</v>
      </c>
      <c r="H176" s="504">
        <v>6</v>
      </c>
      <c r="I176" s="496"/>
      <c r="J176" s="496" t="s">
        <v>2195</v>
      </c>
      <c r="K176" s="504">
        <v>17</v>
      </c>
      <c r="L176" s="496" t="s">
        <v>2435</v>
      </c>
      <c r="M176" s="496" t="s">
        <v>2480</v>
      </c>
    </row>
    <row r="177" spans="1:13" hidden="1">
      <c r="A177" s="496" t="s">
        <v>2434</v>
      </c>
      <c r="B177" s="536" t="s">
        <v>2481</v>
      </c>
      <c r="C177" s="537"/>
      <c r="D177" s="504" t="s">
        <v>2481</v>
      </c>
      <c r="E177" s="496" t="s">
        <v>2482</v>
      </c>
      <c r="F177" s="496" t="s">
        <v>2215</v>
      </c>
      <c r="G177" s="496" t="s">
        <v>2455</v>
      </c>
      <c r="H177" s="504">
        <v>6</v>
      </c>
      <c r="I177" s="496"/>
      <c r="J177" s="496" t="s">
        <v>2195</v>
      </c>
      <c r="K177" s="504">
        <v>18</v>
      </c>
      <c r="L177" s="496" t="s">
        <v>2435</v>
      </c>
      <c r="M177" s="496" t="s">
        <v>2483</v>
      </c>
    </row>
    <row r="178" spans="1:13" hidden="1">
      <c r="A178" s="496" t="s">
        <v>2434</v>
      </c>
      <c r="B178" s="536" t="s">
        <v>149</v>
      </c>
      <c r="C178" s="496" t="s">
        <v>149</v>
      </c>
      <c r="D178" s="504"/>
      <c r="E178" s="496"/>
      <c r="F178" s="496" t="s">
        <v>2193</v>
      </c>
      <c r="G178" s="496" t="s">
        <v>2308</v>
      </c>
      <c r="H178" s="504">
        <v>26</v>
      </c>
      <c r="I178" s="496"/>
      <c r="J178" s="496" t="s">
        <v>2195</v>
      </c>
      <c r="K178" s="504">
        <v>19</v>
      </c>
      <c r="L178" s="496" t="s">
        <v>2435</v>
      </c>
      <c r="M178" s="496" t="s">
        <v>149</v>
      </c>
    </row>
    <row r="179" spans="1:13" hidden="1">
      <c r="A179" s="496" t="s">
        <v>2434</v>
      </c>
      <c r="B179" s="536" t="s">
        <v>151</v>
      </c>
      <c r="C179" s="496" t="s">
        <v>151</v>
      </c>
      <c r="D179" s="504"/>
      <c r="E179" s="496"/>
      <c r="F179" s="496" t="s">
        <v>2193</v>
      </c>
      <c r="G179" s="496" t="s">
        <v>2202</v>
      </c>
      <c r="H179" s="504">
        <v>10</v>
      </c>
      <c r="I179" s="496"/>
      <c r="J179" s="496" t="s">
        <v>2195</v>
      </c>
      <c r="K179" s="504">
        <v>20</v>
      </c>
      <c r="L179" s="496" t="s">
        <v>2435</v>
      </c>
      <c r="M179" s="496" t="s">
        <v>151</v>
      </c>
    </row>
    <row r="180" spans="1:13" hidden="1">
      <c r="A180" s="496" t="s">
        <v>2434</v>
      </c>
      <c r="B180" s="536" t="s">
        <v>153</v>
      </c>
      <c r="C180" s="496" t="s">
        <v>153</v>
      </c>
      <c r="D180" s="504"/>
      <c r="E180" s="496"/>
      <c r="F180" s="496" t="s">
        <v>2193</v>
      </c>
      <c r="G180" s="496" t="s">
        <v>2202</v>
      </c>
      <c r="H180" s="504">
        <v>4</v>
      </c>
      <c r="I180" s="496"/>
      <c r="J180" s="496" t="s">
        <v>2195</v>
      </c>
      <c r="K180" s="504">
        <v>21</v>
      </c>
      <c r="L180" s="496" t="s">
        <v>2435</v>
      </c>
      <c r="M180" s="496" t="s">
        <v>153</v>
      </c>
    </row>
    <row r="181" spans="1:13" hidden="1">
      <c r="A181" s="496" t="s">
        <v>2434</v>
      </c>
      <c r="B181" s="536" t="s">
        <v>155</v>
      </c>
      <c r="C181" s="496" t="s">
        <v>155</v>
      </c>
      <c r="D181" s="504"/>
      <c r="E181" s="496"/>
      <c r="F181" s="496" t="s">
        <v>2193</v>
      </c>
      <c r="G181" s="496" t="s">
        <v>2202</v>
      </c>
      <c r="H181" s="504">
        <v>2</v>
      </c>
      <c r="I181" s="496"/>
      <c r="J181" s="496" t="s">
        <v>2195</v>
      </c>
      <c r="K181" s="504">
        <v>22</v>
      </c>
      <c r="L181" s="496" t="s">
        <v>2435</v>
      </c>
      <c r="M181" s="496" t="s">
        <v>155</v>
      </c>
    </row>
    <row r="182" spans="1:13" hidden="1">
      <c r="A182" s="496" t="s">
        <v>2434</v>
      </c>
      <c r="B182" s="536" t="s">
        <v>157</v>
      </c>
      <c r="C182" s="496" t="s">
        <v>157</v>
      </c>
      <c r="D182" s="504"/>
      <c r="E182" s="496"/>
      <c r="F182" s="496" t="s">
        <v>2193</v>
      </c>
      <c r="G182" s="496" t="s">
        <v>2202</v>
      </c>
      <c r="H182" s="504">
        <v>2</v>
      </c>
      <c r="I182" s="496"/>
      <c r="J182" s="496" t="s">
        <v>2195</v>
      </c>
      <c r="K182" s="504">
        <v>23</v>
      </c>
      <c r="L182" s="496" t="s">
        <v>2435</v>
      </c>
      <c r="M182" s="496" t="s">
        <v>157</v>
      </c>
    </row>
    <row r="183" spans="1:13" hidden="1">
      <c r="A183" s="496" t="s">
        <v>2484</v>
      </c>
      <c r="B183" s="536" t="s">
        <v>34</v>
      </c>
      <c r="C183" s="504" t="s">
        <v>34</v>
      </c>
      <c r="D183" s="504"/>
      <c r="E183" s="496"/>
      <c r="F183" s="504" t="s">
        <v>2193</v>
      </c>
      <c r="G183" s="504" t="s">
        <v>2194</v>
      </c>
      <c r="H183" s="504">
        <v>8</v>
      </c>
      <c r="I183" s="496"/>
      <c r="J183" s="496" t="s">
        <v>2195</v>
      </c>
      <c r="K183" s="504">
        <v>1</v>
      </c>
      <c r="L183" s="496" t="s">
        <v>2485</v>
      </c>
      <c r="M183" s="504" t="s">
        <v>34</v>
      </c>
    </row>
    <row r="184" spans="1:13" hidden="1">
      <c r="A184" s="496" t="s">
        <v>2484</v>
      </c>
      <c r="B184" s="536" t="s">
        <v>37</v>
      </c>
      <c r="C184" s="537"/>
      <c r="D184" s="504" t="s">
        <v>37</v>
      </c>
      <c r="E184" s="496" t="s">
        <v>35</v>
      </c>
      <c r="F184" s="504" t="s">
        <v>2193</v>
      </c>
      <c r="G184" s="504" t="s">
        <v>2202</v>
      </c>
      <c r="H184" s="504">
        <v>1</v>
      </c>
      <c r="I184" s="496"/>
      <c r="J184" s="496" t="s">
        <v>2195</v>
      </c>
      <c r="K184" s="504">
        <v>2</v>
      </c>
      <c r="L184" s="496" t="s">
        <v>2485</v>
      </c>
      <c r="M184" s="504" t="s">
        <v>2486</v>
      </c>
    </row>
    <row r="185" spans="1:13" hidden="1">
      <c r="A185" s="496" t="s">
        <v>2484</v>
      </c>
      <c r="B185" s="536" t="s">
        <v>41</v>
      </c>
      <c r="C185" s="537"/>
      <c r="D185" s="504" t="s">
        <v>41</v>
      </c>
      <c r="E185" s="496" t="s">
        <v>38</v>
      </c>
      <c r="F185" s="496" t="s">
        <v>2193</v>
      </c>
      <c r="G185" s="496" t="s">
        <v>2202</v>
      </c>
      <c r="H185" s="504">
        <v>16</v>
      </c>
      <c r="I185" s="496"/>
      <c r="J185" s="496" t="s">
        <v>2195</v>
      </c>
      <c r="K185" s="504">
        <v>3</v>
      </c>
      <c r="L185" s="496" t="s">
        <v>2485</v>
      </c>
      <c r="M185" s="496" t="s">
        <v>2487</v>
      </c>
    </row>
    <row r="186" spans="1:13" hidden="1">
      <c r="A186" s="496" t="s">
        <v>2484</v>
      </c>
      <c r="B186" s="536" t="s">
        <v>2358</v>
      </c>
      <c r="C186" s="537"/>
      <c r="D186" s="504" t="s">
        <v>2358</v>
      </c>
      <c r="E186" s="496" t="s">
        <v>2359</v>
      </c>
      <c r="F186" s="496" t="s">
        <v>2193</v>
      </c>
      <c r="G186" s="496" t="s">
        <v>2202</v>
      </c>
      <c r="H186" s="504">
        <v>16</v>
      </c>
      <c r="I186" s="496"/>
      <c r="J186" s="496" t="s">
        <v>2195</v>
      </c>
      <c r="K186" s="504">
        <v>4</v>
      </c>
      <c r="L186" s="496" t="s">
        <v>2485</v>
      </c>
      <c r="M186" s="496" t="s">
        <v>2488</v>
      </c>
    </row>
    <row r="187" spans="1:13" hidden="1">
      <c r="A187" s="496" t="s">
        <v>2484</v>
      </c>
      <c r="B187" s="536" t="s">
        <v>1025</v>
      </c>
      <c r="C187" s="537"/>
      <c r="D187" s="504" t="s">
        <v>1025</v>
      </c>
      <c r="E187" s="496" t="s">
        <v>589</v>
      </c>
      <c r="F187" s="496" t="s">
        <v>2193</v>
      </c>
      <c r="G187" s="496" t="s">
        <v>2202</v>
      </c>
      <c r="H187" s="504">
        <v>6</v>
      </c>
      <c r="I187" s="496"/>
      <c r="J187" s="496" t="s">
        <v>2195</v>
      </c>
      <c r="K187" s="504">
        <v>5</v>
      </c>
      <c r="L187" s="496" t="s">
        <v>2485</v>
      </c>
      <c r="M187" s="496" t="s">
        <v>2489</v>
      </c>
    </row>
    <row r="188" spans="1:13" hidden="1">
      <c r="A188" s="496" t="s">
        <v>2484</v>
      </c>
      <c r="B188" s="536" t="s">
        <v>2490</v>
      </c>
      <c r="C188" s="537"/>
      <c r="D188" s="504" t="s">
        <v>2490</v>
      </c>
      <c r="E188" s="496" t="s">
        <v>2491</v>
      </c>
      <c r="F188" s="496" t="s">
        <v>2193</v>
      </c>
      <c r="G188" s="496" t="s">
        <v>2202</v>
      </c>
      <c r="H188" s="504">
        <v>14</v>
      </c>
      <c r="I188" s="496"/>
      <c r="J188" s="496" t="s">
        <v>2195</v>
      </c>
      <c r="K188" s="504">
        <v>6</v>
      </c>
      <c r="L188" s="496" t="s">
        <v>2485</v>
      </c>
      <c r="M188" s="496" t="s">
        <v>2492</v>
      </c>
    </row>
    <row r="189" spans="1:13" hidden="1">
      <c r="A189" s="496" t="s">
        <v>2484</v>
      </c>
      <c r="B189" s="536" t="s">
        <v>61</v>
      </c>
      <c r="C189" s="537"/>
      <c r="D189" s="504" t="s">
        <v>61</v>
      </c>
      <c r="E189" s="496" t="s">
        <v>2493</v>
      </c>
      <c r="F189" s="496" t="s">
        <v>2193</v>
      </c>
      <c r="G189" s="496" t="s">
        <v>2202</v>
      </c>
      <c r="H189" s="504">
        <v>3</v>
      </c>
      <c r="I189" s="496"/>
      <c r="J189" s="496" t="s">
        <v>2195</v>
      </c>
      <c r="K189" s="504">
        <v>7</v>
      </c>
      <c r="L189" s="496" t="s">
        <v>2485</v>
      </c>
      <c r="M189" s="496" t="s">
        <v>2494</v>
      </c>
    </row>
    <row r="190" spans="1:13" hidden="1">
      <c r="A190" s="496" t="s">
        <v>2484</v>
      </c>
      <c r="B190" s="536" t="s">
        <v>2495</v>
      </c>
      <c r="C190" s="537"/>
      <c r="D190" s="504" t="s">
        <v>2495</v>
      </c>
      <c r="E190" s="496" t="s">
        <v>2496</v>
      </c>
      <c r="F190" s="496" t="s">
        <v>2193</v>
      </c>
      <c r="G190" s="496" t="s">
        <v>2231</v>
      </c>
      <c r="H190" s="504" t="s">
        <v>2497</v>
      </c>
      <c r="I190" s="496"/>
      <c r="J190" s="496" t="s">
        <v>2195</v>
      </c>
      <c r="K190" s="504">
        <v>8</v>
      </c>
      <c r="L190" s="496" t="s">
        <v>2485</v>
      </c>
      <c r="M190" s="496" t="s">
        <v>2498</v>
      </c>
    </row>
    <row r="191" spans="1:13" hidden="1">
      <c r="A191" s="496" t="s">
        <v>2484</v>
      </c>
      <c r="B191" s="536" t="s">
        <v>732</v>
      </c>
      <c r="C191" s="537"/>
      <c r="D191" s="504" t="s">
        <v>732</v>
      </c>
      <c r="E191" s="496" t="s">
        <v>387</v>
      </c>
      <c r="F191" s="496" t="s">
        <v>2193</v>
      </c>
      <c r="G191" s="496" t="s">
        <v>2231</v>
      </c>
      <c r="H191" s="504" t="s">
        <v>2321</v>
      </c>
      <c r="I191" s="496"/>
      <c r="J191" s="496" t="s">
        <v>2195</v>
      </c>
      <c r="K191" s="504">
        <v>9</v>
      </c>
      <c r="L191" s="496" t="s">
        <v>2485</v>
      </c>
      <c r="M191" s="496" t="s">
        <v>2499</v>
      </c>
    </row>
    <row r="192" spans="1:13" hidden="1">
      <c r="A192" s="496" t="s">
        <v>2484</v>
      </c>
      <c r="B192" s="536" t="s">
        <v>63</v>
      </c>
      <c r="C192" s="537"/>
      <c r="D192" s="504" t="s">
        <v>63</v>
      </c>
      <c r="E192" s="496" t="s">
        <v>62</v>
      </c>
      <c r="F192" s="496" t="s">
        <v>2193</v>
      </c>
      <c r="G192" s="496" t="s">
        <v>2231</v>
      </c>
      <c r="H192" s="504" t="s">
        <v>2321</v>
      </c>
      <c r="I192" s="496"/>
      <c r="J192" s="496" t="s">
        <v>2195</v>
      </c>
      <c r="K192" s="504">
        <v>10</v>
      </c>
      <c r="L192" s="496" t="s">
        <v>2485</v>
      </c>
      <c r="M192" s="496" t="s">
        <v>2500</v>
      </c>
    </row>
    <row r="193" spans="1:13" hidden="1">
      <c r="A193" s="496" t="s">
        <v>2484</v>
      </c>
      <c r="B193" s="536" t="s">
        <v>2501</v>
      </c>
      <c r="C193" s="537"/>
      <c r="D193" s="504" t="s">
        <v>2501</v>
      </c>
      <c r="E193" s="496" t="s">
        <v>2502</v>
      </c>
      <c r="F193" s="496" t="s">
        <v>2193</v>
      </c>
      <c r="G193" s="496" t="s">
        <v>2231</v>
      </c>
      <c r="H193" s="504" t="s">
        <v>2321</v>
      </c>
      <c r="I193" s="496"/>
      <c r="J193" s="496" t="s">
        <v>2195</v>
      </c>
      <c r="K193" s="504">
        <v>11</v>
      </c>
      <c r="L193" s="496" t="s">
        <v>2485</v>
      </c>
      <c r="M193" s="496" t="s">
        <v>2503</v>
      </c>
    </row>
    <row r="194" spans="1:13" hidden="1">
      <c r="A194" s="496" t="s">
        <v>2484</v>
      </c>
      <c r="B194" s="536" t="s">
        <v>2504</v>
      </c>
      <c r="C194" s="537"/>
      <c r="D194" s="504" t="s">
        <v>2504</v>
      </c>
      <c r="E194" s="496" t="s">
        <v>2505</v>
      </c>
      <c r="F194" s="496" t="s">
        <v>2193</v>
      </c>
      <c r="G194" s="496" t="s">
        <v>2231</v>
      </c>
      <c r="H194" s="504" t="s">
        <v>2506</v>
      </c>
      <c r="I194" s="496"/>
      <c r="J194" s="496" t="s">
        <v>2195</v>
      </c>
      <c r="K194" s="504">
        <v>12</v>
      </c>
      <c r="L194" s="496" t="s">
        <v>2485</v>
      </c>
      <c r="M194" s="496" t="s">
        <v>2507</v>
      </c>
    </row>
    <row r="195" spans="1:13" hidden="1">
      <c r="A195" s="496" t="s">
        <v>2484</v>
      </c>
      <c r="B195" s="536" t="s">
        <v>99</v>
      </c>
      <c r="C195" s="537"/>
      <c r="D195" s="504" t="s">
        <v>99</v>
      </c>
      <c r="E195" s="496" t="s">
        <v>98</v>
      </c>
      <c r="F195" s="496" t="s">
        <v>2193</v>
      </c>
      <c r="G195" s="496" t="s">
        <v>2202</v>
      </c>
      <c r="H195" s="504">
        <v>10</v>
      </c>
      <c r="I195" s="496"/>
      <c r="J195" s="496" t="s">
        <v>2195</v>
      </c>
      <c r="K195" s="504">
        <v>13</v>
      </c>
      <c r="L195" s="496" t="s">
        <v>2485</v>
      </c>
      <c r="M195" s="496" t="s">
        <v>2508</v>
      </c>
    </row>
    <row r="196" spans="1:13" hidden="1">
      <c r="A196" s="496" t="s">
        <v>2484</v>
      </c>
      <c r="B196" s="536" t="s">
        <v>2062</v>
      </c>
      <c r="C196" s="537"/>
      <c r="D196" s="504" t="s">
        <v>2062</v>
      </c>
      <c r="E196" s="496" t="s">
        <v>1460</v>
      </c>
      <c r="F196" s="496" t="s">
        <v>2193</v>
      </c>
      <c r="G196" s="496" t="s">
        <v>2194</v>
      </c>
      <c r="H196" s="504">
        <v>10</v>
      </c>
      <c r="I196" s="496"/>
      <c r="J196" s="496" t="s">
        <v>2195</v>
      </c>
      <c r="K196" s="504">
        <v>14</v>
      </c>
      <c r="L196" s="496" t="s">
        <v>2485</v>
      </c>
      <c r="M196" s="496" t="s">
        <v>2509</v>
      </c>
    </row>
    <row r="197" spans="1:13" hidden="1">
      <c r="A197" s="496" t="s">
        <v>2484</v>
      </c>
      <c r="B197" s="536" t="s">
        <v>860</v>
      </c>
      <c r="C197" s="537"/>
      <c r="D197" s="504" t="s">
        <v>860</v>
      </c>
      <c r="E197" s="496" t="s">
        <v>458</v>
      </c>
      <c r="F197" s="496" t="s">
        <v>2193</v>
      </c>
      <c r="G197" s="496" t="s">
        <v>2194</v>
      </c>
      <c r="H197" s="504">
        <v>10</v>
      </c>
      <c r="I197" s="496"/>
      <c r="J197" s="496" t="s">
        <v>2195</v>
      </c>
      <c r="K197" s="504">
        <v>15</v>
      </c>
      <c r="L197" s="496" t="s">
        <v>2485</v>
      </c>
      <c r="M197" s="496" t="s">
        <v>2510</v>
      </c>
    </row>
    <row r="198" spans="1:13" hidden="1">
      <c r="A198" s="496" t="s">
        <v>2484</v>
      </c>
      <c r="B198" s="536" t="s">
        <v>2511</v>
      </c>
      <c r="C198" s="537"/>
      <c r="D198" s="504" t="s">
        <v>2511</v>
      </c>
      <c r="E198" s="496" t="s">
        <v>2512</v>
      </c>
      <c r="F198" s="496" t="s">
        <v>2193</v>
      </c>
      <c r="G198" s="496" t="s">
        <v>2202</v>
      </c>
      <c r="H198" s="504">
        <v>4</v>
      </c>
      <c r="I198" s="496"/>
      <c r="J198" s="496" t="s">
        <v>2195</v>
      </c>
      <c r="K198" s="504">
        <v>16</v>
      </c>
      <c r="L198" s="496" t="s">
        <v>2485</v>
      </c>
      <c r="M198" s="496" t="s">
        <v>2513</v>
      </c>
    </row>
    <row r="199" spans="1:13" hidden="1">
      <c r="A199" s="496" t="s">
        <v>2484</v>
      </c>
      <c r="B199" s="536" t="s">
        <v>2514</v>
      </c>
      <c r="C199" s="537"/>
      <c r="D199" s="504" t="s">
        <v>2514</v>
      </c>
      <c r="E199" s="496" t="s">
        <v>2515</v>
      </c>
      <c r="F199" s="496" t="s">
        <v>2193</v>
      </c>
      <c r="G199" s="496" t="s">
        <v>2455</v>
      </c>
      <c r="H199" s="504">
        <v>3</v>
      </c>
      <c r="I199" s="496"/>
      <c r="J199" s="496" t="s">
        <v>2195</v>
      </c>
      <c r="K199" s="504">
        <v>17</v>
      </c>
      <c r="L199" s="496" t="s">
        <v>2485</v>
      </c>
      <c r="M199" s="496" t="s">
        <v>2516</v>
      </c>
    </row>
    <row r="200" spans="1:13" hidden="1">
      <c r="A200" s="496" t="s">
        <v>2484</v>
      </c>
      <c r="B200" s="536" t="s">
        <v>2517</v>
      </c>
      <c r="C200" s="537"/>
      <c r="D200" s="504" t="s">
        <v>2517</v>
      </c>
      <c r="E200" s="496" t="s">
        <v>2518</v>
      </c>
      <c r="F200" s="496" t="s">
        <v>2193</v>
      </c>
      <c r="G200" s="496" t="s">
        <v>2202</v>
      </c>
      <c r="H200" s="504">
        <v>1</v>
      </c>
      <c r="I200" s="496"/>
      <c r="J200" s="496" t="s">
        <v>2195</v>
      </c>
      <c r="K200" s="504">
        <v>18</v>
      </c>
      <c r="L200" s="496" t="s">
        <v>2485</v>
      </c>
      <c r="M200" s="496" t="s">
        <v>2519</v>
      </c>
    </row>
    <row r="201" spans="1:13" hidden="1">
      <c r="A201" s="496" t="s">
        <v>2484</v>
      </c>
      <c r="B201" s="536" t="s">
        <v>2520</v>
      </c>
      <c r="C201" s="537"/>
      <c r="D201" s="504" t="s">
        <v>2520</v>
      </c>
      <c r="E201" s="496" t="s">
        <v>2521</v>
      </c>
      <c r="F201" s="496" t="s">
        <v>2193</v>
      </c>
      <c r="G201" s="496" t="s">
        <v>2194</v>
      </c>
      <c r="H201" s="504">
        <v>10</v>
      </c>
      <c r="I201" s="496"/>
      <c r="J201" s="496" t="s">
        <v>2195</v>
      </c>
      <c r="K201" s="504">
        <v>19</v>
      </c>
      <c r="L201" s="496" t="s">
        <v>2485</v>
      </c>
      <c r="M201" s="496" t="s">
        <v>2522</v>
      </c>
    </row>
    <row r="202" spans="1:13" hidden="1">
      <c r="A202" s="496" t="s">
        <v>2484</v>
      </c>
      <c r="B202" s="536" t="s">
        <v>225</v>
      </c>
      <c r="C202" s="537"/>
      <c r="D202" s="504" t="s">
        <v>225</v>
      </c>
      <c r="E202" s="496" t="s">
        <v>175</v>
      </c>
      <c r="F202" s="496" t="s">
        <v>2193</v>
      </c>
      <c r="G202" s="496" t="s">
        <v>2231</v>
      </c>
      <c r="H202" s="504" t="s">
        <v>2321</v>
      </c>
      <c r="I202" s="496"/>
      <c r="J202" s="496" t="s">
        <v>2195</v>
      </c>
      <c r="K202" s="504">
        <v>20</v>
      </c>
      <c r="L202" s="496" t="s">
        <v>2485</v>
      </c>
      <c r="M202" s="496" t="s">
        <v>2523</v>
      </c>
    </row>
    <row r="203" spans="1:13" hidden="1">
      <c r="A203" s="496" t="s">
        <v>2484</v>
      </c>
      <c r="B203" s="536" t="s">
        <v>2524</v>
      </c>
      <c r="C203" s="537"/>
      <c r="D203" s="504" t="s">
        <v>2524</v>
      </c>
      <c r="E203" s="496" t="s">
        <v>2525</v>
      </c>
      <c r="F203" s="496" t="s">
        <v>2193</v>
      </c>
      <c r="G203" s="496" t="s">
        <v>2202</v>
      </c>
      <c r="H203" s="504">
        <v>7</v>
      </c>
      <c r="I203" s="496"/>
      <c r="J203" s="496" t="s">
        <v>2195</v>
      </c>
      <c r="K203" s="504">
        <v>21</v>
      </c>
      <c r="L203" s="496" t="s">
        <v>2485</v>
      </c>
      <c r="M203" s="496" t="s">
        <v>2526</v>
      </c>
    </row>
    <row r="204" spans="1:13" hidden="1">
      <c r="A204" s="496" t="s">
        <v>2484</v>
      </c>
      <c r="B204" s="536" t="s">
        <v>2527</v>
      </c>
      <c r="C204" s="537"/>
      <c r="D204" s="504" t="s">
        <v>2527</v>
      </c>
      <c r="E204" s="496" t="s">
        <v>2528</v>
      </c>
      <c r="F204" s="496" t="s">
        <v>2193</v>
      </c>
      <c r="G204" s="496" t="s">
        <v>2455</v>
      </c>
      <c r="H204" s="504">
        <v>5</v>
      </c>
      <c r="I204" s="496"/>
      <c r="J204" s="496" t="s">
        <v>2195</v>
      </c>
      <c r="K204" s="504">
        <v>22</v>
      </c>
      <c r="L204" s="496" t="s">
        <v>2485</v>
      </c>
      <c r="M204" s="496" t="s">
        <v>2529</v>
      </c>
    </row>
    <row r="205" spans="1:13" hidden="1">
      <c r="A205" s="496" t="s">
        <v>2484</v>
      </c>
      <c r="B205" s="536" t="s">
        <v>221</v>
      </c>
      <c r="C205" s="537"/>
      <c r="D205" s="504" t="s">
        <v>221</v>
      </c>
      <c r="E205" s="496" t="s">
        <v>173</v>
      </c>
      <c r="F205" s="496" t="s">
        <v>2193</v>
      </c>
      <c r="G205" s="496" t="s">
        <v>2455</v>
      </c>
      <c r="H205" s="504">
        <v>3</v>
      </c>
      <c r="I205" s="496"/>
      <c r="J205" s="496" t="s">
        <v>2195</v>
      </c>
      <c r="K205" s="504">
        <v>23</v>
      </c>
      <c r="L205" s="496" t="s">
        <v>2485</v>
      </c>
      <c r="M205" s="496" t="s">
        <v>2530</v>
      </c>
    </row>
    <row r="206" spans="1:13" hidden="1">
      <c r="A206" s="496" t="s">
        <v>2484</v>
      </c>
      <c r="B206" s="536" t="s">
        <v>2531</v>
      </c>
      <c r="C206" s="537"/>
      <c r="D206" s="504" t="s">
        <v>2531</v>
      </c>
      <c r="E206" s="60" t="s">
        <v>2532</v>
      </c>
      <c r="F206" s="496" t="s">
        <v>2193</v>
      </c>
      <c r="G206" s="496" t="s">
        <v>2455</v>
      </c>
      <c r="H206" s="504">
        <v>1</v>
      </c>
      <c r="I206" s="496"/>
      <c r="J206" s="496" t="s">
        <v>2195</v>
      </c>
      <c r="K206" s="504">
        <v>24</v>
      </c>
      <c r="L206" s="496" t="s">
        <v>2485</v>
      </c>
      <c r="M206" s="496" t="s">
        <v>2533</v>
      </c>
    </row>
    <row r="207" spans="1:13" hidden="1">
      <c r="A207" s="496" t="s">
        <v>2484</v>
      </c>
      <c r="B207" s="536" t="s">
        <v>2366</v>
      </c>
      <c r="C207" s="537"/>
      <c r="D207" s="504" t="s">
        <v>2366</v>
      </c>
      <c r="E207" s="496" t="s">
        <v>2367</v>
      </c>
      <c r="F207" s="496" t="s">
        <v>2193</v>
      </c>
      <c r="G207" s="496" t="s">
        <v>2231</v>
      </c>
      <c r="H207" s="504" t="s">
        <v>2534</v>
      </c>
      <c r="I207" s="496"/>
      <c r="J207" s="496" t="s">
        <v>2195</v>
      </c>
      <c r="K207" s="504">
        <v>25</v>
      </c>
      <c r="L207" s="496" t="s">
        <v>2485</v>
      </c>
      <c r="M207" s="496" t="s">
        <v>2535</v>
      </c>
    </row>
    <row r="208" spans="1:13" hidden="1">
      <c r="A208" s="496" t="s">
        <v>2484</v>
      </c>
      <c r="B208" s="536" t="s">
        <v>2337</v>
      </c>
      <c r="C208" s="537"/>
      <c r="D208" s="504" t="s">
        <v>2337</v>
      </c>
      <c r="E208" s="496" t="s">
        <v>2338</v>
      </c>
      <c r="F208" s="496" t="s">
        <v>2193</v>
      </c>
      <c r="G208" s="496" t="s">
        <v>2231</v>
      </c>
      <c r="H208" s="504" t="s">
        <v>2534</v>
      </c>
      <c r="I208" s="496"/>
      <c r="J208" s="496" t="s">
        <v>2195</v>
      </c>
      <c r="K208" s="504">
        <v>26</v>
      </c>
      <c r="L208" s="496" t="s">
        <v>2485</v>
      </c>
      <c r="M208" s="496" t="s">
        <v>2536</v>
      </c>
    </row>
    <row r="209" spans="1:13" hidden="1">
      <c r="A209" s="496" t="s">
        <v>2484</v>
      </c>
      <c r="B209" s="536" t="s">
        <v>562</v>
      </c>
      <c r="C209" s="537"/>
      <c r="D209" s="504" t="s">
        <v>562</v>
      </c>
      <c r="E209" s="496" t="s">
        <v>307</v>
      </c>
      <c r="F209" s="496" t="s">
        <v>2193</v>
      </c>
      <c r="G209" s="496" t="s">
        <v>2455</v>
      </c>
      <c r="H209" s="504">
        <v>1</v>
      </c>
      <c r="I209" s="496"/>
      <c r="J209" s="496" t="s">
        <v>2195</v>
      </c>
      <c r="K209" s="504">
        <v>27</v>
      </c>
      <c r="L209" s="496" t="s">
        <v>2485</v>
      </c>
      <c r="M209" s="496" t="s">
        <v>2537</v>
      </c>
    </row>
    <row r="210" spans="1:13" hidden="1">
      <c r="A210" s="496" t="s">
        <v>2484</v>
      </c>
      <c r="B210" s="536" t="s">
        <v>564</v>
      </c>
      <c r="C210" s="537"/>
      <c r="D210" s="504" t="s">
        <v>564</v>
      </c>
      <c r="E210" s="496" t="s">
        <v>308</v>
      </c>
      <c r="F210" s="496" t="s">
        <v>2193</v>
      </c>
      <c r="G210" s="496" t="s">
        <v>2194</v>
      </c>
      <c r="H210" s="504">
        <v>10</v>
      </c>
      <c r="I210" s="496"/>
      <c r="J210" s="496" t="s">
        <v>2195</v>
      </c>
      <c r="K210" s="504">
        <v>28</v>
      </c>
      <c r="L210" s="496" t="s">
        <v>2485</v>
      </c>
      <c r="M210" s="496" t="s">
        <v>2538</v>
      </c>
    </row>
    <row r="211" spans="1:13" hidden="1">
      <c r="A211" s="496" t="s">
        <v>2484</v>
      </c>
      <c r="B211" s="536" t="s">
        <v>227</v>
      </c>
      <c r="C211" s="537"/>
      <c r="D211" s="504" t="s">
        <v>227</v>
      </c>
      <c r="E211" s="496" t="s">
        <v>176</v>
      </c>
      <c r="F211" s="496" t="s">
        <v>2193</v>
      </c>
      <c r="G211" s="496" t="s">
        <v>2231</v>
      </c>
      <c r="H211" s="504" t="s">
        <v>2439</v>
      </c>
      <c r="I211" s="496"/>
      <c r="J211" s="496" t="s">
        <v>2195</v>
      </c>
      <c r="K211" s="504">
        <v>29</v>
      </c>
      <c r="L211" s="496" t="s">
        <v>2485</v>
      </c>
      <c r="M211" s="496" t="s">
        <v>2539</v>
      </c>
    </row>
    <row r="212" spans="1:13" hidden="1">
      <c r="A212" s="496" t="s">
        <v>2484</v>
      </c>
      <c r="B212" s="536" t="s">
        <v>229</v>
      </c>
      <c r="C212" s="537"/>
      <c r="D212" s="504" t="s">
        <v>229</v>
      </c>
      <c r="E212" s="496" t="s">
        <v>177</v>
      </c>
      <c r="F212" s="496" t="s">
        <v>2193</v>
      </c>
      <c r="G212" s="496" t="s">
        <v>2231</v>
      </c>
      <c r="H212" s="504" t="s">
        <v>2439</v>
      </c>
      <c r="I212" s="496"/>
      <c r="J212" s="496" t="s">
        <v>2195</v>
      </c>
      <c r="K212" s="504">
        <v>30</v>
      </c>
      <c r="L212" s="496" t="s">
        <v>2485</v>
      </c>
      <c r="M212" s="496" t="s">
        <v>2540</v>
      </c>
    </row>
    <row r="213" spans="1:13" hidden="1">
      <c r="A213" s="496" t="s">
        <v>2484</v>
      </c>
      <c r="B213" s="536" t="s">
        <v>1555</v>
      </c>
      <c r="C213" s="537"/>
      <c r="D213" s="504" t="s">
        <v>1555</v>
      </c>
      <c r="E213" s="496" t="s">
        <v>2541</v>
      </c>
      <c r="F213" s="496" t="s">
        <v>2193</v>
      </c>
      <c r="G213" s="496" t="s">
        <v>2455</v>
      </c>
      <c r="H213" s="504">
        <v>4</v>
      </c>
      <c r="I213" s="496"/>
      <c r="J213" s="496" t="s">
        <v>2195</v>
      </c>
      <c r="K213" s="504">
        <v>31</v>
      </c>
      <c r="L213" s="496" t="s">
        <v>2485</v>
      </c>
      <c r="M213" s="496" t="s">
        <v>2542</v>
      </c>
    </row>
    <row r="214" spans="1:13" hidden="1">
      <c r="A214" s="496" t="s">
        <v>2484</v>
      </c>
      <c r="B214" s="536" t="s">
        <v>890</v>
      </c>
      <c r="C214" s="537"/>
      <c r="D214" s="504" t="s">
        <v>890</v>
      </c>
      <c r="E214" s="496" t="s">
        <v>485</v>
      </c>
      <c r="F214" s="496" t="s">
        <v>2193</v>
      </c>
      <c r="G214" s="496" t="s">
        <v>2202</v>
      </c>
      <c r="H214" s="504">
        <v>4</v>
      </c>
      <c r="I214" s="496"/>
      <c r="J214" s="496" t="s">
        <v>2195</v>
      </c>
      <c r="K214" s="504">
        <v>32</v>
      </c>
      <c r="L214" s="496" t="s">
        <v>2485</v>
      </c>
      <c r="M214" s="496" t="s">
        <v>2543</v>
      </c>
    </row>
    <row r="215" spans="1:13" hidden="1">
      <c r="A215" s="496" t="s">
        <v>2484</v>
      </c>
      <c r="B215" s="536" t="s">
        <v>660</v>
      </c>
      <c r="C215" s="537"/>
      <c r="D215" s="504" t="s">
        <v>660</v>
      </c>
      <c r="E215" s="496" t="s">
        <v>349</v>
      </c>
      <c r="F215" s="496" t="s">
        <v>2193</v>
      </c>
      <c r="G215" s="496" t="s">
        <v>2202</v>
      </c>
      <c r="H215" s="504">
        <v>1</v>
      </c>
      <c r="I215" s="496"/>
      <c r="J215" s="496" t="s">
        <v>2195</v>
      </c>
      <c r="K215" s="504">
        <v>33</v>
      </c>
      <c r="L215" s="496" t="s">
        <v>2485</v>
      </c>
      <c r="M215" s="496" t="s">
        <v>2544</v>
      </c>
    </row>
    <row r="216" spans="1:13" hidden="1">
      <c r="A216" s="496" t="s">
        <v>2484</v>
      </c>
      <c r="B216" s="536" t="s">
        <v>2545</v>
      </c>
      <c r="C216" s="537"/>
      <c r="D216" s="504" t="s">
        <v>2545</v>
      </c>
      <c r="E216" s="496" t="s">
        <v>2546</v>
      </c>
      <c r="F216" s="496" t="s">
        <v>2193</v>
      </c>
      <c r="G216" s="496" t="s">
        <v>2202</v>
      </c>
      <c r="H216" s="504">
        <v>1</v>
      </c>
      <c r="I216" s="496"/>
      <c r="J216" s="496" t="s">
        <v>2195</v>
      </c>
      <c r="K216" s="504">
        <v>34</v>
      </c>
      <c r="L216" s="496" t="s">
        <v>2485</v>
      </c>
      <c r="M216" s="496" t="s">
        <v>2547</v>
      </c>
    </row>
    <row r="217" spans="1:13" hidden="1">
      <c r="A217" s="496" t="s">
        <v>2484</v>
      </c>
      <c r="B217" s="536" t="s">
        <v>712</v>
      </c>
      <c r="C217" s="537"/>
      <c r="D217" s="504" t="s">
        <v>712</v>
      </c>
      <c r="E217" s="496" t="s">
        <v>376</v>
      </c>
      <c r="F217" s="496" t="s">
        <v>2193</v>
      </c>
      <c r="G217" s="496" t="s">
        <v>2455</v>
      </c>
      <c r="H217" s="504">
        <v>10</v>
      </c>
      <c r="I217" s="496"/>
      <c r="J217" s="496" t="s">
        <v>2195</v>
      </c>
      <c r="K217" s="504">
        <v>35</v>
      </c>
      <c r="L217" s="496" t="s">
        <v>2485</v>
      </c>
      <c r="M217" s="496" t="s">
        <v>2548</v>
      </c>
    </row>
    <row r="218" spans="1:13" hidden="1">
      <c r="A218" s="496" t="s">
        <v>2484</v>
      </c>
      <c r="B218" s="536" t="s">
        <v>2549</v>
      </c>
      <c r="C218" s="537"/>
      <c r="D218" s="504" t="s">
        <v>2549</v>
      </c>
      <c r="E218" s="496" t="s">
        <v>2550</v>
      </c>
      <c r="F218" s="496" t="s">
        <v>2193</v>
      </c>
      <c r="G218" s="496" t="s">
        <v>2202</v>
      </c>
      <c r="H218" s="504">
        <v>3</v>
      </c>
      <c r="I218" s="496"/>
      <c r="J218" s="496" t="s">
        <v>2195</v>
      </c>
      <c r="K218" s="504">
        <v>36</v>
      </c>
      <c r="L218" s="496" t="s">
        <v>2485</v>
      </c>
      <c r="M218" s="496" t="s">
        <v>2551</v>
      </c>
    </row>
    <row r="219" spans="1:13" hidden="1">
      <c r="A219" s="496" t="s">
        <v>2484</v>
      </c>
      <c r="B219" s="536" t="s">
        <v>2552</v>
      </c>
      <c r="C219" s="537"/>
      <c r="D219" s="504" t="s">
        <v>2552</v>
      </c>
      <c r="E219" s="496" t="s">
        <v>2553</v>
      </c>
      <c r="F219" s="496" t="s">
        <v>2193</v>
      </c>
      <c r="G219" s="496" t="s">
        <v>2202</v>
      </c>
      <c r="H219" s="504">
        <v>5</v>
      </c>
      <c r="I219" s="496"/>
      <c r="J219" s="496" t="s">
        <v>2195</v>
      </c>
      <c r="K219" s="504">
        <v>37</v>
      </c>
      <c r="L219" s="496" t="s">
        <v>2485</v>
      </c>
      <c r="M219" s="496" t="s">
        <v>2554</v>
      </c>
    </row>
    <row r="220" spans="1:13" hidden="1">
      <c r="A220" s="496" t="s">
        <v>2484</v>
      </c>
      <c r="B220" s="536"/>
      <c r="C220" s="537"/>
      <c r="D220" s="504"/>
      <c r="E220" s="496" t="s">
        <v>2555</v>
      </c>
      <c r="F220" s="496" t="s">
        <v>2193</v>
      </c>
      <c r="G220" s="496" t="s">
        <v>2202</v>
      </c>
      <c r="H220" s="504">
        <v>7</v>
      </c>
      <c r="I220" s="496"/>
      <c r="J220" s="496" t="s">
        <v>2195</v>
      </c>
      <c r="K220" s="504">
        <v>38</v>
      </c>
      <c r="L220" s="496" t="s">
        <v>2485</v>
      </c>
      <c r="M220" s="496" t="s">
        <v>2556</v>
      </c>
    </row>
    <row r="221" spans="1:13" hidden="1">
      <c r="A221" s="496" t="s">
        <v>2484</v>
      </c>
      <c r="B221" s="536" t="s">
        <v>2557</v>
      </c>
      <c r="C221" s="537"/>
      <c r="D221" s="504" t="s">
        <v>2557</v>
      </c>
      <c r="E221" s="496" t="s">
        <v>2558</v>
      </c>
      <c r="F221" s="496" t="s">
        <v>2193</v>
      </c>
      <c r="G221" s="496" t="s">
        <v>2202</v>
      </c>
      <c r="H221" s="504">
        <v>1</v>
      </c>
      <c r="I221" s="496"/>
      <c r="J221" s="496" t="s">
        <v>2195</v>
      </c>
      <c r="K221" s="504">
        <v>39</v>
      </c>
      <c r="L221" s="496" t="s">
        <v>2485</v>
      </c>
      <c r="M221" s="496" t="s">
        <v>2559</v>
      </c>
    </row>
    <row r="222" spans="1:13" hidden="1">
      <c r="A222" s="496" t="s">
        <v>2484</v>
      </c>
      <c r="B222" s="536" t="s">
        <v>2560</v>
      </c>
      <c r="C222" s="537"/>
      <c r="D222" s="504" t="s">
        <v>2560</v>
      </c>
      <c r="E222" s="496" t="s">
        <v>2561</v>
      </c>
      <c r="F222" s="496" t="s">
        <v>2193</v>
      </c>
      <c r="G222" s="496" t="s">
        <v>2202</v>
      </c>
      <c r="H222" s="504">
        <v>3</v>
      </c>
      <c r="I222" s="496"/>
      <c r="J222" s="496" t="s">
        <v>2195</v>
      </c>
      <c r="K222" s="504">
        <v>40</v>
      </c>
      <c r="L222" s="496" t="s">
        <v>2485</v>
      </c>
      <c r="M222" s="496" t="s">
        <v>2562</v>
      </c>
    </row>
    <row r="223" spans="1:13" hidden="1">
      <c r="A223" s="496" t="s">
        <v>2484</v>
      </c>
      <c r="B223" s="536" t="s">
        <v>2563</v>
      </c>
      <c r="C223" s="537"/>
      <c r="D223" s="504" t="s">
        <v>2563</v>
      </c>
      <c r="E223" s="496" t="s">
        <v>2564</v>
      </c>
      <c r="F223" s="496" t="s">
        <v>2193</v>
      </c>
      <c r="G223" s="496" t="s">
        <v>2202</v>
      </c>
      <c r="H223" s="504">
        <v>6</v>
      </c>
      <c r="I223" s="496"/>
      <c r="J223" s="496" t="s">
        <v>2195</v>
      </c>
      <c r="K223" s="504">
        <v>41</v>
      </c>
      <c r="L223" s="496" t="s">
        <v>2485</v>
      </c>
      <c r="M223" s="496" t="s">
        <v>2565</v>
      </c>
    </row>
    <row r="224" spans="1:13" hidden="1">
      <c r="A224" s="496" t="s">
        <v>2484</v>
      </c>
      <c r="B224" s="536"/>
      <c r="C224" s="537"/>
      <c r="D224" s="504"/>
      <c r="E224" s="496" t="s">
        <v>2566</v>
      </c>
      <c r="F224" s="496" t="s">
        <v>2193</v>
      </c>
      <c r="G224" s="496" t="s">
        <v>2202</v>
      </c>
      <c r="H224" s="504">
        <v>3</v>
      </c>
      <c r="I224" s="496"/>
      <c r="J224" s="496" t="s">
        <v>2195</v>
      </c>
      <c r="K224" s="504">
        <v>42</v>
      </c>
      <c r="L224" s="496" t="s">
        <v>2485</v>
      </c>
      <c r="M224" s="496" t="s">
        <v>2567</v>
      </c>
    </row>
    <row r="225" spans="1:13" hidden="1">
      <c r="A225" s="496" t="s">
        <v>2484</v>
      </c>
      <c r="B225" s="536"/>
      <c r="C225" s="537"/>
      <c r="D225" s="504"/>
      <c r="E225" s="496" t="s">
        <v>2568</v>
      </c>
      <c r="F225" s="496" t="s">
        <v>2193</v>
      </c>
      <c r="G225" s="496" t="s">
        <v>2202</v>
      </c>
      <c r="H225" s="504">
        <v>5</v>
      </c>
      <c r="I225" s="496"/>
      <c r="J225" s="496" t="s">
        <v>2195</v>
      </c>
      <c r="K225" s="504">
        <v>43</v>
      </c>
      <c r="L225" s="496" t="s">
        <v>2485</v>
      </c>
      <c r="M225" s="496" t="s">
        <v>2569</v>
      </c>
    </row>
    <row r="226" spans="1:13" hidden="1">
      <c r="A226" s="496" t="s">
        <v>2484</v>
      </c>
      <c r="B226" s="536" t="s">
        <v>2570</v>
      </c>
      <c r="C226" s="537"/>
      <c r="D226" s="504" t="s">
        <v>2570</v>
      </c>
      <c r="E226" s="496" t="s">
        <v>2571</v>
      </c>
      <c r="F226" s="496" t="s">
        <v>2193</v>
      </c>
      <c r="G226" s="496" t="s">
        <v>2202</v>
      </c>
      <c r="H226" s="504">
        <v>4</v>
      </c>
      <c r="I226" s="496"/>
      <c r="J226" s="496" t="s">
        <v>2195</v>
      </c>
      <c r="K226" s="504">
        <v>44</v>
      </c>
      <c r="L226" s="496" t="s">
        <v>2485</v>
      </c>
      <c r="M226" s="496" t="s">
        <v>2572</v>
      </c>
    </row>
    <row r="227" spans="1:13" hidden="1">
      <c r="A227" s="496" t="s">
        <v>2484</v>
      </c>
      <c r="B227" s="536" t="s">
        <v>2573</v>
      </c>
      <c r="C227" s="537"/>
      <c r="D227" s="504" t="s">
        <v>2573</v>
      </c>
      <c r="E227" s="496" t="s">
        <v>2574</v>
      </c>
      <c r="F227" s="496" t="s">
        <v>2193</v>
      </c>
      <c r="G227" s="496" t="s">
        <v>2202</v>
      </c>
      <c r="H227" s="504">
        <v>7</v>
      </c>
      <c r="I227" s="496"/>
      <c r="J227" s="496" t="s">
        <v>2195</v>
      </c>
      <c r="K227" s="504">
        <v>45</v>
      </c>
      <c r="L227" s="496" t="s">
        <v>2485</v>
      </c>
      <c r="M227" s="496" t="s">
        <v>2575</v>
      </c>
    </row>
    <row r="228" spans="1:13" hidden="1">
      <c r="A228" s="496" t="s">
        <v>2484</v>
      </c>
      <c r="B228" s="536" t="s">
        <v>2576</v>
      </c>
      <c r="C228" s="537"/>
      <c r="D228" s="504" t="s">
        <v>2576</v>
      </c>
      <c r="E228" s="496" t="s">
        <v>2577</v>
      </c>
      <c r="F228" s="496" t="s">
        <v>2193</v>
      </c>
      <c r="G228" s="496" t="s">
        <v>2202</v>
      </c>
      <c r="H228" s="504">
        <v>4</v>
      </c>
      <c r="I228" s="496"/>
      <c r="J228" s="496" t="s">
        <v>2195</v>
      </c>
      <c r="K228" s="504">
        <v>46</v>
      </c>
      <c r="L228" s="496" t="s">
        <v>2485</v>
      </c>
      <c r="M228" s="496" t="s">
        <v>2578</v>
      </c>
    </row>
    <row r="229" spans="1:13" hidden="1">
      <c r="A229" s="496" t="s">
        <v>2484</v>
      </c>
      <c r="B229" s="536" t="s">
        <v>2579</v>
      </c>
      <c r="C229" s="496"/>
      <c r="D229" s="504" t="s">
        <v>2579</v>
      </c>
      <c r="E229" s="496" t="s">
        <v>2580</v>
      </c>
      <c r="F229" s="496" t="s">
        <v>2193</v>
      </c>
      <c r="G229" s="496" t="s">
        <v>2202</v>
      </c>
      <c r="H229" s="504">
        <v>9</v>
      </c>
      <c r="I229" s="496"/>
      <c r="J229" s="496" t="s">
        <v>2195</v>
      </c>
      <c r="K229" s="504">
        <v>47</v>
      </c>
      <c r="L229" s="496" t="s">
        <v>2485</v>
      </c>
      <c r="M229" s="496" t="s">
        <v>2581</v>
      </c>
    </row>
    <row r="230" spans="1:13" hidden="1">
      <c r="A230" s="496" t="s">
        <v>2484</v>
      </c>
      <c r="B230" s="536" t="s">
        <v>149</v>
      </c>
      <c r="C230" s="504" t="s">
        <v>149</v>
      </c>
      <c r="D230" s="504"/>
      <c r="E230" s="496"/>
      <c r="F230" s="504" t="s">
        <v>2193</v>
      </c>
      <c r="G230" s="504" t="s">
        <v>2308</v>
      </c>
      <c r="H230" s="504">
        <v>26</v>
      </c>
      <c r="I230" s="496"/>
      <c r="J230" s="496" t="s">
        <v>2195</v>
      </c>
      <c r="K230" s="504">
        <v>48</v>
      </c>
      <c r="L230" s="496" t="s">
        <v>2485</v>
      </c>
      <c r="M230" s="504" t="s">
        <v>149</v>
      </c>
    </row>
    <row r="231" spans="1:13" hidden="1">
      <c r="A231" s="496" t="s">
        <v>2484</v>
      </c>
      <c r="B231" s="536" t="s">
        <v>151</v>
      </c>
      <c r="C231" s="504" t="s">
        <v>151</v>
      </c>
      <c r="D231" s="504"/>
      <c r="E231" s="496"/>
      <c r="F231" s="504" t="s">
        <v>2193</v>
      </c>
      <c r="G231" s="504" t="s">
        <v>2202</v>
      </c>
      <c r="H231" s="504">
        <v>10</v>
      </c>
      <c r="I231" s="496"/>
      <c r="J231" s="496" t="s">
        <v>2195</v>
      </c>
      <c r="K231" s="504">
        <v>49</v>
      </c>
      <c r="L231" s="496" t="s">
        <v>2485</v>
      </c>
      <c r="M231" s="504" t="s">
        <v>151</v>
      </c>
    </row>
    <row r="232" spans="1:13" hidden="1">
      <c r="A232" s="496" t="s">
        <v>2484</v>
      </c>
      <c r="B232" s="536" t="s">
        <v>153</v>
      </c>
      <c r="C232" s="504" t="s">
        <v>153</v>
      </c>
      <c r="D232" s="504"/>
      <c r="E232" s="496"/>
      <c r="F232" s="504" t="s">
        <v>2193</v>
      </c>
      <c r="G232" s="504" t="s">
        <v>2202</v>
      </c>
      <c r="H232" s="504">
        <v>4</v>
      </c>
      <c r="I232" s="496"/>
      <c r="J232" s="496" t="s">
        <v>2195</v>
      </c>
      <c r="K232" s="504">
        <v>50</v>
      </c>
      <c r="L232" s="496" t="s">
        <v>2485</v>
      </c>
      <c r="M232" s="504" t="s">
        <v>153</v>
      </c>
    </row>
    <row r="233" spans="1:13" hidden="1">
      <c r="A233" s="496" t="s">
        <v>2484</v>
      </c>
      <c r="B233" s="536" t="s">
        <v>155</v>
      </c>
      <c r="C233" s="504" t="s">
        <v>155</v>
      </c>
      <c r="D233" s="504"/>
      <c r="E233" s="496"/>
      <c r="F233" s="504" t="s">
        <v>2193</v>
      </c>
      <c r="G233" s="504" t="s">
        <v>2202</v>
      </c>
      <c r="H233" s="504">
        <v>2</v>
      </c>
      <c r="I233" s="496"/>
      <c r="J233" s="496" t="s">
        <v>2195</v>
      </c>
      <c r="K233" s="504">
        <v>51</v>
      </c>
      <c r="L233" s="496" t="s">
        <v>2485</v>
      </c>
      <c r="M233" s="504" t="s">
        <v>155</v>
      </c>
    </row>
    <row r="234" spans="1:13" hidden="1">
      <c r="A234" s="496" t="s">
        <v>2484</v>
      </c>
      <c r="B234" s="536" t="s">
        <v>157</v>
      </c>
      <c r="C234" s="504" t="s">
        <v>157</v>
      </c>
      <c r="D234" s="504"/>
      <c r="E234" s="496"/>
      <c r="F234" s="504" t="s">
        <v>2193</v>
      </c>
      <c r="G234" s="504" t="s">
        <v>2202</v>
      </c>
      <c r="H234" s="504">
        <v>2</v>
      </c>
      <c r="I234" s="496"/>
      <c r="J234" s="496" t="s">
        <v>2195</v>
      </c>
      <c r="K234" s="504">
        <v>52</v>
      </c>
      <c r="L234" s="496" t="s">
        <v>2485</v>
      </c>
      <c r="M234" s="504" t="s">
        <v>157</v>
      </c>
    </row>
    <row r="235" spans="1:13" hidden="1">
      <c r="A235" s="538" t="s">
        <v>2582</v>
      </c>
      <c r="B235" s="536" t="s">
        <v>34</v>
      </c>
      <c r="C235" s="504" t="s">
        <v>34</v>
      </c>
      <c r="D235" s="504"/>
      <c r="E235" s="496"/>
      <c r="F235" s="504" t="s">
        <v>2193</v>
      </c>
      <c r="G235" s="504" t="s">
        <v>2194</v>
      </c>
      <c r="H235" s="504">
        <v>8</v>
      </c>
      <c r="I235" s="496"/>
      <c r="J235" s="496" t="s">
        <v>2195</v>
      </c>
      <c r="K235" s="504">
        <v>1</v>
      </c>
      <c r="L235" s="504" t="s">
        <v>2583</v>
      </c>
      <c r="M235" s="504" t="s">
        <v>34</v>
      </c>
    </row>
    <row r="236" spans="1:13" hidden="1">
      <c r="A236" s="538" t="s">
        <v>2582</v>
      </c>
      <c r="B236" s="536" t="s">
        <v>37</v>
      </c>
      <c r="C236" s="496"/>
      <c r="D236" s="504" t="s">
        <v>37</v>
      </c>
      <c r="E236" s="496" t="s">
        <v>35</v>
      </c>
      <c r="F236" s="504" t="s">
        <v>2193</v>
      </c>
      <c r="G236" s="504" t="s">
        <v>2202</v>
      </c>
      <c r="H236" s="504">
        <v>1</v>
      </c>
      <c r="I236" s="496"/>
      <c r="J236" s="496" t="s">
        <v>2195</v>
      </c>
      <c r="K236" s="504">
        <v>2</v>
      </c>
      <c r="L236" s="504" t="s">
        <v>2583</v>
      </c>
      <c r="M236" s="504" t="s">
        <v>2584</v>
      </c>
    </row>
    <row r="237" spans="1:13" hidden="1">
      <c r="A237" s="538" t="s">
        <v>2582</v>
      </c>
      <c r="B237" s="536" t="s">
        <v>43</v>
      </c>
      <c r="C237" s="496"/>
      <c r="D237" s="504" t="s">
        <v>43</v>
      </c>
      <c r="E237" s="71" t="s">
        <v>42</v>
      </c>
      <c r="F237" s="504" t="s">
        <v>2193</v>
      </c>
      <c r="G237" s="504" t="s">
        <v>2194</v>
      </c>
      <c r="H237" s="504">
        <v>10</v>
      </c>
      <c r="I237" s="496"/>
      <c r="J237" s="496" t="s">
        <v>2195</v>
      </c>
      <c r="K237" s="504">
        <v>3</v>
      </c>
      <c r="L237" s="536" t="s">
        <v>2583</v>
      </c>
      <c r="M237" s="504" t="s">
        <v>43</v>
      </c>
    </row>
    <row r="238" spans="1:13" hidden="1">
      <c r="A238" s="538" t="s">
        <v>2582</v>
      </c>
      <c r="B238" s="536" t="s">
        <v>41</v>
      </c>
      <c r="C238" s="496"/>
      <c r="D238" s="504" t="s">
        <v>41</v>
      </c>
      <c r="E238" s="496" t="s">
        <v>38</v>
      </c>
      <c r="F238" s="504" t="s">
        <v>2193</v>
      </c>
      <c r="G238" s="504" t="s">
        <v>2202</v>
      </c>
      <c r="H238" s="504">
        <v>50</v>
      </c>
      <c r="I238" s="496"/>
      <c r="J238" s="496" t="s">
        <v>2195</v>
      </c>
      <c r="K238" s="504">
        <v>4</v>
      </c>
      <c r="L238" s="504" t="s">
        <v>2583</v>
      </c>
      <c r="M238" s="504" t="s">
        <v>2375</v>
      </c>
    </row>
    <row r="239" spans="1:13" hidden="1">
      <c r="A239" s="538" t="s">
        <v>2582</v>
      </c>
      <c r="B239" s="536" t="s">
        <v>75</v>
      </c>
      <c r="C239" s="537"/>
      <c r="D239" s="504" t="s">
        <v>75</v>
      </c>
      <c r="E239" s="496" t="s">
        <v>74</v>
      </c>
      <c r="F239" s="504" t="s">
        <v>2193</v>
      </c>
      <c r="G239" s="504" t="s">
        <v>2202</v>
      </c>
      <c r="H239" s="504">
        <v>5</v>
      </c>
      <c r="I239" s="496"/>
      <c r="J239" s="496" t="s">
        <v>2195</v>
      </c>
      <c r="K239" s="504">
        <v>5</v>
      </c>
      <c r="L239" s="504" t="s">
        <v>2583</v>
      </c>
      <c r="M239" s="504" t="s">
        <v>2585</v>
      </c>
    </row>
    <row r="240" spans="1:13" hidden="1">
      <c r="A240" s="538" t="s">
        <v>2582</v>
      </c>
      <c r="B240" s="536" t="s">
        <v>2586</v>
      </c>
      <c r="C240" s="537"/>
      <c r="D240" s="504" t="s">
        <v>2586</v>
      </c>
      <c r="E240" s="496" t="s">
        <v>2587</v>
      </c>
      <c r="F240" s="504" t="s">
        <v>2193</v>
      </c>
      <c r="G240" s="504" t="s">
        <v>2455</v>
      </c>
      <c r="H240" s="504"/>
      <c r="I240" s="496"/>
      <c r="J240" s="496" t="s">
        <v>2195</v>
      </c>
      <c r="K240" s="504">
        <v>6</v>
      </c>
      <c r="L240" s="536" t="s">
        <v>2583</v>
      </c>
      <c r="M240" s="504" t="s">
        <v>2588</v>
      </c>
    </row>
    <row r="241" spans="1:13" hidden="1">
      <c r="A241" s="538" t="s">
        <v>2582</v>
      </c>
      <c r="B241" s="536" t="s">
        <v>2589</v>
      </c>
      <c r="C241" s="537"/>
      <c r="D241" s="504" t="s">
        <v>2589</v>
      </c>
      <c r="E241" s="496" t="s">
        <v>2590</v>
      </c>
      <c r="F241" s="504" t="s">
        <v>2193</v>
      </c>
      <c r="G241" s="504" t="s">
        <v>2231</v>
      </c>
      <c r="H241" s="504" t="s">
        <v>2591</v>
      </c>
      <c r="I241" s="496"/>
      <c r="J241" s="496" t="s">
        <v>2195</v>
      </c>
      <c r="K241" s="504">
        <v>7</v>
      </c>
      <c r="L241" s="504" t="s">
        <v>2583</v>
      </c>
      <c r="M241" s="504" t="s">
        <v>2592</v>
      </c>
    </row>
    <row r="242" spans="1:13" hidden="1">
      <c r="A242" s="538" t="s">
        <v>2582</v>
      </c>
      <c r="B242" s="536" t="s">
        <v>2593</v>
      </c>
      <c r="C242" s="537"/>
      <c r="D242" s="504" t="s">
        <v>2593</v>
      </c>
      <c r="E242" s="496" t="s">
        <v>2594</v>
      </c>
      <c r="F242" s="504" t="s">
        <v>2193</v>
      </c>
      <c r="G242" s="504" t="s">
        <v>2202</v>
      </c>
      <c r="H242" s="504">
        <v>8</v>
      </c>
      <c r="I242" s="496"/>
      <c r="J242" s="496" t="s">
        <v>2195</v>
      </c>
      <c r="K242" s="504">
        <v>8</v>
      </c>
      <c r="L242" s="504" t="s">
        <v>2583</v>
      </c>
      <c r="M242" s="504" t="s">
        <v>2595</v>
      </c>
    </row>
    <row r="243" spans="1:13" hidden="1">
      <c r="A243" s="538" t="s">
        <v>2582</v>
      </c>
      <c r="B243" s="536" t="s">
        <v>34</v>
      </c>
      <c r="C243" s="537"/>
      <c r="D243" s="504" t="s">
        <v>34</v>
      </c>
      <c r="E243" s="496" t="s">
        <v>430</v>
      </c>
      <c r="F243" s="504" t="s">
        <v>2193</v>
      </c>
      <c r="G243" s="504" t="s">
        <v>2194</v>
      </c>
      <c r="H243" s="504">
        <v>10</v>
      </c>
      <c r="I243" s="496"/>
      <c r="J243" s="496" t="s">
        <v>2195</v>
      </c>
      <c r="K243" s="504">
        <v>9</v>
      </c>
      <c r="L243" s="536" t="s">
        <v>2583</v>
      </c>
      <c r="M243" s="504" t="s">
        <v>2596</v>
      </c>
    </row>
    <row r="244" spans="1:13" hidden="1">
      <c r="A244" s="538" t="s">
        <v>2582</v>
      </c>
      <c r="B244" s="536" t="s">
        <v>2597</v>
      </c>
      <c r="C244" s="537"/>
      <c r="D244" s="504" t="s">
        <v>2597</v>
      </c>
      <c r="E244" s="496" t="s">
        <v>2598</v>
      </c>
      <c r="F244" s="504" t="s">
        <v>2193</v>
      </c>
      <c r="G244" s="504" t="s">
        <v>2231</v>
      </c>
      <c r="H244" s="504" t="s">
        <v>2599</v>
      </c>
      <c r="I244" s="496"/>
      <c r="J244" s="496" t="s">
        <v>2195</v>
      </c>
      <c r="K244" s="504">
        <v>10</v>
      </c>
      <c r="L244" s="504" t="s">
        <v>2583</v>
      </c>
      <c r="M244" s="504" t="s">
        <v>2600</v>
      </c>
    </row>
    <row r="245" spans="1:13" hidden="1">
      <c r="A245" s="538" t="s">
        <v>2582</v>
      </c>
      <c r="B245" s="536" t="s">
        <v>2601</v>
      </c>
      <c r="C245" s="537"/>
      <c r="D245" s="504" t="s">
        <v>2601</v>
      </c>
      <c r="E245" s="496" t="s">
        <v>2602</v>
      </c>
      <c r="F245" s="504" t="s">
        <v>2193</v>
      </c>
      <c r="G245" s="504" t="s">
        <v>2231</v>
      </c>
      <c r="H245" s="504">
        <v>18</v>
      </c>
      <c r="I245" s="496"/>
      <c r="J245" s="496" t="s">
        <v>2195</v>
      </c>
      <c r="K245" s="504">
        <v>11</v>
      </c>
      <c r="L245" s="504" t="s">
        <v>2583</v>
      </c>
      <c r="M245" s="504" t="s">
        <v>2603</v>
      </c>
    </row>
    <row r="246" spans="1:13" hidden="1">
      <c r="A246" s="538" t="s">
        <v>2582</v>
      </c>
      <c r="B246" s="536" t="s">
        <v>2604</v>
      </c>
      <c r="C246" s="537"/>
      <c r="D246" s="504" t="s">
        <v>2604</v>
      </c>
      <c r="E246" s="496" t="s">
        <v>2605</v>
      </c>
      <c r="F246" s="504" t="s">
        <v>2193</v>
      </c>
      <c r="G246" s="504" t="s">
        <v>2202</v>
      </c>
      <c r="H246" s="504">
        <v>5</v>
      </c>
      <c r="I246" s="496"/>
      <c r="J246" s="496" t="s">
        <v>2195</v>
      </c>
      <c r="K246" s="504">
        <v>12</v>
      </c>
      <c r="L246" s="536" t="s">
        <v>2583</v>
      </c>
      <c r="M246" s="504" t="s">
        <v>2606</v>
      </c>
    </row>
    <row r="247" spans="1:13" hidden="1">
      <c r="A247" s="538" t="s">
        <v>2582</v>
      </c>
      <c r="B247" s="536" t="s">
        <v>142</v>
      </c>
      <c r="C247" s="537"/>
      <c r="D247" s="504" t="s">
        <v>142</v>
      </c>
      <c r="E247" s="496" t="s">
        <v>141</v>
      </c>
      <c r="F247" s="504" t="s">
        <v>2193</v>
      </c>
      <c r="G247" s="504" t="s">
        <v>2202</v>
      </c>
      <c r="H247" s="504">
        <v>20</v>
      </c>
      <c r="I247" s="496"/>
      <c r="J247" s="496" t="s">
        <v>2195</v>
      </c>
      <c r="K247" s="504">
        <v>13</v>
      </c>
      <c r="L247" s="504" t="s">
        <v>2583</v>
      </c>
      <c r="M247" s="504" t="s">
        <v>2607</v>
      </c>
    </row>
    <row r="248" spans="1:13" hidden="1">
      <c r="A248" s="538" t="s">
        <v>2582</v>
      </c>
      <c r="B248" s="536" t="s">
        <v>1555</v>
      </c>
      <c r="C248" s="537"/>
      <c r="D248" s="504" t="s">
        <v>1555</v>
      </c>
      <c r="E248" s="496" t="s">
        <v>850</v>
      </c>
      <c r="F248" s="504" t="s">
        <v>2193</v>
      </c>
      <c r="G248" s="504" t="s">
        <v>2202</v>
      </c>
      <c r="H248" s="504">
        <v>4</v>
      </c>
      <c r="I248" s="496"/>
      <c r="J248" s="496" t="s">
        <v>2195</v>
      </c>
      <c r="K248" s="504">
        <v>14</v>
      </c>
      <c r="L248" s="504" t="s">
        <v>2583</v>
      </c>
      <c r="M248" s="504" t="s">
        <v>2245</v>
      </c>
    </row>
    <row r="249" spans="1:13" hidden="1">
      <c r="A249" s="538" t="s">
        <v>2582</v>
      </c>
      <c r="B249" s="536" t="s">
        <v>2608</v>
      </c>
      <c r="C249" s="537"/>
      <c r="D249" s="504" t="s">
        <v>2608</v>
      </c>
      <c r="E249" s="496" t="s">
        <v>2609</v>
      </c>
      <c r="F249" s="504" t="s">
        <v>2193</v>
      </c>
      <c r="G249" s="504" t="s">
        <v>2194</v>
      </c>
      <c r="H249" s="504">
        <v>10</v>
      </c>
      <c r="I249" s="496"/>
      <c r="J249" s="496" t="s">
        <v>2195</v>
      </c>
      <c r="K249" s="504">
        <v>15</v>
      </c>
      <c r="L249" s="536" t="s">
        <v>2583</v>
      </c>
      <c r="M249" s="504" t="s">
        <v>2608</v>
      </c>
    </row>
    <row r="250" spans="1:13" hidden="1">
      <c r="A250" s="538" t="s">
        <v>2582</v>
      </c>
      <c r="B250" s="536" t="s">
        <v>2610</v>
      </c>
      <c r="C250" s="537"/>
      <c r="D250" s="504" t="s">
        <v>2610</v>
      </c>
      <c r="E250" s="496" t="s">
        <v>2611</v>
      </c>
      <c r="F250" s="504" t="s">
        <v>2193</v>
      </c>
      <c r="G250" s="504" t="s">
        <v>2194</v>
      </c>
      <c r="H250" s="504">
        <v>10</v>
      </c>
      <c r="I250" s="496"/>
      <c r="J250" s="496" t="s">
        <v>2195</v>
      </c>
      <c r="K250" s="504">
        <v>16</v>
      </c>
      <c r="L250" s="504" t="s">
        <v>2583</v>
      </c>
      <c r="M250" s="504" t="s">
        <v>2610</v>
      </c>
    </row>
    <row r="251" spans="1:13" hidden="1">
      <c r="A251" s="538" t="s">
        <v>2582</v>
      </c>
      <c r="B251" s="536" t="s">
        <v>2612</v>
      </c>
      <c r="C251" s="537"/>
      <c r="D251" s="504" t="s">
        <v>2612</v>
      </c>
      <c r="E251" s="496" t="s">
        <v>2613</v>
      </c>
      <c r="F251" s="504" t="s">
        <v>2193</v>
      </c>
      <c r="G251" s="504" t="s">
        <v>2231</v>
      </c>
      <c r="H251" s="504">
        <v>18</v>
      </c>
      <c r="I251" s="496"/>
      <c r="J251" s="496" t="s">
        <v>2195</v>
      </c>
      <c r="K251" s="504">
        <v>17</v>
      </c>
      <c r="L251" s="504" t="s">
        <v>2583</v>
      </c>
      <c r="M251" s="504" t="s">
        <v>2612</v>
      </c>
    </row>
    <row r="252" spans="1:13" hidden="1">
      <c r="A252" s="538" t="s">
        <v>2582</v>
      </c>
      <c r="B252" s="536" t="s">
        <v>2614</v>
      </c>
      <c r="C252" s="537"/>
      <c r="D252" s="504" t="s">
        <v>2614</v>
      </c>
      <c r="E252" s="496" t="s">
        <v>2615</v>
      </c>
      <c r="F252" s="504" t="s">
        <v>2193</v>
      </c>
      <c r="G252" s="504" t="s">
        <v>2231</v>
      </c>
      <c r="H252" s="504">
        <v>18</v>
      </c>
      <c r="I252" s="496"/>
      <c r="J252" s="496" t="s">
        <v>2195</v>
      </c>
      <c r="K252" s="504">
        <v>18</v>
      </c>
      <c r="L252" s="536" t="s">
        <v>2583</v>
      </c>
      <c r="M252" s="504" t="s">
        <v>2614</v>
      </c>
    </row>
    <row r="253" spans="1:13" hidden="1">
      <c r="A253" s="538" t="s">
        <v>2582</v>
      </c>
      <c r="B253" s="536" t="s">
        <v>2616</v>
      </c>
      <c r="C253" s="537"/>
      <c r="D253" s="504" t="s">
        <v>2616</v>
      </c>
      <c r="E253" s="496" t="s">
        <v>2617</v>
      </c>
      <c r="F253" s="504" t="s">
        <v>2193</v>
      </c>
      <c r="G253" s="504" t="s">
        <v>2202</v>
      </c>
      <c r="H253" s="504">
        <v>20</v>
      </c>
      <c r="I253" s="496"/>
      <c r="J253" s="496" t="s">
        <v>2195</v>
      </c>
      <c r="K253" s="504">
        <v>19</v>
      </c>
      <c r="L253" s="504" t="s">
        <v>2583</v>
      </c>
      <c r="M253" s="504" t="s">
        <v>2618</v>
      </c>
    </row>
    <row r="254" spans="1:13" hidden="1">
      <c r="A254" s="538" t="s">
        <v>2582</v>
      </c>
      <c r="B254" s="536" t="s">
        <v>67</v>
      </c>
      <c r="C254" s="537"/>
      <c r="D254" s="504" t="s">
        <v>67</v>
      </c>
      <c r="E254" s="496" t="s">
        <v>2619</v>
      </c>
      <c r="F254" s="504" t="s">
        <v>2193</v>
      </c>
      <c r="G254" s="504" t="s">
        <v>2231</v>
      </c>
      <c r="H254" s="504">
        <v>18</v>
      </c>
      <c r="I254" s="496"/>
      <c r="J254" s="496" t="s">
        <v>2195</v>
      </c>
      <c r="K254" s="504">
        <v>20</v>
      </c>
      <c r="L254" s="504" t="s">
        <v>2583</v>
      </c>
      <c r="M254" s="504" t="s">
        <v>67</v>
      </c>
    </row>
    <row r="255" spans="1:13" hidden="1">
      <c r="A255" s="538" t="s">
        <v>2582</v>
      </c>
      <c r="B255" s="536" t="s">
        <v>2620</v>
      </c>
      <c r="C255" s="537"/>
      <c r="D255" s="504" t="s">
        <v>2620</v>
      </c>
      <c r="E255" s="496" t="s">
        <v>2621</v>
      </c>
      <c r="F255" s="504" t="s">
        <v>2193</v>
      </c>
      <c r="G255" s="504" t="s">
        <v>2231</v>
      </c>
      <c r="H255" s="504">
        <v>18</v>
      </c>
      <c r="I255" s="496"/>
      <c r="J255" s="496" t="s">
        <v>2195</v>
      </c>
      <c r="K255" s="504">
        <v>21</v>
      </c>
      <c r="L255" s="536" t="s">
        <v>2583</v>
      </c>
      <c r="M255" s="504" t="s">
        <v>2622</v>
      </c>
    </row>
    <row r="256" spans="1:13" hidden="1">
      <c r="A256" s="538" t="s">
        <v>2582</v>
      </c>
      <c r="B256" s="536" t="s">
        <v>2623</v>
      </c>
      <c r="C256" s="537"/>
      <c r="D256" s="504" t="s">
        <v>2623</v>
      </c>
      <c r="E256" s="496" t="s">
        <v>2624</v>
      </c>
      <c r="F256" s="504" t="s">
        <v>2193</v>
      </c>
      <c r="G256" s="504" t="s">
        <v>2202</v>
      </c>
      <c r="H256" s="504">
        <v>20</v>
      </c>
      <c r="I256" s="496"/>
      <c r="J256" s="496" t="s">
        <v>2195</v>
      </c>
      <c r="K256" s="504">
        <v>22</v>
      </c>
      <c r="L256" s="504" t="s">
        <v>2583</v>
      </c>
      <c r="M256" s="504" t="s">
        <v>2625</v>
      </c>
    </row>
    <row r="257" spans="1:13" hidden="1">
      <c r="A257" s="538" t="s">
        <v>2582</v>
      </c>
      <c r="B257" s="536" t="s">
        <v>732</v>
      </c>
      <c r="C257" s="537"/>
      <c r="D257" s="504" t="s">
        <v>732</v>
      </c>
      <c r="E257" s="496" t="s">
        <v>387</v>
      </c>
      <c r="F257" s="504" t="s">
        <v>2193</v>
      </c>
      <c r="G257" s="504" t="s">
        <v>2231</v>
      </c>
      <c r="H257" s="504">
        <v>18</v>
      </c>
      <c r="I257" s="496"/>
      <c r="J257" s="496" t="s">
        <v>2195</v>
      </c>
      <c r="K257" s="504">
        <v>23</v>
      </c>
      <c r="L257" s="504" t="s">
        <v>2583</v>
      </c>
      <c r="M257" s="504" t="s">
        <v>732</v>
      </c>
    </row>
    <row r="258" spans="1:13" hidden="1">
      <c r="A258" s="538" t="s">
        <v>2582</v>
      </c>
      <c r="B258" s="536" t="s">
        <v>2626</v>
      </c>
      <c r="C258" s="537"/>
      <c r="D258" s="504" t="s">
        <v>2626</v>
      </c>
      <c r="E258" s="496" t="s">
        <v>2627</v>
      </c>
      <c r="F258" s="504" t="s">
        <v>2193</v>
      </c>
      <c r="G258" s="504" t="s">
        <v>2455</v>
      </c>
      <c r="H258" s="504"/>
      <c r="I258" s="496"/>
      <c r="J258" s="496" t="s">
        <v>2195</v>
      </c>
      <c r="K258" s="504">
        <v>24</v>
      </c>
      <c r="L258" s="536" t="s">
        <v>2583</v>
      </c>
      <c r="M258" s="504" t="s">
        <v>2628</v>
      </c>
    </row>
    <row r="259" spans="1:13" hidden="1">
      <c r="A259" s="538" t="s">
        <v>2582</v>
      </c>
      <c r="B259" s="536" t="s">
        <v>2629</v>
      </c>
      <c r="C259" s="537"/>
      <c r="D259" s="504" t="s">
        <v>2629</v>
      </c>
      <c r="E259" s="496" t="s">
        <v>2630</v>
      </c>
      <c r="F259" s="504" t="s">
        <v>2193</v>
      </c>
      <c r="G259" s="504" t="s">
        <v>2194</v>
      </c>
      <c r="H259" s="504">
        <v>10</v>
      </c>
      <c r="I259" s="496"/>
      <c r="J259" s="496" t="s">
        <v>2195</v>
      </c>
      <c r="K259" s="504">
        <v>25</v>
      </c>
      <c r="L259" s="504" t="s">
        <v>2583</v>
      </c>
      <c r="M259" s="504" t="s">
        <v>2631</v>
      </c>
    </row>
    <row r="260" spans="1:13" hidden="1">
      <c r="A260" s="538" t="s">
        <v>2582</v>
      </c>
      <c r="B260" s="536" t="s">
        <v>2632</v>
      </c>
      <c r="C260" s="537"/>
      <c r="D260" s="504" t="s">
        <v>2632</v>
      </c>
      <c r="E260" s="496" t="s">
        <v>2633</v>
      </c>
      <c r="F260" s="504" t="s">
        <v>2193</v>
      </c>
      <c r="G260" s="504" t="s">
        <v>2202</v>
      </c>
      <c r="H260" s="504">
        <v>20</v>
      </c>
      <c r="I260" s="496"/>
      <c r="J260" s="496" t="s">
        <v>2195</v>
      </c>
      <c r="K260" s="504">
        <v>26</v>
      </c>
      <c r="L260" s="504" t="s">
        <v>2583</v>
      </c>
      <c r="M260" s="504" t="s">
        <v>2634</v>
      </c>
    </row>
    <row r="261" spans="1:13" hidden="1">
      <c r="A261" s="538" t="s">
        <v>2582</v>
      </c>
      <c r="B261" s="536" t="s">
        <v>2635</v>
      </c>
      <c r="C261" s="537"/>
      <c r="D261" s="504" t="s">
        <v>2635</v>
      </c>
      <c r="E261" s="496" t="s">
        <v>2636</v>
      </c>
      <c r="F261" s="504" t="s">
        <v>2193</v>
      </c>
      <c r="G261" s="504" t="s">
        <v>2202</v>
      </c>
      <c r="H261" s="504">
        <v>50</v>
      </c>
      <c r="I261" s="496"/>
      <c r="J261" s="496" t="s">
        <v>2195</v>
      </c>
      <c r="K261" s="504">
        <v>27</v>
      </c>
      <c r="L261" s="536" t="s">
        <v>2583</v>
      </c>
      <c r="M261" s="504" t="s">
        <v>2637</v>
      </c>
    </row>
    <row r="262" spans="1:13" hidden="1">
      <c r="A262" s="538" t="s">
        <v>2582</v>
      </c>
      <c r="B262" s="536" t="s">
        <v>2638</v>
      </c>
      <c r="C262" s="537"/>
      <c r="D262" s="504" t="s">
        <v>2638</v>
      </c>
      <c r="E262" s="496" t="s">
        <v>2639</v>
      </c>
      <c r="F262" s="504" t="s">
        <v>2193</v>
      </c>
      <c r="G262" s="504" t="s">
        <v>2455</v>
      </c>
      <c r="H262" s="504"/>
      <c r="I262" s="496"/>
      <c r="J262" s="496" t="s">
        <v>2195</v>
      </c>
      <c r="K262" s="504">
        <v>28</v>
      </c>
      <c r="L262" s="504" t="s">
        <v>2583</v>
      </c>
      <c r="M262" s="504" t="s">
        <v>2640</v>
      </c>
    </row>
    <row r="263" spans="1:13" hidden="1">
      <c r="A263" s="538" t="s">
        <v>2582</v>
      </c>
      <c r="B263" s="536" t="s">
        <v>2641</v>
      </c>
      <c r="C263" s="537"/>
      <c r="D263" s="504" t="s">
        <v>2641</v>
      </c>
      <c r="E263" s="496" t="s">
        <v>2642</v>
      </c>
      <c r="F263" s="504" t="s">
        <v>2193</v>
      </c>
      <c r="G263" s="504" t="s">
        <v>2231</v>
      </c>
      <c r="H263" s="504" t="s">
        <v>2591</v>
      </c>
      <c r="I263" s="496"/>
      <c r="J263" s="496" t="s">
        <v>2195</v>
      </c>
      <c r="K263" s="504">
        <v>29</v>
      </c>
      <c r="L263" s="504" t="s">
        <v>2583</v>
      </c>
      <c r="M263" s="504" t="s">
        <v>2643</v>
      </c>
    </row>
    <row r="264" spans="1:13" hidden="1">
      <c r="A264" s="538" t="s">
        <v>2582</v>
      </c>
      <c r="B264" s="536" t="s">
        <v>61</v>
      </c>
      <c r="C264" s="537"/>
      <c r="D264" s="504" t="s">
        <v>61</v>
      </c>
      <c r="E264" s="496" t="s">
        <v>60</v>
      </c>
      <c r="F264" s="504" t="s">
        <v>2193</v>
      </c>
      <c r="G264" s="504" t="s">
        <v>2202</v>
      </c>
      <c r="H264" s="504">
        <v>20</v>
      </c>
      <c r="I264" s="496"/>
      <c r="J264" s="496" t="s">
        <v>2195</v>
      </c>
      <c r="K264" s="504">
        <v>30</v>
      </c>
      <c r="L264" s="536" t="s">
        <v>2583</v>
      </c>
      <c r="M264" s="504" t="s">
        <v>2644</v>
      </c>
    </row>
    <row r="265" spans="1:13" hidden="1">
      <c r="A265" s="538" t="s">
        <v>2582</v>
      </c>
      <c r="B265" s="536" t="s">
        <v>2645</v>
      </c>
      <c r="C265" s="537"/>
      <c r="D265" s="504" t="s">
        <v>2645</v>
      </c>
      <c r="E265" s="496" t="s">
        <v>2646</v>
      </c>
      <c r="F265" s="504" t="s">
        <v>2193</v>
      </c>
      <c r="G265" s="504" t="s">
        <v>2231</v>
      </c>
      <c r="H265" s="504">
        <v>18</v>
      </c>
      <c r="I265" s="496"/>
      <c r="J265" s="496" t="s">
        <v>2195</v>
      </c>
      <c r="K265" s="504">
        <v>31</v>
      </c>
      <c r="L265" s="504" t="s">
        <v>2583</v>
      </c>
      <c r="M265" s="504" t="s">
        <v>2647</v>
      </c>
    </row>
    <row r="266" spans="1:13" hidden="1">
      <c r="A266" s="538" t="s">
        <v>2582</v>
      </c>
      <c r="B266" s="536" t="s">
        <v>2337</v>
      </c>
      <c r="C266" s="537"/>
      <c r="D266" s="504" t="s">
        <v>2337</v>
      </c>
      <c r="E266" s="496" t="s">
        <v>2338</v>
      </c>
      <c r="F266" s="504" t="s">
        <v>2193</v>
      </c>
      <c r="G266" s="504" t="s">
        <v>2231</v>
      </c>
      <c r="H266" s="504" t="s">
        <v>2648</v>
      </c>
      <c r="I266" s="496"/>
      <c r="J266" s="496" t="s">
        <v>2195</v>
      </c>
      <c r="K266" s="504">
        <v>32</v>
      </c>
      <c r="L266" s="504" t="s">
        <v>2583</v>
      </c>
      <c r="M266" s="504" t="s">
        <v>633</v>
      </c>
    </row>
    <row r="267" spans="1:13" hidden="1">
      <c r="A267" s="538" t="s">
        <v>2582</v>
      </c>
      <c r="B267" s="536" t="s">
        <v>2649</v>
      </c>
      <c r="C267" s="537"/>
      <c r="D267" s="504" t="s">
        <v>2649</v>
      </c>
      <c r="E267" s="496" t="s">
        <v>2650</v>
      </c>
      <c r="F267" s="504" t="s">
        <v>2193</v>
      </c>
      <c r="G267" s="504" t="s">
        <v>2231</v>
      </c>
      <c r="H267" s="504">
        <v>18</v>
      </c>
      <c r="I267" s="496"/>
      <c r="J267" s="496" t="s">
        <v>2195</v>
      </c>
      <c r="K267" s="504">
        <v>33</v>
      </c>
      <c r="L267" s="536" t="s">
        <v>2583</v>
      </c>
      <c r="M267" s="504" t="s">
        <v>2651</v>
      </c>
    </row>
    <row r="268" spans="1:13" hidden="1">
      <c r="A268" s="538" t="s">
        <v>2582</v>
      </c>
      <c r="B268" s="536" t="s">
        <v>2652</v>
      </c>
      <c r="C268" s="537"/>
      <c r="D268" s="504" t="s">
        <v>2652</v>
      </c>
      <c r="E268" s="496" t="s">
        <v>2653</v>
      </c>
      <c r="F268" s="504" t="s">
        <v>2193</v>
      </c>
      <c r="G268" s="504" t="s">
        <v>2231</v>
      </c>
      <c r="H268" s="504">
        <v>18</v>
      </c>
      <c r="I268" s="496"/>
      <c r="J268" s="496" t="s">
        <v>2195</v>
      </c>
      <c r="K268" s="504">
        <v>34</v>
      </c>
      <c r="L268" s="504" t="s">
        <v>2583</v>
      </c>
      <c r="M268" s="504" t="s">
        <v>2654</v>
      </c>
    </row>
    <row r="269" spans="1:13" hidden="1">
      <c r="A269" s="538" t="s">
        <v>2582</v>
      </c>
      <c r="B269" s="536" t="s">
        <v>2655</v>
      </c>
      <c r="C269" s="537"/>
      <c r="D269" s="504" t="s">
        <v>2655</v>
      </c>
      <c r="E269" s="496" t="s">
        <v>2656</v>
      </c>
      <c r="F269" s="504" t="s">
        <v>2193</v>
      </c>
      <c r="G269" s="504" t="s">
        <v>2231</v>
      </c>
      <c r="H269" s="504">
        <v>18</v>
      </c>
      <c r="I269" s="496"/>
      <c r="J269" s="496" t="s">
        <v>2195</v>
      </c>
      <c r="K269" s="504">
        <v>35</v>
      </c>
      <c r="L269" s="504" t="s">
        <v>2583</v>
      </c>
      <c r="M269" s="504" t="s">
        <v>2657</v>
      </c>
    </row>
    <row r="270" spans="1:13" hidden="1">
      <c r="A270" s="538" t="s">
        <v>2582</v>
      </c>
      <c r="B270" s="536" t="s">
        <v>2658</v>
      </c>
      <c r="C270" s="537"/>
      <c r="D270" s="504" t="s">
        <v>2658</v>
      </c>
      <c r="E270" s="496" t="s">
        <v>2659</v>
      </c>
      <c r="F270" s="496" t="s">
        <v>2193</v>
      </c>
      <c r="G270" s="496" t="s">
        <v>2231</v>
      </c>
      <c r="H270" s="504">
        <v>18</v>
      </c>
      <c r="I270" s="496"/>
      <c r="J270" s="496" t="s">
        <v>2195</v>
      </c>
      <c r="K270" s="504">
        <v>36</v>
      </c>
      <c r="L270" s="536" t="s">
        <v>2583</v>
      </c>
      <c r="M270" s="496" t="s">
        <v>2660</v>
      </c>
    </row>
    <row r="271" spans="1:13" hidden="1">
      <c r="A271" s="538" t="s">
        <v>2582</v>
      </c>
      <c r="B271" s="536" t="s">
        <v>2661</v>
      </c>
      <c r="C271" s="537"/>
      <c r="D271" s="504" t="s">
        <v>2661</v>
      </c>
      <c r="E271" s="496" t="s">
        <v>2662</v>
      </c>
      <c r="F271" s="496" t="s">
        <v>2193</v>
      </c>
      <c r="G271" s="496" t="s">
        <v>2231</v>
      </c>
      <c r="H271" s="504" t="s">
        <v>2648</v>
      </c>
      <c r="I271" s="496"/>
      <c r="J271" s="496" t="s">
        <v>2195</v>
      </c>
      <c r="K271" s="504">
        <v>37</v>
      </c>
      <c r="L271" s="504" t="s">
        <v>2583</v>
      </c>
      <c r="M271" s="496" t="s">
        <v>2663</v>
      </c>
    </row>
    <row r="272" spans="1:13" hidden="1">
      <c r="A272" s="538" t="s">
        <v>2582</v>
      </c>
      <c r="B272" s="536" t="s">
        <v>2664</v>
      </c>
      <c r="C272" s="537"/>
      <c r="D272" s="504" t="s">
        <v>2664</v>
      </c>
      <c r="E272" s="496" t="s">
        <v>2665</v>
      </c>
      <c r="F272" s="496" t="s">
        <v>2193</v>
      </c>
      <c r="G272" s="496" t="s">
        <v>2231</v>
      </c>
      <c r="H272" s="504">
        <v>18</v>
      </c>
      <c r="I272" s="496"/>
      <c r="J272" s="496" t="s">
        <v>2195</v>
      </c>
      <c r="K272" s="504">
        <v>38</v>
      </c>
      <c r="L272" s="504" t="s">
        <v>2583</v>
      </c>
      <c r="M272" s="496" t="s">
        <v>2666</v>
      </c>
    </row>
    <row r="273" spans="1:13" hidden="1">
      <c r="A273" s="538" t="s">
        <v>2582</v>
      </c>
      <c r="B273" s="536" t="s">
        <v>2667</v>
      </c>
      <c r="C273" s="537"/>
      <c r="D273" s="504" t="s">
        <v>2667</v>
      </c>
      <c r="E273" s="496" t="s">
        <v>2668</v>
      </c>
      <c r="F273" s="496" t="s">
        <v>2193</v>
      </c>
      <c r="G273" s="496" t="s">
        <v>2202</v>
      </c>
      <c r="H273" s="504">
        <v>20</v>
      </c>
      <c r="I273" s="496"/>
      <c r="J273" s="496" t="s">
        <v>2195</v>
      </c>
      <c r="K273" s="504">
        <v>39</v>
      </c>
      <c r="L273" s="536" t="s">
        <v>2583</v>
      </c>
      <c r="M273" s="496" t="s">
        <v>2220</v>
      </c>
    </row>
    <row r="274" spans="1:13" hidden="1">
      <c r="A274" s="538" t="s">
        <v>2582</v>
      </c>
      <c r="B274" s="536"/>
      <c r="C274" s="537"/>
      <c r="D274" s="504"/>
      <c r="E274" s="60" t="s">
        <v>350</v>
      </c>
      <c r="F274" s="496" t="s">
        <v>2193</v>
      </c>
      <c r="G274" s="496" t="s">
        <v>2455</v>
      </c>
      <c r="H274" s="504"/>
      <c r="I274" s="496"/>
      <c r="J274" s="496" t="s">
        <v>2195</v>
      </c>
      <c r="K274" s="504">
        <v>40</v>
      </c>
      <c r="L274" s="504" t="s">
        <v>2583</v>
      </c>
      <c r="M274" s="496" t="s">
        <v>1519</v>
      </c>
    </row>
    <row r="275" spans="1:13" hidden="1">
      <c r="A275" s="538" t="s">
        <v>2582</v>
      </c>
      <c r="B275" s="536" t="s">
        <v>1539</v>
      </c>
      <c r="C275" s="537"/>
      <c r="D275" s="504" t="s">
        <v>1539</v>
      </c>
      <c r="E275" s="496" t="s">
        <v>835</v>
      </c>
      <c r="F275" s="496" t="s">
        <v>2193</v>
      </c>
      <c r="G275" s="496" t="s">
        <v>2202</v>
      </c>
      <c r="H275" s="504">
        <v>20</v>
      </c>
      <c r="I275" s="496"/>
      <c r="J275" s="496" t="s">
        <v>2195</v>
      </c>
      <c r="K275" s="504">
        <v>41</v>
      </c>
      <c r="L275" s="504" t="s">
        <v>2583</v>
      </c>
      <c r="M275" s="496" t="s">
        <v>2669</v>
      </c>
    </row>
    <row r="276" spans="1:13" hidden="1">
      <c r="A276" s="538" t="s">
        <v>2582</v>
      </c>
      <c r="B276" s="536" t="s">
        <v>1204</v>
      </c>
      <c r="C276" s="537"/>
      <c r="D276" s="504" t="s">
        <v>1204</v>
      </c>
      <c r="E276" s="496" t="s">
        <v>697</v>
      </c>
      <c r="F276" s="496" t="s">
        <v>2193</v>
      </c>
      <c r="G276" s="496" t="s">
        <v>2202</v>
      </c>
      <c r="H276" s="504">
        <v>2</v>
      </c>
      <c r="I276" s="496"/>
      <c r="J276" s="496" t="s">
        <v>2195</v>
      </c>
      <c r="K276" s="504">
        <v>42</v>
      </c>
      <c r="L276" s="536" t="s">
        <v>2583</v>
      </c>
      <c r="M276" s="496" t="s">
        <v>2670</v>
      </c>
    </row>
    <row r="277" spans="1:13" hidden="1">
      <c r="A277" s="538" t="s">
        <v>2582</v>
      </c>
      <c r="B277" s="536" t="s">
        <v>2671</v>
      </c>
      <c r="C277" s="537"/>
      <c r="D277" s="504" t="s">
        <v>2671</v>
      </c>
      <c r="E277" s="496" t="s">
        <v>2672</v>
      </c>
      <c r="F277" s="496" t="s">
        <v>2193</v>
      </c>
      <c r="G277" s="496" t="s">
        <v>2231</v>
      </c>
      <c r="H277" s="504">
        <v>18</v>
      </c>
      <c r="I277" s="496"/>
      <c r="J277" s="496" t="s">
        <v>2195</v>
      </c>
      <c r="K277" s="504">
        <v>43</v>
      </c>
      <c r="L277" s="504" t="s">
        <v>2583</v>
      </c>
      <c r="M277" s="496" t="s">
        <v>2673</v>
      </c>
    </row>
    <row r="278" spans="1:13" hidden="1">
      <c r="A278" s="538" t="s">
        <v>2582</v>
      </c>
      <c r="B278" s="536" t="s">
        <v>2674</v>
      </c>
      <c r="C278" s="537"/>
      <c r="D278" s="504" t="s">
        <v>2674</v>
      </c>
      <c r="E278" s="496" t="s">
        <v>2675</v>
      </c>
      <c r="F278" s="496" t="s">
        <v>2193</v>
      </c>
      <c r="G278" s="496" t="s">
        <v>2202</v>
      </c>
      <c r="H278" s="504">
        <v>1</v>
      </c>
      <c r="I278" s="496"/>
      <c r="J278" s="496" t="s">
        <v>2195</v>
      </c>
      <c r="K278" s="504">
        <v>44</v>
      </c>
      <c r="L278" s="504" t="s">
        <v>2583</v>
      </c>
      <c r="M278" s="496" t="s">
        <v>2676</v>
      </c>
    </row>
    <row r="279" spans="1:13" hidden="1">
      <c r="A279" s="538" t="s">
        <v>2582</v>
      </c>
      <c r="B279" s="536" t="s">
        <v>2677</v>
      </c>
      <c r="C279" s="537"/>
      <c r="D279" s="504" t="s">
        <v>2677</v>
      </c>
      <c r="E279" s="496" t="s">
        <v>2678</v>
      </c>
      <c r="F279" s="496" t="s">
        <v>2193</v>
      </c>
      <c r="G279" s="496" t="s">
        <v>2202</v>
      </c>
      <c r="H279" s="504">
        <v>20</v>
      </c>
      <c r="I279" s="496"/>
      <c r="J279" s="496" t="s">
        <v>2195</v>
      </c>
      <c r="K279" s="504">
        <v>45</v>
      </c>
      <c r="L279" s="536" t="s">
        <v>2583</v>
      </c>
      <c r="M279" s="496" t="s">
        <v>2679</v>
      </c>
    </row>
    <row r="280" spans="1:13" hidden="1">
      <c r="A280" s="538" t="s">
        <v>2582</v>
      </c>
      <c r="B280" s="536" t="s">
        <v>2242</v>
      </c>
      <c r="C280" s="537"/>
      <c r="D280" s="504" t="s">
        <v>2242</v>
      </c>
      <c r="E280" s="496" t="s">
        <v>2243</v>
      </c>
      <c r="F280" s="496" t="s">
        <v>2193</v>
      </c>
      <c r="G280" s="496" t="s">
        <v>2202</v>
      </c>
      <c r="H280" s="504">
        <v>1</v>
      </c>
      <c r="I280" s="496"/>
      <c r="J280" s="496" t="s">
        <v>2195</v>
      </c>
      <c r="K280" s="504">
        <v>46</v>
      </c>
      <c r="L280" s="504" t="s">
        <v>2583</v>
      </c>
      <c r="M280" s="496" t="s">
        <v>2680</v>
      </c>
    </row>
    <row r="281" spans="1:13" hidden="1">
      <c r="A281" s="538" t="s">
        <v>2582</v>
      </c>
      <c r="B281" s="536" t="s">
        <v>2681</v>
      </c>
      <c r="C281" s="537"/>
      <c r="D281" s="504" t="s">
        <v>2681</v>
      </c>
      <c r="E281" s="496" t="s">
        <v>2682</v>
      </c>
      <c r="F281" s="496" t="s">
        <v>2193</v>
      </c>
      <c r="G281" s="496" t="s">
        <v>2202</v>
      </c>
      <c r="H281" s="504">
        <v>20</v>
      </c>
      <c r="I281" s="496"/>
      <c r="J281" s="496" t="s">
        <v>2195</v>
      </c>
      <c r="K281" s="504">
        <v>47</v>
      </c>
      <c r="L281" s="504" t="s">
        <v>2583</v>
      </c>
      <c r="M281" s="496" t="s">
        <v>2683</v>
      </c>
    </row>
    <row r="282" spans="1:13" hidden="1">
      <c r="A282" s="538" t="s">
        <v>2582</v>
      </c>
      <c r="B282" s="536" t="s">
        <v>2684</v>
      </c>
      <c r="C282" s="537"/>
      <c r="D282" s="504" t="s">
        <v>2684</v>
      </c>
      <c r="E282" s="496" t="s">
        <v>2685</v>
      </c>
      <c r="F282" s="496" t="s">
        <v>2193</v>
      </c>
      <c r="G282" s="496" t="s">
        <v>2455</v>
      </c>
      <c r="H282" s="504"/>
      <c r="I282" s="496"/>
      <c r="J282" s="496" t="s">
        <v>2195</v>
      </c>
      <c r="K282" s="504">
        <v>48</v>
      </c>
      <c r="L282" s="536" t="s">
        <v>2583</v>
      </c>
      <c r="M282" s="496" t="s">
        <v>2686</v>
      </c>
    </row>
    <row r="283" spans="1:13" hidden="1">
      <c r="A283" s="538" t="s">
        <v>2582</v>
      </c>
      <c r="B283" s="536" t="s">
        <v>2687</v>
      </c>
      <c r="C283" s="537"/>
      <c r="D283" s="504" t="s">
        <v>2687</v>
      </c>
      <c r="E283" s="496" t="s">
        <v>2688</v>
      </c>
      <c r="F283" s="496" t="s">
        <v>2193</v>
      </c>
      <c r="G283" s="496" t="s">
        <v>2202</v>
      </c>
      <c r="H283" s="504">
        <v>20</v>
      </c>
      <c r="I283" s="496"/>
      <c r="J283" s="496" t="s">
        <v>2195</v>
      </c>
      <c r="K283" s="504">
        <v>49</v>
      </c>
      <c r="L283" s="504" t="s">
        <v>2583</v>
      </c>
      <c r="M283" s="496" t="s">
        <v>2689</v>
      </c>
    </row>
    <row r="284" spans="1:13" hidden="1">
      <c r="A284" s="538" t="s">
        <v>2582</v>
      </c>
      <c r="B284" s="536" t="s">
        <v>117</v>
      </c>
      <c r="C284" s="537"/>
      <c r="D284" s="504" t="s">
        <v>117</v>
      </c>
      <c r="E284" s="496" t="s">
        <v>116</v>
      </c>
      <c r="F284" s="496" t="s">
        <v>2193</v>
      </c>
      <c r="G284" s="496" t="s">
        <v>2202</v>
      </c>
      <c r="H284" s="504">
        <v>18</v>
      </c>
      <c r="I284" s="496"/>
      <c r="J284" s="496" t="s">
        <v>2195</v>
      </c>
      <c r="K284" s="504">
        <v>50</v>
      </c>
      <c r="L284" s="504" t="s">
        <v>2583</v>
      </c>
      <c r="M284" s="496" t="s">
        <v>2690</v>
      </c>
    </row>
    <row r="285" spans="1:13" hidden="1">
      <c r="A285" s="538" t="s">
        <v>2582</v>
      </c>
      <c r="B285" s="536" t="s">
        <v>2691</v>
      </c>
      <c r="C285" s="537"/>
      <c r="D285" s="504" t="s">
        <v>2691</v>
      </c>
      <c r="E285" s="496" t="s">
        <v>2692</v>
      </c>
      <c r="F285" s="496" t="s">
        <v>2193</v>
      </c>
      <c r="G285" s="496" t="s">
        <v>2202</v>
      </c>
      <c r="H285" s="504">
        <v>20</v>
      </c>
      <c r="I285" s="496"/>
      <c r="J285" s="496" t="s">
        <v>2195</v>
      </c>
      <c r="K285" s="504">
        <v>51</v>
      </c>
      <c r="L285" s="536" t="s">
        <v>2583</v>
      </c>
      <c r="M285" s="496" t="s">
        <v>2693</v>
      </c>
    </row>
    <row r="286" spans="1:13" hidden="1">
      <c r="A286" s="538" t="s">
        <v>2582</v>
      </c>
      <c r="B286" s="536" t="s">
        <v>2694</v>
      </c>
      <c r="C286" s="537"/>
      <c r="D286" s="504" t="s">
        <v>2694</v>
      </c>
      <c r="E286" s="496" t="s">
        <v>2695</v>
      </c>
      <c r="F286" s="496" t="s">
        <v>2193</v>
      </c>
      <c r="G286" s="496" t="s">
        <v>2202</v>
      </c>
      <c r="H286" s="504">
        <v>18</v>
      </c>
      <c r="I286" s="496"/>
      <c r="J286" s="496" t="s">
        <v>2195</v>
      </c>
      <c r="K286" s="504">
        <v>52</v>
      </c>
      <c r="L286" s="504" t="s">
        <v>2583</v>
      </c>
      <c r="M286" s="496" t="s">
        <v>2696</v>
      </c>
    </row>
    <row r="287" spans="1:13" hidden="1">
      <c r="A287" s="538" t="s">
        <v>2582</v>
      </c>
      <c r="B287" s="536" t="s">
        <v>2697</v>
      </c>
      <c r="C287" s="537"/>
      <c r="D287" s="504" t="s">
        <v>2697</v>
      </c>
      <c r="E287" s="496" t="s">
        <v>2698</v>
      </c>
      <c r="F287" s="496" t="s">
        <v>2193</v>
      </c>
      <c r="G287" s="496" t="s">
        <v>2202</v>
      </c>
      <c r="H287" s="504">
        <v>20</v>
      </c>
      <c r="I287" s="496"/>
      <c r="J287" s="496" t="s">
        <v>2195</v>
      </c>
      <c r="K287" s="504">
        <v>53</v>
      </c>
      <c r="L287" s="504" t="s">
        <v>2583</v>
      </c>
      <c r="M287" s="496" t="s">
        <v>2697</v>
      </c>
    </row>
    <row r="288" spans="1:13" hidden="1">
      <c r="A288" s="538" t="s">
        <v>2582</v>
      </c>
      <c r="B288" s="536" t="s">
        <v>2699</v>
      </c>
      <c r="C288" s="537"/>
      <c r="D288" s="504" t="s">
        <v>2699</v>
      </c>
      <c r="E288" s="496" t="s">
        <v>2700</v>
      </c>
      <c r="F288" s="496" t="s">
        <v>2193</v>
      </c>
      <c r="G288" s="496" t="s">
        <v>2202</v>
      </c>
      <c r="H288" s="504">
        <v>20</v>
      </c>
      <c r="I288" s="496"/>
      <c r="J288" s="496" t="s">
        <v>2195</v>
      </c>
      <c r="K288" s="504">
        <v>54</v>
      </c>
      <c r="L288" s="536" t="s">
        <v>2583</v>
      </c>
      <c r="M288" s="496" t="s">
        <v>2699</v>
      </c>
    </row>
    <row r="289" spans="1:13" hidden="1">
      <c r="A289" s="538" t="s">
        <v>2582</v>
      </c>
      <c r="B289" s="536" t="s">
        <v>1157</v>
      </c>
      <c r="C289" s="537"/>
      <c r="D289" s="504" t="s">
        <v>1157</v>
      </c>
      <c r="E289" s="496" t="s">
        <v>678</v>
      </c>
      <c r="F289" s="496" t="s">
        <v>2193</v>
      </c>
      <c r="G289" s="496" t="s">
        <v>2194</v>
      </c>
      <c r="H289" s="504">
        <v>10</v>
      </c>
      <c r="I289" s="496"/>
      <c r="J289" s="496" t="s">
        <v>2195</v>
      </c>
      <c r="K289" s="504">
        <v>55</v>
      </c>
      <c r="L289" s="504" t="s">
        <v>2583</v>
      </c>
      <c r="M289" s="496" t="s">
        <v>1157</v>
      </c>
    </row>
    <row r="290" spans="1:13" hidden="1">
      <c r="A290" s="538" t="s">
        <v>2582</v>
      </c>
      <c r="B290" s="536" t="s">
        <v>2701</v>
      </c>
      <c r="C290" s="537"/>
      <c r="D290" s="504" t="s">
        <v>2701</v>
      </c>
      <c r="E290" s="496" t="s">
        <v>2702</v>
      </c>
      <c r="F290" s="496" t="s">
        <v>2193</v>
      </c>
      <c r="G290" s="496" t="s">
        <v>2231</v>
      </c>
      <c r="H290" s="504" t="s">
        <v>2591</v>
      </c>
      <c r="I290" s="496"/>
      <c r="J290" s="496" t="s">
        <v>2195</v>
      </c>
      <c r="K290" s="504">
        <v>56</v>
      </c>
      <c r="L290" s="504" t="s">
        <v>2583</v>
      </c>
      <c r="M290" s="496" t="s">
        <v>2703</v>
      </c>
    </row>
    <row r="291" spans="1:13" hidden="1">
      <c r="A291" s="538" t="s">
        <v>2582</v>
      </c>
      <c r="B291" s="536" t="s">
        <v>77</v>
      </c>
      <c r="C291" s="537"/>
      <c r="D291" s="504" t="s">
        <v>77</v>
      </c>
      <c r="E291" s="496" t="s">
        <v>76</v>
      </c>
      <c r="F291" s="496" t="s">
        <v>2193</v>
      </c>
      <c r="G291" s="496" t="s">
        <v>2231</v>
      </c>
      <c r="H291" s="504" t="s">
        <v>2591</v>
      </c>
      <c r="I291" s="496"/>
      <c r="J291" s="496" t="s">
        <v>2195</v>
      </c>
      <c r="K291" s="504">
        <v>57</v>
      </c>
      <c r="L291" s="536" t="s">
        <v>2583</v>
      </c>
      <c r="M291" s="496" t="s">
        <v>2704</v>
      </c>
    </row>
    <row r="292" spans="1:13" hidden="1">
      <c r="A292" s="538" t="s">
        <v>2582</v>
      </c>
      <c r="B292" s="536" t="s">
        <v>851</v>
      </c>
      <c r="C292" s="537"/>
      <c r="D292" s="504" t="s">
        <v>851</v>
      </c>
      <c r="E292" s="496" t="s">
        <v>454</v>
      </c>
      <c r="F292" s="496" t="s">
        <v>2193</v>
      </c>
      <c r="G292" s="496" t="s">
        <v>2202</v>
      </c>
      <c r="H292" s="504">
        <v>20</v>
      </c>
      <c r="I292" s="496"/>
      <c r="J292" s="496" t="s">
        <v>2195</v>
      </c>
      <c r="K292" s="504">
        <v>58</v>
      </c>
      <c r="L292" s="504" t="s">
        <v>2583</v>
      </c>
      <c r="M292" s="496" t="s">
        <v>2705</v>
      </c>
    </row>
    <row r="293" spans="1:13" hidden="1">
      <c r="A293" s="538" t="s">
        <v>2582</v>
      </c>
      <c r="B293" s="536" t="s">
        <v>221</v>
      </c>
      <c r="C293" s="537"/>
      <c r="D293" s="504" t="s">
        <v>221</v>
      </c>
      <c r="E293" s="496" t="s">
        <v>173</v>
      </c>
      <c r="F293" s="496" t="s">
        <v>2193</v>
      </c>
      <c r="G293" s="496" t="s">
        <v>2202</v>
      </c>
      <c r="H293" s="504">
        <v>20</v>
      </c>
      <c r="I293" s="496"/>
      <c r="J293" s="496" t="s">
        <v>2195</v>
      </c>
      <c r="K293" s="504">
        <v>59</v>
      </c>
      <c r="L293" s="504" t="s">
        <v>2583</v>
      </c>
      <c r="M293" s="496" t="s">
        <v>2706</v>
      </c>
    </row>
    <row r="294" spans="1:13" hidden="1">
      <c r="A294" s="538" t="s">
        <v>2582</v>
      </c>
      <c r="B294" s="536" t="s">
        <v>2707</v>
      </c>
      <c r="C294" s="537"/>
      <c r="D294" s="504" t="s">
        <v>2707</v>
      </c>
      <c r="E294" s="496" t="s">
        <v>2708</v>
      </c>
      <c r="F294" s="496" t="s">
        <v>2193</v>
      </c>
      <c r="G294" s="496" t="s">
        <v>2202</v>
      </c>
      <c r="H294" s="504">
        <v>20</v>
      </c>
      <c r="I294" s="496"/>
      <c r="J294" s="496" t="s">
        <v>2195</v>
      </c>
      <c r="K294" s="504">
        <v>60</v>
      </c>
      <c r="L294" s="536" t="s">
        <v>2583</v>
      </c>
      <c r="M294" s="496" t="s">
        <v>2709</v>
      </c>
    </row>
    <row r="295" spans="1:13" hidden="1">
      <c r="A295" s="538" t="s">
        <v>2582</v>
      </c>
      <c r="B295" s="536" t="s">
        <v>2710</v>
      </c>
      <c r="C295" s="537"/>
      <c r="D295" s="504" t="s">
        <v>2710</v>
      </c>
      <c r="E295" s="496" t="s">
        <v>2711</v>
      </c>
      <c r="F295" s="496" t="s">
        <v>2193</v>
      </c>
      <c r="G295" s="496" t="s">
        <v>2202</v>
      </c>
      <c r="H295" s="504">
        <v>240</v>
      </c>
      <c r="I295" s="496"/>
      <c r="J295" s="496" t="s">
        <v>2195</v>
      </c>
      <c r="K295" s="504">
        <v>61</v>
      </c>
      <c r="L295" s="504" t="s">
        <v>2583</v>
      </c>
      <c r="M295" s="496" t="s">
        <v>2710</v>
      </c>
    </row>
    <row r="296" spans="1:13" hidden="1">
      <c r="A296" s="538" t="s">
        <v>2582</v>
      </c>
      <c r="B296" s="536"/>
      <c r="C296" s="537"/>
      <c r="D296" s="504"/>
      <c r="E296" s="496" t="s">
        <v>2712</v>
      </c>
      <c r="F296" s="496" t="s">
        <v>2193</v>
      </c>
      <c r="G296" s="496" t="s">
        <v>2231</v>
      </c>
      <c r="H296" s="504">
        <v>18</v>
      </c>
      <c r="I296" s="496"/>
      <c r="J296" s="496" t="s">
        <v>2195</v>
      </c>
      <c r="K296" s="504">
        <v>62</v>
      </c>
      <c r="L296" s="504" t="s">
        <v>2583</v>
      </c>
      <c r="M296" s="496" t="s">
        <v>2713</v>
      </c>
    </row>
    <row r="297" spans="1:13" hidden="1">
      <c r="A297" s="538" t="s">
        <v>2582</v>
      </c>
      <c r="B297" s="536" t="s">
        <v>81</v>
      </c>
      <c r="C297" s="537"/>
      <c r="D297" s="504" t="s">
        <v>81</v>
      </c>
      <c r="E297" s="496" t="s">
        <v>80</v>
      </c>
      <c r="F297" s="496" t="s">
        <v>2193</v>
      </c>
      <c r="G297" s="496" t="s">
        <v>2194</v>
      </c>
      <c r="H297" s="504">
        <v>10</v>
      </c>
      <c r="I297" s="496"/>
      <c r="J297" s="496" t="s">
        <v>2195</v>
      </c>
      <c r="K297" s="504">
        <v>63</v>
      </c>
      <c r="L297" s="536" t="s">
        <v>2583</v>
      </c>
      <c r="M297" s="496" t="s">
        <v>2714</v>
      </c>
    </row>
    <row r="298" spans="1:13" hidden="1">
      <c r="A298" s="538" t="s">
        <v>2582</v>
      </c>
      <c r="B298" s="536" t="s">
        <v>2715</v>
      </c>
      <c r="C298" s="537"/>
      <c r="D298" s="504" t="s">
        <v>2715</v>
      </c>
      <c r="E298" s="496" t="s">
        <v>2716</v>
      </c>
      <c r="F298" s="496" t="s">
        <v>2193</v>
      </c>
      <c r="G298" s="496" t="s">
        <v>2194</v>
      </c>
      <c r="H298" s="504">
        <v>10</v>
      </c>
      <c r="I298" s="496"/>
      <c r="J298" s="496" t="s">
        <v>2195</v>
      </c>
      <c r="K298" s="504">
        <v>64</v>
      </c>
      <c r="L298" s="504" t="s">
        <v>2583</v>
      </c>
      <c r="M298" s="496" t="s">
        <v>2717</v>
      </c>
    </row>
    <row r="299" spans="1:13" hidden="1">
      <c r="A299" s="538" t="s">
        <v>2582</v>
      </c>
      <c r="B299" s="536" t="s">
        <v>2718</v>
      </c>
      <c r="C299" s="537"/>
      <c r="D299" s="504" t="s">
        <v>2718</v>
      </c>
      <c r="E299" s="496" t="s">
        <v>2719</v>
      </c>
      <c r="F299" s="496" t="s">
        <v>2193</v>
      </c>
      <c r="G299" s="496" t="s">
        <v>2194</v>
      </c>
      <c r="H299" s="504">
        <v>10</v>
      </c>
      <c r="I299" s="496"/>
      <c r="J299" s="496" t="s">
        <v>2195</v>
      </c>
      <c r="K299" s="504">
        <v>65</v>
      </c>
      <c r="L299" s="504" t="s">
        <v>2583</v>
      </c>
      <c r="M299" s="496" t="s">
        <v>2718</v>
      </c>
    </row>
    <row r="300" spans="1:13" hidden="1">
      <c r="A300" s="538" t="s">
        <v>2582</v>
      </c>
      <c r="B300" s="536" t="s">
        <v>264</v>
      </c>
      <c r="C300" s="537"/>
      <c r="D300" s="504" t="s">
        <v>264</v>
      </c>
      <c r="E300" s="496" t="s">
        <v>203</v>
      </c>
      <c r="F300" s="496" t="s">
        <v>2193</v>
      </c>
      <c r="G300" s="496" t="s">
        <v>2202</v>
      </c>
      <c r="H300" s="504">
        <v>20</v>
      </c>
      <c r="I300" s="496"/>
      <c r="J300" s="496" t="s">
        <v>2195</v>
      </c>
      <c r="K300" s="504">
        <v>66</v>
      </c>
      <c r="L300" s="536" t="s">
        <v>2583</v>
      </c>
      <c r="M300" s="496" t="s">
        <v>2720</v>
      </c>
    </row>
    <row r="301" spans="1:13" hidden="1">
      <c r="A301" s="538" t="s">
        <v>2582</v>
      </c>
      <c r="B301" s="536" t="s">
        <v>2721</v>
      </c>
      <c r="C301" s="537"/>
      <c r="D301" s="504" t="s">
        <v>2721</v>
      </c>
      <c r="E301" s="496" t="s">
        <v>2722</v>
      </c>
      <c r="F301" s="496" t="s">
        <v>2193</v>
      </c>
      <c r="G301" s="496" t="s">
        <v>2231</v>
      </c>
      <c r="H301" s="504">
        <v>18</v>
      </c>
      <c r="I301" s="496"/>
      <c r="J301" s="496" t="s">
        <v>2195</v>
      </c>
      <c r="K301" s="504">
        <v>67</v>
      </c>
      <c r="L301" s="504" t="s">
        <v>2583</v>
      </c>
      <c r="M301" s="496" t="s">
        <v>2723</v>
      </c>
    </row>
    <row r="302" spans="1:13" hidden="1">
      <c r="A302" s="538" t="s">
        <v>2582</v>
      </c>
      <c r="B302" s="536" t="s">
        <v>303</v>
      </c>
      <c r="C302" s="537"/>
      <c r="D302" s="504" t="s">
        <v>303</v>
      </c>
      <c r="E302" s="496" t="s">
        <v>2724</v>
      </c>
      <c r="F302" s="496" t="s">
        <v>2193</v>
      </c>
      <c r="G302" s="496" t="s">
        <v>2194</v>
      </c>
      <c r="H302" s="504">
        <v>10</v>
      </c>
      <c r="I302" s="496"/>
      <c r="J302" s="496" t="s">
        <v>2195</v>
      </c>
      <c r="K302" s="504">
        <v>68</v>
      </c>
      <c r="L302" s="504" t="s">
        <v>2583</v>
      </c>
      <c r="M302" s="496" t="s">
        <v>303</v>
      </c>
    </row>
    <row r="303" spans="1:13" hidden="1">
      <c r="A303" s="538" t="s">
        <v>2582</v>
      </c>
      <c r="B303" s="536" t="s">
        <v>2725</v>
      </c>
      <c r="C303" s="537"/>
      <c r="D303" s="504" t="s">
        <v>2725</v>
      </c>
      <c r="E303" s="496" t="s">
        <v>2726</v>
      </c>
      <c r="F303" s="496" t="s">
        <v>2193</v>
      </c>
      <c r="G303" s="496" t="s">
        <v>2194</v>
      </c>
      <c r="H303" s="504">
        <v>10</v>
      </c>
      <c r="I303" s="496"/>
      <c r="J303" s="496" t="s">
        <v>2195</v>
      </c>
      <c r="K303" s="504">
        <v>69</v>
      </c>
      <c r="L303" s="536" t="s">
        <v>2583</v>
      </c>
      <c r="M303" s="496" t="s">
        <v>2727</v>
      </c>
    </row>
    <row r="304" spans="1:13" hidden="1">
      <c r="A304" s="538" t="s">
        <v>2582</v>
      </c>
      <c r="B304" s="536" t="s">
        <v>2728</v>
      </c>
      <c r="C304" s="537"/>
      <c r="D304" s="504" t="s">
        <v>2728</v>
      </c>
      <c r="E304" s="496" t="s">
        <v>2729</v>
      </c>
      <c r="F304" s="496" t="s">
        <v>2193</v>
      </c>
      <c r="G304" s="496" t="s">
        <v>2194</v>
      </c>
      <c r="H304" s="504">
        <v>10</v>
      </c>
      <c r="I304" s="496"/>
      <c r="J304" s="496" t="s">
        <v>2195</v>
      </c>
      <c r="K304" s="504">
        <v>70</v>
      </c>
      <c r="L304" s="504" t="s">
        <v>2583</v>
      </c>
      <c r="M304" s="496" t="s">
        <v>2730</v>
      </c>
    </row>
    <row r="305" spans="1:13" hidden="1">
      <c r="A305" s="538" t="s">
        <v>2582</v>
      </c>
      <c r="B305" s="536" t="s">
        <v>83</v>
      </c>
      <c r="C305" s="537"/>
      <c r="D305" s="504" t="s">
        <v>83</v>
      </c>
      <c r="E305" s="496" t="s">
        <v>82</v>
      </c>
      <c r="F305" s="496" t="s">
        <v>2193</v>
      </c>
      <c r="G305" s="496" t="s">
        <v>2194</v>
      </c>
      <c r="H305" s="504">
        <v>10</v>
      </c>
      <c r="I305" s="496"/>
      <c r="J305" s="496" t="s">
        <v>2195</v>
      </c>
      <c r="K305" s="504">
        <v>71</v>
      </c>
      <c r="L305" s="504" t="s">
        <v>2583</v>
      </c>
      <c r="M305" s="496" t="s">
        <v>2731</v>
      </c>
    </row>
    <row r="306" spans="1:13" hidden="1">
      <c r="A306" s="538" t="s">
        <v>2582</v>
      </c>
      <c r="B306" s="536" t="s">
        <v>2732</v>
      </c>
      <c r="C306" s="537"/>
      <c r="D306" s="504" t="s">
        <v>2732</v>
      </c>
      <c r="E306" s="496" t="s">
        <v>2733</v>
      </c>
      <c r="F306" s="496" t="s">
        <v>2193</v>
      </c>
      <c r="G306" s="496" t="s">
        <v>2231</v>
      </c>
      <c r="H306" s="504">
        <v>18</v>
      </c>
      <c r="I306" s="496"/>
      <c r="J306" s="496" t="s">
        <v>2195</v>
      </c>
      <c r="K306" s="504">
        <v>72</v>
      </c>
      <c r="L306" s="536" t="s">
        <v>2583</v>
      </c>
      <c r="M306" s="496" t="s">
        <v>2734</v>
      </c>
    </row>
    <row r="307" spans="1:13" hidden="1">
      <c r="A307" s="538" t="s">
        <v>2582</v>
      </c>
      <c r="B307" s="536" t="s">
        <v>2735</v>
      </c>
      <c r="C307" s="537"/>
      <c r="D307" s="504" t="s">
        <v>2735</v>
      </c>
      <c r="E307" s="496" t="s">
        <v>2736</v>
      </c>
      <c r="F307" s="496" t="s">
        <v>2193</v>
      </c>
      <c r="G307" s="496" t="s">
        <v>2231</v>
      </c>
      <c r="H307" s="504" t="s">
        <v>2648</v>
      </c>
      <c r="I307" s="496"/>
      <c r="J307" s="496" t="s">
        <v>2195</v>
      </c>
      <c r="K307" s="504">
        <v>73</v>
      </c>
      <c r="L307" s="504" t="s">
        <v>2583</v>
      </c>
      <c r="M307" s="496" t="s">
        <v>2737</v>
      </c>
    </row>
    <row r="308" spans="1:13" hidden="1">
      <c r="A308" s="538" t="s">
        <v>2582</v>
      </c>
      <c r="B308" s="536" t="s">
        <v>2738</v>
      </c>
      <c r="C308" s="537"/>
      <c r="D308" s="504" t="s">
        <v>2738</v>
      </c>
      <c r="E308" s="496" t="s">
        <v>2739</v>
      </c>
      <c r="F308" s="496" t="s">
        <v>2193</v>
      </c>
      <c r="G308" s="496" t="s">
        <v>2455</v>
      </c>
      <c r="H308" s="504"/>
      <c r="I308" s="496"/>
      <c r="J308" s="496" t="s">
        <v>2195</v>
      </c>
      <c r="K308" s="504">
        <v>74</v>
      </c>
      <c r="L308" s="504" t="s">
        <v>2583</v>
      </c>
      <c r="M308" s="496" t="s">
        <v>2740</v>
      </c>
    </row>
    <row r="309" spans="1:13" hidden="1">
      <c r="A309" s="538" t="s">
        <v>2582</v>
      </c>
      <c r="B309" s="536" t="s">
        <v>2741</v>
      </c>
      <c r="C309" s="537"/>
      <c r="D309" s="504" t="s">
        <v>2741</v>
      </c>
      <c r="E309" s="496" t="s">
        <v>2742</v>
      </c>
      <c r="F309" s="496" t="s">
        <v>2193</v>
      </c>
      <c r="G309" s="496" t="s">
        <v>2231</v>
      </c>
      <c r="H309" s="504" t="s">
        <v>2591</v>
      </c>
      <c r="I309" s="496"/>
      <c r="J309" s="496" t="s">
        <v>2195</v>
      </c>
      <c r="K309" s="504">
        <v>75</v>
      </c>
      <c r="L309" s="536" t="s">
        <v>2583</v>
      </c>
      <c r="M309" s="496" t="s">
        <v>2741</v>
      </c>
    </row>
    <row r="310" spans="1:13" hidden="1">
      <c r="A310" s="538" t="s">
        <v>2582</v>
      </c>
      <c r="B310" s="536" t="s">
        <v>2743</v>
      </c>
      <c r="C310" s="537"/>
      <c r="D310" s="504" t="s">
        <v>2743</v>
      </c>
      <c r="E310" s="496" t="s">
        <v>2744</v>
      </c>
      <c r="F310" s="496" t="s">
        <v>2193</v>
      </c>
      <c r="G310" s="496" t="s">
        <v>2202</v>
      </c>
      <c r="H310" s="504">
        <v>20</v>
      </c>
      <c r="I310" s="496"/>
      <c r="J310" s="496" t="s">
        <v>2195</v>
      </c>
      <c r="K310" s="504">
        <v>76</v>
      </c>
      <c r="L310" s="504" t="s">
        <v>2583</v>
      </c>
      <c r="M310" s="496" t="s">
        <v>2745</v>
      </c>
    </row>
    <row r="311" spans="1:13" hidden="1">
      <c r="A311" s="538" t="s">
        <v>2582</v>
      </c>
      <c r="B311" s="536" t="s">
        <v>2746</v>
      </c>
      <c r="C311" s="537"/>
      <c r="D311" s="504" t="s">
        <v>2746</v>
      </c>
      <c r="E311" s="496" t="s">
        <v>2747</v>
      </c>
      <c r="F311" s="496" t="s">
        <v>2193</v>
      </c>
      <c r="G311" s="496" t="s">
        <v>2194</v>
      </c>
      <c r="H311" s="504">
        <v>10</v>
      </c>
      <c r="I311" s="496"/>
      <c r="J311" s="496" t="s">
        <v>2195</v>
      </c>
      <c r="K311" s="504">
        <v>77</v>
      </c>
      <c r="L311" s="504" t="s">
        <v>2583</v>
      </c>
      <c r="M311" s="496" t="s">
        <v>2746</v>
      </c>
    </row>
    <row r="312" spans="1:13" hidden="1">
      <c r="A312" s="538" t="s">
        <v>2582</v>
      </c>
      <c r="B312" s="536" t="s">
        <v>65</v>
      </c>
      <c r="C312" s="537"/>
      <c r="D312" s="504" t="s">
        <v>65</v>
      </c>
      <c r="E312" s="496" t="s">
        <v>2748</v>
      </c>
      <c r="F312" s="496" t="s">
        <v>2193</v>
      </c>
      <c r="G312" s="496" t="s">
        <v>2231</v>
      </c>
      <c r="H312" s="504">
        <v>18</v>
      </c>
      <c r="I312" s="496"/>
      <c r="J312" s="496" t="s">
        <v>2195</v>
      </c>
      <c r="K312" s="504">
        <v>78</v>
      </c>
      <c r="L312" s="536" t="s">
        <v>2583</v>
      </c>
      <c r="M312" s="496" t="s">
        <v>2749</v>
      </c>
    </row>
    <row r="313" spans="1:13" hidden="1">
      <c r="A313" s="538" t="s">
        <v>2582</v>
      </c>
      <c r="B313" s="536" t="s">
        <v>2750</v>
      </c>
      <c r="C313" s="537"/>
      <c r="D313" s="504" t="s">
        <v>2750</v>
      </c>
      <c r="E313" s="496" t="s">
        <v>2751</v>
      </c>
      <c r="F313" s="496" t="s">
        <v>2193</v>
      </c>
      <c r="G313" s="496" t="s">
        <v>2231</v>
      </c>
      <c r="H313" s="504">
        <v>18</v>
      </c>
      <c r="I313" s="496"/>
      <c r="J313" s="496" t="s">
        <v>2195</v>
      </c>
      <c r="K313" s="504">
        <v>79</v>
      </c>
      <c r="L313" s="504" t="s">
        <v>2583</v>
      </c>
      <c r="M313" s="496" t="s">
        <v>2750</v>
      </c>
    </row>
    <row r="314" spans="1:13" hidden="1">
      <c r="A314" s="538" t="s">
        <v>2582</v>
      </c>
      <c r="B314" s="536" t="s">
        <v>2752</v>
      </c>
      <c r="C314" s="537"/>
      <c r="D314" s="504" t="s">
        <v>2752</v>
      </c>
      <c r="E314" s="496" t="s">
        <v>2753</v>
      </c>
      <c r="F314" s="496" t="s">
        <v>2193</v>
      </c>
      <c r="G314" s="496" t="s">
        <v>2231</v>
      </c>
      <c r="H314" s="504">
        <v>18</v>
      </c>
      <c r="I314" s="496"/>
      <c r="J314" s="496" t="s">
        <v>2195</v>
      </c>
      <c r="K314" s="504">
        <v>80</v>
      </c>
      <c r="L314" s="504" t="s">
        <v>2583</v>
      </c>
      <c r="M314" s="496" t="s">
        <v>2752</v>
      </c>
    </row>
    <row r="315" spans="1:13" hidden="1">
      <c r="A315" s="538" t="s">
        <v>2582</v>
      </c>
      <c r="B315" s="536" t="s">
        <v>2754</v>
      </c>
      <c r="C315" s="537"/>
      <c r="D315" s="504" t="s">
        <v>2754</v>
      </c>
      <c r="E315" s="496" t="s">
        <v>2755</v>
      </c>
      <c r="F315" s="496" t="s">
        <v>2193</v>
      </c>
      <c r="G315" s="496" t="s">
        <v>2231</v>
      </c>
      <c r="H315" s="504">
        <v>18</v>
      </c>
      <c r="I315" s="496"/>
      <c r="J315" s="496" t="s">
        <v>2195</v>
      </c>
      <c r="K315" s="504">
        <v>81</v>
      </c>
      <c r="L315" s="536" t="s">
        <v>2583</v>
      </c>
      <c r="M315" s="496" t="s">
        <v>2756</v>
      </c>
    </row>
    <row r="316" spans="1:13" hidden="1">
      <c r="A316" s="538" t="s">
        <v>2582</v>
      </c>
      <c r="B316" s="536" t="s">
        <v>2757</v>
      </c>
      <c r="C316" s="537"/>
      <c r="D316" s="504" t="s">
        <v>2757</v>
      </c>
      <c r="E316" s="496" t="s">
        <v>2758</v>
      </c>
      <c r="F316" s="496" t="s">
        <v>2193</v>
      </c>
      <c r="G316" s="496" t="s">
        <v>2194</v>
      </c>
      <c r="H316" s="504">
        <v>10</v>
      </c>
      <c r="I316" s="496"/>
      <c r="J316" s="496" t="s">
        <v>2195</v>
      </c>
      <c r="K316" s="504">
        <v>82</v>
      </c>
      <c r="L316" s="504" t="s">
        <v>2583</v>
      </c>
      <c r="M316" s="496" t="s">
        <v>2757</v>
      </c>
    </row>
    <row r="317" spans="1:13" hidden="1">
      <c r="A317" s="538" t="s">
        <v>2582</v>
      </c>
      <c r="B317" s="536" t="s">
        <v>2759</v>
      </c>
      <c r="C317" s="537"/>
      <c r="D317" s="504" t="s">
        <v>2759</v>
      </c>
      <c r="E317" s="496" t="s">
        <v>2760</v>
      </c>
      <c r="F317" s="496" t="s">
        <v>2193</v>
      </c>
      <c r="G317" s="496" t="s">
        <v>2194</v>
      </c>
      <c r="H317" s="504">
        <v>10</v>
      </c>
      <c r="I317" s="496"/>
      <c r="J317" s="496" t="s">
        <v>2195</v>
      </c>
      <c r="K317" s="504">
        <v>83</v>
      </c>
      <c r="L317" s="504" t="s">
        <v>2583</v>
      </c>
      <c r="M317" s="496" t="s">
        <v>2761</v>
      </c>
    </row>
    <row r="318" spans="1:13" hidden="1">
      <c r="A318" s="538" t="s">
        <v>2582</v>
      </c>
      <c r="B318" s="536" t="s">
        <v>2762</v>
      </c>
      <c r="C318" s="537"/>
      <c r="D318" s="504" t="s">
        <v>2762</v>
      </c>
      <c r="E318" s="496" t="s">
        <v>2763</v>
      </c>
      <c r="F318" s="496" t="s">
        <v>2193</v>
      </c>
      <c r="G318" s="496" t="s">
        <v>2231</v>
      </c>
      <c r="H318" s="504" t="s">
        <v>2648</v>
      </c>
      <c r="I318" s="496"/>
      <c r="J318" s="496" t="s">
        <v>2195</v>
      </c>
      <c r="K318" s="504">
        <v>84</v>
      </c>
      <c r="L318" s="536" t="s">
        <v>2583</v>
      </c>
      <c r="M318" s="496" t="s">
        <v>2764</v>
      </c>
    </row>
    <row r="319" spans="1:13" hidden="1">
      <c r="A319" s="538" t="s">
        <v>2582</v>
      </c>
      <c r="B319" s="536" t="s">
        <v>2765</v>
      </c>
      <c r="C319" s="537"/>
      <c r="D319" s="504" t="s">
        <v>2765</v>
      </c>
      <c r="E319" s="496" t="s">
        <v>2766</v>
      </c>
      <c r="F319" s="496" t="s">
        <v>2193</v>
      </c>
      <c r="G319" s="496" t="s">
        <v>2231</v>
      </c>
      <c r="H319" s="504" t="s">
        <v>2648</v>
      </c>
      <c r="I319" s="496"/>
      <c r="J319" s="496" t="s">
        <v>2195</v>
      </c>
      <c r="K319" s="504">
        <v>85</v>
      </c>
      <c r="L319" s="504" t="s">
        <v>2583</v>
      </c>
      <c r="M319" s="496" t="s">
        <v>2767</v>
      </c>
    </row>
    <row r="320" spans="1:13" hidden="1">
      <c r="A320" s="538" t="s">
        <v>2582</v>
      </c>
      <c r="B320" s="536" t="s">
        <v>2768</v>
      </c>
      <c r="C320" s="537"/>
      <c r="D320" s="504" t="s">
        <v>2768</v>
      </c>
      <c r="E320" s="496" t="s">
        <v>2769</v>
      </c>
      <c r="F320" s="496" t="s">
        <v>2193</v>
      </c>
      <c r="G320" s="496" t="s">
        <v>2231</v>
      </c>
      <c r="H320" s="504">
        <v>18</v>
      </c>
      <c r="I320" s="496"/>
      <c r="J320" s="496" t="s">
        <v>2195</v>
      </c>
      <c r="K320" s="504">
        <v>86</v>
      </c>
      <c r="L320" s="504" t="s">
        <v>2583</v>
      </c>
      <c r="M320" s="496" t="s">
        <v>2768</v>
      </c>
    </row>
    <row r="321" spans="1:13" hidden="1">
      <c r="A321" s="538" t="s">
        <v>2582</v>
      </c>
      <c r="B321" s="536" t="s">
        <v>660</v>
      </c>
      <c r="C321" s="537"/>
      <c r="D321" s="504" t="s">
        <v>660</v>
      </c>
      <c r="E321" s="496" t="s">
        <v>349</v>
      </c>
      <c r="F321" s="496" t="s">
        <v>2193</v>
      </c>
      <c r="G321" s="496" t="s">
        <v>2202</v>
      </c>
      <c r="H321" s="504">
        <v>20</v>
      </c>
      <c r="I321" s="496"/>
      <c r="J321" s="496" t="s">
        <v>2195</v>
      </c>
      <c r="K321" s="504">
        <v>87</v>
      </c>
      <c r="L321" s="536" t="s">
        <v>2583</v>
      </c>
      <c r="M321" s="496" t="s">
        <v>2770</v>
      </c>
    </row>
    <row r="322" spans="1:13" hidden="1">
      <c r="A322" s="538" t="s">
        <v>2582</v>
      </c>
      <c r="B322" s="536" t="s">
        <v>2771</v>
      </c>
      <c r="C322" s="537"/>
      <c r="D322" s="504" t="s">
        <v>2771</v>
      </c>
      <c r="E322" s="496" t="s">
        <v>2772</v>
      </c>
      <c r="F322" s="496" t="s">
        <v>2193</v>
      </c>
      <c r="G322" s="496" t="s">
        <v>2231</v>
      </c>
      <c r="H322" s="504" t="s">
        <v>2648</v>
      </c>
      <c r="I322" s="496"/>
      <c r="J322" s="496" t="s">
        <v>2195</v>
      </c>
      <c r="K322" s="504">
        <v>88</v>
      </c>
      <c r="L322" s="504" t="s">
        <v>2583</v>
      </c>
      <c r="M322" s="496" t="s">
        <v>2773</v>
      </c>
    </row>
    <row r="323" spans="1:13" hidden="1">
      <c r="A323" s="538" t="s">
        <v>2582</v>
      </c>
      <c r="B323" s="536" t="s">
        <v>2774</v>
      </c>
      <c r="C323" s="537"/>
      <c r="D323" s="504" t="s">
        <v>2774</v>
      </c>
      <c r="E323" s="496" t="s">
        <v>2775</v>
      </c>
      <c r="F323" s="496" t="s">
        <v>2193</v>
      </c>
      <c r="G323" s="496" t="s">
        <v>2231</v>
      </c>
      <c r="H323" s="504" t="s">
        <v>2648</v>
      </c>
      <c r="I323" s="496"/>
      <c r="J323" s="496" t="s">
        <v>2195</v>
      </c>
      <c r="K323" s="504">
        <v>89</v>
      </c>
      <c r="L323" s="504" t="s">
        <v>2583</v>
      </c>
      <c r="M323" s="496" t="s">
        <v>2776</v>
      </c>
    </row>
    <row r="324" spans="1:13" hidden="1">
      <c r="A324" s="538" t="s">
        <v>2582</v>
      </c>
      <c r="B324" s="536" t="s">
        <v>2777</v>
      </c>
      <c r="C324" s="537"/>
      <c r="D324" s="504" t="s">
        <v>2777</v>
      </c>
      <c r="E324" s="496" t="s">
        <v>2778</v>
      </c>
      <c r="F324" s="496" t="s">
        <v>2193</v>
      </c>
      <c r="G324" s="496" t="s">
        <v>2231</v>
      </c>
      <c r="H324" s="504" t="s">
        <v>2779</v>
      </c>
      <c r="I324" s="496"/>
      <c r="J324" s="496" t="s">
        <v>2195</v>
      </c>
      <c r="K324" s="504">
        <v>90</v>
      </c>
      <c r="L324" s="536" t="s">
        <v>2583</v>
      </c>
      <c r="M324" s="496" t="s">
        <v>2780</v>
      </c>
    </row>
    <row r="325" spans="1:13" hidden="1">
      <c r="A325" s="538" t="s">
        <v>2582</v>
      </c>
      <c r="B325" s="536" t="s">
        <v>2781</v>
      </c>
      <c r="C325" s="537"/>
      <c r="D325" s="504" t="s">
        <v>2781</v>
      </c>
      <c r="E325" s="496" t="s">
        <v>2782</v>
      </c>
      <c r="F325" s="496" t="s">
        <v>2193</v>
      </c>
      <c r="G325" s="496" t="s">
        <v>2231</v>
      </c>
      <c r="H325" s="504" t="s">
        <v>2648</v>
      </c>
      <c r="I325" s="496"/>
      <c r="J325" s="496" t="s">
        <v>2195</v>
      </c>
      <c r="K325" s="504">
        <v>91</v>
      </c>
      <c r="L325" s="504" t="s">
        <v>2583</v>
      </c>
      <c r="M325" s="496" t="s">
        <v>2783</v>
      </c>
    </row>
    <row r="326" spans="1:13" hidden="1">
      <c r="A326" s="538" t="s">
        <v>2582</v>
      </c>
      <c r="B326" s="536" t="s">
        <v>227</v>
      </c>
      <c r="C326" s="537"/>
      <c r="D326" s="504" t="s">
        <v>227</v>
      </c>
      <c r="E326" s="496" t="s">
        <v>176</v>
      </c>
      <c r="F326" s="496" t="s">
        <v>2193</v>
      </c>
      <c r="G326" s="496" t="s">
        <v>2231</v>
      </c>
      <c r="H326" s="504">
        <v>18</v>
      </c>
      <c r="I326" s="496"/>
      <c r="J326" s="496" t="s">
        <v>2195</v>
      </c>
      <c r="K326" s="504">
        <v>92</v>
      </c>
      <c r="L326" s="504" t="s">
        <v>2583</v>
      </c>
      <c r="M326" s="496" t="s">
        <v>2784</v>
      </c>
    </row>
    <row r="327" spans="1:13" hidden="1">
      <c r="A327" s="538" t="s">
        <v>2582</v>
      </c>
      <c r="B327" s="536" t="s">
        <v>2785</v>
      </c>
      <c r="C327" s="537"/>
      <c r="D327" s="504" t="s">
        <v>2785</v>
      </c>
      <c r="E327" s="496" t="s">
        <v>2786</v>
      </c>
      <c r="F327" s="496" t="s">
        <v>2193</v>
      </c>
      <c r="G327" s="496" t="s">
        <v>2194</v>
      </c>
      <c r="H327" s="504">
        <v>10</v>
      </c>
      <c r="I327" s="496"/>
      <c r="J327" s="496" t="s">
        <v>2195</v>
      </c>
      <c r="K327" s="504">
        <v>93</v>
      </c>
      <c r="L327" s="536" t="s">
        <v>2583</v>
      </c>
      <c r="M327" s="496" t="s">
        <v>2787</v>
      </c>
    </row>
    <row r="328" spans="1:13" hidden="1">
      <c r="A328" s="538" t="s">
        <v>2582</v>
      </c>
      <c r="B328" s="536" t="s">
        <v>2788</v>
      </c>
      <c r="C328" s="537"/>
      <c r="D328" s="504" t="s">
        <v>2788</v>
      </c>
      <c r="E328" s="496" t="s">
        <v>2789</v>
      </c>
      <c r="F328" s="496" t="s">
        <v>2193</v>
      </c>
      <c r="G328" s="501" t="s">
        <v>2202</v>
      </c>
      <c r="H328" s="504">
        <v>20</v>
      </c>
      <c r="I328" s="496"/>
      <c r="J328" s="496" t="s">
        <v>2195</v>
      </c>
      <c r="K328" s="504">
        <v>94</v>
      </c>
      <c r="L328" s="504" t="s">
        <v>2583</v>
      </c>
      <c r="M328" s="496" t="s">
        <v>2790</v>
      </c>
    </row>
    <row r="329" spans="1:13" hidden="1">
      <c r="A329" s="538" t="s">
        <v>2582</v>
      </c>
      <c r="B329" s="536" t="s">
        <v>2791</v>
      </c>
      <c r="C329" s="537"/>
      <c r="D329" s="504" t="s">
        <v>2791</v>
      </c>
      <c r="E329" s="496" t="s">
        <v>2792</v>
      </c>
      <c r="F329" s="496" t="s">
        <v>2193</v>
      </c>
      <c r="G329" s="501" t="s">
        <v>2202</v>
      </c>
      <c r="H329" s="504">
        <v>20</v>
      </c>
      <c r="I329" s="496"/>
      <c r="J329" s="496" t="s">
        <v>2195</v>
      </c>
      <c r="K329" s="504">
        <v>95</v>
      </c>
      <c r="L329" s="504" t="s">
        <v>2583</v>
      </c>
      <c r="M329" s="496" t="s">
        <v>2793</v>
      </c>
    </row>
    <row r="330" spans="1:13" hidden="1">
      <c r="A330" s="538" t="s">
        <v>2582</v>
      </c>
      <c r="B330" s="536" t="s">
        <v>2794</v>
      </c>
      <c r="C330" s="537"/>
      <c r="D330" s="504" t="s">
        <v>2794</v>
      </c>
      <c r="E330" s="496" t="s">
        <v>2795</v>
      </c>
      <c r="F330" s="496" t="s">
        <v>2193</v>
      </c>
      <c r="G330" s="501" t="s">
        <v>2202</v>
      </c>
      <c r="H330" s="504">
        <v>20</v>
      </c>
      <c r="I330" s="496"/>
      <c r="J330" s="496" t="s">
        <v>2195</v>
      </c>
      <c r="K330" s="504">
        <v>96</v>
      </c>
      <c r="L330" s="536" t="s">
        <v>2583</v>
      </c>
      <c r="M330" s="496" t="s">
        <v>2796</v>
      </c>
    </row>
    <row r="331" spans="1:13" hidden="1">
      <c r="A331" s="538" t="s">
        <v>2582</v>
      </c>
      <c r="B331" s="536" t="s">
        <v>2797</v>
      </c>
      <c r="C331" s="537"/>
      <c r="D331" s="504" t="s">
        <v>2797</v>
      </c>
      <c r="E331" s="496" t="s">
        <v>2798</v>
      </c>
      <c r="F331" s="496" t="s">
        <v>2193</v>
      </c>
      <c r="G331" s="501" t="s">
        <v>2202</v>
      </c>
      <c r="H331" s="504">
        <v>20</v>
      </c>
      <c r="I331" s="496"/>
      <c r="J331" s="496" t="s">
        <v>2195</v>
      </c>
      <c r="K331" s="504">
        <v>97</v>
      </c>
      <c r="L331" s="504" t="s">
        <v>2583</v>
      </c>
      <c r="M331" s="496" t="s">
        <v>2799</v>
      </c>
    </row>
    <row r="332" spans="1:13" hidden="1">
      <c r="A332" s="538" t="s">
        <v>2582</v>
      </c>
      <c r="B332" s="536" t="s">
        <v>2800</v>
      </c>
      <c r="C332" s="537"/>
      <c r="D332" s="504" t="s">
        <v>2800</v>
      </c>
      <c r="E332" s="496" t="s">
        <v>2801</v>
      </c>
      <c r="F332" s="496" t="s">
        <v>2193</v>
      </c>
      <c r="G332" s="501" t="s">
        <v>2202</v>
      </c>
      <c r="H332" s="504">
        <v>20</v>
      </c>
      <c r="I332" s="496"/>
      <c r="J332" s="496" t="s">
        <v>2195</v>
      </c>
      <c r="K332" s="504">
        <v>98</v>
      </c>
      <c r="L332" s="504" t="s">
        <v>2583</v>
      </c>
      <c r="M332" s="496" t="s">
        <v>2802</v>
      </c>
    </row>
    <row r="333" spans="1:13" hidden="1">
      <c r="A333" s="538" t="s">
        <v>2582</v>
      </c>
      <c r="B333" s="536" t="s">
        <v>2803</v>
      </c>
      <c r="C333" s="537"/>
      <c r="D333" s="504" t="s">
        <v>2803</v>
      </c>
      <c r="E333" s="496" t="s">
        <v>2804</v>
      </c>
      <c r="F333" s="496" t="s">
        <v>2193</v>
      </c>
      <c r="G333" s="501" t="s">
        <v>2202</v>
      </c>
      <c r="H333" s="504">
        <v>20</v>
      </c>
      <c r="I333" s="496"/>
      <c r="J333" s="496" t="s">
        <v>2195</v>
      </c>
      <c r="K333" s="504">
        <v>99</v>
      </c>
      <c r="L333" s="536" t="s">
        <v>2583</v>
      </c>
      <c r="M333" s="496" t="s">
        <v>2805</v>
      </c>
    </row>
    <row r="334" spans="1:13" hidden="1">
      <c r="A334" s="538" t="s">
        <v>2582</v>
      </c>
      <c r="B334" s="536"/>
      <c r="C334" s="537"/>
      <c r="D334" s="504"/>
      <c r="E334" s="496" t="s">
        <v>2806</v>
      </c>
      <c r="F334" s="496" t="s">
        <v>2193</v>
      </c>
      <c r="G334" s="501" t="s">
        <v>2194</v>
      </c>
      <c r="H334" s="504">
        <v>10</v>
      </c>
      <c r="I334" s="496"/>
      <c r="J334" s="496" t="s">
        <v>2195</v>
      </c>
      <c r="K334" s="504">
        <v>100</v>
      </c>
      <c r="L334" s="504" t="s">
        <v>2583</v>
      </c>
      <c r="M334" s="496" t="s">
        <v>2807</v>
      </c>
    </row>
    <row r="335" spans="1:13" hidden="1">
      <c r="A335" s="538" t="s">
        <v>2582</v>
      </c>
      <c r="B335" s="536"/>
      <c r="C335" s="537"/>
      <c r="D335" s="504"/>
      <c r="E335" s="496" t="s">
        <v>2808</v>
      </c>
      <c r="F335" s="496" t="s">
        <v>2193</v>
      </c>
      <c r="G335" s="496" t="s">
        <v>2231</v>
      </c>
      <c r="H335" s="504" t="s">
        <v>2648</v>
      </c>
      <c r="I335" s="496"/>
      <c r="J335" s="496" t="s">
        <v>2195</v>
      </c>
      <c r="K335" s="504">
        <v>101</v>
      </c>
      <c r="L335" s="504" t="s">
        <v>2583</v>
      </c>
      <c r="M335" s="496" t="s">
        <v>2809</v>
      </c>
    </row>
    <row r="336" spans="1:13" hidden="1">
      <c r="A336" s="538" t="s">
        <v>2582</v>
      </c>
      <c r="B336" s="536"/>
      <c r="C336" s="537"/>
      <c r="D336" s="504"/>
      <c r="E336" s="496" t="s">
        <v>2810</v>
      </c>
      <c r="F336" s="496" t="s">
        <v>2193</v>
      </c>
      <c r="G336" s="501" t="s">
        <v>2202</v>
      </c>
      <c r="H336" s="504">
        <v>20</v>
      </c>
      <c r="I336" s="496"/>
      <c r="J336" s="496" t="s">
        <v>2195</v>
      </c>
      <c r="K336" s="504">
        <v>102</v>
      </c>
      <c r="L336" s="536" t="s">
        <v>2583</v>
      </c>
      <c r="M336" s="496" t="s">
        <v>2811</v>
      </c>
    </row>
    <row r="337" spans="1:13" hidden="1">
      <c r="A337" s="538" t="s">
        <v>2582</v>
      </c>
      <c r="B337" s="536"/>
      <c r="C337" s="537"/>
      <c r="D337" s="504"/>
      <c r="E337" s="496" t="s">
        <v>2812</v>
      </c>
      <c r="F337" s="496" t="s">
        <v>2193</v>
      </c>
      <c r="G337" s="496" t="s">
        <v>2231</v>
      </c>
      <c r="H337" s="504">
        <v>18</v>
      </c>
      <c r="I337" s="496"/>
      <c r="J337" s="496" t="s">
        <v>2195</v>
      </c>
      <c r="K337" s="504">
        <v>103</v>
      </c>
      <c r="L337" s="504" t="s">
        <v>2583</v>
      </c>
      <c r="M337" s="496" t="s">
        <v>2813</v>
      </c>
    </row>
    <row r="338" spans="1:13" hidden="1">
      <c r="A338" s="538" t="s">
        <v>2582</v>
      </c>
      <c r="B338" s="536"/>
      <c r="C338" s="537"/>
      <c r="D338" s="504"/>
      <c r="E338" s="496" t="s">
        <v>2814</v>
      </c>
      <c r="F338" s="496" t="s">
        <v>2193</v>
      </c>
      <c r="G338" s="501" t="s">
        <v>2194</v>
      </c>
      <c r="H338" s="504">
        <v>10</v>
      </c>
      <c r="I338" s="496"/>
      <c r="J338" s="496" t="s">
        <v>2195</v>
      </c>
      <c r="K338" s="504">
        <v>104</v>
      </c>
      <c r="L338" s="504" t="s">
        <v>2583</v>
      </c>
      <c r="M338" s="496" t="s">
        <v>2815</v>
      </c>
    </row>
    <row r="339" spans="1:13" hidden="1">
      <c r="A339" s="538" t="s">
        <v>2582</v>
      </c>
      <c r="B339" s="536"/>
      <c r="C339" s="537"/>
      <c r="D339" s="504"/>
      <c r="E339" s="496" t="s">
        <v>2816</v>
      </c>
      <c r="F339" s="496" t="s">
        <v>2193</v>
      </c>
      <c r="G339" s="501" t="s">
        <v>2202</v>
      </c>
      <c r="H339" s="504">
        <v>1</v>
      </c>
      <c r="I339" s="496"/>
      <c r="J339" s="496" t="s">
        <v>2195</v>
      </c>
      <c r="K339" s="504">
        <v>105</v>
      </c>
      <c r="L339" s="536" t="s">
        <v>2583</v>
      </c>
      <c r="M339" s="496" t="s">
        <v>2817</v>
      </c>
    </row>
    <row r="340" spans="1:13" hidden="1">
      <c r="A340" s="538" t="s">
        <v>2582</v>
      </c>
      <c r="B340" s="536" t="s">
        <v>2818</v>
      </c>
      <c r="C340" s="537"/>
      <c r="D340" s="504" t="s">
        <v>2818</v>
      </c>
      <c r="E340" s="60" t="s">
        <v>2819</v>
      </c>
      <c r="F340" s="496" t="s">
        <v>2193</v>
      </c>
      <c r="G340" s="501" t="s">
        <v>2202</v>
      </c>
      <c r="H340" s="504">
        <v>20</v>
      </c>
      <c r="I340" s="496"/>
      <c r="J340" s="496" t="s">
        <v>2195</v>
      </c>
      <c r="K340" s="504">
        <v>106</v>
      </c>
      <c r="L340" s="504" t="s">
        <v>2583</v>
      </c>
      <c r="M340" s="496" t="s">
        <v>2818</v>
      </c>
    </row>
    <row r="341" spans="1:13" hidden="1">
      <c r="A341" s="538" t="s">
        <v>2582</v>
      </c>
      <c r="B341" s="536" t="s">
        <v>2820</v>
      </c>
      <c r="C341" s="537"/>
      <c r="D341" s="504" t="s">
        <v>2820</v>
      </c>
      <c r="E341" s="496" t="s">
        <v>2821</v>
      </c>
      <c r="F341" s="496" t="s">
        <v>2193</v>
      </c>
      <c r="G341" s="496" t="s">
        <v>2231</v>
      </c>
      <c r="H341" s="504" t="s">
        <v>2591</v>
      </c>
      <c r="I341" s="496"/>
      <c r="J341" s="496" t="s">
        <v>2195</v>
      </c>
      <c r="K341" s="504">
        <v>107</v>
      </c>
      <c r="L341" s="504" t="s">
        <v>2583</v>
      </c>
      <c r="M341" s="496" t="s">
        <v>2822</v>
      </c>
    </row>
    <row r="342" spans="1:13" hidden="1">
      <c r="A342" s="538" t="s">
        <v>2582</v>
      </c>
      <c r="B342" s="536" t="s">
        <v>2823</v>
      </c>
      <c r="C342" s="537"/>
      <c r="D342" s="504" t="s">
        <v>2823</v>
      </c>
      <c r="E342" s="60" t="s">
        <v>2824</v>
      </c>
      <c r="F342" s="496" t="s">
        <v>2193</v>
      </c>
      <c r="G342" s="501" t="s">
        <v>2202</v>
      </c>
      <c r="H342" s="504">
        <v>20</v>
      </c>
      <c r="I342" s="496"/>
      <c r="J342" s="496" t="s">
        <v>2195</v>
      </c>
      <c r="K342" s="504">
        <v>108</v>
      </c>
      <c r="L342" s="536" t="s">
        <v>2583</v>
      </c>
      <c r="M342" s="496" t="s">
        <v>2825</v>
      </c>
    </row>
    <row r="343" spans="1:13" hidden="1">
      <c r="A343" s="538" t="s">
        <v>2582</v>
      </c>
      <c r="B343" s="536" t="s">
        <v>2826</v>
      </c>
      <c r="C343" s="537"/>
      <c r="D343" s="504" t="s">
        <v>2826</v>
      </c>
      <c r="E343" s="496" t="s">
        <v>2827</v>
      </c>
      <c r="F343" s="496" t="s">
        <v>2193</v>
      </c>
      <c r="G343" s="501" t="s">
        <v>2202</v>
      </c>
      <c r="H343" s="504">
        <v>1</v>
      </c>
      <c r="I343" s="496"/>
      <c r="J343" s="496" t="s">
        <v>2195</v>
      </c>
      <c r="K343" s="504">
        <v>109</v>
      </c>
      <c r="L343" s="504" t="s">
        <v>2583</v>
      </c>
      <c r="M343" s="496" t="s">
        <v>2828</v>
      </c>
    </row>
    <row r="344" spans="1:13" hidden="1">
      <c r="A344" s="538" t="s">
        <v>2582</v>
      </c>
      <c r="B344" s="536" t="s">
        <v>2829</v>
      </c>
      <c r="C344" s="537"/>
      <c r="D344" s="504" t="s">
        <v>2829</v>
      </c>
      <c r="E344" s="496" t="s">
        <v>2830</v>
      </c>
      <c r="F344" s="496" t="s">
        <v>2193</v>
      </c>
      <c r="G344" s="496" t="s">
        <v>2231</v>
      </c>
      <c r="H344" s="504" t="s">
        <v>2648</v>
      </c>
      <c r="I344" s="496"/>
      <c r="J344" s="496" t="s">
        <v>2195</v>
      </c>
      <c r="K344" s="504">
        <v>110</v>
      </c>
      <c r="L344" s="504" t="s">
        <v>2583</v>
      </c>
      <c r="M344" s="496" t="s">
        <v>2831</v>
      </c>
    </row>
    <row r="345" spans="1:13" hidden="1">
      <c r="A345" s="538" t="s">
        <v>2582</v>
      </c>
      <c r="B345" s="536" t="s">
        <v>2832</v>
      </c>
      <c r="C345" s="537"/>
      <c r="D345" s="504" t="s">
        <v>2832</v>
      </c>
      <c r="E345" s="496" t="s">
        <v>2833</v>
      </c>
      <c r="F345" s="496" t="s">
        <v>2193</v>
      </c>
      <c r="G345" s="496" t="s">
        <v>2231</v>
      </c>
      <c r="H345" s="504" t="s">
        <v>2648</v>
      </c>
      <c r="I345" s="496"/>
      <c r="J345" s="496" t="s">
        <v>2195</v>
      </c>
      <c r="K345" s="504">
        <v>111</v>
      </c>
      <c r="L345" s="536" t="s">
        <v>2583</v>
      </c>
      <c r="M345" s="496" t="s">
        <v>2834</v>
      </c>
    </row>
    <row r="346" spans="1:13" hidden="1">
      <c r="A346" s="538" t="s">
        <v>2582</v>
      </c>
      <c r="B346" s="536" t="s">
        <v>2835</v>
      </c>
      <c r="C346" s="537"/>
      <c r="D346" s="504" t="s">
        <v>2835</v>
      </c>
      <c r="E346" s="496" t="s">
        <v>2836</v>
      </c>
      <c r="F346" s="496" t="s">
        <v>2193</v>
      </c>
      <c r="G346" s="501" t="s">
        <v>2455</v>
      </c>
      <c r="H346" s="504"/>
      <c r="I346" s="496"/>
      <c r="J346" s="496" t="s">
        <v>2195</v>
      </c>
      <c r="K346" s="504">
        <v>112</v>
      </c>
      <c r="L346" s="504" t="s">
        <v>2583</v>
      </c>
      <c r="M346" s="496" t="s">
        <v>2837</v>
      </c>
    </row>
    <row r="347" spans="1:13" hidden="1">
      <c r="A347" s="538" t="s">
        <v>2582</v>
      </c>
      <c r="B347" s="536" t="s">
        <v>2838</v>
      </c>
      <c r="C347" s="537"/>
      <c r="D347" s="504" t="s">
        <v>2838</v>
      </c>
      <c r="E347" s="496" t="s">
        <v>2839</v>
      </c>
      <c r="F347" s="496" t="s">
        <v>2193</v>
      </c>
      <c r="G347" s="501" t="s">
        <v>2202</v>
      </c>
      <c r="H347" s="504">
        <v>1</v>
      </c>
      <c r="I347" s="496"/>
      <c r="J347" s="496" t="s">
        <v>2195</v>
      </c>
      <c r="K347" s="504">
        <v>113</v>
      </c>
      <c r="L347" s="504" t="s">
        <v>2583</v>
      </c>
      <c r="M347" s="496" t="s">
        <v>2840</v>
      </c>
    </row>
    <row r="348" spans="1:13" hidden="1">
      <c r="A348" s="538" t="s">
        <v>2582</v>
      </c>
      <c r="B348" s="536" t="s">
        <v>2841</v>
      </c>
      <c r="C348" s="537"/>
      <c r="D348" s="504" t="s">
        <v>2841</v>
      </c>
      <c r="E348" s="496" t="s">
        <v>2842</v>
      </c>
      <c r="F348" s="496" t="s">
        <v>2193</v>
      </c>
      <c r="G348" s="496" t="s">
        <v>2202</v>
      </c>
      <c r="H348" s="504">
        <v>20</v>
      </c>
      <c r="I348" s="496"/>
      <c r="J348" s="496" t="s">
        <v>2195</v>
      </c>
      <c r="K348" s="504">
        <v>114</v>
      </c>
      <c r="L348" s="536" t="s">
        <v>2583</v>
      </c>
      <c r="M348" s="496" t="s">
        <v>2843</v>
      </c>
    </row>
    <row r="349" spans="1:13" hidden="1">
      <c r="A349" s="538" t="s">
        <v>2582</v>
      </c>
      <c r="B349" s="536" t="s">
        <v>2844</v>
      </c>
      <c r="C349" s="537"/>
      <c r="D349" s="504" t="s">
        <v>2844</v>
      </c>
      <c r="E349" s="496" t="s">
        <v>2845</v>
      </c>
      <c r="F349" s="496" t="s">
        <v>2193</v>
      </c>
      <c r="G349" s="496" t="s">
        <v>2202</v>
      </c>
      <c r="H349" s="504">
        <v>1</v>
      </c>
      <c r="I349" s="496"/>
      <c r="J349" s="496" t="s">
        <v>2195</v>
      </c>
      <c r="K349" s="504">
        <v>115</v>
      </c>
      <c r="L349" s="504" t="s">
        <v>2583</v>
      </c>
      <c r="M349" s="496" t="s">
        <v>2846</v>
      </c>
    </row>
    <row r="350" spans="1:13" hidden="1">
      <c r="A350" s="538" t="s">
        <v>2582</v>
      </c>
      <c r="B350" s="536" t="s">
        <v>2847</v>
      </c>
      <c r="C350" s="537"/>
      <c r="D350" s="504" t="s">
        <v>2847</v>
      </c>
      <c r="E350" s="496" t="s">
        <v>2848</v>
      </c>
      <c r="F350" s="496" t="s">
        <v>2193</v>
      </c>
      <c r="G350" s="496" t="s">
        <v>2202</v>
      </c>
      <c r="H350" s="504">
        <v>1</v>
      </c>
      <c r="I350" s="496"/>
      <c r="J350" s="496" t="s">
        <v>2195</v>
      </c>
      <c r="K350" s="504">
        <v>116</v>
      </c>
      <c r="L350" s="504" t="s">
        <v>2583</v>
      </c>
      <c r="M350" s="496" t="s">
        <v>2849</v>
      </c>
    </row>
    <row r="351" spans="1:13" hidden="1">
      <c r="A351" s="538" t="s">
        <v>2582</v>
      </c>
      <c r="B351" s="536" t="s">
        <v>1197</v>
      </c>
      <c r="C351" s="537"/>
      <c r="D351" s="504" t="s">
        <v>1197</v>
      </c>
      <c r="E351" s="496" t="s">
        <v>695</v>
      </c>
      <c r="F351" s="496" t="s">
        <v>2193</v>
      </c>
      <c r="G351" s="496" t="s">
        <v>2194</v>
      </c>
      <c r="H351" s="504">
        <v>10</v>
      </c>
      <c r="I351" s="496"/>
      <c r="J351" s="496" t="s">
        <v>2195</v>
      </c>
      <c r="K351" s="504">
        <v>117</v>
      </c>
      <c r="L351" s="536" t="s">
        <v>2583</v>
      </c>
      <c r="M351" s="496" t="s">
        <v>1197</v>
      </c>
    </row>
    <row r="352" spans="1:13" hidden="1">
      <c r="A352" s="538" t="s">
        <v>2582</v>
      </c>
      <c r="B352" s="536" t="s">
        <v>2850</v>
      </c>
      <c r="C352" s="537"/>
      <c r="D352" s="504" t="s">
        <v>2850</v>
      </c>
      <c r="E352" s="496" t="s">
        <v>2851</v>
      </c>
      <c r="F352" s="496" t="s">
        <v>2193</v>
      </c>
      <c r="G352" s="496" t="s">
        <v>2202</v>
      </c>
      <c r="H352" s="504">
        <v>1</v>
      </c>
      <c r="I352" s="496"/>
      <c r="J352" s="496" t="s">
        <v>2195</v>
      </c>
      <c r="K352" s="504">
        <v>118</v>
      </c>
      <c r="L352" s="504" t="s">
        <v>2583</v>
      </c>
      <c r="M352" s="496" t="s">
        <v>2850</v>
      </c>
    </row>
    <row r="353" spans="1:13" hidden="1">
      <c r="A353" s="538" t="s">
        <v>2582</v>
      </c>
      <c r="B353" s="536" t="s">
        <v>2852</v>
      </c>
      <c r="C353" s="537"/>
      <c r="D353" s="504" t="s">
        <v>2852</v>
      </c>
      <c r="E353" s="496" t="s">
        <v>2853</v>
      </c>
      <c r="F353" s="496" t="s">
        <v>2193</v>
      </c>
      <c r="G353" s="496" t="s">
        <v>2231</v>
      </c>
      <c r="H353" s="504" t="s">
        <v>2648</v>
      </c>
      <c r="I353" s="496"/>
      <c r="J353" s="496" t="s">
        <v>2195</v>
      </c>
      <c r="K353" s="504">
        <v>119</v>
      </c>
      <c r="L353" s="504" t="s">
        <v>2583</v>
      </c>
      <c r="M353" s="496" t="s">
        <v>2854</v>
      </c>
    </row>
    <row r="354" spans="1:13" hidden="1">
      <c r="A354" s="538" t="s">
        <v>2582</v>
      </c>
      <c r="B354" s="536" t="s">
        <v>2855</v>
      </c>
      <c r="C354" s="537"/>
      <c r="D354" s="504" t="s">
        <v>2855</v>
      </c>
      <c r="E354" s="496" t="s">
        <v>2856</v>
      </c>
      <c r="F354" s="496" t="s">
        <v>2193</v>
      </c>
      <c r="G354" s="496" t="s">
        <v>2194</v>
      </c>
      <c r="H354" s="504">
        <v>10</v>
      </c>
      <c r="I354" s="496"/>
      <c r="J354" s="496" t="s">
        <v>2195</v>
      </c>
      <c r="K354" s="504">
        <v>120</v>
      </c>
      <c r="L354" s="536" t="s">
        <v>2583</v>
      </c>
      <c r="M354" s="496" t="s">
        <v>2857</v>
      </c>
    </row>
    <row r="355" spans="1:13" hidden="1">
      <c r="A355" s="538" t="s">
        <v>2582</v>
      </c>
      <c r="B355" s="536" t="s">
        <v>2062</v>
      </c>
      <c r="C355" s="537"/>
      <c r="D355" s="504" t="s">
        <v>2062</v>
      </c>
      <c r="E355" s="496" t="s">
        <v>1460</v>
      </c>
      <c r="F355" s="496" t="s">
        <v>2193</v>
      </c>
      <c r="G355" s="496" t="s">
        <v>2194</v>
      </c>
      <c r="H355" s="504">
        <v>10</v>
      </c>
      <c r="I355" s="496"/>
      <c r="J355" s="496" t="s">
        <v>2195</v>
      </c>
      <c r="K355" s="504">
        <v>121</v>
      </c>
      <c r="L355" s="504" t="s">
        <v>2583</v>
      </c>
      <c r="M355" s="496" t="s">
        <v>2062</v>
      </c>
    </row>
    <row r="356" spans="1:13" hidden="1">
      <c r="A356" s="538" t="s">
        <v>2582</v>
      </c>
      <c r="B356" s="536" t="s">
        <v>2858</v>
      </c>
      <c r="C356" s="537"/>
      <c r="D356" s="504" t="s">
        <v>2858</v>
      </c>
      <c r="E356" s="496" t="s">
        <v>2859</v>
      </c>
      <c r="F356" s="496" t="s">
        <v>2193</v>
      </c>
      <c r="G356" s="496" t="s">
        <v>2231</v>
      </c>
      <c r="H356" s="504" t="s">
        <v>2860</v>
      </c>
      <c r="I356" s="496"/>
      <c r="J356" s="496" t="s">
        <v>2195</v>
      </c>
      <c r="K356" s="504">
        <v>122</v>
      </c>
      <c r="L356" s="504" t="s">
        <v>2583</v>
      </c>
      <c r="M356" s="496" t="s">
        <v>2858</v>
      </c>
    </row>
    <row r="357" spans="1:13" hidden="1">
      <c r="A357" s="538" t="s">
        <v>2582</v>
      </c>
      <c r="B357" s="536" t="s">
        <v>2861</v>
      </c>
      <c r="C357" s="537"/>
      <c r="D357" s="504" t="s">
        <v>2861</v>
      </c>
      <c r="E357" s="496" t="s">
        <v>2862</v>
      </c>
      <c r="F357" s="496" t="s">
        <v>2193</v>
      </c>
      <c r="G357" s="496" t="s">
        <v>2231</v>
      </c>
      <c r="H357" s="504">
        <v>18</v>
      </c>
      <c r="I357" s="496"/>
      <c r="J357" s="496" t="s">
        <v>2195</v>
      </c>
      <c r="K357" s="504">
        <v>123</v>
      </c>
      <c r="L357" s="536" t="s">
        <v>2583</v>
      </c>
      <c r="M357" s="496" t="s">
        <v>2863</v>
      </c>
    </row>
    <row r="358" spans="1:13" hidden="1">
      <c r="A358" s="538" t="s">
        <v>2582</v>
      </c>
      <c r="B358" s="536" t="s">
        <v>174</v>
      </c>
      <c r="C358" s="537"/>
      <c r="D358" s="504" t="s">
        <v>174</v>
      </c>
      <c r="E358" s="496" t="s">
        <v>2864</v>
      </c>
      <c r="F358" s="496" t="s">
        <v>2193</v>
      </c>
      <c r="G358" s="496" t="s">
        <v>2231</v>
      </c>
      <c r="H358" s="504">
        <v>18</v>
      </c>
      <c r="I358" s="496"/>
      <c r="J358" s="496" t="s">
        <v>2195</v>
      </c>
      <c r="K358" s="504">
        <v>124</v>
      </c>
      <c r="L358" s="504" t="s">
        <v>2583</v>
      </c>
      <c r="M358" s="496" t="s">
        <v>174</v>
      </c>
    </row>
    <row r="359" spans="1:13" hidden="1">
      <c r="A359" s="538" t="s">
        <v>2582</v>
      </c>
      <c r="B359" s="536" t="s">
        <v>2865</v>
      </c>
      <c r="C359" s="537"/>
      <c r="D359" s="504" t="s">
        <v>2865</v>
      </c>
      <c r="E359" s="496" t="s">
        <v>2866</v>
      </c>
      <c r="F359" s="496" t="s">
        <v>2193</v>
      </c>
      <c r="G359" s="496" t="s">
        <v>2194</v>
      </c>
      <c r="H359" s="504">
        <v>10</v>
      </c>
      <c r="I359" s="496"/>
      <c r="J359" s="496" t="s">
        <v>2195</v>
      </c>
      <c r="K359" s="504">
        <v>125</v>
      </c>
      <c r="L359" s="504" t="s">
        <v>2583</v>
      </c>
      <c r="M359" s="496" t="s">
        <v>2867</v>
      </c>
    </row>
    <row r="360" spans="1:13" hidden="1">
      <c r="A360" s="538" t="s">
        <v>2582</v>
      </c>
      <c r="B360" s="536" t="s">
        <v>2868</v>
      </c>
      <c r="C360" s="537"/>
      <c r="D360" s="504" t="s">
        <v>2868</v>
      </c>
      <c r="E360" s="496" t="s">
        <v>2869</v>
      </c>
      <c r="F360" s="496" t="s">
        <v>2193</v>
      </c>
      <c r="G360" s="496" t="s">
        <v>2202</v>
      </c>
      <c r="H360" s="504">
        <v>20</v>
      </c>
      <c r="I360" s="496"/>
      <c r="J360" s="496" t="s">
        <v>2195</v>
      </c>
      <c r="K360" s="504">
        <v>126</v>
      </c>
      <c r="L360" s="536" t="s">
        <v>2583</v>
      </c>
      <c r="M360" s="496" t="s">
        <v>2870</v>
      </c>
    </row>
    <row r="361" spans="1:13" hidden="1">
      <c r="A361" s="538" t="s">
        <v>2582</v>
      </c>
      <c r="B361" s="536" t="s">
        <v>2871</v>
      </c>
      <c r="C361" s="537"/>
      <c r="D361" s="504" t="s">
        <v>2871</v>
      </c>
      <c r="E361" s="496" t="s">
        <v>2872</v>
      </c>
      <c r="F361" s="496" t="s">
        <v>2193</v>
      </c>
      <c r="G361" s="496" t="s">
        <v>2202</v>
      </c>
      <c r="H361" s="504">
        <v>20</v>
      </c>
      <c r="I361" s="496"/>
      <c r="J361" s="496" t="s">
        <v>2195</v>
      </c>
      <c r="K361" s="504">
        <v>127</v>
      </c>
      <c r="L361" s="504" t="s">
        <v>2583</v>
      </c>
      <c r="M361" s="496" t="s">
        <v>2873</v>
      </c>
    </row>
    <row r="362" spans="1:13" hidden="1">
      <c r="A362" s="538" t="s">
        <v>2582</v>
      </c>
      <c r="B362" s="536" t="s">
        <v>1187</v>
      </c>
      <c r="C362" s="537"/>
      <c r="D362" s="504" t="s">
        <v>1187</v>
      </c>
      <c r="E362" s="496" t="s">
        <v>690</v>
      </c>
      <c r="F362" s="496" t="s">
        <v>2193</v>
      </c>
      <c r="G362" s="496" t="s">
        <v>2202</v>
      </c>
      <c r="H362" s="504">
        <v>20</v>
      </c>
      <c r="I362" s="496"/>
      <c r="J362" s="496" t="s">
        <v>2195</v>
      </c>
      <c r="K362" s="504">
        <v>128</v>
      </c>
      <c r="L362" s="504" t="s">
        <v>2583</v>
      </c>
      <c r="M362" s="496" t="s">
        <v>2874</v>
      </c>
    </row>
    <row r="363" spans="1:13" hidden="1">
      <c r="A363" s="538" t="s">
        <v>2582</v>
      </c>
      <c r="B363" s="536" t="s">
        <v>1742</v>
      </c>
      <c r="C363" s="537"/>
      <c r="D363" s="504" t="s">
        <v>1742</v>
      </c>
      <c r="E363" s="496" t="s">
        <v>1063</v>
      </c>
      <c r="F363" s="496" t="s">
        <v>2193</v>
      </c>
      <c r="G363" s="496" t="s">
        <v>2202</v>
      </c>
      <c r="H363" s="504">
        <v>20</v>
      </c>
      <c r="I363" s="496"/>
      <c r="J363" s="496" t="s">
        <v>2195</v>
      </c>
      <c r="K363" s="504">
        <v>129</v>
      </c>
      <c r="L363" s="536" t="s">
        <v>2583</v>
      </c>
      <c r="M363" s="496" t="s">
        <v>2875</v>
      </c>
    </row>
    <row r="364" spans="1:13" hidden="1">
      <c r="A364" s="538" t="s">
        <v>2582</v>
      </c>
      <c r="B364" s="536"/>
      <c r="C364" s="537"/>
      <c r="D364" s="504"/>
      <c r="E364" s="496" t="s">
        <v>2876</v>
      </c>
      <c r="F364" s="496" t="s">
        <v>2193</v>
      </c>
      <c r="G364" s="496" t="s">
        <v>2194</v>
      </c>
      <c r="H364" s="504">
        <v>10</v>
      </c>
      <c r="I364" s="496"/>
      <c r="J364" s="496" t="s">
        <v>2195</v>
      </c>
      <c r="K364" s="504">
        <v>130</v>
      </c>
      <c r="L364" s="504" t="s">
        <v>2583</v>
      </c>
      <c r="M364" s="496" t="s">
        <v>2877</v>
      </c>
    </row>
    <row r="365" spans="1:13" hidden="1">
      <c r="A365" s="538" t="s">
        <v>2582</v>
      </c>
      <c r="B365" s="536"/>
      <c r="C365" s="537"/>
      <c r="D365" s="504"/>
      <c r="E365" s="496" t="s">
        <v>2878</v>
      </c>
      <c r="F365" s="496" t="s">
        <v>2193</v>
      </c>
      <c r="G365" s="496" t="s">
        <v>2202</v>
      </c>
      <c r="H365" s="504">
        <v>8</v>
      </c>
      <c r="I365" s="496"/>
      <c r="J365" s="496" t="s">
        <v>2195</v>
      </c>
      <c r="K365" s="504">
        <v>131</v>
      </c>
      <c r="L365" s="504" t="s">
        <v>2583</v>
      </c>
      <c r="M365" s="496" t="s">
        <v>2879</v>
      </c>
    </row>
    <row r="366" spans="1:13" hidden="1">
      <c r="A366" s="538" t="s">
        <v>2582</v>
      </c>
      <c r="B366" s="536" t="s">
        <v>151</v>
      </c>
      <c r="C366" s="537"/>
      <c r="D366" s="504" t="s">
        <v>151</v>
      </c>
      <c r="E366" s="496" t="s">
        <v>2880</v>
      </c>
      <c r="F366" s="496" t="s">
        <v>2193</v>
      </c>
      <c r="G366" s="496" t="s">
        <v>2455</v>
      </c>
      <c r="H366" s="504"/>
      <c r="I366" s="496"/>
      <c r="J366" s="496" t="s">
        <v>2195</v>
      </c>
      <c r="K366" s="504">
        <v>132</v>
      </c>
      <c r="L366" s="536" t="s">
        <v>2583</v>
      </c>
      <c r="M366" s="496" t="s">
        <v>2881</v>
      </c>
    </row>
    <row r="367" spans="1:13" hidden="1">
      <c r="A367" s="538" t="s">
        <v>2582</v>
      </c>
      <c r="B367" s="536" t="s">
        <v>2882</v>
      </c>
      <c r="C367" s="537"/>
      <c r="D367" s="504" t="s">
        <v>2882</v>
      </c>
      <c r="E367" s="496" t="s">
        <v>2883</v>
      </c>
      <c r="F367" s="496" t="s">
        <v>2193</v>
      </c>
      <c r="G367" s="496" t="s">
        <v>2202</v>
      </c>
      <c r="H367" s="504">
        <v>1</v>
      </c>
      <c r="I367" s="496"/>
      <c r="J367" s="496" t="s">
        <v>2195</v>
      </c>
      <c r="K367" s="504">
        <v>133</v>
      </c>
      <c r="L367" s="504" t="s">
        <v>2583</v>
      </c>
      <c r="M367" s="496" t="s">
        <v>2884</v>
      </c>
    </row>
    <row r="368" spans="1:13" hidden="1">
      <c r="A368" s="538" t="s">
        <v>2582</v>
      </c>
      <c r="B368" s="536" t="s">
        <v>2885</v>
      </c>
      <c r="C368" s="537"/>
      <c r="D368" s="504" t="s">
        <v>2885</v>
      </c>
      <c r="E368" s="496" t="s">
        <v>2886</v>
      </c>
      <c r="F368" s="496" t="s">
        <v>2193</v>
      </c>
      <c r="G368" s="496" t="s">
        <v>2231</v>
      </c>
      <c r="H368" s="504" t="s">
        <v>2648</v>
      </c>
      <c r="I368" s="496"/>
      <c r="J368" s="496" t="s">
        <v>2195</v>
      </c>
      <c r="K368" s="504">
        <v>134</v>
      </c>
      <c r="L368" s="504" t="s">
        <v>2583</v>
      </c>
      <c r="M368" s="496" t="s">
        <v>2887</v>
      </c>
    </row>
    <row r="369" spans="1:13" hidden="1">
      <c r="A369" s="538" t="s">
        <v>2582</v>
      </c>
      <c r="B369" s="536" t="s">
        <v>2549</v>
      </c>
      <c r="C369" s="537"/>
      <c r="D369" s="504" t="s">
        <v>2549</v>
      </c>
      <c r="E369" s="496" t="s">
        <v>2550</v>
      </c>
      <c r="F369" s="496" t="s">
        <v>2193</v>
      </c>
      <c r="G369" s="496" t="s">
        <v>2202</v>
      </c>
      <c r="H369" s="504">
        <v>3</v>
      </c>
      <c r="I369" s="496"/>
      <c r="J369" s="496" t="s">
        <v>2195</v>
      </c>
      <c r="K369" s="504">
        <v>135</v>
      </c>
      <c r="L369" s="536" t="s">
        <v>2583</v>
      </c>
      <c r="M369" s="496" t="s">
        <v>2888</v>
      </c>
    </row>
    <row r="370" spans="1:13" hidden="1">
      <c r="A370" s="538" t="s">
        <v>2582</v>
      </c>
      <c r="B370" s="536" t="s">
        <v>2552</v>
      </c>
      <c r="C370" s="537"/>
      <c r="D370" s="504" t="s">
        <v>2552</v>
      </c>
      <c r="E370" s="496" t="s">
        <v>2553</v>
      </c>
      <c r="F370" s="496" t="s">
        <v>2193</v>
      </c>
      <c r="G370" s="496" t="s">
        <v>2202</v>
      </c>
      <c r="H370" s="504">
        <v>5</v>
      </c>
      <c r="I370" s="496"/>
      <c r="J370" s="496" t="s">
        <v>2195</v>
      </c>
      <c r="K370" s="504">
        <v>136</v>
      </c>
      <c r="L370" s="504" t="s">
        <v>2583</v>
      </c>
      <c r="M370" s="496" t="s">
        <v>2889</v>
      </c>
    </row>
    <row r="371" spans="1:13" hidden="1">
      <c r="A371" s="538" t="s">
        <v>2582</v>
      </c>
      <c r="B371" s="536"/>
      <c r="C371" s="537"/>
      <c r="D371" s="504"/>
      <c r="E371" s="496" t="s">
        <v>2555</v>
      </c>
      <c r="F371" s="496" t="s">
        <v>2193</v>
      </c>
      <c r="G371" s="496" t="s">
        <v>2202</v>
      </c>
      <c r="H371" s="504">
        <v>7</v>
      </c>
      <c r="I371" s="496"/>
      <c r="J371" s="496" t="s">
        <v>2195</v>
      </c>
      <c r="K371" s="504">
        <v>137</v>
      </c>
      <c r="L371" s="504" t="s">
        <v>2583</v>
      </c>
      <c r="M371" s="496" t="s">
        <v>2890</v>
      </c>
    </row>
    <row r="372" spans="1:13" hidden="1">
      <c r="A372" s="538" t="s">
        <v>2582</v>
      </c>
      <c r="B372" s="536" t="s">
        <v>2557</v>
      </c>
      <c r="C372" s="537"/>
      <c r="D372" s="504" t="s">
        <v>2557</v>
      </c>
      <c r="E372" s="496" t="s">
        <v>2558</v>
      </c>
      <c r="F372" s="496" t="s">
        <v>2193</v>
      </c>
      <c r="G372" s="496" t="s">
        <v>2202</v>
      </c>
      <c r="H372" s="504">
        <v>1</v>
      </c>
      <c r="I372" s="496"/>
      <c r="J372" s="496" t="s">
        <v>2195</v>
      </c>
      <c r="K372" s="504">
        <v>138</v>
      </c>
      <c r="L372" s="536" t="s">
        <v>2583</v>
      </c>
      <c r="M372" s="496" t="s">
        <v>2891</v>
      </c>
    </row>
    <row r="373" spans="1:13" hidden="1">
      <c r="A373" s="538" t="s">
        <v>2582</v>
      </c>
      <c r="B373" s="536" t="s">
        <v>2560</v>
      </c>
      <c r="C373" s="537"/>
      <c r="D373" s="504" t="s">
        <v>2560</v>
      </c>
      <c r="E373" s="496" t="s">
        <v>2561</v>
      </c>
      <c r="F373" s="496" t="s">
        <v>2193</v>
      </c>
      <c r="G373" s="496" t="s">
        <v>2202</v>
      </c>
      <c r="H373" s="504">
        <v>3</v>
      </c>
      <c r="I373" s="496"/>
      <c r="J373" s="496" t="s">
        <v>2195</v>
      </c>
      <c r="K373" s="504">
        <v>139</v>
      </c>
      <c r="L373" s="504" t="s">
        <v>2583</v>
      </c>
      <c r="M373" s="496" t="s">
        <v>2892</v>
      </c>
    </row>
    <row r="374" spans="1:13" hidden="1">
      <c r="A374" s="538" t="s">
        <v>2582</v>
      </c>
      <c r="B374" s="536" t="s">
        <v>2563</v>
      </c>
      <c r="C374" s="537"/>
      <c r="D374" s="504" t="s">
        <v>2563</v>
      </c>
      <c r="E374" s="496" t="s">
        <v>2564</v>
      </c>
      <c r="F374" s="496" t="s">
        <v>2193</v>
      </c>
      <c r="G374" s="496" t="s">
        <v>2202</v>
      </c>
      <c r="H374" s="504">
        <v>6</v>
      </c>
      <c r="I374" s="496"/>
      <c r="J374" s="496" t="s">
        <v>2195</v>
      </c>
      <c r="K374" s="504">
        <v>140</v>
      </c>
      <c r="L374" s="504" t="s">
        <v>2583</v>
      </c>
      <c r="M374" s="496" t="s">
        <v>2893</v>
      </c>
    </row>
    <row r="375" spans="1:13" hidden="1">
      <c r="A375" s="538" t="s">
        <v>2582</v>
      </c>
      <c r="B375" s="536"/>
      <c r="C375" s="537"/>
      <c r="D375" s="504"/>
      <c r="E375" s="496" t="s">
        <v>2566</v>
      </c>
      <c r="F375" s="496" t="s">
        <v>2193</v>
      </c>
      <c r="G375" s="496" t="s">
        <v>2202</v>
      </c>
      <c r="H375" s="504">
        <v>3</v>
      </c>
      <c r="I375" s="496"/>
      <c r="J375" s="496" t="s">
        <v>2195</v>
      </c>
      <c r="K375" s="504">
        <v>141</v>
      </c>
      <c r="L375" s="536" t="s">
        <v>2583</v>
      </c>
      <c r="M375" s="496" t="s">
        <v>2894</v>
      </c>
    </row>
    <row r="376" spans="1:13" hidden="1">
      <c r="A376" s="538" t="s">
        <v>2582</v>
      </c>
      <c r="B376" s="536"/>
      <c r="C376" s="537"/>
      <c r="D376" s="504"/>
      <c r="E376" s="496" t="s">
        <v>2568</v>
      </c>
      <c r="F376" s="496" t="s">
        <v>2193</v>
      </c>
      <c r="G376" s="496" t="s">
        <v>2202</v>
      </c>
      <c r="H376" s="504">
        <v>5</v>
      </c>
      <c r="I376" s="496"/>
      <c r="J376" s="496" t="s">
        <v>2195</v>
      </c>
      <c r="K376" s="504">
        <v>142</v>
      </c>
      <c r="L376" s="504" t="s">
        <v>2583</v>
      </c>
      <c r="M376" s="496" t="s">
        <v>2895</v>
      </c>
    </row>
    <row r="377" spans="1:13" hidden="1">
      <c r="A377" s="538" t="s">
        <v>2582</v>
      </c>
      <c r="B377" s="536" t="s">
        <v>2570</v>
      </c>
      <c r="C377" s="537"/>
      <c r="D377" s="504" t="s">
        <v>2570</v>
      </c>
      <c r="E377" s="496" t="s">
        <v>2571</v>
      </c>
      <c r="F377" s="496" t="s">
        <v>2193</v>
      </c>
      <c r="G377" s="496" t="s">
        <v>2202</v>
      </c>
      <c r="H377" s="504">
        <v>4</v>
      </c>
      <c r="I377" s="496"/>
      <c r="J377" s="496" t="s">
        <v>2195</v>
      </c>
      <c r="K377" s="504">
        <v>143</v>
      </c>
      <c r="L377" s="504" t="s">
        <v>2583</v>
      </c>
      <c r="M377" s="496" t="s">
        <v>2896</v>
      </c>
    </row>
    <row r="378" spans="1:13" hidden="1">
      <c r="A378" s="538" t="s">
        <v>2582</v>
      </c>
      <c r="B378" s="536" t="s">
        <v>2573</v>
      </c>
      <c r="C378" s="537"/>
      <c r="D378" s="504" t="s">
        <v>2573</v>
      </c>
      <c r="E378" s="496" t="s">
        <v>2574</v>
      </c>
      <c r="F378" s="496" t="s">
        <v>2193</v>
      </c>
      <c r="G378" s="496" t="s">
        <v>2202</v>
      </c>
      <c r="H378" s="504">
        <v>7</v>
      </c>
      <c r="I378" s="496"/>
      <c r="J378" s="496" t="s">
        <v>2195</v>
      </c>
      <c r="K378" s="504">
        <v>144</v>
      </c>
      <c r="L378" s="536" t="s">
        <v>2583</v>
      </c>
      <c r="M378" s="496" t="s">
        <v>2897</v>
      </c>
    </row>
    <row r="379" spans="1:13" hidden="1">
      <c r="A379" s="538" t="s">
        <v>2582</v>
      </c>
      <c r="B379" s="536" t="s">
        <v>2576</v>
      </c>
      <c r="C379" s="496"/>
      <c r="D379" s="504" t="s">
        <v>2576</v>
      </c>
      <c r="E379" s="496" t="s">
        <v>2577</v>
      </c>
      <c r="F379" s="496" t="s">
        <v>2193</v>
      </c>
      <c r="G379" s="496" t="s">
        <v>2202</v>
      </c>
      <c r="H379" s="504">
        <v>4</v>
      </c>
      <c r="I379" s="496"/>
      <c r="J379" s="496" t="s">
        <v>2195</v>
      </c>
      <c r="K379" s="504">
        <v>145</v>
      </c>
      <c r="L379" s="504" t="s">
        <v>2583</v>
      </c>
      <c r="M379" s="496" t="s">
        <v>2898</v>
      </c>
    </row>
    <row r="380" spans="1:13" hidden="1">
      <c r="A380" s="538" t="s">
        <v>2582</v>
      </c>
      <c r="B380" s="536" t="s">
        <v>2579</v>
      </c>
      <c r="C380" s="496"/>
      <c r="D380" s="504" t="s">
        <v>2579</v>
      </c>
      <c r="E380" s="496" t="s">
        <v>2580</v>
      </c>
      <c r="F380" s="496" t="s">
        <v>2193</v>
      </c>
      <c r="G380" s="496" t="s">
        <v>2202</v>
      </c>
      <c r="H380" s="504">
        <v>9</v>
      </c>
      <c r="I380" s="496"/>
      <c r="J380" s="496" t="s">
        <v>2195</v>
      </c>
      <c r="K380" s="504">
        <v>146</v>
      </c>
      <c r="L380" s="504" t="s">
        <v>2583</v>
      </c>
      <c r="M380" s="496" t="s">
        <v>2899</v>
      </c>
    </row>
    <row r="381" spans="1:13" hidden="1">
      <c r="A381" s="538" t="s">
        <v>2582</v>
      </c>
      <c r="B381" s="536" t="s">
        <v>149</v>
      </c>
      <c r="C381" s="504" t="s">
        <v>149</v>
      </c>
      <c r="D381" s="504"/>
      <c r="E381" s="496"/>
      <c r="F381" s="504" t="s">
        <v>2193</v>
      </c>
      <c r="G381" s="504" t="s">
        <v>2308</v>
      </c>
      <c r="H381" s="504">
        <v>26</v>
      </c>
      <c r="I381" s="496"/>
      <c r="J381" s="496" t="s">
        <v>2195</v>
      </c>
      <c r="K381" s="504">
        <v>147</v>
      </c>
      <c r="L381" s="536" t="s">
        <v>2583</v>
      </c>
      <c r="M381" s="504" t="s">
        <v>149</v>
      </c>
    </row>
    <row r="382" spans="1:13" hidden="1">
      <c r="A382" s="538" t="s">
        <v>2582</v>
      </c>
      <c r="B382" s="536" t="s">
        <v>151</v>
      </c>
      <c r="C382" s="504" t="s">
        <v>151</v>
      </c>
      <c r="D382" s="504"/>
      <c r="E382" s="496"/>
      <c r="F382" s="504" t="s">
        <v>2193</v>
      </c>
      <c r="G382" s="504" t="s">
        <v>2202</v>
      </c>
      <c r="H382" s="504">
        <v>10</v>
      </c>
      <c r="I382" s="496"/>
      <c r="J382" s="496" t="s">
        <v>2195</v>
      </c>
      <c r="K382" s="504">
        <v>148</v>
      </c>
      <c r="L382" s="504" t="s">
        <v>2583</v>
      </c>
      <c r="M382" s="504" t="s">
        <v>151</v>
      </c>
    </row>
    <row r="383" spans="1:13" hidden="1">
      <c r="A383" s="538" t="s">
        <v>2582</v>
      </c>
      <c r="B383" s="536" t="s">
        <v>153</v>
      </c>
      <c r="C383" s="504" t="s">
        <v>153</v>
      </c>
      <c r="D383" s="504"/>
      <c r="E383" s="496"/>
      <c r="F383" s="504" t="s">
        <v>2193</v>
      </c>
      <c r="G383" s="504" t="s">
        <v>2202</v>
      </c>
      <c r="H383" s="504">
        <v>4</v>
      </c>
      <c r="I383" s="496"/>
      <c r="J383" s="496" t="s">
        <v>2195</v>
      </c>
      <c r="K383" s="504">
        <v>149</v>
      </c>
      <c r="L383" s="504" t="s">
        <v>2583</v>
      </c>
      <c r="M383" s="504" t="s">
        <v>153</v>
      </c>
    </row>
    <row r="384" spans="1:13" hidden="1">
      <c r="A384" s="538" t="s">
        <v>2582</v>
      </c>
      <c r="B384" s="536" t="s">
        <v>155</v>
      </c>
      <c r="C384" s="504" t="s">
        <v>155</v>
      </c>
      <c r="D384" s="504"/>
      <c r="E384" s="496"/>
      <c r="F384" s="504" t="s">
        <v>2193</v>
      </c>
      <c r="G384" s="504" t="s">
        <v>2202</v>
      </c>
      <c r="H384" s="504">
        <v>2</v>
      </c>
      <c r="I384" s="496"/>
      <c r="J384" s="496" t="s">
        <v>2195</v>
      </c>
      <c r="K384" s="504">
        <v>150</v>
      </c>
      <c r="L384" s="536" t="s">
        <v>2583</v>
      </c>
      <c r="M384" s="504" t="s">
        <v>155</v>
      </c>
    </row>
    <row r="385" spans="1:13" hidden="1">
      <c r="A385" s="538" t="s">
        <v>2582</v>
      </c>
      <c r="B385" s="536" t="s">
        <v>157</v>
      </c>
      <c r="C385" s="504" t="s">
        <v>157</v>
      </c>
      <c r="D385" s="504"/>
      <c r="E385" s="496"/>
      <c r="F385" s="504" t="s">
        <v>2193</v>
      </c>
      <c r="G385" s="504" t="s">
        <v>2202</v>
      </c>
      <c r="H385" s="504">
        <v>2</v>
      </c>
      <c r="I385" s="496"/>
      <c r="J385" s="496" t="s">
        <v>2195</v>
      </c>
      <c r="K385" s="504">
        <v>151</v>
      </c>
      <c r="L385" s="504" t="s">
        <v>2583</v>
      </c>
      <c r="M385" s="504" t="s">
        <v>157</v>
      </c>
    </row>
    <row r="386" spans="1:13" hidden="1">
      <c r="A386" s="496" t="s">
        <v>2900</v>
      </c>
      <c r="B386" s="536" t="s">
        <v>34</v>
      </c>
      <c r="C386" s="496" t="s">
        <v>34</v>
      </c>
      <c r="D386" s="504"/>
      <c r="E386" s="537"/>
      <c r="F386" s="496" t="s">
        <v>2193</v>
      </c>
      <c r="G386" s="496" t="s">
        <v>2194</v>
      </c>
      <c r="H386" s="504">
        <v>8</v>
      </c>
      <c r="I386" s="496"/>
      <c r="J386" s="496" t="s">
        <v>2195</v>
      </c>
      <c r="K386" s="504">
        <v>1</v>
      </c>
      <c r="L386" s="496" t="s">
        <v>2901</v>
      </c>
      <c r="M386" s="496" t="s">
        <v>34</v>
      </c>
    </row>
    <row r="387" spans="1:13" hidden="1">
      <c r="A387" s="496" t="s">
        <v>2900</v>
      </c>
      <c r="B387" s="536" t="s">
        <v>2902</v>
      </c>
      <c r="C387" s="537"/>
      <c r="D387" s="504" t="s">
        <v>2902</v>
      </c>
      <c r="E387" s="496" t="s">
        <v>2903</v>
      </c>
      <c r="F387" s="496" t="s">
        <v>2193</v>
      </c>
      <c r="G387" s="501" t="s">
        <v>2202</v>
      </c>
      <c r="H387" s="504">
        <v>20</v>
      </c>
      <c r="I387" s="496"/>
      <c r="J387" s="496" t="s">
        <v>2195</v>
      </c>
      <c r="K387" s="504">
        <v>2</v>
      </c>
      <c r="L387" s="496" t="s">
        <v>2901</v>
      </c>
      <c r="M387" s="496" t="s">
        <v>2904</v>
      </c>
    </row>
    <row r="388" spans="1:13" hidden="1">
      <c r="A388" s="496" t="s">
        <v>2900</v>
      </c>
      <c r="B388" s="536" t="s">
        <v>2905</v>
      </c>
      <c r="C388" s="537"/>
      <c r="D388" s="504" t="s">
        <v>2905</v>
      </c>
      <c r="E388" s="60" t="s">
        <v>2906</v>
      </c>
      <c r="F388" s="496" t="s">
        <v>2193</v>
      </c>
      <c r="G388" s="501" t="s">
        <v>2202</v>
      </c>
      <c r="H388" s="504">
        <v>30</v>
      </c>
      <c r="I388" s="496"/>
      <c r="J388" s="496" t="s">
        <v>2195</v>
      </c>
      <c r="K388" s="504">
        <v>3</v>
      </c>
      <c r="L388" s="496" t="s">
        <v>2901</v>
      </c>
      <c r="M388" s="496" t="s">
        <v>2907</v>
      </c>
    </row>
    <row r="389" spans="1:13" hidden="1">
      <c r="A389" s="496" t="s">
        <v>2900</v>
      </c>
      <c r="B389" s="536" t="s">
        <v>2908</v>
      </c>
      <c r="C389" s="537"/>
      <c r="D389" s="504" t="s">
        <v>2908</v>
      </c>
      <c r="E389" s="60" t="s">
        <v>2909</v>
      </c>
      <c r="F389" s="496" t="s">
        <v>2193</v>
      </c>
      <c r="G389" s="501" t="s">
        <v>2202</v>
      </c>
      <c r="H389" s="504">
        <v>30</v>
      </c>
      <c r="I389" s="496"/>
      <c r="J389" s="496" t="s">
        <v>2195</v>
      </c>
      <c r="K389" s="504">
        <v>4</v>
      </c>
      <c r="L389" s="496" t="s">
        <v>2901</v>
      </c>
      <c r="M389" s="496" t="s">
        <v>2910</v>
      </c>
    </row>
    <row r="390" spans="1:13" hidden="1">
      <c r="A390" s="496" t="s">
        <v>2900</v>
      </c>
      <c r="B390" s="536" t="s">
        <v>660</v>
      </c>
      <c r="C390" s="537"/>
      <c r="D390" s="504" t="s">
        <v>660</v>
      </c>
      <c r="E390" s="496" t="s">
        <v>349</v>
      </c>
      <c r="F390" s="496" t="s">
        <v>2193</v>
      </c>
      <c r="G390" s="501" t="s">
        <v>2202</v>
      </c>
      <c r="H390" s="504">
        <v>3</v>
      </c>
      <c r="I390" s="496"/>
      <c r="J390" s="496" t="s">
        <v>2195</v>
      </c>
      <c r="K390" s="504">
        <v>5</v>
      </c>
      <c r="L390" s="496" t="s">
        <v>2901</v>
      </c>
      <c r="M390" s="496" t="s">
        <v>2911</v>
      </c>
    </row>
    <row r="391" spans="1:13" hidden="1">
      <c r="A391" s="496" t="s">
        <v>2900</v>
      </c>
      <c r="B391" s="536" t="s">
        <v>2912</v>
      </c>
      <c r="C391" s="537"/>
      <c r="D391" s="504" t="s">
        <v>2912</v>
      </c>
      <c r="E391" s="496" t="s">
        <v>2913</v>
      </c>
      <c r="F391" s="496" t="s">
        <v>2193</v>
      </c>
      <c r="G391" s="501" t="s">
        <v>2455</v>
      </c>
      <c r="H391" s="504"/>
      <c r="I391" s="496"/>
      <c r="J391" s="496" t="s">
        <v>2195</v>
      </c>
      <c r="K391" s="504">
        <v>6</v>
      </c>
      <c r="L391" s="496" t="s">
        <v>2901</v>
      </c>
      <c r="M391" s="496" t="s">
        <v>2914</v>
      </c>
    </row>
    <row r="392" spans="1:13" hidden="1">
      <c r="A392" s="496" t="s">
        <v>2900</v>
      </c>
      <c r="B392" s="536" t="s">
        <v>465</v>
      </c>
      <c r="C392" s="537"/>
      <c r="D392" s="504" t="s">
        <v>465</v>
      </c>
      <c r="E392" s="496" t="s">
        <v>251</v>
      </c>
      <c r="F392" s="496" t="s">
        <v>2215</v>
      </c>
      <c r="G392" s="501" t="s">
        <v>2194</v>
      </c>
      <c r="H392" s="504">
        <v>8</v>
      </c>
      <c r="I392" s="496"/>
      <c r="J392" s="496" t="s">
        <v>2195</v>
      </c>
      <c r="K392" s="504">
        <v>7</v>
      </c>
      <c r="L392" s="496" t="s">
        <v>2901</v>
      </c>
      <c r="M392" s="496" t="s">
        <v>2915</v>
      </c>
    </row>
    <row r="393" spans="1:13" hidden="1">
      <c r="A393" s="496" t="s">
        <v>2900</v>
      </c>
      <c r="B393" s="536" t="s">
        <v>471</v>
      </c>
      <c r="C393" s="537"/>
      <c r="D393" s="504" t="s">
        <v>471</v>
      </c>
      <c r="E393" s="496" t="s">
        <v>257</v>
      </c>
      <c r="F393" s="496" t="s">
        <v>2215</v>
      </c>
      <c r="G393" s="501" t="s">
        <v>2202</v>
      </c>
      <c r="H393" s="504">
        <v>15</v>
      </c>
      <c r="I393" s="496"/>
      <c r="J393" s="496" t="s">
        <v>2195</v>
      </c>
      <c r="K393" s="504">
        <v>8</v>
      </c>
      <c r="L393" s="496" t="s">
        <v>2901</v>
      </c>
      <c r="M393" s="496" t="s">
        <v>2916</v>
      </c>
    </row>
    <row r="394" spans="1:13" hidden="1">
      <c r="A394" s="496" t="s">
        <v>2900</v>
      </c>
      <c r="B394" s="536" t="s">
        <v>2917</v>
      </c>
      <c r="C394" s="537"/>
      <c r="D394" s="504" t="s">
        <v>2917</v>
      </c>
      <c r="E394" s="496" t="s">
        <v>2918</v>
      </c>
      <c r="F394" s="496" t="s">
        <v>2215</v>
      </c>
      <c r="G394" s="501" t="s">
        <v>2202</v>
      </c>
      <c r="H394" s="504">
        <v>20</v>
      </c>
      <c r="I394" s="496"/>
      <c r="J394" s="496" t="s">
        <v>2195</v>
      </c>
      <c r="K394" s="504">
        <v>9</v>
      </c>
      <c r="L394" s="496" t="s">
        <v>2901</v>
      </c>
      <c r="M394" s="496" t="s">
        <v>2919</v>
      </c>
    </row>
    <row r="395" spans="1:13" hidden="1">
      <c r="A395" s="496" t="s">
        <v>2900</v>
      </c>
      <c r="B395" s="536" t="s">
        <v>2920</v>
      </c>
      <c r="C395" s="537"/>
      <c r="D395" s="504" t="s">
        <v>2920</v>
      </c>
      <c r="E395" s="496" t="s">
        <v>2921</v>
      </c>
      <c r="F395" s="496" t="s">
        <v>2215</v>
      </c>
      <c r="G395" s="501" t="s">
        <v>2194</v>
      </c>
      <c r="H395" s="504">
        <v>8</v>
      </c>
      <c r="I395" s="496"/>
      <c r="J395" s="496" t="s">
        <v>2195</v>
      </c>
      <c r="K395" s="504">
        <v>10</v>
      </c>
      <c r="L395" s="496" t="s">
        <v>2901</v>
      </c>
      <c r="M395" s="496" t="s">
        <v>2922</v>
      </c>
    </row>
    <row r="396" spans="1:13" hidden="1">
      <c r="A396" s="496" t="s">
        <v>2900</v>
      </c>
      <c r="B396" s="536" t="s">
        <v>303</v>
      </c>
      <c r="C396" s="537"/>
      <c r="D396" s="504" t="s">
        <v>303</v>
      </c>
      <c r="E396" s="496" t="s">
        <v>219</v>
      </c>
      <c r="F396" s="496" t="s">
        <v>2215</v>
      </c>
      <c r="G396" s="501" t="s">
        <v>2194</v>
      </c>
      <c r="H396" s="504">
        <v>8</v>
      </c>
      <c r="I396" s="496"/>
      <c r="J396" s="496" t="s">
        <v>2195</v>
      </c>
      <c r="K396" s="504">
        <v>11</v>
      </c>
      <c r="L396" s="496" t="s">
        <v>2901</v>
      </c>
      <c r="M396" s="496" t="s">
        <v>2923</v>
      </c>
    </row>
    <row r="397" spans="1:13" hidden="1">
      <c r="A397" s="496" t="s">
        <v>2900</v>
      </c>
      <c r="B397" s="536" t="s">
        <v>2924</v>
      </c>
      <c r="C397" s="537"/>
      <c r="D397" s="504" t="s">
        <v>2924</v>
      </c>
      <c r="E397" s="496" t="s">
        <v>2925</v>
      </c>
      <c r="F397" s="496" t="s">
        <v>2215</v>
      </c>
      <c r="G397" s="501" t="s">
        <v>2228</v>
      </c>
      <c r="H397" s="504">
        <v>3</v>
      </c>
      <c r="I397" s="496"/>
      <c r="J397" s="496" t="s">
        <v>2195</v>
      </c>
      <c r="K397" s="504">
        <v>12</v>
      </c>
      <c r="L397" s="496" t="s">
        <v>2901</v>
      </c>
      <c r="M397" s="496" t="s">
        <v>2926</v>
      </c>
    </row>
    <row r="398" spans="1:13" hidden="1">
      <c r="A398" s="496" t="s">
        <v>2900</v>
      </c>
      <c r="B398" s="536" t="s">
        <v>1132</v>
      </c>
      <c r="C398" s="537"/>
      <c r="D398" s="504" t="s">
        <v>1132</v>
      </c>
      <c r="E398" s="496" t="s">
        <v>659</v>
      </c>
      <c r="F398" s="496" t="s">
        <v>2215</v>
      </c>
      <c r="G398" s="501" t="s">
        <v>2231</v>
      </c>
      <c r="H398" s="504" t="s">
        <v>2927</v>
      </c>
      <c r="I398" s="496"/>
      <c r="J398" s="496" t="s">
        <v>2195</v>
      </c>
      <c r="K398" s="504">
        <v>13</v>
      </c>
      <c r="L398" s="496" t="s">
        <v>2901</v>
      </c>
      <c r="M398" s="496" t="s">
        <v>2928</v>
      </c>
    </row>
    <row r="399" spans="1:13" hidden="1">
      <c r="A399" s="496" t="s">
        <v>2900</v>
      </c>
      <c r="B399" s="536" t="s">
        <v>2929</v>
      </c>
      <c r="C399" s="537"/>
      <c r="D399" s="504" t="s">
        <v>2929</v>
      </c>
      <c r="E399" s="496" t="s">
        <v>2930</v>
      </c>
      <c r="F399" s="496" t="s">
        <v>2215</v>
      </c>
      <c r="G399" s="501" t="s">
        <v>2231</v>
      </c>
      <c r="H399" s="504" t="s">
        <v>2386</v>
      </c>
      <c r="I399" s="496"/>
      <c r="J399" s="496" t="s">
        <v>2195</v>
      </c>
      <c r="K399" s="504">
        <v>14</v>
      </c>
      <c r="L399" s="496" t="s">
        <v>2901</v>
      </c>
      <c r="M399" s="496" t="s">
        <v>2931</v>
      </c>
    </row>
    <row r="400" spans="1:13" hidden="1">
      <c r="A400" s="496" t="s">
        <v>2900</v>
      </c>
      <c r="B400" s="536" t="s">
        <v>2932</v>
      </c>
      <c r="C400" s="537"/>
      <c r="D400" s="504" t="s">
        <v>2932</v>
      </c>
      <c r="E400" s="496" t="s">
        <v>2933</v>
      </c>
      <c r="F400" s="496" t="s">
        <v>2215</v>
      </c>
      <c r="G400" s="501" t="s">
        <v>2231</v>
      </c>
      <c r="H400" s="504" t="s">
        <v>2386</v>
      </c>
      <c r="I400" s="496"/>
      <c r="J400" s="496" t="s">
        <v>2195</v>
      </c>
      <c r="K400" s="504">
        <v>15</v>
      </c>
      <c r="L400" s="496" t="s">
        <v>2901</v>
      </c>
      <c r="M400" s="496" t="s">
        <v>2934</v>
      </c>
    </row>
    <row r="401" spans="1:13" hidden="1">
      <c r="A401" s="496" t="s">
        <v>2900</v>
      </c>
      <c r="B401" s="536" t="s">
        <v>2935</v>
      </c>
      <c r="C401" s="537"/>
      <c r="D401" s="504" t="s">
        <v>2935</v>
      </c>
      <c r="E401" s="496" t="s">
        <v>2936</v>
      </c>
      <c r="F401" s="496" t="s">
        <v>2215</v>
      </c>
      <c r="G401" s="501" t="s">
        <v>2231</v>
      </c>
      <c r="H401" s="504" t="s">
        <v>2386</v>
      </c>
      <c r="I401" s="496"/>
      <c r="J401" s="496" t="s">
        <v>2195</v>
      </c>
      <c r="K401" s="504">
        <v>16</v>
      </c>
      <c r="L401" s="496" t="s">
        <v>2901</v>
      </c>
      <c r="M401" s="496" t="s">
        <v>2937</v>
      </c>
    </row>
    <row r="402" spans="1:13" hidden="1">
      <c r="A402" s="496" t="s">
        <v>2900</v>
      </c>
      <c r="B402" s="536" t="s">
        <v>2501</v>
      </c>
      <c r="C402" s="537"/>
      <c r="D402" s="504" t="s">
        <v>2501</v>
      </c>
      <c r="E402" s="496" t="s">
        <v>2502</v>
      </c>
      <c r="F402" s="496" t="s">
        <v>2215</v>
      </c>
      <c r="G402" s="501" t="s">
        <v>2231</v>
      </c>
      <c r="H402" s="504" t="s">
        <v>2386</v>
      </c>
      <c r="I402" s="496"/>
      <c r="J402" s="496" t="s">
        <v>2195</v>
      </c>
      <c r="K402" s="504">
        <v>17</v>
      </c>
      <c r="L402" s="496" t="s">
        <v>2901</v>
      </c>
      <c r="M402" s="496" t="s">
        <v>2938</v>
      </c>
    </row>
    <row r="403" spans="1:13" hidden="1">
      <c r="A403" s="496" t="s">
        <v>2900</v>
      </c>
      <c r="B403" s="536" t="s">
        <v>2939</v>
      </c>
      <c r="C403" s="537"/>
      <c r="D403" s="504" t="s">
        <v>2939</v>
      </c>
      <c r="E403" s="496" t="s">
        <v>2940</v>
      </c>
      <c r="F403" s="496" t="s">
        <v>2215</v>
      </c>
      <c r="G403" s="501" t="s">
        <v>2231</v>
      </c>
      <c r="H403" s="504" t="s">
        <v>2386</v>
      </c>
      <c r="I403" s="496"/>
      <c r="J403" s="496" t="s">
        <v>2195</v>
      </c>
      <c r="K403" s="504">
        <v>18</v>
      </c>
      <c r="L403" s="496" t="s">
        <v>2901</v>
      </c>
      <c r="M403" s="496" t="s">
        <v>2941</v>
      </c>
    </row>
    <row r="404" spans="1:13" hidden="1">
      <c r="A404" s="496" t="s">
        <v>2900</v>
      </c>
      <c r="B404" s="536" t="s">
        <v>2504</v>
      </c>
      <c r="C404" s="537"/>
      <c r="D404" s="504" t="s">
        <v>2504</v>
      </c>
      <c r="E404" s="496" t="s">
        <v>2505</v>
      </c>
      <c r="F404" s="496" t="s">
        <v>2215</v>
      </c>
      <c r="G404" s="501" t="s">
        <v>2231</v>
      </c>
      <c r="H404" s="504" t="s">
        <v>2386</v>
      </c>
      <c r="I404" s="496"/>
      <c r="J404" s="496" t="s">
        <v>2195</v>
      </c>
      <c r="K404" s="504">
        <v>19</v>
      </c>
      <c r="L404" s="496" t="s">
        <v>2901</v>
      </c>
      <c r="M404" s="496" t="s">
        <v>2942</v>
      </c>
    </row>
    <row r="405" spans="1:13" hidden="1">
      <c r="A405" s="496" t="s">
        <v>2900</v>
      </c>
      <c r="B405" s="536" t="s">
        <v>2943</v>
      </c>
      <c r="C405" s="537"/>
      <c r="D405" s="504" t="s">
        <v>2943</v>
      </c>
      <c r="E405" s="496" t="s">
        <v>2944</v>
      </c>
      <c r="F405" s="496" t="s">
        <v>2215</v>
      </c>
      <c r="G405" s="501" t="s">
        <v>2231</v>
      </c>
      <c r="H405" s="504" t="s">
        <v>2386</v>
      </c>
      <c r="I405" s="496"/>
      <c r="J405" s="496" t="s">
        <v>2195</v>
      </c>
      <c r="K405" s="504">
        <v>20</v>
      </c>
      <c r="L405" s="496" t="s">
        <v>2901</v>
      </c>
      <c r="M405" s="496" t="s">
        <v>2945</v>
      </c>
    </row>
    <row r="406" spans="1:13" hidden="1">
      <c r="A406" s="496" t="s">
        <v>2900</v>
      </c>
      <c r="B406" s="536" t="s">
        <v>2946</v>
      </c>
      <c r="C406" s="537"/>
      <c r="D406" s="504" t="s">
        <v>2946</v>
      </c>
      <c r="E406" s="496" t="s">
        <v>2947</v>
      </c>
      <c r="F406" s="496" t="s">
        <v>2215</v>
      </c>
      <c r="G406" s="501" t="s">
        <v>2231</v>
      </c>
      <c r="H406" s="504" t="s">
        <v>2386</v>
      </c>
      <c r="I406" s="496"/>
      <c r="J406" s="496" t="s">
        <v>2195</v>
      </c>
      <c r="K406" s="504">
        <v>21</v>
      </c>
      <c r="L406" s="496" t="s">
        <v>2901</v>
      </c>
      <c r="M406" s="496" t="s">
        <v>2948</v>
      </c>
    </row>
    <row r="407" spans="1:13" hidden="1">
      <c r="A407" s="496" t="s">
        <v>2900</v>
      </c>
      <c r="B407" s="536" t="s">
        <v>2949</v>
      </c>
      <c r="C407" s="537"/>
      <c r="D407" s="504" t="s">
        <v>2949</v>
      </c>
      <c r="E407" s="496" t="s">
        <v>2950</v>
      </c>
      <c r="F407" s="496" t="s">
        <v>2215</v>
      </c>
      <c r="G407" s="501" t="s">
        <v>2194</v>
      </c>
      <c r="H407" s="504">
        <v>8</v>
      </c>
      <c r="I407" s="496"/>
      <c r="J407" s="496" t="s">
        <v>2195</v>
      </c>
      <c r="K407" s="504">
        <v>22</v>
      </c>
      <c r="L407" s="496" t="s">
        <v>2901</v>
      </c>
      <c r="M407" s="496" t="s">
        <v>2951</v>
      </c>
    </row>
    <row r="408" spans="1:13" hidden="1">
      <c r="A408" s="496" t="s">
        <v>2900</v>
      </c>
      <c r="B408" s="536" t="s">
        <v>2952</v>
      </c>
      <c r="C408" s="537"/>
      <c r="D408" s="504" t="s">
        <v>2952</v>
      </c>
      <c r="E408" s="496" t="s">
        <v>2953</v>
      </c>
      <c r="F408" s="496" t="s">
        <v>2215</v>
      </c>
      <c r="G408" s="501" t="s">
        <v>2202</v>
      </c>
      <c r="H408" s="504">
        <v>1</v>
      </c>
      <c r="I408" s="496"/>
      <c r="J408" s="496" t="s">
        <v>2195</v>
      </c>
      <c r="K408" s="504">
        <v>23</v>
      </c>
      <c r="L408" s="496" t="s">
        <v>2901</v>
      </c>
      <c r="M408" s="496" t="s">
        <v>2954</v>
      </c>
    </row>
    <row r="409" spans="1:13" hidden="1">
      <c r="A409" s="496" t="s">
        <v>2900</v>
      </c>
      <c r="B409" s="536" t="s">
        <v>2955</v>
      </c>
      <c r="C409" s="537"/>
      <c r="D409" s="504" t="s">
        <v>2955</v>
      </c>
      <c r="E409" s="496" t="s">
        <v>2956</v>
      </c>
      <c r="F409" s="496" t="s">
        <v>2215</v>
      </c>
      <c r="G409" s="501" t="s">
        <v>2202</v>
      </c>
      <c r="H409" s="504">
        <v>2</v>
      </c>
      <c r="I409" s="496"/>
      <c r="J409" s="496" t="s">
        <v>2195</v>
      </c>
      <c r="K409" s="504">
        <v>24</v>
      </c>
      <c r="L409" s="496" t="s">
        <v>2901</v>
      </c>
      <c r="M409" s="496" t="s">
        <v>2957</v>
      </c>
    </row>
    <row r="410" spans="1:13" hidden="1">
      <c r="A410" s="496" t="s">
        <v>2900</v>
      </c>
      <c r="B410" s="536" t="s">
        <v>1762</v>
      </c>
      <c r="C410" s="537"/>
      <c r="D410" s="504" t="s">
        <v>1762</v>
      </c>
      <c r="E410" s="496" t="s">
        <v>28</v>
      </c>
      <c r="F410" s="496" t="s">
        <v>2215</v>
      </c>
      <c r="G410" s="501" t="s">
        <v>2202</v>
      </c>
      <c r="H410" s="504">
        <v>500</v>
      </c>
      <c r="I410" s="496"/>
      <c r="J410" s="496" t="s">
        <v>2195</v>
      </c>
      <c r="K410" s="504">
        <v>25</v>
      </c>
      <c r="L410" s="496" t="s">
        <v>2901</v>
      </c>
      <c r="M410" s="496" t="s">
        <v>2958</v>
      </c>
    </row>
    <row r="411" spans="1:13" hidden="1">
      <c r="A411" s="496" t="s">
        <v>2900</v>
      </c>
      <c r="B411" s="536" t="s">
        <v>2959</v>
      </c>
      <c r="C411" s="537"/>
      <c r="D411" s="504" t="s">
        <v>2959</v>
      </c>
      <c r="E411" s="496" t="s">
        <v>2960</v>
      </c>
      <c r="F411" s="496" t="s">
        <v>2215</v>
      </c>
      <c r="G411" s="501" t="s">
        <v>2202</v>
      </c>
      <c r="H411" s="504">
        <v>20</v>
      </c>
      <c r="I411" s="496"/>
      <c r="J411" s="496" t="s">
        <v>2195</v>
      </c>
      <c r="K411" s="504">
        <v>26</v>
      </c>
      <c r="L411" s="496" t="s">
        <v>2901</v>
      </c>
      <c r="M411" s="496" t="s">
        <v>2961</v>
      </c>
    </row>
    <row r="412" spans="1:13" hidden="1">
      <c r="A412" s="496" t="s">
        <v>2900</v>
      </c>
      <c r="B412" s="536" t="s">
        <v>2962</v>
      </c>
      <c r="C412" s="537"/>
      <c r="D412" s="504" t="s">
        <v>2962</v>
      </c>
      <c r="E412" s="496" t="s">
        <v>2963</v>
      </c>
      <c r="F412" s="496" t="s">
        <v>2215</v>
      </c>
      <c r="G412" s="501" t="s">
        <v>2194</v>
      </c>
      <c r="H412" s="504">
        <v>8</v>
      </c>
      <c r="I412" s="496"/>
      <c r="J412" s="496" t="s">
        <v>2195</v>
      </c>
      <c r="K412" s="504">
        <v>27</v>
      </c>
      <c r="L412" s="496" t="s">
        <v>2901</v>
      </c>
      <c r="M412" s="496" t="s">
        <v>2964</v>
      </c>
    </row>
    <row r="413" spans="1:13" hidden="1">
      <c r="A413" s="496" t="s">
        <v>2900</v>
      </c>
      <c r="B413" s="536" t="s">
        <v>2965</v>
      </c>
      <c r="C413" s="537"/>
      <c r="D413" s="504" t="s">
        <v>2965</v>
      </c>
      <c r="E413" s="496" t="s">
        <v>2966</v>
      </c>
      <c r="F413" s="496" t="s">
        <v>2215</v>
      </c>
      <c r="G413" s="501" t="s">
        <v>2202</v>
      </c>
      <c r="H413" s="504">
        <v>15</v>
      </c>
      <c r="I413" s="496"/>
      <c r="J413" s="496" t="s">
        <v>2195</v>
      </c>
      <c r="K413" s="504">
        <v>28</v>
      </c>
      <c r="L413" s="496" t="s">
        <v>2901</v>
      </c>
      <c r="M413" s="496" t="s">
        <v>2967</v>
      </c>
    </row>
    <row r="414" spans="1:13" hidden="1">
      <c r="A414" s="496" t="s">
        <v>2900</v>
      </c>
      <c r="B414" s="536" t="s">
        <v>2968</v>
      </c>
      <c r="C414" s="537"/>
      <c r="D414" s="504" t="s">
        <v>2968</v>
      </c>
      <c r="E414" s="496" t="s">
        <v>2969</v>
      </c>
      <c r="F414" s="496" t="s">
        <v>2215</v>
      </c>
      <c r="G414" s="501" t="s">
        <v>2202</v>
      </c>
      <c r="H414" s="504">
        <v>1</v>
      </c>
      <c r="I414" s="496"/>
      <c r="J414" s="496" t="s">
        <v>2195</v>
      </c>
      <c r="K414" s="504">
        <v>29</v>
      </c>
      <c r="L414" s="496" t="s">
        <v>2901</v>
      </c>
      <c r="M414" s="496" t="s">
        <v>2970</v>
      </c>
    </row>
    <row r="415" spans="1:13" hidden="1">
      <c r="A415" s="496" t="s">
        <v>2900</v>
      </c>
      <c r="B415" s="536" t="s">
        <v>2971</v>
      </c>
      <c r="C415" s="537"/>
      <c r="D415" s="504" t="s">
        <v>2971</v>
      </c>
      <c r="E415" s="496" t="s">
        <v>2972</v>
      </c>
      <c r="F415" s="496" t="s">
        <v>2215</v>
      </c>
      <c r="G415" s="501" t="s">
        <v>2202</v>
      </c>
      <c r="H415" s="504">
        <v>1</v>
      </c>
      <c r="I415" s="496"/>
      <c r="J415" s="496" t="s">
        <v>2195</v>
      </c>
      <c r="K415" s="504">
        <v>30</v>
      </c>
      <c r="L415" s="496" t="s">
        <v>2901</v>
      </c>
      <c r="M415" s="496" t="s">
        <v>2973</v>
      </c>
    </row>
    <row r="416" spans="1:13" hidden="1">
      <c r="A416" s="496" t="s">
        <v>2900</v>
      </c>
      <c r="B416" s="536" t="s">
        <v>2974</v>
      </c>
      <c r="C416" s="537"/>
      <c r="D416" s="504" t="s">
        <v>2974</v>
      </c>
      <c r="E416" s="496" t="s">
        <v>2975</v>
      </c>
      <c r="F416" s="496" t="s">
        <v>2215</v>
      </c>
      <c r="G416" s="501" t="s">
        <v>2202</v>
      </c>
      <c r="H416" s="504">
        <v>5</v>
      </c>
      <c r="I416" s="496"/>
      <c r="J416" s="496" t="s">
        <v>2195</v>
      </c>
      <c r="K416" s="504">
        <v>31</v>
      </c>
      <c r="L416" s="496" t="s">
        <v>2901</v>
      </c>
      <c r="M416" s="496" t="s">
        <v>2976</v>
      </c>
    </row>
    <row r="417" spans="1:13" hidden="1">
      <c r="A417" s="496" t="s">
        <v>2900</v>
      </c>
      <c r="B417" s="536" t="s">
        <v>2977</v>
      </c>
      <c r="C417" s="537"/>
      <c r="D417" s="504" t="s">
        <v>2977</v>
      </c>
      <c r="E417" s="496" t="s">
        <v>2978</v>
      </c>
      <c r="F417" s="496" t="s">
        <v>2215</v>
      </c>
      <c r="G417" s="501" t="s">
        <v>2202</v>
      </c>
      <c r="H417" s="504">
        <v>5</v>
      </c>
      <c r="I417" s="496"/>
      <c r="J417" s="496" t="s">
        <v>2195</v>
      </c>
      <c r="K417" s="504">
        <v>32</v>
      </c>
      <c r="L417" s="496" t="s">
        <v>2901</v>
      </c>
      <c r="M417" s="496" t="s">
        <v>2979</v>
      </c>
    </row>
    <row r="418" spans="1:13" hidden="1">
      <c r="A418" s="496" t="s">
        <v>2900</v>
      </c>
      <c r="B418" s="536" t="s">
        <v>2980</v>
      </c>
      <c r="C418" s="537"/>
      <c r="D418" s="504" t="s">
        <v>2980</v>
      </c>
      <c r="E418" s="496" t="s">
        <v>2981</v>
      </c>
      <c r="F418" s="496" t="s">
        <v>2215</v>
      </c>
      <c r="G418" s="501" t="s">
        <v>2202</v>
      </c>
      <c r="H418" s="504">
        <v>2</v>
      </c>
      <c r="I418" s="496"/>
      <c r="J418" s="496" t="s">
        <v>2195</v>
      </c>
      <c r="K418" s="504">
        <v>33</v>
      </c>
      <c r="L418" s="496" t="s">
        <v>2901</v>
      </c>
      <c r="M418" s="496" t="s">
        <v>2982</v>
      </c>
    </row>
    <row r="419" spans="1:13" hidden="1">
      <c r="A419" s="496" t="s">
        <v>2900</v>
      </c>
      <c r="B419" s="536" t="s">
        <v>2983</v>
      </c>
      <c r="C419" s="537"/>
      <c r="D419" s="504" t="s">
        <v>2983</v>
      </c>
      <c r="E419" s="496" t="s">
        <v>2984</v>
      </c>
      <c r="F419" s="496" t="s">
        <v>2215</v>
      </c>
      <c r="G419" s="501" t="s">
        <v>2202</v>
      </c>
      <c r="H419" s="504">
        <v>2</v>
      </c>
      <c r="I419" s="496"/>
      <c r="J419" s="496" t="s">
        <v>2195</v>
      </c>
      <c r="K419" s="504">
        <v>34</v>
      </c>
      <c r="L419" s="496" t="s">
        <v>2901</v>
      </c>
      <c r="M419" s="496" t="s">
        <v>2985</v>
      </c>
    </row>
    <row r="420" spans="1:13" hidden="1">
      <c r="A420" s="496" t="s">
        <v>2900</v>
      </c>
      <c r="B420" s="536" t="s">
        <v>1195</v>
      </c>
      <c r="C420" s="537"/>
      <c r="D420" s="504" t="s">
        <v>1195</v>
      </c>
      <c r="E420" s="496" t="s">
        <v>2227</v>
      </c>
      <c r="F420" s="496" t="s">
        <v>2215</v>
      </c>
      <c r="G420" s="501" t="s">
        <v>2194</v>
      </c>
      <c r="H420" s="504">
        <v>8</v>
      </c>
      <c r="I420" s="496"/>
      <c r="J420" s="496" t="s">
        <v>2195</v>
      </c>
      <c r="K420" s="504">
        <v>35</v>
      </c>
      <c r="L420" s="496" t="s">
        <v>2901</v>
      </c>
      <c r="M420" s="496" t="s">
        <v>2986</v>
      </c>
    </row>
    <row r="421" spans="1:13" hidden="1">
      <c r="A421" s="496" t="s">
        <v>2900</v>
      </c>
      <c r="B421" s="536" t="s">
        <v>2987</v>
      </c>
      <c r="C421" s="537"/>
      <c r="D421" s="504" t="s">
        <v>2987</v>
      </c>
      <c r="E421" s="496" t="s">
        <v>2988</v>
      </c>
      <c r="F421" s="496" t="s">
        <v>2215</v>
      </c>
      <c r="G421" s="501" t="s">
        <v>2194</v>
      </c>
      <c r="H421" s="504">
        <v>8</v>
      </c>
      <c r="I421" s="496"/>
      <c r="J421" s="496" t="s">
        <v>2195</v>
      </c>
      <c r="K421" s="504">
        <v>36</v>
      </c>
      <c r="L421" s="496" t="s">
        <v>2901</v>
      </c>
      <c r="M421" s="496" t="s">
        <v>2989</v>
      </c>
    </row>
    <row r="422" spans="1:13" hidden="1">
      <c r="A422" s="496" t="s">
        <v>2900</v>
      </c>
      <c r="B422" s="536" t="s">
        <v>2990</v>
      </c>
      <c r="C422" s="537"/>
      <c r="D422" s="504" t="s">
        <v>2990</v>
      </c>
      <c r="E422" s="496" t="s">
        <v>2991</v>
      </c>
      <c r="F422" s="496" t="s">
        <v>2215</v>
      </c>
      <c r="G422" s="501" t="s">
        <v>2202</v>
      </c>
      <c r="H422" s="504">
        <v>1</v>
      </c>
      <c r="I422" s="496"/>
      <c r="J422" s="496" t="s">
        <v>2195</v>
      </c>
      <c r="K422" s="504">
        <v>37</v>
      </c>
      <c r="L422" s="496" t="s">
        <v>2901</v>
      </c>
      <c r="M422" s="496" t="s">
        <v>2992</v>
      </c>
    </row>
    <row r="423" spans="1:13" hidden="1">
      <c r="A423" s="496" t="s">
        <v>2900</v>
      </c>
      <c r="B423" s="536" t="s">
        <v>2993</v>
      </c>
      <c r="C423" s="537"/>
      <c r="D423" s="504" t="s">
        <v>2993</v>
      </c>
      <c r="E423" s="496" t="s">
        <v>2994</v>
      </c>
      <c r="F423" s="496" t="s">
        <v>2215</v>
      </c>
      <c r="G423" s="501" t="s">
        <v>2202</v>
      </c>
      <c r="H423" s="504">
        <v>20</v>
      </c>
      <c r="I423" s="496"/>
      <c r="J423" s="496" t="s">
        <v>2195</v>
      </c>
      <c r="K423" s="504">
        <v>38</v>
      </c>
      <c r="L423" s="496" t="s">
        <v>2901</v>
      </c>
      <c r="M423" s="496" t="s">
        <v>2995</v>
      </c>
    </row>
    <row r="424" spans="1:13" hidden="1">
      <c r="A424" s="496" t="s">
        <v>2900</v>
      </c>
      <c r="B424" s="536" t="s">
        <v>2996</v>
      </c>
      <c r="C424" s="537"/>
      <c r="D424" s="504" t="s">
        <v>2996</v>
      </c>
      <c r="E424" s="496" t="s">
        <v>2997</v>
      </c>
      <c r="F424" s="496" t="s">
        <v>2215</v>
      </c>
      <c r="G424" s="496" t="s">
        <v>2308</v>
      </c>
      <c r="H424" s="504">
        <v>26</v>
      </c>
      <c r="I424" s="496"/>
      <c r="J424" s="496" t="s">
        <v>2195</v>
      </c>
      <c r="K424" s="504">
        <v>39</v>
      </c>
      <c r="L424" s="496" t="s">
        <v>2901</v>
      </c>
      <c r="M424" s="496" t="s">
        <v>2998</v>
      </c>
    </row>
    <row r="425" spans="1:13" hidden="1">
      <c r="A425" s="496" t="s">
        <v>2900</v>
      </c>
      <c r="B425" s="536" t="s">
        <v>2999</v>
      </c>
      <c r="C425" s="537"/>
      <c r="D425" s="504" t="s">
        <v>2999</v>
      </c>
      <c r="E425" s="496" t="s">
        <v>3000</v>
      </c>
      <c r="F425" s="496" t="s">
        <v>2215</v>
      </c>
      <c r="G425" s="501" t="s">
        <v>2202</v>
      </c>
      <c r="H425" s="504">
        <v>20</v>
      </c>
      <c r="I425" s="496"/>
      <c r="J425" s="496" t="s">
        <v>2195</v>
      </c>
      <c r="K425" s="504">
        <v>40</v>
      </c>
      <c r="L425" s="496" t="s">
        <v>2901</v>
      </c>
      <c r="M425" s="496" t="s">
        <v>3001</v>
      </c>
    </row>
    <row r="426" spans="1:13" hidden="1">
      <c r="A426" s="496" t="s">
        <v>2900</v>
      </c>
      <c r="B426" s="536" t="s">
        <v>1629</v>
      </c>
      <c r="C426" s="537"/>
      <c r="D426" s="504" t="s">
        <v>1629</v>
      </c>
      <c r="E426" s="496" t="s">
        <v>909</v>
      </c>
      <c r="F426" s="496" t="s">
        <v>2215</v>
      </c>
      <c r="G426" s="496" t="s">
        <v>2308</v>
      </c>
      <c r="H426" s="504">
        <v>26</v>
      </c>
      <c r="I426" s="496"/>
      <c r="J426" s="496" t="s">
        <v>2195</v>
      </c>
      <c r="K426" s="504">
        <v>41</v>
      </c>
      <c r="L426" s="496" t="s">
        <v>2901</v>
      </c>
      <c r="M426" s="496" t="s">
        <v>3002</v>
      </c>
    </row>
    <row r="427" spans="1:13" hidden="1">
      <c r="A427" s="496" t="s">
        <v>2900</v>
      </c>
      <c r="B427" s="536" t="s">
        <v>3003</v>
      </c>
      <c r="C427" s="537"/>
      <c r="D427" s="504" t="s">
        <v>3003</v>
      </c>
      <c r="E427" s="496" t="s">
        <v>3004</v>
      </c>
      <c r="F427" s="496" t="s">
        <v>2215</v>
      </c>
      <c r="G427" s="501" t="s">
        <v>2202</v>
      </c>
      <c r="H427" s="504">
        <v>1</v>
      </c>
      <c r="I427" s="496"/>
      <c r="J427" s="496" t="s">
        <v>2195</v>
      </c>
      <c r="K427" s="504">
        <v>42</v>
      </c>
      <c r="L427" s="496" t="s">
        <v>2901</v>
      </c>
      <c r="M427" s="496" t="s">
        <v>3005</v>
      </c>
    </row>
    <row r="428" spans="1:13" hidden="1">
      <c r="A428" s="496" t="s">
        <v>2900</v>
      </c>
      <c r="B428" s="536" t="s">
        <v>3006</v>
      </c>
      <c r="C428" s="537"/>
      <c r="D428" s="504" t="s">
        <v>3006</v>
      </c>
      <c r="E428" s="496" t="s">
        <v>3007</v>
      </c>
      <c r="F428" s="496" t="s">
        <v>2215</v>
      </c>
      <c r="G428" s="501" t="s">
        <v>2194</v>
      </c>
      <c r="H428" s="504">
        <v>8</v>
      </c>
      <c r="I428" s="496"/>
      <c r="J428" s="496" t="s">
        <v>2195</v>
      </c>
      <c r="K428" s="504">
        <v>43</v>
      </c>
      <c r="L428" s="496" t="s">
        <v>2901</v>
      </c>
      <c r="M428" s="496" t="s">
        <v>3008</v>
      </c>
    </row>
    <row r="429" spans="1:13" hidden="1">
      <c r="A429" s="496" t="s">
        <v>2900</v>
      </c>
      <c r="B429" s="536" t="s">
        <v>3009</v>
      </c>
      <c r="C429" s="537"/>
      <c r="D429" s="504" t="s">
        <v>3009</v>
      </c>
      <c r="E429" s="60" t="s">
        <v>3010</v>
      </c>
      <c r="F429" s="496" t="s">
        <v>2215</v>
      </c>
      <c r="G429" s="501" t="s">
        <v>2202</v>
      </c>
      <c r="H429" s="504">
        <v>10</v>
      </c>
      <c r="I429" s="496"/>
      <c r="J429" s="496" t="s">
        <v>2195</v>
      </c>
      <c r="K429" s="504">
        <v>44</v>
      </c>
      <c r="L429" s="496" t="s">
        <v>2901</v>
      </c>
      <c r="M429" s="496" t="s">
        <v>3011</v>
      </c>
    </row>
    <row r="430" spans="1:13" hidden="1">
      <c r="A430" s="496" t="s">
        <v>2900</v>
      </c>
      <c r="B430" s="536" t="s">
        <v>3012</v>
      </c>
      <c r="C430" s="537"/>
      <c r="D430" s="504" t="s">
        <v>3012</v>
      </c>
      <c r="E430" s="496" t="s">
        <v>3013</v>
      </c>
      <c r="F430" s="496" t="s">
        <v>2215</v>
      </c>
      <c r="G430" s="501" t="s">
        <v>2202</v>
      </c>
      <c r="H430" s="504">
        <v>1</v>
      </c>
      <c r="I430" s="496"/>
      <c r="J430" s="496" t="s">
        <v>2195</v>
      </c>
      <c r="K430" s="504">
        <v>45</v>
      </c>
      <c r="L430" s="496" t="s">
        <v>2901</v>
      </c>
      <c r="M430" s="496" t="s">
        <v>3014</v>
      </c>
    </row>
    <row r="431" spans="1:13" hidden="1">
      <c r="A431" s="496" t="s">
        <v>2900</v>
      </c>
      <c r="B431" s="536" t="s">
        <v>3015</v>
      </c>
      <c r="C431" s="537"/>
      <c r="D431" s="504" t="s">
        <v>3015</v>
      </c>
      <c r="E431" s="496" t="s">
        <v>3016</v>
      </c>
      <c r="F431" s="496" t="s">
        <v>2215</v>
      </c>
      <c r="G431" s="501" t="s">
        <v>2194</v>
      </c>
      <c r="H431" s="504">
        <v>8</v>
      </c>
      <c r="I431" s="496"/>
      <c r="J431" s="496" t="s">
        <v>2195</v>
      </c>
      <c r="K431" s="504">
        <v>46</v>
      </c>
      <c r="L431" s="496" t="s">
        <v>2901</v>
      </c>
      <c r="M431" s="496" t="s">
        <v>3017</v>
      </c>
    </row>
    <row r="432" spans="1:13" hidden="1">
      <c r="A432" s="496" t="s">
        <v>2900</v>
      </c>
      <c r="B432" s="536" t="s">
        <v>3018</v>
      </c>
      <c r="C432" s="537"/>
      <c r="D432" s="504" t="s">
        <v>3018</v>
      </c>
      <c r="E432" s="60" t="s">
        <v>3019</v>
      </c>
      <c r="F432" s="496" t="s">
        <v>2215</v>
      </c>
      <c r="G432" s="501" t="s">
        <v>2202</v>
      </c>
      <c r="H432" s="504">
        <v>10</v>
      </c>
      <c r="I432" s="496"/>
      <c r="J432" s="496" t="s">
        <v>2195</v>
      </c>
      <c r="K432" s="504">
        <v>47</v>
      </c>
      <c r="L432" s="496" t="s">
        <v>2901</v>
      </c>
      <c r="M432" s="496" t="s">
        <v>3020</v>
      </c>
    </row>
    <row r="433" spans="1:13" hidden="1">
      <c r="A433" s="496" t="s">
        <v>2900</v>
      </c>
      <c r="B433" s="536" t="s">
        <v>3021</v>
      </c>
      <c r="C433" s="537"/>
      <c r="D433" s="504" t="s">
        <v>3021</v>
      </c>
      <c r="E433" s="496" t="s">
        <v>3022</v>
      </c>
      <c r="F433" s="496" t="s">
        <v>2215</v>
      </c>
      <c r="G433" s="501" t="s">
        <v>2194</v>
      </c>
      <c r="H433" s="504">
        <v>8</v>
      </c>
      <c r="I433" s="496"/>
      <c r="J433" s="496" t="s">
        <v>2195</v>
      </c>
      <c r="K433" s="504">
        <v>48</v>
      </c>
      <c r="L433" s="496" t="s">
        <v>2901</v>
      </c>
      <c r="M433" s="496" t="s">
        <v>3023</v>
      </c>
    </row>
    <row r="434" spans="1:13" hidden="1">
      <c r="A434" s="496" t="s">
        <v>2900</v>
      </c>
      <c r="B434" s="536" t="s">
        <v>851</v>
      </c>
      <c r="C434" s="537"/>
      <c r="D434" s="504" t="s">
        <v>851</v>
      </c>
      <c r="E434" s="496" t="s">
        <v>454</v>
      </c>
      <c r="F434" s="496" t="s">
        <v>2215</v>
      </c>
      <c r="G434" s="501" t="s">
        <v>2202</v>
      </c>
      <c r="H434" s="504">
        <v>1</v>
      </c>
      <c r="I434" s="496"/>
      <c r="J434" s="496" t="s">
        <v>2195</v>
      </c>
      <c r="K434" s="504">
        <v>49</v>
      </c>
      <c r="L434" s="496" t="s">
        <v>2901</v>
      </c>
      <c r="M434" s="496" t="s">
        <v>3024</v>
      </c>
    </row>
    <row r="435" spans="1:13" hidden="1">
      <c r="A435" s="496" t="s">
        <v>2900</v>
      </c>
      <c r="B435" s="536" t="s">
        <v>3025</v>
      </c>
      <c r="C435" s="537"/>
      <c r="D435" s="504" t="s">
        <v>3025</v>
      </c>
      <c r="E435" s="496" t="s">
        <v>3026</v>
      </c>
      <c r="F435" s="496" t="s">
        <v>2215</v>
      </c>
      <c r="G435" s="501" t="s">
        <v>2202</v>
      </c>
      <c r="H435" s="504">
        <v>50</v>
      </c>
      <c r="I435" s="496"/>
      <c r="J435" s="496" t="s">
        <v>2195</v>
      </c>
      <c r="K435" s="504">
        <v>50</v>
      </c>
      <c r="L435" s="496" t="s">
        <v>2901</v>
      </c>
      <c r="M435" s="496" t="s">
        <v>3027</v>
      </c>
    </row>
    <row r="436" spans="1:13" hidden="1">
      <c r="A436" s="496" t="s">
        <v>2900</v>
      </c>
      <c r="B436" s="536" t="s">
        <v>3028</v>
      </c>
      <c r="C436" s="537"/>
      <c r="D436" s="504" t="s">
        <v>3028</v>
      </c>
      <c r="E436" s="496" t="s">
        <v>3029</v>
      </c>
      <c r="F436" s="496" t="s">
        <v>2215</v>
      </c>
      <c r="G436" s="501" t="s">
        <v>2231</v>
      </c>
      <c r="H436" s="504" t="s">
        <v>2927</v>
      </c>
      <c r="I436" s="496"/>
      <c r="J436" s="496" t="s">
        <v>2195</v>
      </c>
      <c r="K436" s="504">
        <v>51</v>
      </c>
      <c r="L436" s="496" t="s">
        <v>2901</v>
      </c>
      <c r="M436" s="496" t="s">
        <v>3030</v>
      </c>
    </row>
    <row r="437" spans="1:13" hidden="1">
      <c r="A437" s="496" t="s">
        <v>2900</v>
      </c>
      <c r="B437" s="536" t="s">
        <v>3031</v>
      </c>
      <c r="C437" s="537"/>
      <c r="D437" s="504" t="s">
        <v>3031</v>
      </c>
      <c r="E437" s="496" t="s">
        <v>3032</v>
      </c>
      <c r="F437" s="496" t="s">
        <v>2215</v>
      </c>
      <c r="G437" s="501" t="s">
        <v>2231</v>
      </c>
      <c r="H437" s="504" t="s">
        <v>2927</v>
      </c>
      <c r="I437" s="496"/>
      <c r="J437" s="496" t="s">
        <v>2195</v>
      </c>
      <c r="K437" s="504">
        <v>52</v>
      </c>
      <c r="L437" s="496" t="s">
        <v>2901</v>
      </c>
      <c r="M437" s="496" t="s">
        <v>3033</v>
      </c>
    </row>
    <row r="438" spans="1:13" hidden="1">
      <c r="A438" s="496" t="s">
        <v>2900</v>
      </c>
      <c r="B438" s="536" t="s">
        <v>3034</v>
      </c>
      <c r="C438" s="537"/>
      <c r="D438" s="504" t="s">
        <v>3034</v>
      </c>
      <c r="E438" s="496" t="s">
        <v>3035</v>
      </c>
      <c r="F438" s="496" t="s">
        <v>2215</v>
      </c>
      <c r="G438" s="501" t="s">
        <v>2231</v>
      </c>
      <c r="H438" s="504" t="s">
        <v>2927</v>
      </c>
      <c r="I438" s="496"/>
      <c r="J438" s="496" t="s">
        <v>2195</v>
      </c>
      <c r="K438" s="504">
        <v>53</v>
      </c>
      <c r="L438" s="496" t="s">
        <v>2901</v>
      </c>
      <c r="M438" s="496" t="s">
        <v>3036</v>
      </c>
    </row>
    <row r="439" spans="1:13" hidden="1">
      <c r="A439" s="496" t="s">
        <v>2900</v>
      </c>
      <c r="B439" s="536" t="s">
        <v>3037</v>
      </c>
      <c r="C439" s="537"/>
      <c r="D439" s="504" t="s">
        <v>3037</v>
      </c>
      <c r="E439" s="496" t="s">
        <v>3038</v>
      </c>
      <c r="F439" s="496" t="s">
        <v>2215</v>
      </c>
      <c r="G439" s="501" t="s">
        <v>2202</v>
      </c>
      <c r="H439" s="504">
        <v>1</v>
      </c>
      <c r="I439" s="496"/>
      <c r="J439" s="496" t="s">
        <v>2195</v>
      </c>
      <c r="K439" s="504">
        <v>54</v>
      </c>
      <c r="L439" s="496" t="s">
        <v>2901</v>
      </c>
      <c r="M439" s="496" t="s">
        <v>3039</v>
      </c>
    </row>
    <row r="440" spans="1:13" hidden="1">
      <c r="A440" s="496" t="s">
        <v>2900</v>
      </c>
      <c r="B440" s="536" t="s">
        <v>3040</v>
      </c>
      <c r="C440" s="537"/>
      <c r="D440" s="504" t="s">
        <v>3040</v>
      </c>
      <c r="E440" s="496" t="s">
        <v>3041</v>
      </c>
      <c r="F440" s="496" t="s">
        <v>2215</v>
      </c>
      <c r="G440" s="501" t="s">
        <v>2231</v>
      </c>
      <c r="H440" s="504" t="s">
        <v>2386</v>
      </c>
      <c r="I440" s="496"/>
      <c r="J440" s="496" t="s">
        <v>2195</v>
      </c>
      <c r="K440" s="504">
        <v>55</v>
      </c>
      <c r="L440" s="496" t="s">
        <v>2901</v>
      </c>
      <c r="M440" s="496" t="s">
        <v>3042</v>
      </c>
    </row>
    <row r="441" spans="1:13" hidden="1">
      <c r="A441" s="496" t="s">
        <v>2900</v>
      </c>
      <c r="B441" s="536" t="s">
        <v>3043</v>
      </c>
      <c r="C441" s="537"/>
      <c r="D441" s="504" t="s">
        <v>3043</v>
      </c>
      <c r="E441" s="496" t="s">
        <v>3044</v>
      </c>
      <c r="F441" s="496" t="s">
        <v>2215</v>
      </c>
      <c r="G441" s="501" t="s">
        <v>2202</v>
      </c>
      <c r="H441" s="504">
        <v>5</v>
      </c>
      <c r="I441" s="496"/>
      <c r="J441" s="496" t="s">
        <v>2195</v>
      </c>
      <c r="K441" s="504">
        <v>56</v>
      </c>
      <c r="L441" s="496" t="s">
        <v>2901</v>
      </c>
      <c r="M441" s="496" t="s">
        <v>3045</v>
      </c>
    </row>
    <row r="442" spans="1:13" hidden="1">
      <c r="A442" s="496" t="s">
        <v>2900</v>
      </c>
      <c r="B442" s="536" t="s">
        <v>3046</v>
      </c>
      <c r="C442" s="537"/>
      <c r="D442" s="504" t="s">
        <v>3046</v>
      </c>
      <c r="E442" s="496" t="s">
        <v>3047</v>
      </c>
      <c r="F442" s="496" t="s">
        <v>2215</v>
      </c>
      <c r="G442" s="501" t="s">
        <v>2202</v>
      </c>
      <c r="H442" s="504">
        <v>1</v>
      </c>
      <c r="I442" s="496"/>
      <c r="J442" s="496" t="s">
        <v>2195</v>
      </c>
      <c r="K442" s="504">
        <v>57</v>
      </c>
      <c r="L442" s="496" t="s">
        <v>2901</v>
      </c>
      <c r="M442" s="496" t="s">
        <v>3048</v>
      </c>
    </row>
    <row r="443" spans="1:13" hidden="1">
      <c r="A443" s="496" t="s">
        <v>2900</v>
      </c>
      <c r="B443" s="536" t="s">
        <v>3049</v>
      </c>
      <c r="C443" s="537"/>
      <c r="D443" s="504" t="s">
        <v>3049</v>
      </c>
      <c r="E443" s="496" t="s">
        <v>3050</v>
      </c>
      <c r="F443" s="496" t="s">
        <v>2215</v>
      </c>
      <c r="G443" s="501" t="s">
        <v>2231</v>
      </c>
      <c r="H443" s="504" t="s">
        <v>2927</v>
      </c>
      <c r="I443" s="496"/>
      <c r="J443" s="496" t="s">
        <v>2195</v>
      </c>
      <c r="K443" s="504">
        <v>58</v>
      </c>
      <c r="L443" s="496" t="s">
        <v>2901</v>
      </c>
      <c r="M443" s="496" t="s">
        <v>3051</v>
      </c>
    </row>
    <row r="444" spans="1:13" hidden="1">
      <c r="A444" s="496" t="s">
        <v>2900</v>
      </c>
      <c r="B444" s="536" t="s">
        <v>3052</v>
      </c>
      <c r="C444" s="537"/>
      <c r="D444" s="504" t="s">
        <v>3052</v>
      </c>
      <c r="E444" s="496" t="s">
        <v>3053</v>
      </c>
      <c r="F444" s="496" t="s">
        <v>2215</v>
      </c>
      <c r="G444" s="501" t="s">
        <v>2231</v>
      </c>
      <c r="H444" s="504" t="s">
        <v>2386</v>
      </c>
      <c r="I444" s="496"/>
      <c r="J444" s="496" t="s">
        <v>2195</v>
      </c>
      <c r="K444" s="504">
        <v>59</v>
      </c>
      <c r="L444" s="496" t="s">
        <v>2901</v>
      </c>
      <c r="M444" s="496" t="s">
        <v>3054</v>
      </c>
    </row>
    <row r="445" spans="1:13" hidden="1">
      <c r="A445" s="496" t="s">
        <v>2900</v>
      </c>
      <c r="B445" s="536" t="s">
        <v>3055</v>
      </c>
      <c r="C445" s="537"/>
      <c r="D445" s="504" t="s">
        <v>3055</v>
      </c>
      <c r="E445" s="496" t="s">
        <v>3056</v>
      </c>
      <c r="F445" s="496" t="s">
        <v>2215</v>
      </c>
      <c r="G445" s="501" t="s">
        <v>2231</v>
      </c>
      <c r="H445" s="504" t="s">
        <v>2386</v>
      </c>
      <c r="I445" s="496"/>
      <c r="J445" s="496" t="s">
        <v>2195</v>
      </c>
      <c r="K445" s="504">
        <v>60</v>
      </c>
      <c r="L445" s="496" t="s">
        <v>2901</v>
      </c>
      <c r="M445" s="496" t="s">
        <v>3057</v>
      </c>
    </row>
    <row r="446" spans="1:13" hidden="1">
      <c r="A446" s="496" t="s">
        <v>2900</v>
      </c>
      <c r="B446" s="536" t="s">
        <v>3058</v>
      </c>
      <c r="C446" s="537"/>
      <c r="D446" s="504" t="s">
        <v>3058</v>
      </c>
      <c r="E446" s="496" t="s">
        <v>3059</v>
      </c>
      <c r="F446" s="496" t="s">
        <v>2215</v>
      </c>
      <c r="G446" s="496" t="s">
        <v>2455</v>
      </c>
      <c r="H446" s="504">
        <v>6</v>
      </c>
      <c r="I446" s="496"/>
      <c r="J446" s="496" t="s">
        <v>2195</v>
      </c>
      <c r="K446" s="504">
        <v>61</v>
      </c>
      <c r="L446" s="496" t="s">
        <v>2901</v>
      </c>
      <c r="M446" s="496" t="s">
        <v>3060</v>
      </c>
    </row>
    <row r="447" spans="1:13" hidden="1">
      <c r="A447" s="496" t="s">
        <v>2900</v>
      </c>
      <c r="B447" s="536" t="s">
        <v>3061</v>
      </c>
      <c r="C447" s="537"/>
      <c r="D447" s="504" t="s">
        <v>3061</v>
      </c>
      <c r="E447" s="496" t="s">
        <v>3062</v>
      </c>
      <c r="F447" s="496" t="s">
        <v>2215</v>
      </c>
      <c r="G447" s="501" t="s">
        <v>2231</v>
      </c>
      <c r="H447" s="504" t="s">
        <v>2386</v>
      </c>
      <c r="I447" s="496"/>
      <c r="J447" s="496" t="s">
        <v>2195</v>
      </c>
      <c r="K447" s="504">
        <v>62</v>
      </c>
      <c r="L447" s="496" t="s">
        <v>2901</v>
      </c>
      <c r="M447" s="496" t="s">
        <v>3063</v>
      </c>
    </row>
    <row r="448" spans="1:13" hidden="1">
      <c r="A448" s="496" t="s">
        <v>2900</v>
      </c>
      <c r="B448" s="536" t="s">
        <v>3064</v>
      </c>
      <c r="C448" s="537"/>
      <c r="D448" s="504" t="s">
        <v>3064</v>
      </c>
      <c r="E448" s="496" t="s">
        <v>3065</v>
      </c>
      <c r="F448" s="496" t="s">
        <v>2215</v>
      </c>
      <c r="G448" s="501" t="s">
        <v>2231</v>
      </c>
      <c r="H448" s="504" t="s">
        <v>2386</v>
      </c>
      <c r="I448" s="496"/>
      <c r="J448" s="496" t="s">
        <v>2195</v>
      </c>
      <c r="K448" s="504">
        <v>63</v>
      </c>
      <c r="L448" s="496" t="s">
        <v>2901</v>
      </c>
      <c r="M448" s="496" t="s">
        <v>3066</v>
      </c>
    </row>
    <row r="449" spans="1:13" hidden="1">
      <c r="A449" s="496" t="s">
        <v>2900</v>
      </c>
      <c r="B449" s="536" t="s">
        <v>3067</v>
      </c>
      <c r="C449" s="537"/>
      <c r="D449" s="504" t="s">
        <v>3067</v>
      </c>
      <c r="E449" s="496" t="s">
        <v>3068</v>
      </c>
      <c r="F449" s="496" t="s">
        <v>2215</v>
      </c>
      <c r="G449" s="501" t="s">
        <v>2231</v>
      </c>
      <c r="H449" s="504" t="s">
        <v>2386</v>
      </c>
      <c r="I449" s="496"/>
      <c r="J449" s="496" t="s">
        <v>2195</v>
      </c>
      <c r="K449" s="504">
        <v>64</v>
      </c>
      <c r="L449" s="496" t="s">
        <v>2901</v>
      </c>
      <c r="M449" s="496" t="s">
        <v>3069</v>
      </c>
    </row>
    <row r="450" spans="1:13" hidden="1">
      <c r="A450" s="496" t="s">
        <v>2900</v>
      </c>
      <c r="B450" s="536" t="s">
        <v>3070</v>
      </c>
      <c r="C450" s="537"/>
      <c r="D450" s="504" t="s">
        <v>3070</v>
      </c>
      <c r="E450" s="496" t="s">
        <v>3071</v>
      </c>
      <c r="F450" s="496" t="s">
        <v>2215</v>
      </c>
      <c r="G450" s="501" t="s">
        <v>2231</v>
      </c>
      <c r="H450" s="504" t="s">
        <v>2386</v>
      </c>
      <c r="I450" s="496"/>
      <c r="J450" s="496" t="s">
        <v>2195</v>
      </c>
      <c r="K450" s="504">
        <v>65</v>
      </c>
      <c r="L450" s="496" t="s">
        <v>2901</v>
      </c>
      <c r="M450" s="496" t="s">
        <v>3072</v>
      </c>
    </row>
    <row r="451" spans="1:13" hidden="1">
      <c r="A451" s="496" t="s">
        <v>2900</v>
      </c>
      <c r="B451" s="536" t="s">
        <v>3073</v>
      </c>
      <c r="C451" s="537"/>
      <c r="D451" s="504" t="s">
        <v>3073</v>
      </c>
      <c r="E451" s="496" t="s">
        <v>3074</v>
      </c>
      <c r="F451" s="496" t="s">
        <v>2215</v>
      </c>
      <c r="G451" s="501" t="s">
        <v>2194</v>
      </c>
      <c r="H451" s="504">
        <v>8</v>
      </c>
      <c r="I451" s="496"/>
      <c r="J451" s="496" t="s">
        <v>2195</v>
      </c>
      <c r="K451" s="504">
        <v>66</v>
      </c>
      <c r="L451" s="496" t="s">
        <v>2901</v>
      </c>
      <c r="M451" s="496" t="s">
        <v>3075</v>
      </c>
    </row>
    <row r="452" spans="1:13" hidden="1">
      <c r="A452" s="496" t="s">
        <v>2900</v>
      </c>
      <c r="B452" s="536" t="s">
        <v>3076</v>
      </c>
      <c r="C452" s="537"/>
      <c r="D452" s="504" t="s">
        <v>3076</v>
      </c>
      <c r="E452" s="496" t="s">
        <v>3077</v>
      </c>
      <c r="F452" s="496" t="s">
        <v>2215</v>
      </c>
      <c r="G452" s="501" t="s">
        <v>2202</v>
      </c>
      <c r="H452" s="504">
        <v>1</v>
      </c>
      <c r="I452" s="496"/>
      <c r="J452" s="496" t="s">
        <v>2195</v>
      </c>
      <c r="K452" s="504">
        <v>67</v>
      </c>
      <c r="L452" s="496" t="s">
        <v>2901</v>
      </c>
      <c r="M452" s="496" t="s">
        <v>3078</v>
      </c>
    </row>
    <row r="453" spans="1:13" hidden="1">
      <c r="A453" s="496" t="s">
        <v>2900</v>
      </c>
      <c r="B453" s="536" t="s">
        <v>149</v>
      </c>
      <c r="C453" s="496" t="s">
        <v>149</v>
      </c>
      <c r="D453" s="504"/>
      <c r="E453" s="496"/>
      <c r="F453" s="496" t="s">
        <v>2193</v>
      </c>
      <c r="G453" s="496" t="s">
        <v>2308</v>
      </c>
      <c r="H453" s="504">
        <v>26</v>
      </c>
      <c r="I453" s="496"/>
      <c r="J453" s="496" t="s">
        <v>2195</v>
      </c>
      <c r="K453" s="504">
        <v>68</v>
      </c>
      <c r="L453" s="496" t="s">
        <v>2901</v>
      </c>
      <c r="M453" s="496" t="s">
        <v>149</v>
      </c>
    </row>
    <row r="454" spans="1:13" hidden="1">
      <c r="A454" s="496" t="s">
        <v>2900</v>
      </c>
      <c r="B454" s="536" t="s">
        <v>151</v>
      </c>
      <c r="C454" s="496" t="s">
        <v>151</v>
      </c>
      <c r="D454" s="504"/>
      <c r="E454" s="496"/>
      <c r="F454" s="496" t="s">
        <v>2193</v>
      </c>
      <c r="G454" s="496" t="s">
        <v>2202</v>
      </c>
      <c r="H454" s="504">
        <v>10</v>
      </c>
      <c r="I454" s="496"/>
      <c r="J454" s="496" t="s">
        <v>2195</v>
      </c>
      <c r="K454" s="504">
        <v>69</v>
      </c>
      <c r="L454" s="496" t="s">
        <v>2901</v>
      </c>
      <c r="M454" s="496" t="s">
        <v>151</v>
      </c>
    </row>
    <row r="455" spans="1:13" hidden="1">
      <c r="A455" s="496" t="s">
        <v>2900</v>
      </c>
      <c r="B455" s="536" t="s">
        <v>153</v>
      </c>
      <c r="C455" s="496" t="s">
        <v>153</v>
      </c>
      <c r="D455" s="504"/>
      <c r="E455" s="496"/>
      <c r="F455" s="496" t="s">
        <v>2193</v>
      </c>
      <c r="G455" s="496" t="s">
        <v>2202</v>
      </c>
      <c r="H455" s="504">
        <v>4</v>
      </c>
      <c r="I455" s="496"/>
      <c r="J455" s="496" t="s">
        <v>2195</v>
      </c>
      <c r="K455" s="504">
        <v>70</v>
      </c>
      <c r="L455" s="496" t="s">
        <v>2901</v>
      </c>
      <c r="M455" s="496" t="s">
        <v>153</v>
      </c>
    </row>
    <row r="456" spans="1:13" hidden="1">
      <c r="A456" s="496" t="s">
        <v>2900</v>
      </c>
      <c r="B456" s="536" t="s">
        <v>155</v>
      </c>
      <c r="C456" s="496" t="s">
        <v>155</v>
      </c>
      <c r="D456" s="504"/>
      <c r="E456" s="496"/>
      <c r="F456" s="496" t="s">
        <v>2193</v>
      </c>
      <c r="G456" s="496" t="s">
        <v>2202</v>
      </c>
      <c r="H456" s="504">
        <v>2</v>
      </c>
      <c r="I456" s="496"/>
      <c r="J456" s="496" t="s">
        <v>2195</v>
      </c>
      <c r="K456" s="504">
        <v>71</v>
      </c>
      <c r="L456" s="496" t="s">
        <v>2901</v>
      </c>
      <c r="M456" s="496" t="s">
        <v>155</v>
      </c>
    </row>
    <row r="457" spans="1:13" hidden="1">
      <c r="A457" s="496" t="s">
        <v>2900</v>
      </c>
      <c r="B457" s="536" t="s">
        <v>157</v>
      </c>
      <c r="C457" s="496" t="s">
        <v>157</v>
      </c>
      <c r="D457" s="504"/>
      <c r="E457" s="496"/>
      <c r="F457" s="496" t="s">
        <v>2193</v>
      </c>
      <c r="G457" s="496" t="s">
        <v>2202</v>
      </c>
      <c r="H457" s="504">
        <v>2</v>
      </c>
      <c r="I457" s="496"/>
      <c r="J457" s="496" t="s">
        <v>2195</v>
      </c>
      <c r="K457" s="504">
        <v>72</v>
      </c>
      <c r="L457" s="496" t="s">
        <v>2901</v>
      </c>
      <c r="M457" s="496" t="s">
        <v>157</v>
      </c>
    </row>
    <row r="458" spans="1:13" hidden="1">
      <c r="A458" s="496" t="s">
        <v>3079</v>
      </c>
      <c r="B458" s="536" t="s">
        <v>34</v>
      </c>
      <c r="C458" s="496" t="s">
        <v>34</v>
      </c>
      <c r="D458" s="504"/>
      <c r="E458" s="537"/>
      <c r="F458" s="496" t="s">
        <v>2193</v>
      </c>
      <c r="G458" s="496" t="s">
        <v>2194</v>
      </c>
      <c r="H458" s="504">
        <v>8</v>
      </c>
      <c r="I458" s="496"/>
      <c r="J458" s="496" t="s">
        <v>2195</v>
      </c>
      <c r="K458" s="504">
        <v>1</v>
      </c>
      <c r="L458" s="496" t="s">
        <v>3080</v>
      </c>
      <c r="M458" s="496" t="s">
        <v>34</v>
      </c>
    </row>
    <row r="459" spans="1:13" hidden="1">
      <c r="A459" s="496" t="s">
        <v>3079</v>
      </c>
      <c r="B459" s="536" t="s">
        <v>3081</v>
      </c>
      <c r="C459" s="537"/>
      <c r="D459" s="504" t="s">
        <v>3081</v>
      </c>
      <c r="E459" s="496" t="s">
        <v>3082</v>
      </c>
      <c r="F459" s="496" t="s">
        <v>2193</v>
      </c>
      <c r="G459" s="501" t="s">
        <v>2194</v>
      </c>
      <c r="H459" s="504">
        <v>10</v>
      </c>
      <c r="I459" s="496"/>
      <c r="J459" s="496" t="s">
        <v>2195</v>
      </c>
      <c r="K459" s="504">
        <v>2</v>
      </c>
      <c r="L459" s="496" t="s">
        <v>3080</v>
      </c>
      <c r="M459" s="496" t="s">
        <v>3083</v>
      </c>
    </row>
    <row r="460" spans="1:13" hidden="1">
      <c r="A460" s="496" t="s">
        <v>3079</v>
      </c>
      <c r="B460" s="536" t="s">
        <v>3084</v>
      </c>
      <c r="C460" s="537"/>
      <c r="D460" s="504" t="s">
        <v>3084</v>
      </c>
      <c r="E460" s="60" t="s">
        <v>3085</v>
      </c>
      <c r="F460" s="496" t="s">
        <v>2193</v>
      </c>
      <c r="G460" s="496" t="s">
        <v>2202</v>
      </c>
      <c r="H460" s="504">
        <v>40</v>
      </c>
      <c r="I460" s="496"/>
      <c r="J460" s="496" t="s">
        <v>2195</v>
      </c>
      <c r="K460" s="504">
        <v>3</v>
      </c>
      <c r="L460" s="496" t="s">
        <v>3080</v>
      </c>
      <c r="M460" s="496" t="s">
        <v>3086</v>
      </c>
    </row>
    <row r="461" spans="1:13" hidden="1">
      <c r="A461" s="496" t="s">
        <v>3079</v>
      </c>
      <c r="B461" s="536" t="s">
        <v>3087</v>
      </c>
      <c r="C461" s="537"/>
      <c r="D461" s="504" t="s">
        <v>3087</v>
      </c>
      <c r="E461" s="60" t="s">
        <v>3088</v>
      </c>
      <c r="F461" s="496" t="s">
        <v>2193</v>
      </c>
      <c r="G461" s="496" t="s">
        <v>2202</v>
      </c>
      <c r="H461" s="504">
        <v>40</v>
      </c>
      <c r="I461" s="496"/>
      <c r="J461" s="496" t="s">
        <v>2195</v>
      </c>
      <c r="K461" s="504">
        <v>4</v>
      </c>
      <c r="L461" s="496" t="s">
        <v>3080</v>
      </c>
      <c r="M461" s="496" t="s">
        <v>3089</v>
      </c>
    </row>
    <row r="462" spans="1:13" hidden="1">
      <c r="A462" s="496" t="s">
        <v>3079</v>
      </c>
      <c r="B462" s="536" t="s">
        <v>3090</v>
      </c>
      <c r="C462" s="537"/>
      <c r="D462" s="504" t="s">
        <v>3090</v>
      </c>
      <c r="E462" s="496" t="s">
        <v>3091</v>
      </c>
      <c r="F462" s="496" t="s">
        <v>2193</v>
      </c>
      <c r="G462" s="496" t="s">
        <v>2194</v>
      </c>
      <c r="H462" s="504">
        <v>10</v>
      </c>
      <c r="I462" s="496"/>
      <c r="J462" s="496" t="s">
        <v>2195</v>
      </c>
      <c r="K462" s="504">
        <v>5</v>
      </c>
      <c r="L462" s="496" t="s">
        <v>3080</v>
      </c>
      <c r="M462" s="496" t="s">
        <v>3092</v>
      </c>
    </row>
    <row r="463" spans="1:13" hidden="1">
      <c r="A463" s="496" t="s">
        <v>3079</v>
      </c>
      <c r="B463" s="536" t="s">
        <v>3093</v>
      </c>
      <c r="C463" s="537"/>
      <c r="D463" s="504" t="s">
        <v>3093</v>
      </c>
      <c r="E463" s="496" t="s">
        <v>3094</v>
      </c>
      <c r="F463" s="496" t="s">
        <v>2193</v>
      </c>
      <c r="G463" s="496" t="s">
        <v>2194</v>
      </c>
      <c r="H463" s="504">
        <v>10</v>
      </c>
      <c r="I463" s="496"/>
      <c r="J463" s="496" t="s">
        <v>2195</v>
      </c>
      <c r="K463" s="504">
        <v>6</v>
      </c>
      <c r="L463" s="496" t="s">
        <v>3080</v>
      </c>
      <c r="M463" s="496" t="s">
        <v>3095</v>
      </c>
    </row>
    <row r="464" spans="1:13" hidden="1">
      <c r="A464" s="496" t="s">
        <v>3079</v>
      </c>
      <c r="B464" s="536" t="s">
        <v>303</v>
      </c>
      <c r="C464" s="537"/>
      <c r="D464" s="504" t="s">
        <v>303</v>
      </c>
      <c r="E464" s="496" t="s">
        <v>219</v>
      </c>
      <c r="F464" s="496" t="s">
        <v>2193</v>
      </c>
      <c r="G464" s="496" t="s">
        <v>2194</v>
      </c>
      <c r="H464" s="504">
        <v>10</v>
      </c>
      <c r="I464" s="496"/>
      <c r="J464" s="496" t="s">
        <v>2195</v>
      </c>
      <c r="K464" s="504">
        <v>7</v>
      </c>
      <c r="L464" s="496" t="s">
        <v>3080</v>
      </c>
      <c r="M464" s="496" t="s">
        <v>3096</v>
      </c>
    </row>
    <row r="465" spans="1:13" hidden="1">
      <c r="A465" s="496" t="s">
        <v>3079</v>
      </c>
      <c r="B465" s="536" t="s">
        <v>61</v>
      </c>
      <c r="C465" s="537"/>
      <c r="D465" s="504" t="s">
        <v>61</v>
      </c>
      <c r="E465" s="496" t="s">
        <v>60</v>
      </c>
      <c r="F465" s="496" t="s">
        <v>2193</v>
      </c>
      <c r="G465" s="496" t="s">
        <v>2202</v>
      </c>
      <c r="H465" s="504">
        <v>3</v>
      </c>
      <c r="I465" s="496"/>
      <c r="J465" s="496" t="s">
        <v>2195</v>
      </c>
      <c r="K465" s="504">
        <v>8</v>
      </c>
      <c r="L465" s="496" t="s">
        <v>3080</v>
      </c>
      <c r="M465" s="496" t="s">
        <v>3097</v>
      </c>
    </row>
    <row r="466" spans="1:13" hidden="1">
      <c r="A466" s="496" t="s">
        <v>3079</v>
      </c>
      <c r="B466" s="536" t="s">
        <v>732</v>
      </c>
      <c r="C466" s="537"/>
      <c r="D466" s="504" t="s">
        <v>732</v>
      </c>
      <c r="E466" s="496" t="s">
        <v>387</v>
      </c>
      <c r="F466" s="496" t="s">
        <v>2193</v>
      </c>
      <c r="G466" s="496" t="s">
        <v>2231</v>
      </c>
      <c r="H466" s="504" t="s">
        <v>2386</v>
      </c>
      <c r="I466" s="496"/>
      <c r="J466" s="496" t="s">
        <v>2195</v>
      </c>
      <c r="K466" s="504">
        <v>9</v>
      </c>
      <c r="L466" s="496" t="s">
        <v>3080</v>
      </c>
      <c r="M466" s="496" t="s">
        <v>3098</v>
      </c>
    </row>
    <row r="467" spans="1:13" hidden="1">
      <c r="A467" s="496" t="s">
        <v>3079</v>
      </c>
      <c r="B467" s="536" t="s">
        <v>2264</v>
      </c>
      <c r="C467" s="537"/>
      <c r="D467" s="504" t="s">
        <v>2264</v>
      </c>
      <c r="E467" s="496" t="s">
        <v>2265</v>
      </c>
      <c r="F467" s="496" t="s">
        <v>2193</v>
      </c>
      <c r="G467" s="496" t="s">
        <v>2231</v>
      </c>
      <c r="H467" s="504" t="s">
        <v>2386</v>
      </c>
      <c r="I467" s="496"/>
      <c r="J467" s="496" t="s">
        <v>2195</v>
      </c>
      <c r="K467" s="504">
        <v>10</v>
      </c>
      <c r="L467" s="496" t="s">
        <v>3080</v>
      </c>
      <c r="M467" s="496" t="s">
        <v>3099</v>
      </c>
    </row>
    <row r="468" spans="1:13" hidden="1">
      <c r="A468" s="496" t="s">
        <v>3079</v>
      </c>
      <c r="B468" s="536" t="s">
        <v>736</v>
      </c>
      <c r="C468" s="537"/>
      <c r="D468" s="504" t="s">
        <v>736</v>
      </c>
      <c r="E468" s="496" t="s">
        <v>389</v>
      </c>
      <c r="F468" s="496" t="s">
        <v>2193</v>
      </c>
      <c r="G468" s="496" t="s">
        <v>2231</v>
      </c>
      <c r="H468" s="504" t="s">
        <v>2386</v>
      </c>
      <c r="I468" s="496"/>
      <c r="J468" s="496" t="s">
        <v>2195</v>
      </c>
      <c r="K468" s="504">
        <v>11</v>
      </c>
      <c r="L468" s="496" t="s">
        <v>3080</v>
      </c>
      <c r="M468" s="496" t="s">
        <v>3100</v>
      </c>
    </row>
    <row r="469" spans="1:13" hidden="1">
      <c r="A469" s="496" t="s">
        <v>3079</v>
      </c>
      <c r="B469" s="536" t="s">
        <v>149</v>
      </c>
      <c r="C469" s="496" t="s">
        <v>149</v>
      </c>
      <c r="D469" s="504"/>
      <c r="E469" s="496"/>
      <c r="F469" s="496" t="s">
        <v>2193</v>
      </c>
      <c r="G469" s="496" t="s">
        <v>2308</v>
      </c>
      <c r="H469" s="504">
        <v>26</v>
      </c>
      <c r="I469" s="496"/>
      <c r="J469" s="496" t="s">
        <v>2195</v>
      </c>
      <c r="K469" s="504">
        <v>12</v>
      </c>
      <c r="L469" s="496" t="s">
        <v>3080</v>
      </c>
      <c r="M469" s="496" t="s">
        <v>149</v>
      </c>
    </row>
    <row r="470" spans="1:13" hidden="1">
      <c r="A470" s="496" t="s">
        <v>3079</v>
      </c>
      <c r="B470" s="536" t="s">
        <v>151</v>
      </c>
      <c r="C470" s="496" t="s">
        <v>151</v>
      </c>
      <c r="D470" s="504"/>
      <c r="E470" s="496"/>
      <c r="F470" s="496" t="s">
        <v>2193</v>
      </c>
      <c r="G470" s="496" t="s">
        <v>2202</v>
      </c>
      <c r="H470" s="504">
        <v>10</v>
      </c>
      <c r="I470" s="496"/>
      <c r="J470" s="496" t="s">
        <v>2195</v>
      </c>
      <c r="K470" s="504">
        <v>13</v>
      </c>
      <c r="L470" s="496" t="s">
        <v>3080</v>
      </c>
      <c r="M470" s="496" t="s">
        <v>151</v>
      </c>
    </row>
    <row r="471" spans="1:13" hidden="1">
      <c r="A471" s="496" t="s">
        <v>3079</v>
      </c>
      <c r="B471" s="536" t="s">
        <v>153</v>
      </c>
      <c r="C471" s="496" t="s">
        <v>153</v>
      </c>
      <c r="D471" s="504"/>
      <c r="E471" s="496"/>
      <c r="F471" s="496" t="s">
        <v>2193</v>
      </c>
      <c r="G471" s="496" t="s">
        <v>2202</v>
      </c>
      <c r="H471" s="504">
        <v>4</v>
      </c>
      <c r="I471" s="496"/>
      <c r="J471" s="496" t="s">
        <v>2195</v>
      </c>
      <c r="K471" s="504">
        <v>14</v>
      </c>
      <c r="L471" s="496" t="s">
        <v>3080</v>
      </c>
      <c r="M471" s="496" t="s">
        <v>153</v>
      </c>
    </row>
    <row r="472" spans="1:13" hidden="1">
      <c r="A472" s="496" t="s">
        <v>3079</v>
      </c>
      <c r="B472" s="536" t="s">
        <v>155</v>
      </c>
      <c r="C472" s="496" t="s">
        <v>155</v>
      </c>
      <c r="D472" s="504"/>
      <c r="E472" s="496"/>
      <c r="F472" s="496" t="s">
        <v>2193</v>
      </c>
      <c r="G472" s="496" t="s">
        <v>2202</v>
      </c>
      <c r="H472" s="504">
        <v>2</v>
      </c>
      <c r="I472" s="496"/>
      <c r="J472" s="496" t="s">
        <v>2195</v>
      </c>
      <c r="K472" s="504">
        <v>15</v>
      </c>
      <c r="L472" s="496" t="s">
        <v>3080</v>
      </c>
      <c r="M472" s="496" t="s">
        <v>155</v>
      </c>
    </row>
    <row r="473" spans="1:13" hidden="1">
      <c r="A473" s="496" t="s">
        <v>3079</v>
      </c>
      <c r="B473" s="536" t="s">
        <v>157</v>
      </c>
      <c r="C473" s="496" t="s">
        <v>157</v>
      </c>
      <c r="D473" s="504"/>
      <c r="E473" s="496"/>
      <c r="F473" s="496" t="s">
        <v>2193</v>
      </c>
      <c r="G473" s="496" t="s">
        <v>2202</v>
      </c>
      <c r="H473" s="504">
        <v>2</v>
      </c>
      <c r="I473" s="496"/>
      <c r="J473" s="496" t="s">
        <v>2195</v>
      </c>
      <c r="K473" s="504">
        <v>16</v>
      </c>
      <c r="L473" s="496" t="s">
        <v>3080</v>
      </c>
      <c r="M473" s="496" t="s">
        <v>157</v>
      </c>
    </row>
    <row r="474" spans="1:13" hidden="1">
      <c r="A474" s="496" t="s">
        <v>3101</v>
      </c>
      <c r="B474" s="536" t="s">
        <v>34</v>
      </c>
      <c r="C474" s="496" t="s">
        <v>34</v>
      </c>
      <c r="D474" s="504"/>
      <c r="E474" s="537"/>
      <c r="F474" s="496" t="s">
        <v>2193</v>
      </c>
      <c r="G474" s="496" t="s">
        <v>2194</v>
      </c>
      <c r="H474" s="504">
        <v>8</v>
      </c>
      <c r="I474" s="496"/>
      <c r="J474" s="496" t="s">
        <v>2195</v>
      </c>
      <c r="K474" s="504">
        <v>1</v>
      </c>
      <c r="L474" s="496" t="s">
        <v>3102</v>
      </c>
      <c r="M474" s="496" t="s">
        <v>34</v>
      </c>
    </row>
    <row r="475" spans="1:13" hidden="1">
      <c r="A475" s="496" t="s">
        <v>3101</v>
      </c>
      <c r="B475" s="536" t="s">
        <v>2905</v>
      </c>
      <c r="C475" s="537"/>
      <c r="D475" s="504" t="s">
        <v>2905</v>
      </c>
      <c r="E475" s="60" t="s">
        <v>2906</v>
      </c>
      <c r="F475" s="496" t="s">
        <v>2193</v>
      </c>
      <c r="G475" s="496" t="s">
        <v>2202</v>
      </c>
      <c r="H475" s="504">
        <v>30</v>
      </c>
      <c r="I475" s="496"/>
      <c r="J475" s="496" t="s">
        <v>2195</v>
      </c>
      <c r="K475" s="504">
        <v>2</v>
      </c>
      <c r="L475" s="496" t="s">
        <v>3102</v>
      </c>
      <c r="M475" s="496" t="s">
        <v>2907</v>
      </c>
    </row>
    <row r="476" spans="1:13" hidden="1">
      <c r="A476" s="496" t="s">
        <v>3101</v>
      </c>
      <c r="B476" s="536" t="s">
        <v>2908</v>
      </c>
      <c r="C476" s="537"/>
      <c r="D476" s="504" t="s">
        <v>2908</v>
      </c>
      <c r="E476" s="60" t="s">
        <v>2909</v>
      </c>
      <c r="F476" s="496" t="s">
        <v>2193</v>
      </c>
      <c r="G476" s="496" t="s">
        <v>2202</v>
      </c>
      <c r="H476" s="504">
        <v>30</v>
      </c>
      <c r="I476" s="496"/>
      <c r="J476" s="496" t="s">
        <v>2195</v>
      </c>
      <c r="K476" s="504">
        <v>3</v>
      </c>
      <c r="L476" s="496" t="s">
        <v>3102</v>
      </c>
      <c r="M476" s="496" t="s">
        <v>2910</v>
      </c>
    </row>
    <row r="477" spans="1:13" hidden="1">
      <c r="A477" s="496" t="s">
        <v>3101</v>
      </c>
      <c r="B477" s="536" t="s">
        <v>1966</v>
      </c>
      <c r="C477" s="537"/>
      <c r="D477" s="504" t="s">
        <v>1966</v>
      </c>
      <c r="E477" s="496" t="s">
        <v>1367</v>
      </c>
      <c r="F477" s="496" t="s">
        <v>2193</v>
      </c>
      <c r="G477" s="496" t="s">
        <v>2202</v>
      </c>
      <c r="H477" s="504">
        <v>3</v>
      </c>
      <c r="I477" s="496"/>
      <c r="J477" s="496" t="s">
        <v>2195</v>
      </c>
      <c r="K477" s="504">
        <v>4</v>
      </c>
      <c r="L477" s="496" t="s">
        <v>3102</v>
      </c>
      <c r="M477" s="496" t="s">
        <v>2911</v>
      </c>
    </row>
    <row r="478" spans="1:13" hidden="1">
      <c r="A478" s="496" t="s">
        <v>3101</v>
      </c>
      <c r="B478" s="536" t="s">
        <v>2912</v>
      </c>
      <c r="C478" s="537"/>
      <c r="D478" s="504" t="s">
        <v>2912</v>
      </c>
      <c r="E478" s="496" t="s">
        <v>2913</v>
      </c>
      <c r="F478" s="496" t="s">
        <v>2193</v>
      </c>
      <c r="G478" s="496" t="s">
        <v>2455</v>
      </c>
      <c r="H478" s="504">
        <v>10</v>
      </c>
      <c r="I478" s="496"/>
      <c r="J478" s="496" t="s">
        <v>2195</v>
      </c>
      <c r="K478" s="504">
        <v>5</v>
      </c>
      <c r="L478" s="496" t="s">
        <v>3102</v>
      </c>
      <c r="M478" s="496" t="s">
        <v>2914</v>
      </c>
    </row>
    <row r="479" spans="1:13" hidden="1">
      <c r="A479" s="496" t="s">
        <v>3101</v>
      </c>
      <c r="B479" s="536" t="s">
        <v>3103</v>
      </c>
      <c r="C479" s="537"/>
      <c r="D479" s="504" t="s">
        <v>3103</v>
      </c>
      <c r="E479" s="496" t="s">
        <v>3104</v>
      </c>
      <c r="F479" s="496" t="s">
        <v>2193</v>
      </c>
      <c r="G479" s="496" t="s">
        <v>2202</v>
      </c>
      <c r="H479" s="504">
        <v>10</v>
      </c>
      <c r="I479" s="496"/>
      <c r="J479" s="496" t="s">
        <v>2195</v>
      </c>
      <c r="K479" s="504">
        <v>6</v>
      </c>
      <c r="L479" s="496" t="s">
        <v>3102</v>
      </c>
      <c r="M479" s="496" t="s">
        <v>3105</v>
      </c>
    </row>
    <row r="480" spans="1:13" hidden="1">
      <c r="A480" s="496" t="s">
        <v>3101</v>
      </c>
      <c r="B480" s="536" t="s">
        <v>301</v>
      </c>
      <c r="C480" s="537"/>
      <c r="D480" s="504" t="s">
        <v>301</v>
      </c>
      <c r="E480" s="496" t="s">
        <v>217</v>
      </c>
      <c r="F480" s="496" t="s">
        <v>2215</v>
      </c>
      <c r="G480" s="496" t="s">
        <v>2194</v>
      </c>
      <c r="H480" s="504">
        <v>10</v>
      </c>
      <c r="I480" s="496"/>
      <c r="J480" s="496" t="s">
        <v>2195</v>
      </c>
      <c r="K480" s="504">
        <v>7</v>
      </c>
      <c r="L480" s="496" t="s">
        <v>3102</v>
      </c>
      <c r="M480" s="496" t="s">
        <v>3106</v>
      </c>
    </row>
    <row r="481" spans="1:13" hidden="1">
      <c r="A481" s="496" t="s">
        <v>3101</v>
      </c>
      <c r="B481" s="536"/>
      <c r="C481" s="537"/>
      <c r="D481" s="504"/>
      <c r="E481" s="496" t="s">
        <v>3107</v>
      </c>
      <c r="F481" s="496" t="s">
        <v>2215</v>
      </c>
      <c r="G481" s="496" t="s">
        <v>2202</v>
      </c>
      <c r="H481" s="504">
        <v>2</v>
      </c>
      <c r="I481" s="496"/>
      <c r="J481" s="496" t="s">
        <v>2195</v>
      </c>
      <c r="K481" s="504">
        <v>8</v>
      </c>
      <c r="L481" s="496" t="s">
        <v>3102</v>
      </c>
      <c r="M481" s="496" t="s">
        <v>3108</v>
      </c>
    </row>
    <row r="482" spans="1:13" hidden="1">
      <c r="A482" s="496" t="s">
        <v>3101</v>
      </c>
      <c r="B482" s="536" t="s">
        <v>3109</v>
      </c>
      <c r="C482" s="537"/>
      <c r="D482" s="504" t="s">
        <v>3109</v>
      </c>
      <c r="E482" s="496" t="s">
        <v>3110</v>
      </c>
      <c r="F482" s="496" t="s">
        <v>2215</v>
      </c>
      <c r="G482" s="496" t="s">
        <v>2231</v>
      </c>
      <c r="H482" s="504" t="s">
        <v>2927</v>
      </c>
      <c r="I482" s="496"/>
      <c r="J482" s="496" t="s">
        <v>2195</v>
      </c>
      <c r="K482" s="504">
        <v>9</v>
      </c>
      <c r="L482" s="496" t="s">
        <v>3102</v>
      </c>
      <c r="M482" s="496" t="s">
        <v>3111</v>
      </c>
    </row>
    <row r="483" spans="1:13" hidden="1">
      <c r="A483" s="496" t="s">
        <v>3101</v>
      </c>
      <c r="B483" s="536" t="s">
        <v>2504</v>
      </c>
      <c r="C483" s="537"/>
      <c r="D483" s="504" t="s">
        <v>2504</v>
      </c>
      <c r="E483" s="496" t="s">
        <v>2505</v>
      </c>
      <c r="F483" s="496" t="s">
        <v>2215</v>
      </c>
      <c r="G483" s="496" t="s">
        <v>2231</v>
      </c>
      <c r="H483" s="504" t="s">
        <v>2386</v>
      </c>
      <c r="I483" s="496"/>
      <c r="J483" s="496" t="s">
        <v>2195</v>
      </c>
      <c r="K483" s="504">
        <v>10</v>
      </c>
      <c r="L483" s="496" t="s">
        <v>3102</v>
      </c>
      <c r="M483" s="496" t="s">
        <v>2942</v>
      </c>
    </row>
    <row r="484" spans="1:13" hidden="1">
      <c r="A484" s="496" t="s">
        <v>3101</v>
      </c>
      <c r="B484" s="536" t="s">
        <v>3112</v>
      </c>
      <c r="C484" s="537"/>
      <c r="D484" s="504" t="s">
        <v>3112</v>
      </c>
      <c r="E484" s="496" t="s">
        <v>3113</v>
      </c>
      <c r="F484" s="496" t="s">
        <v>2215</v>
      </c>
      <c r="G484" s="496" t="s">
        <v>2231</v>
      </c>
      <c r="H484" s="504" t="s">
        <v>2386</v>
      </c>
      <c r="I484" s="496"/>
      <c r="J484" s="496" t="s">
        <v>2195</v>
      </c>
      <c r="K484" s="504">
        <v>11</v>
      </c>
      <c r="L484" s="496" t="s">
        <v>3102</v>
      </c>
      <c r="M484" s="496" t="s">
        <v>3114</v>
      </c>
    </row>
    <row r="485" spans="1:13" hidden="1">
      <c r="A485" s="496" t="s">
        <v>3101</v>
      </c>
      <c r="B485" s="536" t="s">
        <v>3115</v>
      </c>
      <c r="C485" s="537"/>
      <c r="D485" s="504" t="s">
        <v>3115</v>
      </c>
      <c r="E485" s="507" t="s">
        <v>3116</v>
      </c>
      <c r="F485" s="496" t="s">
        <v>2215</v>
      </c>
      <c r="G485" s="496" t="s">
        <v>2202</v>
      </c>
      <c r="H485" s="504">
        <v>10</v>
      </c>
      <c r="I485" s="496"/>
      <c r="J485" s="496" t="s">
        <v>2195</v>
      </c>
      <c r="K485" s="504">
        <v>12</v>
      </c>
      <c r="L485" s="496" t="s">
        <v>3102</v>
      </c>
      <c r="M485" s="496" t="s">
        <v>3117</v>
      </c>
    </row>
    <row r="486" spans="1:13" hidden="1">
      <c r="A486" s="496" t="s">
        <v>3101</v>
      </c>
      <c r="B486" s="536" t="s">
        <v>3118</v>
      </c>
      <c r="C486" s="537"/>
      <c r="D486" s="504" t="s">
        <v>3118</v>
      </c>
      <c r="E486" s="496" t="s">
        <v>3119</v>
      </c>
      <c r="F486" s="496" t="s">
        <v>2215</v>
      </c>
      <c r="G486" s="496" t="s">
        <v>2202</v>
      </c>
      <c r="H486" s="504">
        <v>1</v>
      </c>
      <c r="I486" s="496"/>
      <c r="J486" s="496" t="s">
        <v>2195</v>
      </c>
      <c r="K486" s="504">
        <v>13</v>
      </c>
      <c r="L486" s="496" t="s">
        <v>3102</v>
      </c>
      <c r="M486" s="496" t="s">
        <v>3120</v>
      </c>
    </row>
    <row r="487" spans="1:13" hidden="1">
      <c r="A487" s="496" t="s">
        <v>3101</v>
      </c>
      <c r="B487" s="536" t="s">
        <v>3121</v>
      </c>
      <c r="C487" s="537"/>
      <c r="D487" s="504" t="s">
        <v>3121</v>
      </c>
      <c r="E487" s="496" t="s">
        <v>3122</v>
      </c>
      <c r="F487" s="496" t="s">
        <v>2215</v>
      </c>
      <c r="G487" s="496" t="s">
        <v>2231</v>
      </c>
      <c r="H487" s="504" t="s">
        <v>3123</v>
      </c>
      <c r="I487" s="496"/>
      <c r="J487" s="496" t="s">
        <v>2195</v>
      </c>
      <c r="K487" s="504">
        <v>14</v>
      </c>
      <c r="L487" s="496" t="s">
        <v>3102</v>
      </c>
      <c r="M487" s="496" t="s">
        <v>3124</v>
      </c>
    </row>
    <row r="488" spans="1:13" hidden="1">
      <c r="A488" s="496" t="s">
        <v>3101</v>
      </c>
      <c r="B488" s="536" t="s">
        <v>2980</v>
      </c>
      <c r="C488" s="537"/>
      <c r="D488" s="504" t="s">
        <v>2980</v>
      </c>
      <c r="E488" s="496" t="s">
        <v>2981</v>
      </c>
      <c r="F488" s="496" t="s">
        <v>2215</v>
      </c>
      <c r="G488" s="496" t="s">
        <v>2202</v>
      </c>
      <c r="H488" s="504">
        <v>2</v>
      </c>
      <c r="I488" s="496"/>
      <c r="J488" s="496" t="s">
        <v>2195</v>
      </c>
      <c r="K488" s="504">
        <v>15</v>
      </c>
      <c r="L488" s="496" t="s">
        <v>3102</v>
      </c>
      <c r="M488" s="496" t="s">
        <v>2982</v>
      </c>
    </row>
    <row r="489" spans="1:13" hidden="1">
      <c r="A489" s="496" t="s">
        <v>3101</v>
      </c>
      <c r="B489" s="536" t="s">
        <v>2983</v>
      </c>
      <c r="C489" s="537"/>
      <c r="D489" s="504" t="s">
        <v>2983</v>
      </c>
      <c r="E489" s="496" t="s">
        <v>2984</v>
      </c>
      <c r="F489" s="496" t="s">
        <v>2215</v>
      </c>
      <c r="G489" s="496" t="s">
        <v>2202</v>
      </c>
      <c r="H489" s="504">
        <v>2</v>
      </c>
      <c r="I489" s="496"/>
      <c r="J489" s="496" t="s">
        <v>2195</v>
      </c>
      <c r="K489" s="504">
        <v>16</v>
      </c>
      <c r="L489" s="496" t="s">
        <v>3102</v>
      </c>
      <c r="M489" s="496" t="s">
        <v>2985</v>
      </c>
    </row>
    <row r="490" spans="1:13" hidden="1">
      <c r="A490" s="496" t="s">
        <v>3101</v>
      </c>
      <c r="B490" s="536" t="s">
        <v>3125</v>
      </c>
      <c r="C490" s="537"/>
      <c r="D490" s="504" t="s">
        <v>3125</v>
      </c>
      <c r="E490" s="496" t="s">
        <v>3126</v>
      </c>
      <c r="F490" s="496" t="s">
        <v>2215</v>
      </c>
      <c r="G490" s="496" t="s">
        <v>2202</v>
      </c>
      <c r="H490" s="504">
        <v>1</v>
      </c>
      <c r="I490" s="496"/>
      <c r="J490" s="496" t="s">
        <v>2195</v>
      </c>
      <c r="K490" s="504">
        <v>17</v>
      </c>
      <c r="L490" s="496" t="s">
        <v>3102</v>
      </c>
      <c r="M490" s="496" t="s">
        <v>3127</v>
      </c>
    </row>
    <row r="491" spans="1:13" hidden="1">
      <c r="A491" s="496" t="s">
        <v>3101</v>
      </c>
      <c r="B491" s="536" t="s">
        <v>2974</v>
      </c>
      <c r="C491" s="537"/>
      <c r="D491" s="504" t="s">
        <v>2974</v>
      </c>
      <c r="E491" s="496" t="s">
        <v>2975</v>
      </c>
      <c r="F491" s="496" t="s">
        <v>2215</v>
      </c>
      <c r="G491" s="496" t="s">
        <v>2202</v>
      </c>
      <c r="H491" s="504">
        <v>1</v>
      </c>
      <c r="I491" s="496"/>
      <c r="J491" s="496" t="s">
        <v>2195</v>
      </c>
      <c r="K491" s="504">
        <v>18</v>
      </c>
      <c r="L491" s="496" t="s">
        <v>3102</v>
      </c>
      <c r="M491" s="496" t="s">
        <v>3128</v>
      </c>
    </row>
    <row r="492" spans="1:13" hidden="1">
      <c r="A492" s="496" t="s">
        <v>3101</v>
      </c>
      <c r="B492" s="536" t="s">
        <v>3129</v>
      </c>
      <c r="C492" s="537"/>
      <c r="D492" s="504" t="s">
        <v>3129</v>
      </c>
      <c r="E492" s="496" t="s">
        <v>3130</v>
      </c>
      <c r="F492" s="496" t="s">
        <v>2215</v>
      </c>
      <c r="G492" s="496" t="s">
        <v>2202</v>
      </c>
      <c r="H492" s="504">
        <v>1</v>
      </c>
      <c r="I492" s="496"/>
      <c r="J492" s="496" t="s">
        <v>2195</v>
      </c>
      <c r="K492" s="504">
        <v>19</v>
      </c>
      <c r="L492" s="496" t="s">
        <v>3102</v>
      </c>
      <c r="M492" s="496" t="s">
        <v>2954</v>
      </c>
    </row>
    <row r="493" spans="1:13" hidden="1">
      <c r="A493" s="496" t="s">
        <v>3101</v>
      </c>
      <c r="B493" s="536" t="s">
        <v>2959</v>
      </c>
      <c r="C493" s="537"/>
      <c r="D493" s="504" t="s">
        <v>2959</v>
      </c>
      <c r="E493" s="496" t="s">
        <v>2960</v>
      </c>
      <c r="F493" s="496" t="s">
        <v>2215</v>
      </c>
      <c r="G493" s="496" t="s">
        <v>2202</v>
      </c>
      <c r="H493" s="504">
        <v>20</v>
      </c>
      <c r="I493" s="496"/>
      <c r="J493" s="496" t="s">
        <v>2195</v>
      </c>
      <c r="K493" s="504">
        <v>20</v>
      </c>
      <c r="L493" s="496" t="s">
        <v>3102</v>
      </c>
      <c r="M493" s="496" t="s">
        <v>2961</v>
      </c>
    </row>
    <row r="494" spans="1:13" hidden="1">
      <c r="A494" s="496" t="s">
        <v>3101</v>
      </c>
      <c r="B494" s="536" t="s">
        <v>2962</v>
      </c>
      <c r="C494" s="537"/>
      <c r="D494" s="504" t="s">
        <v>2962</v>
      </c>
      <c r="E494" s="496" t="s">
        <v>2963</v>
      </c>
      <c r="F494" s="496" t="s">
        <v>2215</v>
      </c>
      <c r="G494" s="496" t="s">
        <v>2194</v>
      </c>
      <c r="H494" s="504">
        <v>10</v>
      </c>
      <c r="I494" s="496"/>
      <c r="J494" s="496" t="s">
        <v>2195</v>
      </c>
      <c r="K494" s="504">
        <v>21</v>
      </c>
      <c r="L494" s="496" t="s">
        <v>3102</v>
      </c>
      <c r="M494" s="496" t="s">
        <v>2964</v>
      </c>
    </row>
    <row r="495" spans="1:13" hidden="1">
      <c r="A495" s="496" t="s">
        <v>3101</v>
      </c>
      <c r="B495" s="536" t="s">
        <v>3131</v>
      </c>
      <c r="C495" s="537"/>
      <c r="D495" s="504" t="s">
        <v>3131</v>
      </c>
      <c r="E495" s="496" t="s">
        <v>3132</v>
      </c>
      <c r="F495" s="496" t="s">
        <v>2215</v>
      </c>
      <c r="G495" s="496" t="s">
        <v>2202</v>
      </c>
      <c r="H495" s="504">
        <v>1</v>
      </c>
      <c r="I495" s="496"/>
      <c r="J495" s="496" t="s">
        <v>2195</v>
      </c>
      <c r="K495" s="504">
        <v>22</v>
      </c>
      <c r="L495" s="496" t="s">
        <v>3102</v>
      </c>
      <c r="M495" s="496" t="s">
        <v>3133</v>
      </c>
    </row>
    <row r="496" spans="1:13" hidden="1">
      <c r="A496" s="496" t="s">
        <v>3101</v>
      </c>
      <c r="B496" s="536" t="s">
        <v>3134</v>
      </c>
      <c r="C496" s="537"/>
      <c r="D496" s="504" t="s">
        <v>3134</v>
      </c>
      <c r="E496" s="496" t="s">
        <v>3135</v>
      </c>
      <c r="F496" s="496" t="s">
        <v>2215</v>
      </c>
      <c r="G496" s="496" t="s">
        <v>2202</v>
      </c>
      <c r="H496" s="504">
        <v>500</v>
      </c>
      <c r="I496" s="496"/>
      <c r="J496" s="496" t="s">
        <v>2195</v>
      </c>
      <c r="K496" s="504">
        <v>23</v>
      </c>
      <c r="L496" s="496" t="s">
        <v>3102</v>
      </c>
      <c r="M496" s="496" t="s">
        <v>3136</v>
      </c>
    </row>
    <row r="497" spans="1:13" hidden="1">
      <c r="A497" s="496" t="s">
        <v>3101</v>
      </c>
      <c r="B497" s="536" t="s">
        <v>3137</v>
      </c>
      <c r="C497" s="537"/>
      <c r="D497" s="504" t="s">
        <v>3137</v>
      </c>
      <c r="E497" s="496" t="s">
        <v>3138</v>
      </c>
      <c r="F497" s="496" t="s">
        <v>2215</v>
      </c>
      <c r="G497" s="496" t="s">
        <v>2202</v>
      </c>
      <c r="H497" s="504">
        <v>1</v>
      </c>
      <c r="I497" s="496"/>
      <c r="J497" s="496" t="s">
        <v>2195</v>
      </c>
      <c r="K497" s="504">
        <v>24</v>
      </c>
      <c r="L497" s="496" t="s">
        <v>3102</v>
      </c>
      <c r="M497" s="496" t="s">
        <v>3139</v>
      </c>
    </row>
    <row r="498" spans="1:13" hidden="1">
      <c r="A498" s="496" t="s">
        <v>3101</v>
      </c>
      <c r="B498" s="536" t="s">
        <v>3140</v>
      </c>
      <c r="C498" s="537"/>
      <c r="D498" s="504" t="s">
        <v>3140</v>
      </c>
      <c r="E498" s="496" t="s">
        <v>3141</v>
      </c>
      <c r="F498" s="496" t="s">
        <v>2215</v>
      </c>
      <c r="G498" s="496" t="s">
        <v>2202</v>
      </c>
      <c r="H498" s="504">
        <v>20</v>
      </c>
      <c r="I498" s="496"/>
      <c r="J498" s="496" t="s">
        <v>2195</v>
      </c>
      <c r="K498" s="504">
        <v>25</v>
      </c>
      <c r="L498" s="496" t="s">
        <v>3102</v>
      </c>
      <c r="M498" s="496" t="s">
        <v>3142</v>
      </c>
    </row>
    <row r="499" spans="1:13" hidden="1">
      <c r="A499" s="496" t="s">
        <v>3101</v>
      </c>
      <c r="B499" s="536" t="s">
        <v>3143</v>
      </c>
      <c r="C499" s="537"/>
      <c r="D499" s="504" t="s">
        <v>3143</v>
      </c>
      <c r="E499" s="496" t="s">
        <v>3144</v>
      </c>
      <c r="F499" s="496" t="s">
        <v>2215</v>
      </c>
      <c r="G499" s="496" t="s">
        <v>2194</v>
      </c>
      <c r="H499" s="504">
        <v>10</v>
      </c>
      <c r="I499" s="496"/>
      <c r="J499" s="496" t="s">
        <v>2195</v>
      </c>
      <c r="K499" s="504">
        <v>26</v>
      </c>
      <c r="L499" s="496" t="s">
        <v>3102</v>
      </c>
      <c r="M499" s="496" t="s">
        <v>3145</v>
      </c>
    </row>
    <row r="500" spans="1:13" hidden="1">
      <c r="A500" s="496" t="s">
        <v>3101</v>
      </c>
      <c r="B500" s="536" t="s">
        <v>2993</v>
      </c>
      <c r="C500" s="537"/>
      <c r="D500" s="504" t="s">
        <v>2993</v>
      </c>
      <c r="E500" s="496" t="s">
        <v>2994</v>
      </c>
      <c r="F500" s="496" t="s">
        <v>2215</v>
      </c>
      <c r="G500" s="496" t="s">
        <v>2202</v>
      </c>
      <c r="H500" s="504">
        <v>20</v>
      </c>
      <c r="I500" s="496"/>
      <c r="J500" s="496" t="s">
        <v>2195</v>
      </c>
      <c r="K500" s="504">
        <v>27</v>
      </c>
      <c r="L500" s="496" t="s">
        <v>3102</v>
      </c>
      <c r="M500" s="496" t="s">
        <v>2995</v>
      </c>
    </row>
    <row r="501" spans="1:13" hidden="1">
      <c r="A501" s="496" t="s">
        <v>3101</v>
      </c>
      <c r="B501" s="536" t="s">
        <v>2996</v>
      </c>
      <c r="C501" s="537"/>
      <c r="D501" s="504" t="s">
        <v>2996</v>
      </c>
      <c r="E501" s="496" t="s">
        <v>2997</v>
      </c>
      <c r="F501" s="496" t="s">
        <v>2215</v>
      </c>
      <c r="G501" s="496" t="s">
        <v>2308</v>
      </c>
      <c r="H501" s="504">
        <v>26</v>
      </c>
      <c r="I501" s="496"/>
      <c r="J501" s="496" t="s">
        <v>2195</v>
      </c>
      <c r="K501" s="504">
        <v>28</v>
      </c>
      <c r="L501" s="496" t="s">
        <v>3102</v>
      </c>
      <c r="M501" s="496" t="s">
        <v>2998</v>
      </c>
    </row>
    <row r="502" spans="1:13" hidden="1">
      <c r="A502" s="496" t="s">
        <v>3101</v>
      </c>
      <c r="B502" s="536" t="s">
        <v>2999</v>
      </c>
      <c r="C502" s="537"/>
      <c r="D502" s="504" t="s">
        <v>2999</v>
      </c>
      <c r="E502" s="496" t="s">
        <v>3000</v>
      </c>
      <c r="F502" s="496" t="s">
        <v>2215</v>
      </c>
      <c r="G502" s="496" t="s">
        <v>2202</v>
      </c>
      <c r="H502" s="504">
        <v>20</v>
      </c>
      <c r="I502" s="496"/>
      <c r="J502" s="496" t="s">
        <v>2195</v>
      </c>
      <c r="K502" s="504">
        <v>29</v>
      </c>
      <c r="L502" s="496" t="s">
        <v>3102</v>
      </c>
      <c r="M502" s="496" t="s">
        <v>3001</v>
      </c>
    </row>
    <row r="503" spans="1:13" hidden="1">
      <c r="A503" s="496" t="s">
        <v>3101</v>
      </c>
      <c r="B503" s="536" t="s">
        <v>1629</v>
      </c>
      <c r="C503" s="537"/>
      <c r="D503" s="504" t="s">
        <v>1629</v>
      </c>
      <c r="E503" s="496" t="s">
        <v>909</v>
      </c>
      <c r="F503" s="496" t="s">
        <v>2215</v>
      </c>
      <c r="G503" s="496" t="s">
        <v>2308</v>
      </c>
      <c r="H503" s="504">
        <v>26</v>
      </c>
      <c r="I503" s="496"/>
      <c r="J503" s="496" t="s">
        <v>2195</v>
      </c>
      <c r="K503" s="504">
        <v>30</v>
      </c>
      <c r="L503" s="496" t="s">
        <v>3102</v>
      </c>
      <c r="M503" s="496" t="s">
        <v>3002</v>
      </c>
    </row>
    <row r="504" spans="1:13" hidden="1">
      <c r="A504" s="496" t="s">
        <v>3101</v>
      </c>
      <c r="B504" s="536" t="s">
        <v>3146</v>
      </c>
      <c r="C504" s="537"/>
      <c r="D504" s="504" t="s">
        <v>3146</v>
      </c>
      <c r="E504" s="496" t="s">
        <v>3147</v>
      </c>
      <c r="F504" s="496" t="s">
        <v>2215</v>
      </c>
      <c r="G504" s="496" t="s">
        <v>2202</v>
      </c>
      <c r="H504" s="504">
        <v>2</v>
      </c>
      <c r="I504" s="496"/>
      <c r="J504" s="496" t="s">
        <v>2195</v>
      </c>
      <c r="K504" s="504">
        <v>31</v>
      </c>
      <c r="L504" s="496" t="s">
        <v>3102</v>
      </c>
      <c r="M504" s="496" t="s">
        <v>3148</v>
      </c>
    </row>
    <row r="505" spans="1:13" hidden="1">
      <c r="A505" s="496" t="s">
        <v>3101</v>
      </c>
      <c r="B505" s="536" t="s">
        <v>3149</v>
      </c>
      <c r="C505" s="537"/>
      <c r="D505" s="504" t="s">
        <v>3149</v>
      </c>
      <c r="E505" s="496" t="s">
        <v>3150</v>
      </c>
      <c r="F505" s="496" t="s">
        <v>2215</v>
      </c>
      <c r="G505" s="496" t="s">
        <v>2202</v>
      </c>
      <c r="H505" s="504">
        <v>2</v>
      </c>
      <c r="I505" s="496"/>
      <c r="J505" s="496" t="s">
        <v>2195</v>
      </c>
      <c r="K505" s="504">
        <v>32</v>
      </c>
      <c r="L505" s="496" t="s">
        <v>3102</v>
      </c>
      <c r="M505" s="496" t="s">
        <v>3151</v>
      </c>
    </row>
    <row r="506" spans="1:13" hidden="1">
      <c r="A506" s="496" t="s">
        <v>3101</v>
      </c>
      <c r="B506" s="536"/>
      <c r="C506" s="537"/>
      <c r="D506" s="504"/>
      <c r="E506" s="496" t="s">
        <v>3152</v>
      </c>
      <c r="F506" s="496" t="s">
        <v>2215</v>
      </c>
      <c r="G506" s="496" t="s">
        <v>2202</v>
      </c>
      <c r="H506" s="504">
        <v>2</v>
      </c>
      <c r="I506" s="496"/>
      <c r="J506" s="496" t="s">
        <v>2195</v>
      </c>
      <c r="K506" s="504">
        <v>33</v>
      </c>
      <c r="L506" s="496" t="s">
        <v>3102</v>
      </c>
      <c r="M506" s="496" t="s">
        <v>3153</v>
      </c>
    </row>
    <row r="507" spans="1:13" hidden="1">
      <c r="A507" s="496" t="s">
        <v>3101</v>
      </c>
      <c r="B507" s="536" t="s">
        <v>3154</v>
      </c>
      <c r="C507" s="537"/>
      <c r="D507" s="504" t="s">
        <v>3154</v>
      </c>
      <c r="E507" s="496" t="s">
        <v>3155</v>
      </c>
      <c r="F507" s="496" t="s">
        <v>2215</v>
      </c>
      <c r="G507" s="496" t="s">
        <v>2202</v>
      </c>
      <c r="H507" s="504">
        <v>1</v>
      </c>
      <c r="I507" s="496"/>
      <c r="J507" s="496" t="s">
        <v>2195</v>
      </c>
      <c r="K507" s="504">
        <v>34</v>
      </c>
      <c r="L507" s="496" t="s">
        <v>3102</v>
      </c>
      <c r="M507" s="496" t="s">
        <v>3156</v>
      </c>
    </row>
    <row r="508" spans="1:13" hidden="1">
      <c r="A508" s="496" t="s">
        <v>3101</v>
      </c>
      <c r="B508" s="536" t="s">
        <v>3157</v>
      </c>
      <c r="C508" s="537"/>
      <c r="D508" s="504" t="s">
        <v>3157</v>
      </c>
      <c r="E508" s="496" t="s">
        <v>3158</v>
      </c>
      <c r="F508" s="496" t="s">
        <v>2215</v>
      </c>
      <c r="G508" s="496" t="s">
        <v>2202</v>
      </c>
      <c r="H508" s="504">
        <v>20</v>
      </c>
      <c r="I508" s="496"/>
      <c r="J508" s="496" t="s">
        <v>2195</v>
      </c>
      <c r="K508" s="504">
        <v>35</v>
      </c>
      <c r="L508" s="496" t="s">
        <v>3102</v>
      </c>
      <c r="M508" s="496" t="s">
        <v>3159</v>
      </c>
    </row>
    <row r="509" spans="1:13" hidden="1">
      <c r="A509" s="496" t="s">
        <v>3101</v>
      </c>
      <c r="B509" s="536" t="s">
        <v>3160</v>
      </c>
      <c r="C509" s="537"/>
      <c r="D509" s="504" t="s">
        <v>3160</v>
      </c>
      <c r="E509" s="496" t="s">
        <v>3161</v>
      </c>
      <c r="F509" s="496" t="s">
        <v>2215</v>
      </c>
      <c r="G509" s="496" t="s">
        <v>2194</v>
      </c>
      <c r="H509" s="504">
        <v>10</v>
      </c>
      <c r="I509" s="496"/>
      <c r="J509" s="496" t="s">
        <v>2195</v>
      </c>
      <c r="K509" s="504">
        <v>36</v>
      </c>
      <c r="L509" s="496" t="s">
        <v>3102</v>
      </c>
      <c r="M509" s="496" t="s">
        <v>3162</v>
      </c>
    </row>
    <row r="510" spans="1:13" hidden="1">
      <c r="A510" s="496" t="s">
        <v>3101</v>
      </c>
      <c r="B510" s="536" t="s">
        <v>3163</v>
      </c>
      <c r="C510" s="537"/>
      <c r="D510" s="504" t="s">
        <v>3163</v>
      </c>
      <c r="E510" s="496" t="s">
        <v>3164</v>
      </c>
      <c r="F510" s="496" t="s">
        <v>2215</v>
      </c>
      <c r="G510" s="496" t="s">
        <v>2202</v>
      </c>
      <c r="H510" s="504">
        <v>20</v>
      </c>
      <c r="I510" s="496"/>
      <c r="J510" s="496" t="s">
        <v>2195</v>
      </c>
      <c r="K510" s="504">
        <v>37</v>
      </c>
      <c r="L510" s="496" t="s">
        <v>3102</v>
      </c>
      <c r="M510" s="496" t="s">
        <v>3165</v>
      </c>
    </row>
    <row r="511" spans="1:13" hidden="1">
      <c r="A511" s="496" t="s">
        <v>3101</v>
      </c>
      <c r="B511" s="536" t="s">
        <v>3166</v>
      </c>
      <c r="C511" s="537"/>
      <c r="D511" s="504" t="s">
        <v>3166</v>
      </c>
      <c r="E511" s="496" t="s">
        <v>3167</v>
      </c>
      <c r="F511" s="496" t="s">
        <v>2215</v>
      </c>
      <c r="G511" s="496" t="s">
        <v>2194</v>
      </c>
      <c r="H511" s="504">
        <v>10</v>
      </c>
      <c r="I511" s="496"/>
      <c r="J511" s="496" t="s">
        <v>2195</v>
      </c>
      <c r="K511" s="504">
        <v>38</v>
      </c>
      <c r="L511" s="496" t="s">
        <v>3102</v>
      </c>
      <c r="M511" s="496" t="s">
        <v>3168</v>
      </c>
    </row>
    <row r="512" spans="1:13" hidden="1">
      <c r="A512" s="496" t="s">
        <v>3101</v>
      </c>
      <c r="B512" s="536" t="s">
        <v>149</v>
      </c>
      <c r="C512" s="496" t="s">
        <v>149</v>
      </c>
      <c r="D512" s="504"/>
      <c r="E512" s="496"/>
      <c r="F512" s="496" t="s">
        <v>2193</v>
      </c>
      <c r="G512" s="496" t="s">
        <v>2308</v>
      </c>
      <c r="H512" s="504">
        <v>26</v>
      </c>
      <c r="I512" s="496"/>
      <c r="J512" s="496" t="s">
        <v>2195</v>
      </c>
      <c r="K512" s="504">
        <v>39</v>
      </c>
      <c r="L512" s="496" t="s">
        <v>3102</v>
      </c>
      <c r="M512" s="496" t="s">
        <v>149</v>
      </c>
    </row>
    <row r="513" spans="1:13" hidden="1">
      <c r="A513" s="496" t="s">
        <v>3101</v>
      </c>
      <c r="B513" s="536" t="s">
        <v>151</v>
      </c>
      <c r="C513" s="496" t="s">
        <v>151</v>
      </c>
      <c r="D513" s="504"/>
      <c r="E513" s="496"/>
      <c r="F513" s="496" t="s">
        <v>2193</v>
      </c>
      <c r="G513" s="496" t="s">
        <v>2202</v>
      </c>
      <c r="H513" s="504">
        <v>10</v>
      </c>
      <c r="I513" s="496"/>
      <c r="J513" s="496" t="s">
        <v>2195</v>
      </c>
      <c r="K513" s="504">
        <v>40</v>
      </c>
      <c r="L513" s="496" t="s">
        <v>3102</v>
      </c>
      <c r="M513" s="496" t="s">
        <v>151</v>
      </c>
    </row>
    <row r="514" spans="1:13" hidden="1">
      <c r="A514" s="496" t="s">
        <v>3101</v>
      </c>
      <c r="B514" s="536" t="s">
        <v>153</v>
      </c>
      <c r="C514" s="496" t="s">
        <v>153</v>
      </c>
      <c r="D514" s="504"/>
      <c r="E514" s="496"/>
      <c r="F514" s="496" t="s">
        <v>2193</v>
      </c>
      <c r="G514" s="496" t="s">
        <v>2202</v>
      </c>
      <c r="H514" s="504">
        <v>4</v>
      </c>
      <c r="I514" s="496"/>
      <c r="J514" s="496" t="s">
        <v>2195</v>
      </c>
      <c r="K514" s="504">
        <v>41</v>
      </c>
      <c r="L514" s="496" t="s">
        <v>3102</v>
      </c>
      <c r="M514" s="496" t="s">
        <v>153</v>
      </c>
    </row>
    <row r="515" spans="1:13" hidden="1">
      <c r="A515" s="496" t="s">
        <v>3101</v>
      </c>
      <c r="B515" s="536" t="s">
        <v>155</v>
      </c>
      <c r="C515" s="496" t="s">
        <v>155</v>
      </c>
      <c r="D515" s="504"/>
      <c r="E515" s="496"/>
      <c r="F515" s="496" t="s">
        <v>2193</v>
      </c>
      <c r="G515" s="496" t="s">
        <v>2202</v>
      </c>
      <c r="H515" s="504">
        <v>2</v>
      </c>
      <c r="I515" s="496"/>
      <c r="J515" s="496" t="s">
        <v>2195</v>
      </c>
      <c r="K515" s="504">
        <v>42</v>
      </c>
      <c r="L515" s="496" t="s">
        <v>3102</v>
      </c>
      <c r="M515" s="496" t="s">
        <v>155</v>
      </c>
    </row>
    <row r="516" spans="1:13" hidden="1">
      <c r="A516" s="496" t="s">
        <v>3101</v>
      </c>
      <c r="B516" s="536" t="s">
        <v>157</v>
      </c>
      <c r="C516" s="496" t="s">
        <v>157</v>
      </c>
      <c r="D516" s="504"/>
      <c r="E516" s="496"/>
      <c r="F516" s="496" t="s">
        <v>2193</v>
      </c>
      <c r="G516" s="496" t="s">
        <v>2202</v>
      </c>
      <c r="H516" s="504">
        <v>2</v>
      </c>
      <c r="I516" s="496"/>
      <c r="J516" s="496" t="s">
        <v>2195</v>
      </c>
      <c r="K516" s="504">
        <v>43</v>
      </c>
      <c r="L516" s="496" t="s">
        <v>3102</v>
      </c>
      <c r="M516" s="496" t="s">
        <v>157</v>
      </c>
    </row>
    <row r="517" spans="1:13" hidden="1">
      <c r="A517" s="496" t="s">
        <v>3169</v>
      </c>
      <c r="B517" s="536" t="s">
        <v>34</v>
      </c>
      <c r="C517" s="496" t="s">
        <v>34</v>
      </c>
      <c r="D517" s="504"/>
      <c r="E517" s="537"/>
      <c r="F517" s="496" t="s">
        <v>2193</v>
      </c>
      <c r="G517" s="496" t="s">
        <v>2194</v>
      </c>
      <c r="H517" s="504">
        <v>8</v>
      </c>
      <c r="I517" s="496"/>
      <c r="J517" s="496" t="s">
        <v>2195</v>
      </c>
      <c r="K517" s="504">
        <v>1</v>
      </c>
      <c r="L517" s="496" t="s">
        <v>3170</v>
      </c>
      <c r="M517" s="496" t="s">
        <v>34</v>
      </c>
    </row>
    <row r="518" spans="1:13" hidden="1">
      <c r="A518" s="496" t="s">
        <v>3169</v>
      </c>
      <c r="B518" s="536" t="s">
        <v>3081</v>
      </c>
      <c r="C518" s="537"/>
      <c r="D518" s="504" t="s">
        <v>3081</v>
      </c>
      <c r="E518" s="496" t="s">
        <v>3082</v>
      </c>
      <c r="F518" s="496" t="s">
        <v>2193</v>
      </c>
      <c r="G518" s="501" t="s">
        <v>2194</v>
      </c>
      <c r="H518" s="504">
        <v>10</v>
      </c>
      <c r="I518" s="496"/>
      <c r="J518" s="496" t="s">
        <v>2195</v>
      </c>
      <c r="K518" s="504">
        <v>2</v>
      </c>
      <c r="L518" s="496" t="s">
        <v>3170</v>
      </c>
      <c r="M518" s="496" t="s">
        <v>3083</v>
      </c>
    </row>
    <row r="519" spans="1:13" hidden="1">
      <c r="A519" s="496" t="s">
        <v>3169</v>
      </c>
      <c r="B519" s="536" t="s">
        <v>3171</v>
      </c>
      <c r="C519" s="537"/>
      <c r="D519" s="504" t="s">
        <v>3171</v>
      </c>
      <c r="E519" s="496" t="s">
        <v>3172</v>
      </c>
      <c r="F519" s="496" t="s">
        <v>2193</v>
      </c>
      <c r="G519" s="496" t="s">
        <v>2202</v>
      </c>
      <c r="H519" s="504">
        <v>20</v>
      </c>
      <c r="I519" s="496"/>
      <c r="J519" s="496" t="s">
        <v>2195</v>
      </c>
      <c r="K519" s="504">
        <v>3</v>
      </c>
      <c r="L519" s="496" t="s">
        <v>3170</v>
      </c>
      <c r="M519" s="496" t="s">
        <v>3173</v>
      </c>
    </row>
    <row r="520" spans="1:13" hidden="1">
      <c r="A520" s="496" t="s">
        <v>3169</v>
      </c>
      <c r="B520" s="536" t="s">
        <v>3174</v>
      </c>
      <c r="C520" s="537"/>
      <c r="D520" s="504" t="s">
        <v>3174</v>
      </c>
      <c r="E520" s="60" t="s">
        <v>3175</v>
      </c>
      <c r="F520" s="496" t="s">
        <v>2193</v>
      </c>
      <c r="G520" s="496" t="s">
        <v>2202</v>
      </c>
      <c r="H520" s="504">
        <v>40</v>
      </c>
      <c r="I520" s="496"/>
      <c r="J520" s="496" t="s">
        <v>2195</v>
      </c>
      <c r="K520" s="504">
        <v>4</v>
      </c>
      <c r="L520" s="496" t="s">
        <v>3170</v>
      </c>
      <c r="M520" s="496" t="s">
        <v>3086</v>
      </c>
    </row>
    <row r="521" spans="1:13" hidden="1">
      <c r="A521" s="496" t="s">
        <v>3169</v>
      </c>
      <c r="B521" s="536" t="s">
        <v>149</v>
      </c>
      <c r="C521" s="496" t="s">
        <v>149</v>
      </c>
      <c r="D521" s="504"/>
      <c r="E521" s="501"/>
      <c r="F521" s="496" t="s">
        <v>2193</v>
      </c>
      <c r="G521" s="496" t="s">
        <v>2308</v>
      </c>
      <c r="H521" s="504">
        <v>26</v>
      </c>
      <c r="I521" s="496"/>
      <c r="J521" s="496" t="s">
        <v>2195</v>
      </c>
      <c r="K521" s="504">
        <v>5</v>
      </c>
      <c r="L521" s="496" t="s">
        <v>3170</v>
      </c>
      <c r="M521" s="496" t="s">
        <v>149</v>
      </c>
    </row>
    <row r="522" spans="1:13" hidden="1">
      <c r="A522" s="496" t="s">
        <v>3169</v>
      </c>
      <c r="B522" s="536" t="s">
        <v>151</v>
      </c>
      <c r="C522" s="496" t="s">
        <v>151</v>
      </c>
      <c r="D522" s="504"/>
      <c r="E522" s="496"/>
      <c r="F522" s="496" t="s">
        <v>2193</v>
      </c>
      <c r="G522" s="496" t="s">
        <v>2202</v>
      </c>
      <c r="H522" s="504">
        <v>10</v>
      </c>
      <c r="I522" s="496"/>
      <c r="J522" s="496" t="s">
        <v>2195</v>
      </c>
      <c r="K522" s="504">
        <v>6</v>
      </c>
      <c r="L522" s="496" t="s">
        <v>3170</v>
      </c>
      <c r="M522" s="496" t="s">
        <v>151</v>
      </c>
    </row>
    <row r="523" spans="1:13" hidden="1">
      <c r="A523" s="496" t="s">
        <v>3169</v>
      </c>
      <c r="B523" s="536" t="s">
        <v>153</v>
      </c>
      <c r="C523" s="496" t="s">
        <v>153</v>
      </c>
      <c r="D523" s="504"/>
      <c r="E523" s="496"/>
      <c r="F523" s="496" t="s">
        <v>2193</v>
      </c>
      <c r="G523" s="496" t="s">
        <v>2202</v>
      </c>
      <c r="H523" s="504">
        <v>4</v>
      </c>
      <c r="I523" s="496"/>
      <c r="J523" s="496" t="s">
        <v>2195</v>
      </c>
      <c r="K523" s="504">
        <v>7</v>
      </c>
      <c r="L523" s="496" t="s">
        <v>3170</v>
      </c>
      <c r="M523" s="496" t="s">
        <v>153</v>
      </c>
    </row>
    <row r="524" spans="1:13" hidden="1">
      <c r="A524" s="496" t="s">
        <v>3169</v>
      </c>
      <c r="B524" s="536" t="s">
        <v>155</v>
      </c>
      <c r="C524" s="496" t="s">
        <v>155</v>
      </c>
      <c r="D524" s="504"/>
      <c r="E524" s="496"/>
      <c r="F524" s="496" t="s">
        <v>2193</v>
      </c>
      <c r="G524" s="496" t="s">
        <v>2202</v>
      </c>
      <c r="H524" s="504">
        <v>2</v>
      </c>
      <c r="I524" s="496"/>
      <c r="J524" s="496" t="s">
        <v>2195</v>
      </c>
      <c r="K524" s="504">
        <v>8</v>
      </c>
      <c r="L524" s="496" t="s">
        <v>3170</v>
      </c>
      <c r="M524" s="496" t="s">
        <v>155</v>
      </c>
    </row>
    <row r="525" spans="1:13" hidden="1">
      <c r="A525" s="496" t="s">
        <v>3169</v>
      </c>
      <c r="B525" s="536" t="s">
        <v>157</v>
      </c>
      <c r="C525" s="496" t="s">
        <v>157</v>
      </c>
      <c r="D525" s="504"/>
      <c r="E525" s="496"/>
      <c r="F525" s="496" t="s">
        <v>2193</v>
      </c>
      <c r="G525" s="496" t="s">
        <v>2202</v>
      </c>
      <c r="H525" s="504">
        <v>2</v>
      </c>
      <c r="I525" s="496"/>
      <c r="J525" s="496" t="s">
        <v>2195</v>
      </c>
      <c r="K525" s="504">
        <v>9</v>
      </c>
      <c r="L525" s="496" t="s">
        <v>3170</v>
      </c>
      <c r="M525" s="496" t="s">
        <v>157</v>
      </c>
    </row>
    <row r="526" spans="1:13" hidden="1">
      <c r="A526" s="496" t="s">
        <v>3176</v>
      </c>
      <c r="B526" s="536" t="s">
        <v>34</v>
      </c>
      <c r="C526" s="496" t="s">
        <v>34</v>
      </c>
      <c r="D526" s="504"/>
      <c r="E526" s="537"/>
      <c r="F526" s="496" t="s">
        <v>2193</v>
      </c>
      <c r="G526" s="496" t="s">
        <v>2194</v>
      </c>
      <c r="H526" s="504">
        <v>8</v>
      </c>
      <c r="I526" s="496"/>
      <c r="J526" s="496" t="s">
        <v>2195</v>
      </c>
      <c r="K526" s="504">
        <v>1</v>
      </c>
      <c r="L526" s="501" t="s">
        <v>3177</v>
      </c>
      <c r="M526" s="496" t="s">
        <v>34</v>
      </c>
    </row>
    <row r="527" spans="1:13" hidden="1">
      <c r="A527" s="496" t="s">
        <v>3176</v>
      </c>
      <c r="B527" s="536" t="s">
        <v>2905</v>
      </c>
      <c r="C527" s="537"/>
      <c r="D527" s="504" t="s">
        <v>2905</v>
      </c>
      <c r="E527" s="60" t="s">
        <v>2906</v>
      </c>
      <c r="F527" s="504" t="s">
        <v>3178</v>
      </c>
      <c r="G527" s="24" t="s">
        <v>2202</v>
      </c>
      <c r="H527" s="504">
        <v>30</v>
      </c>
      <c r="I527" s="496"/>
      <c r="J527" s="496" t="s">
        <v>2195</v>
      </c>
      <c r="K527" s="504">
        <v>2</v>
      </c>
      <c r="L527" s="501" t="s">
        <v>3177</v>
      </c>
      <c r="M527" s="504" t="s">
        <v>2907</v>
      </c>
    </row>
    <row r="528" spans="1:13" hidden="1">
      <c r="A528" s="496" t="s">
        <v>3176</v>
      </c>
      <c r="B528" s="536" t="s">
        <v>2908</v>
      </c>
      <c r="C528" s="537"/>
      <c r="D528" s="504" t="s">
        <v>2908</v>
      </c>
      <c r="E528" s="60" t="s">
        <v>3179</v>
      </c>
      <c r="F528" s="504" t="s">
        <v>3178</v>
      </c>
      <c r="G528" s="24" t="s">
        <v>2202</v>
      </c>
      <c r="H528" s="504">
        <v>30</v>
      </c>
      <c r="I528" s="496"/>
      <c r="J528" s="496" t="s">
        <v>2195</v>
      </c>
      <c r="K528" s="504">
        <v>3</v>
      </c>
      <c r="L528" s="501" t="s">
        <v>3177</v>
      </c>
      <c r="M528" s="504" t="s">
        <v>2910</v>
      </c>
    </row>
    <row r="529" spans="1:13" hidden="1">
      <c r="A529" s="496" t="s">
        <v>3176</v>
      </c>
      <c r="B529" s="536" t="s">
        <v>660</v>
      </c>
      <c r="C529" s="537"/>
      <c r="D529" s="504" t="s">
        <v>660</v>
      </c>
      <c r="E529" s="496" t="s">
        <v>349</v>
      </c>
      <c r="F529" s="504" t="s">
        <v>3178</v>
      </c>
      <c r="G529" s="24" t="s">
        <v>2202</v>
      </c>
      <c r="H529" s="504">
        <v>3</v>
      </c>
      <c r="I529" s="496"/>
      <c r="J529" s="496" t="s">
        <v>2195</v>
      </c>
      <c r="K529" s="504">
        <v>4</v>
      </c>
      <c r="L529" s="501" t="s">
        <v>3177</v>
      </c>
      <c r="M529" s="504" t="s">
        <v>2911</v>
      </c>
    </row>
    <row r="530" spans="1:13" hidden="1">
      <c r="A530" s="496" t="s">
        <v>3176</v>
      </c>
      <c r="B530" s="536" t="s">
        <v>2912</v>
      </c>
      <c r="C530" s="537"/>
      <c r="D530" s="504" t="s">
        <v>2912</v>
      </c>
      <c r="E530" s="496" t="s">
        <v>2913</v>
      </c>
      <c r="F530" s="504" t="s">
        <v>3178</v>
      </c>
      <c r="G530" s="504" t="s">
        <v>2271</v>
      </c>
      <c r="H530" s="504">
        <v>10</v>
      </c>
      <c r="I530" s="496"/>
      <c r="J530" s="496" t="s">
        <v>2195</v>
      </c>
      <c r="K530" s="504">
        <v>5</v>
      </c>
      <c r="L530" s="501" t="s">
        <v>3177</v>
      </c>
      <c r="M530" s="504" t="s">
        <v>2914</v>
      </c>
    </row>
    <row r="531" spans="1:13" hidden="1">
      <c r="A531" s="496" t="s">
        <v>3176</v>
      </c>
      <c r="B531" s="536" t="s">
        <v>732</v>
      </c>
      <c r="C531" s="537"/>
      <c r="D531" s="504" t="s">
        <v>732</v>
      </c>
      <c r="E531" s="496" t="s">
        <v>387</v>
      </c>
      <c r="F531" s="504" t="s">
        <v>2215</v>
      </c>
      <c r="G531" s="504" t="s">
        <v>2231</v>
      </c>
      <c r="H531" s="504" t="s">
        <v>2321</v>
      </c>
      <c r="I531" s="496"/>
      <c r="J531" s="496" t="s">
        <v>2195</v>
      </c>
      <c r="K531" s="504">
        <v>6</v>
      </c>
      <c r="L531" s="501" t="s">
        <v>3177</v>
      </c>
      <c r="M531" s="504" t="s">
        <v>3180</v>
      </c>
    </row>
    <row r="532" spans="1:13" hidden="1">
      <c r="A532" s="496" t="s">
        <v>3176</v>
      </c>
      <c r="B532" s="536" t="s">
        <v>736</v>
      </c>
      <c r="C532" s="537"/>
      <c r="D532" s="504" t="s">
        <v>736</v>
      </c>
      <c r="E532" s="496" t="s">
        <v>389</v>
      </c>
      <c r="F532" s="504" t="s">
        <v>2215</v>
      </c>
      <c r="G532" s="504" t="s">
        <v>2231</v>
      </c>
      <c r="H532" s="504" t="s">
        <v>2321</v>
      </c>
      <c r="I532" s="496"/>
      <c r="J532" s="496" t="s">
        <v>2195</v>
      </c>
      <c r="K532" s="504">
        <v>7</v>
      </c>
      <c r="L532" s="501" t="s">
        <v>3177</v>
      </c>
      <c r="M532" s="504" t="s">
        <v>3181</v>
      </c>
    </row>
    <row r="533" spans="1:13" hidden="1">
      <c r="A533" s="496" t="s">
        <v>3176</v>
      </c>
      <c r="B533" s="536" t="s">
        <v>3182</v>
      </c>
      <c r="C533" s="537"/>
      <c r="D533" s="504" t="s">
        <v>3182</v>
      </c>
      <c r="E533" s="496" t="s">
        <v>3183</v>
      </c>
      <c r="F533" s="504" t="s">
        <v>2215</v>
      </c>
      <c r="G533" s="504" t="s">
        <v>2231</v>
      </c>
      <c r="H533" s="504" t="s">
        <v>2321</v>
      </c>
      <c r="I533" s="496"/>
      <c r="J533" s="496" t="s">
        <v>2195</v>
      </c>
      <c r="K533" s="504">
        <v>8</v>
      </c>
      <c r="L533" s="501" t="s">
        <v>3177</v>
      </c>
      <c r="M533" s="504" t="s">
        <v>3184</v>
      </c>
    </row>
    <row r="534" spans="1:13" hidden="1">
      <c r="A534" s="496" t="s">
        <v>3176</v>
      </c>
      <c r="B534" s="536" t="s">
        <v>3185</v>
      </c>
      <c r="C534" s="537"/>
      <c r="D534" s="504" t="s">
        <v>3185</v>
      </c>
      <c r="E534" s="496" t="s">
        <v>3186</v>
      </c>
      <c r="F534" s="504" t="s">
        <v>2215</v>
      </c>
      <c r="G534" s="504" t="s">
        <v>2231</v>
      </c>
      <c r="H534" s="504" t="s">
        <v>2321</v>
      </c>
      <c r="I534" s="496"/>
      <c r="J534" s="496" t="s">
        <v>2195</v>
      </c>
      <c r="K534" s="504">
        <v>9</v>
      </c>
      <c r="L534" s="501" t="s">
        <v>3177</v>
      </c>
      <c r="M534" s="504" t="s">
        <v>3187</v>
      </c>
    </row>
    <row r="535" spans="1:13" hidden="1">
      <c r="A535" s="496" t="s">
        <v>3176</v>
      </c>
      <c r="B535" s="536" t="s">
        <v>3188</v>
      </c>
      <c r="C535" s="537"/>
      <c r="D535" s="504" t="s">
        <v>3188</v>
      </c>
      <c r="E535" s="496" t="s">
        <v>3189</v>
      </c>
      <c r="F535" s="504" t="s">
        <v>2215</v>
      </c>
      <c r="G535" s="504" t="s">
        <v>2231</v>
      </c>
      <c r="H535" s="504" t="s">
        <v>2321</v>
      </c>
      <c r="I535" s="496"/>
      <c r="J535" s="496" t="s">
        <v>2195</v>
      </c>
      <c r="K535" s="504">
        <v>10</v>
      </c>
      <c r="L535" s="501" t="s">
        <v>3177</v>
      </c>
      <c r="M535" s="504" t="s">
        <v>3190</v>
      </c>
    </row>
    <row r="536" spans="1:13" hidden="1">
      <c r="A536" s="496" t="s">
        <v>3176</v>
      </c>
      <c r="B536" s="536" t="s">
        <v>3191</v>
      </c>
      <c r="C536" s="537"/>
      <c r="D536" s="504" t="s">
        <v>3191</v>
      </c>
      <c r="E536" s="496" t="s">
        <v>3192</v>
      </c>
      <c r="F536" s="504" t="s">
        <v>2215</v>
      </c>
      <c r="G536" s="504" t="s">
        <v>2231</v>
      </c>
      <c r="H536" s="504" t="s">
        <v>2321</v>
      </c>
      <c r="I536" s="496"/>
      <c r="J536" s="496" t="s">
        <v>2195</v>
      </c>
      <c r="K536" s="504">
        <v>11</v>
      </c>
      <c r="L536" s="501" t="s">
        <v>3177</v>
      </c>
      <c r="M536" s="504" t="s">
        <v>3193</v>
      </c>
    </row>
    <row r="537" spans="1:13" hidden="1">
      <c r="A537" s="496" t="s">
        <v>3176</v>
      </c>
      <c r="B537" s="536" t="s">
        <v>3194</v>
      </c>
      <c r="C537" s="537"/>
      <c r="D537" s="504" t="s">
        <v>3194</v>
      </c>
      <c r="E537" s="60" t="s">
        <v>3195</v>
      </c>
      <c r="F537" s="504" t="s">
        <v>2215</v>
      </c>
      <c r="G537" s="24" t="s">
        <v>2202</v>
      </c>
      <c r="H537" s="504">
        <v>1</v>
      </c>
      <c r="I537" s="496"/>
      <c r="J537" s="496" t="s">
        <v>2195</v>
      </c>
      <c r="K537" s="504">
        <v>12</v>
      </c>
      <c r="L537" s="501" t="s">
        <v>3177</v>
      </c>
      <c r="M537" s="504" t="s">
        <v>3196</v>
      </c>
    </row>
    <row r="538" spans="1:13" hidden="1">
      <c r="A538" s="496" t="s">
        <v>3176</v>
      </c>
      <c r="B538" s="536" t="s">
        <v>3197</v>
      </c>
      <c r="C538" s="537"/>
      <c r="D538" s="504" t="s">
        <v>3197</v>
      </c>
      <c r="E538" s="496" t="s">
        <v>3198</v>
      </c>
      <c r="F538" s="504" t="s">
        <v>2215</v>
      </c>
      <c r="G538" s="24" t="s">
        <v>2202</v>
      </c>
      <c r="H538" s="504">
        <v>1</v>
      </c>
      <c r="I538" s="496"/>
      <c r="J538" s="496" t="s">
        <v>2195</v>
      </c>
      <c r="K538" s="504">
        <v>13</v>
      </c>
      <c r="L538" s="501" t="s">
        <v>3177</v>
      </c>
      <c r="M538" s="504" t="s">
        <v>3199</v>
      </c>
    </row>
    <row r="539" spans="1:13" hidden="1">
      <c r="A539" s="496" t="s">
        <v>3176</v>
      </c>
      <c r="B539" s="536" t="s">
        <v>3200</v>
      </c>
      <c r="C539" s="537"/>
      <c r="D539" s="504" t="s">
        <v>3200</v>
      </c>
      <c r="E539" s="496" t="s">
        <v>3201</v>
      </c>
      <c r="F539" s="504" t="s">
        <v>2215</v>
      </c>
      <c r="G539" s="504" t="s">
        <v>2194</v>
      </c>
      <c r="H539" s="504">
        <v>10</v>
      </c>
      <c r="I539" s="496"/>
      <c r="J539" s="496" t="s">
        <v>2195</v>
      </c>
      <c r="K539" s="504">
        <v>14</v>
      </c>
      <c r="L539" s="501" t="s">
        <v>3177</v>
      </c>
      <c r="M539" s="504" t="s">
        <v>3202</v>
      </c>
    </row>
    <row r="540" spans="1:13" hidden="1">
      <c r="A540" s="496" t="s">
        <v>3176</v>
      </c>
      <c r="B540" s="536" t="s">
        <v>301</v>
      </c>
      <c r="C540" s="537"/>
      <c r="D540" s="504" t="s">
        <v>301</v>
      </c>
      <c r="E540" s="496" t="s">
        <v>217</v>
      </c>
      <c r="F540" s="504" t="s">
        <v>2215</v>
      </c>
      <c r="G540" s="504" t="s">
        <v>2194</v>
      </c>
      <c r="H540" s="504">
        <v>10</v>
      </c>
      <c r="I540" s="496"/>
      <c r="J540" s="496" t="s">
        <v>2195</v>
      </c>
      <c r="K540" s="504">
        <v>15</v>
      </c>
      <c r="L540" s="501" t="s">
        <v>3177</v>
      </c>
      <c r="M540" s="504" t="s">
        <v>3106</v>
      </c>
    </row>
    <row r="541" spans="1:13" hidden="1">
      <c r="A541" s="496" t="s">
        <v>3176</v>
      </c>
      <c r="B541" s="536" t="s">
        <v>860</v>
      </c>
      <c r="C541" s="537"/>
      <c r="D541" s="504" t="s">
        <v>860</v>
      </c>
      <c r="E541" s="496" t="s">
        <v>458</v>
      </c>
      <c r="F541" s="504" t="s">
        <v>2215</v>
      </c>
      <c r="G541" s="504" t="s">
        <v>2194</v>
      </c>
      <c r="H541" s="504">
        <v>10</v>
      </c>
      <c r="I541" s="496"/>
      <c r="J541" s="496" t="s">
        <v>2195</v>
      </c>
      <c r="K541" s="504">
        <v>16</v>
      </c>
      <c r="L541" s="501" t="s">
        <v>3177</v>
      </c>
      <c r="M541" s="504" t="s">
        <v>3203</v>
      </c>
    </row>
    <row r="542" spans="1:13" hidden="1">
      <c r="A542" s="496" t="s">
        <v>3176</v>
      </c>
      <c r="B542" s="536" t="s">
        <v>3204</v>
      </c>
      <c r="C542" s="537"/>
      <c r="D542" s="504" t="s">
        <v>3204</v>
      </c>
      <c r="E542" s="496" t="s">
        <v>3205</v>
      </c>
      <c r="F542" s="504" t="s">
        <v>2215</v>
      </c>
      <c r="G542" s="504" t="s">
        <v>2194</v>
      </c>
      <c r="H542" s="504">
        <v>10</v>
      </c>
      <c r="I542" s="496"/>
      <c r="J542" s="496" t="s">
        <v>2195</v>
      </c>
      <c r="K542" s="504">
        <v>17</v>
      </c>
      <c r="L542" s="501" t="s">
        <v>3177</v>
      </c>
      <c r="M542" s="504" t="s">
        <v>3206</v>
      </c>
    </row>
    <row r="543" spans="1:13" hidden="1">
      <c r="A543" s="496" t="s">
        <v>3176</v>
      </c>
      <c r="B543" s="536"/>
      <c r="C543" s="537"/>
      <c r="D543" s="504"/>
      <c r="E543" s="496" t="s">
        <v>2</v>
      </c>
      <c r="F543" s="504" t="s">
        <v>2215</v>
      </c>
      <c r="G543" s="24" t="s">
        <v>2202</v>
      </c>
      <c r="H543" s="504">
        <v>500</v>
      </c>
      <c r="I543" s="496"/>
      <c r="J543" s="496" t="s">
        <v>2195</v>
      </c>
      <c r="K543" s="504">
        <v>18</v>
      </c>
      <c r="L543" s="501" t="s">
        <v>3177</v>
      </c>
      <c r="M543" s="504" t="s">
        <v>3207</v>
      </c>
    </row>
    <row r="544" spans="1:13" hidden="1">
      <c r="A544" s="496" t="s">
        <v>3176</v>
      </c>
      <c r="B544" s="536" t="s">
        <v>3208</v>
      </c>
      <c r="C544" s="537"/>
      <c r="D544" s="504" t="s">
        <v>3208</v>
      </c>
      <c r="E544" s="496" t="s">
        <v>3209</v>
      </c>
      <c r="F544" s="504" t="s">
        <v>2215</v>
      </c>
      <c r="G544" s="24" t="s">
        <v>2202</v>
      </c>
      <c r="H544" s="504">
        <v>2</v>
      </c>
      <c r="I544" s="496"/>
      <c r="J544" s="496" t="s">
        <v>2195</v>
      </c>
      <c r="K544" s="504">
        <v>19</v>
      </c>
      <c r="L544" s="501" t="s">
        <v>3177</v>
      </c>
      <c r="M544" s="504" t="s">
        <v>3210</v>
      </c>
    </row>
    <row r="545" spans="1:13" hidden="1">
      <c r="A545" s="496" t="s">
        <v>3176</v>
      </c>
      <c r="B545" s="536" t="s">
        <v>3211</v>
      </c>
      <c r="C545" s="537"/>
      <c r="D545" s="504" t="s">
        <v>3211</v>
      </c>
      <c r="E545" s="496" t="s">
        <v>3212</v>
      </c>
      <c r="F545" s="504" t="s">
        <v>2215</v>
      </c>
      <c r="G545" s="24" t="s">
        <v>2202</v>
      </c>
      <c r="H545" s="504">
        <v>5</v>
      </c>
      <c r="I545" s="496"/>
      <c r="J545" s="496" t="s">
        <v>2195</v>
      </c>
      <c r="K545" s="504">
        <v>20</v>
      </c>
      <c r="L545" s="501" t="s">
        <v>3177</v>
      </c>
      <c r="M545" s="504" t="s">
        <v>2979</v>
      </c>
    </row>
    <row r="546" spans="1:13" hidden="1">
      <c r="A546" s="496" t="s">
        <v>3176</v>
      </c>
      <c r="B546" s="536" t="s">
        <v>851</v>
      </c>
      <c r="C546" s="496"/>
      <c r="D546" s="504" t="s">
        <v>851</v>
      </c>
      <c r="E546" s="496" t="s">
        <v>454</v>
      </c>
      <c r="F546" s="504" t="s">
        <v>2215</v>
      </c>
      <c r="G546" s="24" t="s">
        <v>2202</v>
      </c>
      <c r="H546" s="504">
        <v>1</v>
      </c>
      <c r="I546" s="496"/>
      <c r="J546" s="496" t="s">
        <v>2195</v>
      </c>
      <c r="K546" s="504">
        <v>21</v>
      </c>
      <c r="L546" s="501" t="s">
        <v>3177</v>
      </c>
      <c r="M546" s="504" t="s">
        <v>3024</v>
      </c>
    </row>
    <row r="547" spans="1:13" hidden="1">
      <c r="A547" s="496" t="s">
        <v>3176</v>
      </c>
      <c r="B547" s="536"/>
      <c r="C547" s="496"/>
      <c r="D547" s="504"/>
      <c r="E547" s="496" t="s">
        <v>3213</v>
      </c>
      <c r="F547" s="504" t="s">
        <v>2215</v>
      </c>
      <c r="G547" s="24" t="s">
        <v>2202</v>
      </c>
      <c r="H547" s="504">
        <v>10</v>
      </c>
      <c r="I547" s="501"/>
      <c r="J547" s="496" t="s">
        <v>2195</v>
      </c>
      <c r="K547" s="504">
        <v>22</v>
      </c>
      <c r="L547" s="501" t="s">
        <v>3177</v>
      </c>
      <c r="M547" s="504" t="s">
        <v>3027</v>
      </c>
    </row>
    <row r="548" spans="1:13" hidden="1">
      <c r="A548" s="496" t="s">
        <v>3176</v>
      </c>
      <c r="B548" s="536" t="s">
        <v>2064</v>
      </c>
      <c r="C548" s="496"/>
      <c r="D548" s="504" t="s">
        <v>2064</v>
      </c>
      <c r="E548" s="496" t="s">
        <v>1462</v>
      </c>
      <c r="F548" s="504" t="s">
        <v>2215</v>
      </c>
      <c r="G548" s="504" t="s">
        <v>2231</v>
      </c>
      <c r="H548" s="504" t="s">
        <v>2927</v>
      </c>
      <c r="I548" s="501"/>
      <c r="J548" s="496" t="s">
        <v>2195</v>
      </c>
      <c r="K548" s="504">
        <v>23</v>
      </c>
      <c r="L548" s="501" t="s">
        <v>3177</v>
      </c>
      <c r="M548" s="504" t="s">
        <v>3030</v>
      </c>
    </row>
    <row r="549" spans="1:13" hidden="1">
      <c r="A549" s="496" t="s">
        <v>3176</v>
      </c>
      <c r="B549" s="536" t="s">
        <v>3214</v>
      </c>
      <c r="C549" s="496"/>
      <c r="D549" s="504" t="s">
        <v>3214</v>
      </c>
      <c r="E549" s="496" t="s">
        <v>3215</v>
      </c>
      <c r="F549" s="504" t="s">
        <v>2215</v>
      </c>
      <c r="G549" s="504" t="s">
        <v>2231</v>
      </c>
      <c r="H549" s="504" t="s">
        <v>2927</v>
      </c>
      <c r="I549" s="501"/>
      <c r="J549" s="496" t="s">
        <v>2195</v>
      </c>
      <c r="K549" s="504">
        <v>24</v>
      </c>
      <c r="L549" s="501" t="s">
        <v>3177</v>
      </c>
      <c r="M549" s="504" t="s">
        <v>3033</v>
      </c>
    </row>
    <row r="550" spans="1:13" hidden="1">
      <c r="A550" s="496" t="s">
        <v>3176</v>
      </c>
      <c r="B550" s="536" t="s">
        <v>3216</v>
      </c>
      <c r="C550" s="496"/>
      <c r="D550" s="504" t="s">
        <v>3216</v>
      </c>
      <c r="E550" s="496" t="s">
        <v>3217</v>
      </c>
      <c r="F550" s="504" t="s">
        <v>2215</v>
      </c>
      <c r="G550" s="504" t="s">
        <v>2231</v>
      </c>
      <c r="H550" s="504" t="s">
        <v>2927</v>
      </c>
      <c r="I550" s="501"/>
      <c r="J550" s="496" t="s">
        <v>2195</v>
      </c>
      <c r="K550" s="504">
        <v>25</v>
      </c>
      <c r="L550" s="501" t="s">
        <v>3177</v>
      </c>
      <c r="M550" s="504" t="s">
        <v>3218</v>
      </c>
    </row>
    <row r="551" spans="1:13" hidden="1">
      <c r="A551" s="496" t="s">
        <v>3176</v>
      </c>
      <c r="B551" s="536"/>
      <c r="C551" s="496"/>
      <c r="D551" s="504"/>
      <c r="E551" s="496" t="s">
        <v>3219</v>
      </c>
      <c r="F551" s="504" t="s">
        <v>2215</v>
      </c>
      <c r="G551" s="504" t="s">
        <v>2231</v>
      </c>
      <c r="H551" s="504" t="s">
        <v>2927</v>
      </c>
      <c r="I551" s="501"/>
      <c r="J551" s="496" t="s">
        <v>2195</v>
      </c>
      <c r="K551" s="504">
        <v>26</v>
      </c>
      <c r="L551" s="501" t="s">
        <v>3177</v>
      </c>
      <c r="M551" s="504" t="s">
        <v>3220</v>
      </c>
    </row>
    <row r="552" spans="1:13" hidden="1">
      <c r="A552" s="496" t="s">
        <v>3176</v>
      </c>
      <c r="B552" s="536" t="s">
        <v>2924</v>
      </c>
      <c r="C552" s="496"/>
      <c r="D552" s="504" t="s">
        <v>2924</v>
      </c>
      <c r="E552" s="496" t="s">
        <v>2925</v>
      </c>
      <c r="F552" s="504" t="s">
        <v>2215</v>
      </c>
      <c r="G552" s="504" t="s">
        <v>2228</v>
      </c>
      <c r="H552" s="504">
        <v>3</v>
      </c>
      <c r="I552" s="496"/>
      <c r="J552" s="496" t="s">
        <v>2195</v>
      </c>
      <c r="K552" s="504">
        <v>27</v>
      </c>
      <c r="L552" s="501" t="s">
        <v>3177</v>
      </c>
      <c r="M552" s="504" t="s">
        <v>2926</v>
      </c>
    </row>
    <row r="553" spans="1:13" hidden="1">
      <c r="A553" s="496" t="s">
        <v>3176</v>
      </c>
      <c r="B553" s="536" t="s">
        <v>3221</v>
      </c>
      <c r="C553" s="496"/>
      <c r="D553" s="504" t="s">
        <v>3221</v>
      </c>
      <c r="E553" s="496" t="s">
        <v>3222</v>
      </c>
      <c r="F553" s="504" t="s">
        <v>2215</v>
      </c>
      <c r="G553" s="24" t="s">
        <v>2202</v>
      </c>
      <c r="H553" s="504">
        <v>2</v>
      </c>
      <c r="I553" s="496"/>
      <c r="J553" s="496" t="s">
        <v>2195</v>
      </c>
      <c r="K553" s="504">
        <v>28</v>
      </c>
      <c r="L553" s="501" t="s">
        <v>3177</v>
      </c>
      <c r="M553" s="504" t="s">
        <v>2982</v>
      </c>
    </row>
    <row r="554" spans="1:13" hidden="1">
      <c r="A554" s="496" t="s">
        <v>3176</v>
      </c>
      <c r="B554" s="536" t="s">
        <v>3223</v>
      </c>
      <c r="C554" s="496"/>
      <c r="D554" s="504" t="s">
        <v>3223</v>
      </c>
      <c r="E554" s="496" t="s">
        <v>3224</v>
      </c>
      <c r="F554" s="504" t="s">
        <v>2215</v>
      </c>
      <c r="G554" s="24" t="s">
        <v>2202</v>
      </c>
      <c r="H554" s="504">
        <v>2</v>
      </c>
      <c r="I554" s="496"/>
      <c r="J554" s="496" t="s">
        <v>2195</v>
      </c>
      <c r="K554" s="504">
        <v>29</v>
      </c>
      <c r="L554" s="501" t="s">
        <v>3177</v>
      </c>
      <c r="M554" s="504" t="s">
        <v>2985</v>
      </c>
    </row>
    <row r="555" spans="1:13" hidden="1">
      <c r="A555" s="496" t="s">
        <v>3176</v>
      </c>
      <c r="B555" s="536" t="s">
        <v>3225</v>
      </c>
      <c r="C555" s="496"/>
      <c r="D555" s="504" t="s">
        <v>3225</v>
      </c>
      <c r="E555" s="496" t="s">
        <v>3226</v>
      </c>
      <c r="F555" s="504" t="s">
        <v>2215</v>
      </c>
      <c r="G555" s="24" t="s">
        <v>2202</v>
      </c>
      <c r="H555" s="504">
        <v>2</v>
      </c>
      <c r="I555" s="496"/>
      <c r="J555" s="496" t="s">
        <v>2195</v>
      </c>
      <c r="K555" s="504">
        <v>30</v>
      </c>
      <c r="L555" s="501" t="s">
        <v>3177</v>
      </c>
      <c r="M555" s="504" t="s">
        <v>3227</v>
      </c>
    </row>
    <row r="556" spans="1:13" hidden="1">
      <c r="A556" s="496" t="s">
        <v>3176</v>
      </c>
      <c r="B556" s="536" t="s">
        <v>3228</v>
      </c>
      <c r="C556" s="496"/>
      <c r="D556" s="504" t="s">
        <v>3228</v>
      </c>
      <c r="E556" s="496" t="s">
        <v>3229</v>
      </c>
      <c r="F556" s="504" t="s">
        <v>2215</v>
      </c>
      <c r="G556" s="24" t="s">
        <v>2202</v>
      </c>
      <c r="H556" s="504">
        <v>2</v>
      </c>
      <c r="I556" s="496"/>
      <c r="J556" s="496" t="s">
        <v>2195</v>
      </c>
      <c r="K556" s="504">
        <v>31</v>
      </c>
      <c r="L556" s="501" t="s">
        <v>3177</v>
      </c>
      <c r="M556" s="504" t="s">
        <v>3230</v>
      </c>
    </row>
    <row r="557" spans="1:13" hidden="1">
      <c r="A557" s="496" t="s">
        <v>3176</v>
      </c>
      <c r="B557" s="536" t="s">
        <v>3231</v>
      </c>
      <c r="C557" s="496"/>
      <c r="D557" s="504" t="s">
        <v>3231</v>
      </c>
      <c r="E557" s="496" t="s">
        <v>3232</v>
      </c>
      <c r="F557" s="504" t="s">
        <v>2215</v>
      </c>
      <c r="G557" s="24" t="s">
        <v>2202</v>
      </c>
      <c r="H557" s="504">
        <v>1</v>
      </c>
      <c r="I557" s="496"/>
      <c r="J557" s="496" t="s">
        <v>2195</v>
      </c>
      <c r="K557" s="504">
        <v>32</v>
      </c>
      <c r="L557" s="501" t="s">
        <v>3177</v>
      </c>
      <c r="M557" s="504" t="s">
        <v>3233</v>
      </c>
    </row>
    <row r="558" spans="1:13" hidden="1">
      <c r="A558" s="496" t="s">
        <v>3176</v>
      </c>
      <c r="B558" s="536" t="s">
        <v>3234</v>
      </c>
      <c r="C558" s="496"/>
      <c r="D558" s="504" t="s">
        <v>3234</v>
      </c>
      <c r="E558" s="496" t="s">
        <v>3235</v>
      </c>
      <c r="F558" s="504" t="s">
        <v>2215</v>
      </c>
      <c r="G558" s="24" t="s">
        <v>2202</v>
      </c>
      <c r="H558" s="504">
        <v>2</v>
      </c>
      <c r="I558" s="496"/>
      <c r="J558" s="496" t="s">
        <v>2195</v>
      </c>
      <c r="K558" s="504">
        <v>33</v>
      </c>
      <c r="L558" s="501" t="s">
        <v>3177</v>
      </c>
      <c r="M558" s="504" t="s">
        <v>3236</v>
      </c>
    </row>
    <row r="559" spans="1:13" hidden="1">
      <c r="A559" s="496" t="s">
        <v>3176</v>
      </c>
      <c r="B559" s="536" t="s">
        <v>2504</v>
      </c>
      <c r="C559" s="496"/>
      <c r="D559" s="504" t="s">
        <v>2504</v>
      </c>
      <c r="E559" s="496" t="s">
        <v>2505</v>
      </c>
      <c r="F559" s="504" t="s">
        <v>2215</v>
      </c>
      <c r="G559" s="504" t="s">
        <v>2231</v>
      </c>
      <c r="H559" s="504" t="s">
        <v>2386</v>
      </c>
      <c r="I559" s="496"/>
      <c r="J559" s="496" t="s">
        <v>2195</v>
      </c>
      <c r="K559" s="504">
        <v>34</v>
      </c>
      <c r="L559" s="501" t="s">
        <v>3177</v>
      </c>
      <c r="M559" s="504" t="s">
        <v>2942</v>
      </c>
    </row>
    <row r="560" spans="1:13" hidden="1">
      <c r="A560" s="496" t="s">
        <v>3176</v>
      </c>
      <c r="B560" s="536" t="s">
        <v>2943</v>
      </c>
      <c r="C560" s="496"/>
      <c r="D560" s="504" t="s">
        <v>2943</v>
      </c>
      <c r="E560" s="496" t="s">
        <v>2944</v>
      </c>
      <c r="F560" s="504" t="s">
        <v>2215</v>
      </c>
      <c r="G560" s="504" t="s">
        <v>2231</v>
      </c>
      <c r="H560" s="504" t="s">
        <v>2386</v>
      </c>
      <c r="I560" s="496"/>
      <c r="J560" s="496" t="s">
        <v>2195</v>
      </c>
      <c r="K560" s="504">
        <v>35</v>
      </c>
      <c r="L560" s="501" t="s">
        <v>3177</v>
      </c>
      <c r="M560" s="504" t="s">
        <v>2945</v>
      </c>
    </row>
    <row r="561" spans="1:13" hidden="1">
      <c r="A561" s="496" t="s">
        <v>3176</v>
      </c>
      <c r="B561" s="536" t="s">
        <v>3237</v>
      </c>
      <c r="C561" s="496"/>
      <c r="D561" s="504" t="s">
        <v>3237</v>
      </c>
      <c r="E561" s="496" t="s">
        <v>3238</v>
      </c>
      <c r="F561" s="504" t="s">
        <v>2215</v>
      </c>
      <c r="G561" s="504" t="s">
        <v>2231</v>
      </c>
      <c r="H561" s="504" t="s">
        <v>2386</v>
      </c>
      <c r="I561" s="496"/>
      <c r="J561" s="496" t="s">
        <v>2195</v>
      </c>
      <c r="K561" s="504">
        <v>36</v>
      </c>
      <c r="L561" s="501" t="s">
        <v>3177</v>
      </c>
      <c r="M561" s="504" t="s">
        <v>3239</v>
      </c>
    </row>
    <row r="562" spans="1:13" hidden="1">
      <c r="A562" s="496" t="s">
        <v>3176</v>
      </c>
      <c r="B562" s="536" t="s">
        <v>3240</v>
      </c>
      <c r="C562" s="496"/>
      <c r="D562" s="504" t="s">
        <v>3240</v>
      </c>
      <c r="E562" s="496" t="s">
        <v>3241</v>
      </c>
      <c r="F562" s="504" t="s">
        <v>2215</v>
      </c>
      <c r="G562" s="504" t="s">
        <v>2194</v>
      </c>
      <c r="H562" s="504">
        <v>10</v>
      </c>
      <c r="I562" s="496"/>
      <c r="J562" s="496" t="s">
        <v>2195</v>
      </c>
      <c r="K562" s="504">
        <v>37</v>
      </c>
      <c r="L562" s="501" t="s">
        <v>3177</v>
      </c>
      <c r="M562" s="504" t="s">
        <v>3242</v>
      </c>
    </row>
    <row r="563" spans="1:13" hidden="1">
      <c r="A563" s="496" t="s">
        <v>3176</v>
      </c>
      <c r="B563" s="536" t="s">
        <v>3125</v>
      </c>
      <c r="C563" s="496"/>
      <c r="D563" s="504" t="s">
        <v>3125</v>
      </c>
      <c r="E563" s="496" t="s">
        <v>3126</v>
      </c>
      <c r="F563" s="504" t="s">
        <v>2215</v>
      </c>
      <c r="G563" s="24" t="s">
        <v>2202</v>
      </c>
      <c r="H563" s="504">
        <v>1</v>
      </c>
      <c r="I563" s="496"/>
      <c r="J563" s="496" t="s">
        <v>2195</v>
      </c>
      <c r="K563" s="504">
        <v>38</v>
      </c>
      <c r="L563" s="501" t="s">
        <v>3177</v>
      </c>
      <c r="M563" s="504" t="s">
        <v>3127</v>
      </c>
    </row>
    <row r="564" spans="1:13" hidden="1">
      <c r="A564" s="496" t="s">
        <v>3176</v>
      </c>
      <c r="B564" s="536" t="s">
        <v>2974</v>
      </c>
      <c r="C564" s="496"/>
      <c r="D564" s="504" t="s">
        <v>2974</v>
      </c>
      <c r="E564" s="496" t="s">
        <v>2975</v>
      </c>
      <c r="F564" s="504" t="s">
        <v>2215</v>
      </c>
      <c r="G564" s="24" t="s">
        <v>2202</v>
      </c>
      <c r="H564" s="504">
        <v>1</v>
      </c>
      <c r="I564" s="496"/>
      <c r="J564" s="496" t="s">
        <v>2195</v>
      </c>
      <c r="K564" s="504">
        <v>39</v>
      </c>
      <c r="L564" s="501" t="s">
        <v>3177</v>
      </c>
      <c r="M564" s="504" t="s">
        <v>3128</v>
      </c>
    </row>
    <row r="565" spans="1:13" hidden="1">
      <c r="A565" s="496" t="s">
        <v>3176</v>
      </c>
      <c r="B565" s="536" t="s">
        <v>3129</v>
      </c>
      <c r="C565" s="496"/>
      <c r="D565" s="504" t="s">
        <v>3129</v>
      </c>
      <c r="E565" s="496" t="s">
        <v>3130</v>
      </c>
      <c r="F565" s="504" t="s">
        <v>2215</v>
      </c>
      <c r="G565" s="24" t="s">
        <v>2202</v>
      </c>
      <c r="H565" s="504">
        <v>1</v>
      </c>
      <c r="I565" s="496"/>
      <c r="J565" s="496" t="s">
        <v>2195</v>
      </c>
      <c r="K565" s="504">
        <v>40</v>
      </c>
      <c r="L565" s="501" t="s">
        <v>3177</v>
      </c>
      <c r="M565" s="504" t="s">
        <v>2954</v>
      </c>
    </row>
    <row r="566" spans="1:13" hidden="1">
      <c r="A566" s="496" t="s">
        <v>3176</v>
      </c>
      <c r="B566" s="536" t="s">
        <v>2959</v>
      </c>
      <c r="C566" s="496"/>
      <c r="D566" s="504" t="s">
        <v>2959</v>
      </c>
      <c r="E566" s="496" t="s">
        <v>2960</v>
      </c>
      <c r="F566" s="504" t="s">
        <v>2215</v>
      </c>
      <c r="G566" s="24" t="s">
        <v>2202</v>
      </c>
      <c r="H566" s="504">
        <v>20</v>
      </c>
      <c r="I566" s="496"/>
      <c r="J566" s="496" t="s">
        <v>2195</v>
      </c>
      <c r="K566" s="504">
        <v>41</v>
      </c>
      <c r="L566" s="501" t="s">
        <v>3177</v>
      </c>
      <c r="M566" s="504" t="s">
        <v>2961</v>
      </c>
    </row>
    <row r="567" spans="1:13" hidden="1">
      <c r="A567" s="496" t="s">
        <v>3176</v>
      </c>
      <c r="B567" s="536" t="s">
        <v>2962</v>
      </c>
      <c r="C567" s="496"/>
      <c r="D567" s="504" t="s">
        <v>2962</v>
      </c>
      <c r="E567" s="496" t="s">
        <v>2963</v>
      </c>
      <c r="F567" s="504" t="s">
        <v>2215</v>
      </c>
      <c r="G567" s="504" t="s">
        <v>2194</v>
      </c>
      <c r="H567" s="504">
        <v>10</v>
      </c>
      <c r="I567" s="496"/>
      <c r="J567" s="496" t="s">
        <v>2195</v>
      </c>
      <c r="K567" s="504">
        <v>42</v>
      </c>
      <c r="L567" s="501" t="s">
        <v>3177</v>
      </c>
      <c r="M567" s="504" t="s">
        <v>2964</v>
      </c>
    </row>
    <row r="568" spans="1:13" hidden="1">
      <c r="A568" s="496" t="s">
        <v>3176</v>
      </c>
      <c r="B568" s="536" t="s">
        <v>3131</v>
      </c>
      <c r="C568" s="496"/>
      <c r="D568" s="504" t="s">
        <v>3131</v>
      </c>
      <c r="E568" s="496" t="s">
        <v>3132</v>
      </c>
      <c r="F568" s="504" t="s">
        <v>2215</v>
      </c>
      <c r="G568" s="24" t="s">
        <v>2202</v>
      </c>
      <c r="H568" s="504">
        <v>1</v>
      </c>
      <c r="I568" s="496"/>
      <c r="J568" s="496" t="s">
        <v>2195</v>
      </c>
      <c r="K568" s="504">
        <v>43</v>
      </c>
      <c r="L568" s="501" t="s">
        <v>3177</v>
      </c>
      <c r="M568" s="504" t="s">
        <v>3133</v>
      </c>
    </row>
    <row r="569" spans="1:13" hidden="1">
      <c r="A569" s="496" t="s">
        <v>3176</v>
      </c>
      <c r="B569" s="536" t="s">
        <v>3134</v>
      </c>
      <c r="C569" s="496"/>
      <c r="D569" s="504" t="s">
        <v>3134</v>
      </c>
      <c r="E569" s="496" t="s">
        <v>3135</v>
      </c>
      <c r="F569" s="504" t="s">
        <v>2215</v>
      </c>
      <c r="G569" s="24" t="s">
        <v>2202</v>
      </c>
      <c r="H569" s="504">
        <v>500</v>
      </c>
      <c r="I569" s="496"/>
      <c r="J569" s="496" t="s">
        <v>2195</v>
      </c>
      <c r="K569" s="504">
        <v>44</v>
      </c>
      <c r="L569" s="501" t="s">
        <v>3177</v>
      </c>
      <c r="M569" s="504" t="s">
        <v>3136</v>
      </c>
    </row>
    <row r="570" spans="1:13" hidden="1">
      <c r="A570" s="496" t="s">
        <v>3176</v>
      </c>
      <c r="B570" s="536" t="s">
        <v>3243</v>
      </c>
      <c r="C570" s="496"/>
      <c r="D570" s="504" t="s">
        <v>3243</v>
      </c>
      <c r="E570" s="496" t="s">
        <v>3244</v>
      </c>
      <c r="F570" s="504" t="s">
        <v>2215</v>
      </c>
      <c r="G570" s="24" t="s">
        <v>2202</v>
      </c>
      <c r="H570" s="504">
        <v>1</v>
      </c>
      <c r="I570" s="496"/>
      <c r="J570" s="496" t="s">
        <v>2195</v>
      </c>
      <c r="K570" s="504">
        <v>45</v>
      </c>
      <c r="L570" s="501" t="s">
        <v>3177</v>
      </c>
      <c r="M570" s="504" t="s">
        <v>3139</v>
      </c>
    </row>
    <row r="571" spans="1:13" hidden="1">
      <c r="A571" s="496" t="s">
        <v>3176</v>
      </c>
      <c r="B571" s="536" t="s">
        <v>3140</v>
      </c>
      <c r="C571" s="496"/>
      <c r="D571" s="504" t="s">
        <v>3140</v>
      </c>
      <c r="E571" s="496" t="s">
        <v>3141</v>
      </c>
      <c r="F571" s="504" t="s">
        <v>2215</v>
      </c>
      <c r="G571" s="24" t="s">
        <v>2202</v>
      </c>
      <c r="H571" s="504">
        <v>20</v>
      </c>
      <c r="I571" s="496"/>
      <c r="J571" s="496" t="s">
        <v>2195</v>
      </c>
      <c r="K571" s="504">
        <v>46</v>
      </c>
      <c r="L571" s="501" t="s">
        <v>3177</v>
      </c>
      <c r="M571" s="504" t="s">
        <v>3142</v>
      </c>
    </row>
    <row r="572" spans="1:13" hidden="1">
      <c r="A572" s="496" t="s">
        <v>3176</v>
      </c>
      <c r="B572" s="536" t="s">
        <v>3143</v>
      </c>
      <c r="C572" s="496"/>
      <c r="D572" s="504" t="s">
        <v>3143</v>
      </c>
      <c r="E572" s="496" t="s">
        <v>3144</v>
      </c>
      <c r="F572" s="504" t="s">
        <v>2215</v>
      </c>
      <c r="G572" s="504" t="s">
        <v>2194</v>
      </c>
      <c r="H572" s="504">
        <v>10</v>
      </c>
      <c r="I572" s="496"/>
      <c r="J572" s="496" t="s">
        <v>2195</v>
      </c>
      <c r="K572" s="504">
        <v>47</v>
      </c>
      <c r="L572" s="501" t="s">
        <v>3177</v>
      </c>
      <c r="M572" s="504" t="s">
        <v>3145</v>
      </c>
    </row>
    <row r="573" spans="1:13" hidden="1">
      <c r="A573" s="496" t="s">
        <v>3176</v>
      </c>
      <c r="B573" s="536" t="s">
        <v>3245</v>
      </c>
      <c r="C573" s="496"/>
      <c r="D573" s="504" t="s">
        <v>3245</v>
      </c>
      <c r="E573" s="496" t="s">
        <v>3246</v>
      </c>
      <c r="F573" s="504" t="s">
        <v>2215</v>
      </c>
      <c r="G573" s="24" t="s">
        <v>2202</v>
      </c>
      <c r="H573" s="504">
        <v>1</v>
      </c>
      <c r="I573" s="496"/>
      <c r="J573" s="496" t="s">
        <v>2195</v>
      </c>
      <c r="K573" s="504">
        <v>48</v>
      </c>
      <c r="L573" s="501" t="s">
        <v>3177</v>
      </c>
      <c r="M573" s="504" t="s">
        <v>3247</v>
      </c>
    </row>
    <row r="574" spans="1:13" hidden="1">
      <c r="A574" s="496" t="s">
        <v>3176</v>
      </c>
      <c r="B574" s="536" t="s">
        <v>3248</v>
      </c>
      <c r="C574" s="496"/>
      <c r="D574" s="504" t="s">
        <v>3248</v>
      </c>
      <c r="E574" s="496" t="s">
        <v>3249</v>
      </c>
      <c r="F574" s="504" t="s">
        <v>2215</v>
      </c>
      <c r="G574" s="504" t="s">
        <v>2231</v>
      </c>
      <c r="H574" s="504" t="s">
        <v>2927</v>
      </c>
      <c r="I574" s="496"/>
      <c r="J574" s="496" t="s">
        <v>2195</v>
      </c>
      <c r="K574" s="504">
        <v>49</v>
      </c>
      <c r="L574" s="501" t="s">
        <v>3177</v>
      </c>
      <c r="M574" s="504" t="s">
        <v>3250</v>
      </c>
    </row>
    <row r="575" spans="1:13" hidden="1">
      <c r="A575" s="496" t="s">
        <v>3176</v>
      </c>
      <c r="B575" s="536" t="s">
        <v>3251</v>
      </c>
      <c r="C575" s="496"/>
      <c r="D575" s="504" t="s">
        <v>3251</v>
      </c>
      <c r="E575" s="496" t="s">
        <v>3252</v>
      </c>
      <c r="F575" s="504" t="s">
        <v>2215</v>
      </c>
      <c r="G575" s="24" t="s">
        <v>2202</v>
      </c>
      <c r="H575" s="504">
        <v>10</v>
      </c>
      <c r="I575" s="496"/>
      <c r="J575" s="496" t="s">
        <v>2195</v>
      </c>
      <c r="K575" s="504">
        <v>50</v>
      </c>
      <c r="L575" s="501" t="s">
        <v>3177</v>
      </c>
      <c r="M575" s="504" t="s">
        <v>3253</v>
      </c>
    </row>
    <row r="576" spans="1:13" hidden="1">
      <c r="A576" s="496" t="s">
        <v>3176</v>
      </c>
      <c r="B576" s="536" t="s">
        <v>3254</v>
      </c>
      <c r="C576" s="496"/>
      <c r="D576" s="504" t="s">
        <v>3254</v>
      </c>
      <c r="E576" s="496" t="s">
        <v>3255</v>
      </c>
      <c r="F576" s="504" t="s">
        <v>2215</v>
      </c>
      <c r="G576" s="504" t="s">
        <v>2231</v>
      </c>
      <c r="H576" s="504" t="s">
        <v>2927</v>
      </c>
      <c r="I576" s="496"/>
      <c r="J576" s="496" t="s">
        <v>2195</v>
      </c>
      <c r="K576" s="504">
        <v>51</v>
      </c>
      <c r="L576" s="501" t="s">
        <v>3177</v>
      </c>
      <c r="M576" s="504" t="s">
        <v>3256</v>
      </c>
    </row>
    <row r="577" spans="1:13" hidden="1">
      <c r="A577" s="496" t="s">
        <v>3176</v>
      </c>
      <c r="B577" s="536" t="s">
        <v>3257</v>
      </c>
      <c r="C577" s="496"/>
      <c r="D577" s="504" t="s">
        <v>3257</v>
      </c>
      <c r="E577" s="496" t="s">
        <v>3258</v>
      </c>
      <c r="F577" s="504" t="s">
        <v>2215</v>
      </c>
      <c r="G577" s="504" t="s">
        <v>2231</v>
      </c>
      <c r="H577" s="504" t="s">
        <v>2927</v>
      </c>
      <c r="I577" s="496"/>
      <c r="J577" s="496" t="s">
        <v>2195</v>
      </c>
      <c r="K577" s="504">
        <v>52</v>
      </c>
      <c r="L577" s="501" t="s">
        <v>3177</v>
      </c>
      <c r="M577" s="504" t="s">
        <v>3259</v>
      </c>
    </row>
    <row r="578" spans="1:13" hidden="1">
      <c r="A578" s="496" t="s">
        <v>3176</v>
      </c>
      <c r="B578" s="536" t="s">
        <v>3260</v>
      </c>
      <c r="C578" s="496"/>
      <c r="D578" s="504" t="s">
        <v>3260</v>
      </c>
      <c r="E578" s="496" t="s">
        <v>3261</v>
      </c>
      <c r="F578" s="504" t="s">
        <v>2215</v>
      </c>
      <c r="G578" s="504" t="s">
        <v>2231</v>
      </c>
      <c r="H578" s="504" t="s">
        <v>2927</v>
      </c>
      <c r="I578" s="496"/>
      <c r="J578" s="496" t="s">
        <v>2195</v>
      </c>
      <c r="K578" s="504">
        <v>53</v>
      </c>
      <c r="L578" s="501" t="s">
        <v>3177</v>
      </c>
      <c r="M578" s="504" t="s">
        <v>3262</v>
      </c>
    </row>
    <row r="579" spans="1:13" hidden="1">
      <c r="A579" s="496" t="s">
        <v>3176</v>
      </c>
      <c r="B579" s="536" t="s">
        <v>3157</v>
      </c>
      <c r="C579" s="496"/>
      <c r="D579" s="504" t="s">
        <v>3157</v>
      </c>
      <c r="E579" s="496" t="s">
        <v>3158</v>
      </c>
      <c r="F579" s="504" t="s">
        <v>2215</v>
      </c>
      <c r="G579" s="24" t="s">
        <v>2202</v>
      </c>
      <c r="H579" s="504">
        <v>20</v>
      </c>
      <c r="I579" s="496"/>
      <c r="J579" s="496" t="s">
        <v>2195</v>
      </c>
      <c r="K579" s="504">
        <v>54</v>
      </c>
      <c r="L579" s="501" t="s">
        <v>3177</v>
      </c>
      <c r="M579" s="504" t="s">
        <v>3159</v>
      </c>
    </row>
    <row r="580" spans="1:13" hidden="1">
      <c r="A580" s="496" t="s">
        <v>3176</v>
      </c>
      <c r="B580" s="536" t="s">
        <v>3160</v>
      </c>
      <c r="C580" s="496"/>
      <c r="D580" s="504" t="s">
        <v>3160</v>
      </c>
      <c r="E580" s="496" t="s">
        <v>3161</v>
      </c>
      <c r="F580" s="504" t="s">
        <v>2215</v>
      </c>
      <c r="G580" s="504" t="s">
        <v>2194</v>
      </c>
      <c r="H580" s="504">
        <v>10</v>
      </c>
      <c r="I580" s="496"/>
      <c r="J580" s="496" t="s">
        <v>2195</v>
      </c>
      <c r="K580" s="504">
        <v>55</v>
      </c>
      <c r="L580" s="501" t="s">
        <v>3177</v>
      </c>
      <c r="M580" s="504" t="s">
        <v>3162</v>
      </c>
    </row>
    <row r="581" spans="1:13" hidden="1">
      <c r="A581" s="496" t="s">
        <v>3176</v>
      </c>
      <c r="B581" s="536" t="s">
        <v>3163</v>
      </c>
      <c r="C581" s="496"/>
      <c r="D581" s="504" t="s">
        <v>3163</v>
      </c>
      <c r="E581" s="496" t="s">
        <v>3164</v>
      </c>
      <c r="F581" s="504" t="s">
        <v>2215</v>
      </c>
      <c r="G581" s="24" t="s">
        <v>2202</v>
      </c>
      <c r="H581" s="504">
        <v>20</v>
      </c>
      <c r="I581" s="496"/>
      <c r="J581" s="496" t="s">
        <v>2195</v>
      </c>
      <c r="K581" s="504">
        <v>56</v>
      </c>
      <c r="L581" s="501" t="s">
        <v>3177</v>
      </c>
      <c r="M581" s="504" t="s">
        <v>3165</v>
      </c>
    </row>
    <row r="582" spans="1:13" hidden="1">
      <c r="A582" s="496" t="s">
        <v>3176</v>
      </c>
      <c r="B582" s="536" t="s">
        <v>3166</v>
      </c>
      <c r="C582" s="496"/>
      <c r="D582" s="504" t="s">
        <v>3166</v>
      </c>
      <c r="E582" s="496" t="s">
        <v>3167</v>
      </c>
      <c r="F582" s="504" t="s">
        <v>2215</v>
      </c>
      <c r="G582" s="504" t="s">
        <v>2194</v>
      </c>
      <c r="H582" s="504">
        <v>10</v>
      </c>
      <c r="I582" s="496"/>
      <c r="J582" s="496" t="s">
        <v>2195</v>
      </c>
      <c r="K582" s="504">
        <v>57</v>
      </c>
      <c r="L582" s="501" t="s">
        <v>3177</v>
      </c>
      <c r="M582" s="504" t="s">
        <v>3168</v>
      </c>
    </row>
    <row r="583" spans="1:13" hidden="1">
      <c r="A583" s="496" t="s">
        <v>3176</v>
      </c>
      <c r="B583" s="536" t="s">
        <v>3154</v>
      </c>
      <c r="C583" s="496"/>
      <c r="D583" s="504" t="s">
        <v>3154</v>
      </c>
      <c r="E583" s="496" t="s">
        <v>3155</v>
      </c>
      <c r="F583" s="504" t="s">
        <v>2215</v>
      </c>
      <c r="G583" s="24" t="s">
        <v>2202</v>
      </c>
      <c r="H583" s="504">
        <v>1</v>
      </c>
      <c r="I583" s="496"/>
      <c r="J583" s="496" t="s">
        <v>2195</v>
      </c>
      <c r="K583" s="504">
        <v>58</v>
      </c>
      <c r="L583" s="501" t="s">
        <v>3177</v>
      </c>
      <c r="M583" s="504" t="s">
        <v>3156</v>
      </c>
    </row>
    <row r="584" spans="1:13" hidden="1">
      <c r="A584" s="496" t="s">
        <v>3176</v>
      </c>
      <c r="B584" s="536" t="s">
        <v>1132</v>
      </c>
      <c r="C584" s="496"/>
      <c r="D584" s="504" t="s">
        <v>1132</v>
      </c>
      <c r="E584" s="496" t="s">
        <v>659</v>
      </c>
      <c r="F584" s="504" t="s">
        <v>2215</v>
      </c>
      <c r="G584" s="504" t="s">
        <v>2231</v>
      </c>
      <c r="H584" s="504" t="s">
        <v>2927</v>
      </c>
      <c r="I584" s="496"/>
      <c r="J584" s="496" t="s">
        <v>2195</v>
      </c>
      <c r="K584" s="504">
        <v>59</v>
      </c>
      <c r="L584" s="501" t="s">
        <v>3177</v>
      </c>
      <c r="M584" s="504" t="s">
        <v>2928</v>
      </c>
    </row>
    <row r="585" spans="1:13" hidden="1">
      <c r="A585" s="496" t="s">
        <v>3176</v>
      </c>
      <c r="B585" s="536" t="s">
        <v>2993</v>
      </c>
      <c r="C585" s="496"/>
      <c r="D585" s="504" t="s">
        <v>2993</v>
      </c>
      <c r="E585" s="496" t="s">
        <v>2994</v>
      </c>
      <c r="F585" s="504" t="s">
        <v>2215</v>
      </c>
      <c r="G585" s="24" t="s">
        <v>2202</v>
      </c>
      <c r="H585" s="504">
        <v>20</v>
      </c>
      <c r="I585" s="496"/>
      <c r="J585" s="496" t="s">
        <v>2195</v>
      </c>
      <c r="K585" s="504">
        <v>60</v>
      </c>
      <c r="L585" s="501" t="s">
        <v>3177</v>
      </c>
      <c r="M585" s="504" t="s">
        <v>2995</v>
      </c>
    </row>
    <row r="586" spans="1:13" hidden="1">
      <c r="A586" s="496" t="s">
        <v>3176</v>
      </c>
      <c r="B586" s="536" t="s">
        <v>2996</v>
      </c>
      <c r="C586" s="496"/>
      <c r="D586" s="504" t="s">
        <v>2996</v>
      </c>
      <c r="E586" s="496" t="s">
        <v>2997</v>
      </c>
      <c r="F586" s="504" t="s">
        <v>2215</v>
      </c>
      <c r="G586" s="504" t="s">
        <v>2308</v>
      </c>
      <c r="H586" s="504">
        <v>26</v>
      </c>
      <c r="I586" s="496"/>
      <c r="J586" s="496" t="s">
        <v>2195</v>
      </c>
      <c r="K586" s="504">
        <v>61</v>
      </c>
      <c r="L586" s="501" t="s">
        <v>3177</v>
      </c>
      <c r="M586" s="504" t="s">
        <v>2998</v>
      </c>
    </row>
    <row r="587" spans="1:13" hidden="1">
      <c r="A587" s="496" t="s">
        <v>3176</v>
      </c>
      <c r="B587" s="536" t="s">
        <v>2999</v>
      </c>
      <c r="C587" s="496"/>
      <c r="D587" s="504" t="s">
        <v>2999</v>
      </c>
      <c r="E587" s="496" t="s">
        <v>3000</v>
      </c>
      <c r="F587" s="504" t="s">
        <v>2215</v>
      </c>
      <c r="G587" s="24" t="s">
        <v>2202</v>
      </c>
      <c r="H587" s="504">
        <v>20</v>
      </c>
      <c r="I587" s="496"/>
      <c r="J587" s="496" t="s">
        <v>2195</v>
      </c>
      <c r="K587" s="504">
        <v>62</v>
      </c>
      <c r="L587" s="501" t="s">
        <v>3177</v>
      </c>
      <c r="M587" s="504" t="s">
        <v>3001</v>
      </c>
    </row>
    <row r="588" spans="1:13" hidden="1">
      <c r="A588" s="496" t="s">
        <v>3176</v>
      </c>
      <c r="B588" s="536" t="s">
        <v>1629</v>
      </c>
      <c r="C588" s="496"/>
      <c r="D588" s="504" t="s">
        <v>1629</v>
      </c>
      <c r="E588" s="496" t="s">
        <v>909</v>
      </c>
      <c r="F588" s="504" t="s">
        <v>2215</v>
      </c>
      <c r="G588" s="504" t="s">
        <v>2308</v>
      </c>
      <c r="H588" s="504">
        <v>26</v>
      </c>
      <c r="I588" s="496"/>
      <c r="J588" s="496" t="s">
        <v>2195</v>
      </c>
      <c r="K588" s="504">
        <v>63</v>
      </c>
      <c r="L588" s="501" t="s">
        <v>3177</v>
      </c>
      <c r="M588" s="504" t="s">
        <v>3002</v>
      </c>
    </row>
    <row r="589" spans="1:13" hidden="1">
      <c r="A589" s="496" t="s">
        <v>3176</v>
      </c>
      <c r="B589" s="536" t="s">
        <v>2990</v>
      </c>
      <c r="C589" s="496"/>
      <c r="D589" s="504" t="s">
        <v>2990</v>
      </c>
      <c r="E589" s="496" t="s">
        <v>2991</v>
      </c>
      <c r="F589" s="504" t="s">
        <v>2215</v>
      </c>
      <c r="G589" s="24" t="s">
        <v>2202</v>
      </c>
      <c r="H589" s="504">
        <v>1</v>
      </c>
      <c r="I589" s="496"/>
      <c r="J589" s="496" t="s">
        <v>2195</v>
      </c>
      <c r="K589" s="504">
        <v>64</v>
      </c>
      <c r="L589" s="501" t="s">
        <v>3177</v>
      </c>
      <c r="M589" s="504" t="s">
        <v>2992</v>
      </c>
    </row>
    <row r="590" spans="1:13" hidden="1">
      <c r="A590" s="496" t="s">
        <v>3176</v>
      </c>
      <c r="B590" s="536" t="s">
        <v>3263</v>
      </c>
      <c r="C590" s="496"/>
      <c r="D590" s="504" t="s">
        <v>3263</v>
      </c>
      <c r="E590" s="496" t="s">
        <v>3264</v>
      </c>
      <c r="F590" s="504" t="s">
        <v>2215</v>
      </c>
      <c r="G590" s="24" t="s">
        <v>2202</v>
      </c>
      <c r="H590" s="504">
        <v>1</v>
      </c>
      <c r="I590" s="496"/>
      <c r="J590" s="496" t="s">
        <v>2195</v>
      </c>
      <c r="K590" s="504">
        <v>65</v>
      </c>
      <c r="L590" s="501" t="s">
        <v>3177</v>
      </c>
      <c r="M590" s="504" t="s">
        <v>3265</v>
      </c>
    </row>
    <row r="591" spans="1:13" hidden="1">
      <c r="A591" s="496" t="s">
        <v>3176</v>
      </c>
      <c r="B591" s="536" t="s">
        <v>3266</v>
      </c>
      <c r="C591" s="496"/>
      <c r="D591" s="504" t="s">
        <v>3266</v>
      </c>
      <c r="E591" s="496" t="s">
        <v>3267</v>
      </c>
      <c r="F591" s="504" t="s">
        <v>2215</v>
      </c>
      <c r="G591" s="24" t="s">
        <v>2202</v>
      </c>
      <c r="H591" s="504">
        <v>20</v>
      </c>
      <c r="I591" s="496"/>
      <c r="J591" s="496" t="s">
        <v>2195</v>
      </c>
      <c r="K591" s="504">
        <v>66</v>
      </c>
      <c r="L591" s="501" t="s">
        <v>3177</v>
      </c>
      <c r="M591" s="504" t="s">
        <v>3268</v>
      </c>
    </row>
    <row r="592" spans="1:13" hidden="1">
      <c r="A592" s="496" t="s">
        <v>3176</v>
      </c>
      <c r="B592" s="536" t="s">
        <v>3269</v>
      </c>
      <c r="C592" s="496"/>
      <c r="D592" s="504" t="s">
        <v>3269</v>
      </c>
      <c r="E592" s="496" t="s">
        <v>3270</v>
      </c>
      <c r="F592" s="504" t="s">
        <v>2215</v>
      </c>
      <c r="G592" s="24" t="s">
        <v>2202</v>
      </c>
      <c r="H592" s="504">
        <v>1</v>
      </c>
      <c r="I592" s="496"/>
      <c r="J592" s="496" t="s">
        <v>2195</v>
      </c>
      <c r="K592" s="504">
        <v>67</v>
      </c>
      <c r="L592" s="501" t="s">
        <v>3177</v>
      </c>
      <c r="M592" s="504" t="s">
        <v>3271</v>
      </c>
    </row>
    <row r="593" spans="1:13" hidden="1">
      <c r="A593" s="496" t="s">
        <v>3176</v>
      </c>
      <c r="B593" s="536" t="s">
        <v>149</v>
      </c>
      <c r="C593" s="496" t="s">
        <v>149</v>
      </c>
      <c r="D593" s="504"/>
      <c r="E593" s="496"/>
      <c r="F593" s="496" t="s">
        <v>2193</v>
      </c>
      <c r="G593" s="496" t="s">
        <v>2308</v>
      </c>
      <c r="H593" s="504">
        <v>26</v>
      </c>
      <c r="I593" s="496"/>
      <c r="J593" s="496" t="s">
        <v>2195</v>
      </c>
      <c r="K593" s="504">
        <v>68</v>
      </c>
      <c r="L593" s="501" t="s">
        <v>3177</v>
      </c>
      <c r="M593" s="496" t="s">
        <v>149</v>
      </c>
    </row>
    <row r="594" spans="1:13" hidden="1">
      <c r="A594" s="496" t="s">
        <v>3176</v>
      </c>
      <c r="B594" s="536" t="s">
        <v>151</v>
      </c>
      <c r="C594" s="496" t="s">
        <v>151</v>
      </c>
      <c r="D594" s="504"/>
      <c r="E594" s="496"/>
      <c r="F594" s="496" t="s">
        <v>2193</v>
      </c>
      <c r="G594" s="496" t="s">
        <v>2202</v>
      </c>
      <c r="H594" s="504">
        <v>10</v>
      </c>
      <c r="I594" s="496"/>
      <c r="J594" s="496" t="s">
        <v>2195</v>
      </c>
      <c r="K594" s="504">
        <v>69</v>
      </c>
      <c r="L594" s="501" t="s">
        <v>3177</v>
      </c>
      <c r="M594" s="496" t="s">
        <v>151</v>
      </c>
    </row>
    <row r="595" spans="1:13" hidden="1">
      <c r="A595" s="496" t="s">
        <v>3176</v>
      </c>
      <c r="B595" s="536" t="s">
        <v>153</v>
      </c>
      <c r="C595" s="496" t="s">
        <v>153</v>
      </c>
      <c r="D595" s="504"/>
      <c r="E595" s="496"/>
      <c r="F595" s="496" t="s">
        <v>2193</v>
      </c>
      <c r="G595" s="496" t="s">
        <v>2202</v>
      </c>
      <c r="H595" s="504">
        <v>4</v>
      </c>
      <c r="I595" s="496"/>
      <c r="J595" s="496" t="s">
        <v>2195</v>
      </c>
      <c r="K595" s="504">
        <v>70</v>
      </c>
      <c r="L595" s="501" t="s">
        <v>3177</v>
      </c>
      <c r="M595" s="496" t="s">
        <v>153</v>
      </c>
    </row>
    <row r="596" spans="1:13" hidden="1">
      <c r="A596" s="496" t="s">
        <v>3176</v>
      </c>
      <c r="B596" s="536" t="s">
        <v>155</v>
      </c>
      <c r="C596" s="496" t="s">
        <v>155</v>
      </c>
      <c r="D596" s="504"/>
      <c r="E596" s="496"/>
      <c r="F596" s="496" t="s">
        <v>2193</v>
      </c>
      <c r="G596" s="496" t="s">
        <v>2202</v>
      </c>
      <c r="H596" s="504">
        <v>2</v>
      </c>
      <c r="I596" s="496"/>
      <c r="J596" s="496" t="s">
        <v>2195</v>
      </c>
      <c r="K596" s="504">
        <v>71</v>
      </c>
      <c r="L596" s="501" t="s">
        <v>3177</v>
      </c>
      <c r="M596" s="496" t="s">
        <v>155</v>
      </c>
    </row>
    <row r="597" spans="1:13" hidden="1">
      <c r="A597" s="496" t="s">
        <v>3176</v>
      </c>
      <c r="B597" s="536" t="s">
        <v>157</v>
      </c>
      <c r="C597" s="496" t="s">
        <v>157</v>
      </c>
      <c r="D597" s="504"/>
      <c r="E597" s="496"/>
      <c r="F597" s="496" t="s">
        <v>2193</v>
      </c>
      <c r="G597" s="496" t="s">
        <v>2202</v>
      </c>
      <c r="H597" s="504">
        <v>2</v>
      </c>
      <c r="I597" s="496"/>
      <c r="J597" s="496" t="s">
        <v>2195</v>
      </c>
      <c r="K597" s="504">
        <v>72</v>
      </c>
      <c r="L597" s="501" t="s">
        <v>3177</v>
      </c>
      <c r="M597" s="496" t="s">
        <v>157</v>
      </c>
    </row>
    <row r="598" spans="1:13" hidden="1">
      <c r="A598" s="496" t="s">
        <v>3272</v>
      </c>
      <c r="B598" s="536" t="s">
        <v>34</v>
      </c>
      <c r="C598" s="496" t="s">
        <v>34</v>
      </c>
      <c r="D598" s="504"/>
      <c r="E598" s="496"/>
      <c r="F598" s="496" t="s">
        <v>2193</v>
      </c>
      <c r="G598" s="496" t="s">
        <v>2194</v>
      </c>
      <c r="H598" s="504">
        <v>8</v>
      </c>
      <c r="I598" s="501"/>
      <c r="J598" s="496" t="s">
        <v>2195</v>
      </c>
      <c r="K598" s="504">
        <v>1</v>
      </c>
      <c r="L598" s="501" t="s">
        <v>3273</v>
      </c>
      <c r="M598" s="496" t="s">
        <v>34</v>
      </c>
    </row>
    <row r="599" spans="1:13" hidden="1">
      <c r="A599" s="496" t="s">
        <v>3272</v>
      </c>
      <c r="B599" s="536" t="s">
        <v>3274</v>
      </c>
      <c r="C599" s="496"/>
      <c r="D599" s="504" t="s">
        <v>3274</v>
      </c>
      <c r="E599" s="496" t="s">
        <v>3275</v>
      </c>
      <c r="F599" s="504" t="s">
        <v>3178</v>
      </c>
      <c r="G599" s="24" t="s">
        <v>2202</v>
      </c>
      <c r="H599" s="504">
        <v>30</v>
      </c>
      <c r="I599" s="501"/>
      <c r="J599" s="496" t="s">
        <v>2195</v>
      </c>
      <c r="K599" s="504">
        <v>2</v>
      </c>
      <c r="L599" s="501" t="s">
        <v>3273</v>
      </c>
      <c r="M599" s="504" t="s">
        <v>3276</v>
      </c>
    </row>
    <row r="600" spans="1:13" hidden="1">
      <c r="A600" s="496" t="s">
        <v>3272</v>
      </c>
      <c r="B600" s="536" t="s">
        <v>3277</v>
      </c>
      <c r="C600" s="496"/>
      <c r="D600" s="504" t="s">
        <v>3277</v>
      </c>
      <c r="E600" s="496" t="s">
        <v>3278</v>
      </c>
      <c r="F600" s="504" t="s">
        <v>2215</v>
      </c>
      <c r="G600" s="24" t="s">
        <v>2202</v>
      </c>
      <c r="H600" s="504">
        <v>5</v>
      </c>
      <c r="I600" s="501"/>
      <c r="J600" s="496" t="s">
        <v>2195</v>
      </c>
      <c r="K600" s="504">
        <v>3</v>
      </c>
      <c r="L600" s="501" t="s">
        <v>3273</v>
      </c>
      <c r="M600" s="504" t="s">
        <v>3279</v>
      </c>
    </row>
    <row r="601" spans="1:13" hidden="1">
      <c r="A601" s="496" t="s">
        <v>3272</v>
      </c>
      <c r="B601" s="536" t="s">
        <v>3280</v>
      </c>
      <c r="C601" s="496"/>
      <c r="D601" s="504" t="s">
        <v>3280</v>
      </c>
      <c r="E601" s="60" t="s">
        <v>3281</v>
      </c>
      <c r="F601" s="504" t="s">
        <v>2215</v>
      </c>
      <c r="G601" s="24" t="s">
        <v>2202</v>
      </c>
      <c r="H601" s="504">
        <v>300</v>
      </c>
      <c r="I601" s="501"/>
      <c r="J601" s="496" t="s">
        <v>2195</v>
      </c>
      <c r="K601" s="504">
        <v>4</v>
      </c>
      <c r="L601" s="501" t="s">
        <v>3273</v>
      </c>
      <c r="M601" s="504" t="s">
        <v>3282</v>
      </c>
    </row>
    <row r="602" spans="1:13" hidden="1">
      <c r="A602" s="496" t="s">
        <v>3272</v>
      </c>
      <c r="B602" s="536" t="s">
        <v>3283</v>
      </c>
      <c r="C602" s="496"/>
      <c r="D602" s="504" t="s">
        <v>3283</v>
      </c>
      <c r="E602" s="60" t="s">
        <v>3284</v>
      </c>
      <c r="F602" s="504" t="s">
        <v>2215</v>
      </c>
      <c r="G602" s="24" t="s">
        <v>2202</v>
      </c>
      <c r="H602" s="504">
        <v>100</v>
      </c>
      <c r="I602" s="501"/>
      <c r="J602" s="496" t="s">
        <v>2195</v>
      </c>
      <c r="K602" s="504">
        <v>5</v>
      </c>
      <c r="L602" s="501" t="s">
        <v>3273</v>
      </c>
      <c r="M602" s="504" t="s">
        <v>3285</v>
      </c>
    </row>
    <row r="603" spans="1:13" hidden="1">
      <c r="A603" s="496" t="s">
        <v>3272</v>
      </c>
      <c r="B603" s="536" t="s">
        <v>3286</v>
      </c>
      <c r="C603" s="537"/>
      <c r="D603" s="504" t="s">
        <v>3286</v>
      </c>
      <c r="E603" s="496" t="s">
        <v>3287</v>
      </c>
      <c r="F603" s="504" t="s">
        <v>2215</v>
      </c>
      <c r="G603" s="24" t="s">
        <v>2202</v>
      </c>
      <c r="H603" s="504">
        <v>35</v>
      </c>
      <c r="I603" s="496"/>
      <c r="J603" s="496" t="s">
        <v>2195</v>
      </c>
      <c r="K603" s="504">
        <v>6</v>
      </c>
      <c r="L603" s="501" t="s">
        <v>3273</v>
      </c>
      <c r="M603" s="504" t="s">
        <v>3288</v>
      </c>
    </row>
    <row r="604" spans="1:13" hidden="1">
      <c r="A604" s="496" t="s">
        <v>3272</v>
      </c>
      <c r="B604" s="536" t="s">
        <v>3289</v>
      </c>
      <c r="C604" s="537"/>
      <c r="D604" s="504" t="s">
        <v>3289</v>
      </c>
      <c r="E604" s="496" t="s">
        <v>3290</v>
      </c>
      <c r="F604" s="504" t="s">
        <v>2215</v>
      </c>
      <c r="G604" s="24" t="s">
        <v>2202</v>
      </c>
      <c r="H604" s="504">
        <v>35</v>
      </c>
      <c r="I604" s="496"/>
      <c r="J604" s="496" t="s">
        <v>2195</v>
      </c>
      <c r="K604" s="504">
        <v>7</v>
      </c>
      <c r="L604" s="501" t="s">
        <v>3273</v>
      </c>
      <c r="M604" s="504" t="s">
        <v>3291</v>
      </c>
    </row>
    <row r="605" spans="1:13" hidden="1">
      <c r="A605" s="496" t="s">
        <v>3272</v>
      </c>
      <c r="B605" s="536" t="s">
        <v>3292</v>
      </c>
      <c r="C605" s="537"/>
      <c r="D605" s="504" t="s">
        <v>3292</v>
      </c>
      <c r="E605" s="496" t="s">
        <v>3293</v>
      </c>
      <c r="F605" s="504" t="s">
        <v>2215</v>
      </c>
      <c r="G605" s="24" t="s">
        <v>2202</v>
      </c>
      <c r="H605" s="504">
        <v>35</v>
      </c>
      <c r="I605" s="496"/>
      <c r="J605" s="496" t="s">
        <v>2195</v>
      </c>
      <c r="K605" s="504">
        <v>8</v>
      </c>
      <c r="L605" s="501" t="s">
        <v>3273</v>
      </c>
      <c r="M605" s="504" t="s">
        <v>3294</v>
      </c>
    </row>
    <row r="606" spans="1:13" hidden="1">
      <c r="A606" s="496" t="s">
        <v>3272</v>
      </c>
      <c r="B606" s="536" t="s">
        <v>3295</v>
      </c>
      <c r="C606" s="537"/>
      <c r="D606" s="504" t="s">
        <v>3295</v>
      </c>
      <c r="E606" s="496" t="s">
        <v>3296</v>
      </c>
      <c r="F606" s="504" t="s">
        <v>2215</v>
      </c>
      <c r="G606" s="24" t="s">
        <v>2202</v>
      </c>
      <c r="H606" s="504">
        <v>35</v>
      </c>
      <c r="I606" s="496"/>
      <c r="J606" s="496" t="s">
        <v>2195</v>
      </c>
      <c r="K606" s="504">
        <v>9</v>
      </c>
      <c r="L606" s="501" t="s">
        <v>3273</v>
      </c>
      <c r="M606" s="504" t="s">
        <v>3297</v>
      </c>
    </row>
    <row r="607" spans="1:13" hidden="1">
      <c r="A607" s="496" t="s">
        <v>3272</v>
      </c>
      <c r="B607" s="536" t="s">
        <v>3298</v>
      </c>
      <c r="C607" s="537"/>
      <c r="D607" s="504" t="s">
        <v>3298</v>
      </c>
      <c r="E607" s="496" t="s">
        <v>3299</v>
      </c>
      <c r="F607" s="504" t="s">
        <v>2215</v>
      </c>
      <c r="G607" s="24" t="s">
        <v>2202</v>
      </c>
      <c r="H607" s="504">
        <v>35</v>
      </c>
      <c r="I607" s="496"/>
      <c r="J607" s="496" t="s">
        <v>2195</v>
      </c>
      <c r="K607" s="504">
        <v>10</v>
      </c>
      <c r="L607" s="501" t="s">
        <v>3273</v>
      </c>
      <c r="M607" s="504" t="s">
        <v>3300</v>
      </c>
    </row>
    <row r="608" spans="1:13" hidden="1">
      <c r="A608" s="496" t="s">
        <v>3272</v>
      </c>
      <c r="B608" s="536" t="s">
        <v>3301</v>
      </c>
      <c r="C608" s="537"/>
      <c r="D608" s="504" t="s">
        <v>3301</v>
      </c>
      <c r="E608" s="496" t="s">
        <v>3302</v>
      </c>
      <c r="F608" s="504" t="s">
        <v>2215</v>
      </c>
      <c r="G608" s="24" t="s">
        <v>2202</v>
      </c>
      <c r="H608" s="504">
        <v>35</v>
      </c>
      <c r="I608" s="496"/>
      <c r="J608" s="496" t="s">
        <v>2195</v>
      </c>
      <c r="K608" s="504">
        <v>11</v>
      </c>
      <c r="L608" s="501" t="s">
        <v>3273</v>
      </c>
      <c r="M608" s="504" t="s">
        <v>3303</v>
      </c>
    </row>
    <row r="609" spans="1:13" hidden="1">
      <c r="A609" s="496" t="s">
        <v>3272</v>
      </c>
      <c r="B609" s="536" t="s">
        <v>3304</v>
      </c>
      <c r="C609" s="537"/>
      <c r="D609" s="504" t="s">
        <v>3304</v>
      </c>
      <c r="E609" s="496" t="s">
        <v>3305</v>
      </c>
      <c r="F609" s="504" t="s">
        <v>2215</v>
      </c>
      <c r="G609" s="24" t="s">
        <v>2202</v>
      </c>
      <c r="H609" s="504">
        <v>1</v>
      </c>
      <c r="I609" s="496"/>
      <c r="J609" s="496" t="s">
        <v>2195</v>
      </c>
      <c r="K609" s="504">
        <v>12</v>
      </c>
      <c r="L609" s="501" t="s">
        <v>3273</v>
      </c>
      <c r="M609" s="504" t="s">
        <v>3306</v>
      </c>
    </row>
    <row r="610" spans="1:13" hidden="1">
      <c r="A610" s="496" t="s">
        <v>3272</v>
      </c>
      <c r="B610" s="536" t="s">
        <v>3307</v>
      </c>
      <c r="C610" s="537"/>
      <c r="D610" s="504" t="s">
        <v>3307</v>
      </c>
      <c r="E610" s="496" t="s">
        <v>3308</v>
      </c>
      <c r="F610" s="504" t="s">
        <v>2215</v>
      </c>
      <c r="G610" s="24" t="s">
        <v>2202</v>
      </c>
      <c r="H610" s="504">
        <v>1</v>
      </c>
      <c r="I610" s="496"/>
      <c r="J610" s="496" t="s">
        <v>2195</v>
      </c>
      <c r="K610" s="504">
        <v>13</v>
      </c>
      <c r="L610" s="501" t="s">
        <v>3273</v>
      </c>
      <c r="M610" s="504" t="s">
        <v>3309</v>
      </c>
    </row>
    <row r="611" spans="1:13" hidden="1">
      <c r="A611" s="496" t="s">
        <v>3272</v>
      </c>
      <c r="B611" s="536" t="s">
        <v>3310</v>
      </c>
      <c r="C611" s="537"/>
      <c r="D611" s="504" t="s">
        <v>3310</v>
      </c>
      <c r="E611" s="496" t="s">
        <v>3311</v>
      </c>
      <c r="F611" s="504" t="s">
        <v>2215</v>
      </c>
      <c r="G611" s="24" t="s">
        <v>2202</v>
      </c>
      <c r="H611" s="504">
        <v>1</v>
      </c>
      <c r="I611" s="496"/>
      <c r="J611" s="496" t="s">
        <v>2195</v>
      </c>
      <c r="K611" s="504">
        <v>14</v>
      </c>
      <c r="L611" s="501" t="s">
        <v>3273</v>
      </c>
      <c r="M611" s="504" t="s">
        <v>3312</v>
      </c>
    </row>
    <row r="612" spans="1:13" hidden="1">
      <c r="A612" s="496" t="s">
        <v>3272</v>
      </c>
      <c r="B612" s="536" t="s">
        <v>3313</v>
      </c>
      <c r="C612" s="537"/>
      <c r="D612" s="504" t="s">
        <v>3313</v>
      </c>
      <c r="E612" s="496" t="s">
        <v>3314</v>
      </c>
      <c r="F612" s="504" t="s">
        <v>2215</v>
      </c>
      <c r="G612" s="24" t="s">
        <v>2202</v>
      </c>
      <c r="H612" s="504">
        <v>35</v>
      </c>
      <c r="I612" s="496"/>
      <c r="J612" s="496" t="s">
        <v>2195</v>
      </c>
      <c r="K612" s="504">
        <v>15</v>
      </c>
      <c r="L612" s="501" t="s">
        <v>3273</v>
      </c>
      <c r="M612" s="504" t="s">
        <v>3315</v>
      </c>
    </row>
    <row r="613" spans="1:13" hidden="1">
      <c r="A613" s="496" t="s">
        <v>3272</v>
      </c>
      <c r="B613" s="536" t="s">
        <v>3316</v>
      </c>
      <c r="C613" s="537"/>
      <c r="D613" s="504" t="s">
        <v>3316</v>
      </c>
      <c r="E613" s="496" t="s">
        <v>3317</v>
      </c>
      <c r="F613" s="504" t="s">
        <v>2215</v>
      </c>
      <c r="G613" s="24" t="s">
        <v>2202</v>
      </c>
      <c r="H613" s="504">
        <v>35</v>
      </c>
      <c r="I613" s="496"/>
      <c r="J613" s="496" t="s">
        <v>2195</v>
      </c>
      <c r="K613" s="504">
        <v>16</v>
      </c>
      <c r="L613" s="501" t="s">
        <v>3273</v>
      </c>
      <c r="M613" s="504" t="s">
        <v>3318</v>
      </c>
    </row>
    <row r="614" spans="1:13" hidden="1">
      <c r="A614" s="496" t="s">
        <v>3272</v>
      </c>
      <c r="B614" s="536" t="s">
        <v>3319</v>
      </c>
      <c r="C614" s="537"/>
      <c r="D614" s="504" t="s">
        <v>3319</v>
      </c>
      <c r="E614" s="496" t="s">
        <v>3320</v>
      </c>
      <c r="F614" s="504" t="s">
        <v>2215</v>
      </c>
      <c r="G614" s="24" t="s">
        <v>2202</v>
      </c>
      <c r="H614" s="504">
        <v>500</v>
      </c>
      <c r="I614" s="496"/>
      <c r="J614" s="496" t="s">
        <v>2195</v>
      </c>
      <c r="K614" s="504">
        <v>17</v>
      </c>
      <c r="L614" s="501" t="s">
        <v>3273</v>
      </c>
      <c r="M614" s="504" t="s">
        <v>3321</v>
      </c>
    </row>
    <row r="615" spans="1:13" hidden="1">
      <c r="A615" s="496" t="s">
        <v>3272</v>
      </c>
      <c r="B615" s="536" t="s">
        <v>2504</v>
      </c>
      <c r="C615" s="537"/>
      <c r="D615" s="504" t="s">
        <v>2504</v>
      </c>
      <c r="E615" s="496" t="s">
        <v>2505</v>
      </c>
      <c r="F615" s="504" t="s">
        <v>2215</v>
      </c>
      <c r="G615" s="504" t="s">
        <v>2231</v>
      </c>
      <c r="H615" s="504" t="s">
        <v>2386</v>
      </c>
      <c r="I615" s="496"/>
      <c r="J615" s="496" t="s">
        <v>2195</v>
      </c>
      <c r="K615" s="504">
        <v>18</v>
      </c>
      <c r="L615" s="501" t="s">
        <v>3273</v>
      </c>
      <c r="M615" s="504" t="s">
        <v>2942</v>
      </c>
    </row>
    <row r="616" spans="1:13" hidden="1">
      <c r="A616" s="496" t="s">
        <v>3272</v>
      </c>
      <c r="B616" s="536" t="s">
        <v>2943</v>
      </c>
      <c r="C616" s="537"/>
      <c r="D616" s="504" t="s">
        <v>2943</v>
      </c>
      <c r="E616" s="496" t="s">
        <v>2944</v>
      </c>
      <c r="F616" s="504" t="s">
        <v>2215</v>
      </c>
      <c r="G616" s="504" t="s">
        <v>2231</v>
      </c>
      <c r="H616" s="504" t="s">
        <v>2386</v>
      </c>
      <c r="I616" s="496"/>
      <c r="J616" s="496" t="s">
        <v>2195</v>
      </c>
      <c r="K616" s="504">
        <v>19</v>
      </c>
      <c r="L616" s="501" t="s">
        <v>3273</v>
      </c>
      <c r="M616" s="504" t="s">
        <v>2945</v>
      </c>
    </row>
    <row r="617" spans="1:13" hidden="1">
      <c r="A617" s="496" t="s">
        <v>3272</v>
      </c>
      <c r="B617" s="536" t="s">
        <v>3240</v>
      </c>
      <c r="C617" s="537"/>
      <c r="D617" s="504" t="s">
        <v>3240</v>
      </c>
      <c r="E617" s="496" t="s">
        <v>3241</v>
      </c>
      <c r="F617" s="504" t="s">
        <v>2215</v>
      </c>
      <c r="G617" s="504" t="s">
        <v>2194</v>
      </c>
      <c r="H617" s="504">
        <v>10</v>
      </c>
      <c r="I617" s="496"/>
      <c r="J617" s="496" t="s">
        <v>2195</v>
      </c>
      <c r="K617" s="504">
        <v>20</v>
      </c>
      <c r="L617" s="501" t="s">
        <v>3273</v>
      </c>
      <c r="M617" s="504" t="s">
        <v>3242</v>
      </c>
    </row>
    <row r="618" spans="1:13" hidden="1">
      <c r="A618" s="496" t="s">
        <v>3272</v>
      </c>
      <c r="B618" s="536" t="s">
        <v>3322</v>
      </c>
      <c r="C618" s="496"/>
      <c r="D618" s="504" t="s">
        <v>3322</v>
      </c>
      <c r="E618" s="496" t="s">
        <v>3323</v>
      </c>
      <c r="F618" s="504" t="s">
        <v>2215</v>
      </c>
      <c r="G618" s="24" t="s">
        <v>2202</v>
      </c>
      <c r="H618" s="504">
        <v>150</v>
      </c>
      <c r="I618" s="496"/>
      <c r="J618" s="496" t="s">
        <v>2195</v>
      </c>
      <c r="K618" s="504">
        <v>21</v>
      </c>
      <c r="L618" s="501" t="s">
        <v>3273</v>
      </c>
      <c r="M618" s="504" t="s">
        <v>3324</v>
      </c>
    </row>
    <row r="619" spans="1:13" hidden="1">
      <c r="A619" s="496" t="s">
        <v>3272</v>
      </c>
      <c r="B619" s="536" t="s">
        <v>3325</v>
      </c>
      <c r="C619" s="496"/>
      <c r="D619" s="504" t="s">
        <v>3325</v>
      </c>
      <c r="E619" s="496" t="s">
        <v>3326</v>
      </c>
      <c r="F619" s="504" t="s">
        <v>2215</v>
      </c>
      <c r="G619" s="24" t="s">
        <v>2202</v>
      </c>
      <c r="H619" s="504">
        <v>1</v>
      </c>
      <c r="I619" s="496"/>
      <c r="J619" s="496" t="s">
        <v>2195</v>
      </c>
      <c r="K619" s="504">
        <v>22</v>
      </c>
      <c r="L619" s="501" t="s">
        <v>3273</v>
      </c>
      <c r="M619" s="504" t="s">
        <v>3327</v>
      </c>
    </row>
    <row r="620" spans="1:13" hidden="1">
      <c r="A620" s="496" t="s">
        <v>3272</v>
      </c>
      <c r="B620" s="536" t="s">
        <v>3328</v>
      </c>
      <c r="C620" s="496"/>
      <c r="D620" s="504" t="s">
        <v>3328</v>
      </c>
      <c r="E620" s="496" t="s">
        <v>3329</v>
      </c>
      <c r="F620" s="504" t="s">
        <v>2215</v>
      </c>
      <c r="G620" s="24" t="s">
        <v>2202</v>
      </c>
      <c r="H620" s="504">
        <v>1</v>
      </c>
      <c r="I620" s="496"/>
      <c r="J620" s="496" t="s">
        <v>2195</v>
      </c>
      <c r="K620" s="504">
        <v>23</v>
      </c>
      <c r="L620" s="501" t="s">
        <v>3273</v>
      </c>
      <c r="M620" s="504" t="s">
        <v>3330</v>
      </c>
    </row>
    <row r="621" spans="1:13" hidden="1">
      <c r="A621" s="496" t="s">
        <v>3272</v>
      </c>
      <c r="B621" s="536" t="s">
        <v>3331</v>
      </c>
      <c r="C621" s="496"/>
      <c r="D621" s="504" t="s">
        <v>3331</v>
      </c>
      <c r="E621" s="496" t="s">
        <v>3332</v>
      </c>
      <c r="F621" s="504" t="s">
        <v>2215</v>
      </c>
      <c r="G621" s="24" t="s">
        <v>2202</v>
      </c>
      <c r="H621" s="504">
        <v>1</v>
      </c>
      <c r="I621" s="496"/>
      <c r="J621" s="496" t="s">
        <v>2195</v>
      </c>
      <c r="K621" s="504">
        <v>24</v>
      </c>
      <c r="L621" s="501" t="s">
        <v>3273</v>
      </c>
      <c r="M621" s="504" t="s">
        <v>3333</v>
      </c>
    </row>
    <row r="622" spans="1:13" hidden="1">
      <c r="A622" s="496" t="s">
        <v>3272</v>
      </c>
      <c r="B622" s="536" t="s">
        <v>3334</v>
      </c>
      <c r="C622" s="496"/>
      <c r="D622" s="504" t="s">
        <v>3334</v>
      </c>
      <c r="E622" s="496" t="s">
        <v>3335</v>
      </c>
      <c r="F622" s="504" t="s">
        <v>2215</v>
      </c>
      <c r="G622" s="24" t="s">
        <v>2202</v>
      </c>
      <c r="H622" s="504">
        <v>1</v>
      </c>
      <c r="I622" s="496"/>
      <c r="J622" s="496" t="s">
        <v>2195</v>
      </c>
      <c r="K622" s="504">
        <v>25</v>
      </c>
      <c r="L622" s="501" t="s">
        <v>3273</v>
      </c>
      <c r="M622" s="504" t="s">
        <v>3336</v>
      </c>
    </row>
    <row r="623" spans="1:13" hidden="1">
      <c r="A623" s="496" t="s">
        <v>3272</v>
      </c>
      <c r="B623" s="536" t="s">
        <v>3337</v>
      </c>
      <c r="C623" s="496"/>
      <c r="D623" s="504" t="s">
        <v>3337</v>
      </c>
      <c r="E623" s="496" t="s">
        <v>3338</v>
      </c>
      <c r="F623" s="504" t="s">
        <v>2215</v>
      </c>
      <c r="G623" s="24" t="s">
        <v>2202</v>
      </c>
      <c r="H623" s="504">
        <v>1</v>
      </c>
      <c r="I623" s="496"/>
      <c r="J623" s="496" t="s">
        <v>2195</v>
      </c>
      <c r="K623" s="504">
        <v>26</v>
      </c>
      <c r="L623" s="501" t="s">
        <v>3273</v>
      </c>
      <c r="M623" s="504" t="s">
        <v>3339</v>
      </c>
    </row>
    <row r="624" spans="1:13" hidden="1">
      <c r="A624" s="496" t="s">
        <v>3272</v>
      </c>
      <c r="B624" s="536" t="s">
        <v>3340</v>
      </c>
      <c r="C624" s="496"/>
      <c r="D624" s="504" t="s">
        <v>3340</v>
      </c>
      <c r="E624" s="496" t="s">
        <v>3341</v>
      </c>
      <c r="F624" s="504" t="s">
        <v>2215</v>
      </c>
      <c r="G624" s="24" t="s">
        <v>2202</v>
      </c>
      <c r="H624" s="504">
        <v>1</v>
      </c>
      <c r="I624" s="496"/>
      <c r="J624" s="496" t="s">
        <v>2195</v>
      </c>
      <c r="K624" s="504">
        <v>27</v>
      </c>
      <c r="L624" s="501" t="s">
        <v>3273</v>
      </c>
      <c r="M624" s="504" t="s">
        <v>3342</v>
      </c>
    </row>
    <row r="625" spans="1:13" hidden="1">
      <c r="A625" s="496" t="s">
        <v>3272</v>
      </c>
      <c r="B625" s="536" t="s">
        <v>3343</v>
      </c>
      <c r="C625" s="496"/>
      <c r="D625" s="504" t="s">
        <v>3343</v>
      </c>
      <c r="E625" s="496" t="s">
        <v>3344</v>
      </c>
      <c r="F625" s="504" t="s">
        <v>2215</v>
      </c>
      <c r="G625" s="24" t="s">
        <v>2202</v>
      </c>
      <c r="H625" s="504">
        <v>20</v>
      </c>
      <c r="I625" s="496"/>
      <c r="J625" s="496" t="s">
        <v>2195</v>
      </c>
      <c r="K625" s="504">
        <v>28</v>
      </c>
      <c r="L625" s="501" t="s">
        <v>3273</v>
      </c>
      <c r="M625" s="504" t="s">
        <v>3345</v>
      </c>
    </row>
    <row r="626" spans="1:13" hidden="1">
      <c r="A626" s="496" t="s">
        <v>3272</v>
      </c>
      <c r="B626" s="536" t="s">
        <v>3346</v>
      </c>
      <c r="C626" s="496"/>
      <c r="D626" s="504" t="s">
        <v>3346</v>
      </c>
      <c r="E626" s="496" t="s">
        <v>3347</v>
      </c>
      <c r="F626" s="504" t="s">
        <v>2215</v>
      </c>
      <c r="G626" s="24" t="s">
        <v>2202</v>
      </c>
      <c r="H626" s="504">
        <v>100</v>
      </c>
      <c r="I626" s="496"/>
      <c r="J626" s="496" t="s">
        <v>2195</v>
      </c>
      <c r="K626" s="504">
        <v>29</v>
      </c>
      <c r="L626" s="501" t="s">
        <v>3273</v>
      </c>
      <c r="M626" s="504" t="s">
        <v>3348</v>
      </c>
    </row>
    <row r="627" spans="1:13" hidden="1">
      <c r="A627" s="496" t="s">
        <v>3272</v>
      </c>
      <c r="B627" s="536" t="s">
        <v>3349</v>
      </c>
      <c r="C627" s="496"/>
      <c r="D627" s="504" t="s">
        <v>3349</v>
      </c>
      <c r="E627" s="496" t="s">
        <v>3350</v>
      </c>
      <c r="F627" s="504" t="s">
        <v>2215</v>
      </c>
      <c r="G627" s="24" t="s">
        <v>2202</v>
      </c>
      <c r="H627" s="504">
        <v>20</v>
      </c>
      <c r="I627" s="496"/>
      <c r="J627" s="496" t="s">
        <v>2195</v>
      </c>
      <c r="K627" s="504">
        <v>30</v>
      </c>
      <c r="L627" s="501" t="s">
        <v>3273</v>
      </c>
      <c r="M627" s="504" t="s">
        <v>3351</v>
      </c>
    </row>
    <row r="628" spans="1:13" hidden="1">
      <c r="A628" s="496" t="s">
        <v>3272</v>
      </c>
      <c r="B628" s="536" t="s">
        <v>3352</v>
      </c>
      <c r="C628" s="496"/>
      <c r="D628" s="504" t="s">
        <v>3352</v>
      </c>
      <c r="E628" s="496" t="s">
        <v>3353</v>
      </c>
      <c r="F628" s="504" t="s">
        <v>2215</v>
      </c>
      <c r="G628" s="24" t="s">
        <v>2202</v>
      </c>
      <c r="H628" s="504">
        <v>20</v>
      </c>
      <c r="I628" s="496"/>
      <c r="J628" s="496" t="s">
        <v>2195</v>
      </c>
      <c r="K628" s="504">
        <v>31</v>
      </c>
      <c r="L628" s="501" t="s">
        <v>3273</v>
      </c>
      <c r="M628" s="504" t="s">
        <v>3354</v>
      </c>
    </row>
    <row r="629" spans="1:13" hidden="1">
      <c r="A629" s="496" t="s">
        <v>3272</v>
      </c>
      <c r="B629" s="536" t="s">
        <v>3355</v>
      </c>
      <c r="C629" s="496"/>
      <c r="D629" s="504" t="s">
        <v>3355</v>
      </c>
      <c r="E629" s="60" t="s">
        <v>3356</v>
      </c>
      <c r="F629" s="504" t="s">
        <v>2215</v>
      </c>
      <c r="G629" s="24" t="s">
        <v>2202</v>
      </c>
      <c r="H629" s="504">
        <v>20</v>
      </c>
      <c r="I629" s="496"/>
      <c r="J629" s="496" t="s">
        <v>2195</v>
      </c>
      <c r="K629" s="504">
        <v>32</v>
      </c>
      <c r="L629" s="501" t="s">
        <v>3273</v>
      </c>
      <c r="M629" s="504" t="s">
        <v>3357</v>
      </c>
    </row>
    <row r="630" spans="1:13" hidden="1">
      <c r="A630" s="496" t="s">
        <v>3272</v>
      </c>
      <c r="B630" s="536" t="s">
        <v>3358</v>
      </c>
      <c r="C630" s="496"/>
      <c r="D630" s="504" t="s">
        <v>3358</v>
      </c>
      <c r="E630" s="496" t="s">
        <v>3359</v>
      </c>
      <c r="F630" s="504" t="s">
        <v>2215</v>
      </c>
      <c r="G630" s="24" t="s">
        <v>2202</v>
      </c>
      <c r="H630" s="504">
        <v>2</v>
      </c>
      <c r="I630" s="496"/>
      <c r="J630" s="496" t="s">
        <v>2195</v>
      </c>
      <c r="K630" s="504">
        <v>33</v>
      </c>
      <c r="L630" s="501" t="s">
        <v>3273</v>
      </c>
      <c r="M630" s="504" t="s">
        <v>3360</v>
      </c>
    </row>
    <row r="631" spans="1:13" hidden="1">
      <c r="A631" s="496" t="s">
        <v>3272</v>
      </c>
      <c r="B631" s="536" t="s">
        <v>3154</v>
      </c>
      <c r="C631" s="496"/>
      <c r="D631" s="504" t="s">
        <v>3154</v>
      </c>
      <c r="E631" s="496" t="s">
        <v>3155</v>
      </c>
      <c r="F631" s="504" t="s">
        <v>2215</v>
      </c>
      <c r="G631" s="24" t="s">
        <v>2202</v>
      </c>
      <c r="H631" s="504">
        <v>1</v>
      </c>
      <c r="I631" s="496"/>
      <c r="J631" s="496" t="s">
        <v>2195</v>
      </c>
      <c r="K631" s="504">
        <v>34</v>
      </c>
      <c r="L631" s="501" t="s">
        <v>3273</v>
      </c>
      <c r="M631" s="504" t="s">
        <v>3156</v>
      </c>
    </row>
    <row r="632" spans="1:13" hidden="1">
      <c r="A632" s="496" t="s">
        <v>3272</v>
      </c>
      <c r="B632" s="536" t="s">
        <v>3157</v>
      </c>
      <c r="C632" s="496"/>
      <c r="D632" s="504" t="s">
        <v>3157</v>
      </c>
      <c r="E632" s="496" t="s">
        <v>3158</v>
      </c>
      <c r="F632" s="504" t="s">
        <v>2215</v>
      </c>
      <c r="G632" s="24" t="s">
        <v>2202</v>
      </c>
      <c r="H632" s="504">
        <v>20</v>
      </c>
      <c r="I632" s="496"/>
      <c r="J632" s="496" t="s">
        <v>2195</v>
      </c>
      <c r="K632" s="504">
        <v>35</v>
      </c>
      <c r="L632" s="501" t="s">
        <v>3273</v>
      </c>
      <c r="M632" s="504" t="s">
        <v>3159</v>
      </c>
    </row>
    <row r="633" spans="1:13" hidden="1">
      <c r="A633" s="496" t="s">
        <v>3272</v>
      </c>
      <c r="B633" s="536" t="s">
        <v>3160</v>
      </c>
      <c r="C633" s="496"/>
      <c r="D633" s="504" t="s">
        <v>3160</v>
      </c>
      <c r="E633" s="496" t="s">
        <v>3161</v>
      </c>
      <c r="F633" s="504" t="s">
        <v>2215</v>
      </c>
      <c r="G633" s="504" t="s">
        <v>2194</v>
      </c>
      <c r="H633" s="504">
        <v>10</v>
      </c>
      <c r="I633" s="496"/>
      <c r="J633" s="496" t="s">
        <v>2195</v>
      </c>
      <c r="K633" s="504">
        <v>36</v>
      </c>
      <c r="L633" s="501" t="s">
        <v>3273</v>
      </c>
      <c r="M633" s="504" t="s">
        <v>3162</v>
      </c>
    </row>
    <row r="634" spans="1:13" hidden="1">
      <c r="A634" s="496" t="s">
        <v>3272</v>
      </c>
      <c r="B634" s="536" t="s">
        <v>3163</v>
      </c>
      <c r="C634" s="496"/>
      <c r="D634" s="504" t="s">
        <v>3163</v>
      </c>
      <c r="E634" s="496" t="s">
        <v>3164</v>
      </c>
      <c r="F634" s="504" t="s">
        <v>2215</v>
      </c>
      <c r="G634" s="24" t="s">
        <v>2202</v>
      </c>
      <c r="H634" s="504">
        <v>20</v>
      </c>
      <c r="I634" s="496"/>
      <c r="J634" s="496" t="s">
        <v>2195</v>
      </c>
      <c r="K634" s="504">
        <v>37</v>
      </c>
      <c r="L634" s="501" t="s">
        <v>3273</v>
      </c>
      <c r="M634" s="504" t="s">
        <v>3165</v>
      </c>
    </row>
    <row r="635" spans="1:13" hidden="1">
      <c r="A635" s="496" t="s">
        <v>3272</v>
      </c>
      <c r="B635" s="536" t="s">
        <v>3166</v>
      </c>
      <c r="C635" s="496"/>
      <c r="D635" s="504" t="s">
        <v>3166</v>
      </c>
      <c r="E635" s="496" t="s">
        <v>3167</v>
      </c>
      <c r="F635" s="504" t="s">
        <v>2215</v>
      </c>
      <c r="G635" s="504" t="s">
        <v>2194</v>
      </c>
      <c r="H635" s="504">
        <v>10</v>
      </c>
      <c r="I635" s="496"/>
      <c r="J635" s="496" t="s">
        <v>2195</v>
      </c>
      <c r="K635" s="504">
        <v>38</v>
      </c>
      <c r="L635" s="501" t="s">
        <v>3273</v>
      </c>
      <c r="M635" s="504" t="s">
        <v>3168</v>
      </c>
    </row>
    <row r="636" spans="1:13" hidden="1">
      <c r="A636" s="496" t="s">
        <v>3272</v>
      </c>
      <c r="B636" s="536" t="s">
        <v>3361</v>
      </c>
      <c r="C636" s="496"/>
      <c r="D636" s="504" t="s">
        <v>3361</v>
      </c>
      <c r="E636" s="496" t="s">
        <v>3362</v>
      </c>
      <c r="F636" s="504" t="s">
        <v>2215</v>
      </c>
      <c r="G636" s="24" t="s">
        <v>2202</v>
      </c>
      <c r="H636" s="504">
        <v>50</v>
      </c>
      <c r="I636" s="496"/>
      <c r="J636" s="496" t="s">
        <v>2195</v>
      </c>
      <c r="K636" s="504">
        <v>39</v>
      </c>
      <c r="L636" s="501" t="s">
        <v>3273</v>
      </c>
      <c r="M636" s="504" t="s">
        <v>3363</v>
      </c>
    </row>
    <row r="637" spans="1:13" hidden="1">
      <c r="A637" s="496" t="s">
        <v>3272</v>
      </c>
      <c r="B637" s="536" t="s">
        <v>3364</v>
      </c>
      <c r="C637" s="496"/>
      <c r="D637" s="504" t="s">
        <v>3364</v>
      </c>
      <c r="E637" s="496" t="s">
        <v>3365</v>
      </c>
      <c r="F637" s="504" t="s">
        <v>2215</v>
      </c>
      <c r="G637" s="24" t="s">
        <v>2202</v>
      </c>
      <c r="H637" s="504">
        <v>150</v>
      </c>
      <c r="I637" s="496"/>
      <c r="J637" s="496" t="s">
        <v>2195</v>
      </c>
      <c r="K637" s="504">
        <v>40</v>
      </c>
      <c r="L637" s="501" t="s">
        <v>3273</v>
      </c>
      <c r="M637" s="504" t="s">
        <v>3366</v>
      </c>
    </row>
    <row r="638" spans="1:13" hidden="1">
      <c r="A638" s="496" t="s">
        <v>3272</v>
      </c>
      <c r="B638" s="536" t="s">
        <v>3367</v>
      </c>
      <c r="C638" s="496"/>
      <c r="D638" s="504" t="s">
        <v>3367</v>
      </c>
      <c r="E638" s="496" t="s">
        <v>3368</v>
      </c>
      <c r="F638" s="504" t="s">
        <v>2215</v>
      </c>
      <c r="G638" s="24" t="s">
        <v>2202</v>
      </c>
      <c r="H638" s="504">
        <v>10</v>
      </c>
      <c r="I638" s="496"/>
      <c r="J638" s="496" t="s">
        <v>2195</v>
      </c>
      <c r="K638" s="504">
        <v>41</v>
      </c>
      <c r="L638" s="501" t="s">
        <v>3273</v>
      </c>
      <c r="M638" s="504" t="s">
        <v>3369</v>
      </c>
    </row>
    <row r="639" spans="1:13" hidden="1">
      <c r="A639" s="496" t="s">
        <v>3272</v>
      </c>
      <c r="B639" s="536" t="s">
        <v>3370</v>
      </c>
      <c r="C639" s="496"/>
      <c r="D639" s="504" t="s">
        <v>3370</v>
      </c>
      <c r="E639" s="60" t="s">
        <v>3371</v>
      </c>
      <c r="F639" s="504" t="s">
        <v>2215</v>
      </c>
      <c r="G639" s="24" t="s">
        <v>2202</v>
      </c>
      <c r="H639" s="504">
        <v>10</v>
      </c>
      <c r="I639" s="496"/>
      <c r="J639" s="496" t="s">
        <v>2195</v>
      </c>
      <c r="K639" s="504">
        <v>42</v>
      </c>
      <c r="L639" s="501" t="s">
        <v>3273</v>
      </c>
      <c r="M639" s="504" t="s">
        <v>3372</v>
      </c>
    </row>
    <row r="640" spans="1:13" hidden="1">
      <c r="A640" s="496" t="s">
        <v>3272</v>
      </c>
      <c r="B640" s="536" t="s">
        <v>3373</v>
      </c>
      <c r="C640" s="496"/>
      <c r="D640" s="504" t="s">
        <v>3373</v>
      </c>
      <c r="E640" s="496" t="s">
        <v>3374</v>
      </c>
      <c r="F640" s="504" t="s">
        <v>2215</v>
      </c>
      <c r="G640" s="24" t="s">
        <v>2202</v>
      </c>
      <c r="H640" s="504">
        <v>1</v>
      </c>
      <c r="I640" s="496"/>
      <c r="J640" s="496" t="s">
        <v>2195</v>
      </c>
      <c r="K640" s="504">
        <v>43</v>
      </c>
      <c r="L640" s="501" t="s">
        <v>3273</v>
      </c>
      <c r="M640" s="504" t="s">
        <v>3127</v>
      </c>
    </row>
    <row r="641" spans="1:13" hidden="1">
      <c r="A641" s="496" t="s">
        <v>3272</v>
      </c>
      <c r="B641" s="536" t="s">
        <v>2974</v>
      </c>
      <c r="C641" s="496"/>
      <c r="D641" s="504" t="s">
        <v>2974</v>
      </c>
      <c r="E641" s="496" t="s">
        <v>2975</v>
      </c>
      <c r="F641" s="504" t="s">
        <v>2215</v>
      </c>
      <c r="G641" s="24" t="s">
        <v>2202</v>
      </c>
      <c r="H641" s="504">
        <v>1</v>
      </c>
      <c r="I641" s="496"/>
      <c r="J641" s="496" t="s">
        <v>2195</v>
      </c>
      <c r="K641" s="504">
        <v>44</v>
      </c>
      <c r="L641" s="501" t="s">
        <v>3273</v>
      </c>
      <c r="M641" s="504" t="s">
        <v>3128</v>
      </c>
    </row>
    <row r="642" spans="1:13" hidden="1">
      <c r="A642" s="496" t="s">
        <v>3272</v>
      </c>
      <c r="B642" s="536" t="s">
        <v>3129</v>
      </c>
      <c r="C642" s="496"/>
      <c r="D642" s="504" t="s">
        <v>3129</v>
      </c>
      <c r="E642" s="496" t="s">
        <v>3130</v>
      </c>
      <c r="F642" s="504" t="s">
        <v>2215</v>
      </c>
      <c r="G642" s="24" t="s">
        <v>2202</v>
      </c>
      <c r="H642" s="504">
        <v>1</v>
      </c>
      <c r="I642" s="496"/>
      <c r="J642" s="496" t="s">
        <v>2195</v>
      </c>
      <c r="K642" s="504">
        <v>45</v>
      </c>
      <c r="L642" s="501" t="s">
        <v>3273</v>
      </c>
      <c r="M642" s="504" t="s">
        <v>2954</v>
      </c>
    </row>
    <row r="643" spans="1:13" hidden="1">
      <c r="A643" s="496" t="s">
        <v>3272</v>
      </c>
      <c r="B643" s="536" t="s">
        <v>2959</v>
      </c>
      <c r="C643" s="496"/>
      <c r="D643" s="504" t="s">
        <v>2959</v>
      </c>
      <c r="E643" s="496" t="s">
        <v>2960</v>
      </c>
      <c r="F643" s="504" t="s">
        <v>2215</v>
      </c>
      <c r="G643" s="24" t="s">
        <v>2202</v>
      </c>
      <c r="H643" s="504">
        <v>20</v>
      </c>
      <c r="I643" s="496"/>
      <c r="J643" s="496" t="s">
        <v>2195</v>
      </c>
      <c r="K643" s="504">
        <v>46</v>
      </c>
      <c r="L643" s="501" t="s">
        <v>3273</v>
      </c>
      <c r="M643" s="504" t="s">
        <v>2961</v>
      </c>
    </row>
    <row r="644" spans="1:13" hidden="1">
      <c r="A644" s="496" t="s">
        <v>3272</v>
      </c>
      <c r="B644" s="536" t="s">
        <v>2962</v>
      </c>
      <c r="C644" s="496"/>
      <c r="D644" s="504" t="s">
        <v>2962</v>
      </c>
      <c r="E644" s="496" t="s">
        <v>2963</v>
      </c>
      <c r="F644" s="504" t="s">
        <v>2215</v>
      </c>
      <c r="G644" s="504" t="s">
        <v>2194</v>
      </c>
      <c r="H644" s="504">
        <v>10</v>
      </c>
      <c r="I644" s="496"/>
      <c r="J644" s="496" t="s">
        <v>2195</v>
      </c>
      <c r="K644" s="504">
        <v>47</v>
      </c>
      <c r="L644" s="501" t="s">
        <v>3273</v>
      </c>
      <c r="M644" s="504" t="s">
        <v>2964</v>
      </c>
    </row>
    <row r="645" spans="1:13" hidden="1">
      <c r="A645" s="496" t="s">
        <v>3272</v>
      </c>
      <c r="B645" s="536" t="s">
        <v>3131</v>
      </c>
      <c r="C645" s="496"/>
      <c r="D645" s="504" t="s">
        <v>3131</v>
      </c>
      <c r="E645" s="496" t="s">
        <v>3132</v>
      </c>
      <c r="F645" s="504" t="s">
        <v>2215</v>
      </c>
      <c r="G645" s="24" t="s">
        <v>2202</v>
      </c>
      <c r="H645" s="504">
        <v>1</v>
      </c>
      <c r="I645" s="496"/>
      <c r="J645" s="496" t="s">
        <v>2195</v>
      </c>
      <c r="K645" s="504">
        <v>48</v>
      </c>
      <c r="L645" s="501" t="s">
        <v>3273</v>
      </c>
      <c r="M645" s="504" t="s">
        <v>3133</v>
      </c>
    </row>
    <row r="646" spans="1:13" hidden="1">
      <c r="A646" s="496" t="s">
        <v>3272</v>
      </c>
      <c r="B646" s="536" t="s">
        <v>3134</v>
      </c>
      <c r="C646" s="496"/>
      <c r="D646" s="504" t="s">
        <v>3134</v>
      </c>
      <c r="E646" s="496" t="s">
        <v>3135</v>
      </c>
      <c r="F646" s="504" t="s">
        <v>2215</v>
      </c>
      <c r="G646" s="24" t="s">
        <v>2202</v>
      </c>
      <c r="H646" s="504">
        <v>500</v>
      </c>
      <c r="I646" s="496"/>
      <c r="J646" s="496" t="s">
        <v>2195</v>
      </c>
      <c r="K646" s="504">
        <v>49</v>
      </c>
      <c r="L646" s="501" t="s">
        <v>3273</v>
      </c>
      <c r="M646" s="504" t="s">
        <v>3136</v>
      </c>
    </row>
    <row r="647" spans="1:13" hidden="1">
      <c r="A647" s="496" t="s">
        <v>3272</v>
      </c>
      <c r="B647" s="536" t="s">
        <v>3243</v>
      </c>
      <c r="C647" s="496"/>
      <c r="D647" s="504" t="s">
        <v>3243</v>
      </c>
      <c r="E647" s="496" t="s">
        <v>3244</v>
      </c>
      <c r="F647" s="504" t="s">
        <v>2215</v>
      </c>
      <c r="G647" s="24" t="s">
        <v>2202</v>
      </c>
      <c r="H647" s="504">
        <v>1</v>
      </c>
      <c r="I647" s="496"/>
      <c r="J647" s="496" t="s">
        <v>2195</v>
      </c>
      <c r="K647" s="504">
        <v>50</v>
      </c>
      <c r="L647" s="501" t="s">
        <v>3273</v>
      </c>
      <c r="M647" s="504" t="s">
        <v>3139</v>
      </c>
    </row>
    <row r="648" spans="1:13" hidden="1">
      <c r="A648" s="496" t="s">
        <v>3272</v>
      </c>
      <c r="B648" s="536" t="s">
        <v>3140</v>
      </c>
      <c r="C648" s="496"/>
      <c r="D648" s="504" t="s">
        <v>3140</v>
      </c>
      <c r="E648" s="496" t="s">
        <v>3141</v>
      </c>
      <c r="F648" s="504" t="s">
        <v>2215</v>
      </c>
      <c r="G648" s="24" t="s">
        <v>2202</v>
      </c>
      <c r="H648" s="504">
        <v>20</v>
      </c>
      <c r="I648" s="496"/>
      <c r="J648" s="496" t="s">
        <v>2195</v>
      </c>
      <c r="K648" s="504">
        <v>51</v>
      </c>
      <c r="L648" s="501" t="s">
        <v>3273</v>
      </c>
      <c r="M648" s="504" t="s">
        <v>3142</v>
      </c>
    </row>
    <row r="649" spans="1:13" hidden="1">
      <c r="A649" s="496" t="s">
        <v>3272</v>
      </c>
      <c r="B649" s="536" t="s">
        <v>3143</v>
      </c>
      <c r="C649" s="496"/>
      <c r="D649" s="504" t="s">
        <v>3143</v>
      </c>
      <c r="E649" s="496" t="s">
        <v>3144</v>
      </c>
      <c r="F649" s="504" t="s">
        <v>2215</v>
      </c>
      <c r="G649" s="504" t="s">
        <v>2194</v>
      </c>
      <c r="H649" s="504">
        <v>10</v>
      </c>
      <c r="I649" s="496"/>
      <c r="J649" s="496" t="s">
        <v>2195</v>
      </c>
      <c r="K649" s="504">
        <v>52</v>
      </c>
      <c r="L649" s="501" t="s">
        <v>3273</v>
      </c>
      <c r="M649" s="504" t="s">
        <v>3145</v>
      </c>
    </row>
    <row r="650" spans="1:13" hidden="1">
      <c r="A650" s="496" t="s">
        <v>3272</v>
      </c>
      <c r="B650" s="536" t="s">
        <v>3375</v>
      </c>
      <c r="C650" s="496"/>
      <c r="D650" s="504" t="s">
        <v>3375</v>
      </c>
      <c r="E650" s="496" t="s">
        <v>3376</v>
      </c>
      <c r="F650" s="504" t="s">
        <v>2215</v>
      </c>
      <c r="G650" s="24" t="s">
        <v>2202</v>
      </c>
      <c r="H650" s="504">
        <v>20</v>
      </c>
      <c r="I650" s="496"/>
      <c r="J650" s="496" t="s">
        <v>2195</v>
      </c>
      <c r="K650" s="504">
        <v>53</v>
      </c>
      <c r="L650" s="501" t="s">
        <v>3273</v>
      </c>
      <c r="M650" s="504" t="s">
        <v>2995</v>
      </c>
    </row>
    <row r="651" spans="1:13" hidden="1">
      <c r="A651" s="496" t="s">
        <v>3272</v>
      </c>
      <c r="B651" s="536" t="s">
        <v>2996</v>
      </c>
      <c r="C651" s="496"/>
      <c r="D651" s="504" t="s">
        <v>2996</v>
      </c>
      <c r="E651" s="496" t="s">
        <v>2997</v>
      </c>
      <c r="F651" s="504" t="s">
        <v>2215</v>
      </c>
      <c r="G651" s="504" t="s">
        <v>2308</v>
      </c>
      <c r="H651" s="504">
        <v>26</v>
      </c>
      <c r="I651" s="496"/>
      <c r="J651" s="496" t="s">
        <v>2195</v>
      </c>
      <c r="K651" s="504">
        <v>54</v>
      </c>
      <c r="L651" s="501" t="s">
        <v>3273</v>
      </c>
      <c r="M651" s="504" t="s">
        <v>2998</v>
      </c>
    </row>
    <row r="652" spans="1:13" hidden="1">
      <c r="A652" s="496" t="s">
        <v>3272</v>
      </c>
      <c r="B652" s="536" t="s">
        <v>3377</v>
      </c>
      <c r="C652" s="496"/>
      <c r="D652" s="504" t="s">
        <v>3377</v>
      </c>
      <c r="E652" s="496" t="s">
        <v>3378</v>
      </c>
      <c r="F652" s="504" t="s">
        <v>2215</v>
      </c>
      <c r="G652" s="24" t="s">
        <v>2202</v>
      </c>
      <c r="H652" s="504">
        <v>20</v>
      </c>
      <c r="I652" s="496"/>
      <c r="J652" s="496" t="s">
        <v>2195</v>
      </c>
      <c r="K652" s="504">
        <v>55</v>
      </c>
      <c r="L652" s="501" t="s">
        <v>3273</v>
      </c>
      <c r="M652" s="504" t="s">
        <v>3001</v>
      </c>
    </row>
    <row r="653" spans="1:13" hidden="1">
      <c r="A653" s="496" t="s">
        <v>3272</v>
      </c>
      <c r="B653" s="536" t="s">
        <v>1629</v>
      </c>
      <c r="C653" s="496"/>
      <c r="D653" s="504" t="s">
        <v>1629</v>
      </c>
      <c r="E653" s="496" t="s">
        <v>909</v>
      </c>
      <c r="F653" s="504" t="s">
        <v>2215</v>
      </c>
      <c r="G653" s="504" t="s">
        <v>2308</v>
      </c>
      <c r="H653" s="504">
        <v>26</v>
      </c>
      <c r="I653" s="496"/>
      <c r="J653" s="496" t="s">
        <v>2195</v>
      </c>
      <c r="K653" s="504">
        <v>56</v>
      </c>
      <c r="L653" s="501" t="s">
        <v>3273</v>
      </c>
      <c r="M653" s="504" t="s">
        <v>3002</v>
      </c>
    </row>
    <row r="654" spans="1:13" hidden="1">
      <c r="A654" s="496" t="s">
        <v>3272</v>
      </c>
      <c r="B654" s="536" t="s">
        <v>2990</v>
      </c>
      <c r="C654" s="496"/>
      <c r="D654" s="504" t="s">
        <v>2990</v>
      </c>
      <c r="E654" s="496" t="s">
        <v>2991</v>
      </c>
      <c r="F654" s="504" t="s">
        <v>2215</v>
      </c>
      <c r="G654" s="24" t="s">
        <v>2202</v>
      </c>
      <c r="H654" s="504">
        <v>1</v>
      </c>
      <c r="I654" s="496"/>
      <c r="J654" s="496" t="s">
        <v>2195</v>
      </c>
      <c r="K654" s="504">
        <v>57</v>
      </c>
      <c r="L654" s="501" t="s">
        <v>3273</v>
      </c>
      <c r="M654" s="504" t="s">
        <v>2992</v>
      </c>
    </row>
    <row r="655" spans="1:13" hidden="1">
      <c r="A655" s="496" t="s">
        <v>3272</v>
      </c>
      <c r="B655" s="536" t="s">
        <v>3379</v>
      </c>
      <c r="C655" s="496"/>
      <c r="D655" s="504" t="s">
        <v>3379</v>
      </c>
      <c r="E655" s="496" t="s">
        <v>3380</v>
      </c>
      <c r="F655" s="504" t="s">
        <v>2215</v>
      </c>
      <c r="G655" s="24" t="s">
        <v>2202</v>
      </c>
      <c r="H655" s="504">
        <v>1</v>
      </c>
      <c r="I655" s="496"/>
      <c r="J655" s="496" t="s">
        <v>2195</v>
      </c>
      <c r="K655" s="504">
        <v>58</v>
      </c>
      <c r="L655" s="501" t="s">
        <v>3273</v>
      </c>
      <c r="M655" s="504" t="s">
        <v>3381</v>
      </c>
    </row>
    <row r="656" spans="1:13" hidden="1">
      <c r="A656" s="496" t="s">
        <v>3272</v>
      </c>
      <c r="B656" s="536" t="s">
        <v>147</v>
      </c>
      <c r="C656" s="496"/>
      <c r="D656" s="504" t="s">
        <v>147</v>
      </c>
      <c r="E656" s="496" t="s">
        <v>364</v>
      </c>
      <c r="F656" s="504" t="s">
        <v>2215</v>
      </c>
      <c r="G656" s="24" t="s">
        <v>2202</v>
      </c>
      <c r="H656" s="504">
        <v>35</v>
      </c>
      <c r="I656" s="496"/>
      <c r="J656" s="496" t="s">
        <v>2195</v>
      </c>
      <c r="K656" s="504">
        <v>59</v>
      </c>
      <c r="L656" s="501" t="s">
        <v>3273</v>
      </c>
      <c r="M656" s="504" t="s">
        <v>3382</v>
      </c>
    </row>
    <row r="657" spans="1:13" hidden="1">
      <c r="A657" s="496" t="s">
        <v>3272</v>
      </c>
      <c r="B657" s="536" t="s">
        <v>3383</v>
      </c>
      <c r="C657" s="496"/>
      <c r="D657" s="504" t="s">
        <v>3383</v>
      </c>
      <c r="E657" s="496" t="s">
        <v>3384</v>
      </c>
      <c r="F657" s="504" t="s">
        <v>2215</v>
      </c>
      <c r="G657" s="24" t="s">
        <v>2202</v>
      </c>
      <c r="H657" s="504">
        <v>35</v>
      </c>
      <c r="I657" s="496"/>
      <c r="J657" s="496" t="s">
        <v>2195</v>
      </c>
      <c r="K657" s="504">
        <v>60</v>
      </c>
      <c r="L657" s="501" t="s">
        <v>3273</v>
      </c>
      <c r="M657" s="504" t="s">
        <v>3382</v>
      </c>
    </row>
    <row r="658" spans="1:13" hidden="1">
      <c r="A658" s="496" t="s">
        <v>3272</v>
      </c>
      <c r="B658" s="536"/>
      <c r="C658" s="496"/>
      <c r="D658" s="504"/>
      <c r="E658" s="496" t="s">
        <v>350</v>
      </c>
      <c r="F658" s="504" t="s">
        <v>2215</v>
      </c>
      <c r="G658" s="24" t="s">
        <v>2202</v>
      </c>
      <c r="H658" s="504">
        <v>255</v>
      </c>
      <c r="I658" s="496"/>
      <c r="J658" s="496" t="s">
        <v>2195</v>
      </c>
      <c r="K658" s="504">
        <v>61</v>
      </c>
      <c r="L658" s="501" t="s">
        <v>3273</v>
      </c>
      <c r="M658" s="504" t="s">
        <v>3385</v>
      </c>
    </row>
    <row r="659" spans="1:13" hidden="1">
      <c r="A659" s="496" t="s">
        <v>3272</v>
      </c>
      <c r="B659" s="536" t="s">
        <v>1989</v>
      </c>
      <c r="C659" s="496"/>
      <c r="D659" s="504" t="s">
        <v>1989</v>
      </c>
      <c r="E659" s="496" t="s">
        <v>1395</v>
      </c>
      <c r="F659" s="504" t="s">
        <v>2215</v>
      </c>
      <c r="G659" s="24" t="s">
        <v>2202</v>
      </c>
      <c r="H659" s="504">
        <v>2</v>
      </c>
      <c r="I659" s="496"/>
      <c r="J659" s="496" t="s">
        <v>2195</v>
      </c>
      <c r="K659" s="504">
        <v>62</v>
      </c>
      <c r="L659" s="501" t="s">
        <v>3273</v>
      </c>
      <c r="M659" s="504" t="s">
        <v>3386</v>
      </c>
    </row>
    <row r="660" spans="1:13" hidden="1">
      <c r="A660" s="496" t="s">
        <v>3272</v>
      </c>
      <c r="B660" s="536" t="s">
        <v>149</v>
      </c>
      <c r="C660" s="496" t="s">
        <v>149</v>
      </c>
      <c r="D660" s="504"/>
      <c r="E660" s="496"/>
      <c r="F660" s="496" t="s">
        <v>2193</v>
      </c>
      <c r="G660" s="496" t="s">
        <v>2308</v>
      </c>
      <c r="H660" s="504">
        <v>26</v>
      </c>
      <c r="I660" s="496"/>
      <c r="J660" s="496" t="s">
        <v>2195</v>
      </c>
      <c r="K660" s="504">
        <v>63</v>
      </c>
      <c r="L660" s="501" t="s">
        <v>3273</v>
      </c>
      <c r="M660" s="496" t="s">
        <v>149</v>
      </c>
    </row>
    <row r="661" spans="1:13" hidden="1">
      <c r="A661" s="496" t="s">
        <v>3272</v>
      </c>
      <c r="B661" s="536" t="s">
        <v>151</v>
      </c>
      <c r="C661" s="496" t="s">
        <v>151</v>
      </c>
      <c r="D661" s="504"/>
      <c r="E661" s="496"/>
      <c r="F661" s="496" t="s">
        <v>2193</v>
      </c>
      <c r="G661" s="496" t="s">
        <v>2202</v>
      </c>
      <c r="H661" s="504">
        <v>10</v>
      </c>
      <c r="I661" s="496"/>
      <c r="J661" s="496" t="s">
        <v>2195</v>
      </c>
      <c r="K661" s="504">
        <v>64</v>
      </c>
      <c r="L661" s="501" t="s">
        <v>3273</v>
      </c>
      <c r="M661" s="496" t="s">
        <v>151</v>
      </c>
    </row>
    <row r="662" spans="1:13" hidden="1">
      <c r="A662" s="496" t="s">
        <v>3272</v>
      </c>
      <c r="B662" s="536" t="s">
        <v>153</v>
      </c>
      <c r="C662" s="496" t="s">
        <v>153</v>
      </c>
      <c r="D662" s="504"/>
      <c r="E662" s="496"/>
      <c r="F662" s="496" t="s">
        <v>2193</v>
      </c>
      <c r="G662" s="496" t="s">
        <v>2202</v>
      </c>
      <c r="H662" s="504">
        <v>4</v>
      </c>
      <c r="I662" s="496"/>
      <c r="J662" s="496" t="s">
        <v>2195</v>
      </c>
      <c r="K662" s="504">
        <v>65</v>
      </c>
      <c r="L662" s="501" t="s">
        <v>3273</v>
      </c>
      <c r="M662" s="496" t="s">
        <v>153</v>
      </c>
    </row>
    <row r="663" spans="1:13" hidden="1">
      <c r="A663" s="496" t="s">
        <v>3272</v>
      </c>
      <c r="B663" s="536" t="s">
        <v>155</v>
      </c>
      <c r="C663" s="496" t="s">
        <v>155</v>
      </c>
      <c r="D663" s="504"/>
      <c r="E663" s="496"/>
      <c r="F663" s="496" t="s">
        <v>2193</v>
      </c>
      <c r="G663" s="496" t="s">
        <v>2202</v>
      </c>
      <c r="H663" s="504">
        <v>2</v>
      </c>
      <c r="I663" s="496"/>
      <c r="J663" s="496" t="s">
        <v>2195</v>
      </c>
      <c r="K663" s="504">
        <v>66</v>
      </c>
      <c r="L663" s="501" t="s">
        <v>3273</v>
      </c>
      <c r="M663" s="496" t="s">
        <v>155</v>
      </c>
    </row>
    <row r="664" spans="1:13" hidden="1">
      <c r="A664" s="496" t="s">
        <v>3272</v>
      </c>
      <c r="B664" s="536" t="s">
        <v>157</v>
      </c>
      <c r="C664" s="496" t="s">
        <v>157</v>
      </c>
      <c r="D664" s="504"/>
      <c r="E664" s="496"/>
      <c r="F664" s="496" t="s">
        <v>2193</v>
      </c>
      <c r="G664" s="496" t="s">
        <v>2202</v>
      </c>
      <c r="H664" s="504">
        <v>2</v>
      </c>
      <c r="I664" s="496"/>
      <c r="J664" s="496" t="s">
        <v>2195</v>
      </c>
      <c r="K664" s="504">
        <v>67</v>
      </c>
      <c r="L664" s="501" t="s">
        <v>3273</v>
      </c>
      <c r="M664" s="496" t="s">
        <v>157</v>
      </c>
    </row>
    <row r="665" spans="1:13" hidden="1">
      <c r="A665" s="496" t="s">
        <v>3387</v>
      </c>
      <c r="B665" s="536" t="s">
        <v>34</v>
      </c>
      <c r="C665" s="496" t="s">
        <v>34</v>
      </c>
      <c r="D665" s="504" t="s">
        <v>34</v>
      </c>
      <c r="E665" s="540" t="s">
        <v>430</v>
      </c>
      <c r="F665" s="496" t="s">
        <v>2193</v>
      </c>
      <c r="G665" s="496" t="s">
        <v>2194</v>
      </c>
      <c r="H665" s="504">
        <v>8</v>
      </c>
      <c r="I665" s="496"/>
      <c r="J665" s="496" t="s">
        <v>2195</v>
      </c>
      <c r="K665" s="504">
        <v>1</v>
      </c>
      <c r="L665" s="496" t="s">
        <v>3388</v>
      </c>
      <c r="M665" s="496" t="s">
        <v>34</v>
      </c>
    </row>
    <row r="666" spans="1:13" hidden="1">
      <c r="A666" s="496" t="s">
        <v>3387</v>
      </c>
      <c r="B666" s="536" t="s">
        <v>37</v>
      </c>
      <c r="C666" s="496"/>
      <c r="D666" s="504" t="s">
        <v>37</v>
      </c>
      <c r="E666" s="496" t="s">
        <v>35</v>
      </c>
      <c r="F666" s="496" t="s">
        <v>2193</v>
      </c>
      <c r="G666" s="501" t="s">
        <v>2228</v>
      </c>
      <c r="H666" s="504">
        <v>1</v>
      </c>
      <c r="I666" s="496"/>
      <c r="J666" s="496" t="s">
        <v>2195</v>
      </c>
      <c r="K666" s="504">
        <v>2</v>
      </c>
      <c r="L666" s="496" t="s">
        <v>3388</v>
      </c>
      <c r="M666" s="496" t="s">
        <v>3389</v>
      </c>
    </row>
    <row r="667" spans="1:13" hidden="1">
      <c r="A667" s="496" t="s">
        <v>3387</v>
      </c>
      <c r="B667" s="536" t="s">
        <v>3390</v>
      </c>
      <c r="C667" s="496"/>
      <c r="D667" s="504" t="s">
        <v>3390</v>
      </c>
      <c r="E667" s="496" t="s">
        <v>3391</v>
      </c>
      <c r="F667" s="496" t="s">
        <v>2193</v>
      </c>
      <c r="G667" s="496" t="s">
        <v>2194</v>
      </c>
      <c r="H667" s="504">
        <v>8</v>
      </c>
      <c r="I667" s="496"/>
      <c r="J667" s="496" t="s">
        <v>2195</v>
      </c>
      <c r="K667" s="504">
        <v>3</v>
      </c>
      <c r="L667" s="496" t="s">
        <v>3388</v>
      </c>
      <c r="M667" s="496" t="s">
        <v>3392</v>
      </c>
    </row>
    <row r="668" spans="1:13" hidden="1">
      <c r="A668" s="496" t="s">
        <v>3387</v>
      </c>
      <c r="B668" s="536" t="s">
        <v>3393</v>
      </c>
      <c r="C668" s="496"/>
      <c r="D668" s="504" t="s">
        <v>3393</v>
      </c>
      <c r="E668" s="496" t="s">
        <v>3394</v>
      </c>
      <c r="F668" s="496" t="s">
        <v>2215</v>
      </c>
      <c r="G668" s="496" t="s">
        <v>2271</v>
      </c>
      <c r="H668" s="504">
        <v>10</v>
      </c>
      <c r="I668" s="496"/>
      <c r="J668" s="496" t="s">
        <v>2195</v>
      </c>
      <c r="K668" s="504">
        <v>4</v>
      </c>
      <c r="L668" s="496" t="s">
        <v>3388</v>
      </c>
      <c r="M668" s="496" t="s">
        <v>3395</v>
      </c>
    </row>
    <row r="669" spans="1:13" hidden="1">
      <c r="A669" s="496" t="s">
        <v>3387</v>
      </c>
      <c r="B669" s="536" t="s">
        <v>3396</v>
      </c>
      <c r="C669" s="496"/>
      <c r="D669" s="504" t="s">
        <v>3396</v>
      </c>
      <c r="E669" s="496" t="s">
        <v>3397</v>
      </c>
      <c r="F669" s="496" t="s">
        <v>2193</v>
      </c>
      <c r="G669" s="496" t="s">
        <v>2271</v>
      </c>
      <c r="H669" s="504">
        <v>10</v>
      </c>
      <c r="I669" s="496"/>
      <c r="J669" s="496" t="s">
        <v>2195</v>
      </c>
      <c r="K669" s="504">
        <v>5</v>
      </c>
      <c r="L669" s="496" t="s">
        <v>3388</v>
      </c>
      <c r="M669" s="496" t="s">
        <v>3398</v>
      </c>
    </row>
    <row r="670" spans="1:13" hidden="1">
      <c r="A670" s="496" t="s">
        <v>3387</v>
      </c>
      <c r="B670" s="536" t="s">
        <v>3399</v>
      </c>
      <c r="C670" s="496"/>
      <c r="D670" s="504" t="s">
        <v>3399</v>
      </c>
      <c r="E670" s="496" t="s">
        <v>3400</v>
      </c>
      <c r="F670" s="496" t="s">
        <v>2193</v>
      </c>
      <c r="G670" s="496" t="s">
        <v>2271</v>
      </c>
      <c r="H670" s="504">
        <v>10</v>
      </c>
      <c r="I670" s="496"/>
      <c r="J670" s="496" t="s">
        <v>2195</v>
      </c>
      <c r="K670" s="504">
        <v>6</v>
      </c>
      <c r="L670" s="496" t="s">
        <v>3388</v>
      </c>
      <c r="M670" s="496" t="s">
        <v>3401</v>
      </c>
    </row>
    <row r="671" spans="1:13" hidden="1">
      <c r="A671" s="496" t="s">
        <v>3387</v>
      </c>
      <c r="B671" s="536" t="s">
        <v>1966</v>
      </c>
      <c r="C671" s="496"/>
      <c r="D671" s="504" t="s">
        <v>1966</v>
      </c>
      <c r="E671" s="496" t="s">
        <v>1455</v>
      </c>
      <c r="F671" s="496" t="s">
        <v>2215</v>
      </c>
      <c r="G671" s="496" t="s">
        <v>2202</v>
      </c>
      <c r="H671" s="504">
        <v>21</v>
      </c>
      <c r="I671" s="496"/>
      <c r="J671" s="496" t="s">
        <v>2195</v>
      </c>
      <c r="K671" s="504">
        <v>7</v>
      </c>
      <c r="L671" s="496" t="s">
        <v>3388</v>
      </c>
      <c r="M671" s="496" t="s">
        <v>3402</v>
      </c>
    </row>
    <row r="672" spans="1:13" hidden="1">
      <c r="A672" s="496" t="s">
        <v>3387</v>
      </c>
      <c r="B672" s="536" t="s">
        <v>3403</v>
      </c>
      <c r="C672" s="496"/>
      <c r="D672" s="504" t="s">
        <v>3403</v>
      </c>
      <c r="E672" s="496" t="s">
        <v>3404</v>
      </c>
      <c r="F672" s="496" t="s">
        <v>2215</v>
      </c>
      <c r="G672" s="496" t="s">
        <v>2202</v>
      </c>
      <c r="H672" s="504">
        <v>30</v>
      </c>
      <c r="I672" s="496"/>
      <c r="J672" s="496" t="s">
        <v>2195</v>
      </c>
      <c r="K672" s="504">
        <v>8</v>
      </c>
      <c r="L672" s="496" t="s">
        <v>3388</v>
      </c>
      <c r="M672" s="496" t="s">
        <v>3405</v>
      </c>
    </row>
    <row r="673" spans="1:13" hidden="1">
      <c r="A673" s="496" t="s">
        <v>3387</v>
      </c>
      <c r="B673" s="536" t="s">
        <v>149</v>
      </c>
      <c r="C673" s="496" t="s">
        <v>149</v>
      </c>
      <c r="D673" s="504"/>
      <c r="E673" s="540"/>
      <c r="F673" s="496" t="s">
        <v>2193</v>
      </c>
      <c r="G673" s="496" t="s">
        <v>2308</v>
      </c>
      <c r="H673" s="504">
        <v>26</v>
      </c>
      <c r="I673" s="496"/>
      <c r="J673" s="496" t="s">
        <v>2195</v>
      </c>
      <c r="K673" s="504">
        <v>22</v>
      </c>
      <c r="L673" s="496" t="s">
        <v>3388</v>
      </c>
      <c r="M673" s="496" t="s">
        <v>149</v>
      </c>
    </row>
    <row r="674" spans="1:13" hidden="1">
      <c r="A674" s="496" t="s">
        <v>3387</v>
      </c>
      <c r="B674" s="536" t="s">
        <v>151</v>
      </c>
      <c r="C674" s="496" t="s">
        <v>151</v>
      </c>
      <c r="D674" s="504"/>
      <c r="E674" s="540"/>
      <c r="F674" s="496" t="s">
        <v>2193</v>
      </c>
      <c r="G674" s="496" t="s">
        <v>2202</v>
      </c>
      <c r="H674" s="504">
        <v>10</v>
      </c>
      <c r="I674" s="496"/>
      <c r="J674" s="496" t="s">
        <v>2195</v>
      </c>
      <c r="K674" s="504">
        <v>23</v>
      </c>
      <c r="L674" s="496" t="s">
        <v>3388</v>
      </c>
      <c r="M674" s="496" t="s">
        <v>151</v>
      </c>
    </row>
    <row r="675" spans="1:13" hidden="1">
      <c r="A675" s="496" t="s">
        <v>3387</v>
      </c>
      <c r="B675" s="536" t="s">
        <v>153</v>
      </c>
      <c r="C675" s="496" t="s">
        <v>153</v>
      </c>
      <c r="D675" s="504"/>
      <c r="E675" s="540"/>
      <c r="F675" s="496" t="s">
        <v>2193</v>
      </c>
      <c r="G675" s="496" t="s">
        <v>2202</v>
      </c>
      <c r="H675" s="504">
        <v>4</v>
      </c>
      <c r="I675" s="496"/>
      <c r="J675" s="496" t="s">
        <v>2195</v>
      </c>
      <c r="K675" s="504">
        <v>24</v>
      </c>
      <c r="L675" s="496" t="s">
        <v>3388</v>
      </c>
      <c r="M675" s="496" t="s">
        <v>153</v>
      </c>
    </row>
    <row r="676" spans="1:13" hidden="1">
      <c r="A676" s="496" t="s">
        <v>3387</v>
      </c>
      <c r="B676" s="536" t="s">
        <v>155</v>
      </c>
      <c r="C676" s="496" t="s">
        <v>155</v>
      </c>
      <c r="D676" s="504"/>
      <c r="E676" s="540"/>
      <c r="F676" s="496" t="s">
        <v>2193</v>
      </c>
      <c r="G676" s="496" t="s">
        <v>2202</v>
      </c>
      <c r="H676" s="504">
        <v>2</v>
      </c>
      <c r="I676" s="496"/>
      <c r="J676" s="496" t="s">
        <v>2195</v>
      </c>
      <c r="K676" s="504">
        <v>25</v>
      </c>
      <c r="L676" s="496" t="s">
        <v>3388</v>
      </c>
      <c r="M676" s="496" t="s">
        <v>155</v>
      </c>
    </row>
    <row r="677" spans="1:13" hidden="1">
      <c r="A677" s="496" t="s">
        <v>3387</v>
      </c>
      <c r="B677" s="536" t="s">
        <v>157</v>
      </c>
      <c r="C677" s="496" t="s">
        <v>157</v>
      </c>
      <c r="D677" s="504"/>
      <c r="E677" s="540"/>
      <c r="F677" s="496" t="s">
        <v>2193</v>
      </c>
      <c r="G677" s="496" t="s">
        <v>2202</v>
      </c>
      <c r="H677" s="504">
        <v>2</v>
      </c>
      <c r="I677" s="496"/>
      <c r="J677" s="496" t="s">
        <v>2195</v>
      </c>
      <c r="K677" s="504">
        <v>26</v>
      </c>
      <c r="L677" s="496" t="s">
        <v>3388</v>
      </c>
      <c r="M677" s="496" t="s">
        <v>157</v>
      </c>
    </row>
    <row r="678" spans="1:13" hidden="1">
      <c r="A678" s="496" t="s">
        <v>3406</v>
      </c>
      <c r="B678" s="536" t="s">
        <v>34</v>
      </c>
      <c r="C678" s="504" t="s">
        <v>34</v>
      </c>
      <c r="D678" s="504" t="s">
        <v>34</v>
      </c>
      <c r="E678" s="540" t="s">
        <v>430</v>
      </c>
      <c r="F678" s="504" t="s">
        <v>2193</v>
      </c>
      <c r="G678" s="504" t="s">
        <v>2194</v>
      </c>
      <c r="H678" s="504">
        <v>8</v>
      </c>
      <c r="I678" s="496"/>
      <c r="J678" s="496" t="s">
        <v>2195</v>
      </c>
      <c r="K678" s="504">
        <v>1</v>
      </c>
      <c r="L678" s="496" t="s">
        <v>3407</v>
      </c>
      <c r="M678" s="504" t="s">
        <v>34</v>
      </c>
    </row>
    <row r="679" spans="1:13" hidden="1">
      <c r="A679" s="496" t="s">
        <v>3406</v>
      </c>
      <c r="B679" s="536" t="s">
        <v>37</v>
      </c>
      <c r="C679" s="496"/>
      <c r="D679" s="504" t="s">
        <v>37</v>
      </c>
      <c r="E679" s="496" t="s">
        <v>35</v>
      </c>
      <c r="F679" s="504" t="s">
        <v>2193</v>
      </c>
      <c r="G679" s="504" t="s">
        <v>2228</v>
      </c>
      <c r="H679" s="504">
        <v>1</v>
      </c>
      <c r="I679" s="496"/>
      <c r="J679" s="496" t="s">
        <v>2195</v>
      </c>
      <c r="K679" s="504">
        <v>2</v>
      </c>
      <c r="L679" s="496" t="s">
        <v>3407</v>
      </c>
      <c r="M679" s="496" t="s">
        <v>3389</v>
      </c>
    </row>
    <row r="680" spans="1:13" hidden="1">
      <c r="A680" s="496" t="s">
        <v>3406</v>
      </c>
      <c r="B680" s="536" t="s">
        <v>2052</v>
      </c>
      <c r="C680" s="496"/>
      <c r="D680" s="504" t="s">
        <v>2052</v>
      </c>
      <c r="E680" s="496" t="s">
        <v>1446</v>
      </c>
      <c r="F680" s="504" t="s">
        <v>2193</v>
      </c>
      <c r="G680" s="24" t="s">
        <v>2202</v>
      </c>
      <c r="H680" s="504">
        <v>21</v>
      </c>
      <c r="I680" s="496"/>
      <c r="J680" s="496" t="s">
        <v>2195</v>
      </c>
      <c r="K680" s="504">
        <v>3</v>
      </c>
      <c r="L680" s="496" t="s">
        <v>3407</v>
      </c>
      <c r="M680" s="496" t="s">
        <v>3408</v>
      </c>
    </row>
    <row r="681" spans="1:13" hidden="1">
      <c r="A681" s="496" t="s">
        <v>3406</v>
      </c>
      <c r="B681" s="536" t="s">
        <v>3393</v>
      </c>
      <c r="C681" s="496"/>
      <c r="D681" s="504" t="s">
        <v>3393</v>
      </c>
      <c r="E681" s="496" t="s">
        <v>3394</v>
      </c>
      <c r="F681" s="504" t="s">
        <v>2215</v>
      </c>
      <c r="G681" s="24" t="s">
        <v>2202</v>
      </c>
      <c r="H681" s="504">
        <v>100</v>
      </c>
      <c r="I681" s="496"/>
      <c r="J681" s="496" t="s">
        <v>2195</v>
      </c>
      <c r="K681" s="504">
        <v>4</v>
      </c>
      <c r="L681" s="496" t="s">
        <v>3407</v>
      </c>
      <c r="M681" s="496" t="s">
        <v>3395</v>
      </c>
    </row>
    <row r="682" spans="1:13" hidden="1">
      <c r="A682" s="496" t="s">
        <v>3406</v>
      </c>
      <c r="B682" s="536" t="s">
        <v>3396</v>
      </c>
      <c r="C682" s="496"/>
      <c r="D682" s="504" t="s">
        <v>3396</v>
      </c>
      <c r="E682" s="496" t="s">
        <v>3397</v>
      </c>
      <c r="F682" s="504" t="s">
        <v>2193</v>
      </c>
      <c r="G682" s="24" t="s">
        <v>2231</v>
      </c>
      <c r="H682" s="504" t="s">
        <v>3409</v>
      </c>
      <c r="I682" s="496"/>
      <c r="J682" s="496" t="s">
        <v>2195</v>
      </c>
      <c r="K682" s="504">
        <v>5</v>
      </c>
      <c r="L682" s="496" t="s">
        <v>3407</v>
      </c>
      <c r="M682" s="496" t="s">
        <v>3398</v>
      </c>
    </row>
    <row r="683" spans="1:13" hidden="1">
      <c r="A683" s="496" t="s">
        <v>3406</v>
      </c>
      <c r="B683" s="536" t="s">
        <v>3399</v>
      </c>
      <c r="C683" s="496"/>
      <c r="D683" s="504" t="s">
        <v>3399</v>
      </c>
      <c r="E683" s="496" t="s">
        <v>3400</v>
      </c>
      <c r="F683" s="504" t="s">
        <v>2193</v>
      </c>
      <c r="G683" s="24" t="s">
        <v>2231</v>
      </c>
      <c r="H683" s="504" t="s">
        <v>3409</v>
      </c>
      <c r="I683" s="496"/>
      <c r="J683" s="496" t="s">
        <v>2195</v>
      </c>
      <c r="K683" s="504">
        <v>6</v>
      </c>
      <c r="L683" s="496" t="s">
        <v>3407</v>
      </c>
      <c r="M683" s="496" t="s">
        <v>3401</v>
      </c>
    </row>
    <row r="684" spans="1:13" hidden="1">
      <c r="A684" s="496" t="s">
        <v>3406</v>
      </c>
      <c r="B684" s="536" t="s">
        <v>2056</v>
      </c>
      <c r="C684" s="496"/>
      <c r="D684" s="504" t="s">
        <v>2056</v>
      </c>
      <c r="E684" s="496" t="s">
        <v>1451</v>
      </c>
      <c r="F684" s="504" t="s">
        <v>2215</v>
      </c>
      <c r="G684" s="24" t="s">
        <v>2202</v>
      </c>
      <c r="H684" s="504">
        <v>5</v>
      </c>
      <c r="I684" s="496"/>
      <c r="J684" s="496" t="s">
        <v>2195</v>
      </c>
      <c r="K684" s="504">
        <v>7</v>
      </c>
      <c r="L684" s="496" t="s">
        <v>3407</v>
      </c>
      <c r="M684" s="496" t="s">
        <v>3410</v>
      </c>
    </row>
    <row r="685" spans="1:13" hidden="1">
      <c r="A685" s="496" t="s">
        <v>3406</v>
      </c>
      <c r="B685" s="536" t="s">
        <v>816</v>
      </c>
      <c r="C685" s="496"/>
      <c r="D685" s="504" t="s">
        <v>816</v>
      </c>
      <c r="E685" s="496" t="s">
        <v>433</v>
      </c>
      <c r="F685" s="504" t="s">
        <v>2215</v>
      </c>
      <c r="G685" s="24" t="s">
        <v>2202</v>
      </c>
      <c r="H685" s="504">
        <v>5</v>
      </c>
      <c r="I685" s="496"/>
      <c r="J685" s="496" t="s">
        <v>2195</v>
      </c>
      <c r="K685" s="504">
        <v>8</v>
      </c>
      <c r="L685" s="496" t="s">
        <v>3407</v>
      </c>
      <c r="M685" s="496" t="s">
        <v>3411</v>
      </c>
    </row>
    <row r="686" spans="1:13" hidden="1">
      <c r="A686" s="496" t="s">
        <v>3406</v>
      </c>
      <c r="B686" s="536" t="s">
        <v>2057</v>
      </c>
      <c r="C686" s="496"/>
      <c r="D686" s="504" t="s">
        <v>2057</v>
      </c>
      <c r="E686" s="496" t="s">
        <v>1453</v>
      </c>
      <c r="F686" s="504" t="s">
        <v>2215</v>
      </c>
      <c r="G686" s="24" t="s">
        <v>2202</v>
      </c>
      <c r="H686" s="504">
        <v>5</v>
      </c>
      <c r="I686" s="496"/>
      <c r="J686" s="496" t="s">
        <v>2195</v>
      </c>
      <c r="K686" s="504">
        <v>9</v>
      </c>
      <c r="L686" s="496" t="s">
        <v>3407</v>
      </c>
      <c r="M686" s="496" t="s">
        <v>3412</v>
      </c>
    </row>
    <row r="687" spans="1:13" hidden="1">
      <c r="A687" s="496" t="s">
        <v>3406</v>
      </c>
      <c r="B687" s="536" t="s">
        <v>1966</v>
      </c>
      <c r="C687" s="496"/>
      <c r="D687" s="504" t="s">
        <v>1966</v>
      </c>
      <c r="E687" s="496" t="s">
        <v>1455</v>
      </c>
      <c r="F687" s="504" t="s">
        <v>2215</v>
      </c>
      <c r="G687" s="24" t="s">
        <v>2202</v>
      </c>
      <c r="H687" s="504">
        <v>21</v>
      </c>
      <c r="I687" s="496"/>
      <c r="J687" s="496" t="s">
        <v>2195</v>
      </c>
      <c r="K687" s="504">
        <v>10</v>
      </c>
      <c r="L687" s="496" t="s">
        <v>3407</v>
      </c>
      <c r="M687" s="496" t="s">
        <v>3402</v>
      </c>
    </row>
    <row r="688" spans="1:13" hidden="1">
      <c r="A688" s="496" t="s">
        <v>3406</v>
      </c>
      <c r="B688" s="536" t="s">
        <v>3413</v>
      </c>
      <c r="C688" s="496"/>
      <c r="D688" s="504" t="s">
        <v>3413</v>
      </c>
      <c r="E688" s="496" t="s">
        <v>3414</v>
      </c>
      <c r="F688" s="504" t="s">
        <v>2215</v>
      </c>
      <c r="G688" s="24" t="s">
        <v>2202</v>
      </c>
      <c r="H688" s="504">
        <v>15</v>
      </c>
      <c r="I688" s="496"/>
      <c r="J688" s="496" t="s">
        <v>2195</v>
      </c>
      <c r="K688" s="504">
        <v>11</v>
      </c>
      <c r="L688" s="496" t="s">
        <v>3407</v>
      </c>
      <c r="M688" s="496" t="s">
        <v>3415</v>
      </c>
    </row>
    <row r="689" spans="1:13" hidden="1">
      <c r="A689" s="496" t="s">
        <v>3406</v>
      </c>
      <c r="B689" s="536"/>
      <c r="C689" s="496"/>
      <c r="D689" s="504"/>
      <c r="E689" s="496" t="s">
        <v>350</v>
      </c>
      <c r="F689" s="504" t="s">
        <v>2215</v>
      </c>
      <c r="G689" s="24" t="s">
        <v>2202</v>
      </c>
      <c r="H689" s="504">
        <v>10</v>
      </c>
      <c r="I689" s="496"/>
      <c r="J689" s="496" t="s">
        <v>2195</v>
      </c>
      <c r="K689" s="504">
        <v>12</v>
      </c>
      <c r="L689" s="496" t="s">
        <v>3407</v>
      </c>
      <c r="M689" s="496" t="s">
        <v>3416</v>
      </c>
    </row>
    <row r="690" spans="1:13" hidden="1">
      <c r="A690" s="496" t="s">
        <v>3406</v>
      </c>
      <c r="B690" s="536" t="s">
        <v>2059</v>
      </c>
      <c r="C690" s="496"/>
      <c r="D690" s="504" t="s">
        <v>2059</v>
      </c>
      <c r="E690" s="496" t="s">
        <v>1457</v>
      </c>
      <c r="F690" s="504" t="s">
        <v>2215</v>
      </c>
      <c r="G690" s="24" t="s">
        <v>2202</v>
      </c>
      <c r="H690" s="504">
        <v>35</v>
      </c>
      <c r="I690" s="496"/>
      <c r="J690" s="496" t="s">
        <v>2195</v>
      </c>
      <c r="K690" s="504">
        <v>13</v>
      </c>
      <c r="L690" s="496" t="s">
        <v>3407</v>
      </c>
      <c r="M690" s="496" t="s">
        <v>3417</v>
      </c>
    </row>
    <row r="691" spans="1:13" hidden="1">
      <c r="A691" s="496" t="s">
        <v>3406</v>
      </c>
      <c r="B691" s="536" t="s">
        <v>174</v>
      </c>
      <c r="C691" s="496"/>
      <c r="D691" s="504" t="s">
        <v>174</v>
      </c>
      <c r="E691" s="496" t="s">
        <v>148</v>
      </c>
      <c r="F691" s="504" t="s">
        <v>2215</v>
      </c>
      <c r="G691" s="24" t="s">
        <v>2231</v>
      </c>
      <c r="H691" s="504" t="s">
        <v>3418</v>
      </c>
      <c r="I691" s="496"/>
      <c r="J691" s="496" t="s">
        <v>2195</v>
      </c>
      <c r="K691" s="504">
        <v>14</v>
      </c>
      <c r="L691" s="496" t="s">
        <v>3407</v>
      </c>
      <c r="M691" s="496" t="s">
        <v>3419</v>
      </c>
    </row>
    <row r="692" spans="1:13" hidden="1">
      <c r="A692" s="496" t="s">
        <v>3406</v>
      </c>
      <c r="B692" s="536" t="s">
        <v>2060</v>
      </c>
      <c r="C692" s="496"/>
      <c r="D692" s="504" t="s">
        <v>2060</v>
      </c>
      <c r="E692" s="496" t="s">
        <v>1458</v>
      </c>
      <c r="F692" s="504" t="s">
        <v>2215</v>
      </c>
      <c r="G692" s="24" t="s">
        <v>2202</v>
      </c>
      <c r="H692" s="504">
        <v>3</v>
      </c>
      <c r="I692" s="496"/>
      <c r="J692" s="496" t="s">
        <v>2195</v>
      </c>
      <c r="K692" s="504">
        <v>15</v>
      </c>
      <c r="L692" s="496" t="s">
        <v>3407</v>
      </c>
      <c r="M692" s="496" t="s">
        <v>3420</v>
      </c>
    </row>
    <row r="693" spans="1:13" hidden="1">
      <c r="A693" s="496" t="s">
        <v>3406</v>
      </c>
      <c r="B693" s="536" t="s">
        <v>2061</v>
      </c>
      <c r="C693" s="496"/>
      <c r="D693" s="504" t="s">
        <v>2061</v>
      </c>
      <c r="E693" s="496" t="s">
        <v>1459</v>
      </c>
      <c r="F693" s="504" t="s">
        <v>2215</v>
      </c>
      <c r="G693" s="24" t="s">
        <v>2194</v>
      </c>
      <c r="H693" s="504">
        <v>10</v>
      </c>
      <c r="I693" s="496"/>
      <c r="J693" s="496" t="s">
        <v>2195</v>
      </c>
      <c r="K693" s="504">
        <v>16</v>
      </c>
      <c r="L693" s="496" t="s">
        <v>3407</v>
      </c>
      <c r="M693" s="496" t="s">
        <v>3421</v>
      </c>
    </row>
    <row r="694" spans="1:13" hidden="1">
      <c r="A694" s="496" t="s">
        <v>3406</v>
      </c>
      <c r="B694" s="536" t="s">
        <v>2062</v>
      </c>
      <c r="C694" s="496"/>
      <c r="D694" s="504" t="s">
        <v>2062</v>
      </c>
      <c r="E694" s="496" t="s">
        <v>1460</v>
      </c>
      <c r="F694" s="504" t="s">
        <v>2215</v>
      </c>
      <c r="G694" s="24" t="s">
        <v>2194</v>
      </c>
      <c r="H694" s="504">
        <v>10</v>
      </c>
      <c r="I694" s="496"/>
      <c r="J694" s="496" t="s">
        <v>2195</v>
      </c>
      <c r="K694" s="504">
        <v>17</v>
      </c>
      <c r="L694" s="496" t="s">
        <v>3407</v>
      </c>
      <c r="M694" s="496" t="s">
        <v>3422</v>
      </c>
    </row>
    <row r="695" spans="1:13" hidden="1">
      <c r="A695" s="496" t="s">
        <v>3406</v>
      </c>
      <c r="B695" s="536" t="s">
        <v>303</v>
      </c>
      <c r="C695" s="496"/>
      <c r="D695" s="504" t="s">
        <v>303</v>
      </c>
      <c r="E695" s="496" t="s">
        <v>219</v>
      </c>
      <c r="F695" s="504" t="s">
        <v>2215</v>
      </c>
      <c r="G695" s="24" t="s">
        <v>2194</v>
      </c>
      <c r="H695" s="504">
        <v>10</v>
      </c>
      <c r="I695" s="496"/>
      <c r="J695" s="496" t="s">
        <v>2195</v>
      </c>
      <c r="K695" s="504">
        <v>18</v>
      </c>
      <c r="L695" s="496" t="s">
        <v>3407</v>
      </c>
      <c r="M695" s="496" t="s">
        <v>3423</v>
      </c>
    </row>
    <row r="696" spans="1:13" hidden="1">
      <c r="A696" s="496" t="s">
        <v>3406</v>
      </c>
      <c r="B696" s="536" t="s">
        <v>3424</v>
      </c>
      <c r="C696" s="496"/>
      <c r="D696" s="504" t="s">
        <v>3424</v>
      </c>
      <c r="E696" s="496" t="s">
        <v>3425</v>
      </c>
      <c r="F696" s="504" t="s">
        <v>2215</v>
      </c>
      <c r="G696" s="24" t="s">
        <v>2231</v>
      </c>
      <c r="H696" s="504" t="s">
        <v>3418</v>
      </c>
      <c r="I696" s="496"/>
      <c r="J696" s="496" t="s">
        <v>2195</v>
      </c>
      <c r="K696" s="504">
        <v>19</v>
      </c>
      <c r="L696" s="496" t="s">
        <v>3407</v>
      </c>
      <c r="M696" s="496" t="s">
        <v>3426</v>
      </c>
    </row>
    <row r="697" spans="1:13" hidden="1">
      <c r="A697" s="496" t="s">
        <v>3406</v>
      </c>
      <c r="B697" s="536" t="s">
        <v>1132</v>
      </c>
      <c r="C697" s="496"/>
      <c r="D697" s="504" t="s">
        <v>1132</v>
      </c>
      <c r="E697" s="496" t="s">
        <v>659</v>
      </c>
      <c r="F697" s="504" t="s">
        <v>2215</v>
      </c>
      <c r="G697" s="24" t="s">
        <v>2231</v>
      </c>
      <c r="H697" s="504" t="s">
        <v>3427</v>
      </c>
      <c r="I697" s="496"/>
      <c r="J697" s="496" t="s">
        <v>2195</v>
      </c>
      <c r="K697" s="504">
        <v>20</v>
      </c>
      <c r="L697" s="496" t="s">
        <v>3407</v>
      </c>
      <c r="M697" s="496" t="s">
        <v>3428</v>
      </c>
    </row>
    <row r="698" spans="1:13" hidden="1">
      <c r="A698" s="496" t="s">
        <v>3406</v>
      </c>
      <c r="B698" s="536" t="s">
        <v>2064</v>
      </c>
      <c r="C698" s="496"/>
      <c r="D698" s="504" t="s">
        <v>2064</v>
      </c>
      <c r="E698" s="496" t="s">
        <v>1462</v>
      </c>
      <c r="F698" s="504" t="s">
        <v>2215</v>
      </c>
      <c r="G698" s="24" t="s">
        <v>2202</v>
      </c>
      <c r="H698" s="504">
        <v>15</v>
      </c>
      <c r="I698" s="496"/>
      <c r="J698" s="496" t="s">
        <v>2195</v>
      </c>
      <c r="K698" s="504">
        <v>21</v>
      </c>
      <c r="L698" s="496" t="s">
        <v>3407</v>
      </c>
      <c r="M698" s="496" t="s">
        <v>3429</v>
      </c>
    </row>
    <row r="699" spans="1:13" hidden="1">
      <c r="A699" s="496" t="s">
        <v>3406</v>
      </c>
      <c r="B699" s="536" t="s">
        <v>2065</v>
      </c>
      <c r="C699" s="496"/>
      <c r="D699" s="504" t="s">
        <v>2065</v>
      </c>
      <c r="E699" s="71" t="s">
        <v>1463</v>
      </c>
      <c r="F699" s="504" t="s">
        <v>2215</v>
      </c>
      <c r="G699" s="24" t="s">
        <v>2231</v>
      </c>
      <c r="H699" s="504" t="s">
        <v>3430</v>
      </c>
      <c r="I699" s="496"/>
      <c r="J699" s="496" t="s">
        <v>2195</v>
      </c>
      <c r="K699" s="504">
        <v>22</v>
      </c>
      <c r="L699" s="496" t="s">
        <v>3407</v>
      </c>
      <c r="M699" s="496" t="s">
        <v>3431</v>
      </c>
    </row>
    <row r="700" spans="1:13" hidden="1">
      <c r="A700" s="496" t="s">
        <v>3406</v>
      </c>
      <c r="B700" s="536" t="s">
        <v>2066</v>
      </c>
      <c r="C700" s="496"/>
      <c r="D700" s="504" t="s">
        <v>2066</v>
      </c>
      <c r="E700" s="71" t="s">
        <v>1464</v>
      </c>
      <c r="F700" s="504" t="s">
        <v>2215</v>
      </c>
      <c r="G700" s="24" t="s">
        <v>2231</v>
      </c>
      <c r="H700" s="504" t="s">
        <v>3432</v>
      </c>
      <c r="I700" s="496"/>
      <c r="J700" s="496" t="s">
        <v>2195</v>
      </c>
      <c r="K700" s="504">
        <v>23</v>
      </c>
      <c r="L700" s="496" t="s">
        <v>3407</v>
      </c>
      <c r="M700" s="496" t="s">
        <v>3433</v>
      </c>
    </row>
    <row r="701" spans="1:13" hidden="1">
      <c r="A701" s="496" t="s">
        <v>3406</v>
      </c>
      <c r="B701" s="536" t="s">
        <v>2067</v>
      </c>
      <c r="C701" s="496"/>
      <c r="D701" s="504" t="s">
        <v>2067</v>
      </c>
      <c r="E701" s="71" t="s">
        <v>1465</v>
      </c>
      <c r="F701" s="504" t="s">
        <v>2215</v>
      </c>
      <c r="G701" s="24" t="s">
        <v>2231</v>
      </c>
      <c r="H701" s="504" t="s">
        <v>3430</v>
      </c>
      <c r="I701" s="496"/>
      <c r="J701" s="496" t="s">
        <v>2195</v>
      </c>
      <c r="K701" s="504">
        <v>24</v>
      </c>
      <c r="L701" s="496" t="s">
        <v>3407</v>
      </c>
      <c r="M701" s="496" t="s">
        <v>3434</v>
      </c>
    </row>
    <row r="702" spans="1:13" hidden="1">
      <c r="A702" s="496" t="s">
        <v>3406</v>
      </c>
      <c r="B702" s="536" t="s">
        <v>2068</v>
      </c>
      <c r="C702" s="496"/>
      <c r="D702" s="504" t="s">
        <v>2068</v>
      </c>
      <c r="E702" s="71" t="s">
        <v>1466</v>
      </c>
      <c r="F702" s="504" t="s">
        <v>2215</v>
      </c>
      <c r="G702" s="24" t="s">
        <v>2231</v>
      </c>
      <c r="H702" s="504" t="s">
        <v>3432</v>
      </c>
      <c r="I702" s="496"/>
      <c r="J702" s="496" t="s">
        <v>2195</v>
      </c>
      <c r="K702" s="504">
        <v>25</v>
      </c>
      <c r="L702" s="496" t="s">
        <v>3407</v>
      </c>
      <c r="M702" s="496" t="s">
        <v>3435</v>
      </c>
    </row>
    <row r="703" spans="1:13" hidden="1">
      <c r="A703" s="496" t="s">
        <v>3406</v>
      </c>
      <c r="B703" s="536" t="s">
        <v>2069</v>
      </c>
      <c r="C703" s="496"/>
      <c r="D703" s="504" t="s">
        <v>2069</v>
      </c>
      <c r="E703" s="71" t="s">
        <v>1467</v>
      </c>
      <c r="F703" s="504" t="s">
        <v>2215</v>
      </c>
      <c r="G703" s="24" t="s">
        <v>2231</v>
      </c>
      <c r="H703" s="504" t="s">
        <v>3418</v>
      </c>
      <c r="I703" s="496"/>
      <c r="J703" s="496" t="s">
        <v>2195</v>
      </c>
      <c r="K703" s="504">
        <v>26</v>
      </c>
      <c r="L703" s="496" t="s">
        <v>3407</v>
      </c>
      <c r="M703" s="496" t="s">
        <v>3436</v>
      </c>
    </row>
    <row r="704" spans="1:13" hidden="1">
      <c r="A704" s="496" t="s">
        <v>3406</v>
      </c>
      <c r="B704" s="536" t="s">
        <v>2070</v>
      </c>
      <c r="C704" s="496"/>
      <c r="D704" s="504" t="s">
        <v>2070</v>
      </c>
      <c r="E704" s="71" t="s">
        <v>1468</v>
      </c>
      <c r="F704" s="504" t="s">
        <v>2215</v>
      </c>
      <c r="G704" s="24" t="s">
        <v>2231</v>
      </c>
      <c r="H704" s="504" t="s">
        <v>3418</v>
      </c>
      <c r="I704" s="496"/>
      <c r="J704" s="496" t="s">
        <v>2195</v>
      </c>
      <c r="K704" s="504">
        <v>27</v>
      </c>
      <c r="L704" s="496" t="s">
        <v>3407</v>
      </c>
      <c r="M704" s="496" t="s">
        <v>3437</v>
      </c>
    </row>
    <row r="705" spans="1:13" hidden="1">
      <c r="A705" s="496" t="s">
        <v>3406</v>
      </c>
      <c r="B705" s="536" t="s">
        <v>2071</v>
      </c>
      <c r="C705" s="496"/>
      <c r="D705" s="504" t="s">
        <v>2071</v>
      </c>
      <c r="E705" s="496" t="s">
        <v>1469</v>
      </c>
      <c r="F705" s="504" t="s">
        <v>2215</v>
      </c>
      <c r="G705" s="24" t="s">
        <v>2202</v>
      </c>
      <c r="H705" s="504">
        <v>21</v>
      </c>
      <c r="I705" s="496"/>
      <c r="J705" s="496" t="s">
        <v>2195</v>
      </c>
      <c r="K705" s="504">
        <v>28</v>
      </c>
      <c r="L705" s="496" t="s">
        <v>3407</v>
      </c>
      <c r="M705" s="496" t="s">
        <v>3438</v>
      </c>
    </row>
    <row r="706" spans="1:13" hidden="1">
      <c r="A706" s="496" t="s">
        <v>3406</v>
      </c>
      <c r="B706" s="536" t="s">
        <v>2072</v>
      </c>
      <c r="C706" s="496"/>
      <c r="D706" s="504" t="s">
        <v>2072</v>
      </c>
      <c r="E706" s="496" t="s">
        <v>1470</v>
      </c>
      <c r="F706" s="504" t="s">
        <v>2215</v>
      </c>
      <c r="G706" s="24" t="s">
        <v>2202</v>
      </c>
      <c r="H706" s="504">
        <v>10</v>
      </c>
      <c r="I706" s="496"/>
      <c r="J706" s="496" t="s">
        <v>2195</v>
      </c>
      <c r="K706" s="504">
        <v>29</v>
      </c>
      <c r="L706" s="496" t="s">
        <v>3407</v>
      </c>
      <c r="M706" s="496" t="s">
        <v>3439</v>
      </c>
    </row>
    <row r="707" spans="1:13" hidden="1">
      <c r="A707" s="496" t="s">
        <v>3406</v>
      </c>
      <c r="B707" s="536" t="s">
        <v>2073</v>
      </c>
      <c r="C707" s="496"/>
      <c r="D707" s="504" t="s">
        <v>2073</v>
      </c>
      <c r="E707" s="496" t="s">
        <v>1471</v>
      </c>
      <c r="F707" s="504" t="s">
        <v>2215</v>
      </c>
      <c r="G707" s="24" t="s">
        <v>2202</v>
      </c>
      <c r="H707" s="504">
        <v>5</v>
      </c>
      <c r="I707" s="496"/>
      <c r="J707" s="496" t="s">
        <v>2195</v>
      </c>
      <c r="K707" s="504">
        <v>30</v>
      </c>
      <c r="L707" s="496" t="s">
        <v>3407</v>
      </c>
      <c r="M707" s="496" t="s">
        <v>3440</v>
      </c>
    </row>
    <row r="708" spans="1:13" hidden="1">
      <c r="A708" s="496" t="s">
        <v>3406</v>
      </c>
      <c r="B708" s="536" t="s">
        <v>2074</v>
      </c>
      <c r="C708" s="496"/>
      <c r="D708" s="504" t="s">
        <v>2074</v>
      </c>
      <c r="E708" s="496" t="s">
        <v>1472</v>
      </c>
      <c r="F708" s="504" t="s">
        <v>2215</v>
      </c>
      <c r="G708" s="24" t="s">
        <v>2202</v>
      </c>
      <c r="H708" s="504">
        <v>8</v>
      </c>
      <c r="I708" s="496"/>
      <c r="J708" s="496" t="s">
        <v>2195</v>
      </c>
      <c r="K708" s="504">
        <v>31</v>
      </c>
      <c r="L708" s="496" t="s">
        <v>3407</v>
      </c>
      <c r="M708" s="496" t="s">
        <v>3441</v>
      </c>
    </row>
    <row r="709" spans="1:13" hidden="1">
      <c r="A709" s="496" t="s">
        <v>3406</v>
      </c>
      <c r="B709" s="536" t="s">
        <v>3442</v>
      </c>
      <c r="C709" s="496"/>
      <c r="D709" s="504" t="s">
        <v>3442</v>
      </c>
      <c r="E709" s="496" t="s">
        <v>1473</v>
      </c>
      <c r="F709" s="504" t="s">
        <v>2215</v>
      </c>
      <c r="G709" s="24" t="s">
        <v>2202</v>
      </c>
      <c r="H709" s="504">
        <v>1</v>
      </c>
      <c r="I709" s="496"/>
      <c r="J709" s="496" t="s">
        <v>2195</v>
      </c>
      <c r="K709" s="504">
        <v>32</v>
      </c>
      <c r="L709" s="496" t="s">
        <v>3407</v>
      </c>
      <c r="M709" s="496" t="s">
        <v>3443</v>
      </c>
    </row>
    <row r="710" spans="1:13" hidden="1">
      <c r="A710" s="496" t="s">
        <v>3406</v>
      </c>
      <c r="B710" s="536" t="s">
        <v>3444</v>
      </c>
      <c r="C710" s="496"/>
      <c r="D710" s="504" t="s">
        <v>3444</v>
      </c>
      <c r="E710" s="496" t="s">
        <v>3445</v>
      </c>
      <c r="F710" s="504" t="s">
        <v>2215</v>
      </c>
      <c r="G710" s="24" t="s">
        <v>2231</v>
      </c>
      <c r="H710" s="504" t="s">
        <v>3418</v>
      </c>
      <c r="I710" s="496"/>
      <c r="J710" s="496" t="s">
        <v>2195</v>
      </c>
      <c r="K710" s="504">
        <v>33</v>
      </c>
      <c r="L710" s="496" t="s">
        <v>3407</v>
      </c>
      <c r="M710" s="496" t="s">
        <v>3446</v>
      </c>
    </row>
    <row r="711" spans="1:13" hidden="1">
      <c r="A711" s="496" t="s">
        <v>3406</v>
      </c>
      <c r="B711" s="536"/>
      <c r="C711" s="496"/>
      <c r="D711" s="504"/>
      <c r="E711" s="496" t="s">
        <v>1475</v>
      </c>
      <c r="F711" s="504" t="s">
        <v>2215</v>
      </c>
      <c r="G711" s="24" t="s">
        <v>2202</v>
      </c>
      <c r="H711" s="504">
        <v>8</v>
      </c>
      <c r="I711" s="496"/>
      <c r="J711" s="496" t="s">
        <v>2195</v>
      </c>
      <c r="K711" s="504">
        <v>34</v>
      </c>
      <c r="L711" s="496" t="s">
        <v>3407</v>
      </c>
      <c r="M711" s="496" t="s">
        <v>3447</v>
      </c>
    </row>
    <row r="712" spans="1:13" hidden="1">
      <c r="A712" s="496" t="s">
        <v>3406</v>
      </c>
      <c r="B712" s="536" t="s">
        <v>101</v>
      </c>
      <c r="C712" s="496"/>
      <c r="D712" s="504" t="s">
        <v>101</v>
      </c>
      <c r="E712" s="496" t="s">
        <v>100</v>
      </c>
      <c r="F712" s="504" t="s">
        <v>2215</v>
      </c>
      <c r="G712" s="24" t="s">
        <v>2202</v>
      </c>
      <c r="H712" s="504">
        <v>35</v>
      </c>
      <c r="I712" s="496"/>
      <c r="J712" s="496" t="s">
        <v>2195</v>
      </c>
      <c r="K712" s="504">
        <v>35</v>
      </c>
      <c r="L712" s="496" t="s">
        <v>3407</v>
      </c>
      <c r="M712" s="496" t="s">
        <v>3448</v>
      </c>
    </row>
    <row r="713" spans="1:13" hidden="1">
      <c r="A713" s="496" t="s">
        <v>3406</v>
      </c>
      <c r="B713" s="536" t="s">
        <v>2076</v>
      </c>
      <c r="C713" s="496"/>
      <c r="D713" s="504" t="s">
        <v>2076</v>
      </c>
      <c r="E713" s="496" t="s">
        <v>1476</v>
      </c>
      <c r="F713" s="504" t="s">
        <v>2193</v>
      </c>
      <c r="G713" s="24" t="s">
        <v>2231</v>
      </c>
      <c r="H713" s="504" t="s">
        <v>3449</v>
      </c>
      <c r="I713" s="496"/>
      <c r="J713" s="496" t="s">
        <v>2195</v>
      </c>
      <c r="K713" s="504">
        <v>36</v>
      </c>
      <c r="L713" s="496" t="s">
        <v>3407</v>
      </c>
      <c r="M713" s="496" t="s">
        <v>3450</v>
      </c>
    </row>
    <row r="714" spans="1:13" hidden="1">
      <c r="A714" s="496" t="s">
        <v>3406</v>
      </c>
      <c r="B714" s="536" t="s">
        <v>2077</v>
      </c>
      <c r="C714" s="496"/>
      <c r="D714" s="504" t="s">
        <v>2077</v>
      </c>
      <c r="E714" s="496" t="s">
        <v>1477</v>
      </c>
      <c r="F714" s="504" t="s">
        <v>2193</v>
      </c>
      <c r="G714" s="24" t="s">
        <v>2231</v>
      </c>
      <c r="H714" s="504" t="s">
        <v>3451</v>
      </c>
      <c r="I714" s="496"/>
      <c r="J714" s="496" t="s">
        <v>2195</v>
      </c>
      <c r="K714" s="504">
        <v>37</v>
      </c>
      <c r="L714" s="496" t="s">
        <v>3407</v>
      </c>
      <c r="M714" s="496" t="s">
        <v>3452</v>
      </c>
    </row>
    <row r="715" spans="1:13" hidden="1">
      <c r="A715" s="496" t="s">
        <v>3406</v>
      </c>
      <c r="B715" s="536" t="s">
        <v>77</v>
      </c>
      <c r="C715" s="496"/>
      <c r="D715" s="504" t="s">
        <v>77</v>
      </c>
      <c r="E715" s="496" t="s">
        <v>76</v>
      </c>
      <c r="F715" s="504" t="s">
        <v>2215</v>
      </c>
      <c r="G715" s="24" t="s">
        <v>2202</v>
      </c>
      <c r="H715" s="504">
        <v>15</v>
      </c>
      <c r="I715" s="496"/>
      <c r="J715" s="496" t="s">
        <v>2195</v>
      </c>
      <c r="K715" s="504">
        <v>38</v>
      </c>
      <c r="L715" s="496" t="s">
        <v>3407</v>
      </c>
      <c r="M715" s="496" t="s">
        <v>3453</v>
      </c>
    </row>
    <row r="716" spans="1:13" hidden="1">
      <c r="A716" s="496" t="s">
        <v>3406</v>
      </c>
      <c r="B716" s="536" t="s">
        <v>2078</v>
      </c>
      <c r="C716" s="496"/>
      <c r="D716" s="504" t="s">
        <v>2078</v>
      </c>
      <c r="E716" s="496" t="s">
        <v>1479</v>
      </c>
      <c r="F716" s="504" t="s">
        <v>2215</v>
      </c>
      <c r="G716" s="504" t="s">
        <v>2231</v>
      </c>
      <c r="H716" s="504" t="s">
        <v>3454</v>
      </c>
      <c r="I716" s="496"/>
      <c r="J716" s="496" t="s">
        <v>2195</v>
      </c>
      <c r="K716" s="504">
        <v>39</v>
      </c>
      <c r="L716" s="496" t="s">
        <v>3407</v>
      </c>
      <c r="M716" s="496" t="s">
        <v>3455</v>
      </c>
    </row>
    <row r="717" spans="1:13" hidden="1">
      <c r="A717" s="496" t="s">
        <v>3406</v>
      </c>
      <c r="B717" s="536" t="s">
        <v>2079</v>
      </c>
      <c r="C717" s="496"/>
      <c r="D717" s="504" t="s">
        <v>2079</v>
      </c>
      <c r="E717" s="496" t="s">
        <v>1481</v>
      </c>
      <c r="F717" s="504" t="s">
        <v>2215</v>
      </c>
      <c r="G717" s="504" t="s">
        <v>2231</v>
      </c>
      <c r="H717" s="504" t="s">
        <v>3454</v>
      </c>
      <c r="I717" s="496"/>
      <c r="J717" s="496" t="s">
        <v>2195</v>
      </c>
      <c r="K717" s="504">
        <v>40</v>
      </c>
      <c r="L717" s="496" t="s">
        <v>3407</v>
      </c>
      <c r="M717" s="496" t="s">
        <v>3456</v>
      </c>
    </row>
    <row r="718" spans="1:13" hidden="1">
      <c r="A718" s="496" t="s">
        <v>3406</v>
      </c>
      <c r="B718" s="536" t="s">
        <v>2080</v>
      </c>
      <c r="C718" s="496"/>
      <c r="D718" s="504" t="s">
        <v>2080</v>
      </c>
      <c r="E718" s="496" t="s">
        <v>1483</v>
      </c>
      <c r="F718" s="504" t="s">
        <v>2215</v>
      </c>
      <c r="G718" s="24" t="s">
        <v>2202</v>
      </c>
      <c r="H718" s="504">
        <v>25</v>
      </c>
      <c r="I718" s="496"/>
      <c r="J718" s="496" t="s">
        <v>2195</v>
      </c>
      <c r="K718" s="504">
        <v>41</v>
      </c>
      <c r="L718" s="496" t="s">
        <v>3407</v>
      </c>
      <c r="M718" s="496" t="s">
        <v>3457</v>
      </c>
    </row>
    <row r="719" spans="1:13" hidden="1">
      <c r="A719" s="496" t="s">
        <v>3406</v>
      </c>
      <c r="B719" s="536" t="s">
        <v>2081</v>
      </c>
      <c r="C719" s="496"/>
      <c r="D719" s="504" t="s">
        <v>2081</v>
      </c>
      <c r="E719" s="496" t="s">
        <v>1484</v>
      </c>
      <c r="F719" s="504" t="s">
        <v>2215</v>
      </c>
      <c r="G719" s="24" t="s">
        <v>2271</v>
      </c>
      <c r="H719" s="504">
        <v>10</v>
      </c>
      <c r="I719" s="496"/>
      <c r="J719" s="496" t="s">
        <v>2195</v>
      </c>
      <c r="K719" s="504">
        <v>42</v>
      </c>
      <c r="L719" s="496" t="s">
        <v>3407</v>
      </c>
      <c r="M719" s="496" t="s">
        <v>3458</v>
      </c>
    </row>
    <row r="720" spans="1:13" hidden="1">
      <c r="A720" s="496" t="s">
        <v>3406</v>
      </c>
      <c r="B720" s="536" t="s">
        <v>149</v>
      </c>
      <c r="C720" s="496" t="s">
        <v>149</v>
      </c>
      <c r="D720" s="504"/>
      <c r="E720" s="540"/>
      <c r="F720" s="504" t="s">
        <v>2193</v>
      </c>
      <c r="G720" s="504" t="s">
        <v>2308</v>
      </c>
      <c r="H720" s="504">
        <v>26</v>
      </c>
      <c r="I720" s="496"/>
      <c r="J720" s="496" t="s">
        <v>2195</v>
      </c>
      <c r="K720" s="504">
        <v>43</v>
      </c>
      <c r="L720" s="496" t="s">
        <v>3407</v>
      </c>
      <c r="M720" s="496" t="s">
        <v>149</v>
      </c>
    </row>
    <row r="721" spans="1:13" hidden="1">
      <c r="A721" s="496" t="s">
        <v>3406</v>
      </c>
      <c r="B721" s="536" t="s">
        <v>151</v>
      </c>
      <c r="C721" s="496" t="s">
        <v>151</v>
      </c>
      <c r="D721" s="504"/>
      <c r="E721" s="540"/>
      <c r="F721" s="504" t="s">
        <v>2193</v>
      </c>
      <c r="G721" s="504" t="s">
        <v>2202</v>
      </c>
      <c r="H721" s="504">
        <v>10</v>
      </c>
      <c r="I721" s="496"/>
      <c r="J721" s="496" t="s">
        <v>2195</v>
      </c>
      <c r="K721" s="504">
        <v>44</v>
      </c>
      <c r="L721" s="496" t="s">
        <v>3407</v>
      </c>
      <c r="M721" s="496" t="s">
        <v>151</v>
      </c>
    </row>
    <row r="722" spans="1:13" hidden="1">
      <c r="A722" s="496" t="s">
        <v>3406</v>
      </c>
      <c r="B722" s="536" t="s">
        <v>153</v>
      </c>
      <c r="C722" s="496" t="s">
        <v>153</v>
      </c>
      <c r="D722" s="504"/>
      <c r="E722" s="540"/>
      <c r="F722" s="504" t="s">
        <v>2193</v>
      </c>
      <c r="G722" s="504" t="s">
        <v>2202</v>
      </c>
      <c r="H722" s="504">
        <v>4</v>
      </c>
      <c r="I722" s="496"/>
      <c r="J722" s="496" t="s">
        <v>2195</v>
      </c>
      <c r="K722" s="504">
        <v>45</v>
      </c>
      <c r="L722" s="496" t="s">
        <v>3407</v>
      </c>
      <c r="M722" s="496" t="s">
        <v>153</v>
      </c>
    </row>
    <row r="723" spans="1:13" hidden="1">
      <c r="A723" s="496" t="s">
        <v>3406</v>
      </c>
      <c r="B723" s="536" t="s">
        <v>155</v>
      </c>
      <c r="C723" s="496" t="s">
        <v>155</v>
      </c>
      <c r="D723" s="504"/>
      <c r="E723" s="540"/>
      <c r="F723" s="504" t="s">
        <v>2193</v>
      </c>
      <c r="G723" s="504" t="s">
        <v>2202</v>
      </c>
      <c r="H723" s="504">
        <v>2</v>
      </c>
      <c r="I723" s="496"/>
      <c r="J723" s="496" t="s">
        <v>2195</v>
      </c>
      <c r="K723" s="504">
        <v>46</v>
      </c>
      <c r="L723" s="496" t="s">
        <v>3407</v>
      </c>
      <c r="M723" s="496" t="s">
        <v>155</v>
      </c>
    </row>
    <row r="724" spans="1:13" hidden="1">
      <c r="A724" s="496" t="s">
        <v>3406</v>
      </c>
      <c r="B724" s="536" t="s">
        <v>157</v>
      </c>
      <c r="C724" s="496" t="s">
        <v>157</v>
      </c>
      <c r="D724" s="504"/>
      <c r="E724" s="540"/>
      <c r="F724" s="504" t="s">
        <v>2193</v>
      </c>
      <c r="G724" s="504" t="s">
        <v>2202</v>
      </c>
      <c r="H724" s="504">
        <v>2</v>
      </c>
      <c r="I724" s="496"/>
      <c r="J724" s="496" t="s">
        <v>2195</v>
      </c>
      <c r="K724" s="504">
        <v>47</v>
      </c>
      <c r="L724" s="496" t="s">
        <v>3407</v>
      </c>
      <c r="M724" s="496" t="s">
        <v>157</v>
      </c>
    </row>
    <row r="725" spans="1:13" hidden="1">
      <c r="A725" s="538" t="s">
        <v>3459</v>
      </c>
      <c r="B725" s="536" t="s">
        <v>34</v>
      </c>
      <c r="C725" s="504" t="s">
        <v>34</v>
      </c>
      <c r="D725" s="504" t="s">
        <v>3460</v>
      </c>
      <c r="E725" s="496" t="s">
        <v>1402</v>
      </c>
      <c r="F725" s="541"/>
      <c r="G725" s="496"/>
      <c r="H725" s="496"/>
      <c r="I725" s="496"/>
      <c r="J725" s="496" t="s">
        <v>2195</v>
      </c>
      <c r="K725" s="504">
        <v>1</v>
      </c>
      <c r="L725" s="509" t="s">
        <v>3461</v>
      </c>
      <c r="M725" s="504" t="s">
        <v>34</v>
      </c>
    </row>
    <row r="726" spans="1:13" hidden="1">
      <c r="A726" s="538" t="s">
        <v>3459</v>
      </c>
      <c r="B726" s="536" t="s">
        <v>37</v>
      </c>
      <c r="C726" s="496"/>
      <c r="D726" s="504" t="s">
        <v>37</v>
      </c>
      <c r="E726" s="496" t="s">
        <v>35</v>
      </c>
      <c r="F726" s="496"/>
      <c r="G726" s="496"/>
      <c r="H726" s="504"/>
      <c r="I726" s="496"/>
      <c r="J726" s="496" t="s">
        <v>2195</v>
      </c>
      <c r="K726" s="504">
        <v>2</v>
      </c>
      <c r="L726" s="538" t="s">
        <v>3461</v>
      </c>
      <c r="M726" s="496" t="s">
        <v>3462</v>
      </c>
    </row>
    <row r="727" spans="1:13" hidden="1">
      <c r="A727" s="538" t="s">
        <v>3459</v>
      </c>
      <c r="B727" s="536" t="s">
        <v>3463</v>
      </c>
      <c r="C727" s="496"/>
      <c r="D727" s="504" t="s">
        <v>3463</v>
      </c>
      <c r="E727" s="496" t="s">
        <v>3464</v>
      </c>
      <c r="F727" s="501"/>
      <c r="G727" s="496"/>
      <c r="H727" s="496"/>
      <c r="I727" s="496"/>
      <c r="J727" s="496" t="s">
        <v>2195</v>
      </c>
      <c r="K727" s="504">
        <v>3</v>
      </c>
      <c r="L727" s="538" t="s">
        <v>3461</v>
      </c>
      <c r="M727" s="496" t="s">
        <v>3465</v>
      </c>
    </row>
    <row r="728" spans="1:13" hidden="1">
      <c r="A728" s="538" t="s">
        <v>3459</v>
      </c>
      <c r="B728" s="536" t="s">
        <v>1749</v>
      </c>
      <c r="C728" s="496"/>
      <c r="D728" s="504" t="s">
        <v>1749</v>
      </c>
      <c r="E728" s="496" t="s">
        <v>1074</v>
      </c>
      <c r="F728" s="496"/>
      <c r="G728" s="496"/>
      <c r="H728" s="496"/>
      <c r="I728" s="496"/>
      <c r="J728" s="496" t="s">
        <v>2195</v>
      </c>
      <c r="K728" s="504">
        <v>4</v>
      </c>
      <c r="L728" s="538" t="s">
        <v>3461</v>
      </c>
      <c r="M728" s="496" t="s">
        <v>3466</v>
      </c>
    </row>
    <row r="729" spans="1:13" hidden="1">
      <c r="A729" s="538" t="s">
        <v>3459</v>
      </c>
      <c r="B729" s="536" t="s">
        <v>3467</v>
      </c>
      <c r="C729" s="496"/>
      <c r="D729" s="504" t="s">
        <v>3467</v>
      </c>
      <c r="E729" s="496" t="s">
        <v>3468</v>
      </c>
      <c r="F729" s="496"/>
      <c r="G729" s="496"/>
      <c r="H729" s="496"/>
      <c r="I729" s="496"/>
      <c r="J729" s="496" t="s">
        <v>2195</v>
      </c>
      <c r="K729" s="504">
        <v>5</v>
      </c>
      <c r="L729" s="538" t="s">
        <v>3461</v>
      </c>
      <c r="M729" s="496" t="s">
        <v>3469</v>
      </c>
    </row>
    <row r="730" spans="1:13" hidden="1">
      <c r="A730" s="538" t="s">
        <v>3459</v>
      </c>
      <c r="B730" s="536" t="s">
        <v>465</v>
      </c>
      <c r="C730" s="496"/>
      <c r="D730" s="504" t="s">
        <v>465</v>
      </c>
      <c r="E730" s="496" t="s">
        <v>251</v>
      </c>
      <c r="F730" s="496"/>
      <c r="G730" s="496"/>
      <c r="H730" s="496"/>
      <c r="I730" s="496"/>
      <c r="J730" s="496" t="s">
        <v>2195</v>
      </c>
      <c r="K730" s="504">
        <v>6</v>
      </c>
      <c r="L730" s="538" t="s">
        <v>3461</v>
      </c>
      <c r="M730" s="496" t="s">
        <v>3470</v>
      </c>
    </row>
    <row r="731" spans="1:13" hidden="1">
      <c r="A731" s="538" t="s">
        <v>3459</v>
      </c>
      <c r="B731" s="536" t="s">
        <v>3471</v>
      </c>
      <c r="C731" s="496"/>
      <c r="D731" s="504" t="s">
        <v>3471</v>
      </c>
      <c r="E731" s="496" t="s">
        <v>3472</v>
      </c>
      <c r="F731" s="496"/>
      <c r="G731" s="496"/>
      <c r="H731" s="496"/>
      <c r="I731" s="496"/>
      <c r="J731" s="496" t="s">
        <v>2195</v>
      </c>
      <c r="K731" s="504">
        <v>7</v>
      </c>
      <c r="L731" s="538" t="s">
        <v>3461</v>
      </c>
      <c r="M731" s="496" t="s">
        <v>3473</v>
      </c>
    </row>
    <row r="732" spans="1:13" hidden="1">
      <c r="A732" s="538" t="s">
        <v>3459</v>
      </c>
      <c r="B732" s="536" t="s">
        <v>3474</v>
      </c>
      <c r="C732" s="496"/>
      <c r="D732" s="504" t="s">
        <v>3474</v>
      </c>
      <c r="E732" s="519" t="s">
        <v>3475</v>
      </c>
      <c r="F732" s="496"/>
      <c r="G732" s="496"/>
      <c r="H732" s="496"/>
      <c r="I732" s="496"/>
      <c r="J732" s="496" t="s">
        <v>2195</v>
      </c>
      <c r="K732" s="504">
        <v>8</v>
      </c>
      <c r="L732" s="538" t="s">
        <v>3461</v>
      </c>
      <c r="M732" s="496" t="s">
        <v>3476</v>
      </c>
    </row>
    <row r="733" spans="1:13" hidden="1">
      <c r="A733" s="538" t="s">
        <v>3459</v>
      </c>
      <c r="B733" s="536" t="s">
        <v>3477</v>
      </c>
      <c r="C733" s="496"/>
      <c r="D733" s="504" t="s">
        <v>3477</v>
      </c>
      <c r="E733" s="496" t="s">
        <v>3478</v>
      </c>
      <c r="F733" s="496"/>
      <c r="G733" s="496"/>
      <c r="H733" s="496"/>
      <c r="I733" s="496"/>
      <c r="J733" s="496" t="s">
        <v>2195</v>
      </c>
      <c r="K733" s="504">
        <v>9</v>
      </c>
      <c r="L733" s="538" t="s">
        <v>3461</v>
      </c>
      <c r="M733" s="496" t="s">
        <v>3479</v>
      </c>
    </row>
    <row r="734" spans="1:13" hidden="1">
      <c r="A734" s="538" t="s">
        <v>3459</v>
      </c>
      <c r="B734" s="536" t="s">
        <v>3480</v>
      </c>
      <c r="C734" s="496"/>
      <c r="D734" s="504" t="s">
        <v>3480</v>
      </c>
      <c r="E734" s="496" t="s">
        <v>3481</v>
      </c>
      <c r="F734" s="496"/>
      <c r="G734" s="496"/>
      <c r="H734" s="496"/>
      <c r="I734" s="496"/>
      <c r="J734" s="496" t="s">
        <v>2195</v>
      </c>
      <c r="K734" s="504">
        <v>10</v>
      </c>
      <c r="L734" s="538" t="s">
        <v>3461</v>
      </c>
      <c r="M734" s="496" t="s">
        <v>3482</v>
      </c>
    </row>
    <row r="735" spans="1:13" hidden="1">
      <c r="A735" s="538" t="s">
        <v>3459</v>
      </c>
      <c r="B735" s="536" t="s">
        <v>3483</v>
      </c>
      <c r="C735" s="496"/>
      <c r="D735" s="504" t="s">
        <v>3483</v>
      </c>
      <c r="E735" s="496" t="s">
        <v>3484</v>
      </c>
      <c r="F735" s="496"/>
      <c r="G735" s="496"/>
      <c r="H735" s="496"/>
      <c r="I735" s="496"/>
      <c r="J735" s="496" t="s">
        <v>2195</v>
      </c>
      <c r="K735" s="504">
        <v>11</v>
      </c>
      <c r="L735" s="538" t="s">
        <v>3461</v>
      </c>
      <c r="M735" s="496" t="s">
        <v>3485</v>
      </c>
    </row>
    <row r="736" spans="1:13" hidden="1">
      <c r="A736" s="538" t="s">
        <v>3459</v>
      </c>
      <c r="B736" s="536" t="s">
        <v>3486</v>
      </c>
      <c r="C736" s="496"/>
      <c r="D736" s="504" t="s">
        <v>3486</v>
      </c>
      <c r="E736" s="60" t="s">
        <v>3487</v>
      </c>
      <c r="F736" s="496"/>
      <c r="G736" s="496"/>
      <c r="H736" s="496"/>
      <c r="I736" s="496"/>
      <c r="J736" s="496" t="s">
        <v>2195</v>
      </c>
      <c r="K736" s="504">
        <v>12</v>
      </c>
      <c r="L736" s="538" t="s">
        <v>3461</v>
      </c>
      <c r="M736" s="496" t="s">
        <v>3488</v>
      </c>
    </row>
    <row r="737" spans="1:13" hidden="1">
      <c r="A737" s="538" t="s">
        <v>3459</v>
      </c>
      <c r="B737" s="536" t="s">
        <v>1132</v>
      </c>
      <c r="C737" s="496"/>
      <c r="D737" s="504" t="s">
        <v>1132</v>
      </c>
      <c r="E737" s="496" t="s">
        <v>659</v>
      </c>
      <c r="F737" s="496"/>
      <c r="G737" s="496"/>
      <c r="H737" s="496"/>
      <c r="I737" s="496"/>
      <c r="J737" s="496" t="s">
        <v>2195</v>
      </c>
      <c r="K737" s="504">
        <v>13</v>
      </c>
      <c r="L737" s="538" t="s">
        <v>3461</v>
      </c>
      <c r="M737" s="496" t="s">
        <v>3489</v>
      </c>
    </row>
    <row r="738" spans="1:13" hidden="1">
      <c r="A738" s="538" t="s">
        <v>3459</v>
      </c>
      <c r="B738" s="536" t="s">
        <v>3490</v>
      </c>
      <c r="C738" s="496"/>
      <c r="D738" s="504" t="s">
        <v>3490</v>
      </c>
      <c r="E738" s="60" t="s">
        <v>3491</v>
      </c>
      <c r="F738" s="496"/>
      <c r="G738" s="496"/>
      <c r="H738" s="496"/>
      <c r="I738" s="496"/>
      <c r="J738" s="496" t="s">
        <v>2195</v>
      </c>
      <c r="K738" s="504">
        <v>14</v>
      </c>
      <c r="L738" s="538" t="s">
        <v>3461</v>
      </c>
      <c r="M738" s="496" t="s">
        <v>3492</v>
      </c>
    </row>
    <row r="739" spans="1:13" hidden="1">
      <c r="A739" s="538" t="s">
        <v>3459</v>
      </c>
      <c r="B739" s="536" t="s">
        <v>3493</v>
      </c>
      <c r="C739" s="496"/>
      <c r="D739" s="504" t="s">
        <v>3493</v>
      </c>
      <c r="E739" s="496" t="s">
        <v>3494</v>
      </c>
      <c r="F739" s="496"/>
      <c r="G739" s="496"/>
      <c r="H739" s="496"/>
      <c r="I739" s="496"/>
      <c r="J739" s="496" t="s">
        <v>2195</v>
      </c>
      <c r="K739" s="504">
        <v>15</v>
      </c>
      <c r="L739" s="538" t="s">
        <v>3461</v>
      </c>
      <c r="M739" s="496" t="s">
        <v>3495</v>
      </c>
    </row>
    <row r="740" spans="1:13" hidden="1">
      <c r="A740" s="538" t="s">
        <v>3459</v>
      </c>
      <c r="B740" s="536" t="s">
        <v>3496</v>
      </c>
      <c r="C740" s="496"/>
      <c r="D740" s="504" t="s">
        <v>3496</v>
      </c>
      <c r="E740" s="496" t="s">
        <v>3497</v>
      </c>
      <c r="F740" s="496"/>
      <c r="G740" s="496"/>
      <c r="H740" s="496"/>
      <c r="I740" s="496"/>
      <c r="J740" s="496" t="s">
        <v>2195</v>
      </c>
      <c r="K740" s="504">
        <v>16</v>
      </c>
      <c r="L740" s="538" t="s">
        <v>3461</v>
      </c>
      <c r="M740" s="496" t="s">
        <v>3498</v>
      </c>
    </row>
    <row r="741" spans="1:13" hidden="1">
      <c r="A741" s="538" t="s">
        <v>3459</v>
      </c>
      <c r="B741" s="536" t="s">
        <v>1126</v>
      </c>
      <c r="C741" s="496"/>
      <c r="D741" s="504" t="s">
        <v>1126</v>
      </c>
      <c r="E741" s="504" t="s">
        <v>656</v>
      </c>
      <c r="F741" s="496"/>
      <c r="G741" s="496"/>
      <c r="H741" s="496"/>
      <c r="I741" s="496"/>
      <c r="J741" s="496" t="s">
        <v>2195</v>
      </c>
      <c r="K741" s="504">
        <v>17</v>
      </c>
      <c r="L741" s="538" t="s">
        <v>3461</v>
      </c>
      <c r="M741" s="496" t="s">
        <v>3499</v>
      </c>
    </row>
    <row r="742" spans="1:13" hidden="1">
      <c r="A742" s="538" t="s">
        <v>3459</v>
      </c>
      <c r="B742" s="536" t="s">
        <v>3500</v>
      </c>
      <c r="C742" s="496"/>
      <c r="D742" s="504" t="s">
        <v>3500</v>
      </c>
      <c r="E742" s="496" t="s">
        <v>3501</v>
      </c>
      <c r="F742" s="496"/>
      <c r="G742" s="496"/>
      <c r="H742" s="496"/>
      <c r="I742" s="496"/>
      <c r="J742" s="496" t="s">
        <v>2195</v>
      </c>
      <c r="K742" s="504">
        <v>18</v>
      </c>
      <c r="L742" s="538" t="s">
        <v>3461</v>
      </c>
      <c r="M742" s="496" t="s">
        <v>3502</v>
      </c>
    </row>
    <row r="743" spans="1:13" hidden="1">
      <c r="A743" s="538" t="s">
        <v>3459</v>
      </c>
      <c r="B743" s="536" t="s">
        <v>3503</v>
      </c>
      <c r="C743" s="496"/>
      <c r="D743" s="504" t="s">
        <v>3503</v>
      </c>
      <c r="E743" s="60" t="s">
        <v>3504</v>
      </c>
      <c r="F743" s="501"/>
      <c r="G743" s="496"/>
      <c r="H743" s="496"/>
      <c r="I743" s="496"/>
      <c r="J743" s="496" t="s">
        <v>2195</v>
      </c>
      <c r="K743" s="504">
        <v>19</v>
      </c>
      <c r="L743" s="538" t="s">
        <v>3461</v>
      </c>
      <c r="M743" s="496" t="s">
        <v>3505</v>
      </c>
    </row>
    <row r="744" spans="1:13" hidden="1">
      <c r="A744" s="538" t="s">
        <v>3459</v>
      </c>
      <c r="B744" s="536" t="s">
        <v>836</v>
      </c>
      <c r="C744" s="496"/>
      <c r="D744" s="504" t="s">
        <v>836</v>
      </c>
      <c r="E744" s="496" t="s">
        <v>441</v>
      </c>
      <c r="F744" s="501"/>
      <c r="G744" s="496"/>
      <c r="H744" s="496"/>
      <c r="I744" s="496"/>
      <c r="J744" s="496" t="s">
        <v>2195</v>
      </c>
      <c r="K744" s="504">
        <v>20</v>
      </c>
      <c r="L744" s="538" t="s">
        <v>3461</v>
      </c>
      <c r="M744" s="496" t="s">
        <v>3506</v>
      </c>
    </row>
    <row r="745" spans="1:13" hidden="1">
      <c r="A745" s="538" t="s">
        <v>3459</v>
      </c>
      <c r="B745" s="536" t="s">
        <v>3507</v>
      </c>
      <c r="C745" s="496"/>
      <c r="D745" s="504" t="s">
        <v>3507</v>
      </c>
      <c r="E745" s="542" t="s">
        <v>3508</v>
      </c>
      <c r="F745" s="496"/>
      <c r="G745" s="496"/>
      <c r="H745" s="496"/>
      <c r="I745" s="496"/>
      <c r="J745" s="496" t="s">
        <v>2195</v>
      </c>
      <c r="K745" s="504">
        <v>21</v>
      </c>
      <c r="L745" s="538" t="s">
        <v>3461</v>
      </c>
      <c r="M745" s="496" t="s">
        <v>3509</v>
      </c>
    </row>
    <row r="746" spans="1:13" hidden="1">
      <c r="A746" s="538" t="s">
        <v>3459</v>
      </c>
      <c r="B746" s="536" t="s">
        <v>3510</v>
      </c>
      <c r="C746" s="496"/>
      <c r="D746" s="504" t="s">
        <v>3510</v>
      </c>
      <c r="E746" s="16" t="s">
        <v>3511</v>
      </c>
      <c r="F746" s="496"/>
      <c r="G746" s="496"/>
      <c r="H746" s="496"/>
      <c r="I746" s="496"/>
      <c r="J746" s="496" t="s">
        <v>2195</v>
      </c>
      <c r="K746" s="504">
        <v>22</v>
      </c>
      <c r="L746" s="538" t="s">
        <v>3461</v>
      </c>
      <c r="M746" s="496" t="s">
        <v>3512</v>
      </c>
    </row>
    <row r="747" spans="1:13" hidden="1">
      <c r="A747" s="538" t="s">
        <v>3459</v>
      </c>
      <c r="B747" s="536" t="s">
        <v>3513</v>
      </c>
      <c r="C747" s="496"/>
      <c r="D747" s="504" t="s">
        <v>3513</v>
      </c>
      <c r="E747" s="45" t="s">
        <v>3514</v>
      </c>
      <c r="F747" s="496"/>
      <c r="G747" s="496"/>
      <c r="H747" s="496"/>
      <c r="I747" s="496"/>
      <c r="J747" s="496" t="s">
        <v>2195</v>
      </c>
      <c r="K747" s="504">
        <v>23</v>
      </c>
      <c r="L747" s="538" t="s">
        <v>3461</v>
      </c>
      <c r="M747" s="496" t="s">
        <v>3515</v>
      </c>
    </row>
    <row r="748" spans="1:13" hidden="1">
      <c r="A748" s="538" t="s">
        <v>3459</v>
      </c>
      <c r="B748" s="536" t="s">
        <v>3516</v>
      </c>
      <c r="C748" s="496"/>
      <c r="D748" s="504" t="s">
        <v>3516</v>
      </c>
      <c r="E748" s="16" t="s">
        <v>3517</v>
      </c>
      <c r="F748" s="496"/>
      <c r="G748" s="496"/>
      <c r="H748" s="496"/>
      <c r="I748" s="496"/>
      <c r="J748" s="496" t="s">
        <v>2195</v>
      </c>
      <c r="K748" s="504">
        <v>24</v>
      </c>
      <c r="L748" s="538" t="s">
        <v>3461</v>
      </c>
      <c r="M748" s="496" t="s">
        <v>3518</v>
      </c>
    </row>
    <row r="749" spans="1:13" hidden="1">
      <c r="A749" s="538" t="s">
        <v>3459</v>
      </c>
      <c r="B749" s="536" t="s">
        <v>3519</v>
      </c>
      <c r="C749" s="496"/>
      <c r="D749" s="504" t="s">
        <v>3519</v>
      </c>
      <c r="E749" s="542" t="s">
        <v>3520</v>
      </c>
      <c r="F749" s="501"/>
      <c r="G749" s="496"/>
      <c r="H749" s="496"/>
      <c r="I749" s="496"/>
      <c r="J749" s="496" t="s">
        <v>2195</v>
      </c>
      <c r="K749" s="504">
        <v>25</v>
      </c>
      <c r="L749" s="538" t="s">
        <v>3461</v>
      </c>
      <c r="M749" s="496" t="s">
        <v>3521</v>
      </c>
    </row>
    <row r="750" spans="1:13" hidden="1">
      <c r="A750" s="538" t="s">
        <v>3459</v>
      </c>
      <c r="B750" s="536" t="s">
        <v>3522</v>
      </c>
      <c r="C750" s="496"/>
      <c r="D750" s="504" t="s">
        <v>3522</v>
      </c>
      <c r="E750" s="542" t="s">
        <v>3523</v>
      </c>
      <c r="F750" s="496"/>
      <c r="G750" s="496"/>
      <c r="H750" s="496"/>
      <c r="I750" s="496"/>
      <c r="J750" s="496" t="s">
        <v>2195</v>
      </c>
      <c r="K750" s="504">
        <v>26</v>
      </c>
      <c r="L750" s="538" t="s">
        <v>3461</v>
      </c>
      <c r="M750" s="496" t="s">
        <v>3524</v>
      </c>
    </row>
    <row r="751" spans="1:13" hidden="1">
      <c r="A751" s="538" t="s">
        <v>3459</v>
      </c>
      <c r="B751" s="536" t="s">
        <v>3525</v>
      </c>
      <c r="C751" s="496"/>
      <c r="D751" s="504" t="s">
        <v>3525</v>
      </c>
      <c r="E751" s="542" t="s">
        <v>3526</v>
      </c>
      <c r="F751" s="496"/>
      <c r="G751" s="496"/>
      <c r="H751" s="496"/>
      <c r="I751" s="496"/>
      <c r="J751" s="496" t="s">
        <v>2195</v>
      </c>
      <c r="K751" s="504">
        <v>27</v>
      </c>
      <c r="L751" s="538" t="s">
        <v>3461</v>
      </c>
      <c r="M751" s="496" t="s">
        <v>3527</v>
      </c>
    </row>
    <row r="752" spans="1:13" hidden="1">
      <c r="A752" s="538" t="s">
        <v>3459</v>
      </c>
      <c r="B752" s="536" t="s">
        <v>3064</v>
      </c>
      <c r="C752" s="496"/>
      <c r="D752" s="504" t="s">
        <v>3064</v>
      </c>
      <c r="E752" s="496" t="s">
        <v>3065</v>
      </c>
      <c r="F752" s="496"/>
      <c r="G752" s="496"/>
      <c r="H752" s="496"/>
      <c r="I752" s="496"/>
      <c r="J752" s="496" t="s">
        <v>2195</v>
      </c>
      <c r="K752" s="504">
        <v>28</v>
      </c>
      <c r="L752" s="538" t="s">
        <v>3461</v>
      </c>
      <c r="M752" s="496" t="s">
        <v>3528</v>
      </c>
    </row>
    <row r="753" spans="1:13" hidden="1">
      <c r="A753" s="538" t="s">
        <v>3459</v>
      </c>
      <c r="B753" s="536" t="s">
        <v>3529</v>
      </c>
      <c r="C753" s="496"/>
      <c r="D753" s="504" t="s">
        <v>3529</v>
      </c>
      <c r="E753" s="496" t="s">
        <v>3530</v>
      </c>
      <c r="F753" s="496"/>
      <c r="G753" s="496"/>
      <c r="H753" s="496"/>
      <c r="I753" s="496"/>
      <c r="J753" s="496" t="s">
        <v>2195</v>
      </c>
      <c r="K753" s="504">
        <v>29</v>
      </c>
      <c r="L753" s="538" t="s">
        <v>3461</v>
      </c>
      <c r="M753" s="496" t="s">
        <v>3531</v>
      </c>
    </row>
    <row r="754" spans="1:13" hidden="1">
      <c r="A754" s="538" t="s">
        <v>3459</v>
      </c>
      <c r="B754" s="536" t="s">
        <v>3532</v>
      </c>
      <c r="C754" s="496"/>
      <c r="D754" s="504" t="s">
        <v>3532</v>
      </c>
      <c r="E754" s="496" t="s">
        <v>3533</v>
      </c>
      <c r="F754" s="501"/>
      <c r="G754" s="496"/>
      <c r="H754" s="496"/>
      <c r="I754" s="496"/>
      <c r="J754" s="496" t="s">
        <v>2195</v>
      </c>
      <c r="K754" s="504">
        <v>30</v>
      </c>
      <c r="L754" s="538" t="s">
        <v>3461</v>
      </c>
      <c r="M754" s="496" t="s">
        <v>3534</v>
      </c>
    </row>
    <row r="755" spans="1:13" hidden="1">
      <c r="A755" s="538" t="s">
        <v>3459</v>
      </c>
      <c r="B755" s="536"/>
      <c r="C755" s="496"/>
      <c r="D755" s="504"/>
      <c r="E755" s="496" t="s">
        <v>3535</v>
      </c>
      <c r="F755" s="496"/>
      <c r="G755" s="496"/>
      <c r="H755" s="496"/>
      <c r="I755" s="496"/>
      <c r="J755" s="496" t="s">
        <v>2195</v>
      </c>
      <c r="K755" s="504">
        <v>31</v>
      </c>
      <c r="L755" s="538" t="s">
        <v>3461</v>
      </c>
      <c r="M755" s="496" t="s">
        <v>3536</v>
      </c>
    </row>
    <row r="756" spans="1:13" hidden="1">
      <c r="A756" s="538" t="s">
        <v>3459</v>
      </c>
      <c r="B756" s="536"/>
      <c r="C756" s="496"/>
      <c r="D756" s="504"/>
      <c r="E756" s="496" t="s">
        <v>3537</v>
      </c>
      <c r="F756" s="496"/>
      <c r="G756" s="496"/>
      <c r="H756" s="496"/>
      <c r="I756" s="496"/>
      <c r="J756" s="496" t="s">
        <v>2195</v>
      </c>
      <c r="K756" s="504">
        <v>32</v>
      </c>
      <c r="L756" s="538" t="s">
        <v>3461</v>
      </c>
      <c r="M756" s="496" t="s">
        <v>3538</v>
      </c>
    </row>
    <row r="757" spans="1:13" hidden="1">
      <c r="A757" s="538" t="s">
        <v>3459</v>
      </c>
      <c r="B757" s="536" t="s">
        <v>3539</v>
      </c>
      <c r="C757" s="496"/>
      <c r="D757" s="504" t="s">
        <v>3539</v>
      </c>
      <c r="E757" s="496" t="s">
        <v>3540</v>
      </c>
      <c r="F757" s="496"/>
      <c r="G757" s="496"/>
      <c r="H757" s="496"/>
      <c r="I757" s="496"/>
      <c r="J757" s="496" t="s">
        <v>2195</v>
      </c>
      <c r="K757" s="504">
        <v>33</v>
      </c>
      <c r="L757" s="538" t="s">
        <v>3461</v>
      </c>
      <c r="M757" s="496" t="s">
        <v>3541</v>
      </c>
    </row>
    <row r="758" spans="1:13" hidden="1">
      <c r="A758" s="538" t="s">
        <v>3459</v>
      </c>
      <c r="B758" s="536" t="s">
        <v>3542</v>
      </c>
      <c r="C758" s="496"/>
      <c r="D758" s="504" t="s">
        <v>3542</v>
      </c>
      <c r="E758" s="542" t="s">
        <v>3543</v>
      </c>
      <c r="F758" s="496"/>
      <c r="G758" s="496"/>
      <c r="H758" s="496"/>
      <c r="I758" s="496"/>
      <c r="J758" s="496" t="s">
        <v>2195</v>
      </c>
      <c r="K758" s="504">
        <v>34</v>
      </c>
      <c r="L758" s="538" t="s">
        <v>3461</v>
      </c>
      <c r="M758" s="496" t="s">
        <v>3544</v>
      </c>
    </row>
    <row r="759" spans="1:13" hidden="1">
      <c r="A759" s="538" t="s">
        <v>3459</v>
      </c>
      <c r="B759" s="536" t="s">
        <v>3545</v>
      </c>
      <c r="C759" s="496"/>
      <c r="D759" s="504" t="s">
        <v>3545</v>
      </c>
      <c r="E759" s="542" t="s">
        <v>3546</v>
      </c>
      <c r="F759" s="496"/>
      <c r="G759" s="496"/>
      <c r="H759" s="496"/>
      <c r="I759" s="496"/>
      <c r="J759" s="496" t="s">
        <v>2195</v>
      </c>
      <c r="K759" s="504">
        <v>35</v>
      </c>
      <c r="L759" s="538" t="s">
        <v>3461</v>
      </c>
      <c r="M759" s="496" t="s">
        <v>3547</v>
      </c>
    </row>
    <row r="760" spans="1:13" hidden="1">
      <c r="A760" s="538" t="s">
        <v>3459</v>
      </c>
      <c r="B760" s="536" t="s">
        <v>3548</v>
      </c>
      <c r="C760" s="496"/>
      <c r="D760" s="504" t="s">
        <v>3548</v>
      </c>
      <c r="E760" s="496" t="s">
        <v>3549</v>
      </c>
      <c r="F760" s="496"/>
      <c r="G760" s="496"/>
      <c r="H760" s="496"/>
      <c r="I760" s="496"/>
      <c r="J760" s="496" t="s">
        <v>2195</v>
      </c>
      <c r="K760" s="504">
        <v>36</v>
      </c>
      <c r="L760" s="538" t="s">
        <v>3461</v>
      </c>
      <c r="M760" s="496" t="s">
        <v>3550</v>
      </c>
    </row>
    <row r="761" spans="1:13" hidden="1">
      <c r="A761" s="538" t="s">
        <v>3459</v>
      </c>
      <c r="B761" s="536" t="s">
        <v>3551</v>
      </c>
      <c r="C761" s="496"/>
      <c r="D761" s="504" t="s">
        <v>3551</v>
      </c>
      <c r="E761" s="496" t="s">
        <v>3552</v>
      </c>
      <c r="F761" s="496"/>
      <c r="G761" s="496"/>
      <c r="H761" s="496"/>
      <c r="I761" s="496"/>
      <c r="J761" s="496" t="s">
        <v>2195</v>
      </c>
      <c r="K761" s="504">
        <v>37</v>
      </c>
      <c r="L761" s="538" t="s">
        <v>3461</v>
      </c>
      <c r="M761" s="496" t="s">
        <v>3553</v>
      </c>
    </row>
    <row r="762" spans="1:13" hidden="1">
      <c r="A762" s="538" t="s">
        <v>3459</v>
      </c>
      <c r="B762" s="536" t="s">
        <v>3554</v>
      </c>
      <c r="C762" s="496"/>
      <c r="D762" s="504" t="s">
        <v>3554</v>
      </c>
      <c r="E762" s="496" t="s">
        <v>3555</v>
      </c>
      <c r="F762" s="496"/>
      <c r="G762" s="496"/>
      <c r="H762" s="496"/>
      <c r="I762" s="496"/>
      <c r="J762" s="496" t="s">
        <v>2195</v>
      </c>
      <c r="K762" s="504">
        <v>38</v>
      </c>
      <c r="L762" s="538" t="s">
        <v>3461</v>
      </c>
      <c r="M762" s="496" t="s">
        <v>3556</v>
      </c>
    </row>
    <row r="763" spans="1:13" hidden="1">
      <c r="A763" s="538" t="s">
        <v>3459</v>
      </c>
      <c r="B763" s="536" t="s">
        <v>3557</v>
      </c>
      <c r="C763" s="496"/>
      <c r="D763" s="504" t="s">
        <v>3557</v>
      </c>
      <c r="E763" s="496" t="s">
        <v>3558</v>
      </c>
      <c r="F763" s="496"/>
      <c r="G763" s="496"/>
      <c r="H763" s="496"/>
      <c r="I763" s="496"/>
      <c r="J763" s="496" t="s">
        <v>2195</v>
      </c>
      <c r="K763" s="504">
        <v>39</v>
      </c>
      <c r="L763" s="538" t="s">
        <v>3461</v>
      </c>
      <c r="M763" s="496" t="s">
        <v>3559</v>
      </c>
    </row>
    <row r="764" spans="1:13" hidden="1">
      <c r="A764" s="538" t="s">
        <v>3459</v>
      </c>
      <c r="B764" s="536" t="s">
        <v>3560</v>
      </c>
      <c r="C764" s="496"/>
      <c r="D764" s="504" t="s">
        <v>3560</v>
      </c>
      <c r="E764" s="496" t="s">
        <v>3561</v>
      </c>
      <c r="F764" s="496"/>
      <c r="G764" s="496"/>
      <c r="H764" s="496"/>
      <c r="I764" s="496"/>
      <c r="J764" s="496" t="s">
        <v>2195</v>
      </c>
      <c r="K764" s="504">
        <v>40</v>
      </c>
      <c r="L764" s="538" t="s">
        <v>3461</v>
      </c>
      <c r="M764" s="496" t="s">
        <v>3562</v>
      </c>
    </row>
    <row r="765" spans="1:13" hidden="1">
      <c r="A765" s="538" t="s">
        <v>3459</v>
      </c>
      <c r="B765" s="536" t="s">
        <v>3563</v>
      </c>
      <c r="C765" s="496"/>
      <c r="D765" s="504" t="s">
        <v>3563</v>
      </c>
      <c r="E765" s="496" t="s">
        <v>3564</v>
      </c>
      <c r="F765" s="496"/>
      <c r="G765" s="496"/>
      <c r="H765" s="496"/>
      <c r="I765" s="496"/>
      <c r="J765" s="496" t="s">
        <v>2195</v>
      </c>
      <c r="K765" s="504">
        <v>41</v>
      </c>
      <c r="L765" s="538" t="s">
        <v>3461</v>
      </c>
      <c r="M765" s="496" t="s">
        <v>3565</v>
      </c>
    </row>
    <row r="766" spans="1:13" hidden="1">
      <c r="A766" s="538" t="s">
        <v>3459</v>
      </c>
      <c r="B766" s="536" t="s">
        <v>3566</v>
      </c>
      <c r="C766" s="496"/>
      <c r="D766" s="504" t="s">
        <v>3566</v>
      </c>
      <c r="E766" s="496" t="s">
        <v>3567</v>
      </c>
      <c r="F766" s="496"/>
      <c r="G766" s="496"/>
      <c r="H766" s="496"/>
      <c r="I766" s="496"/>
      <c r="J766" s="496" t="s">
        <v>2195</v>
      </c>
      <c r="K766" s="504">
        <v>42</v>
      </c>
      <c r="L766" s="538" t="s">
        <v>3461</v>
      </c>
      <c r="M766" s="496" t="s">
        <v>3568</v>
      </c>
    </row>
    <row r="767" spans="1:13" hidden="1">
      <c r="A767" s="538" t="s">
        <v>3459</v>
      </c>
      <c r="B767" s="536" t="s">
        <v>3569</v>
      </c>
      <c r="C767" s="496"/>
      <c r="D767" s="504" t="s">
        <v>3569</v>
      </c>
      <c r="E767" s="496" t="s">
        <v>3570</v>
      </c>
      <c r="F767" s="496"/>
      <c r="G767" s="496"/>
      <c r="H767" s="496"/>
      <c r="I767" s="496"/>
      <c r="J767" s="496" t="s">
        <v>2195</v>
      </c>
      <c r="K767" s="504">
        <v>43</v>
      </c>
      <c r="L767" s="538" t="s">
        <v>3461</v>
      </c>
      <c r="M767" s="496" t="s">
        <v>3571</v>
      </c>
    </row>
    <row r="768" spans="1:13" hidden="1">
      <c r="A768" s="538" t="s">
        <v>3459</v>
      </c>
      <c r="B768" s="536" t="s">
        <v>3572</v>
      </c>
      <c r="C768" s="496"/>
      <c r="D768" s="504" t="s">
        <v>3572</v>
      </c>
      <c r="E768" s="496" t="s">
        <v>3573</v>
      </c>
      <c r="F768" s="496"/>
      <c r="G768" s="496"/>
      <c r="H768" s="496"/>
      <c r="I768" s="496"/>
      <c r="J768" s="496" t="s">
        <v>2195</v>
      </c>
      <c r="K768" s="504">
        <v>44</v>
      </c>
      <c r="L768" s="538" t="s">
        <v>3461</v>
      </c>
      <c r="M768" s="496" t="s">
        <v>3574</v>
      </c>
    </row>
    <row r="769" spans="1:13" hidden="1">
      <c r="A769" s="538" t="s">
        <v>3459</v>
      </c>
      <c r="B769" s="536" t="s">
        <v>3575</v>
      </c>
      <c r="C769" s="496"/>
      <c r="D769" s="504" t="s">
        <v>3575</v>
      </c>
      <c r="E769" s="496" t="s">
        <v>3576</v>
      </c>
      <c r="F769" s="496"/>
      <c r="G769" s="496"/>
      <c r="H769" s="496"/>
      <c r="I769" s="496"/>
      <c r="J769" s="496" t="s">
        <v>2195</v>
      </c>
      <c r="K769" s="504">
        <v>45</v>
      </c>
      <c r="L769" s="538" t="s">
        <v>3461</v>
      </c>
      <c r="M769" s="496" t="s">
        <v>3577</v>
      </c>
    </row>
    <row r="770" spans="1:13" hidden="1">
      <c r="A770" s="538" t="s">
        <v>3459</v>
      </c>
      <c r="B770" s="536" t="s">
        <v>3578</v>
      </c>
      <c r="C770" s="496"/>
      <c r="D770" s="504" t="s">
        <v>3578</v>
      </c>
      <c r="E770" s="496" t="s">
        <v>3579</v>
      </c>
      <c r="F770" s="496"/>
      <c r="G770" s="496"/>
      <c r="H770" s="496"/>
      <c r="I770" s="496"/>
      <c r="J770" s="496" t="s">
        <v>2195</v>
      </c>
      <c r="K770" s="504">
        <v>46</v>
      </c>
      <c r="L770" s="538" t="s">
        <v>3461</v>
      </c>
      <c r="M770" s="496" t="s">
        <v>3580</v>
      </c>
    </row>
    <row r="771" spans="1:13" hidden="1">
      <c r="A771" s="538" t="s">
        <v>3459</v>
      </c>
      <c r="B771" s="536" t="s">
        <v>3581</v>
      </c>
      <c r="C771" s="496"/>
      <c r="D771" s="504" t="s">
        <v>3581</v>
      </c>
      <c r="E771" s="496" t="s">
        <v>3582</v>
      </c>
      <c r="F771" s="496"/>
      <c r="G771" s="496"/>
      <c r="H771" s="496"/>
      <c r="I771" s="496"/>
      <c r="J771" s="496" t="s">
        <v>2195</v>
      </c>
      <c r="K771" s="504">
        <v>47</v>
      </c>
      <c r="L771" s="538" t="s">
        <v>3461</v>
      </c>
      <c r="M771" s="496" t="s">
        <v>3583</v>
      </c>
    </row>
    <row r="772" spans="1:13" hidden="1">
      <c r="A772" s="538" t="s">
        <v>3459</v>
      </c>
      <c r="B772" s="536" t="s">
        <v>3584</v>
      </c>
      <c r="C772" s="496"/>
      <c r="D772" s="504" t="s">
        <v>3584</v>
      </c>
      <c r="E772" s="496" t="s">
        <v>3585</v>
      </c>
      <c r="F772" s="496"/>
      <c r="G772" s="496"/>
      <c r="H772" s="496"/>
      <c r="I772" s="496"/>
      <c r="J772" s="496" t="s">
        <v>2195</v>
      </c>
      <c r="K772" s="504">
        <v>48</v>
      </c>
      <c r="L772" s="538" t="s">
        <v>3461</v>
      </c>
      <c r="M772" s="496" t="s">
        <v>3586</v>
      </c>
    </row>
    <row r="773" spans="1:13" hidden="1">
      <c r="A773" s="538" t="s">
        <v>3459</v>
      </c>
      <c r="B773" s="536" t="s">
        <v>3587</v>
      </c>
      <c r="C773" s="496"/>
      <c r="D773" s="504" t="s">
        <v>3587</v>
      </c>
      <c r="E773" s="496" t="s">
        <v>3588</v>
      </c>
      <c r="F773" s="496"/>
      <c r="G773" s="496"/>
      <c r="H773" s="496"/>
      <c r="I773" s="496"/>
      <c r="J773" s="496" t="s">
        <v>2195</v>
      </c>
      <c r="K773" s="504">
        <v>49</v>
      </c>
      <c r="L773" s="538" t="s">
        <v>3461</v>
      </c>
      <c r="M773" s="496" t="s">
        <v>3589</v>
      </c>
    </row>
    <row r="774" spans="1:13" hidden="1">
      <c r="A774" s="538" t="s">
        <v>3459</v>
      </c>
      <c r="B774" s="536" t="s">
        <v>3590</v>
      </c>
      <c r="C774" s="496"/>
      <c r="D774" s="504" t="s">
        <v>3590</v>
      </c>
      <c r="E774" s="542" t="s">
        <v>3591</v>
      </c>
      <c r="F774" s="496"/>
      <c r="G774" s="496"/>
      <c r="H774" s="496"/>
      <c r="I774" s="496"/>
      <c r="J774" s="496" t="s">
        <v>2195</v>
      </c>
      <c r="K774" s="504">
        <v>50</v>
      </c>
      <c r="L774" s="538" t="s">
        <v>3461</v>
      </c>
      <c r="M774" s="496" t="s">
        <v>3592</v>
      </c>
    </row>
    <row r="775" spans="1:13" hidden="1">
      <c r="A775" s="538" t="s">
        <v>3459</v>
      </c>
      <c r="B775" s="536" t="s">
        <v>3593</v>
      </c>
      <c r="C775" s="496"/>
      <c r="D775" s="504" t="s">
        <v>3593</v>
      </c>
      <c r="E775" s="542" t="s">
        <v>3594</v>
      </c>
      <c r="F775" s="496"/>
      <c r="G775" s="496"/>
      <c r="H775" s="496"/>
      <c r="I775" s="496"/>
      <c r="J775" s="496" t="s">
        <v>2195</v>
      </c>
      <c r="K775" s="504">
        <v>51</v>
      </c>
      <c r="L775" s="538" t="s">
        <v>3461</v>
      </c>
      <c r="M775" s="496" t="s">
        <v>3595</v>
      </c>
    </row>
    <row r="776" spans="1:13" hidden="1">
      <c r="A776" s="538" t="s">
        <v>3459</v>
      </c>
      <c r="B776" s="536" t="s">
        <v>3596</v>
      </c>
      <c r="C776" s="496"/>
      <c r="D776" s="504" t="s">
        <v>3596</v>
      </c>
      <c r="E776" s="542" t="s">
        <v>3597</v>
      </c>
      <c r="F776" s="496"/>
      <c r="G776" s="496"/>
      <c r="H776" s="496"/>
      <c r="I776" s="496"/>
      <c r="J776" s="496" t="s">
        <v>2195</v>
      </c>
      <c r="K776" s="504">
        <v>52</v>
      </c>
      <c r="L776" s="538" t="s">
        <v>3461</v>
      </c>
      <c r="M776" s="496" t="s">
        <v>3598</v>
      </c>
    </row>
    <row r="777" spans="1:13" hidden="1">
      <c r="A777" s="538" t="s">
        <v>3459</v>
      </c>
      <c r="B777" s="536" t="s">
        <v>3599</v>
      </c>
      <c r="C777" s="496"/>
      <c r="D777" s="504" t="s">
        <v>3599</v>
      </c>
      <c r="E777" s="542" t="s">
        <v>3600</v>
      </c>
      <c r="F777" s="496"/>
      <c r="G777" s="496"/>
      <c r="H777" s="496"/>
      <c r="I777" s="496"/>
      <c r="J777" s="496" t="s">
        <v>2195</v>
      </c>
      <c r="K777" s="504">
        <v>53</v>
      </c>
      <c r="L777" s="538" t="s">
        <v>3461</v>
      </c>
      <c r="M777" s="496" t="s">
        <v>3601</v>
      </c>
    </row>
    <row r="778" spans="1:13" hidden="1">
      <c r="A778" s="538" t="s">
        <v>3459</v>
      </c>
      <c r="B778" s="536" t="s">
        <v>3602</v>
      </c>
      <c r="C778" s="496"/>
      <c r="D778" s="504" t="s">
        <v>3602</v>
      </c>
      <c r="E778" s="542" t="s">
        <v>3603</v>
      </c>
      <c r="F778" s="496"/>
      <c r="G778" s="496"/>
      <c r="H778" s="496"/>
      <c r="I778" s="496"/>
      <c r="J778" s="496" t="s">
        <v>2195</v>
      </c>
      <c r="K778" s="504">
        <v>54</v>
      </c>
      <c r="L778" s="538" t="s">
        <v>3461</v>
      </c>
      <c r="M778" s="496" t="s">
        <v>3604</v>
      </c>
    </row>
    <row r="779" spans="1:13" hidden="1">
      <c r="A779" s="538" t="s">
        <v>3459</v>
      </c>
      <c r="B779" s="536" t="s">
        <v>3605</v>
      </c>
      <c r="C779" s="496"/>
      <c r="D779" s="504" t="s">
        <v>3605</v>
      </c>
      <c r="E779" s="542" t="s">
        <v>3606</v>
      </c>
      <c r="F779" s="496"/>
      <c r="G779" s="496"/>
      <c r="H779" s="496"/>
      <c r="I779" s="496"/>
      <c r="J779" s="496" t="s">
        <v>2195</v>
      </c>
      <c r="K779" s="504">
        <v>55</v>
      </c>
      <c r="L779" s="538" t="s">
        <v>3461</v>
      </c>
      <c r="M779" s="496" t="s">
        <v>3607</v>
      </c>
    </row>
    <row r="780" spans="1:13" hidden="1">
      <c r="A780" s="538" t="s">
        <v>3459</v>
      </c>
      <c r="B780" s="536" t="s">
        <v>3608</v>
      </c>
      <c r="C780" s="496"/>
      <c r="D780" s="504" t="s">
        <v>3608</v>
      </c>
      <c r="E780" s="542" t="s">
        <v>3609</v>
      </c>
      <c r="F780" s="496"/>
      <c r="G780" s="496"/>
      <c r="H780" s="496"/>
      <c r="I780" s="496"/>
      <c r="J780" s="496" t="s">
        <v>2195</v>
      </c>
      <c r="K780" s="504">
        <v>56</v>
      </c>
      <c r="L780" s="538" t="s">
        <v>3461</v>
      </c>
      <c r="M780" s="496" t="s">
        <v>3610</v>
      </c>
    </row>
    <row r="781" spans="1:13" hidden="1">
      <c r="A781" s="538" t="s">
        <v>3459</v>
      </c>
      <c r="B781" s="536" t="s">
        <v>3611</v>
      </c>
      <c r="C781" s="496"/>
      <c r="D781" s="504" t="s">
        <v>3611</v>
      </c>
      <c r="E781" s="542" t="s">
        <v>3612</v>
      </c>
      <c r="F781" s="496"/>
      <c r="G781" s="496"/>
      <c r="H781" s="496"/>
      <c r="I781" s="496"/>
      <c r="J781" s="496" t="s">
        <v>2195</v>
      </c>
      <c r="K781" s="504">
        <v>57</v>
      </c>
      <c r="L781" s="538" t="s">
        <v>3461</v>
      </c>
      <c r="M781" s="496" t="s">
        <v>3613</v>
      </c>
    </row>
    <row r="782" spans="1:13" hidden="1">
      <c r="A782" s="538" t="s">
        <v>3459</v>
      </c>
      <c r="B782" s="536" t="s">
        <v>3614</v>
      </c>
      <c r="C782" s="496"/>
      <c r="D782" s="504" t="s">
        <v>3614</v>
      </c>
      <c r="E782" s="542" t="s">
        <v>3615</v>
      </c>
      <c r="F782" s="496"/>
      <c r="G782" s="496"/>
      <c r="H782" s="496"/>
      <c r="I782" s="496"/>
      <c r="J782" s="496" t="s">
        <v>2195</v>
      </c>
      <c r="K782" s="504">
        <v>58</v>
      </c>
      <c r="L782" s="538" t="s">
        <v>3461</v>
      </c>
      <c r="M782" s="496" t="s">
        <v>3616</v>
      </c>
    </row>
    <row r="783" spans="1:13" hidden="1">
      <c r="A783" s="538" t="s">
        <v>3459</v>
      </c>
      <c r="B783" s="536" t="s">
        <v>3617</v>
      </c>
      <c r="C783" s="496"/>
      <c r="D783" s="504" t="s">
        <v>3617</v>
      </c>
      <c r="E783" s="542" t="s">
        <v>3618</v>
      </c>
      <c r="F783" s="496"/>
      <c r="G783" s="496"/>
      <c r="H783" s="496"/>
      <c r="I783" s="496"/>
      <c r="J783" s="496" t="s">
        <v>2195</v>
      </c>
      <c r="K783" s="504">
        <v>59</v>
      </c>
      <c r="L783" s="538" t="s">
        <v>3461</v>
      </c>
      <c r="M783" s="496" t="s">
        <v>3619</v>
      </c>
    </row>
    <row r="784" spans="1:13" hidden="1">
      <c r="A784" s="538" t="s">
        <v>3459</v>
      </c>
      <c r="B784" s="536" t="s">
        <v>3620</v>
      </c>
      <c r="C784" s="496"/>
      <c r="D784" s="504" t="s">
        <v>3620</v>
      </c>
      <c r="E784" s="542" t="s">
        <v>3621</v>
      </c>
      <c r="F784" s="496"/>
      <c r="G784" s="496"/>
      <c r="H784" s="496"/>
      <c r="I784" s="496"/>
      <c r="J784" s="496" t="s">
        <v>2195</v>
      </c>
      <c r="K784" s="504">
        <v>60</v>
      </c>
      <c r="L784" s="538" t="s">
        <v>3461</v>
      </c>
      <c r="M784" s="496" t="s">
        <v>3622</v>
      </c>
    </row>
    <row r="785" spans="1:13" hidden="1">
      <c r="A785" s="538" t="s">
        <v>3459</v>
      </c>
      <c r="B785" s="536" t="s">
        <v>3623</v>
      </c>
      <c r="C785" s="496"/>
      <c r="D785" s="504" t="s">
        <v>3623</v>
      </c>
      <c r="E785" s="542" t="s">
        <v>3624</v>
      </c>
      <c r="F785" s="496"/>
      <c r="G785" s="496"/>
      <c r="H785" s="496"/>
      <c r="I785" s="496"/>
      <c r="J785" s="496" t="s">
        <v>2195</v>
      </c>
      <c r="K785" s="504">
        <v>61</v>
      </c>
      <c r="L785" s="538" t="s">
        <v>3461</v>
      </c>
      <c r="M785" s="496" t="s">
        <v>3625</v>
      </c>
    </row>
    <row r="786" spans="1:13" hidden="1">
      <c r="A786" s="538" t="s">
        <v>3459</v>
      </c>
      <c r="B786" s="536" t="s">
        <v>3626</v>
      </c>
      <c r="C786" s="496"/>
      <c r="D786" s="504" t="s">
        <v>3626</v>
      </c>
      <c r="E786" s="542" t="s">
        <v>3627</v>
      </c>
      <c r="F786" s="496"/>
      <c r="G786" s="496"/>
      <c r="H786" s="496"/>
      <c r="I786" s="496"/>
      <c r="J786" s="496" t="s">
        <v>2195</v>
      </c>
      <c r="K786" s="504">
        <v>62</v>
      </c>
      <c r="L786" s="538" t="s">
        <v>3461</v>
      </c>
      <c r="M786" s="496" t="s">
        <v>3628</v>
      </c>
    </row>
    <row r="787" spans="1:13" hidden="1">
      <c r="A787" s="538" t="s">
        <v>3459</v>
      </c>
      <c r="B787" s="536" t="s">
        <v>3629</v>
      </c>
      <c r="C787" s="496"/>
      <c r="D787" s="504" t="s">
        <v>3629</v>
      </c>
      <c r="E787" s="496" t="s">
        <v>3630</v>
      </c>
      <c r="F787" s="496"/>
      <c r="G787" s="496"/>
      <c r="H787" s="496"/>
      <c r="I787" s="496"/>
      <c r="J787" s="496" t="s">
        <v>2195</v>
      </c>
      <c r="K787" s="504">
        <v>63</v>
      </c>
      <c r="L787" s="538" t="s">
        <v>3461</v>
      </c>
      <c r="M787" s="496" t="s">
        <v>3631</v>
      </c>
    </row>
    <row r="788" spans="1:13" hidden="1">
      <c r="A788" s="538" t="s">
        <v>3459</v>
      </c>
      <c r="B788" s="536" t="s">
        <v>3632</v>
      </c>
      <c r="C788" s="496"/>
      <c r="D788" s="504" t="s">
        <v>3632</v>
      </c>
      <c r="E788" s="542" t="s">
        <v>3633</v>
      </c>
      <c r="F788" s="496"/>
      <c r="G788" s="496"/>
      <c r="H788" s="496"/>
      <c r="I788" s="496"/>
      <c r="J788" s="496" t="s">
        <v>2195</v>
      </c>
      <c r="K788" s="504">
        <v>64</v>
      </c>
      <c r="L788" s="538" t="s">
        <v>3461</v>
      </c>
      <c r="M788" s="496" t="s">
        <v>3634</v>
      </c>
    </row>
    <row r="789" spans="1:13" hidden="1">
      <c r="A789" s="538" t="s">
        <v>3459</v>
      </c>
      <c r="B789" s="536" t="s">
        <v>3635</v>
      </c>
      <c r="C789" s="496"/>
      <c r="D789" s="504" t="s">
        <v>3635</v>
      </c>
      <c r="E789" s="542" t="s">
        <v>3636</v>
      </c>
      <c r="F789" s="496"/>
      <c r="G789" s="496"/>
      <c r="H789" s="496"/>
      <c r="I789" s="496"/>
      <c r="J789" s="496" t="s">
        <v>2195</v>
      </c>
      <c r="K789" s="504">
        <v>65</v>
      </c>
      <c r="L789" s="538" t="s">
        <v>3461</v>
      </c>
      <c r="M789" s="496" t="s">
        <v>3637</v>
      </c>
    </row>
    <row r="790" spans="1:13" hidden="1">
      <c r="A790" s="538" t="s">
        <v>3459</v>
      </c>
      <c r="B790" s="536" t="s">
        <v>3638</v>
      </c>
      <c r="C790" s="496"/>
      <c r="D790" s="504" t="s">
        <v>3638</v>
      </c>
      <c r="E790" s="496" t="s">
        <v>3639</v>
      </c>
      <c r="F790" s="496"/>
      <c r="G790" s="496"/>
      <c r="H790" s="496"/>
      <c r="I790" s="496"/>
      <c r="J790" s="496" t="s">
        <v>2195</v>
      </c>
      <c r="K790" s="504">
        <v>66</v>
      </c>
      <c r="L790" s="538" t="s">
        <v>3461</v>
      </c>
      <c r="M790" s="496" t="s">
        <v>3640</v>
      </c>
    </row>
    <row r="791" spans="1:13" hidden="1">
      <c r="A791" s="538" t="s">
        <v>3459</v>
      </c>
      <c r="B791" s="536" t="s">
        <v>3641</v>
      </c>
      <c r="C791" s="496"/>
      <c r="D791" s="504" t="s">
        <v>3641</v>
      </c>
      <c r="E791" s="542" t="s">
        <v>3642</v>
      </c>
      <c r="F791" s="496"/>
      <c r="G791" s="496"/>
      <c r="H791" s="496"/>
      <c r="I791" s="496"/>
      <c r="J791" s="496" t="s">
        <v>2195</v>
      </c>
      <c r="K791" s="504">
        <v>67</v>
      </c>
      <c r="L791" s="538" t="s">
        <v>3461</v>
      </c>
      <c r="M791" s="496" t="s">
        <v>3643</v>
      </c>
    </row>
    <row r="792" spans="1:13" hidden="1">
      <c r="A792" s="538" t="s">
        <v>3459</v>
      </c>
      <c r="B792" s="536" t="s">
        <v>3644</v>
      </c>
      <c r="C792" s="496"/>
      <c r="D792" s="504" t="s">
        <v>3644</v>
      </c>
      <c r="E792" s="542" t="s">
        <v>3645</v>
      </c>
      <c r="F792" s="496"/>
      <c r="G792" s="496"/>
      <c r="H792" s="496"/>
      <c r="I792" s="496"/>
      <c r="J792" s="496" t="s">
        <v>2195</v>
      </c>
      <c r="K792" s="504">
        <v>68</v>
      </c>
      <c r="L792" s="538" t="s">
        <v>3461</v>
      </c>
      <c r="M792" s="496" t="s">
        <v>3646</v>
      </c>
    </row>
    <row r="793" spans="1:13" hidden="1">
      <c r="A793" s="538" t="s">
        <v>3459</v>
      </c>
      <c r="B793" s="536" t="s">
        <v>3647</v>
      </c>
      <c r="C793" s="496"/>
      <c r="D793" s="504" t="s">
        <v>3647</v>
      </c>
      <c r="E793" s="542" t="s">
        <v>3648</v>
      </c>
      <c r="F793" s="496"/>
      <c r="G793" s="496"/>
      <c r="H793" s="496"/>
      <c r="I793" s="496"/>
      <c r="J793" s="496" t="s">
        <v>2195</v>
      </c>
      <c r="K793" s="504">
        <v>69</v>
      </c>
      <c r="L793" s="538" t="s">
        <v>3461</v>
      </c>
      <c r="M793" s="496" t="s">
        <v>3649</v>
      </c>
    </row>
    <row r="794" spans="1:13">
      <c r="A794" s="538" t="s">
        <v>3459</v>
      </c>
      <c r="B794" s="536" t="s">
        <v>2014</v>
      </c>
      <c r="C794" s="496"/>
      <c r="D794" s="504" t="s">
        <v>2014</v>
      </c>
      <c r="E794" s="496" t="s">
        <v>1420</v>
      </c>
      <c r="F794" s="496"/>
      <c r="G794" s="496"/>
      <c r="H794" s="496"/>
      <c r="I794" s="496"/>
      <c r="J794" s="496" t="s">
        <v>2195</v>
      </c>
      <c r="K794" s="504">
        <v>70</v>
      </c>
      <c r="L794" s="538" t="s">
        <v>3461</v>
      </c>
      <c r="M794" s="496" t="s">
        <v>2307</v>
      </c>
    </row>
    <row r="795" spans="1:13" hidden="1">
      <c r="A795" s="538" t="s">
        <v>3459</v>
      </c>
      <c r="B795" s="536" t="s">
        <v>149</v>
      </c>
      <c r="C795" s="504" t="s">
        <v>149</v>
      </c>
      <c r="D795" s="504"/>
      <c r="E795" s="540"/>
      <c r="F795" s="541"/>
      <c r="G795" s="496"/>
      <c r="H795" s="496"/>
      <c r="I795" s="496"/>
      <c r="J795" s="496" t="s">
        <v>2195</v>
      </c>
      <c r="K795" s="504">
        <v>71</v>
      </c>
      <c r="L795" s="538" t="s">
        <v>3461</v>
      </c>
      <c r="M795" s="504" t="s">
        <v>149</v>
      </c>
    </row>
    <row r="796" spans="1:13" hidden="1">
      <c r="A796" s="538" t="s">
        <v>3459</v>
      </c>
      <c r="B796" s="536" t="s">
        <v>151</v>
      </c>
      <c r="C796" s="504" t="s">
        <v>151</v>
      </c>
      <c r="D796" s="504"/>
      <c r="E796" s="540"/>
      <c r="F796" s="541"/>
      <c r="G796" s="496"/>
      <c r="H796" s="496"/>
      <c r="I796" s="496"/>
      <c r="J796" s="496" t="s">
        <v>2195</v>
      </c>
      <c r="K796" s="504">
        <v>72</v>
      </c>
      <c r="L796" s="538" t="s">
        <v>3461</v>
      </c>
      <c r="M796" s="504" t="s">
        <v>151</v>
      </c>
    </row>
    <row r="797" spans="1:13" hidden="1">
      <c r="A797" s="538" t="s">
        <v>3459</v>
      </c>
      <c r="B797" s="536" t="s">
        <v>153</v>
      </c>
      <c r="C797" s="504" t="s">
        <v>153</v>
      </c>
      <c r="D797" s="504"/>
      <c r="E797" s="540"/>
      <c r="F797" s="541"/>
      <c r="G797" s="496"/>
      <c r="H797" s="496"/>
      <c r="I797" s="496"/>
      <c r="J797" s="496" t="s">
        <v>2195</v>
      </c>
      <c r="K797" s="504">
        <v>73</v>
      </c>
      <c r="L797" s="538" t="s">
        <v>3461</v>
      </c>
      <c r="M797" s="504" t="s">
        <v>153</v>
      </c>
    </row>
    <row r="798" spans="1:13" hidden="1">
      <c r="A798" s="538" t="s">
        <v>3459</v>
      </c>
      <c r="B798" s="536" t="s">
        <v>155</v>
      </c>
      <c r="C798" s="504" t="s">
        <v>155</v>
      </c>
      <c r="D798" s="504"/>
      <c r="E798" s="540"/>
      <c r="F798" s="541"/>
      <c r="G798" s="496"/>
      <c r="H798" s="496"/>
      <c r="I798" s="496"/>
      <c r="J798" s="496" t="s">
        <v>2195</v>
      </c>
      <c r="K798" s="504">
        <v>74</v>
      </c>
      <c r="L798" s="538" t="s">
        <v>3461</v>
      </c>
      <c r="M798" s="504" t="s">
        <v>155</v>
      </c>
    </row>
    <row r="799" spans="1:13" hidden="1">
      <c r="A799" s="538" t="s">
        <v>3459</v>
      </c>
      <c r="B799" s="536" t="s">
        <v>157</v>
      </c>
      <c r="C799" s="504" t="s">
        <v>157</v>
      </c>
      <c r="D799" s="504"/>
      <c r="E799" s="540"/>
      <c r="F799" s="541"/>
      <c r="G799" s="496"/>
      <c r="H799" s="496"/>
      <c r="I799" s="496"/>
      <c r="J799" s="496" t="s">
        <v>2195</v>
      </c>
      <c r="K799" s="504">
        <v>75</v>
      </c>
      <c r="L799" s="538" t="s">
        <v>3461</v>
      </c>
      <c r="M799" s="504" t="s">
        <v>157</v>
      </c>
    </row>
    <row r="800" spans="1:13" hidden="1">
      <c r="A800" s="504" t="s">
        <v>3650</v>
      </c>
      <c r="B800" s="536" t="s">
        <v>34</v>
      </c>
      <c r="C800" s="504" t="s">
        <v>34</v>
      </c>
      <c r="D800" s="504"/>
      <c r="E800" s="39"/>
      <c r="F800" s="504" t="s">
        <v>2193</v>
      </c>
      <c r="G800" s="504" t="s">
        <v>2194</v>
      </c>
      <c r="H800" s="504">
        <v>8</v>
      </c>
      <c r="I800" s="39"/>
      <c r="J800" s="39" t="s">
        <v>2195</v>
      </c>
      <c r="K800" s="76">
        <v>1</v>
      </c>
      <c r="L800" s="419" t="s">
        <v>3651</v>
      </c>
      <c r="M800" s="504" t="s">
        <v>34</v>
      </c>
    </row>
    <row r="801" spans="1:13" hidden="1">
      <c r="A801" s="504" t="s">
        <v>3650</v>
      </c>
      <c r="B801" s="536" t="s">
        <v>3463</v>
      </c>
      <c r="C801" s="76"/>
      <c r="D801" s="504" t="s">
        <v>3463</v>
      </c>
      <c r="E801" s="39" t="s">
        <v>3464</v>
      </c>
      <c r="F801" s="39"/>
      <c r="G801" s="39" t="s">
        <v>2228</v>
      </c>
      <c r="H801" s="76">
        <v>3</v>
      </c>
      <c r="I801" s="39"/>
      <c r="J801" s="39" t="s">
        <v>2195</v>
      </c>
      <c r="K801" s="76">
        <v>2</v>
      </c>
      <c r="L801" s="419" t="s">
        <v>3651</v>
      </c>
      <c r="M801" s="76" t="s">
        <v>3652</v>
      </c>
    </row>
    <row r="802" spans="1:13" hidden="1">
      <c r="A802" s="504" t="s">
        <v>3650</v>
      </c>
      <c r="B802" s="536" t="s">
        <v>3653</v>
      </c>
      <c r="C802" s="76"/>
      <c r="D802" s="504" t="s">
        <v>3653</v>
      </c>
      <c r="E802" s="39" t="s">
        <v>3654</v>
      </c>
      <c r="F802" s="39"/>
      <c r="G802" s="39" t="s">
        <v>2228</v>
      </c>
      <c r="H802" s="76">
        <v>3</v>
      </c>
      <c r="I802" s="39"/>
      <c r="J802" s="39" t="s">
        <v>2195</v>
      </c>
      <c r="K802" s="76">
        <v>3</v>
      </c>
      <c r="L802" s="76" t="s">
        <v>3655</v>
      </c>
      <c r="M802" s="76" t="s">
        <v>3656</v>
      </c>
    </row>
    <row r="803" spans="1:13" hidden="1">
      <c r="A803" s="504" t="s">
        <v>3650</v>
      </c>
      <c r="B803" s="536" t="s">
        <v>3467</v>
      </c>
      <c r="C803" s="76"/>
      <c r="D803" s="504" t="s">
        <v>3467</v>
      </c>
      <c r="E803" s="39" t="s">
        <v>3468</v>
      </c>
      <c r="F803" s="39"/>
      <c r="G803" s="39" t="s">
        <v>2271</v>
      </c>
      <c r="H803" s="76">
        <v>16</v>
      </c>
      <c r="I803" s="39"/>
      <c r="J803" s="39" t="s">
        <v>2195</v>
      </c>
      <c r="K803" s="76">
        <v>4</v>
      </c>
      <c r="L803" s="76" t="s">
        <v>3655</v>
      </c>
      <c r="M803" s="76" t="s">
        <v>3657</v>
      </c>
    </row>
    <row r="804" spans="1:13" hidden="1">
      <c r="A804" s="504" t="s">
        <v>3650</v>
      </c>
      <c r="B804" s="536" t="s">
        <v>3658</v>
      </c>
      <c r="C804" s="76"/>
      <c r="D804" s="504" t="s">
        <v>3658</v>
      </c>
      <c r="E804" s="39" t="s">
        <v>3659</v>
      </c>
      <c r="F804" s="39"/>
      <c r="G804" s="39" t="s">
        <v>2202</v>
      </c>
      <c r="H804" s="76">
        <v>15</v>
      </c>
      <c r="I804" s="39"/>
      <c r="J804" s="39" t="s">
        <v>2195</v>
      </c>
      <c r="K804" s="76">
        <v>5</v>
      </c>
      <c r="L804" s="76" t="s">
        <v>3655</v>
      </c>
      <c r="M804" s="76" t="s">
        <v>3660</v>
      </c>
    </row>
    <row r="805" spans="1:13" hidden="1">
      <c r="A805" s="504" t="s">
        <v>3650</v>
      </c>
      <c r="B805" s="536" t="s">
        <v>712</v>
      </c>
      <c r="C805" s="76"/>
      <c r="D805" s="504" t="s">
        <v>712</v>
      </c>
      <c r="E805" s="39" t="s">
        <v>376</v>
      </c>
      <c r="F805" s="39"/>
      <c r="G805" s="39" t="s">
        <v>2202</v>
      </c>
      <c r="H805" s="76">
        <v>16</v>
      </c>
      <c r="I805" s="39"/>
      <c r="J805" s="39" t="s">
        <v>2195</v>
      </c>
      <c r="K805" s="76">
        <v>6</v>
      </c>
      <c r="L805" s="76" t="s">
        <v>3655</v>
      </c>
      <c r="M805" s="76" t="s">
        <v>3661</v>
      </c>
    </row>
    <row r="806" spans="1:13" hidden="1">
      <c r="A806" s="504" t="s">
        <v>3650</v>
      </c>
      <c r="B806" s="536" t="s">
        <v>3662</v>
      </c>
      <c r="C806" s="76"/>
      <c r="D806" s="504" t="s">
        <v>3662</v>
      </c>
      <c r="E806" s="39" t="s">
        <v>3663</v>
      </c>
      <c r="F806" s="39"/>
      <c r="G806" s="39" t="s">
        <v>2228</v>
      </c>
      <c r="H806" s="76">
        <v>3</v>
      </c>
      <c r="I806" s="39"/>
      <c r="J806" s="39" t="s">
        <v>2195</v>
      </c>
      <c r="K806" s="76">
        <v>7</v>
      </c>
      <c r="L806" s="76" t="s">
        <v>3655</v>
      </c>
      <c r="M806" s="76" t="s">
        <v>3664</v>
      </c>
    </row>
    <row r="807" spans="1:13" hidden="1">
      <c r="A807" s="504" t="s">
        <v>3650</v>
      </c>
      <c r="B807" s="536" t="s">
        <v>3665</v>
      </c>
      <c r="C807" s="76"/>
      <c r="D807" s="504" t="s">
        <v>3665</v>
      </c>
      <c r="E807" s="39" t="s">
        <v>3666</v>
      </c>
      <c r="F807" s="39"/>
      <c r="G807" s="39" t="s">
        <v>2202</v>
      </c>
      <c r="H807" s="76">
        <v>16</v>
      </c>
      <c r="I807" s="39"/>
      <c r="J807" s="39" t="s">
        <v>2195</v>
      </c>
      <c r="K807" s="76">
        <v>8</v>
      </c>
      <c r="L807" s="76" t="s">
        <v>3655</v>
      </c>
      <c r="M807" s="76" t="s">
        <v>3667</v>
      </c>
    </row>
    <row r="808" spans="1:13" hidden="1">
      <c r="A808" s="504" t="s">
        <v>3650</v>
      </c>
      <c r="B808" s="536" t="s">
        <v>3668</v>
      </c>
      <c r="C808" s="76"/>
      <c r="D808" s="504" t="s">
        <v>3668</v>
      </c>
      <c r="E808" s="39" t="s">
        <v>3669</v>
      </c>
      <c r="F808" s="39"/>
      <c r="G808" s="39" t="s">
        <v>2228</v>
      </c>
      <c r="H808" s="76">
        <v>3</v>
      </c>
      <c r="I808" s="39"/>
      <c r="J808" s="39" t="s">
        <v>2195</v>
      </c>
      <c r="K808" s="76">
        <v>9</v>
      </c>
      <c r="L808" s="76" t="s">
        <v>3655</v>
      </c>
      <c r="M808" s="76" t="s">
        <v>3670</v>
      </c>
    </row>
    <row r="809" spans="1:13" hidden="1">
      <c r="A809" s="504" t="s">
        <v>3650</v>
      </c>
      <c r="B809" s="536" t="s">
        <v>3671</v>
      </c>
      <c r="C809" s="76"/>
      <c r="D809" s="504" t="s">
        <v>3671</v>
      </c>
      <c r="E809" s="39" t="s">
        <v>3672</v>
      </c>
      <c r="F809" s="39"/>
      <c r="G809" s="39" t="s">
        <v>2202</v>
      </c>
      <c r="H809" s="76">
        <v>16</v>
      </c>
      <c r="I809" s="39"/>
      <c r="J809" s="39" t="s">
        <v>2195</v>
      </c>
      <c r="K809" s="76">
        <v>10</v>
      </c>
      <c r="L809" s="76" t="s">
        <v>3655</v>
      </c>
      <c r="M809" s="76" t="s">
        <v>3673</v>
      </c>
    </row>
    <row r="810" spans="1:13" hidden="1">
      <c r="A810" s="504" t="s">
        <v>3650</v>
      </c>
      <c r="B810" s="536" t="s">
        <v>3674</v>
      </c>
      <c r="C810" s="76"/>
      <c r="D810" s="504" t="s">
        <v>3674</v>
      </c>
      <c r="E810" s="39" t="s">
        <v>3675</v>
      </c>
      <c r="F810" s="39"/>
      <c r="G810" s="39" t="s">
        <v>2228</v>
      </c>
      <c r="H810" s="76">
        <v>3</v>
      </c>
      <c r="I810" s="39"/>
      <c r="J810" s="39" t="s">
        <v>2195</v>
      </c>
      <c r="K810" s="76">
        <v>11</v>
      </c>
      <c r="L810" s="76" t="s">
        <v>3655</v>
      </c>
      <c r="M810" s="76" t="s">
        <v>3676</v>
      </c>
    </row>
    <row r="811" spans="1:13" hidden="1">
      <c r="A811" s="504" t="s">
        <v>3650</v>
      </c>
      <c r="B811" s="536" t="s">
        <v>3677</v>
      </c>
      <c r="C811" s="76"/>
      <c r="D811" s="504" t="s">
        <v>3677</v>
      </c>
      <c r="E811" s="39" t="s">
        <v>3678</v>
      </c>
      <c r="F811" s="39"/>
      <c r="G811" s="39" t="s">
        <v>2271</v>
      </c>
      <c r="H811" s="76">
        <v>16</v>
      </c>
      <c r="I811" s="39"/>
      <c r="J811" s="39" t="s">
        <v>2195</v>
      </c>
      <c r="K811" s="76">
        <v>12</v>
      </c>
      <c r="L811" s="76" t="s">
        <v>3655</v>
      </c>
      <c r="M811" s="76" t="s">
        <v>3679</v>
      </c>
    </row>
    <row r="812" spans="1:13" hidden="1">
      <c r="A812" s="504" t="s">
        <v>3650</v>
      </c>
      <c r="B812" s="536" t="s">
        <v>3503</v>
      </c>
      <c r="C812" s="76"/>
      <c r="D812" s="504" t="s">
        <v>3503</v>
      </c>
      <c r="E812" s="39" t="s">
        <v>3504</v>
      </c>
      <c r="F812" s="39"/>
      <c r="G812" s="39" t="s">
        <v>2231</v>
      </c>
      <c r="H812" s="76" t="s">
        <v>2439</v>
      </c>
      <c r="I812" s="39"/>
      <c r="J812" s="39" t="s">
        <v>2195</v>
      </c>
      <c r="K812" s="76">
        <v>13</v>
      </c>
      <c r="L812" s="76" t="s">
        <v>3655</v>
      </c>
      <c r="M812" s="76" t="s">
        <v>3680</v>
      </c>
    </row>
    <row r="813" spans="1:13">
      <c r="A813" s="504" t="s">
        <v>3650</v>
      </c>
      <c r="B813" s="536" t="s">
        <v>2014</v>
      </c>
      <c r="C813" s="76"/>
      <c r="D813" s="504" t="s">
        <v>2014</v>
      </c>
      <c r="E813" s="496" t="s">
        <v>1420</v>
      </c>
      <c r="F813" s="39"/>
      <c r="G813" s="39" t="s">
        <v>2202</v>
      </c>
      <c r="H813" s="76">
        <v>3</v>
      </c>
      <c r="I813" s="39"/>
      <c r="J813" s="39" t="s">
        <v>2195</v>
      </c>
      <c r="K813" s="76">
        <v>14</v>
      </c>
      <c r="L813" s="76" t="s">
        <v>3655</v>
      </c>
      <c r="M813" s="76" t="s">
        <v>3681</v>
      </c>
    </row>
    <row r="814" spans="1:13" hidden="1">
      <c r="A814" s="504" t="s">
        <v>3650</v>
      </c>
      <c r="B814" s="536" t="s">
        <v>3682</v>
      </c>
      <c r="C814" s="76"/>
      <c r="D814" s="504" t="s">
        <v>3682</v>
      </c>
      <c r="E814" s="39" t="s">
        <v>3683</v>
      </c>
      <c r="F814" s="39"/>
      <c r="G814" s="39" t="s">
        <v>2228</v>
      </c>
      <c r="H814" s="76">
        <v>2</v>
      </c>
      <c r="I814" s="39"/>
      <c r="J814" s="39" t="s">
        <v>2195</v>
      </c>
      <c r="K814" s="76">
        <v>15</v>
      </c>
      <c r="L814" s="76" t="s">
        <v>3655</v>
      </c>
      <c r="M814" s="76" t="s">
        <v>3684</v>
      </c>
    </row>
    <row r="815" spans="1:13" hidden="1">
      <c r="A815" s="504" t="s">
        <v>3650</v>
      </c>
      <c r="B815" s="536" t="s">
        <v>3685</v>
      </c>
      <c r="C815" s="76"/>
      <c r="D815" s="504" t="s">
        <v>3685</v>
      </c>
      <c r="E815" s="39" t="s">
        <v>3686</v>
      </c>
      <c r="F815" s="39"/>
      <c r="G815" s="39" t="s">
        <v>2228</v>
      </c>
      <c r="H815" s="76">
        <v>3</v>
      </c>
      <c r="I815" s="39"/>
      <c r="J815" s="39" t="s">
        <v>2195</v>
      </c>
      <c r="K815" s="76">
        <v>16</v>
      </c>
      <c r="L815" s="76" t="s">
        <v>3655</v>
      </c>
      <c r="M815" s="76" t="s">
        <v>3687</v>
      </c>
    </row>
    <row r="816" spans="1:13" hidden="1">
      <c r="A816" s="504" t="s">
        <v>3650</v>
      </c>
      <c r="B816" s="536" t="s">
        <v>3688</v>
      </c>
      <c r="C816" s="76"/>
      <c r="D816" s="504" t="s">
        <v>3688</v>
      </c>
      <c r="E816" s="39" t="s">
        <v>3689</v>
      </c>
      <c r="F816" s="39"/>
      <c r="G816" s="39" t="s">
        <v>2228</v>
      </c>
      <c r="H816" s="76">
        <v>3</v>
      </c>
      <c r="I816" s="39"/>
      <c r="J816" s="39" t="s">
        <v>2195</v>
      </c>
      <c r="K816" s="76">
        <v>17</v>
      </c>
      <c r="L816" s="76" t="s">
        <v>3655</v>
      </c>
      <c r="M816" s="76" t="s">
        <v>3690</v>
      </c>
    </row>
    <row r="817" spans="1:13" hidden="1">
      <c r="A817" s="504" t="s">
        <v>3650</v>
      </c>
      <c r="B817" s="536" t="s">
        <v>3691</v>
      </c>
      <c r="C817" s="76"/>
      <c r="D817" s="504" t="s">
        <v>3691</v>
      </c>
      <c r="E817" s="39" t="s">
        <v>3692</v>
      </c>
      <c r="F817" s="39"/>
      <c r="G817" s="39" t="s">
        <v>2271</v>
      </c>
      <c r="H817" s="76">
        <v>16</v>
      </c>
      <c r="I817" s="39"/>
      <c r="J817" s="39" t="s">
        <v>2195</v>
      </c>
      <c r="K817" s="76">
        <v>18</v>
      </c>
      <c r="L817" s="76" t="s">
        <v>3655</v>
      </c>
      <c r="M817" s="76" t="s">
        <v>3693</v>
      </c>
    </row>
    <row r="818" spans="1:13" hidden="1">
      <c r="A818" s="504" t="s">
        <v>3650</v>
      </c>
      <c r="B818" s="536" t="s">
        <v>3694</v>
      </c>
      <c r="C818" s="76"/>
      <c r="D818" s="504" t="s">
        <v>3694</v>
      </c>
      <c r="E818" s="39" t="s">
        <v>3695</v>
      </c>
      <c r="F818" s="39"/>
      <c r="G818" s="39" t="s">
        <v>2202</v>
      </c>
      <c r="H818" s="76">
        <v>3</v>
      </c>
      <c r="I818" s="39"/>
      <c r="J818" s="39" t="s">
        <v>2195</v>
      </c>
      <c r="K818" s="76">
        <v>19</v>
      </c>
      <c r="L818" s="76" t="s">
        <v>3655</v>
      </c>
      <c r="M818" s="76" t="s">
        <v>3696</v>
      </c>
    </row>
    <row r="819" spans="1:13" hidden="1">
      <c r="A819" s="504" t="s">
        <v>3650</v>
      </c>
      <c r="B819" s="536"/>
      <c r="C819" s="76"/>
      <c r="D819" s="504"/>
      <c r="E819" s="39" t="s">
        <v>3697</v>
      </c>
      <c r="F819" s="39"/>
      <c r="G819" s="39" t="s">
        <v>2228</v>
      </c>
      <c r="H819" s="76">
        <v>3</v>
      </c>
      <c r="I819" s="39"/>
      <c r="J819" s="39" t="s">
        <v>2195</v>
      </c>
      <c r="K819" s="76">
        <v>20</v>
      </c>
      <c r="L819" s="76" t="s">
        <v>3655</v>
      </c>
      <c r="M819" s="76" t="s">
        <v>3698</v>
      </c>
    </row>
    <row r="820" spans="1:13" hidden="1">
      <c r="A820" s="504" t="s">
        <v>3650</v>
      </c>
      <c r="B820" s="536" t="s">
        <v>3699</v>
      </c>
      <c r="C820" s="76"/>
      <c r="D820" s="504" t="s">
        <v>3699</v>
      </c>
      <c r="E820" s="39" t="s">
        <v>3700</v>
      </c>
      <c r="F820" s="39"/>
      <c r="G820" s="39" t="s">
        <v>2202</v>
      </c>
      <c r="H820" s="76">
        <v>3</v>
      </c>
      <c r="I820" s="39"/>
      <c r="J820" s="39" t="s">
        <v>2195</v>
      </c>
      <c r="K820" s="76">
        <v>21</v>
      </c>
      <c r="L820" s="76" t="s">
        <v>3655</v>
      </c>
      <c r="M820" s="76" t="s">
        <v>3701</v>
      </c>
    </row>
    <row r="821" spans="1:13" hidden="1">
      <c r="A821" s="504" t="s">
        <v>3650</v>
      </c>
      <c r="B821" s="536" t="s">
        <v>3702</v>
      </c>
      <c r="C821" s="76"/>
      <c r="D821" s="504" t="s">
        <v>3702</v>
      </c>
      <c r="E821" s="39" t="s">
        <v>3703</v>
      </c>
      <c r="F821" s="39"/>
      <c r="G821" s="39" t="s">
        <v>2202</v>
      </c>
      <c r="H821" s="76">
        <v>3</v>
      </c>
      <c r="I821" s="39"/>
      <c r="J821" s="39" t="s">
        <v>2195</v>
      </c>
      <c r="K821" s="76">
        <v>22</v>
      </c>
      <c r="L821" s="76" t="s">
        <v>3655</v>
      </c>
      <c r="M821" s="76" t="s">
        <v>3704</v>
      </c>
    </row>
    <row r="822" spans="1:13" hidden="1">
      <c r="A822" s="504" t="s">
        <v>3650</v>
      </c>
      <c r="B822" s="536" t="s">
        <v>3705</v>
      </c>
      <c r="C822" s="76"/>
      <c r="D822" s="504" t="s">
        <v>3705</v>
      </c>
      <c r="E822" s="39" t="s">
        <v>3706</v>
      </c>
      <c r="F822" s="39"/>
      <c r="G822" s="39" t="s">
        <v>2228</v>
      </c>
      <c r="H822" s="76">
        <v>5</v>
      </c>
      <c r="I822" s="39"/>
      <c r="J822" s="39" t="s">
        <v>2195</v>
      </c>
      <c r="K822" s="76">
        <v>23</v>
      </c>
      <c r="L822" s="76" t="s">
        <v>3655</v>
      </c>
      <c r="M822" s="76" t="s">
        <v>3707</v>
      </c>
    </row>
    <row r="823" spans="1:13" hidden="1">
      <c r="A823" s="504" t="s">
        <v>3650</v>
      </c>
      <c r="B823" s="536" t="s">
        <v>3708</v>
      </c>
      <c r="C823" s="76"/>
      <c r="D823" s="504" t="s">
        <v>3708</v>
      </c>
      <c r="E823" s="39" t="s">
        <v>3709</v>
      </c>
      <c r="F823" s="39"/>
      <c r="G823" s="39" t="s">
        <v>2228</v>
      </c>
      <c r="H823" s="76">
        <v>3</v>
      </c>
      <c r="I823" s="39"/>
      <c r="J823" s="39" t="s">
        <v>2195</v>
      </c>
      <c r="K823" s="76">
        <v>24</v>
      </c>
      <c r="L823" s="76" t="s">
        <v>3655</v>
      </c>
      <c r="M823" s="76" t="s">
        <v>3710</v>
      </c>
    </row>
    <row r="824" spans="1:13" hidden="1">
      <c r="A824" s="504" t="s">
        <v>3650</v>
      </c>
      <c r="B824" s="536" t="s">
        <v>3711</v>
      </c>
      <c r="C824" s="76"/>
      <c r="D824" s="504" t="s">
        <v>3711</v>
      </c>
      <c r="E824" s="39" t="s">
        <v>3712</v>
      </c>
      <c r="F824" s="39"/>
      <c r="G824" s="39" t="s">
        <v>2271</v>
      </c>
      <c r="H824" s="76">
        <v>16</v>
      </c>
      <c r="I824" s="39"/>
      <c r="J824" s="39" t="s">
        <v>2195</v>
      </c>
      <c r="K824" s="76">
        <v>25</v>
      </c>
      <c r="L824" s="76" t="s">
        <v>3655</v>
      </c>
      <c r="M824" s="76" t="s">
        <v>3713</v>
      </c>
    </row>
    <row r="825" spans="1:13" hidden="1">
      <c r="A825" s="504" t="s">
        <v>3650</v>
      </c>
      <c r="B825" s="536" t="s">
        <v>3714</v>
      </c>
      <c r="C825" s="39"/>
      <c r="D825" s="504" t="s">
        <v>3714</v>
      </c>
      <c r="E825" s="39" t="s">
        <v>3715</v>
      </c>
      <c r="F825" s="39"/>
      <c r="G825" s="39" t="s">
        <v>2228</v>
      </c>
      <c r="H825" s="76">
        <v>5</v>
      </c>
      <c r="I825" s="39"/>
      <c r="J825" s="39" t="s">
        <v>2195</v>
      </c>
      <c r="K825" s="76">
        <v>26</v>
      </c>
      <c r="L825" s="39" t="s">
        <v>3655</v>
      </c>
      <c r="M825" s="39" t="s">
        <v>3716</v>
      </c>
    </row>
    <row r="826" spans="1:13" hidden="1">
      <c r="A826" s="504" t="s">
        <v>3650</v>
      </c>
      <c r="B826" s="536" t="s">
        <v>3717</v>
      </c>
      <c r="C826" s="39"/>
      <c r="D826" s="504" t="s">
        <v>3717</v>
      </c>
      <c r="E826" s="39" t="s">
        <v>3718</v>
      </c>
      <c r="F826" s="39"/>
      <c r="G826" s="39" t="s">
        <v>2202</v>
      </c>
      <c r="H826" s="76">
        <v>2</v>
      </c>
      <c r="I826" s="39"/>
      <c r="J826" s="39" t="s">
        <v>2195</v>
      </c>
      <c r="K826" s="76">
        <v>27</v>
      </c>
      <c r="L826" s="39" t="s">
        <v>3655</v>
      </c>
      <c r="M826" s="39" t="s">
        <v>3719</v>
      </c>
    </row>
    <row r="827" spans="1:13" hidden="1">
      <c r="A827" s="504" t="s">
        <v>3650</v>
      </c>
      <c r="B827" s="536" t="s">
        <v>3720</v>
      </c>
      <c r="C827" s="39"/>
      <c r="D827" s="504" t="s">
        <v>3720</v>
      </c>
      <c r="E827" s="39" t="s">
        <v>3721</v>
      </c>
      <c r="F827" s="39"/>
      <c r="G827" s="39" t="s">
        <v>2202</v>
      </c>
      <c r="H827" s="76">
        <v>2</v>
      </c>
      <c r="I827" s="39"/>
      <c r="J827" s="39" t="s">
        <v>2195</v>
      </c>
      <c r="K827" s="76">
        <v>28</v>
      </c>
      <c r="L827" s="39" t="s">
        <v>3655</v>
      </c>
      <c r="M827" s="39" t="s">
        <v>3722</v>
      </c>
    </row>
    <row r="828" spans="1:13" hidden="1">
      <c r="A828" s="504" t="s">
        <v>3650</v>
      </c>
      <c r="B828" s="536" t="s">
        <v>3723</v>
      </c>
      <c r="C828" s="39"/>
      <c r="D828" s="504" t="s">
        <v>3723</v>
      </c>
      <c r="E828" s="39" t="s">
        <v>3724</v>
      </c>
      <c r="F828" s="39"/>
      <c r="G828" s="39" t="s">
        <v>2202</v>
      </c>
      <c r="H828" s="76">
        <v>1</v>
      </c>
      <c r="I828" s="39"/>
      <c r="J828" s="39" t="s">
        <v>2195</v>
      </c>
      <c r="K828" s="76">
        <v>29</v>
      </c>
      <c r="L828" s="39" t="s">
        <v>3655</v>
      </c>
      <c r="M828" s="39" t="s">
        <v>3725</v>
      </c>
    </row>
    <row r="829" spans="1:13" hidden="1">
      <c r="A829" s="504" t="s">
        <v>3650</v>
      </c>
      <c r="B829" s="536" t="s">
        <v>3726</v>
      </c>
      <c r="C829" s="39"/>
      <c r="D829" s="504" t="s">
        <v>3726</v>
      </c>
      <c r="E829" s="39" t="s">
        <v>3727</v>
      </c>
      <c r="F829" s="39"/>
      <c r="G829" s="39" t="s">
        <v>2202</v>
      </c>
      <c r="H829" s="76">
        <v>1</v>
      </c>
      <c r="I829" s="39"/>
      <c r="J829" s="39" t="s">
        <v>2195</v>
      </c>
      <c r="K829" s="76">
        <v>30</v>
      </c>
      <c r="L829" s="39" t="s">
        <v>3655</v>
      </c>
      <c r="M829" s="39" t="s">
        <v>3728</v>
      </c>
    </row>
    <row r="830" spans="1:13" hidden="1">
      <c r="A830" s="504" t="s">
        <v>3650</v>
      </c>
      <c r="B830" s="536" t="s">
        <v>3729</v>
      </c>
      <c r="C830" s="39"/>
      <c r="D830" s="504" t="s">
        <v>3729</v>
      </c>
      <c r="E830" s="39" t="s">
        <v>3730</v>
      </c>
      <c r="F830" s="39"/>
      <c r="G830" s="39" t="s">
        <v>2202</v>
      </c>
      <c r="H830" s="76">
        <v>2</v>
      </c>
      <c r="I830" s="39"/>
      <c r="J830" s="39" t="s">
        <v>2195</v>
      </c>
      <c r="K830" s="76">
        <v>31</v>
      </c>
      <c r="L830" s="39" t="s">
        <v>3655</v>
      </c>
      <c r="M830" s="39" t="s">
        <v>3731</v>
      </c>
    </row>
    <row r="831" spans="1:13" hidden="1">
      <c r="A831" s="504" t="s">
        <v>3650</v>
      </c>
      <c r="B831" s="536" t="s">
        <v>3732</v>
      </c>
      <c r="C831" s="39"/>
      <c r="D831" s="504" t="s">
        <v>3732</v>
      </c>
      <c r="E831" s="39" t="s">
        <v>3733</v>
      </c>
      <c r="F831" s="39"/>
      <c r="G831" s="39" t="s">
        <v>2202</v>
      </c>
      <c r="H831" s="76">
        <v>1</v>
      </c>
      <c r="I831" s="39"/>
      <c r="J831" s="39" t="s">
        <v>2195</v>
      </c>
      <c r="K831" s="76">
        <v>32</v>
      </c>
      <c r="L831" s="39" t="s">
        <v>3655</v>
      </c>
      <c r="M831" s="39" t="s">
        <v>3734</v>
      </c>
    </row>
    <row r="832" spans="1:13" hidden="1">
      <c r="A832" s="504" t="s">
        <v>3650</v>
      </c>
      <c r="B832" s="536" t="s">
        <v>3735</v>
      </c>
      <c r="C832" s="39"/>
      <c r="D832" s="504" t="s">
        <v>3735</v>
      </c>
      <c r="E832" s="39" t="s">
        <v>3736</v>
      </c>
      <c r="F832" s="39"/>
      <c r="G832" s="39" t="s">
        <v>2202</v>
      </c>
      <c r="H832" s="76">
        <v>1</v>
      </c>
      <c r="I832" s="39"/>
      <c r="J832" s="39" t="s">
        <v>2195</v>
      </c>
      <c r="K832" s="76">
        <v>33</v>
      </c>
      <c r="L832" s="39" t="s">
        <v>3655</v>
      </c>
      <c r="M832" s="39" t="s">
        <v>3737</v>
      </c>
    </row>
    <row r="833" spans="1:13" hidden="1">
      <c r="A833" s="504" t="s">
        <v>3650</v>
      </c>
      <c r="B833" s="536" t="s">
        <v>3738</v>
      </c>
      <c r="C833" s="39"/>
      <c r="D833" s="504" t="s">
        <v>3738</v>
      </c>
      <c r="E833" s="39" t="s">
        <v>3739</v>
      </c>
      <c r="F833" s="39"/>
      <c r="G833" s="39" t="s">
        <v>2202</v>
      </c>
      <c r="H833" s="76">
        <v>2</v>
      </c>
      <c r="I833" s="39"/>
      <c r="J833" s="39" t="s">
        <v>2195</v>
      </c>
      <c r="K833" s="76">
        <v>34</v>
      </c>
      <c r="L833" s="39" t="s">
        <v>3655</v>
      </c>
      <c r="M833" s="39" t="s">
        <v>3740</v>
      </c>
    </row>
    <row r="834" spans="1:13" hidden="1">
      <c r="A834" s="504" t="s">
        <v>3650</v>
      </c>
      <c r="B834" s="536" t="s">
        <v>3741</v>
      </c>
      <c r="C834" s="39"/>
      <c r="D834" s="504" t="s">
        <v>3741</v>
      </c>
      <c r="E834" s="39" t="s">
        <v>3742</v>
      </c>
      <c r="F834" s="39"/>
      <c r="G834" s="39" t="s">
        <v>2202</v>
      </c>
      <c r="H834" s="76">
        <v>1</v>
      </c>
      <c r="I834" s="39"/>
      <c r="J834" s="39" t="s">
        <v>2195</v>
      </c>
      <c r="K834" s="76">
        <v>35</v>
      </c>
      <c r="L834" s="39" t="s">
        <v>3655</v>
      </c>
      <c r="M834" s="39" t="s">
        <v>3743</v>
      </c>
    </row>
    <row r="835" spans="1:13" hidden="1">
      <c r="A835" s="504" t="s">
        <v>3650</v>
      </c>
      <c r="B835" s="536" t="s">
        <v>3744</v>
      </c>
      <c r="C835" s="39"/>
      <c r="D835" s="504" t="s">
        <v>3744</v>
      </c>
      <c r="E835" s="39" t="s">
        <v>3745</v>
      </c>
      <c r="F835" s="39"/>
      <c r="G835" s="39" t="s">
        <v>2202</v>
      </c>
      <c r="H835" s="76">
        <v>1</v>
      </c>
      <c r="I835" s="39"/>
      <c r="J835" s="39" t="s">
        <v>2195</v>
      </c>
      <c r="K835" s="76">
        <v>36</v>
      </c>
      <c r="L835" s="39" t="s">
        <v>3655</v>
      </c>
      <c r="M835" s="39" t="s">
        <v>3746</v>
      </c>
    </row>
    <row r="836" spans="1:13" hidden="1">
      <c r="A836" s="504" t="s">
        <v>3650</v>
      </c>
      <c r="B836" s="536" t="s">
        <v>142</v>
      </c>
      <c r="C836" s="39"/>
      <c r="D836" s="504" t="s">
        <v>142</v>
      </c>
      <c r="E836" s="39" t="s">
        <v>141</v>
      </c>
      <c r="F836" s="39"/>
      <c r="G836" s="39" t="s">
        <v>2202</v>
      </c>
      <c r="H836" s="76">
        <v>1</v>
      </c>
      <c r="I836" s="39"/>
      <c r="J836" s="39" t="s">
        <v>2195</v>
      </c>
      <c r="K836" s="76">
        <v>37</v>
      </c>
      <c r="L836" s="39" t="s">
        <v>3655</v>
      </c>
      <c r="M836" s="39" t="s">
        <v>3747</v>
      </c>
    </row>
    <row r="837" spans="1:13" hidden="1">
      <c r="A837" s="504" t="s">
        <v>3650</v>
      </c>
      <c r="B837" s="536" t="s">
        <v>3748</v>
      </c>
      <c r="C837" s="39"/>
      <c r="D837" s="504" t="s">
        <v>3748</v>
      </c>
      <c r="E837" s="39" t="s">
        <v>3749</v>
      </c>
      <c r="F837" s="39"/>
      <c r="G837" s="39" t="s">
        <v>2202</v>
      </c>
      <c r="H837" s="76">
        <v>1</v>
      </c>
      <c r="I837" s="39"/>
      <c r="J837" s="39" t="s">
        <v>2195</v>
      </c>
      <c r="K837" s="76">
        <v>38</v>
      </c>
      <c r="L837" s="39" t="s">
        <v>3655</v>
      </c>
      <c r="M837" s="39" t="s">
        <v>3750</v>
      </c>
    </row>
    <row r="838" spans="1:13" hidden="1">
      <c r="A838" s="504" t="s">
        <v>3650</v>
      </c>
      <c r="B838" s="536" t="s">
        <v>3751</v>
      </c>
      <c r="C838" s="39"/>
      <c r="D838" s="504" t="s">
        <v>3751</v>
      </c>
      <c r="E838" s="39" t="s">
        <v>3752</v>
      </c>
      <c r="F838" s="39"/>
      <c r="G838" s="39" t="s">
        <v>2228</v>
      </c>
      <c r="H838" s="76">
        <v>1</v>
      </c>
      <c r="I838" s="39"/>
      <c r="J838" s="39" t="s">
        <v>2195</v>
      </c>
      <c r="K838" s="76">
        <v>39</v>
      </c>
      <c r="L838" s="39" t="s">
        <v>3655</v>
      </c>
      <c r="M838" s="39" t="s">
        <v>3753</v>
      </c>
    </row>
    <row r="839" spans="1:13" hidden="1">
      <c r="A839" s="504" t="s">
        <v>3650</v>
      </c>
      <c r="B839" s="536" t="s">
        <v>3754</v>
      </c>
      <c r="C839" s="39"/>
      <c r="D839" s="504" t="s">
        <v>3754</v>
      </c>
      <c r="E839" s="39" t="s">
        <v>3755</v>
      </c>
      <c r="F839" s="39"/>
      <c r="G839" s="39" t="s">
        <v>2202</v>
      </c>
      <c r="H839" s="76">
        <v>1</v>
      </c>
      <c r="I839" s="39"/>
      <c r="J839" s="39" t="s">
        <v>2195</v>
      </c>
      <c r="K839" s="76">
        <v>40</v>
      </c>
      <c r="L839" s="39" t="s">
        <v>3655</v>
      </c>
      <c r="M839" s="39" t="s">
        <v>3756</v>
      </c>
    </row>
    <row r="840" spans="1:13" hidden="1">
      <c r="A840" s="504" t="s">
        <v>3650</v>
      </c>
      <c r="B840" s="536" t="s">
        <v>3757</v>
      </c>
      <c r="C840" s="39"/>
      <c r="D840" s="504" t="s">
        <v>3757</v>
      </c>
      <c r="E840" s="39" t="s">
        <v>3758</v>
      </c>
      <c r="F840" s="39"/>
      <c r="G840" s="39" t="s">
        <v>2228</v>
      </c>
      <c r="H840" s="76">
        <v>1</v>
      </c>
      <c r="I840" s="39"/>
      <c r="J840" s="39" t="s">
        <v>2195</v>
      </c>
      <c r="K840" s="76">
        <v>41</v>
      </c>
      <c r="L840" s="39" t="s">
        <v>3655</v>
      </c>
      <c r="M840" s="39" t="s">
        <v>3759</v>
      </c>
    </row>
    <row r="841" spans="1:13" hidden="1">
      <c r="A841" s="504" t="s">
        <v>3650</v>
      </c>
      <c r="B841" s="536" t="s">
        <v>3760</v>
      </c>
      <c r="C841" s="39"/>
      <c r="D841" s="504" t="s">
        <v>3760</v>
      </c>
      <c r="E841" s="39" t="s">
        <v>3761</v>
      </c>
      <c r="F841" s="39"/>
      <c r="G841" s="39" t="s">
        <v>2228</v>
      </c>
      <c r="H841" s="76">
        <v>2</v>
      </c>
      <c r="I841" s="39"/>
      <c r="J841" s="39" t="s">
        <v>2195</v>
      </c>
      <c r="K841" s="76">
        <v>42</v>
      </c>
      <c r="L841" s="39" t="s">
        <v>3655</v>
      </c>
      <c r="M841" s="39" t="s">
        <v>3762</v>
      </c>
    </row>
    <row r="842" spans="1:13" hidden="1">
      <c r="A842" s="504" t="s">
        <v>3650</v>
      </c>
      <c r="B842" s="536" t="s">
        <v>3763</v>
      </c>
      <c r="C842" s="39"/>
      <c r="D842" s="504" t="s">
        <v>3763</v>
      </c>
      <c r="E842" s="60" t="s">
        <v>3764</v>
      </c>
      <c r="F842" s="39"/>
      <c r="G842" s="39" t="s">
        <v>2228</v>
      </c>
      <c r="H842" s="76">
        <v>1</v>
      </c>
      <c r="I842" s="39"/>
      <c r="J842" s="39" t="s">
        <v>2195</v>
      </c>
      <c r="K842" s="76">
        <v>43</v>
      </c>
      <c r="L842" s="39" t="s">
        <v>3655</v>
      </c>
      <c r="M842" s="39" t="s">
        <v>3765</v>
      </c>
    </row>
    <row r="843" spans="1:13" hidden="1">
      <c r="A843" s="504" t="s">
        <v>3650</v>
      </c>
      <c r="B843" s="536" t="s">
        <v>3766</v>
      </c>
      <c r="C843" s="39"/>
      <c r="D843" s="504" t="s">
        <v>3766</v>
      </c>
      <c r="E843" s="60" t="s">
        <v>3767</v>
      </c>
      <c r="F843" s="39"/>
      <c r="G843" s="39" t="s">
        <v>2228</v>
      </c>
      <c r="H843" s="76">
        <v>1</v>
      </c>
      <c r="I843" s="39"/>
      <c r="J843" s="39" t="s">
        <v>2195</v>
      </c>
      <c r="K843" s="76">
        <v>44</v>
      </c>
      <c r="L843" s="39" t="s">
        <v>3655</v>
      </c>
      <c r="M843" s="39" t="s">
        <v>3768</v>
      </c>
    </row>
    <row r="844" spans="1:13" hidden="1">
      <c r="A844" s="504" t="s">
        <v>3650</v>
      </c>
      <c r="B844" s="536" t="s">
        <v>3769</v>
      </c>
      <c r="C844" s="39"/>
      <c r="D844" s="504" t="s">
        <v>3769</v>
      </c>
      <c r="E844" s="60" t="s">
        <v>3770</v>
      </c>
      <c r="F844" s="39"/>
      <c r="G844" s="39" t="s">
        <v>2228</v>
      </c>
      <c r="H844" s="76">
        <v>1</v>
      </c>
      <c r="I844" s="39"/>
      <c r="J844" s="39" t="s">
        <v>2195</v>
      </c>
      <c r="K844" s="76">
        <v>45</v>
      </c>
      <c r="L844" s="39" t="s">
        <v>3655</v>
      </c>
      <c r="M844" s="39" t="s">
        <v>3771</v>
      </c>
    </row>
    <row r="845" spans="1:13" hidden="1">
      <c r="A845" s="504" t="s">
        <v>3650</v>
      </c>
      <c r="B845" s="536" t="s">
        <v>3772</v>
      </c>
      <c r="C845" s="39"/>
      <c r="D845" s="504" t="s">
        <v>3772</v>
      </c>
      <c r="E845" s="60" t="s">
        <v>3773</v>
      </c>
      <c r="F845" s="39"/>
      <c r="G845" s="39" t="s">
        <v>2228</v>
      </c>
      <c r="H845" s="76">
        <v>1</v>
      </c>
      <c r="I845" s="39"/>
      <c r="J845" s="39" t="s">
        <v>2195</v>
      </c>
      <c r="K845" s="76">
        <v>46</v>
      </c>
      <c r="L845" s="39" t="s">
        <v>3655</v>
      </c>
      <c r="M845" s="39" t="s">
        <v>3774</v>
      </c>
    </row>
    <row r="846" spans="1:13" hidden="1">
      <c r="A846" s="504" t="s">
        <v>3650</v>
      </c>
      <c r="B846" s="536" t="s">
        <v>3775</v>
      </c>
      <c r="C846" s="39"/>
      <c r="D846" s="504" t="s">
        <v>3775</v>
      </c>
      <c r="E846" s="60" t="s">
        <v>3776</v>
      </c>
      <c r="F846" s="39"/>
      <c r="G846" s="39" t="s">
        <v>2228</v>
      </c>
      <c r="H846" s="76">
        <v>1</v>
      </c>
      <c r="I846" s="39"/>
      <c r="J846" s="39" t="s">
        <v>2195</v>
      </c>
      <c r="K846" s="76">
        <v>47</v>
      </c>
      <c r="L846" s="39" t="s">
        <v>3655</v>
      </c>
      <c r="M846" s="39" t="s">
        <v>3777</v>
      </c>
    </row>
    <row r="847" spans="1:13" hidden="1">
      <c r="A847" s="504" t="s">
        <v>3650</v>
      </c>
      <c r="B847" s="536" t="s">
        <v>3778</v>
      </c>
      <c r="C847" s="39"/>
      <c r="D847" s="504" t="s">
        <v>3778</v>
      </c>
      <c r="E847" s="60" t="s">
        <v>3779</v>
      </c>
      <c r="F847" s="39"/>
      <c r="G847" s="39" t="s">
        <v>2228</v>
      </c>
      <c r="H847" s="76">
        <v>1</v>
      </c>
      <c r="I847" s="39"/>
      <c r="J847" s="39" t="s">
        <v>2195</v>
      </c>
      <c r="K847" s="76">
        <v>48</v>
      </c>
      <c r="L847" s="39" t="s">
        <v>3655</v>
      </c>
      <c r="M847" s="39" t="s">
        <v>3780</v>
      </c>
    </row>
    <row r="848" spans="1:13" hidden="1">
      <c r="A848" s="504" t="s">
        <v>3650</v>
      </c>
      <c r="B848" s="536" t="s">
        <v>3781</v>
      </c>
      <c r="C848" s="39"/>
      <c r="D848" s="504" t="s">
        <v>3781</v>
      </c>
      <c r="E848" s="39" t="s">
        <v>3782</v>
      </c>
      <c r="F848" s="39"/>
      <c r="G848" s="39" t="s">
        <v>2228</v>
      </c>
      <c r="H848" s="76">
        <v>1</v>
      </c>
      <c r="I848" s="39"/>
      <c r="J848" s="39" t="s">
        <v>2195</v>
      </c>
      <c r="K848" s="76">
        <v>49</v>
      </c>
      <c r="L848" s="39" t="s">
        <v>3655</v>
      </c>
      <c r="M848" s="39" t="s">
        <v>3783</v>
      </c>
    </row>
    <row r="849" spans="1:13" hidden="1">
      <c r="A849" s="504" t="s">
        <v>3650</v>
      </c>
      <c r="B849" s="536" t="s">
        <v>3784</v>
      </c>
      <c r="C849" s="39"/>
      <c r="D849" s="504" t="s">
        <v>3784</v>
      </c>
      <c r="E849" s="39" t="s">
        <v>3785</v>
      </c>
      <c r="F849" s="39"/>
      <c r="G849" s="39" t="s">
        <v>2228</v>
      </c>
      <c r="H849" s="76">
        <v>1</v>
      </c>
      <c r="I849" s="39"/>
      <c r="J849" s="39" t="s">
        <v>2195</v>
      </c>
      <c r="K849" s="76">
        <v>50</v>
      </c>
      <c r="L849" s="39" t="s">
        <v>3655</v>
      </c>
      <c r="M849" s="39" t="s">
        <v>3786</v>
      </c>
    </row>
    <row r="850" spans="1:13" hidden="1">
      <c r="A850" s="504" t="s">
        <v>3650</v>
      </c>
      <c r="B850" s="536" t="s">
        <v>1239</v>
      </c>
      <c r="C850" s="39"/>
      <c r="D850" s="504" t="s">
        <v>1239</v>
      </c>
      <c r="E850" s="39" t="s">
        <v>715</v>
      </c>
      <c r="F850" s="39"/>
      <c r="G850" s="39" t="s">
        <v>2202</v>
      </c>
      <c r="H850" s="76">
        <v>9</v>
      </c>
      <c r="I850" s="39"/>
      <c r="J850" s="39" t="s">
        <v>2195</v>
      </c>
      <c r="K850" s="76">
        <v>51</v>
      </c>
      <c r="L850" s="39" t="s">
        <v>3655</v>
      </c>
      <c r="M850" s="39" t="s">
        <v>3787</v>
      </c>
    </row>
    <row r="851" spans="1:13" hidden="1">
      <c r="A851" s="504" t="s">
        <v>3650</v>
      </c>
      <c r="B851" s="536" t="s">
        <v>3788</v>
      </c>
      <c r="C851" s="39"/>
      <c r="D851" s="504" t="s">
        <v>3788</v>
      </c>
      <c r="E851" s="39" t="s">
        <v>3789</v>
      </c>
      <c r="F851" s="39"/>
      <c r="G851" s="39" t="s">
        <v>2202</v>
      </c>
      <c r="H851" s="76">
        <v>2</v>
      </c>
      <c r="I851" s="39"/>
      <c r="J851" s="39" t="s">
        <v>2195</v>
      </c>
      <c r="K851" s="76">
        <v>52</v>
      </c>
      <c r="L851" s="39" t="s">
        <v>3655</v>
      </c>
      <c r="M851" s="39" t="s">
        <v>3790</v>
      </c>
    </row>
    <row r="852" spans="1:13" hidden="1">
      <c r="A852" s="504" t="s">
        <v>3650</v>
      </c>
      <c r="B852" s="536" t="s">
        <v>3791</v>
      </c>
      <c r="C852" s="39"/>
      <c r="D852" s="504" t="s">
        <v>3791</v>
      </c>
      <c r="E852" s="39" t="s">
        <v>3792</v>
      </c>
      <c r="F852" s="39"/>
      <c r="G852" s="39" t="s">
        <v>2228</v>
      </c>
      <c r="H852" s="76">
        <v>1</v>
      </c>
      <c r="I852" s="39"/>
      <c r="J852" s="39" t="s">
        <v>2195</v>
      </c>
      <c r="K852" s="76">
        <v>53</v>
      </c>
      <c r="L852" s="39" t="s">
        <v>3655</v>
      </c>
      <c r="M852" s="39" t="s">
        <v>3793</v>
      </c>
    </row>
    <row r="853" spans="1:13" hidden="1">
      <c r="A853" s="504" t="s">
        <v>3650</v>
      </c>
      <c r="B853" s="536" t="s">
        <v>3794</v>
      </c>
      <c r="C853" s="39"/>
      <c r="D853" s="504" t="s">
        <v>3794</v>
      </c>
      <c r="E853" s="39" t="s">
        <v>3795</v>
      </c>
      <c r="F853" s="39"/>
      <c r="G853" s="39" t="s">
        <v>2228</v>
      </c>
      <c r="H853" s="76">
        <v>3</v>
      </c>
      <c r="I853" s="39"/>
      <c r="J853" s="39" t="s">
        <v>2195</v>
      </c>
      <c r="K853" s="76">
        <v>54</v>
      </c>
      <c r="L853" s="39" t="s">
        <v>3655</v>
      </c>
      <c r="M853" s="39" t="s">
        <v>3796</v>
      </c>
    </row>
    <row r="854" spans="1:13" hidden="1">
      <c r="A854" s="504" t="s">
        <v>3650</v>
      </c>
      <c r="B854" s="536" t="s">
        <v>3797</v>
      </c>
      <c r="C854" s="39"/>
      <c r="D854" s="504" t="s">
        <v>3797</v>
      </c>
      <c r="E854" s="39" t="s">
        <v>3798</v>
      </c>
      <c r="F854" s="39"/>
      <c r="G854" s="39" t="s">
        <v>2228</v>
      </c>
      <c r="H854" s="76">
        <v>3</v>
      </c>
      <c r="I854" s="39"/>
      <c r="J854" s="39" t="s">
        <v>2195</v>
      </c>
      <c r="K854" s="76">
        <v>55</v>
      </c>
      <c r="L854" s="39" t="s">
        <v>3655</v>
      </c>
      <c r="M854" s="39" t="s">
        <v>3799</v>
      </c>
    </row>
    <row r="855" spans="1:13" hidden="1">
      <c r="A855" s="504" t="s">
        <v>3650</v>
      </c>
      <c r="B855" s="536"/>
      <c r="C855" s="39"/>
      <c r="D855" s="504"/>
      <c r="E855" s="39" t="s">
        <v>3800</v>
      </c>
      <c r="F855" s="39"/>
      <c r="G855" s="39" t="s">
        <v>2202</v>
      </c>
      <c r="H855" s="76">
        <v>1</v>
      </c>
      <c r="I855" s="39"/>
      <c r="J855" s="39" t="s">
        <v>2195</v>
      </c>
      <c r="K855" s="76">
        <v>56</v>
      </c>
      <c r="L855" s="39" t="s">
        <v>3655</v>
      </c>
      <c r="M855" s="39" t="s">
        <v>3801</v>
      </c>
    </row>
    <row r="856" spans="1:13" hidden="1">
      <c r="A856" s="504" t="s">
        <v>3650</v>
      </c>
      <c r="B856" s="536" t="s">
        <v>3802</v>
      </c>
      <c r="C856" s="39"/>
      <c r="D856" s="504" t="s">
        <v>3802</v>
      </c>
      <c r="E856" s="39" t="s">
        <v>3803</v>
      </c>
      <c r="F856" s="39"/>
      <c r="G856" s="39" t="s">
        <v>2228</v>
      </c>
      <c r="H856" s="76">
        <v>1</v>
      </c>
      <c r="I856" s="39"/>
      <c r="J856" s="39" t="s">
        <v>2195</v>
      </c>
      <c r="K856" s="76">
        <v>57</v>
      </c>
      <c r="L856" s="39" t="s">
        <v>3655</v>
      </c>
      <c r="M856" s="39" t="s">
        <v>3804</v>
      </c>
    </row>
    <row r="857" spans="1:13" hidden="1">
      <c r="A857" s="504" t="s">
        <v>3650</v>
      </c>
      <c r="B857" s="536" t="s">
        <v>3805</v>
      </c>
      <c r="C857" s="39"/>
      <c r="D857" s="504" t="s">
        <v>3805</v>
      </c>
      <c r="E857" s="39" t="s">
        <v>3806</v>
      </c>
      <c r="F857" s="39"/>
      <c r="G857" s="39" t="s">
        <v>2202</v>
      </c>
      <c r="H857" s="76">
        <v>1</v>
      </c>
      <c r="I857" s="39"/>
      <c r="J857" s="39" t="s">
        <v>2195</v>
      </c>
      <c r="K857" s="76">
        <v>58</v>
      </c>
      <c r="L857" s="39" t="s">
        <v>3655</v>
      </c>
      <c r="M857" s="39" t="s">
        <v>3807</v>
      </c>
    </row>
    <row r="858" spans="1:13" hidden="1">
      <c r="A858" s="504" t="s">
        <v>3650</v>
      </c>
      <c r="B858" s="536" t="s">
        <v>3808</v>
      </c>
      <c r="C858" s="39"/>
      <c r="D858" s="504" t="s">
        <v>3808</v>
      </c>
      <c r="E858" s="39" t="s">
        <v>3809</v>
      </c>
      <c r="F858" s="39"/>
      <c r="G858" s="39" t="s">
        <v>2202</v>
      </c>
      <c r="H858" s="76">
        <v>1</v>
      </c>
      <c r="I858" s="39"/>
      <c r="J858" s="39" t="s">
        <v>2195</v>
      </c>
      <c r="K858" s="76">
        <v>59</v>
      </c>
      <c r="L858" s="39" t="s">
        <v>3655</v>
      </c>
      <c r="M858" s="39" t="s">
        <v>3810</v>
      </c>
    </row>
    <row r="859" spans="1:13" hidden="1">
      <c r="A859" s="504" t="s">
        <v>3650</v>
      </c>
      <c r="B859" s="536" t="s">
        <v>3811</v>
      </c>
      <c r="C859" s="39"/>
      <c r="D859" s="504" t="s">
        <v>3811</v>
      </c>
      <c r="E859" s="39" t="s">
        <v>3812</v>
      </c>
      <c r="F859" s="39"/>
      <c r="G859" s="39" t="s">
        <v>2202</v>
      </c>
      <c r="H859" s="76">
        <v>1</v>
      </c>
      <c r="I859" s="39"/>
      <c r="J859" s="39" t="s">
        <v>2195</v>
      </c>
      <c r="K859" s="76">
        <v>60</v>
      </c>
      <c r="L859" s="39" t="s">
        <v>3655</v>
      </c>
      <c r="M859" s="39" t="s">
        <v>3813</v>
      </c>
    </row>
    <row r="860" spans="1:13" hidden="1">
      <c r="A860" s="504" t="s">
        <v>3650</v>
      </c>
      <c r="B860" s="536" t="s">
        <v>2410</v>
      </c>
      <c r="C860" s="39"/>
      <c r="D860" s="504" t="s">
        <v>2410</v>
      </c>
      <c r="E860" s="39" t="s">
        <v>2411</v>
      </c>
      <c r="F860" s="39"/>
      <c r="G860" s="39" t="s">
        <v>2202</v>
      </c>
      <c r="H860" s="76">
        <v>10</v>
      </c>
      <c r="I860" s="39"/>
      <c r="J860" s="39" t="s">
        <v>2195</v>
      </c>
      <c r="K860" s="76">
        <v>61</v>
      </c>
      <c r="L860" s="39" t="s">
        <v>3655</v>
      </c>
      <c r="M860" s="39" t="s">
        <v>3814</v>
      </c>
    </row>
    <row r="861" spans="1:13" hidden="1">
      <c r="A861" s="504" t="s">
        <v>3650</v>
      </c>
      <c r="B861" s="536" t="s">
        <v>3815</v>
      </c>
      <c r="C861" s="39"/>
      <c r="D861" s="504" t="s">
        <v>3815</v>
      </c>
      <c r="E861" s="39" t="s">
        <v>3816</v>
      </c>
      <c r="F861" s="39"/>
      <c r="G861" s="39" t="s">
        <v>2202</v>
      </c>
      <c r="H861" s="76">
        <v>10</v>
      </c>
      <c r="I861" s="39"/>
      <c r="J861" s="39" t="s">
        <v>2195</v>
      </c>
      <c r="K861" s="76">
        <v>62</v>
      </c>
      <c r="L861" s="39" t="s">
        <v>3655</v>
      </c>
      <c r="M861" s="39" t="s">
        <v>3817</v>
      </c>
    </row>
    <row r="862" spans="1:13" hidden="1">
      <c r="A862" s="504" t="s">
        <v>3650</v>
      </c>
      <c r="B862" s="536" t="s">
        <v>1195</v>
      </c>
      <c r="C862" s="39"/>
      <c r="D862" s="504" t="s">
        <v>1195</v>
      </c>
      <c r="E862" s="39" t="s">
        <v>2227</v>
      </c>
      <c r="F862" s="39"/>
      <c r="G862" s="39" t="s">
        <v>2202</v>
      </c>
      <c r="H862" s="76">
        <v>10</v>
      </c>
      <c r="I862" s="39"/>
      <c r="J862" s="39" t="s">
        <v>2195</v>
      </c>
      <c r="K862" s="76">
        <v>63</v>
      </c>
      <c r="L862" s="39" t="s">
        <v>3655</v>
      </c>
      <c r="M862" s="39" t="s">
        <v>3818</v>
      </c>
    </row>
    <row r="863" spans="1:13" hidden="1">
      <c r="A863" s="504" t="s">
        <v>3650</v>
      </c>
      <c r="B863" s="536" t="s">
        <v>3819</v>
      </c>
      <c r="C863" s="39"/>
      <c r="D863" s="504" t="s">
        <v>3819</v>
      </c>
      <c r="E863" s="39" t="s">
        <v>3820</v>
      </c>
      <c r="F863" s="39"/>
      <c r="G863" s="39" t="s">
        <v>2202</v>
      </c>
      <c r="H863" s="76">
        <v>10</v>
      </c>
      <c r="I863" s="39"/>
      <c r="J863" s="39" t="s">
        <v>2195</v>
      </c>
      <c r="K863" s="76">
        <v>64</v>
      </c>
      <c r="L863" s="39" t="s">
        <v>3655</v>
      </c>
      <c r="M863" s="39" t="s">
        <v>3821</v>
      </c>
    </row>
    <row r="864" spans="1:13" hidden="1">
      <c r="A864" s="504" t="s">
        <v>3650</v>
      </c>
      <c r="B864" s="536" t="s">
        <v>3822</v>
      </c>
      <c r="C864" s="39"/>
      <c r="D864" s="504" t="s">
        <v>3822</v>
      </c>
      <c r="E864" s="39" t="s">
        <v>3823</v>
      </c>
      <c r="F864" s="39"/>
      <c r="G864" s="39" t="s">
        <v>2202</v>
      </c>
      <c r="H864" s="76">
        <v>10</v>
      </c>
      <c r="I864" s="39"/>
      <c r="J864" s="39" t="s">
        <v>2195</v>
      </c>
      <c r="K864" s="76">
        <v>65</v>
      </c>
      <c r="L864" s="39" t="s">
        <v>3655</v>
      </c>
      <c r="M864" s="39" t="s">
        <v>3824</v>
      </c>
    </row>
    <row r="865" spans="1:13" hidden="1">
      <c r="A865" s="504" t="s">
        <v>3650</v>
      </c>
      <c r="B865" s="536" t="s">
        <v>3825</v>
      </c>
      <c r="C865" s="39"/>
      <c r="D865" s="504" t="s">
        <v>3825</v>
      </c>
      <c r="E865" s="39" t="s">
        <v>3826</v>
      </c>
      <c r="F865" s="39"/>
      <c r="G865" s="39" t="s">
        <v>2202</v>
      </c>
      <c r="H865" s="76">
        <v>10</v>
      </c>
      <c r="I865" s="39"/>
      <c r="J865" s="39" t="s">
        <v>2195</v>
      </c>
      <c r="K865" s="76">
        <v>66</v>
      </c>
      <c r="L865" s="39" t="s">
        <v>3655</v>
      </c>
      <c r="M865" s="39" t="s">
        <v>3827</v>
      </c>
    </row>
    <row r="866" spans="1:13" hidden="1">
      <c r="A866" s="504" t="s">
        <v>3650</v>
      </c>
      <c r="B866" s="536" t="s">
        <v>3828</v>
      </c>
      <c r="C866" s="39"/>
      <c r="D866" s="504" t="s">
        <v>3828</v>
      </c>
      <c r="E866" s="39" t="s">
        <v>3829</v>
      </c>
      <c r="F866" s="39"/>
      <c r="G866" s="39" t="s">
        <v>2202</v>
      </c>
      <c r="H866" s="76">
        <v>10</v>
      </c>
      <c r="I866" s="39"/>
      <c r="J866" s="39" t="s">
        <v>2195</v>
      </c>
      <c r="K866" s="76">
        <v>67</v>
      </c>
      <c r="L866" s="39" t="s">
        <v>3655</v>
      </c>
      <c r="M866" s="39" t="s">
        <v>3830</v>
      </c>
    </row>
    <row r="867" spans="1:13" hidden="1">
      <c r="A867" s="504" t="s">
        <v>3650</v>
      </c>
      <c r="B867" s="536" t="s">
        <v>3831</v>
      </c>
      <c r="C867" s="39"/>
      <c r="D867" s="504" t="s">
        <v>3831</v>
      </c>
      <c r="E867" s="39" t="s">
        <v>3832</v>
      </c>
      <c r="F867" s="39"/>
      <c r="G867" s="39" t="s">
        <v>2202</v>
      </c>
      <c r="H867" s="76">
        <v>10</v>
      </c>
      <c r="I867" s="39"/>
      <c r="J867" s="39" t="s">
        <v>2195</v>
      </c>
      <c r="K867" s="76">
        <v>68</v>
      </c>
      <c r="L867" s="39" t="s">
        <v>3655</v>
      </c>
      <c r="M867" s="39" t="s">
        <v>3833</v>
      </c>
    </row>
    <row r="868" spans="1:13" hidden="1">
      <c r="A868" s="504" t="s">
        <v>3650</v>
      </c>
      <c r="B868" s="536"/>
      <c r="C868" s="39"/>
      <c r="D868" s="504"/>
      <c r="E868" s="39" t="s">
        <v>3834</v>
      </c>
      <c r="F868" s="39"/>
      <c r="G868" s="39" t="s">
        <v>2202</v>
      </c>
      <c r="H868" s="76">
        <v>10</v>
      </c>
      <c r="I868" s="39"/>
      <c r="J868" s="39" t="s">
        <v>2195</v>
      </c>
      <c r="K868" s="76">
        <v>69</v>
      </c>
      <c r="L868" s="39" t="s">
        <v>3655</v>
      </c>
      <c r="M868" s="39" t="s">
        <v>3835</v>
      </c>
    </row>
    <row r="869" spans="1:13" hidden="1">
      <c r="A869" s="504" t="s">
        <v>3650</v>
      </c>
      <c r="B869" s="536"/>
      <c r="C869" s="39"/>
      <c r="D869" s="504"/>
      <c r="E869" s="39" t="s">
        <v>3836</v>
      </c>
      <c r="F869" s="39"/>
      <c r="G869" s="39" t="s">
        <v>2202</v>
      </c>
      <c r="H869" s="76">
        <v>10</v>
      </c>
      <c r="I869" s="39"/>
      <c r="J869" s="39" t="s">
        <v>2195</v>
      </c>
      <c r="K869" s="76">
        <v>70</v>
      </c>
      <c r="L869" s="39" t="s">
        <v>3655</v>
      </c>
      <c r="M869" s="39" t="s">
        <v>3837</v>
      </c>
    </row>
    <row r="870" spans="1:13" hidden="1">
      <c r="A870" s="504" t="s">
        <v>3650</v>
      </c>
      <c r="B870" s="536" t="s">
        <v>3838</v>
      </c>
      <c r="C870" s="39"/>
      <c r="D870" s="504" t="s">
        <v>3838</v>
      </c>
      <c r="E870" s="39" t="s">
        <v>3839</v>
      </c>
      <c r="F870" s="39"/>
      <c r="G870" s="39" t="s">
        <v>2202</v>
      </c>
      <c r="H870" s="76">
        <v>10</v>
      </c>
      <c r="I870" s="39"/>
      <c r="J870" s="39" t="s">
        <v>2195</v>
      </c>
      <c r="K870" s="76">
        <v>71</v>
      </c>
      <c r="L870" s="39" t="s">
        <v>3655</v>
      </c>
      <c r="M870" s="39" t="s">
        <v>3840</v>
      </c>
    </row>
    <row r="871" spans="1:13" hidden="1">
      <c r="A871" s="504" t="s">
        <v>3650</v>
      </c>
      <c r="B871" s="536" t="s">
        <v>3841</v>
      </c>
      <c r="C871" s="39"/>
      <c r="D871" s="504" t="s">
        <v>3841</v>
      </c>
      <c r="E871" s="39" t="s">
        <v>3842</v>
      </c>
      <c r="F871" s="39"/>
      <c r="G871" s="39" t="s">
        <v>2202</v>
      </c>
      <c r="H871" s="76">
        <v>10</v>
      </c>
      <c r="I871" s="39"/>
      <c r="J871" s="39" t="s">
        <v>2195</v>
      </c>
      <c r="K871" s="76">
        <v>72</v>
      </c>
      <c r="L871" s="39" t="s">
        <v>3655</v>
      </c>
      <c r="M871" s="39" t="s">
        <v>3843</v>
      </c>
    </row>
    <row r="872" spans="1:13" hidden="1">
      <c r="A872" s="504" t="s">
        <v>3650</v>
      </c>
      <c r="B872" s="536" t="s">
        <v>3844</v>
      </c>
      <c r="C872" s="39"/>
      <c r="D872" s="504" t="s">
        <v>3844</v>
      </c>
      <c r="E872" s="39" t="s">
        <v>3845</v>
      </c>
      <c r="F872" s="39"/>
      <c r="G872" s="39" t="s">
        <v>2202</v>
      </c>
      <c r="H872" s="76">
        <v>10</v>
      </c>
      <c r="I872" s="39"/>
      <c r="J872" s="39" t="s">
        <v>2195</v>
      </c>
      <c r="K872" s="76">
        <v>73</v>
      </c>
      <c r="L872" s="39" t="s">
        <v>3655</v>
      </c>
      <c r="M872" s="39" t="s">
        <v>3846</v>
      </c>
    </row>
    <row r="873" spans="1:13" hidden="1">
      <c r="A873" s="504" t="s">
        <v>3650</v>
      </c>
      <c r="B873" s="536" t="s">
        <v>3847</v>
      </c>
      <c r="C873" s="39"/>
      <c r="D873" s="504" t="s">
        <v>3847</v>
      </c>
      <c r="E873" s="39" t="s">
        <v>3848</v>
      </c>
      <c r="F873" s="39"/>
      <c r="G873" s="39" t="s">
        <v>2202</v>
      </c>
      <c r="H873" s="76">
        <v>10</v>
      </c>
      <c r="I873" s="39"/>
      <c r="J873" s="39" t="s">
        <v>2195</v>
      </c>
      <c r="K873" s="76">
        <v>74</v>
      </c>
      <c r="L873" s="39" t="s">
        <v>3655</v>
      </c>
      <c r="M873" s="39" t="s">
        <v>3849</v>
      </c>
    </row>
    <row r="874" spans="1:13" hidden="1">
      <c r="A874" s="504" t="s">
        <v>3650</v>
      </c>
      <c r="B874" s="536" t="s">
        <v>3850</v>
      </c>
      <c r="C874" s="39"/>
      <c r="D874" s="504" t="s">
        <v>3850</v>
      </c>
      <c r="E874" s="39" t="s">
        <v>3851</v>
      </c>
      <c r="F874" s="39"/>
      <c r="G874" s="39" t="s">
        <v>2202</v>
      </c>
      <c r="H874" s="76">
        <v>10</v>
      </c>
      <c r="I874" s="39"/>
      <c r="J874" s="39" t="s">
        <v>2195</v>
      </c>
      <c r="K874" s="76">
        <v>75</v>
      </c>
      <c r="L874" s="39" t="s">
        <v>3655</v>
      </c>
      <c r="M874" s="39" t="s">
        <v>3852</v>
      </c>
    </row>
    <row r="875" spans="1:13" hidden="1">
      <c r="A875" s="504" t="s">
        <v>3650</v>
      </c>
      <c r="B875" s="536" t="s">
        <v>3853</v>
      </c>
      <c r="C875" s="39"/>
      <c r="D875" s="504" t="s">
        <v>3853</v>
      </c>
      <c r="E875" s="39" t="s">
        <v>3854</v>
      </c>
      <c r="F875" s="39"/>
      <c r="G875" s="39" t="s">
        <v>2202</v>
      </c>
      <c r="H875" s="76">
        <v>10</v>
      </c>
      <c r="I875" s="39"/>
      <c r="J875" s="39" t="s">
        <v>2195</v>
      </c>
      <c r="K875" s="76">
        <v>76</v>
      </c>
      <c r="L875" s="39" t="s">
        <v>3655</v>
      </c>
      <c r="M875" s="39" t="s">
        <v>3855</v>
      </c>
    </row>
    <row r="876" spans="1:13" hidden="1">
      <c r="A876" s="504" t="s">
        <v>3650</v>
      </c>
      <c r="B876" s="536" t="s">
        <v>3856</v>
      </c>
      <c r="C876" s="39"/>
      <c r="D876" s="504" t="s">
        <v>3856</v>
      </c>
      <c r="E876" s="39" t="s">
        <v>3857</v>
      </c>
      <c r="F876" s="39"/>
      <c r="G876" s="39" t="s">
        <v>2202</v>
      </c>
      <c r="H876" s="76">
        <v>10</v>
      </c>
      <c r="I876" s="39"/>
      <c r="J876" s="39" t="s">
        <v>2195</v>
      </c>
      <c r="K876" s="76">
        <v>77</v>
      </c>
      <c r="L876" s="39" t="s">
        <v>3655</v>
      </c>
      <c r="M876" s="39" t="s">
        <v>3858</v>
      </c>
    </row>
    <row r="877" spans="1:13" hidden="1">
      <c r="A877" s="504" t="s">
        <v>3650</v>
      </c>
      <c r="B877" s="536" t="s">
        <v>3859</v>
      </c>
      <c r="C877" s="39"/>
      <c r="D877" s="504" t="s">
        <v>3859</v>
      </c>
      <c r="E877" s="39" t="s">
        <v>3860</v>
      </c>
      <c r="F877" s="39"/>
      <c r="G877" s="39" t="s">
        <v>2202</v>
      </c>
      <c r="H877" s="76">
        <v>10</v>
      </c>
      <c r="I877" s="39"/>
      <c r="J877" s="39" t="s">
        <v>2195</v>
      </c>
      <c r="K877" s="76">
        <v>78</v>
      </c>
      <c r="L877" s="39" t="s">
        <v>3655</v>
      </c>
      <c r="M877" s="39" t="s">
        <v>3861</v>
      </c>
    </row>
    <row r="878" spans="1:13" hidden="1">
      <c r="A878" s="504" t="s">
        <v>3650</v>
      </c>
      <c r="B878" s="536" t="s">
        <v>2865</v>
      </c>
      <c r="C878" s="39"/>
      <c r="D878" s="504" t="s">
        <v>2865</v>
      </c>
      <c r="E878" s="39" t="s">
        <v>2866</v>
      </c>
      <c r="F878" s="39"/>
      <c r="G878" s="39" t="s">
        <v>2202</v>
      </c>
      <c r="H878" s="76">
        <v>10</v>
      </c>
      <c r="I878" s="39"/>
      <c r="J878" s="39" t="s">
        <v>2195</v>
      </c>
      <c r="K878" s="76">
        <v>79</v>
      </c>
      <c r="L878" s="39" t="s">
        <v>3655</v>
      </c>
      <c r="M878" s="39" t="s">
        <v>3862</v>
      </c>
    </row>
    <row r="879" spans="1:13" hidden="1">
      <c r="A879" s="504" t="s">
        <v>3650</v>
      </c>
      <c r="B879" s="536" t="s">
        <v>3863</v>
      </c>
      <c r="C879" s="39"/>
      <c r="D879" s="504" t="s">
        <v>3863</v>
      </c>
      <c r="E879" s="39" t="s">
        <v>3864</v>
      </c>
      <c r="F879" s="39"/>
      <c r="G879" s="39" t="s">
        <v>2228</v>
      </c>
      <c r="H879" s="76">
        <v>4</v>
      </c>
      <c r="I879" s="39"/>
      <c r="J879" s="39" t="s">
        <v>2195</v>
      </c>
      <c r="K879" s="76">
        <v>80</v>
      </c>
      <c r="L879" s="39" t="s">
        <v>3655</v>
      </c>
      <c r="M879" s="39" t="s">
        <v>3865</v>
      </c>
    </row>
    <row r="880" spans="1:13" hidden="1">
      <c r="A880" s="504" t="s">
        <v>3650</v>
      </c>
      <c r="B880" s="536" t="s">
        <v>3866</v>
      </c>
      <c r="C880" s="39"/>
      <c r="D880" s="504" t="s">
        <v>3866</v>
      </c>
      <c r="E880" s="39" t="s">
        <v>3867</v>
      </c>
      <c r="F880" s="39"/>
      <c r="G880" s="39" t="s">
        <v>2202</v>
      </c>
      <c r="H880" s="76">
        <v>10</v>
      </c>
      <c r="I880" s="39"/>
      <c r="J880" s="39" t="s">
        <v>2195</v>
      </c>
      <c r="K880" s="76">
        <v>81</v>
      </c>
      <c r="L880" s="39" t="s">
        <v>3655</v>
      </c>
      <c r="M880" s="39" t="s">
        <v>3868</v>
      </c>
    </row>
    <row r="881" spans="1:13" hidden="1">
      <c r="A881" s="504" t="s">
        <v>3650</v>
      </c>
      <c r="B881" s="536" t="s">
        <v>3869</v>
      </c>
      <c r="C881" s="39"/>
      <c r="D881" s="504" t="s">
        <v>3869</v>
      </c>
      <c r="E881" s="39" t="s">
        <v>3870</v>
      </c>
      <c r="F881" s="39"/>
      <c r="G881" s="39" t="s">
        <v>2228</v>
      </c>
      <c r="H881" s="76">
        <v>4</v>
      </c>
      <c r="I881" s="39"/>
      <c r="J881" s="39" t="s">
        <v>2195</v>
      </c>
      <c r="K881" s="76">
        <v>82</v>
      </c>
      <c r="L881" s="39" t="s">
        <v>3655</v>
      </c>
      <c r="M881" s="39" t="s">
        <v>3871</v>
      </c>
    </row>
    <row r="882" spans="1:13" hidden="1">
      <c r="A882" s="504" t="s">
        <v>3650</v>
      </c>
      <c r="B882" s="536" t="s">
        <v>3872</v>
      </c>
      <c r="C882" s="39"/>
      <c r="D882" s="504" t="s">
        <v>3872</v>
      </c>
      <c r="E882" s="39" t="s">
        <v>3873</v>
      </c>
      <c r="F882" s="39"/>
      <c r="G882" s="39" t="s">
        <v>2202</v>
      </c>
      <c r="H882" s="76">
        <v>10</v>
      </c>
      <c r="I882" s="39"/>
      <c r="J882" s="39" t="s">
        <v>2195</v>
      </c>
      <c r="K882" s="76">
        <v>83</v>
      </c>
      <c r="L882" s="39" t="s">
        <v>3655</v>
      </c>
      <c r="M882" s="39" t="s">
        <v>3874</v>
      </c>
    </row>
    <row r="883" spans="1:13" hidden="1">
      <c r="A883" s="504" t="s">
        <v>3650</v>
      </c>
      <c r="B883" s="536" t="s">
        <v>1126</v>
      </c>
      <c r="C883" s="39"/>
      <c r="D883" s="504" t="s">
        <v>1126</v>
      </c>
      <c r="E883" s="39" t="s">
        <v>656</v>
      </c>
      <c r="F883" s="39"/>
      <c r="G883" s="39" t="s">
        <v>2202</v>
      </c>
      <c r="H883" s="76">
        <v>10</v>
      </c>
      <c r="I883" s="39"/>
      <c r="J883" s="39" t="s">
        <v>2195</v>
      </c>
      <c r="K883" s="76">
        <v>84</v>
      </c>
      <c r="L883" s="39" t="s">
        <v>3655</v>
      </c>
      <c r="M883" s="39" t="s">
        <v>3875</v>
      </c>
    </row>
    <row r="884" spans="1:13" hidden="1">
      <c r="A884" s="504" t="s">
        <v>3650</v>
      </c>
      <c r="B884" s="536" t="s">
        <v>3876</v>
      </c>
      <c r="C884" s="39"/>
      <c r="D884" s="504" t="s">
        <v>3876</v>
      </c>
      <c r="E884" s="39" t="s">
        <v>3877</v>
      </c>
      <c r="F884" s="39"/>
      <c r="G884" s="39" t="s">
        <v>2202</v>
      </c>
      <c r="H884" s="76">
        <v>10</v>
      </c>
      <c r="I884" s="39"/>
      <c r="J884" s="39" t="s">
        <v>2195</v>
      </c>
      <c r="K884" s="76">
        <v>85</v>
      </c>
      <c r="L884" s="39" t="s">
        <v>3655</v>
      </c>
      <c r="M884" s="39" t="s">
        <v>3878</v>
      </c>
    </row>
    <row r="885" spans="1:13" hidden="1">
      <c r="A885" s="504" t="s">
        <v>3650</v>
      </c>
      <c r="B885" s="536" t="s">
        <v>3879</v>
      </c>
      <c r="C885" s="39"/>
      <c r="D885" s="504" t="s">
        <v>3879</v>
      </c>
      <c r="E885" s="39" t="s">
        <v>3880</v>
      </c>
      <c r="F885" s="39"/>
      <c r="G885" s="39" t="s">
        <v>2202</v>
      </c>
      <c r="H885" s="76">
        <v>10</v>
      </c>
      <c r="I885" s="39"/>
      <c r="J885" s="39" t="s">
        <v>2195</v>
      </c>
      <c r="K885" s="76">
        <v>86</v>
      </c>
      <c r="L885" s="39" t="s">
        <v>3655</v>
      </c>
      <c r="M885" s="39" t="s">
        <v>3881</v>
      </c>
    </row>
    <row r="886" spans="1:13" hidden="1">
      <c r="A886" s="504" t="s">
        <v>3650</v>
      </c>
      <c r="B886" s="536" t="s">
        <v>3882</v>
      </c>
      <c r="C886" s="39"/>
      <c r="D886" s="504" t="s">
        <v>3882</v>
      </c>
      <c r="E886" s="39" t="s">
        <v>3883</v>
      </c>
      <c r="F886" s="39"/>
      <c r="G886" s="39" t="s">
        <v>2202</v>
      </c>
      <c r="H886" s="76">
        <v>10</v>
      </c>
      <c r="I886" s="39"/>
      <c r="J886" s="39" t="s">
        <v>2195</v>
      </c>
      <c r="K886" s="76">
        <v>87</v>
      </c>
      <c r="L886" s="39" t="s">
        <v>3655</v>
      </c>
      <c r="M886" s="39" t="s">
        <v>3884</v>
      </c>
    </row>
    <row r="887" spans="1:13" hidden="1">
      <c r="A887" s="504" t="s">
        <v>3650</v>
      </c>
      <c r="B887" s="536" t="s">
        <v>3885</v>
      </c>
      <c r="C887" s="39"/>
      <c r="D887" s="504" t="s">
        <v>3885</v>
      </c>
      <c r="E887" s="39" t="s">
        <v>3886</v>
      </c>
      <c r="F887" s="39"/>
      <c r="G887" s="39" t="s">
        <v>2202</v>
      </c>
      <c r="H887" s="76">
        <v>10</v>
      </c>
      <c r="I887" s="39"/>
      <c r="J887" s="39" t="s">
        <v>2195</v>
      </c>
      <c r="K887" s="76">
        <v>88</v>
      </c>
      <c r="L887" s="39" t="s">
        <v>3655</v>
      </c>
      <c r="M887" s="39" t="s">
        <v>3887</v>
      </c>
    </row>
    <row r="888" spans="1:13" hidden="1">
      <c r="A888" s="504" t="s">
        <v>3650</v>
      </c>
      <c r="B888" s="536" t="s">
        <v>3888</v>
      </c>
      <c r="C888" s="39"/>
      <c r="D888" s="504" t="s">
        <v>3888</v>
      </c>
      <c r="E888" s="39" t="s">
        <v>3889</v>
      </c>
      <c r="F888" s="39"/>
      <c r="G888" s="39" t="s">
        <v>2202</v>
      </c>
      <c r="H888" s="76">
        <v>10</v>
      </c>
      <c r="I888" s="39"/>
      <c r="J888" s="39" t="s">
        <v>2195</v>
      </c>
      <c r="K888" s="76">
        <v>89</v>
      </c>
      <c r="L888" s="39" t="s">
        <v>3655</v>
      </c>
      <c r="M888" s="39" t="s">
        <v>3890</v>
      </c>
    </row>
    <row r="889" spans="1:13" hidden="1">
      <c r="A889" s="504" t="s">
        <v>3650</v>
      </c>
      <c r="B889" s="536" t="s">
        <v>3891</v>
      </c>
      <c r="C889" s="39"/>
      <c r="D889" s="504" t="s">
        <v>3891</v>
      </c>
      <c r="E889" s="39" t="s">
        <v>3892</v>
      </c>
      <c r="F889" s="39"/>
      <c r="G889" s="39" t="s">
        <v>2202</v>
      </c>
      <c r="H889" s="76">
        <v>10</v>
      </c>
      <c r="I889" s="39"/>
      <c r="J889" s="39" t="s">
        <v>2195</v>
      </c>
      <c r="K889" s="76">
        <v>90</v>
      </c>
      <c r="L889" s="39" t="s">
        <v>3655</v>
      </c>
      <c r="M889" s="39" t="s">
        <v>3893</v>
      </c>
    </row>
    <row r="890" spans="1:13" hidden="1">
      <c r="A890" s="504" t="s">
        <v>3650</v>
      </c>
      <c r="B890" s="536" t="s">
        <v>3894</v>
      </c>
      <c r="C890" s="39"/>
      <c r="D890" s="504" t="s">
        <v>3894</v>
      </c>
      <c r="E890" s="39" t="s">
        <v>3895</v>
      </c>
      <c r="F890" s="39"/>
      <c r="G890" s="39" t="s">
        <v>2202</v>
      </c>
      <c r="H890" s="76">
        <v>10</v>
      </c>
      <c r="I890" s="39"/>
      <c r="J890" s="39" t="s">
        <v>2195</v>
      </c>
      <c r="K890" s="76">
        <v>91</v>
      </c>
      <c r="L890" s="39" t="s">
        <v>3655</v>
      </c>
      <c r="M890" s="39" t="s">
        <v>3896</v>
      </c>
    </row>
    <row r="891" spans="1:13" hidden="1">
      <c r="A891" s="504" t="s">
        <v>3650</v>
      </c>
      <c r="B891" s="536" t="s">
        <v>3897</v>
      </c>
      <c r="C891" s="39"/>
      <c r="D891" s="504" t="s">
        <v>3897</v>
      </c>
      <c r="E891" s="39" t="s">
        <v>3898</v>
      </c>
      <c r="F891" s="39"/>
      <c r="G891" s="39" t="s">
        <v>2202</v>
      </c>
      <c r="H891" s="76">
        <v>10</v>
      </c>
      <c r="I891" s="39"/>
      <c r="J891" s="39" t="s">
        <v>2195</v>
      </c>
      <c r="K891" s="76">
        <v>92</v>
      </c>
      <c r="L891" s="39" t="s">
        <v>3655</v>
      </c>
      <c r="M891" s="39" t="s">
        <v>3899</v>
      </c>
    </row>
    <row r="892" spans="1:13" hidden="1">
      <c r="A892" s="504" t="s">
        <v>3650</v>
      </c>
      <c r="B892" s="536" t="s">
        <v>3900</v>
      </c>
      <c r="C892" s="39"/>
      <c r="D892" s="504" t="s">
        <v>3900</v>
      </c>
      <c r="E892" s="39" t="s">
        <v>3901</v>
      </c>
      <c r="F892" s="39"/>
      <c r="G892" s="39" t="s">
        <v>2202</v>
      </c>
      <c r="H892" s="76">
        <v>10</v>
      </c>
      <c r="I892" s="39"/>
      <c r="J892" s="39" t="s">
        <v>2195</v>
      </c>
      <c r="K892" s="76">
        <v>93</v>
      </c>
      <c r="L892" s="39" t="s">
        <v>3655</v>
      </c>
      <c r="M892" s="39" t="s">
        <v>3902</v>
      </c>
    </row>
    <row r="893" spans="1:13" hidden="1">
      <c r="A893" s="504" t="s">
        <v>3650</v>
      </c>
      <c r="B893" s="536" t="s">
        <v>3903</v>
      </c>
      <c r="C893" s="39"/>
      <c r="D893" s="504" t="s">
        <v>3903</v>
      </c>
      <c r="E893" s="39" t="s">
        <v>3904</v>
      </c>
      <c r="F893" s="39"/>
      <c r="G893" s="39" t="s">
        <v>2202</v>
      </c>
      <c r="H893" s="76">
        <v>10</v>
      </c>
      <c r="I893" s="39"/>
      <c r="J893" s="39" t="s">
        <v>2195</v>
      </c>
      <c r="K893" s="76">
        <v>94</v>
      </c>
      <c r="L893" s="39" t="s">
        <v>3655</v>
      </c>
      <c r="M893" s="39" t="s">
        <v>3905</v>
      </c>
    </row>
    <row r="894" spans="1:13" hidden="1">
      <c r="A894" s="504" t="s">
        <v>3650</v>
      </c>
      <c r="B894" s="536" t="s">
        <v>3906</v>
      </c>
      <c r="C894" s="39"/>
      <c r="D894" s="504" t="s">
        <v>3906</v>
      </c>
      <c r="E894" s="39" t="s">
        <v>3907</v>
      </c>
      <c r="F894" s="39"/>
      <c r="G894" s="39" t="s">
        <v>2202</v>
      </c>
      <c r="H894" s="76">
        <v>10</v>
      </c>
      <c r="I894" s="39"/>
      <c r="J894" s="39" t="s">
        <v>2195</v>
      </c>
      <c r="K894" s="76">
        <v>95</v>
      </c>
      <c r="L894" s="39" t="s">
        <v>3655</v>
      </c>
      <c r="M894" s="39" t="s">
        <v>3908</v>
      </c>
    </row>
    <row r="895" spans="1:13" hidden="1">
      <c r="A895" s="504" t="s">
        <v>3650</v>
      </c>
      <c r="B895" s="536" t="s">
        <v>3909</v>
      </c>
      <c r="C895" s="39"/>
      <c r="D895" s="504" t="s">
        <v>3909</v>
      </c>
      <c r="E895" s="39" t="s">
        <v>3910</v>
      </c>
      <c r="F895" s="39"/>
      <c r="G895" s="39" t="s">
        <v>2202</v>
      </c>
      <c r="H895" s="76">
        <v>10</v>
      </c>
      <c r="I895" s="39"/>
      <c r="J895" s="39" t="s">
        <v>2195</v>
      </c>
      <c r="K895" s="76">
        <v>96</v>
      </c>
      <c r="L895" s="39" t="s">
        <v>3655</v>
      </c>
      <c r="M895" s="39" t="s">
        <v>3911</v>
      </c>
    </row>
    <row r="896" spans="1:13" hidden="1">
      <c r="A896" s="504" t="s">
        <v>3650</v>
      </c>
      <c r="B896" s="536" t="s">
        <v>3912</v>
      </c>
      <c r="C896" s="39"/>
      <c r="D896" s="504" t="s">
        <v>3912</v>
      </c>
      <c r="E896" s="39" t="s">
        <v>3913</v>
      </c>
      <c r="F896" s="39"/>
      <c r="G896" s="39" t="s">
        <v>2202</v>
      </c>
      <c r="H896" s="76">
        <v>10</v>
      </c>
      <c r="I896" s="39"/>
      <c r="J896" s="39" t="s">
        <v>2195</v>
      </c>
      <c r="K896" s="76">
        <v>97</v>
      </c>
      <c r="L896" s="39" t="s">
        <v>3655</v>
      </c>
      <c r="M896" s="39" t="s">
        <v>3914</v>
      </c>
    </row>
    <row r="897" spans="1:13" hidden="1">
      <c r="A897" s="504" t="s">
        <v>3650</v>
      </c>
      <c r="B897" s="536" t="s">
        <v>3915</v>
      </c>
      <c r="C897" s="39"/>
      <c r="D897" s="504" t="s">
        <v>3915</v>
      </c>
      <c r="E897" s="39" t="s">
        <v>3916</v>
      </c>
      <c r="F897" s="39"/>
      <c r="G897" s="39" t="s">
        <v>2228</v>
      </c>
      <c r="H897" s="76">
        <v>4</v>
      </c>
      <c r="I897" s="39"/>
      <c r="J897" s="39" t="s">
        <v>2195</v>
      </c>
      <c r="K897" s="76">
        <v>98</v>
      </c>
      <c r="L897" s="39" t="s">
        <v>3655</v>
      </c>
      <c r="M897" s="39" t="s">
        <v>3917</v>
      </c>
    </row>
    <row r="898" spans="1:13" hidden="1">
      <c r="A898" s="504" t="s">
        <v>3650</v>
      </c>
      <c r="B898" s="536" t="s">
        <v>3918</v>
      </c>
      <c r="C898" s="39"/>
      <c r="D898" s="504" t="s">
        <v>3918</v>
      </c>
      <c r="E898" s="39" t="s">
        <v>3919</v>
      </c>
      <c r="F898" s="39"/>
      <c r="G898" s="39" t="s">
        <v>2202</v>
      </c>
      <c r="H898" s="76">
        <v>10</v>
      </c>
      <c r="I898" s="39"/>
      <c r="J898" s="39" t="s">
        <v>2195</v>
      </c>
      <c r="K898" s="76">
        <v>99</v>
      </c>
      <c r="L898" s="39" t="s">
        <v>3655</v>
      </c>
      <c r="M898" s="39" t="s">
        <v>3920</v>
      </c>
    </row>
    <row r="899" spans="1:13" hidden="1">
      <c r="A899" s="504" t="s">
        <v>3650</v>
      </c>
      <c r="B899" s="536" t="s">
        <v>3921</v>
      </c>
      <c r="C899" s="39"/>
      <c r="D899" s="504" t="s">
        <v>3921</v>
      </c>
      <c r="E899" s="39" t="s">
        <v>3922</v>
      </c>
      <c r="F899" s="39"/>
      <c r="G899" s="39" t="s">
        <v>2202</v>
      </c>
      <c r="H899" s="76">
        <v>10</v>
      </c>
      <c r="I899" s="39"/>
      <c r="J899" s="39" t="s">
        <v>2195</v>
      </c>
      <c r="K899" s="76">
        <v>100</v>
      </c>
      <c r="L899" s="39" t="s">
        <v>3655</v>
      </c>
      <c r="M899" s="39" t="s">
        <v>3923</v>
      </c>
    </row>
    <row r="900" spans="1:13" hidden="1">
      <c r="A900" s="504" t="s">
        <v>3650</v>
      </c>
      <c r="B900" s="536" t="s">
        <v>3924</v>
      </c>
      <c r="C900" s="39"/>
      <c r="D900" s="504" t="s">
        <v>3924</v>
      </c>
      <c r="E900" s="39" t="s">
        <v>3925</v>
      </c>
      <c r="F900" s="39"/>
      <c r="G900" s="39" t="s">
        <v>2202</v>
      </c>
      <c r="H900" s="76">
        <v>1</v>
      </c>
      <c r="I900" s="39"/>
      <c r="J900" s="39" t="s">
        <v>2195</v>
      </c>
      <c r="K900" s="76">
        <v>101</v>
      </c>
      <c r="L900" s="39" t="s">
        <v>3655</v>
      </c>
      <c r="M900" s="39" t="s">
        <v>3926</v>
      </c>
    </row>
    <row r="901" spans="1:13" hidden="1">
      <c r="A901" s="504" t="s">
        <v>3650</v>
      </c>
      <c r="B901" s="536" t="s">
        <v>3927</v>
      </c>
      <c r="C901" s="39"/>
      <c r="D901" s="504" t="s">
        <v>3927</v>
      </c>
      <c r="E901" s="39" t="s">
        <v>3928</v>
      </c>
      <c r="F901" s="39"/>
      <c r="G901" s="39" t="s">
        <v>2202</v>
      </c>
      <c r="H901" s="76">
        <v>10</v>
      </c>
      <c r="I901" s="39"/>
      <c r="J901" s="39" t="s">
        <v>2195</v>
      </c>
      <c r="K901" s="76">
        <v>102</v>
      </c>
      <c r="L901" s="39" t="s">
        <v>3655</v>
      </c>
      <c r="M901" s="39" t="s">
        <v>3929</v>
      </c>
    </row>
    <row r="902" spans="1:13" hidden="1">
      <c r="A902" s="504" t="s">
        <v>3650</v>
      </c>
      <c r="B902" s="536" t="s">
        <v>3930</v>
      </c>
      <c r="C902" s="39"/>
      <c r="D902" s="504" t="s">
        <v>3930</v>
      </c>
      <c r="E902" s="39" t="s">
        <v>3931</v>
      </c>
      <c r="F902" s="39"/>
      <c r="G902" s="39" t="s">
        <v>2202</v>
      </c>
      <c r="H902" s="76">
        <v>10</v>
      </c>
      <c r="I902" s="39"/>
      <c r="J902" s="39" t="s">
        <v>2195</v>
      </c>
      <c r="K902" s="76">
        <v>103</v>
      </c>
      <c r="L902" s="39" t="s">
        <v>3655</v>
      </c>
      <c r="M902" s="39" t="s">
        <v>3932</v>
      </c>
    </row>
    <row r="903" spans="1:13" hidden="1">
      <c r="A903" s="504" t="s">
        <v>3650</v>
      </c>
      <c r="B903" s="536" t="s">
        <v>3933</v>
      </c>
      <c r="C903" s="39"/>
      <c r="D903" s="504" t="s">
        <v>3933</v>
      </c>
      <c r="E903" s="60" t="s">
        <v>3934</v>
      </c>
      <c r="F903" s="39"/>
      <c r="G903" s="39" t="s">
        <v>2231</v>
      </c>
      <c r="H903" s="76" t="s">
        <v>2386</v>
      </c>
      <c r="I903" s="39"/>
      <c r="J903" s="39" t="s">
        <v>2195</v>
      </c>
      <c r="K903" s="76">
        <v>104</v>
      </c>
      <c r="L903" s="39" t="s">
        <v>3655</v>
      </c>
      <c r="M903" s="39" t="s">
        <v>3935</v>
      </c>
    </row>
    <row r="904" spans="1:13">
      <c r="A904" s="504" t="s">
        <v>3650</v>
      </c>
      <c r="B904" s="536" t="s">
        <v>2014</v>
      </c>
      <c r="C904" s="39"/>
      <c r="D904" s="504" t="s">
        <v>2014</v>
      </c>
      <c r="E904" s="496" t="s">
        <v>1420</v>
      </c>
      <c r="F904" s="39"/>
      <c r="G904" s="39" t="s">
        <v>2202</v>
      </c>
      <c r="H904" s="76">
        <v>1</v>
      </c>
      <c r="I904" s="39"/>
      <c r="J904" s="39" t="s">
        <v>2195</v>
      </c>
      <c r="K904" s="76">
        <v>105</v>
      </c>
      <c r="L904" s="39" t="s">
        <v>3655</v>
      </c>
      <c r="M904" s="39" t="s">
        <v>3936</v>
      </c>
    </row>
    <row r="905" spans="1:13" hidden="1">
      <c r="A905" s="504" t="s">
        <v>3650</v>
      </c>
      <c r="B905" s="536" t="s">
        <v>3937</v>
      </c>
      <c r="C905" s="39"/>
      <c r="D905" s="504" t="s">
        <v>3937</v>
      </c>
      <c r="E905" s="39" t="s">
        <v>3938</v>
      </c>
      <c r="F905" s="39"/>
      <c r="G905" s="39" t="s">
        <v>2202</v>
      </c>
      <c r="H905" s="76">
        <v>10</v>
      </c>
      <c r="I905" s="39"/>
      <c r="J905" s="39" t="s">
        <v>2195</v>
      </c>
      <c r="K905" s="76">
        <v>106</v>
      </c>
      <c r="L905" s="39" t="s">
        <v>3655</v>
      </c>
      <c r="M905" s="39" t="s">
        <v>3939</v>
      </c>
    </row>
    <row r="906" spans="1:13" hidden="1">
      <c r="A906" s="504" t="s">
        <v>3650</v>
      </c>
      <c r="B906" s="536" t="s">
        <v>3940</v>
      </c>
      <c r="C906" s="39"/>
      <c r="D906" s="504" t="s">
        <v>3940</v>
      </c>
      <c r="E906" s="39" t="s">
        <v>3941</v>
      </c>
      <c r="F906" s="39"/>
      <c r="G906" s="39" t="s">
        <v>2202</v>
      </c>
      <c r="H906" s="76">
        <v>10</v>
      </c>
      <c r="I906" s="39"/>
      <c r="J906" s="39" t="s">
        <v>2195</v>
      </c>
      <c r="K906" s="76">
        <v>107</v>
      </c>
      <c r="L906" s="39" t="s">
        <v>3655</v>
      </c>
      <c r="M906" s="39" t="s">
        <v>3942</v>
      </c>
    </row>
    <row r="907" spans="1:13" hidden="1">
      <c r="A907" s="504" t="s">
        <v>3650</v>
      </c>
      <c r="B907" s="536" t="s">
        <v>3943</v>
      </c>
      <c r="C907" s="39"/>
      <c r="D907" s="504" t="s">
        <v>3943</v>
      </c>
      <c r="E907" s="39" t="s">
        <v>3944</v>
      </c>
      <c r="F907" s="39"/>
      <c r="G907" s="39" t="s">
        <v>2202</v>
      </c>
      <c r="H907" s="76">
        <v>10</v>
      </c>
      <c r="I907" s="39"/>
      <c r="J907" s="39" t="s">
        <v>2195</v>
      </c>
      <c r="K907" s="76">
        <v>108</v>
      </c>
      <c r="L907" s="39" t="s">
        <v>3655</v>
      </c>
      <c r="M907" s="39" t="s">
        <v>3945</v>
      </c>
    </row>
    <row r="908" spans="1:13" hidden="1">
      <c r="A908" s="504" t="s">
        <v>3650</v>
      </c>
      <c r="B908" s="536" t="s">
        <v>3946</v>
      </c>
      <c r="C908" s="39"/>
      <c r="D908" s="504" t="s">
        <v>3946</v>
      </c>
      <c r="E908" s="39" t="s">
        <v>3947</v>
      </c>
      <c r="F908" s="39"/>
      <c r="G908" s="39" t="s">
        <v>2202</v>
      </c>
      <c r="H908" s="76">
        <v>10</v>
      </c>
      <c r="I908" s="39"/>
      <c r="J908" s="39" t="s">
        <v>2195</v>
      </c>
      <c r="K908" s="76">
        <v>109</v>
      </c>
      <c r="L908" s="39" t="s">
        <v>3655</v>
      </c>
      <c r="M908" s="39" t="s">
        <v>3948</v>
      </c>
    </row>
    <row r="909" spans="1:13" hidden="1">
      <c r="A909" s="504" t="s">
        <v>3650</v>
      </c>
      <c r="B909" s="536" t="s">
        <v>3949</v>
      </c>
      <c r="C909" s="39"/>
      <c r="D909" s="504" t="s">
        <v>3949</v>
      </c>
      <c r="E909" s="39" t="s">
        <v>3950</v>
      </c>
      <c r="F909" s="39"/>
      <c r="G909" s="39" t="s">
        <v>2231</v>
      </c>
      <c r="H909" s="76" t="s">
        <v>2439</v>
      </c>
      <c r="I909" s="39"/>
      <c r="J909" s="39" t="s">
        <v>2195</v>
      </c>
      <c r="K909" s="76">
        <v>110</v>
      </c>
      <c r="L909" s="39" t="s">
        <v>3655</v>
      </c>
      <c r="M909" s="39" t="s">
        <v>3951</v>
      </c>
    </row>
    <row r="910" spans="1:13" hidden="1">
      <c r="A910" s="504" t="s">
        <v>3650</v>
      </c>
      <c r="B910" s="536" t="s">
        <v>3952</v>
      </c>
      <c r="C910" s="39"/>
      <c r="D910" s="504" t="s">
        <v>3952</v>
      </c>
      <c r="E910" s="39" t="s">
        <v>3953</v>
      </c>
      <c r="F910" s="39"/>
      <c r="G910" s="39" t="s">
        <v>2231</v>
      </c>
      <c r="H910" s="76" t="s">
        <v>2439</v>
      </c>
      <c r="I910" s="39"/>
      <c r="J910" s="39" t="s">
        <v>2195</v>
      </c>
      <c r="K910" s="76">
        <v>111</v>
      </c>
      <c r="L910" s="39" t="s">
        <v>3655</v>
      </c>
      <c r="M910" s="39" t="s">
        <v>3954</v>
      </c>
    </row>
    <row r="911" spans="1:13" hidden="1">
      <c r="A911" s="504" t="s">
        <v>3650</v>
      </c>
      <c r="B911" s="536" t="s">
        <v>3955</v>
      </c>
      <c r="C911" s="39"/>
      <c r="D911" s="504" t="s">
        <v>3955</v>
      </c>
      <c r="E911" s="39" t="s">
        <v>3956</v>
      </c>
      <c r="F911" s="39"/>
      <c r="G911" s="39" t="s">
        <v>2231</v>
      </c>
      <c r="H911" s="76" t="s">
        <v>2439</v>
      </c>
      <c r="I911" s="39"/>
      <c r="J911" s="39" t="s">
        <v>2195</v>
      </c>
      <c r="K911" s="76">
        <v>112</v>
      </c>
      <c r="L911" s="39" t="s">
        <v>3655</v>
      </c>
      <c r="M911" s="39" t="s">
        <v>3957</v>
      </c>
    </row>
    <row r="912" spans="1:13" hidden="1">
      <c r="A912" s="504" t="s">
        <v>3650</v>
      </c>
      <c r="B912" s="536" t="s">
        <v>3958</v>
      </c>
      <c r="C912" s="39"/>
      <c r="D912" s="504" t="s">
        <v>3958</v>
      </c>
      <c r="E912" s="39" t="s">
        <v>3959</v>
      </c>
      <c r="F912" s="39"/>
      <c r="G912" s="39" t="s">
        <v>2231</v>
      </c>
      <c r="H912" s="76" t="s">
        <v>2439</v>
      </c>
      <c r="I912" s="39"/>
      <c r="J912" s="39" t="s">
        <v>2195</v>
      </c>
      <c r="K912" s="76">
        <v>113</v>
      </c>
      <c r="L912" s="39" t="s">
        <v>3655</v>
      </c>
      <c r="M912" s="39" t="s">
        <v>3960</v>
      </c>
    </row>
    <row r="913" spans="1:13" hidden="1">
      <c r="A913" s="504" t="s">
        <v>3650</v>
      </c>
      <c r="B913" s="536" t="s">
        <v>3961</v>
      </c>
      <c r="C913" s="39"/>
      <c r="D913" s="504" t="s">
        <v>3961</v>
      </c>
      <c r="E913" s="39" t="s">
        <v>3962</v>
      </c>
      <c r="F913" s="39"/>
      <c r="G913" s="39" t="s">
        <v>2271</v>
      </c>
      <c r="H913" s="76">
        <v>10</v>
      </c>
      <c r="I913" s="39"/>
      <c r="J913" s="39" t="s">
        <v>2195</v>
      </c>
      <c r="K913" s="76">
        <v>114</v>
      </c>
      <c r="L913" s="39" t="s">
        <v>3655</v>
      </c>
      <c r="M913" s="39" t="s">
        <v>3963</v>
      </c>
    </row>
    <row r="914" spans="1:13" hidden="1">
      <c r="A914" s="504" t="s">
        <v>3650</v>
      </c>
      <c r="B914" s="536" t="s">
        <v>3964</v>
      </c>
      <c r="C914" s="39"/>
      <c r="D914" s="504" t="s">
        <v>3964</v>
      </c>
      <c r="E914" s="39" t="s">
        <v>3965</v>
      </c>
      <c r="F914" s="39"/>
      <c r="G914" s="39" t="s">
        <v>2271</v>
      </c>
      <c r="H914" s="76">
        <v>10</v>
      </c>
      <c r="I914" s="39"/>
      <c r="J914" s="39" t="s">
        <v>2195</v>
      </c>
      <c r="K914" s="76">
        <v>115</v>
      </c>
      <c r="L914" s="39" t="s">
        <v>3655</v>
      </c>
      <c r="M914" s="39" t="s">
        <v>3966</v>
      </c>
    </row>
    <row r="915" spans="1:13" hidden="1">
      <c r="A915" s="504" t="s">
        <v>3650</v>
      </c>
      <c r="B915" s="536" t="s">
        <v>3967</v>
      </c>
      <c r="C915" s="39"/>
      <c r="D915" s="504" t="s">
        <v>3967</v>
      </c>
      <c r="E915" s="39" t="s">
        <v>3968</v>
      </c>
      <c r="F915" s="39"/>
      <c r="G915" s="39" t="s">
        <v>2271</v>
      </c>
      <c r="H915" s="76">
        <v>10</v>
      </c>
      <c r="I915" s="39"/>
      <c r="J915" s="39" t="s">
        <v>2195</v>
      </c>
      <c r="K915" s="76">
        <v>116</v>
      </c>
      <c r="L915" s="39" t="s">
        <v>3655</v>
      </c>
      <c r="M915" s="39" t="s">
        <v>3969</v>
      </c>
    </row>
    <row r="916" spans="1:13" hidden="1">
      <c r="A916" s="504" t="s">
        <v>3650</v>
      </c>
      <c r="B916" s="536" t="s">
        <v>3970</v>
      </c>
      <c r="C916" s="39"/>
      <c r="D916" s="504" t="s">
        <v>3970</v>
      </c>
      <c r="E916" s="39" t="s">
        <v>3971</v>
      </c>
      <c r="F916" s="39"/>
      <c r="G916" s="39" t="s">
        <v>2231</v>
      </c>
      <c r="H916" s="76" t="s">
        <v>2439</v>
      </c>
      <c r="I916" s="39"/>
      <c r="J916" s="39" t="s">
        <v>2195</v>
      </c>
      <c r="K916" s="76">
        <v>117</v>
      </c>
      <c r="L916" s="39" t="s">
        <v>3655</v>
      </c>
      <c r="M916" s="39" t="s">
        <v>3972</v>
      </c>
    </row>
    <row r="917" spans="1:13" hidden="1">
      <c r="A917" s="504" t="s">
        <v>3650</v>
      </c>
      <c r="B917" s="536" t="s">
        <v>3973</v>
      </c>
      <c r="C917" s="39"/>
      <c r="D917" s="504" t="s">
        <v>3973</v>
      </c>
      <c r="E917" s="39" t="s">
        <v>3974</v>
      </c>
      <c r="F917" s="39"/>
      <c r="G917" s="39" t="s">
        <v>2228</v>
      </c>
      <c r="H917" s="76">
        <v>4</v>
      </c>
      <c r="I917" s="39"/>
      <c r="J917" s="39" t="s">
        <v>2195</v>
      </c>
      <c r="K917" s="76">
        <v>118</v>
      </c>
      <c r="L917" s="39" t="s">
        <v>3655</v>
      </c>
      <c r="M917" s="39" t="s">
        <v>3975</v>
      </c>
    </row>
    <row r="918" spans="1:13" hidden="1">
      <c r="A918" s="504" t="s">
        <v>3650</v>
      </c>
      <c r="B918" s="536" t="s">
        <v>3976</v>
      </c>
      <c r="C918" s="39"/>
      <c r="D918" s="504" t="s">
        <v>3976</v>
      </c>
      <c r="E918" s="39" t="s">
        <v>3977</v>
      </c>
      <c r="F918" s="39"/>
      <c r="G918" s="39" t="s">
        <v>2228</v>
      </c>
      <c r="H918" s="76">
        <v>4</v>
      </c>
      <c r="I918" s="39"/>
      <c r="J918" s="39" t="s">
        <v>2195</v>
      </c>
      <c r="K918" s="76">
        <v>119</v>
      </c>
      <c r="L918" s="39" t="s">
        <v>3655</v>
      </c>
      <c r="M918" s="39" t="s">
        <v>3978</v>
      </c>
    </row>
    <row r="919" spans="1:13" hidden="1">
      <c r="A919" s="504" t="s">
        <v>3650</v>
      </c>
      <c r="B919" s="536" t="s">
        <v>3979</v>
      </c>
      <c r="C919" s="39"/>
      <c r="D919" s="504" t="s">
        <v>3979</v>
      </c>
      <c r="E919" s="39" t="s">
        <v>3980</v>
      </c>
      <c r="F919" s="39"/>
      <c r="G919" s="39" t="s">
        <v>2228</v>
      </c>
      <c r="H919" s="76">
        <v>4</v>
      </c>
      <c r="I919" s="39"/>
      <c r="J919" s="39" t="s">
        <v>2195</v>
      </c>
      <c r="K919" s="76">
        <v>120</v>
      </c>
      <c r="L919" s="39" t="s">
        <v>3655</v>
      </c>
      <c r="M919" s="39" t="s">
        <v>3981</v>
      </c>
    </row>
    <row r="920" spans="1:13" hidden="1">
      <c r="A920" s="504" t="s">
        <v>3650</v>
      </c>
      <c r="B920" s="536" t="s">
        <v>3982</v>
      </c>
      <c r="C920" s="39"/>
      <c r="D920" s="504" t="s">
        <v>3982</v>
      </c>
      <c r="E920" s="39" t="s">
        <v>3983</v>
      </c>
      <c r="F920" s="39"/>
      <c r="G920" s="39" t="s">
        <v>2202</v>
      </c>
      <c r="H920" s="76">
        <v>48</v>
      </c>
      <c r="I920" s="39"/>
      <c r="J920" s="39" t="s">
        <v>2195</v>
      </c>
      <c r="K920" s="76">
        <v>121</v>
      </c>
      <c r="L920" s="39" t="s">
        <v>3655</v>
      </c>
      <c r="M920" s="39" t="s">
        <v>3984</v>
      </c>
    </row>
    <row r="921" spans="1:13" hidden="1">
      <c r="A921" s="504" t="s">
        <v>3650</v>
      </c>
      <c r="B921" s="536" t="s">
        <v>3985</v>
      </c>
      <c r="C921" s="39"/>
      <c r="D921" s="504" t="s">
        <v>3985</v>
      </c>
      <c r="E921" s="39" t="s">
        <v>3986</v>
      </c>
      <c r="F921" s="39"/>
      <c r="G921" s="39" t="s">
        <v>2202</v>
      </c>
      <c r="H921" s="76">
        <v>1</v>
      </c>
      <c r="I921" s="39"/>
      <c r="J921" s="39" t="s">
        <v>2195</v>
      </c>
      <c r="K921" s="76">
        <v>122</v>
      </c>
      <c r="L921" s="39" t="s">
        <v>3655</v>
      </c>
      <c r="M921" s="39" t="s">
        <v>3987</v>
      </c>
    </row>
    <row r="922" spans="1:13" hidden="1">
      <c r="A922" s="504" t="s">
        <v>3650</v>
      </c>
      <c r="B922" s="536" t="s">
        <v>3988</v>
      </c>
      <c r="C922" s="39"/>
      <c r="D922" s="504" t="s">
        <v>3988</v>
      </c>
      <c r="E922" s="39" t="s">
        <v>3989</v>
      </c>
      <c r="F922" s="39"/>
      <c r="G922" s="39" t="s">
        <v>2202</v>
      </c>
      <c r="H922" s="76">
        <v>1</v>
      </c>
      <c r="I922" s="39"/>
      <c r="J922" s="39" t="s">
        <v>2195</v>
      </c>
      <c r="K922" s="76">
        <v>123</v>
      </c>
      <c r="L922" s="39" t="s">
        <v>3655</v>
      </c>
      <c r="M922" s="39" t="s">
        <v>3990</v>
      </c>
    </row>
    <row r="923" spans="1:13" hidden="1">
      <c r="A923" s="504" t="s">
        <v>3650</v>
      </c>
      <c r="B923" s="536" t="s">
        <v>3991</v>
      </c>
      <c r="C923" s="39"/>
      <c r="D923" s="504" t="s">
        <v>3991</v>
      </c>
      <c r="E923" s="39" t="s">
        <v>3992</v>
      </c>
      <c r="F923" s="39"/>
      <c r="G923" s="39" t="s">
        <v>2202</v>
      </c>
      <c r="H923" s="76">
        <v>1</v>
      </c>
      <c r="I923" s="39"/>
      <c r="J923" s="39" t="s">
        <v>2195</v>
      </c>
      <c r="K923" s="76">
        <v>124</v>
      </c>
      <c r="L923" s="39" t="s">
        <v>3655</v>
      </c>
      <c r="M923" s="39" t="s">
        <v>3993</v>
      </c>
    </row>
    <row r="924" spans="1:13" hidden="1">
      <c r="A924" s="504" t="s">
        <v>3650</v>
      </c>
      <c r="B924" s="536" t="s">
        <v>3994</v>
      </c>
      <c r="C924" s="39"/>
      <c r="D924" s="504" t="s">
        <v>3994</v>
      </c>
      <c r="E924" s="39" t="s">
        <v>3995</v>
      </c>
      <c r="F924" s="39"/>
      <c r="G924" s="39" t="s">
        <v>2202</v>
      </c>
      <c r="H924" s="76">
        <v>1</v>
      </c>
      <c r="I924" s="39"/>
      <c r="J924" s="39" t="s">
        <v>2195</v>
      </c>
      <c r="K924" s="76">
        <v>125</v>
      </c>
      <c r="L924" s="39" t="s">
        <v>3655</v>
      </c>
      <c r="M924" s="39" t="s">
        <v>3996</v>
      </c>
    </row>
    <row r="925" spans="1:13" hidden="1">
      <c r="A925" s="504" t="s">
        <v>3650</v>
      </c>
      <c r="B925" s="536" t="s">
        <v>3997</v>
      </c>
      <c r="C925" s="39"/>
      <c r="D925" s="504" t="s">
        <v>3997</v>
      </c>
      <c r="E925" s="39" t="s">
        <v>3998</v>
      </c>
      <c r="F925" s="39"/>
      <c r="G925" s="39" t="s">
        <v>2202</v>
      </c>
      <c r="H925" s="76">
        <v>1</v>
      </c>
      <c r="I925" s="39"/>
      <c r="J925" s="39" t="s">
        <v>2195</v>
      </c>
      <c r="K925" s="76">
        <v>126</v>
      </c>
      <c r="L925" s="39" t="s">
        <v>3655</v>
      </c>
      <c r="M925" s="39" t="s">
        <v>3999</v>
      </c>
    </row>
    <row r="926" spans="1:13" hidden="1">
      <c r="A926" s="504" t="s">
        <v>3650</v>
      </c>
      <c r="B926" s="536" t="s">
        <v>4000</v>
      </c>
      <c r="C926" s="39"/>
      <c r="D926" s="504" t="s">
        <v>4000</v>
      </c>
      <c r="E926" s="39" t="s">
        <v>4001</v>
      </c>
      <c r="F926" s="39"/>
      <c r="G926" s="39" t="s">
        <v>2202</v>
      </c>
      <c r="H926" s="76">
        <v>1</v>
      </c>
      <c r="I926" s="39"/>
      <c r="J926" s="39" t="s">
        <v>2195</v>
      </c>
      <c r="K926" s="76">
        <v>127</v>
      </c>
      <c r="L926" s="39" t="s">
        <v>3655</v>
      </c>
      <c r="M926" s="39" t="s">
        <v>4002</v>
      </c>
    </row>
    <row r="927" spans="1:13" hidden="1">
      <c r="A927" s="504" t="s">
        <v>3650</v>
      </c>
      <c r="B927" s="536" t="s">
        <v>4003</v>
      </c>
      <c r="C927" s="39"/>
      <c r="D927" s="504" t="s">
        <v>4003</v>
      </c>
      <c r="E927" s="39" t="s">
        <v>4004</v>
      </c>
      <c r="F927" s="39"/>
      <c r="G927" s="39" t="s">
        <v>2202</v>
      </c>
      <c r="H927" s="76">
        <v>1</v>
      </c>
      <c r="I927" s="39"/>
      <c r="J927" s="39" t="s">
        <v>2195</v>
      </c>
      <c r="K927" s="76">
        <v>128</v>
      </c>
      <c r="L927" s="39" t="s">
        <v>3655</v>
      </c>
      <c r="M927" s="39" t="s">
        <v>4005</v>
      </c>
    </row>
    <row r="928" spans="1:13" hidden="1">
      <c r="A928" s="504" t="s">
        <v>3650</v>
      </c>
      <c r="B928" s="536" t="s">
        <v>4006</v>
      </c>
      <c r="C928" s="39"/>
      <c r="D928" s="504" t="s">
        <v>4006</v>
      </c>
      <c r="E928" s="39" t="s">
        <v>4007</v>
      </c>
      <c r="F928" s="39"/>
      <c r="G928" s="39" t="s">
        <v>2202</v>
      </c>
      <c r="H928" s="76">
        <v>1</v>
      </c>
      <c r="I928" s="39"/>
      <c r="J928" s="39" t="s">
        <v>2195</v>
      </c>
      <c r="K928" s="76">
        <v>129</v>
      </c>
      <c r="L928" s="39" t="s">
        <v>3655</v>
      </c>
      <c r="M928" s="39" t="s">
        <v>4008</v>
      </c>
    </row>
    <row r="929" spans="1:13" hidden="1">
      <c r="A929" s="504" t="s">
        <v>3650</v>
      </c>
      <c r="B929" s="536" t="s">
        <v>4009</v>
      </c>
      <c r="C929" s="39"/>
      <c r="D929" s="504" t="s">
        <v>4009</v>
      </c>
      <c r="E929" s="39" t="s">
        <v>4010</v>
      </c>
      <c r="F929" s="39"/>
      <c r="G929" s="39" t="s">
        <v>2202</v>
      </c>
      <c r="H929" s="76">
        <v>1</v>
      </c>
      <c r="I929" s="39"/>
      <c r="J929" s="39" t="s">
        <v>2195</v>
      </c>
      <c r="K929" s="76">
        <v>130</v>
      </c>
      <c r="L929" s="39" t="s">
        <v>3655</v>
      </c>
      <c r="M929" s="39" t="s">
        <v>4011</v>
      </c>
    </row>
    <row r="930" spans="1:13" hidden="1">
      <c r="A930" s="504" t="s">
        <v>3650</v>
      </c>
      <c r="B930" s="536" t="s">
        <v>4012</v>
      </c>
      <c r="C930" s="39"/>
      <c r="D930" s="504" t="s">
        <v>4012</v>
      </c>
      <c r="E930" s="39" t="s">
        <v>4013</v>
      </c>
      <c r="F930" s="39"/>
      <c r="G930" s="39" t="s">
        <v>2202</v>
      </c>
      <c r="H930" s="76">
        <v>1</v>
      </c>
      <c r="I930" s="39"/>
      <c r="J930" s="39" t="s">
        <v>2195</v>
      </c>
      <c r="K930" s="76">
        <v>131</v>
      </c>
      <c r="L930" s="39" t="s">
        <v>3655</v>
      </c>
      <c r="M930" s="39" t="s">
        <v>4014</v>
      </c>
    </row>
    <row r="931" spans="1:13" hidden="1">
      <c r="A931" s="504" t="s">
        <v>3650</v>
      </c>
      <c r="B931" s="536" t="s">
        <v>4015</v>
      </c>
      <c r="C931" s="39"/>
      <c r="D931" s="504" t="s">
        <v>4015</v>
      </c>
      <c r="E931" s="39" t="s">
        <v>4016</v>
      </c>
      <c r="F931" s="39"/>
      <c r="G931" s="39" t="s">
        <v>2202</v>
      </c>
      <c r="H931" s="76">
        <v>1</v>
      </c>
      <c r="I931" s="39"/>
      <c r="J931" s="39" t="s">
        <v>2195</v>
      </c>
      <c r="K931" s="76">
        <v>132</v>
      </c>
      <c r="L931" s="39" t="s">
        <v>3655</v>
      </c>
      <c r="M931" s="39" t="s">
        <v>4017</v>
      </c>
    </row>
    <row r="932" spans="1:13" hidden="1">
      <c r="A932" s="504" t="s">
        <v>3650</v>
      </c>
      <c r="B932" s="536" t="s">
        <v>4018</v>
      </c>
      <c r="C932" s="39"/>
      <c r="D932" s="504" t="s">
        <v>4018</v>
      </c>
      <c r="E932" s="39" t="s">
        <v>4019</v>
      </c>
      <c r="F932" s="39"/>
      <c r="G932" s="39" t="s">
        <v>2202</v>
      </c>
      <c r="H932" s="76">
        <v>1</v>
      </c>
      <c r="I932" s="39"/>
      <c r="J932" s="39" t="s">
        <v>2195</v>
      </c>
      <c r="K932" s="76">
        <v>133</v>
      </c>
      <c r="L932" s="39" t="s">
        <v>3655</v>
      </c>
      <c r="M932" s="39" t="s">
        <v>4020</v>
      </c>
    </row>
    <row r="933" spans="1:13" hidden="1">
      <c r="A933" s="504" t="s">
        <v>3650</v>
      </c>
      <c r="B933" s="536" t="s">
        <v>4021</v>
      </c>
      <c r="C933" s="39"/>
      <c r="D933" s="504" t="s">
        <v>4021</v>
      </c>
      <c r="E933" s="39" t="s">
        <v>4022</v>
      </c>
      <c r="F933" s="39"/>
      <c r="G933" s="39" t="s">
        <v>2202</v>
      </c>
      <c r="H933" s="76">
        <v>1</v>
      </c>
      <c r="I933" s="39"/>
      <c r="J933" s="39" t="s">
        <v>2195</v>
      </c>
      <c r="K933" s="76">
        <v>134</v>
      </c>
      <c r="L933" s="39" t="s">
        <v>3655</v>
      </c>
      <c r="M933" s="39" t="s">
        <v>4023</v>
      </c>
    </row>
    <row r="934" spans="1:13" hidden="1">
      <c r="A934" s="504" t="s">
        <v>3650</v>
      </c>
      <c r="B934" s="536" t="s">
        <v>4024</v>
      </c>
      <c r="C934" s="39"/>
      <c r="D934" s="504" t="s">
        <v>4024</v>
      </c>
      <c r="E934" s="39" t="s">
        <v>4025</v>
      </c>
      <c r="F934" s="39"/>
      <c r="G934" s="39" t="s">
        <v>2202</v>
      </c>
      <c r="H934" s="76">
        <v>1</v>
      </c>
      <c r="I934" s="39"/>
      <c r="J934" s="39" t="s">
        <v>2195</v>
      </c>
      <c r="K934" s="76">
        <v>135</v>
      </c>
      <c r="L934" s="39" t="s">
        <v>3655</v>
      </c>
      <c r="M934" s="39" t="s">
        <v>4026</v>
      </c>
    </row>
    <row r="935" spans="1:13" hidden="1">
      <c r="A935" s="504" t="s">
        <v>3650</v>
      </c>
      <c r="B935" s="536" t="s">
        <v>4027</v>
      </c>
      <c r="C935" s="39"/>
      <c r="D935" s="504" t="s">
        <v>4027</v>
      </c>
      <c r="E935" s="39" t="s">
        <v>4028</v>
      </c>
      <c r="F935" s="39"/>
      <c r="G935" s="39" t="s">
        <v>2202</v>
      </c>
      <c r="H935" s="76">
        <v>1</v>
      </c>
      <c r="I935" s="39"/>
      <c r="J935" s="39" t="s">
        <v>2195</v>
      </c>
      <c r="K935" s="76">
        <v>136</v>
      </c>
      <c r="L935" s="39" t="s">
        <v>3655</v>
      </c>
      <c r="M935" s="39" t="s">
        <v>4029</v>
      </c>
    </row>
    <row r="936" spans="1:13" hidden="1">
      <c r="A936" s="504" t="s">
        <v>3650</v>
      </c>
      <c r="B936" s="536" t="s">
        <v>4030</v>
      </c>
      <c r="C936" s="39"/>
      <c r="D936" s="504" t="s">
        <v>4030</v>
      </c>
      <c r="E936" s="39" t="s">
        <v>4031</v>
      </c>
      <c r="F936" s="39"/>
      <c r="G936" s="39" t="s">
        <v>2202</v>
      </c>
      <c r="H936" s="76">
        <v>1</v>
      </c>
      <c r="I936" s="39"/>
      <c r="J936" s="39" t="s">
        <v>2195</v>
      </c>
      <c r="K936" s="76">
        <v>137</v>
      </c>
      <c r="L936" s="39" t="s">
        <v>3655</v>
      </c>
      <c r="M936" s="39" t="s">
        <v>4032</v>
      </c>
    </row>
    <row r="937" spans="1:13" hidden="1">
      <c r="A937" s="504" t="s">
        <v>3650</v>
      </c>
      <c r="B937" s="536" t="s">
        <v>4033</v>
      </c>
      <c r="C937" s="39"/>
      <c r="D937" s="504" t="s">
        <v>4033</v>
      </c>
      <c r="E937" s="39" t="s">
        <v>4034</v>
      </c>
      <c r="F937" s="39"/>
      <c r="G937" s="39" t="s">
        <v>2202</v>
      </c>
      <c r="H937" s="76">
        <v>1</v>
      </c>
      <c r="I937" s="39"/>
      <c r="J937" s="39" t="s">
        <v>2195</v>
      </c>
      <c r="K937" s="76">
        <v>138</v>
      </c>
      <c r="L937" s="39" t="s">
        <v>3655</v>
      </c>
      <c r="M937" s="39" t="s">
        <v>4035</v>
      </c>
    </row>
    <row r="938" spans="1:13" hidden="1">
      <c r="A938" s="504" t="s">
        <v>3650</v>
      </c>
      <c r="B938" s="536" t="s">
        <v>4036</v>
      </c>
      <c r="C938" s="39"/>
      <c r="D938" s="504" t="s">
        <v>4036</v>
      </c>
      <c r="E938" s="39" t="s">
        <v>4037</v>
      </c>
      <c r="F938" s="39"/>
      <c r="G938" s="39" t="s">
        <v>2202</v>
      </c>
      <c r="H938" s="76">
        <v>1</v>
      </c>
      <c r="I938" s="39"/>
      <c r="J938" s="39" t="s">
        <v>2195</v>
      </c>
      <c r="K938" s="76">
        <v>139</v>
      </c>
      <c r="L938" s="39" t="s">
        <v>3655</v>
      </c>
      <c r="M938" s="39" t="s">
        <v>4038</v>
      </c>
    </row>
    <row r="939" spans="1:13" hidden="1">
      <c r="A939" s="504" t="s">
        <v>3650</v>
      </c>
      <c r="B939" s="536" t="s">
        <v>4039</v>
      </c>
      <c r="C939" s="39"/>
      <c r="D939" s="504" t="s">
        <v>4039</v>
      </c>
      <c r="E939" s="39" t="s">
        <v>4040</v>
      </c>
      <c r="F939" s="39"/>
      <c r="G939" s="39" t="s">
        <v>2202</v>
      </c>
      <c r="H939" s="76">
        <v>1</v>
      </c>
      <c r="I939" s="39"/>
      <c r="J939" s="39" t="s">
        <v>2195</v>
      </c>
      <c r="K939" s="76">
        <v>140</v>
      </c>
      <c r="L939" s="39" t="s">
        <v>3655</v>
      </c>
      <c r="M939" s="39" t="s">
        <v>4041</v>
      </c>
    </row>
    <row r="940" spans="1:13" hidden="1">
      <c r="A940" s="504" t="s">
        <v>3650</v>
      </c>
      <c r="B940" s="536" t="s">
        <v>4042</v>
      </c>
      <c r="C940" s="39"/>
      <c r="D940" s="504" t="s">
        <v>4042</v>
      </c>
      <c r="E940" s="39" t="s">
        <v>4043</v>
      </c>
      <c r="F940" s="39"/>
      <c r="G940" s="39" t="s">
        <v>2202</v>
      </c>
      <c r="H940" s="76">
        <v>1</v>
      </c>
      <c r="I940" s="39"/>
      <c r="J940" s="39" t="s">
        <v>2195</v>
      </c>
      <c r="K940" s="76">
        <v>141</v>
      </c>
      <c r="L940" s="39" t="s">
        <v>3655</v>
      </c>
      <c r="M940" s="39" t="s">
        <v>4044</v>
      </c>
    </row>
    <row r="941" spans="1:13" hidden="1">
      <c r="A941" s="504" t="s">
        <v>3650</v>
      </c>
      <c r="B941" s="536" t="s">
        <v>4045</v>
      </c>
      <c r="C941" s="39"/>
      <c r="D941" s="504" t="s">
        <v>4045</v>
      </c>
      <c r="E941" s="39" t="s">
        <v>4046</v>
      </c>
      <c r="F941" s="39"/>
      <c r="G941" s="39" t="s">
        <v>2202</v>
      </c>
      <c r="H941" s="76">
        <v>1</v>
      </c>
      <c r="I941" s="39"/>
      <c r="J941" s="39" t="s">
        <v>2195</v>
      </c>
      <c r="K941" s="76">
        <v>142</v>
      </c>
      <c r="L941" s="39" t="s">
        <v>3655</v>
      </c>
      <c r="M941" s="39" t="s">
        <v>4047</v>
      </c>
    </row>
    <row r="942" spans="1:13" hidden="1">
      <c r="A942" s="504" t="s">
        <v>3650</v>
      </c>
      <c r="B942" s="536" t="s">
        <v>4048</v>
      </c>
      <c r="C942" s="39"/>
      <c r="D942" s="504" t="s">
        <v>4048</v>
      </c>
      <c r="E942" s="39" t="s">
        <v>4049</v>
      </c>
      <c r="F942" s="39"/>
      <c r="G942" s="39" t="s">
        <v>2202</v>
      </c>
      <c r="H942" s="76">
        <v>1</v>
      </c>
      <c r="I942" s="39"/>
      <c r="J942" s="39" t="s">
        <v>2195</v>
      </c>
      <c r="K942" s="76">
        <v>143</v>
      </c>
      <c r="L942" s="39" t="s">
        <v>3655</v>
      </c>
      <c r="M942" s="39" t="s">
        <v>4050</v>
      </c>
    </row>
    <row r="943" spans="1:13" hidden="1">
      <c r="A943" s="504" t="s">
        <v>3650</v>
      </c>
      <c r="B943" s="536" t="s">
        <v>4051</v>
      </c>
      <c r="C943" s="39"/>
      <c r="D943" s="504" t="s">
        <v>4051</v>
      </c>
      <c r="E943" s="39" t="s">
        <v>4052</v>
      </c>
      <c r="F943" s="39"/>
      <c r="G943" s="39" t="s">
        <v>2202</v>
      </c>
      <c r="H943" s="76">
        <v>1</v>
      </c>
      <c r="I943" s="39"/>
      <c r="J943" s="39" t="s">
        <v>2195</v>
      </c>
      <c r="K943" s="76">
        <v>144</v>
      </c>
      <c r="L943" s="39" t="s">
        <v>3655</v>
      </c>
      <c r="M943" s="39" t="s">
        <v>4053</v>
      </c>
    </row>
    <row r="944" spans="1:13" hidden="1">
      <c r="A944" s="504" t="s">
        <v>3650</v>
      </c>
      <c r="B944" s="536" t="s">
        <v>4054</v>
      </c>
      <c r="C944" s="39"/>
      <c r="D944" s="504" t="s">
        <v>4054</v>
      </c>
      <c r="E944" s="39" t="s">
        <v>4055</v>
      </c>
      <c r="F944" s="39"/>
      <c r="G944" s="39" t="s">
        <v>2202</v>
      </c>
      <c r="H944" s="76">
        <v>1</v>
      </c>
      <c r="I944" s="39"/>
      <c r="J944" s="39" t="s">
        <v>2195</v>
      </c>
      <c r="K944" s="76">
        <v>145</v>
      </c>
      <c r="L944" s="39" t="s">
        <v>3655</v>
      </c>
      <c r="M944" s="39" t="s">
        <v>4056</v>
      </c>
    </row>
    <row r="945" spans="1:13" hidden="1">
      <c r="A945" s="504" t="s">
        <v>3650</v>
      </c>
      <c r="B945" s="536" t="s">
        <v>4057</v>
      </c>
      <c r="C945" s="39"/>
      <c r="D945" s="504" t="s">
        <v>4057</v>
      </c>
      <c r="E945" s="39" t="s">
        <v>4058</v>
      </c>
      <c r="F945" s="39"/>
      <c r="G945" s="39" t="s">
        <v>2202</v>
      </c>
      <c r="H945" s="76">
        <v>1</v>
      </c>
      <c r="I945" s="39"/>
      <c r="J945" s="39" t="s">
        <v>2195</v>
      </c>
      <c r="K945" s="76">
        <v>146</v>
      </c>
      <c r="L945" s="39" t="s">
        <v>3655</v>
      </c>
      <c r="M945" s="39" t="s">
        <v>4059</v>
      </c>
    </row>
    <row r="946" spans="1:13" hidden="1">
      <c r="A946" s="504" t="s">
        <v>3650</v>
      </c>
      <c r="B946" s="536" t="s">
        <v>4060</v>
      </c>
      <c r="C946" s="39"/>
      <c r="D946" s="504" t="s">
        <v>4060</v>
      </c>
      <c r="E946" s="39" t="s">
        <v>4061</v>
      </c>
      <c r="F946" s="39"/>
      <c r="G946" s="39" t="s">
        <v>2202</v>
      </c>
      <c r="H946" s="76">
        <v>1</v>
      </c>
      <c r="I946" s="39"/>
      <c r="J946" s="39" t="s">
        <v>2195</v>
      </c>
      <c r="K946" s="76">
        <v>147</v>
      </c>
      <c r="L946" s="39" t="s">
        <v>3655</v>
      </c>
      <c r="M946" s="39" t="s">
        <v>4062</v>
      </c>
    </row>
    <row r="947" spans="1:13" hidden="1">
      <c r="A947" s="504" t="s">
        <v>3650</v>
      </c>
      <c r="B947" s="536" t="s">
        <v>4063</v>
      </c>
      <c r="C947" s="39"/>
      <c r="D947" s="504" t="s">
        <v>4063</v>
      </c>
      <c r="E947" s="39" t="s">
        <v>4064</v>
      </c>
      <c r="F947" s="39"/>
      <c r="G947" s="39" t="s">
        <v>2202</v>
      </c>
      <c r="H947" s="76">
        <v>1</v>
      </c>
      <c r="I947" s="39"/>
      <c r="J947" s="39" t="s">
        <v>2195</v>
      </c>
      <c r="K947" s="76">
        <v>148</v>
      </c>
      <c r="L947" s="39" t="s">
        <v>3655</v>
      </c>
      <c r="M947" s="39" t="s">
        <v>4065</v>
      </c>
    </row>
    <row r="948" spans="1:13" hidden="1">
      <c r="A948" s="504" t="s">
        <v>3650</v>
      </c>
      <c r="B948" s="536" t="s">
        <v>4066</v>
      </c>
      <c r="C948" s="39"/>
      <c r="D948" s="504" t="s">
        <v>4066</v>
      </c>
      <c r="E948" s="39" t="s">
        <v>4067</v>
      </c>
      <c r="F948" s="39"/>
      <c r="G948" s="39" t="s">
        <v>2202</v>
      </c>
      <c r="H948" s="76">
        <v>1</v>
      </c>
      <c r="I948" s="39"/>
      <c r="J948" s="39" t="s">
        <v>2195</v>
      </c>
      <c r="K948" s="76">
        <v>149</v>
      </c>
      <c r="L948" s="39" t="s">
        <v>3655</v>
      </c>
      <c r="M948" s="39" t="s">
        <v>4068</v>
      </c>
    </row>
    <row r="949" spans="1:13" hidden="1">
      <c r="A949" s="504" t="s">
        <v>3650</v>
      </c>
      <c r="B949" s="536" t="s">
        <v>4069</v>
      </c>
      <c r="C949" s="39"/>
      <c r="D949" s="504" t="s">
        <v>4069</v>
      </c>
      <c r="E949" s="39" t="s">
        <v>4070</v>
      </c>
      <c r="F949" s="39"/>
      <c r="G949" s="39" t="s">
        <v>2202</v>
      </c>
      <c r="H949" s="76">
        <v>1</v>
      </c>
      <c r="I949" s="39"/>
      <c r="J949" s="39" t="s">
        <v>2195</v>
      </c>
      <c r="K949" s="76">
        <v>150</v>
      </c>
      <c r="L949" s="39" t="s">
        <v>3655</v>
      </c>
      <c r="M949" s="39" t="s">
        <v>4071</v>
      </c>
    </row>
    <row r="950" spans="1:13" hidden="1">
      <c r="A950" s="504" t="s">
        <v>3650</v>
      </c>
      <c r="B950" s="536" t="s">
        <v>4072</v>
      </c>
      <c r="C950" s="39"/>
      <c r="D950" s="504" t="s">
        <v>4072</v>
      </c>
      <c r="E950" s="39" t="s">
        <v>4073</v>
      </c>
      <c r="F950" s="39"/>
      <c r="G950" s="39" t="s">
        <v>2202</v>
      </c>
      <c r="H950" s="76">
        <v>1</v>
      </c>
      <c r="I950" s="39"/>
      <c r="J950" s="39" t="s">
        <v>2195</v>
      </c>
      <c r="K950" s="76">
        <v>151</v>
      </c>
      <c r="L950" s="39" t="s">
        <v>3655</v>
      </c>
      <c r="M950" s="39" t="s">
        <v>4074</v>
      </c>
    </row>
    <row r="951" spans="1:13" hidden="1">
      <c r="A951" s="504" t="s">
        <v>3650</v>
      </c>
      <c r="B951" s="536" t="s">
        <v>4075</v>
      </c>
      <c r="C951" s="39"/>
      <c r="D951" s="504" t="s">
        <v>4075</v>
      </c>
      <c r="E951" s="39" t="s">
        <v>4076</v>
      </c>
      <c r="F951" s="39"/>
      <c r="G951" s="39" t="s">
        <v>2202</v>
      </c>
      <c r="H951" s="76">
        <v>1</v>
      </c>
      <c r="I951" s="39"/>
      <c r="J951" s="39" t="s">
        <v>2195</v>
      </c>
      <c r="K951" s="76">
        <v>152</v>
      </c>
      <c r="L951" s="39" t="s">
        <v>3655</v>
      </c>
      <c r="M951" s="39" t="s">
        <v>4077</v>
      </c>
    </row>
    <row r="952" spans="1:13" hidden="1">
      <c r="A952" s="504" t="s">
        <v>3650</v>
      </c>
      <c r="B952" s="536" t="s">
        <v>4078</v>
      </c>
      <c r="C952" s="39"/>
      <c r="D952" s="504" t="s">
        <v>4078</v>
      </c>
      <c r="E952" s="39" t="s">
        <v>4079</v>
      </c>
      <c r="F952" s="39"/>
      <c r="G952" s="39" t="s">
        <v>2202</v>
      </c>
      <c r="H952" s="76">
        <v>1</v>
      </c>
      <c r="I952" s="39"/>
      <c r="J952" s="39" t="s">
        <v>2195</v>
      </c>
      <c r="K952" s="76">
        <v>153</v>
      </c>
      <c r="L952" s="39" t="s">
        <v>3655</v>
      </c>
      <c r="M952" s="39" t="s">
        <v>4080</v>
      </c>
    </row>
    <row r="953" spans="1:13" hidden="1">
      <c r="A953" s="504" t="s">
        <v>3650</v>
      </c>
      <c r="B953" s="536" t="s">
        <v>4081</v>
      </c>
      <c r="C953" s="39"/>
      <c r="D953" s="504" t="s">
        <v>4081</v>
      </c>
      <c r="E953" s="39" t="s">
        <v>4082</v>
      </c>
      <c r="F953" s="39"/>
      <c r="G953" s="39" t="s">
        <v>2202</v>
      </c>
      <c r="H953" s="76">
        <v>1</v>
      </c>
      <c r="I953" s="39"/>
      <c r="J953" s="39" t="s">
        <v>2195</v>
      </c>
      <c r="K953" s="76">
        <v>154</v>
      </c>
      <c r="L953" s="39" t="s">
        <v>3655</v>
      </c>
      <c r="M953" s="39" t="s">
        <v>4083</v>
      </c>
    </row>
    <row r="954" spans="1:13" hidden="1">
      <c r="A954" s="504" t="s">
        <v>3650</v>
      </c>
      <c r="B954" s="536" t="s">
        <v>4084</v>
      </c>
      <c r="C954" s="39"/>
      <c r="D954" s="504" t="s">
        <v>4084</v>
      </c>
      <c r="E954" s="39" t="s">
        <v>4085</v>
      </c>
      <c r="F954" s="39"/>
      <c r="G954" s="39" t="s">
        <v>2202</v>
      </c>
      <c r="H954" s="76">
        <v>1</v>
      </c>
      <c r="I954" s="39"/>
      <c r="J954" s="39" t="s">
        <v>2195</v>
      </c>
      <c r="K954" s="76">
        <v>155</v>
      </c>
      <c r="L954" s="39" t="s">
        <v>3655</v>
      </c>
      <c r="M954" s="39" t="s">
        <v>4086</v>
      </c>
    </row>
    <row r="955" spans="1:13" hidden="1">
      <c r="A955" s="504" t="s">
        <v>3650</v>
      </c>
      <c r="B955" s="536" t="s">
        <v>4087</v>
      </c>
      <c r="C955" s="39"/>
      <c r="D955" s="504" t="s">
        <v>4087</v>
      </c>
      <c r="E955" s="39" t="s">
        <v>4088</v>
      </c>
      <c r="F955" s="39"/>
      <c r="G955" s="39" t="s">
        <v>2202</v>
      </c>
      <c r="H955" s="76">
        <v>1</v>
      </c>
      <c r="I955" s="39"/>
      <c r="J955" s="39" t="s">
        <v>2195</v>
      </c>
      <c r="K955" s="76">
        <v>156</v>
      </c>
      <c r="L955" s="39" t="s">
        <v>3655</v>
      </c>
      <c r="M955" s="39" t="s">
        <v>4089</v>
      </c>
    </row>
    <row r="956" spans="1:13" hidden="1">
      <c r="A956" s="504" t="s">
        <v>3650</v>
      </c>
      <c r="B956" s="536" t="s">
        <v>4090</v>
      </c>
      <c r="C956" s="39"/>
      <c r="D956" s="504" t="s">
        <v>4090</v>
      </c>
      <c r="E956" s="39" t="s">
        <v>4091</v>
      </c>
      <c r="F956" s="39"/>
      <c r="G956" s="39" t="s">
        <v>2202</v>
      </c>
      <c r="H956" s="76">
        <v>1</v>
      </c>
      <c r="I956" s="39"/>
      <c r="J956" s="39" t="s">
        <v>2195</v>
      </c>
      <c r="K956" s="76">
        <v>157</v>
      </c>
      <c r="L956" s="39" t="s">
        <v>3655</v>
      </c>
      <c r="M956" s="39" t="s">
        <v>4092</v>
      </c>
    </row>
    <row r="957" spans="1:13" hidden="1">
      <c r="A957" s="504" t="s">
        <v>3650</v>
      </c>
      <c r="B957" s="536" t="s">
        <v>4093</v>
      </c>
      <c r="C957" s="39"/>
      <c r="D957" s="504" t="s">
        <v>4093</v>
      </c>
      <c r="E957" s="39" t="s">
        <v>4094</v>
      </c>
      <c r="F957" s="39"/>
      <c r="G957" s="39" t="s">
        <v>2202</v>
      </c>
      <c r="H957" s="76">
        <v>1</v>
      </c>
      <c r="I957" s="39"/>
      <c r="J957" s="39" t="s">
        <v>2195</v>
      </c>
      <c r="K957" s="76">
        <v>158</v>
      </c>
      <c r="L957" s="39" t="s">
        <v>3655</v>
      </c>
      <c r="M957" s="39" t="s">
        <v>4095</v>
      </c>
    </row>
    <row r="958" spans="1:13" hidden="1">
      <c r="A958" s="504" t="s">
        <v>3650</v>
      </c>
      <c r="B958" s="536" t="s">
        <v>4096</v>
      </c>
      <c r="C958" s="39"/>
      <c r="D958" s="504" t="s">
        <v>4096</v>
      </c>
      <c r="E958" s="39" t="s">
        <v>4097</v>
      </c>
      <c r="F958" s="39"/>
      <c r="G958" s="39" t="s">
        <v>2202</v>
      </c>
      <c r="H958" s="76">
        <v>1</v>
      </c>
      <c r="I958" s="39"/>
      <c r="J958" s="39" t="s">
        <v>2195</v>
      </c>
      <c r="K958" s="76">
        <v>159</v>
      </c>
      <c r="L958" s="39" t="s">
        <v>3655</v>
      </c>
      <c r="M958" s="39" t="s">
        <v>4098</v>
      </c>
    </row>
    <row r="959" spans="1:13" hidden="1">
      <c r="A959" s="504" t="s">
        <v>3650</v>
      </c>
      <c r="B959" s="536" t="s">
        <v>4099</v>
      </c>
      <c r="C959" s="39"/>
      <c r="D959" s="504" t="s">
        <v>4099</v>
      </c>
      <c r="E959" s="39" t="s">
        <v>4100</v>
      </c>
      <c r="F959" s="39"/>
      <c r="G959" s="39" t="s">
        <v>2202</v>
      </c>
      <c r="H959" s="76">
        <v>1</v>
      </c>
      <c r="I959" s="39"/>
      <c r="J959" s="39" t="s">
        <v>2195</v>
      </c>
      <c r="K959" s="76">
        <v>160</v>
      </c>
      <c r="L959" s="39" t="s">
        <v>3655</v>
      </c>
      <c r="M959" s="39" t="s">
        <v>4101</v>
      </c>
    </row>
    <row r="960" spans="1:13" hidden="1">
      <c r="A960" s="504" t="s">
        <v>3650</v>
      </c>
      <c r="B960" s="536" t="s">
        <v>4102</v>
      </c>
      <c r="C960" s="39"/>
      <c r="D960" s="504" t="s">
        <v>4102</v>
      </c>
      <c r="E960" s="39" t="s">
        <v>4103</v>
      </c>
      <c r="F960" s="39"/>
      <c r="G960" s="39" t="s">
        <v>2202</v>
      </c>
      <c r="H960" s="76">
        <v>1</v>
      </c>
      <c r="I960" s="39"/>
      <c r="J960" s="39" t="s">
        <v>2195</v>
      </c>
      <c r="K960" s="76">
        <v>161</v>
      </c>
      <c r="L960" s="39" t="s">
        <v>3655</v>
      </c>
      <c r="M960" s="39" t="s">
        <v>4104</v>
      </c>
    </row>
    <row r="961" spans="1:13" hidden="1">
      <c r="A961" s="504" t="s">
        <v>3650</v>
      </c>
      <c r="B961" s="536" t="s">
        <v>4105</v>
      </c>
      <c r="C961" s="39"/>
      <c r="D961" s="504" t="s">
        <v>4105</v>
      </c>
      <c r="E961" s="39" t="s">
        <v>4106</v>
      </c>
      <c r="F961" s="39"/>
      <c r="G961" s="39" t="s">
        <v>2202</v>
      </c>
      <c r="H961" s="76">
        <v>1</v>
      </c>
      <c r="I961" s="39"/>
      <c r="J961" s="39" t="s">
        <v>2195</v>
      </c>
      <c r="K961" s="76">
        <v>162</v>
      </c>
      <c r="L961" s="39" t="s">
        <v>3655</v>
      </c>
      <c r="M961" s="39" t="s">
        <v>4107</v>
      </c>
    </row>
    <row r="962" spans="1:13" hidden="1">
      <c r="A962" s="504" t="s">
        <v>3650</v>
      </c>
      <c r="B962" s="536" t="s">
        <v>4108</v>
      </c>
      <c r="C962" s="39"/>
      <c r="D962" s="504" t="s">
        <v>4108</v>
      </c>
      <c r="E962" s="39" t="s">
        <v>4109</v>
      </c>
      <c r="F962" s="39"/>
      <c r="G962" s="39" t="s">
        <v>2202</v>
      </c>
      <c r="H962" s="76">
        <v>1</v>
      </c>
      <c r="I962" s="39"/>
      <c r="J962" s="39" t="s">
        <v>2195</v>
      </c>
      <c r="K962" s="76">
        <v>163</v>
      </c>
      <c r="L962" s="39" t="s">
        <v>3655</v>
      </c>
      <c r="M962" s="39" t="s">
        <v>4110</v>
      </c>
    </row>
    <row r="963" spans="1:13" hidden="1">
      <c r="A963" s="504" t="s">
        <v>3650</v>
      </c>
      <c r="B963" s="536" t="s">
        <v>4111</v>
      </c>
      <c r="C963" s="39"/>
      <c r="D963" s="504" t="s">
        <v>4111</v>
      </c>
      <c r="E963" s="39" t="s">
        <v>4112</v>
      </c>
      <c r="F963" s="39"/>
      <c r="G963" s="39" t="s">
        <v>2202</v>
      </c>
      <c r="H963" s="76">
        <v>1</v>
      </c>
      <c r="I963" s="39"/>
      <c r="J963" s="39" t="s">
        <v>2195</v>
      </c>
      <c r="K963" s="76">
        <v>164</v>
      </c>
      <c r="L963" s="39" t="s">
        <v>3655</v>
      </c>
      <c r="M963" s="39" t="s">
        <v>4113</v>
      </c>
    </row>
    <row r="964" spans="1:13" hidden="1">
      <c r="A964" s="504" t="s">
        <v>3650</v>
      </c>
      <c r="B964" s="536" t="s">
        <v>4114</v>
      </c>
      <c r="C964" s="39"/>
      <c r="D964" s="504" t="s">
        <v>4114</v>
      </c>
      <c r="E964" s="39" t="s">
        <v>4115</v>
      </c>
      <c r="F964" s="39"/>
      <c r="G964" s="39" t="s">
        <v>2202</v>
      </c>
      <c r="H964" s="76">
        <v>1</v>
      </c>
      <c r="I964" s="39"/>
      <c r="J964" s="39" t="s">
        <v>2195</v>
      </c>
      <c r="K964" s="76">
        <v>165</v>
      </c>
      <c r="L964" s="39" t="s">
        <v>3655</v>
      </c>
      <c r="M964" s="39" t="s">
        <v>4116</v>
      </c>
    </row>
    <row r="965" spans="1:13" hidden="1">
      <c r="A965" s="504" t="s">
        <v>3650</v>
      </c>
      <c r="B965" s="536" t="s">
        <v>4117</v>
      </c>
      <c r="C965" s="39"/>
      <c r="D965" s="504" t="s">
        <v>4117</v>
      </c>
      <c r="E965" s="39" t="s">
        <v>4118</v>
      </c>
      <c r="F965" s="39"/>
      <c r="G965" s="39" t="s">
        <v>2202</v>
      </c>
      <c r="H965" s="76">
        <v>1</v>
      </c>
      <c r="I965" s="39"/>
      <c r="J965" s="39" t="s">
        <v>2195</v>
      </c>
      <c r="K965" s="76">
        <v>166</v>
      </c>
      <c r="L965" s="39" t="s">
        <v>3655</v>
      </c>
      <c r="M965" s="39" t="s">
        <v>4119</v>
      </c>
    </row>
    <row r="966" spans="1:13" hidden="1">
      <c r="A966" s="504" t="s">
        <v>3650</v>
      </c>
      <c r="B966" s="536" t="s">
        <v>4120</v>
      </c>
      <c r="C966" s="39"/>
      <c r="D966" s="504" t="s">
        <v>4120</v>
      </c>
      <c r="E966" s="39" t="s">
        <v>4121</v>
      </c>
      <c r="F966" s="39"/>
      <c r="G966" s="39" t="s">
        <v>2202</v>
      </c>
      <c r="H966" s="76">
        <v>1</v>
      </c>
      <c r="I966" s="39"/>
      <c r="J966" s="39" t="s">
        <v>2195</v>
      </c>
      <c r="K966" s="76">
        <v>167</v>
      </c>
      <c r="L966" s="39" t="s">
        <v>3655</v>
      </c>
      <c r="M966" s="39" t="s">
        <v>4122</v>
      </c>
    </row>
    <row r="967" spans="1:13" hidden="1">
      <c r="A967" s="504" t="s">
        <v>3650</v>
      </c>
      <c r="B967" s="536" t="s">
        <v>4123</v>
      </c>
      <c r="C967" s="39"/>
      <c r="D967" s="504" t="s">
        <v>4123</v>
      </c>
      <c r="E967" s="39" t="s">
        <v>4124</v>
      </c>
      <c r="F967" s="39"/>
      <c r="G967" s="39" t="s">
        <v>2202</v>
      </c>
      <c r="H967" s="76">
        <v>1</v>
      </c>
      <c r="I967" s="39"/>
      <c r="J967" s="39" t="s">
        <v>2195</v>
      </c>
      <c r="K967" s="76">
        <v>168</v>
      </c>
      <c r="L967" s="39" t="s">
        <v>3655</v>
      </c>
      <c r="M967" s="39" t="s">
        <v>4125</v>
      </c>
    </row>
    <row r="968" spans="1:13" hidden="1">
      <c r="A968" s="504" t="s">
        <v>3650</v>
      </c>
      <c r="B968" s="536" t="s">
        <v>4126</v>
      </c>
      <c r="C968" s="39"/>
      <c r="D968" s="504" t="s">
        <v>4126</v>
      </c>
      <c r="E968" s="39" t="s">
        <v>4127</v>
      </c>
      <c r="F968" s="39"/>
      <c r="G968" s="39" t="s">
        <v>2202</v>
      </c>
      <c r="H968" s="76">
        <v>1</v>
      </c>
      <c r="I968" s="39"/>
      <c r="J968" s="39" t="s">
        <v>2195</v>
      </c>
      <c r="K968" s="76">
        <v>169</v>
      </c>
      <c r="L968" s="39" t="s">
        <v>3655</v>
      </c>
      <c r="M968" s="39" t="s">
        <v>4128</v>
      </c>
    </row>
    <row r="969" spans="1:13" hidden="1">
      <c r="A969" s="504" t="s">
        <v>3650</v>
      </c>
      <c r="B969" s="536" t="s">
        <v>4129</v>
      </c>
      <c r="C969" s="39"/>
      <c r="D969" s="504" t="s">
        <v>4129</v>
      </c>
      <c r="E969" s="39" t="s">
        <v>4130</v>
      </c>
      <c r="F969" s="39"/>
      <c r="G969" s="39" t="s">
        <v>2202</v>
      </c>
      <c r="H969" s="76">
        <v>1</v>
      </c>
      <c r="I969" s="39"/>
      <c r="J969" s="39" t="s">
        <v>2195</v>
      </c>
      <c r="K969" s="76">
        <v>170</v>
      </c>
      <c r="L969" s="39" t="s">
        <v>3655</v>
      </c>
      <c r="M969" s="39" t="s">
        <v>4131</v>
      </c>
    </row>
    <row r="970" spans="1:13" hidden="1">
      <c r="A970" s="504" t="s">
        <v>3650</v>
      </c>
      <c r="B970" s="536"/>
      <c r="C970" s="39"/>
      <c r="D970" s="504"/>
      <c r="E970" s="39" t="s">
        <v>4132</v>
      </c>
      <c r="F970" s="39"/>
      <c r="G970" s="39" t="s">
        <v>2228</v>
      </c>
      <c r="H970" s="76">
        <v>1</v>
      </c>
      <c r="I970" s="39"/>
      <c r="J970" s="39" t="s">
        <v>2195</v>
      </c>
      <c r="K970" s="76">
        <v>171</v>
      </c>
      <c r="L970" s="39" t="s">
        <v>3655</v>
      </c>
      <c r="M970" s="39" t="s">
        <v>4133</v>
      </c>
    </row>
    <row r="971" spans="1:13" hidden="1">
      <c r="A971" s="504" t="s">
        <v>3650</v>
      </c>
      <c r="B971" s="536"/>
      <c r="C971" s="39"/>
      <c r="D971" s="504"/>
      <c r="E971" s="39" t="s">
        <v>4134</v>
      </c>
      <c r="F971" s="39"/>
      <c r="G971" s="39" t="s">
        <v>2202</v>
      </c>
      <c r="H971" s="76">
        <v>1</v>
      </c>
      <c r="I971" s="39"/>
      <c r="J971" s="39" t="s">
        <v>2195</v>
      </c>
      <c r="K971" s="76">
        <v>172</v>
      </c>
      <c r="L971" s="39" t="s">
        <v>3655</v>
      </c>
      <c r="M971" s="39" t="s">
        <v>4135</v>
      </c>
    </row>
    <row r="972" spans="1:13" hidden="1">
      <c r="A972" s="504" t="s">
        <v>3650</v>
      </c>
      <c r="B972" s="536"/>
      <c r="C972" s="39"/>
      <c r="D972" s="504"/>
      <c r="E972" s="39" t="s">
        <v>4136</v>
      </c>
      <c r="F972" s="39"/>
      <c r="G972" s="39" t="s">
        <v>2231</v>
      </c>
      <c r="H972" s="76" t="s">
        <v>2439</v>
      </c>
      <c r="I972" s="39"/>
      <c r="J972" s="39" t="s">
        <v>2195</v>
      </c>
      <c r="K972" s="76">
        <v>173</v>
      </c>
      <c r="L972" s="39" t="s">
        <v>3655</v>
      </c>
      <c r="M972" s="39" t="s">
        <v>4137</v>
      </c>
    </row>
    <row r="973" spans="1:13" hidden="1">
      <c r="A973" s="504" t="s">
        <v>3650</v>
      </c>
      <c r="B973" s="536"/>
      <c r="C973" s="39"/>
      <c r="D973" s="504"/>
      <c r="E973" s="60" t="s">
        <v>4138</v>
      </c>
      <c r="F973" s="39"/>
      <c r="G973" s="39" t="s">
        <v>2231</v>
      </c>
      <c r="H973" s="76" t="s">
        <v>2439</v>
      </c>
      <c r="I973" s="39"/>
      <c r="J973" s="39" t="s">
        <v>2195</v>
      </c>
      <c r="K973" s="76">
        <v>174</v>
      </c>
      <c r="L973" s="39" t="s">
        <v>3655</v>
      </c>
      <c r="M973" s="39" t="s">
        <v>4139</v>
      </c>
    </row>
    <row r="974" spans="1:13" hidden="1">
      <c r="A974" s="504" t="s">
        <v>3650</v>
      </c>
      <c r="B974" s="536" t="s">
        <v>4140</v>
      </c>
      <c r="C974" s="39"/>
      <c r="D974" s="504" t="s">
        <v>4140</v>
      </c>
      <c r="E974" s="39" t="s">
        <v>4141</v>
      </c>
      <c r="F974" s="39"/>
      <c r="G974" s="39" t="s">
        <v>2202</v>
      </c>
      <c r="H974" s="76">
        <v>1</v>
      </c>
      <c r="I974" s="39"/>
      <c r="J974" s="39" t="s">
        <v>2195</v>
      </c>
      <c r="K974" s="76">
        <v>175</v>
      </c>
      <c r="L974" s="39" t="s">
        <v>3655</v>
      </c>
      <c r="M974" s="39" t="s">
        <v>4142</v>
      </c>
    </row>
    <row r="975" spans="1:13" hidden="1">
      <c r="A975" s="504" t="s">
        <v>3650</v>
      </c>
      <c r="B975" s="536" t="s">
        <v>4143</v>
      </c>
      <c r="C975" s="39"/>
      <c r="D975" s="504" t="s">
        <v>4143</v>
      </c>
      <c r="E975" s="39" t="s">
        <v>4144</v>
      </c>
      <c r="F975" s="39"/>
      <c r="G975" s="39" t="s">
        <v>2202</v>
      </c>
      <c r="H975" s="76">
        <v>1</v>
      </c>
      <c r="I975" s="39"/>
      <c r="J975" s="39" t="s">
        <v>2195</v>
      </c>
      <c r="K975" s="76">
        <v>176</v>
      </c>
      <c r="L975" s="39" t="s">
        <v>3655</v>
      </c>
      <c r="M975" s="39" t="s">
        <v>4145</v>
      </c>
    </row>
    <row r="976" spans="1:13" hidden="1">
      <c r="A976" s="504" t="s">
        <v>3650</v>
      </c>
      <c r="B976" s="536" t="s">
        <v>4146</v>
      </c>
      <c r="C976" s="39"/>
      <c r="D976" s="504" t="s">
        <v>4146</v>
      </c>
      <c r="E976" s="39" t="s">
        <v>4147</v>
      </c>
      <c r="F976" s="39"/>
      <c r="G976" s="39" t="s">
        <v>2202</v>
      </c>
      <c r="H976" s="76">
        <v>26</v>
      </c>
      <c r="I976" s="39"/>
      <c r="J976" s="39" t="s">
        <v>2195</v>
      </c>
      <c r="K976" s="76">
        <v>177</v>
      </c>
      <c r="L976" s="39" t="s">
        <v>3655</v>
      </c>
      <c r="M976" s="39" t="s">
        <v>4148</v>
      </c>
    </row>
    <row r="977" spans="1:13" hidden="1">
      <c r="A977" s="504" t="s">
        <v>3650</v>
      </c>
      <c r="B977" s="536" t="s">
        <v>4149</v>
      </c>
      <c r="C977" s="39"/>
      <c r="D977" s="504" t="s">
        <v>4149</v>
      </c>
      <c r="E977" s="39" t="s">
        <v>4150</v>
      </c>
      <c r="F977" s="39"/>
      <c r="G977" s="39" t="s">
        <v>2202</v>
      </c>
      <c r="H977" s="76">
        <v>12</v>
      </c>
      <c r="I977" s="39"/>
      <c r="J977" s="39" t="s">
        <v>2195</v>
      </c>
      <c r="K977" s="76">
        <v>178</v>
      </c>
      <c r="L977" s="39" t="s">
        <v>3655</v>
      </c>
      <c r="M977" s="39" t="s">
        <v>4151</v>
      </c>
    </row>
    <row r="978" spans="1:13" hidden="1">
      <c r="A978" s="504" t="s">
        <v>3650</v>
      </c>
      <c r="B978" s="536" t="s">
        <v>4152</v>
      </c>
      <c r="C978" s="39"/>
      <c r="D978" s="504" t="s">
        <v>4152</v>
      </c>
      <c r="E978" s="39" t="s">
        <v>4153</v>
      </c>
      <c r="F978" s="39"/>
      <c r="G978" s="39" t="s">
        <v>2202</v>
      </c>
      <c r="H978" s="76">
        <v>26</v>
      </c>
      <c r="I978" s="39"/>
      <c r="J978" s="39" t="s">
        <v>2195</v>
      </c>
      <c r="K978" s="76">
        <v>179</v>
      </c>
      <c r="L978" s="39" t="s">
        <v>3655</v>
      </c>
      <c r="M978" s="39" t="s">
        <v>4154</v>
      </c>
    </row>
    <row r="979" spans="1:13" hidden="1">
      <c r="A979" s="504" t="s">
        <v>3650</v>
      </c>
      <c r="B979" s="536" t="s">
        <v>4155</v>
      </c>
      <c r="C979" s="39"/>
      <c r="D979" s="504" t="s">
        <v>4155</v>
      </c>
      <c r="E979" s="39" t="s">
        <v>4156</v>
      </c>
      <c r="F979" s="39"/>
      <c r="G979" s="39" t="s">
        <v>2202</v>
      </c>
      <c r="H979" s="76">
        <v>12</v>
      </c>
      <c r="I979" s="39"/>
      <c r="J979" s="39" t="s">
        <v>2195</v>
      </c>
      <c r="K979" s="76">
        <v>180</v>
      </c>
      <c r="L979" s="39" t="s">
        <v>3655</v>
      </c>
      <c r="M979" s="39" t="s">
        <v>4157</v>
      </c>
    </row>
    <row r="980" spans="1:13" hidden="1">
      <c r="A980" s="504" t="s">
        <v>3650</v>
      </c>
      <c r="B980" s="536" t="s">
        <v>4158</v>
      </c>
      <c r="C980" s="39"/>
      <c r="D980" s="504" t="s">
        <v>4158</v>
      </c>
      <c r="E980" s="39" t="s">
        <v>4159</v>
      </c>
      <c r="F980" s="39"/>
      <c r="G980" s="39" t="s">
        <v>2202</v>
      </c>
      <c r="H980" s="76">
        <v>26</v>
      </c>
      <c r="I980" s="39"/>
      <c r="J980" s="39" t="s">
        <v>2195</v>
      </c>
      <c r="K980" s="76">
        <v>181</v>
      </c>
      <c r="L980" s="39" t="s">
        <v>3655</v>
      </c>
      <c r="M980" s="39" t="s">
        <v>4160</v>
      </c>
    </row>
    <row r="981" spans="1:13" hidden="1">
      <c r="A981" s="504" t="s">
        <v>3650</v>
      </c>
      <c r="B981" s="536" t="s">
        <v>4161</v>
      </c>
      <c r="C981" s="39"/>
      <c r="D981" s="504" t="s">
        <v>4161</v>
      </c>
      <c r="E981" s="39" t="s">
        <v>4162</v>
      </c>
      <c r="F981" s="39"/>
      <c r="G981" s="39" t="s">
        <v>2231</v>
      </c>
      <c r="H981" s="76" t="s">
        <v>4163</v>
      </c>
      <c r="I981" s="39"/>
      <c r="J981" s="39" t="s">
        <v>2195</v>
      </c>
      <c r="K981" s="76">
        <v>182</v>
      </c>
      <c r="L981" s="39" t="s">
        <v>3655</v>
      </c>
      <c r="M981" s="39" t="s">
        <v>4164</v>
      </c>
    </row>
    <row r="982" spans="1:13" hidden="1">
      <c r="A982" s="504" t="s">
        <v>3650</v>
      </c>
      <c r="B982" s="536" t="s">
        <v>4165</v>
      </c>
      <c r="C982" s="39"/>
      <c r="D982" s="504" t="s">
        <v>4165</v>
      </c>
      <c r="E982" s="39" t="s">
        <v>4166</v>
      </c>
      <c r="F982" s="39"/>
      <c r="G982" s="39" t="s">
        <v>2202</v>
      </c>
      <c r="H982" s="76">
        <v>12</v>
      </c>
      <c r="I982" s="39"/>
      <c r="J982" s="39" t="s">
        <v>2195</v>
      </c>
      <c r="K982" s="76">
        <v>183</v>
      </c>
      <c r="L982" s="39" t="s">
        <v>3655</v>
      </c>
      <c r="M982" s="39" t="s">
        <v>4167</v>
      </c>
    </row>
    <row r="983" spans="1:13" hidden="1">
      <c r="A983" s="504" t="s">
        <v>3650</v>
      </c>
      <c r="B983" s="536" t="s">
        <v>4168</v>
      </c>
      <c r="C983" s="39"/>
      <c r="D983" s="504" t="s">
        <v>4168</v>
      </c>
      <c r="E983" s="39" t="s">
        <v>4169</v>
      </c>
      <c r="F983" s="39"/>
      <c r="G983" s="39" t="s">
        <v>2202</v>
      </c>
      <c r="H983" s="76">
        <v>26</v>
      </c>
      <c r="I983" s="39"/>
      <c r="J983" s="39" t="s">
        <v>2195</v>
      </c>
      <c r="K983" s="76">
        <v>184</v>
      </c>
      <c r="L983" s="39" t="s">
        <v>3655</v>
      </c>
      <c r="M983" s="39" t="s">
        <v>4170</v>
      </c>
    </row>
    <row r="984" spans="1:13" hidden="1">
      <c r="A984" s="504" t="s">
        <v>3650</v>
      </c>
      <c r="B984" s="536" t="s">
        <v>4171</v>
      </c>
      <c r="C984" s="39"/>
      <c r="D984" s="504" t="s">
        <v>4171</v>
      </c>
      <c r="E984" s="39" t="s">
        <v>4172</v>
      </c>
      <c r="F984" s="39"/>
      <c r="G984" s="39" t="s">
        <v>2202</v>
      </c>
      <c r="H984" s="76">
        <v>12</v>
      </c>
      <c r="I984" s="39"/>
      <c r="J984" s="39" t="s">
        <v>2195</v>
      </c>
      <c r="K984" s="76">
        <v>185</v>
      </c>
      <c r="L984" s="39" t="s">
        <v>3655</v>
      </c>
      <c r="M984" s="39" t="s">
        <v>4173</v>
      </c>
    </row>
    <row r="985" spans="1:13" hidden="1">
      <c r="A985" s="504" t="s">
        <v>3650</v>
      </c>
      <c r="B985" s="536"/>
      <c r="C985" s="39"/>
      <c r="D985" s="504"/>
      <c r="E985" s="39" t="s">
        <v>4174</v>
      </c>
      <c r="F985" s="39"/>
      <c r="G985" s="39" t="s">
        <v>2202</v>
      </c>
      <c r="H985" s="76">
        <v>26</v>
      </c>
      <c r="I985" s="39"/>
      <c r="J985" s="39" t="s">
        <v>2195</v>
      </c>
      <c r="K985" s="76">
        <v>186</v>
      </c>
      <c r="L985" s="39" t="s">
        <v>3655</v>
      </c>
      <c r="M985" s="39" t="s">
        <v>4175</v>
      </c>
    </row>
    <row r="986" spans="1:13" hidden="1">
      <c r="A986" s="504" t="s">
        <v>3650</v>
      </c>
      <c r="B986" s="536" t="s">
        <v>4176</v>
      </c>
      <c r="C986" s="39"/>
      <c r="D986" s="504" t="s">
        <v>4176</v>
      </c>
      <c r="E986" s="39" t="s">
        <v>4177</v>
      </c>
      <c r="F986" s="39"/>
      <c r="G986" s="39" t="s">
        <v>2228</v>
      </c>
      <c r="H986" s="76">
        <v>1</v>
      </c>
      <c r="I986" s="39"/>
      <c r="J986" s="39" t="s">
        <v>2195</v>
      </c>
      <c r="K986" s="76">
        <v>187</v>
      </c>
      <c r="L986" s="39" t="s">
        <v>3655</v>
      </c>
      <c r="M986" s="39" t="s">
        <v>4178</v>
      </c>
    </row>
    <row r="987" spans="1:13" hidden="1">
      <c r="A987" s="504" t="s">
        <v>3650</v>
      </c>
      <c r="B987" s="536" t="s">
        <v>4179</v>
      </c>
      <c r="C987" s="39"/>
      <c r="D987" s="504" t="s">
        <v>4179</v>
      </c>
      <c r="E987" s="39" t="s">
        <v>4180</v>
      </c>
      <c r="F987" s="39"/>
      <c r="G987" s="39" t="s">
        <v>2228</v>
      </c>
      <c r="H987" s="76">
        <v>2</v>
      </c>
      <c r="I987" s="39"/>
      <c r="J987" s="39" t="s">
        <v>2195</v>
      </c>
      <c r="K987" s="76">
        <v>188</v>
      </c>
      <c r="L987" s="39" t="s">
        <v>3655</v>
      </c>
      <c r="M987" s="39" t="s">
        <v>4181</v>
      </c>
    </row>
    <row r="988" spans="1:13" hidden="1">
      <c r="A988" s="504" t="s">
        <v>3650</v>
      </c>
      <c r="B988" s="536" t="s">
        <v>4182</v>
      </c>
      <c r="C988" s="39"/>
      <c r="D988" s="504" t="s">
        <v>4182</v>
      </c>
      <c r="E988" s="39" t="s">
        <v>4183</v>
      </c>
      <c r="F988" s="39"/>
      <c r="G988" s="39" t="s">
        <v>2228</v>
      </c>
      <c r="H988" s="76">
        <v>2</v>
      </c>
      <c r="I988" s="39"/>
      <c r="J988" s="39" t="s">
        <v>2195</v>
      </c>
      <c r="K988" s="76">
        <v>189</v>
      </c>
      <c r="L988" s="39" t="s">
        <v>3655</v>
      </c>
      <c r="M988" s="39" t="s">
        <v>4184</v>
      </c>
    </row>
    <row r="989" spans="1:13" hidden="1">
      <c r="A989" s="504" t="s">
        <v>3650</v>
      </c>
      <c r="B989" s="536" t="s">
        <v>4185</v>
      </c>
      <c r="C989" s="39"/>
      <c r="D989" s="504" t="s">
        <v>4185</v>
      </c>
      <c r="E989" s="39" t="s">
        <v>4186</v>
      </c>
      <c r="F989" s="39"/>
      <c r="G989" s="39" t="s">
        <v>2228</v>
      </c>
      <c r="H989" s="76">
        <v>2</v>
      </c>
      <c r="I989" s="39"/>
      <c r="J989" s="39" t="s">
        <v>2195</v>
      </c>
      <c r="K989" s="76">
        <v>190</v>
      </c>
      <c r="L989" s="39" t="s">
        <v>3655</v>
      </c>
      <c r="M989" s="39" t="s">
        <v>4187</v>
      </c>
    </row>
    <row r="990" spans="1:13" hidden="1">
      <c r="A990" s="504" t="s">
        <v>3650</v>
      </c>
      <c r="B990" s="536" t="s">
        <v>4188</v>
      </c>
      <c r="C990" s="39"/>
      <c r="D990" s="504" t="s">
        <v>4188</v>
      </c>
      <c r="E990" s="39" t="s">
        <v>4189</v>
      </c>
      <c r="F990" s="39"/>
      <c r="G990" s="39" t="s">
        <v>2228</v>
      </c>
      <c r="H990" s="76">
        <v>2</v>
      </c>
      <c r="I990" s="39"/>
      <c r="J990" s="39" t="s">
        <v>2195</v>
      </c>
      <c r="K990" s="76">
        <v>191</v>
      </c>
      <c r="L990" s="39" t="s">
        <v>3655</v>
      </c>
      <c r="M990" s="39" t="s">
        <v>4190</v>
      </c>
    </row>
    <row r="991" spans="1:13" hidden="1">
      <c r="A991" s="504" t="s">
        <v>3650</v>
      </c>
      <c r="B991" s="536" t="s">
        <v>4191</v>
      </c>
      <c r="C991" s="39"/>
      <c r="D991" s="504" t="s">
        <v>4191</v>
      </c>
      <c r="E991" s="39" t="s">
        <v>4192</v>
      </c>
      <c r="F991" s="39"/>
      <c r="G991" s="39" t="s">
        <v>2228</v>
      </c>
      <c r="H991" s="76">
        <v>2</v>
      </c>
      <c r="I991" s="39"/>
      <c r="J991" s="39" t="s">
        <v>2195</v>
      </c>
      <c r="K991" s="76">
        <v>192</v>
      </c>
      <c r="L991" s="39" t="s">
        <v>3655</v>
      </c>
      <c r="M991" s="39" t="s">
        <v>4193</v>
      </c>
    </row>
    <row r="992" spans="1:13" hidden="1">
      <c r="A992" s="504" t="s">
        <v>3650</v>
      </c>
      <c r="B992" s="536" t="s">
        <v>4194</v>
      </c>
      <c r="C992" s="39"/>
      <c r="D992" s="504" t="s">
        <v>4194</v>
      </c>
      <c r="E992" s="60" t="s">
        <v>4195</v>
      </c>
      <c r="F992" s="39"/>
      <c r="G992" s="39" t="s">
        <v>2228</v>
      </c>
      <c r="H992" s="76">
        <v>1</v>
      </c>
      <c r="I992" s="39"/>
      <c r="J992" s="39" t="s">
        <v>2195</v>
      </c>
      <c r="K992" s="76">
        <v>193</v>
      </c>
      <c r="L992" s="39" t="s">
        <v>3655</v>
      </c>
      <c r="M992" s="39" t="s">
        <v>4196</v>
      </c>
    </row>
    <row r="993" spans="1:13" hidden="1">
      <c r="A993" s="504" t="s">
        <v>3650</v>
      </c>
      <c r="B993" s="536"/>
      <c r="C993" s="39"/>
      <c r="D993" s="504"/>
      <c r="E993" s="39" t="s">
        <v>4197</v>
      </c>
      <c r="F993" s="39"/>
      <c r="G993" s="39" t="s">
        <v>2202</v>
      </c>
      <c r="H993" s="76">
        <v>26</v>
      </c>
      <c r="I993" s="39"/>
      <c r="J993" s="39" t="s">
        <v>2195</v>
      </c>
      <c r="K993" s="76">
        <v>194</v>
      </c>
      <c r="L993" s="39" t="s">
        <v>3655</v>
      </c>
      <c r="M993" s="39" t="s">
        <v>4198</v>
      </c>
    </row>
    <row r="994" spans="1:13" hidden="1">
      <c r="A994" s="504" t="s">
        <v>3650</v>
      </c>
      <c r="B994" s="536" t="s">
        <v>4199</v>
      </c>
      <c r="C994" s="39"/>
      <c r="D994" s="504" t="s">
        <v>4199</v>
      </c>
      <c r="E994" s="39" t="s">
        <v>4200</v>
      </c>
      <c r="F994" s="39"/>
      <c r="G994" s="39" t="s">
        <v>2228</v>
      </c>
      <c r="H994" s="76">
        <v>1</v>
      </c>
      <c r="I994" s="39"/>
      <c r="J994" s="39" t="s">
        <v>2195</v>
      </c>
      <c r="K994" s="76">
        <v>195</v>
      </c>
      <c r="L994" s="39" t="s">
        <v>3655</v>
      </c>
      <c r="M994" s="39" t="s">
        <v>4201</v>
      </c>
    </row>
    <row r="995" spans="1:13" hidden="1">
      <c r="A995" s="504" t="s">
        <v>3650</v>
      </c>
      <c r="B995" s="536" t="s">
        <v>4202</v>
      </c>
      <c r="C995" s="39"/>
      <c r="D995" s="504" t="s">
        <v>4202</v>
      </c>
      <c r="E995" s="39" t="s">
        <v>4203</v>
      </c>
      <c r="F995" s="39"/>
      <c r="G995" s="39" t="s">
        <v>2228</v>
      </c>
      <c r="H995" s="76">
        <v>2</v>
      </c>
      <c r="I995" s="39"/>
      <c r="J995" s="39" t="s">
        <v>2195</v>
      </c>
      <c r="K995" s="76">
        <v>196</v>
      </c>
      <c r="L995" s="39" t="s">
        <v>3655</v>
      </c>
      <c r="M995" s="39" t="s">
        <v>4204</v>
      </c>
    </row>
    <row r="996" spans="1:13" hidden="1">
      <c r="A996" s="504" t="s">
        <v>3650</v>
      </c>
      <c r="B996" s="536" t="s">
        <v>4205</v>
      </c>
      <c r="C996" s="39"/>
      <c r="D996" s="504" t="s">
        <v>4205</v>
      </c>
      <c r="E996" s="39" t="s">
        <v>4206</v>
      </c>
      <c r="F996" s="39"/>
      <c r="G996" s="39" t="s">
        <v>2228</v>
      </c>
      <c r="H996" s="76">
        <v>2</v>
      </c>
      <c r="I996" s="39"/>
      <c r="J996" s="39" t="s">
        <v>2195</v>
      </c>
      <c r="K996" s="76">
        <v>197</v>
      </c>
      <c r="L996" s="39" t="s">
        <v>3655</v>
      </c>
      <c r="M996" s="39" t="s">
        <v>4207</v>
      </c>
    </row>
    <row r="997" spans="1:13" hidden="1">
      <c r="A997" s="504" t="s">
        <v>3650</v>
      </c>
      <c r="B997" s="536" t="s">
        <v>4208</v>
      </c>
      <c r="C997" s="39"/>
      <c r="D997" s="504" t="s">
        <v>4208</v>
      </c>
      <c r="E997" s="39" t="s">
        <v>4209</v>
      </c>
      <c r="F997" s="39"/>
      <c r="G997" s="39" t="s">
        <v>2228</v>
      </c>
      <c r="H997" s="76">
        <v>2</v>
      </c>
      <c r="I997" s="39"/>
      <c r="J997" s="39" t="s">
        <v>2195</v>
      </c>
      <c r="K997" s="76">
        <v>198</v>
      </c>
      <c r="L997" s="39" t="s">
        <v>3655</v>
      </c>
      <c r="M997" s="39" t="s">
        <v>4210</v>
      </c>
    </row>
    <row r="998" spans="1:13" hidden="1">
      <c r="A998" s="504" t="s">
        <v>3650</v>
      </c>
      <c r="B998" s="536" t="s">
        <v>4211</v>
      </c>
      <c r="C998" s="39"/>
      <c r="D998" s="504" t="s">
        <v>4211</v>
      </c>
      <c r="E998" s="39" t="s">
        <v>4212</v>
      </c>
      <c r="F998" s="39"/>
      <c r="G998" s="39" t="s">
        <v>2228</v>
      </c>
      <c r="H998" s="76">
        <v>2</v>
      </c>
      <c r="I998" s="39"/>
      <c r="J998" s="39" t="s">
        <v>2195</v>
      </c>
      <c r="K998" s="76">
        <v>199</v>
      </c>
      <c r="L998" s="39" t="s">
        <v>3655</v>
      </c>
      <c r="M998" s="39" t="s">
        <v>4213</v>
      </c>
    </row>
    <row r="999" spans="1:13" hidden="1">
      <c r="A999" s="504" t="s">
        <v>3650</v>
      </c>
      <c r="B999" s="536" t="s">
        <v>4214</v>
      </c>
      <c r="C999" s="39"/>
      <c r="D999" s="504" t="s">
        <v>4214</v>
      </c>
      <c r="E999" s="39" t="s">
        <v>4215</v>
      </c>
      <c r="F999" s="39"/>
      <c r="G999" s="39" t="s">
        <v>2228</v>
      </c>
      <c r="H999" s="76">
        <v>2</v>
      </c>
      <c r="I999" s="39"/>
      <c r="J999" s="39" t="s">
        <v>2195</v>
      </c>
      <c r="K999" s="76">
        <v>200</v>
      </c>
      <c r="L999" s="39" t="s">
        <v>3655</v>
      </c>
      <c r="M999" s="39" t="s">
        <v>4216</v>
      </c>
    </row>
    <row r="1000" spans="1:13" hidden="1">
      <c r="A1000" s="504" t="s">
        <v>3650</v>
      </c>
      <c r="B1000" s="536" t="s">
        <v>4217</v>
      </c>
      <c r="C1000" s="39"/>
      <c r="D1000" s="504" t="s">
        <v>4217</v>
      </c>
      <c r="E1000" s="60" t="s">
        <v>4218</v>
      </c>
      <c r="F1000" s="39"/>
      <c r="G1000" s="39" t="s">
        <v>2228</v>
      </c>
      <c r="H1000" s="76">
        <v>1</v>
      </c>
      <c r="I1000" s="39"/>
      <c r="J1000" s="39" t="s">
        <v>2195</v>
      </c>
      <c r="K1000" s="76">
        <v>201</v>
      </c>
      <c r="L1000" s="39" t="s">
        <v>3655</v>
      </c>
      <c r="M1000" s="39" t="s">
        <v>4219</v>
      </c>
    </row>
    <row r="1001" spans="1:13" hidden="1">
      <c r="A1001" s="504" t="s">
        <v>3650</v>
      </c>
      <c r="B1001" s="536"/>
      <c r="C1001" s="39"/>
      <c r="D1001" s="504"/>
      <c r="E1001" s="39" t="s">
        <v>4220</v>
      </c>
      <c r="F1001" s="39"/>
      <c r="G1001" s="39" t="s">
        <v>2202</v>
      </c>
      <c r="H1001" s="76">
        <v>26</v>
      </c>
      <c r="I1001" s="39"/>
      <c r="J1001" s="39" t="s">
        <v>2195</v>
      </c>
      <c r="K1001" s="76">
        <v>202</v>
      </c>
      <c r="L1001" s="39" t="s">
        <v>3655</v>
      </c>
      <c r="M1001" s="39" t="s">
        <v>4221</v>
      </c>
    </row>
    <row r="1002" spans="1:13" hidden="1">
      <c r="A1002" s="504" t="s">
        <v>3650</v>
      </c>
      <c r="B1002" s="536" t="s">
        <v>4222</v>
      </c>
      <c r="C1002" s="39"/>
      <c r="D1002" s="504" t="s">
        <v>4222</v>
      </c>
      <c r="E1002" s="39" t="s">
        <v>4223</v>
      </c>
      <c r="F1002" s="39"/>
      <c r="G1002" s="39" t="s">
        <v>2228</v>
      </c>
      <c r="H1002" s="76">
        <v>1</v>
      </c>
      <c r="I1002" s="39"/>
      <c r="J1002" s="39" t="s">
        <v>2195</v>
      </c>
      <c r="K1002" s="76">
        <v>203</v>
      </c>
      <c r="L1002" s="39" t="s">
        <v>3655</v>
      </c>
      <c r="M1002" s="39" t="s">
        <v>4224</v>
      </c>
    </row>
    <row r="1003" spans="1:13" hidden="1">
      <c r="A1003" s="504" t="s">
        <v>3650</v>
      </c>
      <c r="B1003" s="536" t="s">
        <v>4225</v>
      </c>
      <c r="C1003" s="39"/>
      <c r="D1003" s="504" t="s">
        <v>4225</v>
      </c>
      <c r="E1003" s="39" t="s">
        <v>4226</v>
      </c>
      <c r="F1003" s="39"/>
      <c r="G1003" s="39" t="s">
        <v>2228</v>
      </c>
      <c r="H1003" s="76">
        <v>2</v>
      </c>
      <c r="I1003" s="39"/>
      <c r="J1003" s="39" t="s">
        <v>2195</v>
      </c>
      <c r="K1003" s="76">
        <v>204</v>
      </c>
      <c r="L1003" s="39" t="s">
        <v>3655</v>
      </c>
      <c r="M1003" s="39" t="s">
        <v>4227</v>
      </c>
    </row>
    <row r="1004" spans="1:13" hidden="1">
      <c r="A1004" s="504" t="s">
        <v>3650</v>
      </c>
      <c r="B1004" s="536" t="s">
        <v>4228</v>
      </c>
      <c r="C1004" s="39"/>
      <c r="D1004" s="504" t="s">
        <v>4228</v>
      </c>
      <c r="E1004" s="39" t="s">
        <v>4229</v>
      </c>
      <c r="F1004" s="39"/>
      <c r="G1004" s="39" t="s">
        <v>2228</v>
      </c>
      <c r="H1004" s="76">
        <v>2</v>
      </c>
      <c r="I1004" s="39"/>
      <c r="J1004" s="39" t="s">
        <v>2195</v>
      </c>
      <c r="K1004" s="76">
        <v>205</v>
      </c>
      <c r="L1004" s="39" t="s">
        <v>3655</v>
      </c>
      <c r="M1004" s="39" t="s">
        <v>4230</v>
      </c>
    </row>
    <row r="1005" spans="1:13" hidden="1">
      <c r="A1005" s="504" t="s">
        <v>3650</v>
      </c>
      <c r="B1005" s="536" t="s">
        <v>4231</v>
      </c>
      <c r="C1005" s="39"/>
      <c r="D1005" s="504" t="s">
        <v>4231</v>
      </c>
      <c r="E1005" s="39" t="s">
        <v>4232</v>
      </c>
      <c r="F1005" s="39"/>
      <c r="G1005" s="39" t="s">
        <v>2228</v>
      </c>
      <c r="H1005" s="76">
        <v>2</v>
      </c>
      <c r="I1005" s="39"/>
      <c r="J1005" s="39" t="s">
        <v>2195</v>
      </c>
      <c r="K1005" s="76">
        <v>206</v>
      </c>
      <c r="L1005" s="39" t="s">
        <v>3655</v>
      </c>
      <c r="M1005" s="39" t="s">
        <v>4233</v>
      </c>
    </row>
    <row r="1006" spans="1:13" hidden="1">
      <c r="A1006" s="504" t="s">
        <v>3650</v>
      </c>
      <c r="B1006" s="536" t="s">
        <v>4234</v>
      </c>
      <c r="C1006" s="39"/>
      <c r="D1006" s="504" t="s">
        <v>4234</v>
      </c>
      <c r="E1006" s="39" t="s">
        <v>4235</v>
      </c>
      <c r="F1006" s="39"/>
      <c r="G1006" s="39" t="s">
        <v>2228</v>
      </c>
      <c r="H1006" s="76">
        <v>2</v>
      </c>
      <c r="I1006" s="39"/>
      <c r="J1006" s="39" t="s">
        <v>2195</v>
      </c>
      <c r="K1006" s="76">
        <v>207</v>
      </c>
      <c r="L1006" s="39" t="s">
        <v>3655</v>
      </c>
      <c r="M1006" s="39" t="s">
        <v>4236</v>
      </c>
    </row>
    <row r="1007" spans="1:13" hidden="1">
      <c r="A1007" s="504" t="s">
        <v>3650</v>
      </c>
      <c r="B1007" s="536" t="s">
        <v>4237</v>
      </c>
      <c r="C1007" s="39"/>
      <c r="D1007" s="504" t="s">
        <v>4237</v>
      </c>
      <c r="E1007" s="39" t="s">
        <v>4238</v>
      </c>
      <c r="F1007" s="39"/>
      <c r="G1007" s="39" t="s">
        <v>2228</v>
      </c>
      <c r="H1007" s="76">
        <v>2</v>
      </c>
      <c r="I1007" s="39"/>
      <c r="J1007" s="39" t="s">
        <v>2195</v>
      </c>
      <c r="K1007" s="76">
        <v>208</v>
      </c>
      <c r="L1007" s="39" t="s">
        <v>3655</v>
      </c>
      <c r="M1007" s="39" t="s">
        <v>4239</v>
      </c>
    </row>
    <row r="1008" spans="1:13" hidden="1">
      <c r="A1008" s="504" t="s">
        <v>3650</v>
      </c>
      <c r="B1008" s="536" t="s">
        <v>4240</v>
      </c>
      <c r="C1008" s="39"/>
      <c r="D1008" s="504" t="s">
        <v>4240</v>
      </c>
      <c r="E1008" s="60" t="s">
        <v>4241</v>
      </c>
      <c r="F1008" s="39"/>
      <c r="G1008" s="39" t="s">
        <v>2228</v>
      </c>
      <c r="H1008" s="76">
        <v>1</v>
      </c>
      <c r="I1008" s="39"/>
      <c r="J1008" s="39" t="s">
        <v>2195</v>
      </c>
      <c r="K1008" s="76">
        <v>209</v>
      </c>
      <c r="L1008" s="39" t="s">
        <v>3655</v>
      </c>
      <c r="M1008" s="39" t="s">
        <v>4242</v>
      </c>
    </row>
    <row r="1009" spans="1:13" hidden="1">
      <c r="A1009" s="504" t="s">
        <v>3650</v>
      </c>
      <c r="B1009" s="536"/>
      <c r="C1009" s="39"/>
      <c r="D1009" s="504"/>
      <c r="E1009" s="39" t="s">
        <v>4243</v>
      </c>
      <c r="F1009" s="39"/>
      <c r="G1009" s="39" t="s">
        <v>2202</v>
      </c>
      <c r="H1009" s="76">
        <v>26</v>
      </c>
      <c r="I1009" s="39"/>
      <c r="J1009" s="39" t="s">
        <v>2195</v>
      </c>
      <c r="K1009" s="76">
        <v>210</v>
      </c>
      <c r="L1009" s="39" t="s">
        <v>3655</v>
      </c>
      <c r="M1009" s="39" t="s">
        <v>4244</v>
      </c>
    </row>
    <row r="1010" spans="1:13" hidden="1">
      <c r="A1010" s="504" t="s">
        <v>3650</v>
      </c>
      <c r="B1010" s="536" t="s">
        <v>4245</v>
      </c>
      <c r="C1010" s="39"/>
      <c r="D1010" s="504" t="s">
        <v>4245</v>
      </c>
      <c r="E1010" s="39" t="s">
        <v>4246</v>
      </c>
      <c r="F1010" s="39"/>
      <c r="G1010" s="39" t="s">
        <v>2228</v>
      </c>
      <c r="H1010" s="76">
        <v>1</v>
      </c>
      <c r="I1010" s="39"/>
      <c r="J1010" s="39" t="s">
        <v>2195</v>
      </c>
      <c r="K1010" s="76">
        <v>211</v>
      </c>
      <c r="L1010" s="39" t="s">
        <v>3655</v>
      </c>
      <c r="M1010" s="39" t="s">
        <v>4247</v>
      </c>
    </row>
    <row r="1011" spans="1:13" hidden="1">
      <c r="A1011" s="504" t="s">
        <v>3650</v>
      </c>
      <c r="B1011" s="536" t="s">
        <v>4248</v>
      </c>
      <c r="C1011" s="39"/>
      <c r="D1011" s="504" t="s">
        <v>4248</v>
      </c>
      <c r="E1011" s="39" t="s">
        <v>4249</v>
      </c>
      <c r="F1011" s="39"/>
      <c r="G1011" s="39" t="s">
        <v>2228</v>
      </c>
      <c r="H1011" s="76">
        <v>2</v>
      </c>
      <c r="I1011" s="39"/>
      <c r="J1011" s="39" t="s">
        <v>2195</v>
      </c>
      <c r="K1011" s="76">
        <v>212</v>
      </c>
      <c r="L1011" s="39" t="s">
        <v>3655</v>
      </c>
      <c r="M1011" s="39" t="s">
        <v>4250</v>
      </c>
    </row>
    <row r="1012" spans="1:13" hidden="1">
      <c r="A1012" s="504" t="s">
        <v>3650</v>
      </c>
      <c r="B1012" s="536" t="s">
        <v>4251</v>
      </c>
      <c r="C1012" s="39"/>
      <c r="D1012" s="504" t="s">
        <v>4251</v>
      </c>
      <c r="E1012" s="39" t="s">
        <v>4252</v>
      </c>
      <c r="F1012" s="39"/>
      <c r="G1012" s="39" t="s">
        <v>2228</v>
      </c>
      <c r="H1012" s="76">
        <v>2</v>
      </c>
      <c r="I1012" s="39"/>
      <c r="J1012" s="39" t="s">
        <v>2195</v>
      </c>
      <c r="K1012" s="76">
        <v>213</v>
      </c>
      <c r="L1012" s="39" t="s">
        <v>3655</v>
      </c>
      <c r="M1012" s="39" t="s">
        <v>4253</v>
      </c>
    </row>
    <row r="1013" spans="1:13" hidden="1">
      <c r="A1013" s="504" t="s">
        <v>3650</v>
      </c>
      <c r="B1013" s="536" t="s">
        <v>4254</v>
      </c>
      <c r="C1013" s="39"/>
      <c r="D1013" s="504" t="s">
        <v>4254</v>
      </c>
      <c r="E1013" s="39" t="s">
        <v>4255</v>
      </c>
      <c r="F1013" s="39"/>
      <c r="G1013" s="39" t="s">
        <v>2228</v>
      </c>
      <c r="H1013" s="76">
        <v>2</v>
      </c>
      <c r="I1013" s="39"/>
      <c r="J1013" s="39" t="s">
        <v>2195</v>
      </c>
      <c r="K1013" s="76">
        <v>214</v>
      </c>
      <c r="L1013" s="39" t="s">
        <v>3655</v>
      </c>
      <c r="M1013" s="39" t="s">
        <v>4256</v>
      </c>
    </row>
    <row r="1014" spans="1:13" hidden="1">
      <c r="A1014" s="504" t="s">
        <v>3650</v>
      </c>
      <c r="B1014" s="536" t="s">
        <v>4257</v>
      </c>
      <c r="C1014" s="39"/>
      <c r="D1014" s="504" t="s">
        <v>4257</v>
      </c>
      <c r="E1014" s="39" t="s">
        <v>4258</v>
      </c>
      <c r="F1014" s="39"/>
      <c r="G1014" s="39" t="s">
        <v>2228</v>
      </c>
      <c r="H1014" s="76">
        <v>2</v>
      </c>
      <c r="I1014" s="39"/>
      <c r="J1014" s="39" t="s">
        <v>2195</v>
      </c>
      <c r="K1014" s="76">
        <v>215</v>
      </c>
      <c r="L1014" s="39" t="s">
        <v>3655</v>
      </c>
      <c r="M1014" s="39" t="s">
        <v>4259</v>
      </c>
    </row>
    <row r="1015" spans="1:13" hidden="1">
      <c r="A1015" s="504" t="s">
        <v>3650</v>
      </c>
      <c r="B1015" s="536" t="s">
        <v>4260</v>
      </c>
      <c r="C1015" s="39"/>
      <c r="D1015" s="504" t="s">
        <v>4260</v>
      </c>
      <c r="E1015" s="39" t="s">
        <v>4261</v>
      </c>
      <c r="F1015" s="39"/>
      <c r="G1015" s="39" t="s">
        <v>2228</v>
      </c>
      <c r="H1015" s="76">
        <v>2</v>
      </c>
      <c r="I1015" s="39"/>
      <c r="J1015" s="39" t="s">
        <v>2195</v>
      </c>
      <c r="K1015" s="76">
        <v>216</v>
      </c>
      <c r="L1015" s="39" t="s">
        <v>3655</v>
      </c>
      <c r="M1015" s="39" t="s">
        <v>4262</v>
      </c>
    </row>
    <row r="1016" spans="1:13" hidden="1">
      <c r="A1016" s="504" t="s">
        <v>3650</v>
      </c>
      <c r="B1016" s="536" t="s">
        <v>4217</v>
      </c>
      <c r="C1016" s="39"/>
      <c r="D1016" s="504" t="s">
        <v>4217</v>
      </c>
      <c r="E1016" s="60" t="s">
        <v>4263</v>
      </c>
      <c r="F1016" s="39"/>
      <c r="G1016" s="39" t="s">
        <v>2228</v>
      </c>
      <c r="H1016" s="76">
        <v>1</v>
      </c>
      <c r="I1016" s="39"/>
      <c r="J1016" s="39" t="s">
        <v>2195</v>
      </c>
      <c r="K1016" s="76">
        <v>217</v>
      </c>
      <c r="L1016" s="39" t="s">
        <v>3655</v>
      </c>
      <c r="M1016" s="39" t="s">
        <v>4264</v>
      </c>
    </row>
    <row r="1017" spans="1:13" hidden="1">
      <c r="A1017" s="504" t="s">
        <v>3650</v>
      </c>
      <c r="B1017" s="536" t="s">
        <v>4265</v>
      </c>
      <c r="C1017" s="39"/>
      <c r="D1017" s="504" t="s">
        <v>4265</v>
      </c>
      <c r="E1017" s="39" t="s">
        <v>4266</v>
      </c>
      <c r="F1017" s="39"/>
      <c r="G1017" s="39" t="s">
        <v>2271</v>
      </c>
      <c r="H1017" s="76">
        <v>16</v>
      </c>
      <c r="I1017" s="39"/>
      <c r="J1017" s="39" t="s">
        <v>2195</v>
      </c>
      <c r="K1017" s="76">
        <v>218</v>
      </c>
      <c r="L1017" s="39" t="s">
        <v>3655</v>
      </c>
      <c r="M1017" s="39" t="s">
        <v>4267</v>
      </c>
    </row>
    <row r="1018" spans="1:13" hidden="1">
      <c r="A1018" s="504" t="s">
        <v>3650</v>
      </c>
      <c r="B1018" s="536" t="s">
        <v>4268</v>
      </c>
      <c r="C1018" s="39"/>
      <c r="D1018" s="504" t="s">
        <v>4268</v>
      </c>
      <c r="E1018" s="39" t="s">
        <v>4269</v>
      </c>
      <c r="F1018" s="39"/>
      <c r="G1018" s="39" t="s">
        <v>2271</v>
      </c>
      <c r="H1018" s="76">
        <v>16</v>
      </c>
      <c r="I1018" s="39"/>
      <c r="J1018" s="39" t="s">
        <v>2195</v>
      </c>
      <c r="K1018" s="76">
        <v>219</v>
      </c>
      <c r="L1018" s="39" t="s">
        <v>3655</v>
      </c>
      <c r="M1018" s="39" t="s">
        <v>4270</v>
      </c>
    </row>
    <row r="1019" spans="1:13" hidden="1">
      <c r="A1019" s="504" t="s">
        <v>3650</v>
      </c>
      <c r="B1019" s="536" t="s">
        <v>4271</v>
      </c>
      <c r="C1019" s="39"/>
      <c r="D1019" s="504" t="s">
        <v>4271</v>
      </c>
      <c r="E1019" s="39" t="s">
        <v>4272</v>
      </c>
      <c r="F1019" s="39"/>
      <c r="G1019" s="39" t="s">
        <v>2271</v>
      </c>
      <c r="H1019" s="76">
        <v>16</v>
      </c>
      <c r="I1019" s="39"/>
      <c r="J1019" s="39" t="s">
        <v>2195</v>
      </c>
      <c r="K1019" s="76">
        <v>220</v>
      </c>
      <c r="L1019" s="39" t="s">
        <v>3655</v>
      </c>
      <c r="M1019" s="39" t="s">
        <v>4273</v>
      </c>
    </row>
    <row r="1020" spans="1:13" hidden="1">
      <c r="A1020" s="504" t="s">
        <v>3650</v>
      </c>
      <c r="B1020" s="536" t="s">
        <v>4274</v>
      </c>
      <c r="C1020" s="39"/>
      <c r="D1020" s="504" t="s">
        <v>4274</v>
      </c>
      <c r="E1020" s="39" t="s">
        <v>4275</v>
      </c>
      <c r="F1020" s="39"/>
      <c r="G1020" s="39" t="s">
        <v>2455</v>
      </c>
      <c r="H1020" s="76">
        <v>7</v>
      </c>
      <c r="I1020" s="39"/>
      <c r="J1020" s="39" t="s">
        <v>2195</v>
      </c>
      <c r="K1020" s="76">
        <v>221</v>
      </c>
      <c r="L1020" s="39" t="s">
        <v>3655</v>
      </c>
      <c r="M1020" s="39" t="s">
        <v>4276</v>
      </c>
    </row>
    <row r="1021" spans="1:13" hidden="1">
      <c r="A1021" s="504" t="s">
        <v>3650</v>
      </c>
      <c r="B1021" s="536" t="s">
        <v>4277</v>
      </c>
      <c r="C1021" s="39"/>
      <c r="D1021" s="504" t="s">
        <v>4277</v>
      </c>
      <c r="E1021" s="39" t="s">
        <v>4278</v>
      </c>
      <c r="F1021" s="39"/>
      <c r="G1021" s="39" t="s">
        <v>2202</v>
      </c>
      <c r="H1021" s="76">
        <v>10</v>
      </c>
      <c r="I1021" s="39"/>
      <c r="J1021" s="39" t="s">
        <v>2195</v>
      </c>
      <c r="K1021" s="76">
        <v>222</v>
      </c>
      <c r="L1021" s="39" t="s">
        <v>3655</v>
      </c>
      <c r="M1021" s="39" t="s">
        <v>4279</v>
      </c>
    </row>
    <row r="1022" spans="1:13" hidden="1">
      <c r="A1022" s="504" t="s">
        <v>3650</v>
      </c>
      <c r="B1022" s="536" t="s">
        <v>4280</v>
      </c>
      <c r="C1022" s="39"/>
      <c r="D1022" s="504" t="s">
        <v>4280</v>
      </c>
      <c r="E1022" s="39" t="s">
        <v>4281</v>
      </c>
      <c r="F1022" s="39"/>
      <c r="G1022" s="39" t="s">
        <v>2228</v>
      </c>
      <c r="H1022" s="76">
        <v>1</v>
      </c>
      <c r="I1022" s="39"/>
      <c r="J1022" s="39" t="s">
        <v>2195</v>
      </c>
      <c r="K1022" s="76">
        <v>223</v>
      </c>
      <c r="L1022" s="39" t="s">
        <v>3655</v>
      </c>
      <c r="M1022" s="39" t="s">
        <v>4282</v>
      </c>
    </row>
    <row r="1023" spans="1:13" hidden="1">
      <c r="A1023" s="504" t="s">
        <v>3650</v>
      </c>
      <c r="B1023" s="536"/>
      <c r="C1023" s="39"/>
      <c r="D1023" s="504"/>
      <c r="E1023" s="39" t="s">
        <v>4283</v>
      </c>
      <c r="F1023" s="39"/>
      <c r="G1023" s="39" t="s">
        <v>2228</v>
      </c>
      <c r="H1023" s="76">
        <v>1</v>
      </c>
      <c r="I1023" s="39"/>
      <c r="J1023" s="39" t="s">
        <v>2195</v>
      </c>
      <c r="K1023" s="76">
        <v>224</v>
      </c>
      <c r="L1023" s="39" t="s">
        <v>3655</v>
      </c>
      <c r="M1023" s="39" t="s">
        <v>4284</v>
      </c>
    </row>
    <row r="1024" spans="1:13" hidden="1">
      <c r="A1024" s="504" t="s">
        <v>3650</v>
      </c>
      <c r="B1024" s="536"/>
      <c r="C1024" s="39"/>
      <c r="D1024" s="504"/>
      <c r="E1024" s="39" t="s">
        <v>4285</v>
      </c>
      <c r="F1024" s="39"/>
      <c r="G1024" s="39" t="s">
        <v>2228</v>
      </c>
      <c r="H1024" s="76">
        <v>1</v>
      </c>
      <c r="I1024" s="39"/>
      <c r="J1024" s="39" t="s">
        <v>2195</v>
      </c>
      <c r="K1024" s="76">
        <v>225</v>
      </c>
      <c r="L1024" s="39" t="s">
        <v>3655</v>
      </c>
      <c r="M1024" s="39" t="s">
        <v>4286</v>
      </c>
    </row>
    <row r="1025" spans="1:13" hidden="1">
      <c r="A1025" s="504" t="s">
        <v>3650</v>
      </c>
      <c r="B1025" s="536" t="s">
        <v>4287</v>
      </c>
      <c r="C1025" s="39"/>
      <c r="D1025" s="504" t="s">
        <v>4287</v>
      </c>
      <c r="E1025" s="39" t="s">
        <v>4288</v>
      </c>
      <c r="F1025" s="39"/>
      <c r="G1025" s="39" t="s">
        <v>2228</v>
      </c>
      <c r="H1025" s="76">
        <v>2</v>
      </c>
      <c r="I1025" s="39"/>
      <c r="J1025" s="39" t="s">
        <v>2195</v>
      </c>
      <c r="K1025" s="76">
        <v>226</v>
      </c>
      <c r="L1025" s="39" t="s">
        <v>3655</v>
      </c>
      <c r="M1025" s="39" t="s">
        <v>4289</v>
      </c>
    </row>
    <row r="1026" spans="1:13" hidden="1">
      <c r="A1026" s="504" t="s">
        <v>3650</v>
      </c>
      <c r="B1026" s="536" t="s">
        <v>4290</v>
      </c>
      <c r="C1026" s="39"/>
      <c r="D1026" s="504" t="s">
        <v>4290</v>
      </c>
      <c r="E1026" s="39" t="s">
        <v>4291</v>
      </c>
      <c r="F1026" s="39"/>
      <c r="G1026" s="39" t="s">
        <v>2228</v>
      </c>
      <c r="H1026" s="76">
        <v>1</v>
      </c>
      <c r="I1026" s="39"/>
      <c r="J1026" s="39" t="s">
        <v>2195</v>
      </c>
      <c r="K1026" s="76">
        <v>227</v>
      </c>
      <c r="L1026" s="39" t="s">
        <v>3655</v>
      </c>
      <c r="M1026" s="39" t="s">
        <v>4292</v>
      </c>
    </row>
    <row r="1027" spans="1:13" hidden="1">
      <c r="A1027" s="504" t="s">
        <v>3650</v>
      </c>
      <c r="B1027" s="536" t="s">
        <v>923</v>
      </c>
      <c r="C1027" s="39"/>
      <c r="D1027" s="504" t="s">
        <v>923</v>
      </c>
      <c r="E1027" s="39" t="s">
        <v>525</v>
      </c>
      <c r="F1027" s="39"/>
      <c r="G1027" s="39" t="s">
        <v>2228</v>
      </c>
      <c r="H1027" s="76">
        <v>1</v>
      </c>
      <c r="I1027" s="39"/>
      <c r="J1027" s="39" t="s">
        <v>2195</v>
      </c>
      <c r="K1027" s="76">
        <v>228</v>
      </c>
      <c r="L1027" s="39" t="s">
        <v>3655</v>
      </c>
      <c r="M1027" s="39" t="s">
        <v>4293</v>
      </c>
    </row>
    <row r="1028" spans="1:13" hidden="1">
      <c r="A1028" s="504" t="s">
        <v>3650</v>
      </c>
      <c r="B1028" s="536" t="s">
        <v>4294</v>
      </c>
      <c r="C1028" s="39"/>
      <c r="D1028" s="504" t="s">
        <v>4294</v>
      </c>
      <c r="E1028" s="39" t="s">
        <v>4295</v>
      </c>
      <c r="F1028" s="39"/>
      <c r="G1028" s="39" t="s">
        <v>2228</v>
      </c>
      <c r="H1028" s="76">
        <v>1</v>
      </c>
      <c r="I1028" s="39"/>
      <c r="J1028" s="39" t="s">
        <v>2195</v>
      </c>
      <c r="K1028" s="76">
        <v>229</v>
      </c>
      <c r="L1028" s="39" t="s">
        <v>3655</v>
      </c>
      <c r="M1028" s="39" t="s">
        <v>4296</v>
      </c>
    </row>
    <row r="1029" spans="1:13" hidden="1">
      <c r="A1029" s="504" t="s">
        <v>3650</v>
      </c>
      <c r="B1029" s="536" t="s">
        <v>4297</v>
      </c>
      <c r="C1029" s="39"/>
      <c r="D1029" s="504" t="s">
        <v>4297</v>
      </c>
      <c r="E1029" s="39" t="s">
        <v>4298</v>
      </c>
      <c r="F1029" s="39"/>
      <c r="G1029" s="39" t="s">
        <v>2231</v>
      </c>
      <c r="H1029" s="76" t="s">
        <v>2439</v>
      </c>
      <c r="I1029" s="39"/>
      <c r="J1029" s="39" t="s">
        <v>2195</v>
      </c>
      <c r="K1029" s="76">
        <v>230</v>
      </c>
      <c r="L1029" s="39" t="s">
        <v>3655</v>
      </c>
      <c r="M1029" s="39" t="s">
        <v>4299</v>
      </c>
    </row>
    <row r="1030" spans="1:13" hidden="1">
      <c r="A1030" s="504" t="s">
        <v>3650</v>
      </c>
      <c r="B1030" s="536" t="s">
        <v>4300</v>
      </c>
      <c r="C1030" s="39"/>
      <c r="D1030" s="504" t="s">
        <v>4300</v>
      </c>
      <c r="E1030" s="39" t="s">
        <v>4301</v>
      </c>
      <c r="F1030" s="39"/>
      <c r="G1030" s="39" t="s">
        <v>2455</v>
      </c>
      <c r="H1030" s="76">
        <v>9</v>
      </c>
      <c r="I1030" s="39"/>
      <c r="J1030" s="39" t="s">
        <v>2195</v>
      </c>
      <c r="K1030" s="76">
        <v>231</v>
      </c>
      <c r="L1030" s="39" t="s">
        <v>3655</v>
      </c>
      <c r="M1030" s="39" t="s">
        <v>4302</v>
      </c>
    </row>
    <row r="1031" spans="1:13" hidden="1">
      <c r="A1031" s="504" t="s">
        <v>3650</v>
      </c>
      <c r="B1031" s="536" t="s">
        <v>4303</v>
      </c>
      <c r="C1031" s="39"/>
      <c r="D1031" s="504" t="s">
        <v>4303</v>
      </c>
      <c r="E1031" s="39" t="s">
        <v>4304</v>
      </c>
      <c r="F1031" s="39"/>
      <c r="G1031" s="39" t="s">
        <v>2271</v>
      </c>
      <c r="H1031" s="76">
        <v>16</v>
      </c>
      <c r="I1031" s="39"/>
      <c r="J1031" s="39" t="s">
        <v>2195</v>
      </c>
      <c r="K1031" s="76">
        <v>232</v>
      </c>
      <c r="L1031" s="39" t="s">
        <v>3655</v>
      </c>
      <c r="M1031" s="39" t="s">
        <v>4305</v>
      </c>
    </row>
    <row r="1032" spans="1:13" hidden="1">
      <c r="A1032" s="504" t="s">
        <v>3650</v>
      </c>
      <c r="B1032" s="536" t="s">
        <v>4306</v>
      </c>
      <c r="C1032" s="39"/>
      <c r="D1032" s="504" t="s">
        <v>4306</v>
      </c>
      <c r="E1032" s="39" t="s">
        <v>4307</v>
      </c>
      <c r="F1032" s="39"/>
      <c r="G1032" s="39" t="s">
        <v>2228</v>
      </c>
      <c r="H1032" s="76">
        <v>2</v>
      </c>
      <c r="I1032" s="39"/>
      <c r="J1032" s="39" t="s">
        <v>2195</v>
      </c>
      <c r="K1032" s="76">
        <v>233</v>
      </c>
      <c r="L1032" s="39" t="s">
        <v>3655</v>
      </c>
      <c r="M1032" s="39" t="s">
        <v>4308</v>
      </c>
    </row>
    <row r="1033" spans="1:13" hidden="1">
      <c r="A1033" s="504" t="s">
        <v>3650</v>
      </c>
      <c r="B1033" s="536" t="s">
        <v>4309</v>
      </c>
      <c r="C1033" s="39"/>
      <c r="D1033" s="504" t="s">
        <v>4309</v>
      </c>
      <c r="E1033" s="39" t="s">
        <v>4310</v>
      </c>
      <c r="F1033" s="39"/>
      <c r="G1033" s="39" t="s">
        <v>2228</v>
      </c>
      <c r="H1033" s="76">
        <v>3</v>
      </c>
      <c r="I1033" s="39"/>
      <c r="J1033" s="39" t="s">
        <v>2195</v>
      </c>
      <c r="K1033" s="76">
        <v>234</v>
      </c>
      <c r="L1033" s="39" t="s">
        <v>3655</v>
      </c>
      <c r="M1033" s="39" t="s">
        <v>4311</v>
      </c>
    </row>
    <row r="1034" spans="1:13" hidden="1">
      <c r="A1034" s="504" t="s">
        <v>3650</v>
      </c>
      <c r="B1034" s="536" t="s">
        <v>4312</v>
      </c>
      <c r="C1034" s="39"/>
      <c r="D1034" s="504" t="s">
        <v>4312</v>
      </c>
      <c r="E1034" s="39" t="s">
        <v>4313</v>
      </c>
      <c r="F1034" s="39"/>
      <c r="G1034" s="39" t="s">
        <v>2202</v>
      </c>
      <c r="H1034" s="76">
        <v>10</v>
      </c>
      <c r="I1034" s="39"/>
      <c r="J1034" s="39" t="s">
        <v>2195</v>
      </c>
      <c r="K1034" s="76">
        <v>235</v>
      </c>
      <c r="L1034" s="39" t="s">
        <v>3655</v>
      </c>
      <c r="M1034" s="39" t="s">
        <v>4314</v>
      </c>
    </row>
    <row r="1035" spans="1:13">
      <c r="A1035" s="504" t="s">
        <v>3650</v>
      </c>
      <c r="B1035" s="536" t="s">
        <v>2014</v>
      </c>
      <c r="C1035" s="39"/>
      <c r="D1035" s="504" t="s">
        <v>2014</v>
      </c>
      <c r="E1035" s="496" t="s">
        <v>1420</v>
      </c>
      <c r="F1035" s="39"/>
      <c r="G1035" s="39" t="s">
        <v>2202</v>
      </c>
      <c r="H1035" s="76">
        <v>1</v>
      </c>
      <c r="I1035" s="39"/>
      <c r="J1035" s="39" t="s">
        <v>2195</v>
      </c>
      <c r="K1035" s="76">
        <v>236</v>
      </c>
      <c r="L1035" s="39" t="s">
        <v>3655</v>
      </c>
      <c r="M1035" s="39" t="s">
        <v>4315</v>
      </c>
    </row>
    <row r="1036" spans="1:13" hidden="1">
      <c r="A1036" s="504" t="s">
        <v>3650</v>
      </c>
      <c r="B1036" s="536" t="s">
        <v>4316</v>
      </c>
      <c r="C1036" s="39"/>
      <c r="D1036" s="504" t="s">
        <v>4316</v>
      </c>
      <c r="E1036" s="39" t="s">
        <v>4317</v>
      </c>
      <c r="F1036" s="39"/>
      <c r="G1036" s="39" t="s">
        <v>2228</v>
      </c>
      <c r="H1036" s="76">
        <v>1</v>
      </c>
      <c r="I1036" s="39"/>
      <c r="J1036" s="39" t="s">
        <v>2195</v>
      </c>
      <c r="K1036" s="76">
        <v>237</v>
      </c>
      <c r="L1036" s="39" t="s">
        <v>3655</v>
      </c>
      <c r="M1036" s="39" t="s">
        <v>4318</v>
      </c>
    </row>
    <row r="1037" spans="1:13" hidden="1">
      <c r="A1037" s="504" t="s">
        <v>3650</v>
      </c>
      <c r="B1037" s="536" t="s">
        <v>4319</v>
      </c>
      <c r="C1037" s="39"/>
      <c r="D1037" s="504" t="s">
        <v>4319</v>
      </c>
      <c r="E1037" s="39" t="s">
        <v>4320</v>
      </c>
      <c r="F1037" s="39"/>
      <c r="G1037" s="39" t="s">
        <v>2228</v>
      </c>
      <c r="H1037" s="76">
        <v>1</v>
      </c>
      <c r="I1037" s="39"/>
      <c r="J1037" s="39" t="s">
        <v>2195</v>
      </c>
      <c r="K1037" s="76">
        <v>238</v>
      </c>
      <c r="L1037" s="39" t="s">
        <v>3655</v>
      </c>
      <c r="M1037" s="39" t="s">
        <v>4321</v>
      </c>
    </row>
    <row r="1038" spans="1:13" hidden="1">
      <c r="A1038" s="504" t="s">
        <v>3650</v>
      </c>
      <c r="B1038" s="536" t="s">
        <v>4322</v>
      </c>
      <c r="C1038" s="39"/>
      <c r="D1038" s="504" t="s">
        <v>4322</v>
      </c>
      <c r="E1038" s="39" t="s">
        <v>4323</v>
      </c>
      <c r="F1038" s="39"/>
      <c r="G1038" s="39" t="s">
        <v>2231</v>
      </c>
      <c r="H1038" s="76" t="s">
        <v>2439</v>
      </c>
      <c r="I1038" s="39"/>
      <c r="J1038" s="39" t="s">
        <v>2195</v>
      </c>
      <c r="K1038" s="76">
        <v>239</v>
      </c>
      <c r="L1038" s="39" t="s">
        <v>3655</v>
      </c>
      <c r="M1038" s="39" t="s">
        <v>4324</v>
      </c>
    </row>
    <row r="1039" spans="1:13" hidden="1">
      <c r="A1039" s="504" t="s">
        <v>3650</v>
      </c>
      <c r="B1039" s="536" t="s">
        <v>4325</v>
      </c>
      <c r="C1039" s="39"/>
      <c r="D1039" s="504" t="s">
        <v>4325</v>
      </c>
      <c r="E1039" s="39" t="s">
        <v>4326</v>
      </c>
      <c r="F1039" s="39"/>
      <c r="G1039" s="39" t="s">
        <v>2231</v>
      </c>
      <c r="H1039" s="76" t="s">
        <v>2439</v>
      </c>
      <c r="I1039" s="39"/>
      <c r="J1039" s="39" t="s">
        <v>2195</v>
      </c>
      <c r="K1039" s="76">
        <v>240</v>
      </c>
      <c r="L1039" s="39" t="s">
        <v>3655</v>
      </c>
      <c r="M1039" s="39" t="s">
        <v>4327</v>
      </c>
    </row>
    <row r="1040" spans="1:13" hidden="1">
      <c r="A1040" s="504" t="s">
        <v>3650</v>
      </c>
      <c r="B1040" s="536"/>
      <c r="C1040" s="39"/>
      <c r="D1040" s="504"/>
      <c r="E1040" s="39" t="s">
        <v>4328</v>
      </c>
      <c r="F1040" s="39"/>
      <c r="G1040" s="39" t="s">
        <v>2202</v>
      </c>
      <c r="H1040" s="76">
        <v>1</v>
      </c>
      <c r="I1040" s="39"/>
      <c r="J1040" s="39" t="s">
        <v>2195</v>
      </c>
      <c r="K1040" s="76">
        <v>241</v>
      </c>
      <c r="L1040" s="39" t="s">
        <v>3655</v>
      </c>
      <c r="M1040" s="39" t="s">
        <v>4329</v>
      </c>
    </row>
    <row r="1041" spans="1:13" hidden="1">
      <c r="A1041" s="504" t="s">
        <v>3650</v>
      </c>
      <c r="B1041" s="536"/>
      <c r="C1041" s="39"/>
      <c r="D1041" s="504"/>
      <c r="E1041" s="39" t="s">
        <v>4330</v>
      </c>
      <c r="F1041" s="39"/>
      <c r="G1041" s="39" t="s">
        <v>2202</v>
      </c>
      <c r="H1041" s="76">
        <v>10</v>
      </c>
      <c r="I1041" s="39"/>
      <c r="J1041" s="39" t="s">
        <v>2195</v>
      </c>
      <c r="K1041" s="76">
        <v>242</v>
      </c>
      <c r="L1041" s="39" t="s">
        <v>3655</v>
      </c>
      <c r="M1041" s="39" t="s">
        <v>4331</v>
      </c>
    </row>
    <row r="1042" spans="1:13" hidden="1">
      <c r="A1042" s="504" t="s">
        <v>3650</v>
      </c>
      <c r="B1042" s="536" t="s">
        <v>4332</v>
      </c>
      <c r="C1042" s="39"/>
      <c r="D1042" s="504" t="s">
        <v>4332</v>
      </c>
      <c r="E1042" s="39" t="s">
        <v>4333</v>
      </c>
      <c r="F1042" s="39"/>
      <c r="G1042" s="39" t="s">
        <v>2231</v>
      </c>
      <c r="H1042" s="76" t="s">
        <v>2439</v>
      </c>
      <c r="I1042" s="39"/>
      <c r="J1042" s="39" t="s">
        <v>2195</v>
      </c>
      <c r="K1042" s="76">
        <v>243</v>
      </c>
      <c r="L1042" s="39" t="s">
        <v>3655</v>
      </c>
      <c r="M1042" s="39" t="s">
        <v>4334</v>
      </c>
    </row>
    <row r="1043" spans="1:13" hidden="1">
      <c r="A1043" s="504" t="s">
        <v>3650</v>
      </c>
      <c r="B1043" s="536" t="s">
        <v>4335</v>
      </c>
      <c r="C1043" s="39"/>
      <c r="D1043" s="504" t="s">
        <v>4335</v>
      </c>
      <c r="E1043" s="39" t="s">
        <v>4336</v>
      </c>
      <c r="F1043" s="39"/>
      <c r="G1043" s="39" t="s">
        <v>2231</v>
      </c>
      <c r="H1043" s="76" t="s">
        <v>2439</v>
      </c>
      <c r="I1043" s="39"/>
      <c r="J1043" s="39" t="s">
        <v>2195</v>
      </c>
      <c r="K1043" s="76">
        <v>244</v>
      </c>
      <c r="L1043" s="39" t="s">
        <v>3655</v>
      </c>
      <c r="M1043" s="39" t="s">
        <v>4337</v>
      </c>
    </row>
    <row r="1044" spans="1:13" hidden="1">
      <c r="A1044" s="504" t="s">
        <v>3650</v>
      </c>
      <c r="B1044" s="536" t="s">
        <v>4338</v>
      </c>
      <c r="C1044" s="39"/>
      <c r="D1044" s="504" t="s">
        <v>4338</v>
      </c>
      <c r="E1044" s="39" t="s">
        <v>4339</v>
      </c>
      <c r="F1044" s="39"/>
      <c r="G1044" s="39" t="s">
        <v>2231</v>
      </c>
      <c r="H1044" s="76" t="s">
        <v>2439</v>
      </c>
      <c r="I1044" s="39"/>
      <c r="J1044" s="39" t="s">
        <v>2195</v>
      </c>
      <c r="K1044" s="76">
        <v>245</v>
      </c>
      <c r="L1044" s="39" t="s">
        <v>3655</v>
      </c>
      <c r="M1044" s="39" t="s">
        <v>4340</v>
      </c>
    </row>
    <row r="1045" spans="1:13" hidden="1">
      <c r="A1045" s="504" t="s">
        <v>3650</v>
      </c>
      <c r="B1045" s="536" t="s">
        <v>4341</v>
      </c>
      <c r="C1045" s="39"/>
      <c r="D1045" s="504" t="s">
        <v>4341</v>
      </c>
      <c r="E1045" s="39" t="s">
        <v>4342</v>
      </c>
      <c r="F1045" s="39"/>
      <c r="G1045" s="39" t="s">
        <v>2231</v>
      </c>
      <c r="H1045" s="76" t="s">
        <v>2439</v>
      </c>
      <c r="I1045" s="39"/>
      <c r="J1045" s="39" t="s">
        <v>2195</v>
      </c>
      <c r="K1045" s="76">
        <v>246</v>
      </c>
      <c r="L1045" s="39" t="s">
        <v>3655</v>
      </c>
      <c r="M1045" s="39" t="s">
        <v>4343</v>
      </c>
    </row>
    <row r="1046" spans="1:13" hidden="1">
      <c r="A1046" s="504" t="s">
        <v>3650</v>
      </c>
      <c r="B1046" s="536" t="s">
        <v>4344</v>
      </c>
      <c r="C1046" s="39"/>
      <c r="D1046" s="504" t="s">
        <v>4344</v>
      </c>
      <c r="E1046" s="39" t="s">
        <v>4345</v>
      </c>
      <c r="F1046" s="39"/>
      <c r="G1046" s="39" t="s">
        <v>2231</v>
      </c>
      <c r="H1046" s="76" t="s">
        <v>2439</v>
      </c>
      <c r="I1046" s="39"/>
      <c r="J1046" s="39" t="s">
        <v>2195</v>
      </c>
      <c r="K1046" s="76">
        <v>247</v>
      </c>
      <c r="L1046" s="39" t="s">
        <v>3655</v>
      </c>
      <c r="M1046" s="39" t="s">
        <v>4346</v>
      </c>
    </row>
    <row r="1047" spans="1:13" hidden="1">
      <c r="A1047" s="504" t="s">
        <v>3650</v>
      </c>
      <c r="B1047" s="536" t="s">
        <v>4347</v>
      </c>
      <c r="C1047" s="39"/>
      <c r="D1047" s="504" t="s">
        <v>4347</v>
      </c>
      <c r="E1047" s="39" t="s">
        <v>4348</v>
      </c>
      <c r="F1047" s="39"/>
      <c r="G1047" s="39" t="s">
        <v>2231</v>
      </c>
      <c r="H1047" s="76" t="s">
        <v>2439</v>
      </c>
      <c r="I1047" s="39"/>
      <c r="J1047" s="39" t="s">
        <v>2195</v>
      </c>
      <c r="K1047" s="76">
        <v>248</v>
      </c>
      <c r="L1047" s="39" t="s">
        <v>3655</v>
      </c>
      <c r="M1047" s="39" t="s">
        <v>4349</v>
      </c>
    </row>
    <row r="1048" spans="1:13" hidden="1">
      <c r="A1048" s="504" t="s">
        <v>3650</v>
      </c>
      <c r="B1048" s="536" t="s">
        <v>4350</v>
      </c>
      <c r="C1048" s="39"/>
      <c r="D1048" s="504" t="s">
        <v>4350</v>
      </c>
      <c r="E1048" s="39" t="s">
        <v>4351</v>
      </c>
      <c r="F1048" s="39"/>
      <c r="G1048" s="39" t="s">
        <v>2231</v>
      </c>
      <c r="H1048" s="76" t="s">
        <v>2439</v>
      </c>
      <c r="I1048" s="39"/>
      <c r="J1048" s="39" t="s">
        <v>2195</v>
      </c>
      <c r="K1048" s="76">
        <v>249</v>
      </c>
      <c r="L1048" s="39" t="s">
        <v>3655</v>
      </c>
      <c r="M1048" s="39" t="s">
        <v>4352</v>
      </c>
    </row>
    <row r="1049" spans="1:13" hidden="1">
      <c r="A1049" s="504" t="s">
        <v>3650</v>
      </c>
      <c r="B1049" s="536" t="s">
        <v>4353</v>
      </c>
      <c r="C1049" s="39"/>
      <c r="D1049" s="504" t="s">
        <v>4353</v>
      </c>
      <c r="E1049" s="39" t="s">
        <v>4354</v>
      </c>
      <c r="F1049" s="39"/>
      <c r="G1049" s="39" t="s">
        <v>2231</v>
      </c>
      <c r="H1049" s="76" t="s">
        <v>2439</v>
      </c>
      <c r="I1049" s="39"/>
      <c r="J1049" s="39" t="s">
        <v>2195</v>
      </c>
      <c r="K1049" s="76">
        <v>250</v>
      </c>
      <c r="L1049" s="39" t="s">
        <v>3655</v>
      </c>
      <c r="M1049" s="39" t="s">
        <v>4355</v>
      </c>
    </row>
    <row r="1050" spans="1:13" hidden="1">
      <c r="A1050" s="504" t="s">
        <v>3650</v>
      </c>
      <c r="B1050" s="536" t="s">
        <v>4356</v>
      </c>
      <c r="C1050" s="39"/>
      <c r="D1050" s="504" t="s">
        <v>4356</v>
      </c>
      <c r="E1050" s="39" t="s">
        <v>4357</v>
      </c>
      <c r="F1050" s="39"/>
      <c r="G1050" s="39" t="s">
        <v>2231</v>
      </c>
      <c r="H1050" s="76" t="s">
        <v>2439</v>
      </c>
      <c r="I1050" s="39"/>
      <c r="J1050" s="39" t="s">
        <v>2195</v>
      </c>
      <c r="K1050" s="76">
        <v>251</v>
      </c>
      <c r="L1050" s="39" t="s">
        <v>3655</v>
      </c>
      <c r="M1050" s="39" t="s">
        <v>4358</v>
      </c>
    </row>
    <row r="1051" spans="1:13" hidden="1">
      <c r="A1051" s="504" t="s">
        <v>3650</v>
      </c>
      <c r="B1051" s="536" t="s">
        <v>4359</v>
      </c>
      <c r="C1051" s="39"/>
      <c r="D1051" s="504" t="s">
        <v>4359</v>
      </c>
      <c r="E1051" s="39" t="s">
        <v>4360</v>
      </c>
      <c r="F1051" s="39"/>
      <c r="G1051" s="39" t="s">
        <v>2202</v>
      </c>
      <c r="H1051" s="76">
        <v>54</v>
      </c>
      <c r="I1051" s="39"/>
      <c r="J1051" s="39" t="s">
        <v>2195</v>
      </c>
      <c r="K1051" s="76">
        <v>252</v>
      </c>
      <c r="L1051" s="39" t="s">
        <v>3655</v>
      </c>
      <c r="M1051" s="39" t="s">
        <v>4361</v>
      </c>
    </row>
    <row r="1052" spans="1:13" hidden="1">
      <c r="A1052" s="504" t="s">
        <v>3650</v>
      </c>
      <c r="B1052" s="536" t="s">
        <v>4362</v>
      </c>
      <c r="C1052" s="39"/>
      <c r="D1052" s="504" t="s">
        <v>4362</v>
      </c>
      <c r="E1052" s="39" t="s">
        <v>4363</v>
      </c>
      <c r="F1052" s="39"/>
      <c r="G1052" s="39" t="s">
        <v>2231</v>
      </c>
      <c r="H1052" s="76" t="s">
        <v>2439</v>
      </c>
      <c r="I1052" s="39"/>
      <c r="J1052" s="39" t="s">
        <v>2195</v>
      </c>
      <c r="K1052" s="76">
        <v>253</v>
      </c>
      <c r="L1052" s="39" t="s">
        <v>3655</v>
      </c>
      <c r="M1052" s="39" t="s">
        <v>4364</v>
      </c>
    </row>
    <row r="1053" spans="1:13" hidden="1">
      <c r="A1053" s="504" t="s">
        <v>3650</v>
      </c>
      <c r="B1053" s="536" t="s">
        <v>4365</v>
      </c>
      <c r="C1053" s="39"/>
      <c r="D1053" s="504" t="s">
        <v>4365</v>
      </c>
      <c r="E1053" s="39" t="s">
        <v>4366</v>
      </c>
      <c r="F1053" s="39"/>
      <c r="G1053" s="39" t="s">
        <v>2231</v>
      </c>
      <c r="H1053" s="76" t="s">
        <v>2439</v>
      </c>
      <c r="I1053" s="39"/>
      <c r="J1053" s="39" t="s">
        <v>2195</v>
      </c>
      <c r="K1053" s="76">
        <v>254</v>
      </c>
      <c r="L1053" s="39" t="s">
        <v>3655</v>
      </c>
      <c r="M1053" s="39" t="s">
        <v>4367</v>
      </c>
    </row>
    <row r="1054" spans="1:13" hidden="1">
      <c r="A1054" s="504" t="s">
        <v>3650</v>
      </c>
      <c r="B1054" s="536" t="s">
        <v>4368</v>
      </c>
      <c r="C1054" s="39"/>
      <c r="D1054" s="504" t="s">
        <v>4368</v>
      </c>
      <c r="E1054" s="39" t="s">
        <v>4369</v>
      </c>
      <c r="F1054" s="39"/>
      <c r="G1054" s="39" t="s">
        <v>2231</v>
      </c>
      <c r="H1054" s="76" t="s">
        <v>2439</v>
      </c>
      <c r="I1054" s="39"/>
      <c r="J1054" s="39" t="s">
        <v>2195</v>
      </c>
      <c r="K1054" s="76">
        <v>255</v>
      </c>
      <c r="L1054" s="39" t="s">
        <v>3655</v>
      </c>
      <c r="M1054" s="39" t="s">
        <v>4370</v>
      </c>
    </row>
    <row r="1055" spans="1:13" hidden="1">
      <c r="A1055" s="504" t="s">
        <v>3650</v>
      </c>
      <c r="B1055" s="536" t="s">
        <v>4371</v>
      </c>
      <c r="C1055" s="39"/>
      <c r="D1055" s="504" t="s">
        <v>4371</v>
      </c>
      <c r="E1055" s="39" t="s">
        <v>4372</v>
      </c>
      <c r="F1055" s="39"/>
      <c r="G1055" s="39" t="s">
        <v>2231</v>
      </c>
      <c r="H1055" s="76" t="s">
        <v>2439</v>
      </c>
      <c r="I1055" s="39"/>
      <c r="J1055" s="39" t="s">
        <v>2195</v>
      </c>
      <c r="K1055" s="76">
        <v>256</v>
      </c>
      <c r="L1055" s="39" t="s">
        <v>3655</v>
      </c>
      <c r="M1055" s="39" t="s">
        <v>4373</v>
      </c>
    </row>
    <row r="1056" spans="1:13" hidden="1">
      <c r="A1056" s="504" t="s">
        <v>3650</v>
      </c>
      <c r="B1056" s="536" t="s">
        <v>4374</v>
      </c>
      <c r="C1056" s="39"/>
      <c r="D1056" s="504" t="s">
        <v>4374</v>
      </c>
      <c r="E1056" s="39" t="s">
        <v>4375</v>
      </c>
      <c r="F1056" s="39"/>
      <c r="G1056" s="39" t="s">
        <v>2231</v>
      </c>
      <c r="H1056" s="76" t="s">
        <v>2439</v>
      </c>
      <c r="I1056" s="39"/>
      <c r="J1056" s="39" t="s">
        <v>2195</v>
      </c>
      <c r="K1056" s="76">
        <v>257</v>
      </c>
      <c r="L1056" s="39" t="s">
        <v>3655</v>
      </c>
      <c r="M1056" s="39" t="s">
        <v>4376</v>
      </c>
    </row>
    <row r="1057" spans="1:13" hidden="1">
      <c r="A1057" s="504" t="s">
        <v>3650</v>
      </c>
      <c r="B1057" s="536" t="s">
        <v>4377</v>
      </c>
      <c r="C1057" s="39"/>
      <c r="D1057" s="504" t="s">
        <v>4377</v>
      </c>
      <c r="E1057" s="39" t="s">
        <v>4378</v>
      </c>
      <c r="F1057" s="39"/>
      <c r="G1057" s="39" t="s">
        <v>2231</v>
      </c>
      <c r="H1057" s="76" t="s">
        <v>2439</v>
      </c>
      <c r="I1057" s="39"/>
      <c r="J1057" s="39" t="s">
        <v>2195</v>
      </c>
      <c r="K1057" s="76">
        <v>258</v>
      </c>
      <c r="L1057" s="39" t="s">
        <v>3655</v>
      </c>
      <c r="M1057" s="39" t="s">
        <v>4379</v>
      </c>
    </row>
    <row r="1058" spans="1:13" hidden="1">
      <c r="A1058" s="504" t="s">
        <v>3650</v>
      </c>
      <c r="B1058" s="536" t="s">
        <v>4380</v>
      </c>
      <c r="C1058" s="39"/>
      <c r="D1058" s="504" t="s">
        <v>4380</v>
      </c>
      <c r="E1058" s="39" t="s">
        <v>4381</v>
      </c>
      <c r="F1058" s="39"/>
      <c r="G1058" s="39" t="s">
        <v>2231</v>
      </c>
      <c r="H1058" s="76" t="s">
        <v>2439</v>
      </c>
      <c r="I1058" s="39"/>
      <c r="J1058" s="39" t="s">
        <v>2195</v>
      </c>
      <c r="K1058" s="76">
        <v>259</v>
      </c>
      <c r="L1058" s="39" t="s">
        <v>3655</v>
      </c>
      <c r="M1058" s="39" t="s">
        <v>4382</v>
      </c>
    </row>
    <row r="1059" spans="1:13" hidden="1">
      <c r="A1059" s="504" t="s">
        <v>3650</v>
      </c>
      <c r="B1059" s="536" t="s">
        <v>4383</v>
      </c>
      <c r="C1059" s="39"/>
      <c r="D1059" s="504" t="s">
        <v>4383</v>
      </c>
      <c r="E1059" s="39" t="s">
        <v>4384</v>
      </c>
      <c r="F1059" s="39"/>
      <c r="G1059" s="39" t="s">
        <v>2231</v>
      </c>
      <c r="H1059" s="76" t="s">
        <v>2439</v>
      </c>
      <c r="I1059" s="39"/>
      <c r="J1059" s="39" t="s">
        <v>2195</v>
      </c>
      <c r="K1059" s="76">
        <v>260</v>
      </c>
      <c r="L1059" s="39" t="s">
        <v>3655</v>
      </c>
      <c r="M1059" s="39" t="s">
        <v>4385</v>
      </c>
    </row>
    <row r="1060" spans="1:13" hidden="1">
      <c r="A1060" s="504" t="s">
        <v>3650</v>
      </c>
      <c r="B1060" s="536" t="s">
        <v>4386</v>
      </c>
      <c r="C1060" s="39"/>
      <c r="D1060" s="504" t="s">
        <v>4386</v>
      </c>
      <c r="E1060" s="39" t="s">
        <v>4387</v>
      </c>
      <c r="F1060" s="39"/>
      <c r="G1060" s="39" t="s">
        <v>2231</v>
      </c>
      <c r="H1060" s="76" t="s">
        <v>2439</v>
      </c>
      <c r="I1060" s="39"/>
      <c r="J1060" s="39" t="s">
        <v>2195</v>
      </c>
      <c r="K1060" s="76">
        <v>261</v>
      </c>
      <c r="L1060" s="39" t="s">
        <v>3655</v>
      </c>
      <c r="M1060" s="39" t="s">
        <v>4388</v>
      </c>
    </row>
    <row r="1061" spans="1:13" hidden="1">
      <c r="A1061" s="504" t="s">
        <v>3650</v>
      </c>
      <c r="B1061" s="536" t="s">
        <v>4389</v>
      </c>
      <c r="C1061" s="39"/>
      <c r="D1061" s="504" t="s">
        <v>4389</v>
      </c>
      <c r="E1061" s="39" t="s">
        <v>4390</v>
      </c>
      <c r="F1061" s="39"/>
      <c r="G1061" s="39" t="s">
        <v>2228</v>
      </c>
      <c r="H1061" s="76">
        <v>2</v>
      </c>
      <c r="I1061" s="39"/>
      <c r="J1061" s="39" t="s">
        <v>2195</v>
      </c>
      <c r="K1061" s="76">
        <v>262</v>
      </c>
      <c r="L1061" s="39" t="s">
        <v>3655</v>
      </c>
      <c r="M1061" s="39" t="s">
        <v>4391</v>
      </c>
    </row>
    <row r="1062" spans="1:13" hidden="1">
      <c r="A1062" s="504" t="s">
        <v>3650</v>
      </c>
      <c r="B1062" s="536" t="s">
        <v>4392</v>
      </c>
      <c r="C1062" s="39"/>
      <c r="D1062" s="504" t="s">
        <v>4392</v>
      </c>
      <c r="E1062" s="39" t="s">
        <v>4393</v>
      </c>
      <c r="F1062" s="39"/>
      <c r="G1062" s="39" t="s">
        <v>2228</v>
      </c>
      <c r="H1062" s="76">
        <v>2</v>
      </c>
      <c r="I1062" s="39"/>
      <c r="J1062" s="39" t="s">
        <v>2195</v>
      </c>
      <c r="K1062" s="76">
        <v>263</v>
      </c>
      <c r="L1062" s="39" t="s">
        <v>3655</v>
      </c>
      <c r="M1062" s="39" t="s">
        <v>4394</v>
      </c>
    </row>
    <row r="1063" spans="1:13" hidden="1">
      <c r="A1063" s="504" t="s">
        <v>3650</v>
      </c>
      <c r="B1063" s="536" t="s">
        <v>4395</v>
      </c>
      <c r="C1063" s="39"/>
      <c r="D1063" s="504" t="s">
        <v>4395</v>
      </c>
      <c r="E1063" s="39" t="s">
        <v>4396</v>
      </c>
      <c r="F1063" s="39"/>
      <c r="G1063" s="39" t="s">
        <v>2228</v>
      </c>
      <c r="H1063" s="76">
        <v>2</v>
      </c>
      <c r="I1063" s="39"/>
      <c r="J1063" s="39" t="s">
        <v>2195</v>
      </c>
      <c r="K1063" s="76">
        <v>264</v>
      </c>
      <c r="L1063" s="39" t="s">
        <v>3655</v>
      </c>
      <c r="M1063" s="39" t="s">
        <v>4397</v>
      </c>
    </row>
    <row r="1064" spans="1:13" hidden="1">
      <c r="A1064" s="504" t="s">
        <v>3650</v>
      </c>
      <c r="B1064" s="536" t="s">
        <v>4398</v>
      </c>
      <c r="C1064" s="39"/>
      <c r="D1064" s="504" t="s">
        <v>4398</v>
      </c>
      <c r="E1064" s="39" t="s">
        <v>4399</v>
      </c>
      <c r="F1064" s="39"/>
      <c r="G1064" s="39" t="s">
        <v>2228</v>
      </c>
      <c r="H1064" s="76">
        <v>2</v>
      </c>
      <c r="I1064" s="39"/>
      <c r="J1064" s="39" t="s">
        <v>2195</v>
      </c>
      <c r="K1064" s="76">
        <v>265</v>
      </c>
      <c r="L1064" s="39" t="s">
        <v>3655</v>
      </c>
      <c r="M1064" s="39" t="s">
        <v>4400</v>
      </c>
    </row>
    <row r="1065" spans="1:13" hidden="1">
      <c r="A1065" s="504" t="s">
        <v>3650</v>
      </c>
      <c r="B1065" s="536" t="s">
        <v>4401</v>
      </c>
      <c r="C1065" s="39"/>
      <c r="D1065" s="504" t="s">
        <v>4401</v>
      </c>
      <c r="E1065" s="39" t="s">
        <v>4402</v>
      </c>
      <c r="F1065" s="39"/>
      <c r="G1065" s="39" t="s">
        <v>2228</v>
      </c>
      <c r="H1065" s="76">
        <v>2</v>
      </c>
      <c r="I1065" s="39"/>
      <c r="J1065" s="39" t="s">
        <v>2195</v>
      </c>
      <c r="K1065" s="76">
        <v>266</v>
      </c>
      <c r="L1065" s="39" t="s">
        <v>3655</v>
      </c>
      <c r="M1065" s="39" t="s">
        <v>4403</v>
      </c>
    </row>
    <row r="1066" spans="1:13" hidden="1">
      <c r="A1066" s="504" t="s">
        <v>3650</v>
      </c>
      <c r="B1066" s="536" t="s">
        <v>4404</v>
      </c>
      <c r="C1066" s="39"/>
      <c r="D1066" s="504" t="s">
        <v>4404</v>
      </c>
      <c r="E1066" s="39" t="s">
        <v>4405</v>
      </c>
      <c r="F1066" s="39"/>
      <c r="G1066" s="39" t="s">
        <v>2228</v>
      </c>
      <c r="H1066" s="76">
        <v>2</v>
      </c>
      <c r="I1066" s="39"/>
      <c r="J1066" s="39" t="s">
        <v>2195</v>
      </c>
      <c r="K1066" s="76">
        <v>267</v>
      </c>
      <c r="L1066" s="39" t="s">
        <v>3655</v>
      </c>
      <c r="M1066" s="39" t="s">
        <v>4406</v>
      </c>
    </row>
    <row r="1067" spans="1:13" hidden="1">
      <c r="A1067" s="504" t="s">
        <v>3650</v>
      </c>
      <c r="B1067" s="536" t="s">
        <v>4407</v>
      </c>
      <c r="C1067" s="39"/>
      <c r="D1067" s="504" t="s">
        <v>4407</v>
      </c>
      <c r="E1067" s="39" t="s">
        <v>4408</v>
      </c>
      <c r="F1067" s="39"/>
      <c r="G1067" s="39" t="s">
        <v>2228</v>
      </c>
      <c r="H1067" s="76">
        <v>2</v>
      </c>
      <c r="I1067" s="39"/>
      <c r="J1067" s="39" t="s">
        <v>2195</v>
      </c>
      <c r="K1067" s="76">
        <v>268</v>
      </c>
      <c r="L1067" s="39" t="s">
        <v>3655</v>
      </c>
      <c r="M1067" s="39" t="s">
        <v>4409</v>
      </c>
    </row>
    <row r="1068" spans="1:13" hidden="1">
      <c r="A1068" s="504" t="s">
        <v>3650</v>
      </c>
      <c r="B1068" s="536" t="s">
        <v>4410</v>
      </c>
      <c r="C1068" s="39"/>
      <c r="D1068" s="504" t="s">
        <v>4410</v>
      </c>
      <c r="E1068" s="39" t="s">
        <v>4411</v>
      </c>
      <c r="F1068" s="39"/>
      <c r="G1068" s="39" t="s">
        <v>2228</v>
      </c>
      <c r="H1068" s="76">
        <v>2</v>
      </c>
      <c r="I1068" s="39"/>
      <c r="J1068" s="39" t="s">
        <v>2195</v>
      </c>
      <c r="K1068" s="76">
        <v>269</v>
      </c>
      <c r="L1068" s="39" t="s">
        <v>3655</v>
      </c>
      <c r="M1068" s="39" t="s">
        <v>4412</v>
      </c>
    </row>
    <row r="1069" spans="1:13" hidden="1">
      <c r="A1069" s="504" t="s">
        <v>3650</v>
      </c>
      <c r="B1069" s="536" t="s">
        <v>4413</v>
      </c>
      <c r="C1069" s="39"/>
      <c r="D1069" s="504" t="s">
        <v>4413</v>
      </c>
      <c r="E1069" s="39" t="s">
        <v>4414</v>
      </c>
      <c r="F1069" s="39"/>
      <c r="G1069" s="39" t="s">
        <v>2228</v>
      </c>
      <c r="H1069" s="76">
        <v>1</v>
      </c>
      <c r="I1069" s="39"/>
      <c r="J1069" s="39" t="s">
        <v>2195</v>
      </c>
      <c r="K1069" s="76">
        <v>270</v>
      </c>
      <c r="L1069" s="39" t="s">
        <v>3655</v>
      </c>
      <c r="M1069" s="39" t="s">
        <v>4415</v>
      </c>
    </row>
    <row r="1070" spans="1:13" hidden="1">
      <c r="A1070" s="504" t="s">
        <v>3650</v>
      </c>
      <c r="B1070" s="536" t="s">
        <v>4416</v>
      </c>
      <c r="C1070" s="39"/>
      <c r="D1070" s="504" t="s">
        <v>4416</v>
      </c>
      <c r="E1070" s="39" t="s">
        <v>4417</v>
      </c>
      <c r="F1070" s="39"/>
      <c r="G1070" s="39" t="s">
        <v>2228</v>
      </c>
      <c r="H1070" s="76">
        <v>2</v>
      </c>
      <c r="I1070" s="39"/>
      <c r="J1070" s="39" t="s">
        <v>2195</v>
      </c>
      <c r="K1070" s="76">
        <v>271</v>
      </c>
      <c r="L1070" s="39" t="s">
        <v>3655</v>
      </c>
      <c r="M1070" s="39" t="s">
        <v>4418</v>
      </c>
    </row>
    <row r="1071" spans="1:13" hidden="1">
      <c r="A1071" s="504" t="s">
        <v>3650</v>
      </c>
      <c r="B1071" s="536" t="s">
        <v>4419</v>
      </c>
      <c r="C1071" s="39"/>
      <c r="D1071" s="504" t="s">
        <v>4419</v>
      </c>
      <c r="E1071" s="39" t="s">
        <v>4420</v>
      </c>
      <c r="F1071" s="39"/>
      <c r="G1071" s="39" t="s">
        <v>2202</v>
      </c>
      <c r="H1071" s="76">
        <v>1</v>
      </c>
      <c r="I1071" s="39"/>
      <c r="J1071" s="39" t="s">
        <v>2195</v>
      </c>
      <c r="K1071" s="76">
        <v>272</v>
      </c>
      <c r="L1071" s="39" t="s">
        <v>3655</v>
      </c>
      <c r="M1071" s="39" t="s">
        <v>4421</v>
      </c>
    </row>
    <row r="1072" spans="1:13" hidden="1">
      <c r="A1072" s="504" t="s">
        <v>3650</v>
      </c>
      <c r="B1072" s="536" t="s">
        <v>4422</v>
      </c>
      <c r="C1072" s="39"/>
      <c r="D1072" s="504" t="s">
        <v>4422</v>
      </c>
      <c r="E1072" s="39" t="s">
        <v>4423</v>
      </c>
      <c r="F1072" s="39"/>
      <c r="G1072" s="39" t="s">
        <v>2228</v>
      </c>
      <c r="H1072" s="76">
        <v>1</v>
      </c>
      <c r="I1072" s="39"/>
      <c r="J1072" s="39" t="s">
        <v>2195</v>
      </c>
      <c r="K1072" s="76">
        <v>273</v>
      </c>
      <c r="L1072" s="39" t="s">
        <v>3655</v>
      </c>
      <c r="M1072" s="39" t="s">
        <v>4424</v>
      </c>
    </row>
    <row r="1073" spans="1:13" hidden="1">
      <c r="A1073" s="504" t="s">
        <v>3650</v>
      </c>
      <c r="B1073" s="536" t="s">
        <v>4425</v>
      </c>
      <c r="C1073" s="39"/>
      <c r="D1073" s="504" t="s">
        <v>4425</v>
      </c>
      <c r="E1073" s="39" t="s">
        <v>4426</v>
      </c>
      <c r="F1073" s="39"/>
      <c r="G1073" s="39" t="s">
        <v>2231</v>
      </c>
      <c r="H1073" s="76" t="s">
        <v>2439</v>
      </c>
      <c r="I1073" s="39"/>
      <c r="J1073" s="39" t="s">
        <v>2195</v>
      </c>
      <c r="K1073" s="76">
        <v>274</v>
      </c>
      <c r="L1073" s="39" t="s">
        <v>3655</v>
      </c>
      <c r="M1073" s="39" t="s">
        <v>4427</v>
      </c>
    </row>
    <row r="1074" spans="1:13" hidden="1">
      <c r="A1074" s="504" t="s">
        <v>3650</v>
      </c>
      <c r="B1074" s="536" t="s">
        <v>4428</v>
      </c>
      <c r="C1074" s="39"/>
      <c r="D1074" s="504" t="s">
        <v>4428</v>
      </c>
      <c r="E1074" s="39" t="s">
        <v>4429</v>
      </c>
      <c r="F1074" s="39"/>
      <c r="G1074" s="39" t="s">
        <v>2231</v>
      </c>
      <c r="H1074" s="76" t="s">
        <v>2439</v>
      </c>
      <c r="I1074" s="39"/>
      <c r="J1074" s="39" t="s">
        <v>2195</v>
      </c>
      <c r="K1074" s="76">
        <v>275</v>
      </c>
      <c r="L1074" s="39" t="s">
        <v>3655</v>
      </c>
      <c r="M1074" s="39" t="s">
        <v>4430</v>
      </c>
    </row>
    <row r="1075" spans="1:13" hidden="1">
      <c r="A1075" s="504" t="s">
        <v>3650</v>
      </c>
      <c r="B1075" s="536" t="s">
        <v>4431</v>
      </c>
      <c r="C1075" s="39"/>
      <c r="D1075" s="504" t="s">
        <v>4431</v>
      </c>
      <c r="E1075" s="39" t="s">
        <v>4432</v>
      </c>
      <c r="F1075" s="39"/>
      <c r="G1075" s="39" t="s">
        <v>2231</v>
      </c>
      <c r="H1075" s="76" t="s">
        <v>2439</v>
      </c>
      <c r="I1075" s="39"/>
      <c r="J1075" s="39" t="s">
        <v>2195</v>
      </c>
      <c r="K1075" s="76">
        <v>276</v>
      </c>
      <c r="L1075" s="39" t="s">
        <v>3655</v>
      </c>
      <c r="M1075" s="39" t="s">
        <v>4433</v>
      </c>
    </row>
    <row r="1076" spans="1:13" hidden="1">
      <c r="A1076" s="504" t="s">
        <v>3650</v>
      </c>
      <c r="B1076" s="536" t="s">
        <v>4434</v>
      </c>
      <c r="C1076" s="39"/>
      <c r="D1076" s="504" t="s">
        <v>4434</v>
      </c>
      <c r="E1076" s="39" t="s">
        <v>4435</v>
      </c>
      <c r="F1076" s="39"/>
      <c r="G1076" s="39" t="s">
        <v>2231</v>
      </c>
      <c r="H1076" s="76" t="s">
        <v>2439</v>
      </c>
      <c r="I1076" s="39"/>
      <c r="J1076" s="39" t="s">
        <v>2195</v>
      </c>
      <c r="K1076" s="76">
        <v>277</v>
      </c>
      <c r="L1076" s="39" t="s">
        <v>3655</v>
      </c>
      <c r="M1076" s="39" t="s">
        <v>4436</v>
      </c>
    </row>
    <row r="1077" spans="1:13" hidden="1">
      <c r="A1077" s="504" t="s">
        <v>3650</v>
      </c>
      <c r="B1077" s="536" t="s">
        <v>4437</v>
      </c>
      <c r="C1077" s="39"/>
      <c r="D1077" s="504" t="s">
        <v>4437</v>
      </c>
      <c r="E1077" s="39" t="s">
        <v>4438</v>
      </c>
      <c r="F1077" s="39"/>
      <c r="G1077" s="39" t="s">
        <v>2231</v>
      </c>
      <c r="H1077" s="76" t="s">
        <v>2439</v>
      </c>
      <c r="I1077" s="39"/>
      <c r="J1077" s="39" t="s">
        <v>2195</v>
      </c>
      <c r="K1077" s="76">
        <v>278</v>
      </c>
      <c r="L1077" s="39" t="s">
        <v>3655</v>
      </c>
      <c r="M1077" s="39" t="s">
        <v>4439</v>
      </c>
    </row>
    <row r="1078" spans="1:13" hidden="1">
      <c r="A1078" s="504" t="s">
        <v>3650</v>
      </c>
      <c r="B1078" s="536" t="s">
        <v>4440</v>
      </c>
      <c r="C1078" s="39"/>
      <c r="D1078" s="504" t="s">
        <v>4440</v>
      </c>
      <c r="E1078" s="39" t="s">
        <v>4441</v>
      </c>
      <c r="F1078" s="39"/>
      <c r="G1078" s="39" t="s">
        <v>2231</v>
      </c>
      <c r="H1078" s="76" t="s">
        <v>2439</v>
      </c>
      <c r="I1078" s="39"/>
      <c r="J1078" s="39" t="s">
        <v>2195</v>
      </c>
      <c r="K1078" s="76">
        <v>279</v>
      </c>
      <c r="L1078" s="39" t="s">
        <v>3655</v>
      </c>
      <c r="M1078" s="39" t="s">
        <v>4442</v>
      </c>
    </row>
    <row r="1079" spans="1:13" hidden="1">
      <c r="A1079" s="504" t="s">
        <v>3650</v>
      </c>
      <c r="B1079" s="536" t="s">
        <v>4443</v>
      </c>
      <c r="C1079" s="39"/>
      <c r="D1079" s="504" t="s">
        <v>4443</v>
      </c>
      <c r="E1079" s="39" t="s">
        <v>4444</v>
      </c>
      <c r="F1079" s="39"/>
      <c r="G1079" s="39" t="s">
        <v>2231</v>
      </c>
      <c r="H1079" s="76" t="s">
        <v>2439</v>
      </c>
      <c r="I1079" s="39"/>
      <c r="J1079" s="39" t="s">
        <v>2195</v>
      </c>
      <c r="K1079" s="76">
        <v>280</v>
      </c>
      <c r="L1079" s="39" t="s">
        <v>3655</v>
      </c>
      <c r="M1079" s="39" t="s">
        <v>4445</v>
      </c>
    </row>
    <row r="1080" spans="1:13" hidden="1">
      <c r="A1080" s="504" t="s">
        <v>3650</v>
      </c>
      <c r="B1080" s="536" t="s">
        <v>4446</v>
      </c>
      <c r="C1080" s="39"/>
      <c r="D1080" s="504" t="s">
        <v>4446</v>
      </c>
      <c r="E1080" s="39" t="s">
        <v>4447</v>
      </c>
      <c r="F1080" s="39"/>
      <c r="G1080" s="39" t="s">
        <v>2231</v>
      </c>
      <c r="H1080" s="76" t="s">
        <v>2439</v>
      </c>
      <c r="I1080" s="39"/>
      <c r="J1080" s="39" t="s">
        <v>2195</v>
      </c>
      <c r="K1080" s="76">
        <v>281</v>
      </c>
      <c r="L1080" s="39" t="s">
        <v>3655</v>
      </c>
      <c r="M1080" s="39" t="s">
        <v>4448</v>
      </c>
    </row>
    <row r="1081" spans="1:13" hidden="1">
      <c r="A1081" s="504" t="s">
        <v>3650</v>
      </c>
      <c r="B1081" s="536" t="s">
        <v>4449</v>
      </c>
      <c r="C1081" s="39"/>
      <c r="D1081" s="504" t="s">
        <v>4449</v>
      </c>
      <c r="E1081" s="39" t="s">
        <v>4450</v>
      </c>
      <c r="F1081" s="39"/>
      <c r="G1081" s="39" t="s">
        <v>2231</v>
      </c>
      <c r="H1081" s="76" t="s">
        <v>2439</v>
      </c>
      <c r="I1081" s="39"/>
      <c r="J1081" s="39" t="s">
        <v>2195</v>
      </c>
      <c r="K1081" s="76">
        <v>282</v>
      </c>
      <c r="L1081" s="39" t="s">
        <v>3655</v>
      </c>
      <c r="M1081" s="39" t="s">
        <v>4451</v>
      </c>
    </row>
    <row r="1082" spans="1:13" hidden="1">
      <c r="A1082" s="504" t="s">
        <v>3650</v>
      </c>
      <c r="B1082" s="536" t="s">
        <v>4452</v>
      </c>
      <c r="C1082" s="39"/>
      <c r="D1082" s="504" t="s">
        <v>4452</v>
      </c>
      <c r="E1082" s="39" t="s">
        <v>4453</v>
      </c>
      <c r="F1082" s="39"/>
      <c r="G1082" s="39" t="s">
        <v>2231</v>
      </c>
      <c r="H1082" s="76" t="s">
        <v>2439</v>
      </c>
      <c r="I1082" s="39"/>
      <c r="J1082" s="39" t="s">
        <v>2195</v>
      </c>
      <c r="K1082" s="76">
        <v>283</v>
      </c>
      <c r="L1082" s="39" t="s">
        <v>3655</v>
      </c>
      <c r="M1082" s="39" t="s">
        <v>4454</v>
      </c>
    </row>
    <row r="1083" spans="1:13" hidden="1">
      <c r="A1083" s="504" t="s">
        <v>3650</v>
      </c>
      <c r="B1083" s="536" t="s">
        <v>4455</v>
      </c>
      <c r="C1083" s="39"/>
      <c r="D1083" s="504" t="s">
        <v>4455</v>
      </c>
      <c r="E1083" s="39" t="s">
        <v>4456</v>
      </c>
      <c r="F1083" s="39"/>
      <c r="G1083" s="39" t="s">
        <v>2231</v>
      </c>
      <c r="H1083" s="76" t="s">
        <v>2439</v>
      </c>
      <c r="I1083" s="39"/>
      <c r="J1083" s="39" t="s">
        <v>2195</v>
      </c>
      <c r="K1083" s="76">
        <v>284</v>
      </c>
      <c r="L1083" s="39" t="s">
        <v>3655</v>
      </c>
      <c r="M1083" s="39" t="s">
        <v>4457</v>
      </c>
    </row>
    <row r="1084" spans="1:13" hidden="1">
      <c r="A1084" s="504" t="s">
        <v>3650</v>
      </c>
      <c r="B1084" s="536" t="s">
        <v>4458</v>
      </c>
      <c r="C1084" s="39"/>
      <c r="D1084" s="504" t="s">
        <v>4458</v>
      </c>
      <c r="E1084" s="39" t="s">
        <v>4459</v>
      </c>
      <c r="F1084" s="39"/>
      <c r="G1084" s="39" t="s">
        <v>2231</v>
      </c>
      <c r="H1084" s="76" t="s">
        <v>2439</v>
      </c>
      <c r="I1084" s="39"/>
      <c r="J1084" s="39" t="s">
        <v>2195</v>
      </c>
      <c r="K1084" s="76">
        <v>285</v>
      </c>
      <c r="L1084" s="39" t="s">
        <v>3655</v>
      </c>
      <c r="M1084" s="39" t="s">
        <v>4460</v>
      </c>
    </row>
    <row r="1085" spans="1:13" hidden="1">
      <c r="A1085" s="504" t="s">
        <v>3650</v>
      </c>
      <c r="B1085" s="536" t="s">
        <v>4461</v>
      </c>
      <c r="C1085" s="39"/>
      <c r="D1085" s="504" t="s">
        <v>4461</v>
      </c>
      <c r="E1085" s="39" t="s">
        <v>4462</v>
      </c>
      <c r="F1085" s="39"/>
      <c r="G1085" s="39" t="s">
        <v>2231</v>
      </c>
      <c r="H1085" s="76" t="s">
        <v>2439</v>
      </c>
      <c r="I1085" s="39"/>
      <c r="J1085" s="39" t="s">
        <v>2195</v>
      </c>
      <c r="K1085" s="76">
        <v>286</v>
      </c>
      <c r="L1085" s="39" t="s">
        <v>3655</v>
      </c>
      <c r="M1085" s="39" t="s">
        <v>4463</v>
      </c>
    </row>
    <row r="1086" spans="1:13" hidden="1">
      <c r="A1086" s="504" t="s">
        <v>3650</v>
      </c>
      <c r="B1086" s="536" t="s">
        <v>1144</v>
      </c>
      <c r="C1086" s="39"/>
      <c r="D1086" s="504" t="s">
        <v>1144</v>
      </c>
      <c r="E1086" s="39" t="s">
        <v>669</v>
      </c>
      <c r="F1086" s="39"/>
      <c r="G1086" s="39" t="s">
        <v>2231</v>
      </c>
      <c r="H1086" s="76" t="s">
        <v>2439</v>
      </c>
      <c r="I1086" s="39"/>
      <c r="J1086" s="39" t="s">
        <v>2195</v>
      </c>
      <c r="K1086" s="76">
        <v>287</v>
      </c>
      <c r="L1086" s="39" t="s">
        <v>3655</v>
      </c>
      <c r="M1086" s="39" t="s">
        <v>4464</v>
      </c>
    </row>
    <row r="1087" spans="1:13" hidden="1">
      <c r="A1087" s="504" t="s">
        <v>3650</v>
      </c>
      <c r="B1087" s="536" t="s">
        <v>4465</v>
      </c>
      <c r="C1087" s="39"/>
      <c r="D1087" s="504" t="s">
        <v>4465</v>
      </c>
      <c r="E1087" s="39" t="s">
        <v>4466</v>
      </c>
      <c r="F1087" s="39"/>
      <c r="G1087" s="39" t="s">
        <v>2231</v>
      </c>
      <c r="H1087" s="76" t="s">
        <v>2439</v>
      </c>
      <c r="I1087" s="39"/>
      <c r="J1087" s="39" t="s">
        <v>2195</v>
      </c>
      <c r="K1087" s="76">
        <v>288</v>
      </c>
      <c r="L1087" s="39" t="s">
        <v>3655</v>
      </c>
      <c r="M1087" s="39" t="s">
        <v>4467</v>
      </c>
    </row>
    <row r="1088" spans="1:13" hidden="1">
      <c r="A1088" s="504" t="s">
        <v>3650</v>
      </c>
      <c r="B1088" s="536" t="s">
        <v>4468</v>
      </c>
      <c r="C1088" s="39"/>
      <c r="D1088" s="504" t="s">
        <v>4468</v>
      </c>
      <c r="E1088" s="39" t="s">
        <v>4469</v>
      </c>
      <c r="F1088" s="39"/>
      <c r="G1088" s="39" t="s">
        <v>2231</v>
      </c>
      <c r="H1088" s="76" t="s">
        <v>2506</v>
      </c>
      <c r="I1088" s="39"/>
      <c r="J1088" s="39" t="s">
        <v>2195</v>
      </c>
      <c r="K1088" s="76">
        <v>289</v>
      </c>
      <c r="L1088" s="39" t="s">
        <v>3655</v>
      </c>
      <c r="M1088" s="39" t="s">
        <v>4470</v>
      </c>
    </row>
    <row r="1089" spans="1:13" hidden="1">
      <c r="A1089" s="504" t="s">
        <v>3650</v>
      </c>
      <c r="B1089" s="536" t="s">
        <v>4471</v>
      </c>
      <c r="C1089" s="39"/>
      <c r="D1089" s="504" t="s">
        <v>4471</v>
      </c>
      <c r="E1089" s="39" t="s">
        <v>4472</v>
      </c>
      <c r="F1089" s="39"/>
      <c r="G1089" s="39" t="s">
        <v>2231</v>
      </c>
      <c r="H1089" s="76" t="s">
        <v>2506</v>
      </c>
      <c r="I1089" s="39"/>
      <c r="J1089" s="39" t="s">
        <v>2195</v>
      </c>
      <c r="K1089" s="76">
        <v>290</v>
      </c>
      <c r="L1089" s="39" t="s">
        <v>3655</v>
      </c>
      <c r="M1089" s="39" t="s">
        <v>4473</v>
      </c>
    </row>
    <row r="1090" spans="1:13" hidden="1">
      <c r="A1090" s="504" t="s">
        <v>3650</v>
      </c>
      <c r="B1090" s="536" t="s">
        <v>4474</v>
      </c>
      <c r="C1090" s="39"/>
      <c r="D1090" s="504" t="s">
        <v>4474</v>
      </c>
      <c r="E1090" s="39" t="s">
        <v>4475</v>
      </c>
      <c r="F1090" s="39"/>
      <c r="G1090" s="39" t="s">
        <v>2231</v>
      </c>
      <c r="H1090" s="76" t="s">
        <v>2506</v>
      </c>
      <c r="I1090" s="39"/>
      <c r="J1090" s="39" t="s">
        <v>2195</v>
      </c>
      <c r="K1090" s="76">
        <v>291</v>
      </c>
      <c r="L1090" s="39" t="s">
        <v>3655</v>
      </c>
      <c r="M1090" s="39" t="s">
        <v>4476</v>
      </c>
    </row>
    <row r="1091" spans="1:13" hidden="1">
      <c r="A1091" s="504" t="s">
        <v>3650</v>
      </c>
      <c r="B1091" s="536" t="s">
        <v>4477</v>
      </c>
      <c r="C1091" s="39"/>
      <c r="D1091" s="504" t="s">
        <v>4477</v>
      </c>
      <c r="E1091" s="499" t="s">
        <v>4478</v>
      </c>
      <c r="F1091" s="39"/>
      <c r="G1091" s="39" t="s">
        <v>2231</v>
      </c>
      <c r="H1091" s="76" t="s">
        <v>2506</v>
      </c>
      <c r="I1091" s="39"/>
      <c r="J1091" s="39" t="s">
        <v>2195</v>
      </c>
      <c r="K1091" s="76">
        <v>292</v>
      </c>
      <c r="L1091" s="39" t="s">
        <v>3655</v>
      </c>
      <c r="M1091" s="39" t="s">
        <v>4479</v>
      </c>
    </row>
    <row r="1092" spans="1:13" hidden="1">
      <c r="A1092" s="504" t="s">
        <v>3650</v>
      </c>
      <c r="B1092" s="536" t="s">
        <v>4480</v>
      </c>
      <c r="C1092" s="39"/>
      <c r="D1092" s="504" t="s">
        <v>4480</v>
      </c>
      <c r="E1092" s="39" t="s">
        <v>4481</v>
      </c>
      <c r="F1092" s="39"/>
      <c r="G1092" s="39" t="s">
        <v>2231</v>
      </c>
      <c r="H1092" s="76" t="s">
        <v>4482</v>
      </c>
      <c r="I1092" s="39"/>
      <c r="J1092" s="39" t="s">
        <v>2195</v>
      </c>
      <c r="K1092" s="76">
        <v>293</v>
      </c>
      <c r="L1092" s="39" t="s">
        <v>3655</v>
      </c>
      <c r="M1092" s="39" t="s">
        <v>4483</v>
      </c>
    </row>
    <row r="1093" spans="1:13" hidden="1">
      <c r="A1093" s="504" t="s">
        <v>3650</v>
      </c>
      <c r="B1093" s="536" t="s">
        <v>4484</v>
      </c>
      <c r="C1093" s="39"/>
      <c r="D1093" s="504" t="s">
        <v>4484</v>
      </c>
      <c r="E1093" s="39" t="s">
        <v>4485</v>
      </c>
      <c r="F1093" s="39"/>
      <c r="G1093" s="39" t="s">
        <v>2231</v>
      </c>
      <c r="H1093" s="76" t="s">
        <v>2439</v>
      </c>
      <c r="I1093" s="39"/>
      <c r="J1093" s="39" t="s">
        <v>2195</v>
      </c>
      <c r="K1093" s="76">
        <v>294</v>
      </c>
      <c r="L1093" s="39" t="s">
        <v>3655</v>
      </c>
      <c r="M1093" s="39" t="s">
        <v>4486</v>
      </c>
    </row>
    <row r="1094" spans="1:13" hidden="1">
      <c r="A1094" s="504" t="s">
        <v>3650</v>
      </c>
      <c r="B1094" s="536" t="s">
        <v>4487</v>
      </c>
      <c r="C1094" s="39"/>
      <c r="D1094" s="504" t="s">
        <v>4487</v>
      </c>
      <c r="E1094" s="39" t="s">
        <v>4488</v>
      </c>
      <c r="F1094" s="39"/>
      <c r="G1094" s="39" t="s">
        <v>2231</v>
      </c>
      <c r="H1094" s="76" t="s">
        <v>2439</v>
      </c>
      <c r="I1094" s="39"/>
      <c r="J1094" s="39" t="s">
        <v>2195</v>
      </c>
      <c r="K1094" s="76">
        <v>295</v>
      </c>
      <c r="L1094" s="39" t="s">
        <v>3655</v>
      </c>
      <c r="M1094" s="39" t="s">
        <v>4489</v>
      </c>
    </row>
    <row r="1095" spans="1:13" hidden="1">
      <c r="A1095" s="504" t="s">
        <v>3650</v>
      </c>
      <c r="B1095" s="536"/>
      <c r="C1095" s="39"/>
      <c r="D1095" s="504"/>
      <c r="E1095" s="39" t="s">
        <v>4490</v>
      </c>
      <c r="F1095" s="39"/>
      <c r="G1095" s="39" t="s">
        <v>2231</v>
      </c>
      <c r="H1095" s="76" t="s">
        <v>4163</v>
      </c>
      <c r="I1095" s="39"/>
      <c r="J1095" s="39" t="s">
        <v>2195</v>
      </c>
      <c r="K1095" s="76">
        <v>296</v>
      </c>
      <c r="L1095" s="39" t="s">
        <v>3655</v>
      </c>
      <c r="M1095" s="39" t="s">
        <v>4491</v>
      </c>
    </row>
    <row r="1096" spans="1:13" hidden="1">
      <c r="A1096" s="504" t="s">
        <v>3650</v>
      </c>
      <c r="B1096" s="536" t="s">
        <v>4492</v>
      </c>
      <c r="C1096" s="39"/>
      <c r="D1096" s="504" t="s">
        <v>4492</v>
      </c>
      <c r="E1096" s="39" t="s">
        <v>4493</v>
      </c>
      <c r="F1096" s="39"/>
      <c r="G1096" s="39" t="s">
        <v>2228</v>
      </c>
      <c r="H1096" s="76">
        <v>4</v>
      </c>
      <c r="I1096" s="39"/>
      <c r="J1096" s="39" t="s">
        <v>2195</v>
      </c>
      <c r="K1096" s="76">
        <v>297</v>
      </c>
      <c r="L1096" s="39" t="s">
        <v>3655</v>
      </c>
      <c r="M1096" s="39" t="s">
        <v>4494</v>
      </c>
    </row>
    <row r="1097" spans="1:13" hidden="1">
      <c r="A1097" s="504" t="s">
        <v>3650</v>
      </c>
      <c r="B1097" s="536" t="s">
        <v>4495</v>
      </c>
      <c r="C1097" s="39"/>
      <c r="D1097" s="504" t="s">
        <v>4495</v>
      </c>
      <c r="E1097" s="39" t="s">
        <v>4496</v>
      </c>
      <c r="F1097" s="39"/>
      <c r="G1097" s="39" t="s">
        <v>2228</v>
      </c>
      <c r="H1097" s="76">
        <v>4</v>
      </c>
      <c r="I1097" s="39"/>
      <c r="J1097" s="39" t="s">
        <v>2195</v>
      </c>
      <c r="K1097" s="76">
        <v>298</v>
      </c>
      <c r="L1097" s="39" t="s">
        <v>3655</v>
      </c>
      <c r="M1097" s="39" t="s">
        <v>4497</v>
      </c>
    </row>
    <row r="1098" spans="1:13" hidden="1">
      <c r="A1098" s="504" t="s">
        <v>3650</v>
      </c>
      <c r="B1098" s="536" t="s">
        <v>4498</v>
      </c>
      <c r="C1098" s="39"/>
      <c r="D1098" s="504" t="s">
        <v>4498</v>
      </c>
      <c r="E1098" s="39" t="s">
        <v>4499</v>
      </c>
      <c r="F1098" s="39"/>
      <c r="G1098" s="39" t="s">
        <v>2231</v>
      </c>
      <c r="H1098" s="76" t="s">
        <v>2439</v>
      </c>
      <c r="I1098" s="39"/>
      <c r="J1098" s="39" t="s">
        <v>2195</v>
      </c>
      <c r="K1098" s="76">
        <v>299</v>
      </c>
      <c r="L1098" s="39" t="s">
        <v>3655</v>
      </c>
      <c r="M1098" s="39" t="s">
        <v>4500</v>
      </c>
    </row>
    <row r="1099" spans="1:13" hidden="1">
      <c r="A1099" s="504" t="s">
        <v>3650</v>
      </c>
      <c r="B1099" s="536" t="s">
        <v>4501</v>
      </c>
      <c r="C1099" s="39"/>
      <c r="D1099" s="504" t="s">
        <v>4501</v>
      </c>
      <c r="E1099" s="39" t="s">
        <v>4502</v>
      </c>
      <c r="F1099" s="39"/>
      <c r="G1099" s="39" t="s">
        <v>2231</v>
      </c>
      <c r="H1099" s="76" t="s">
        <v>2439</v>
      </c>
      <c r="I1099" s="39"/>
      <c r="J1099" s="39" t="s">
        <v>2195</v>
      </c>
      <c r="K1099" s="76">
        <v>300</v>
      </c>
      <c r="L1099" s="39" t="s">
        <v>3655</v>
      </c>
      <c r="M1099" s="39" t="s">
        <v>4503</v>
      </c>
    </row>
    <row r="1100" spans="1:13" hidden="1">
      <c r="A1100" s="504" t="s">
        <v>3650</v>
      </c>
      <c r="B1100" s="536" t="s">
        <v>4504</v>
      </c>
      <c r="C1100" s="39"/>
      <c r="D1100" s="504" t="s">
        <v>4504</v>
      </c>
      <c r="E1100" s="39" t="s">
        <v>4505</v>
      </c>
      <c r="F1100" s="39"/>
      <c r="G1100" s="39" t="s">
        <v>2231</v>
      </c>
      <c r="H1100" s="76" t="s">
        <v>2439</v>
      </c>
      <c r="I1100" s="39"/>
      <c r="J1100" s="39" t="s">
        <v>2195</v>
      </c>
      <c r="K1100" s="76">
        <v>301</v>
      </c>
      <c r="L1100" s="39" t="s">
        <v>3655</v>
      </c>
      <c r="M1100" s="39" t="s">
        <v>4506</v>
      </c>
    </row>
    <row r="1101" spans="1:13" hidden="1">
      <c r="A1101" s="504" t="s">
        <v>3650</v>
      </c>
      <c r="B1101" s="536" t="s">
        <v>4507</v>
      </c>
      <c r="C1101" s="39"/>
      <c r="D1101" s="504" t="s">
        <v>4507</v>
      </c>
      <c r="E1101" s="39" t="s">
        <v>4508</v>
      </c>
      <c r="F1101" s="39"/>
      <c r="G1101" s="39" t="s">
        <v>2231</v>
      </c>
      <c r="H1101" s="76" t="s">
        <v>2439</v>
      </c>
      <c r="I1101" s="39"/>
      <c r="J1101" s="39" t="s">
        <v>2195</v>
      </c>
      <c r="K1101" s="76">
        <v>302</v>
      </c>
      <c r="L1101" s="39" t="s">
        <v>3655</v>
      </c>
      <c r="M1101" s="39" t="s">
        <v>4509</v>
      </c>
    </row>
    <row r="1102" spans="1:13" hidden="1">
      <c r="A1102" s="504" t="s">
        <v>3650</v>
      </c>
      <c r="B1102" s="536" t="s">
        <v>4510</v>
      </c>
      <c r="C1102" s="39"/>
      <c r="D1102" s="504" t="s">
        <v>4510</v>
      </c>
      <c r="E1102" s="39" t="s">
        <v>4511</v>
      </c>
      <c r="F1102" s="39"/>
      <c r="G1102" s="39" t="s">
        <v>2231</v>
      </c>
      <c r="H1102" s="76" t="s">
        <v>2439</v>
      </c>
      <c r="I1102" s="39"/>
      <c r="J1102" s="39" t="s">
        <v>2195</v>
      </c>
      <c r="K1102" s="76">
        <v>303</v>
      </c>
      <c r="L1102" s="39" t="s">
        <v>3655</v>
      </c>
      <c r="M1102" s="39" t="s">
        <v>4512</v>
      </c>
    </row>
    <row r="1103" spans="1:13" hidden="1">
      <c r="A1103" s="504" t="s">
        <v>3650</v>
      </c>
      <c r="B1103" s="536" t="s">
        <v>4513</v>
      </c>
      <c r="C1103" s="39"/>
      <c r="D1103" s="504" t="s">
        <v>4513</v>
      </c>
      <c r="E1103" s="39" t="s">
        <v>4514</v>
      </c>
      <c r="F1103" s="39"/>
      <c r="G1103" s="39" t="s">
        <v>2231</v>
      </c>
      <c r="H1103" s="76" t="s">
        <v>2439</v>
      </c>
      <c r="I1103" s="39"/>
      <c r="J1103" s="39" t="s">
        <v>2195</v>
      </c>
      <c r="K1103" s="76">
        <v>304</v>
      </c>
      <c r="L1103" s="39" t="s">
        <v>3655</v>
      </c>
      <c r="M1103" s="39" t="s">
        <v>4515</v>
      </c>
    </row>
    <row r="1104" spans="1:13" hidden="1">
      <c r="A1104" s="504" t="s">
        <v>3650</v>
      </c>
      <c r="B1104" s="536" t="s">
        <v>4516</v>
      </c>
      <c r="C1104" s="39"/>
      <c r="D1104" s="504" t="s">
        <v>4516</v>
      </c>
      <c r="E1104" s="39" t="s">
        <v>4517</v>
      </c>
      <c r="F1104" s="39"/>
      <c r="G1104" s="39" t="s">
        <v>2231</v>
      </c>
      <c r="H1104" s="76" t="s">
        <v>2439</v>
      </c>
      <c r="I1104" s="39"/>
      <c r="J1104" s="39" t="s">
        <v>2195</v>
      </c>
      <c r="K1104" s="76">
        <v>305</v>
      </c>
      <c r="L1104" s="39" t="s">
        <v>3655</v>
      </c>
      <c r="M1104" s="39" t="s">
        <v>4518</v>
      </c>
    </row>
    <row r="1105" spans="1:13" hidden="1">
      <c r="A1105" s="504" t="s">
        <v>3650</v>
      </c>
      <c r="B1105" s="536" t="s">
        <v>4519</v>
      </c>
      <c r="C1105" s="39"/>
      <c r="D1105" s="504" t="s">
        <v>4519</v>
      </c>
      <c r="E1105" s="39" t="s">
        <v>4520</v>
      </c>
      <c r="F1105" s="39"/>
      <c r="G1105" s="39" t="s">
        <v>2231</v>
      </c>
      <c r="H1105" s="76" t="s">
        <v>2439</v>
      </c>
      <c r="I1105" s="39"/>
      <c r="J1105" s="39" t="s">
        <v>2195</v>
      </c>
      <c r="K1105" s="76">
        <v>306</v>
      </c>
      <c r="L1105" s="39" t="s">
        <v>3655</v>
      </c>
      <c r="M1105" s="39" t="s">
        <v>4521</v>
      </c>
    </row>
    <row r="1106" spans="1:13" hidden="1">
      <c r="A1106" s="504" t="s">
        <v>3650</v>
      </c>
      <c r="B1106" s="536" t="s">
        <v>4522</v>
      </c>
      <c r="C1106" s="39"/>
      <c r="D1106" s="504" t="s">
        <v>4522</v>
      </c>
      <c r="E1106" s="39" t="s">
        <v>4523</v>
      </c>
      <c r="F1106" s="39"/>
      <c r="G1106" s="39" t="s">
        <v>2231</v>
      </c>
      <c r="H1106" s="76" t="s">
        <v>4163</v>
      </c>
      <c r="I1106" s="39"/>
      <c r="J1106" s="39" t="s">
        <v>2195</v>
      </c>
      <c r="K1106" s="76">
        <v>307</v>
      </c>
      <c r="L1106" s="39" t="s">
        <v>3655</v>
      </c>
      <c r="M1106" s="39" t="s">
        <v>4524</v>
      </c>
    </row>
    <row r="1107" spans="1:13">
      <c r="A1107" s="504" t="s">
        <v>3650</v>
      </c>
      <c r="B1107" s="536" t="s">
        <v>2014</v>
      </c>
      <c r="C1107" s="39"/>
      <c r="D1107" s="504" t="s">
        <v>2014</v>
      </c>
      <c r="E1107" s="496" t="s">
        <v>1420</v>
      </c>
      <c r="F1107" s="39"/>
      <c r="G1107" s="39" t="s">
        <v>2202</v>
      </c>
      <c r="H1107" s="76">
        <v>1</v>
      </c>
      <c r="I1107" s="39"/>
      <c r="J1107" s="39" t="s">
        <v>2195</v>
      </c>
      <c r="K1107" s="76">
        <v>308</v>
      </c>
      <c r="L1107" s="39" t="s">
        <v>3655</v>
      </c>
      <c r="M1107" s="39" t="s">
        <v>4525</v>
      </c>
    </row>
    <row r="1108" spans="1:13" hidden="1">
      <c r="A1108" s="504" t="s">
        <v>3650</v>
      </c>
      <c r="B1108" s="536" t="s">
        <v>4526</v>
      </c>
      <c r="C1108" s="39"/>
      <c r="D1108" s="504" t="s">
        <v>4526</v>
      </c>
      <c r="E1108" s="39" t="s">
        <v>4527</v>
      </c>
      <c r="F1108" s="39"/>
      <c r="G1108" s="39" t="s">
        <v>2231</v>
      </c>
      <c r="H1108" s="76" t="s">
        <v>2439</v>
      </c>
      <c r="I1108" s="39"/>
      <c r="J1108" s="39" t="s">
        <v>2195</v>
      </c>
      <c r="K1108" s="76">
        <v>309</v>
      </c>
      <c r="L1108" s="39" t="s">
        <v>3655</v>
      </c>
      <c r="M1108" s="39" t="s">
        <v>4528</v>
      </c>
    </row>
    <row r="1109" spans="1:13" hidden="1">
      <c r="A1109" s="504" t="s">
        <v>3650</v>
      </c>
      <c r="B1109" s="536" t="s">
        <v>4529</v>
      </c>
      <c r="C1109" s="39"/>
      <c r="D1109" s="504" t="s">
        <v>4529</v>
      </c>
      <c r="E1109" s="39" t="s">
        <v>4530</v>
      </c>
      <c r="F1109" s="39"/>
      <c r="G1109" s="39" t="s">
        <v>2231</v>
      </c>
      <c r="H1109" s="76" t="s">
        <v>2439</v>
      </c>
      <c r="I1109" s="39"/>
      <c r="J1109" s="39" t="s">
        <v>2195</v>
      </c>
      <c r="K1109" s="76">
        <v>310</v>
      </c>
      <c r="L1109" s="39" t="s">
        <v>3655</v>
      </c>
      <c r="M1109" s="39" t="s">
        <v>4531</v>
      </c>
    </row>
    <row r="1110" spans="1:13" hidden="1">
      <c r="A1110" s="504" t="s">
        <v>3650</v>
      </c>
      <c r="B1110" s="536" t="s">
        <v>4532</v>
      </c>
      <c r="C1110" s="39"/>
      <c r="D1110" s="504" t="s">
        <v>4532</v>
      </c>
      <c r="E1110" s="39" t="s">
        <v>4533</v>
      </c>
      <c r="F1110" s="39"/>
      <c r="G1110" s="39" t="s">
        <v>2231</v>
      </c>
      <c r="H1110" s="76" t="s">
        <v>2439</v>
      </c>
      <c r="I1110" s="39"/>
      <c r="J1110" s="39" t="s">
        <v>2195</v>
      </c>
      <c r="K1110" s="76">
        <v>311</v>
      </c>
      <c r="L1110" s="39" t="s">
        <v>3655</v>
      </c>
      <c r="M1110" s="39" t="s">
        <v>4534</v>
      </c>
    </row>
    <row r="1111" spans="1:13" hidden="1">
      <c r="A1111" s="504" t="s">
        <v>3650</v>
      </c>
      <c r="B1111" s="536" t="s">
        <v>1140</v>
      </c>
      <c r="C1111" s="39"/>
      <c r="D1111" s="504" t="s">
        <v>1140</v>
      </c>
      <c r="E1111" s="39" t="s">
        <v>665</v>
      </c>
      <c r="F1111" s="39"/>
      <c r="G1111" s="39" t="s">
        <v>2231</v>
      </c>
      <c r="H1111" s="76" t="s">
        <v>2439</v>
      </c>
      <c r="I1111" s="39"/>
      <c r="J1111" s="39" t="s">
        <v>2195</v>
      </c>
      <c r="K1111" s="76">
        <v>312</v>
      </c>
      <c r="L1111" s="39" t="s">
        <v>3655</v>
      </c>
      <c r="M1111" s="39" t="s">
        <v>4535</v>
      </c>
    </row>
    <row r="1112" spans="1:13" hidden="1">
      <c r="A1112" s="504" t="s">
        <v>3650</v>
      </c>
      <c r="B1112" s="536" t="s">
        <v>4536</v>
      </c>
      <c r="C1112" s="39"/>
      <c r="D1112" s="504" t="s">
        <v>4536</v>
      </c>
      <c r="E1112" s="39" t="s">
        <v>4537</v>
      </c>
      <c r="F1112" s="39"/>
      <c r="G1112" s="39" t="s">
        <v>2231</v>
      </c>
      <c r="H1112" s="76" t="s">
        <v>2439</v>
      </c>
      <c r="I1112" s="39"/>
      <c r="J1112" s="39" t="s">
        <v>2195</v>
      </c>
      <c r="K1112" s="76">
        <v>313</v>
      </c>
      <c r="L1112" s="39" t="s">
        <v>3655</v>
      </c>
      <c r="M1112" s="39" t="s">
        <v>4538</v>
      </c>
    </row>
    <row r="1113" spans="1:13" hidden="1">
      <c r="A1113" s="504" t="s">
        <v>3650</v>
      </c>
      <c r="B1113" s="536" t="s">
        <v>4539</v>
      </c>
      <c r="C1113" s="39"/>
      <c r="D1113" s="504" t="s">
        <v>4539</v>
      </c>
      <c r="E1113" s="39" t="s">
        <v>4540</v>
      </c>
      <c r="F1113" s="39"/>
      <c r="G1113" s="39" t="s">
        <v>2231</v>
      </c>
      <c r="H1113" s="76" t="s">
        <v>2506</v>
      </c>
      <c r="I1113" s="39"/>
      <c r="J1113" s="39" t="s">
        <v>2195</v>
      </c>
      <c r="K1113" s="76">
        <v>314</v>
      </c>
      <c r="L1113" s="39" t="s">
        <v>3655</v>
      </c>
      <c r="M1113" s="39" t="s">
        <v>4541</v>
      </c>
    </row>
    <row r="1114" spans="1:13" hidden="1">
      <c r="A1114" s="504" t="s">
        <v>3650</v>
      </c>
      <c r="B1114" s="536" t="s">
        <v>4542</v>
      </c>
      <c r="C1114" s="39"/>
      <c r="D1114" s="504" t="s">
        <v>4542</v>
      </c>
      <c r="E1114" s="39" t="s">
        <v>4543</v>
      </c>
      <c r="F1114" s="39"/>
      <c r="G1114" s="39" t="s">
        <v>2231</v>
      </c>
      <c r="H1114" s="76" t="s">
        <v>2439</v>
      </c>
      <c r="I1114" s="39"/>
      <c r="J1114" s="39" t="s">
        <v>2195</v>
      </c>
      <c r="K1114" s="76">
        <v>315</v>
      </c>
      <c r="L1114" s="39" t="s">
        <v>3655</v>
      </c>
      <c r="M1114" s="39" t="s">
        <v>4544</v>
      </c>
    </row>
    <row r="1115" spans="1:13" hidden="1">
      <c r="A1115" s="504" t="s">
        <v>3650</v>
      </c>
      <c r="B1115" s="536" t="s">
        <v>4545</v>
      </c>
      <c r="C1115" s="39"/>
      <c r="D1115" s="504" t="s">
        <v>4545</v>
      </c>
      <c r="E1115" s="39" t="s">
        <v>4546</v>
      </c>
      <c r="F1115" s="39"/>
      <c r="G1115" s="39" t="s">
        <v>2231</v>
      </c>
      <c r="H1115" s="76" t="s">
        <v>2439</v>
      </c>
      <c r="I1115" s="39"/>
      <c r="J1115" s="39" t="s">
        <v>2195</v>
      </c>
      <c r="K1115" s="76">
        <v>316</v>
      </c>
      <c r="L1115" s="39" t="s">
        <v>3655</v>
      </c>
      <c r="M1115" s="39" t="s">
        <v>4547</v>
      </c>
    </row>
    <row r="1116" spans="1:13" hidden="1">
      <c r="A1116" s="504" t="s">
        <v>3650</v>
      </c>
      <c r="B1116" s="536"/>
      <c r="C1116" s="39"/>
      <c r="D1116" s="504"/>
      <c r="E1116" s="39" t="s">
        <v>4548</v>
      </c>
      <c r="F1116" s="39"/>
      <c r="G1116" s="39" t="s">
        <v>2231</v>
      </c>
      <c r="H1116" s="76" t="s">
        <v>4163</v>
      </c>
      <c r="I1116" s="39"/>
      <c r="J1116" s="39" t="s">
        <v>2195</v>
      </c>
      <c r="K1116" s="76">
        <v>317</v>
      </c>
      <c r="L1116" s="39" t="s">
        <v>3655</v>
      </c>
      <c r="M1116" s="39" t="s">
        <v>4549</v>
      </c>
    </row>
    <row r="1117" spans="1:13" hidden="1">
      <c r="A1117" s="504" t="s">
        <v>3650</v>
      </c>
      <c r="B1117" s="536" t="s">
        <v>4550</v>
      </c>
      <c r="C1117" s="39"/>
      <c r="D1117" s="504" t="s">
        <v>4550</v>
      </c>
      <c r="E1117" s="39" t="s">
        <v>4551</v>
      </c>
      <c r="F1117" s="39"/>
      <c r="G1117" s="39" t="s">
        <v>2228</v>
      </c>
      <c r="H1117" s="76">
        <v>4</v>
      </c>
      <c r="I1117" s="39"/>
      <c r="J1117" s="39" t="s">
        <v>2195</v>
      </c>
      <c r="K1117" s="76">
        <v>318</v>
      </c>
      <c r="L1117" s="39" t="s">
        <v>3655</v>
      </c>
      <c r="M1117" s="39" t="s">
        <v>4552</v>
      </c>
    </row>
    <row r="1118" spans="1:13" hidden="1">
      <c r="A1118" s="504" t="s">
        <v>3650</v>
      </c>
      <c r="B1118" s="536" t="s">
        <v>4553</v>
      </c>
      <c r="C1118" s="39"/>
      <c r="D1118" s="504" t="s">
        <v>4553</v>
      </c>
      <c r="E1118" s="39" t="s">
        <v>4554</v>
      </c>
      <c r="F1118" s="39"/>
      <c r="G1118" s="39" t="s">
        <v>2228</v>
      </c>
      <c r="H1118" s="76">
        <v>4</v>
      </c>
      <c r="I1118" s="39"/>
      <c r="J1118" s="39" t="s">
        <v>2195</v>
      </c>
      <c r="K1118" s="76">
        <v>319</v>
      </c>
      <c r="L1118" s="39" t="s">
        <v>3655</v>
      </c>
      <c r="M1118" s="39" t="s">
        <v>4555</v>
      </c>
    </row>
    <row r="1119" spans="1:13" hidden="1">
      <c r="A1119" s="504" t="s">
        <v>3650</v>
      </c>
      <c r="B1119" s="536" t="s">
        <v>4556</v>
      </c>
      <c r="C1119" s="39"/>
      <c r="D1119" s="504" t="s">
        <v>4556</v>
      </c>
      <c r="E1119" s="39" t="s">
        <v>4557</v>
      </c>
      <c r="F1119" s="39"/>
      <c r="G1119" s="39" t="s">
        <v>2231</v>
      </c>
      <c r="H1119" s="76" t="s">
        <v>2439</v>
      </c>
      <c r="I1119" s="39"/>
      <c r="J1119" s="39" t="s">
        <v>2195</v>
      </c>
      <c r="K1119" s="76">
        <v>320</v>
      </c>
      <c r="L1119" s="39" t="s">
        <v>3655</v>
      </c>
      <c r="M1119" s="39" t="s">
        <v>4558</v>
      </c>
    </row>
    <row r="1120" spans="1:13" hidden="1">
      <c r="A1120" s="504" t="s">
        <v>3650</v>
      </c>
      <c r="B1120" s="536" t="s">
        <v>4559</v>
      </c>
      <c r="C1120" s="39"/>
      <c r="D1120" s="504" t="s">
        <v>4559</v>
      </c>
      <c r="E1120" s="39" t="s">
        <v>4560</v>
      </c>
      <c r="F1120" s="39"/>
      <c r="G1120" s="39" t="s">
        <v>2231</v>
      </c>
      <c r="H1120" s="76" t="s">
        <v>2439</v>
      </c>
      <c r="I1120" s="39"/>
      <c r="J1120" s="39" t="s">
        <v>2195</v>
      </c>
      <c r="K1120" s="76">
        <v>321</v>
      </c>
      <c r="L1120" s="39" t="s">
        <v>3655</v>
      </c>
      <c r="M1120" s="39" t="s">
        <v>4561</v>
      </c>
    </row>
    <row r="1121" spans="1:13" hidden="1">
      <c r="A1121" s="504" t="s">
        <v>3650</v>
      </c>
      <c r="B1121" s="536" t="s">
        <v>4562</v>
      </c>
      <c r="C1121" s="39"/>
      <c r="D1121" s="504" t="s">
        <v>4562</v>
      </c>
      <c r="E1121" s="39" t="s">
        <v>4563</v>
      </c>
      <c r="F1121" s="39"/>
      <c r="G1121" s="39" t="s">
        <v>2231</v>
      </c>
      <c r="H1121" s="76" t="s">
        <v>2439</v>
      </c>
      <c r="I1121" s="39"/>
      <c r="J1121" s="39" t="s">
        <v>2195</v>
      </c>
      <c r="K1121" s="76">
        <v>322</v>
      </c>
      <c r="L1121" s="39" t="s">
        <v>3655</v>
      </c>
      <c r="M1121" s="39" t="s">
        <v>4564</v>
      </c>
    </row>
    <row r="1122" spans="1:13" hidden="1">
      <c r="A1122" s="504" t="s">
        <v>3650</v>
      </c>
      <c r="B1122" s="536" t="s">
        <v>4565</v>
      </c>
      <c r="C1122" s="39"/>
      <c r="D1122" s="504" t="s">
        <v>4565</v>
      </c>
      <c r="E1122" s="39" t="s">
        <v>4566</v>
      </c>
      <c r="F1122" s="39"/>
      <c r="G1122" s="39" t="s">
        <v>2231</v>
      </c>
      <c r="H1122" s="76" t="s">
        <v>2439</v>
      </c>
      <c r="I1122" s="39"/>
      <c r="J1122" s="39" t="s">
        <v>2195</v>
      </c>
      <c r="K1122" s="76">
        <v>323</v>
      </c>
      <c r="L1122" s="39" t="s">
        <v>3655</v>
      </c>
      <c r="M1122" s="39" t="s">
        <v>4567</v>
      </c>
    </row>
    <row r="1123" spans="1:13" hidden="1">
      <c r="A1123" s="504" t="s">
        <v>3650</v>
      </c>
      <c r="B1123" s="536" t="s">
        <v>4568</v>
      </c>
      <c r="C1123" s="39"/>
      <c r="D1123" s="504" t="s">
        <v>4568</v>
      </c>
      <c r="E1123" s="39" t="s">
        <v>4569</v>
      </c>
      <c r="F1123" s="39"/>
      <c r="G1123" s="39" t="s">
        <v>2231</v>
      </c>
      <c r="H1123" s="76" t="s">
        <v>2439</v>
      </c>
      <c r="I1123" s="39"/>
      <c r="J1123" s="39" t="s">
        <v>2195</v>
      </c>
      <c r="K1123" s="76">
        <v>324</v>
      </c>
      <c r="L1123" s="39" t="s">
        <v>3655</v>
      </c>
      <c r="M1123" s="39" t="s">
        <v>4570</v>
      </c>
    </row>
    <row r="1124" spans="1:13" hidden="1">
      <c r="A1124" s="504" t="s">
        <v>3650</v>
      </c>
      <c r="B1124" s="536" t="s">
        <v>4571</v>
      </c>
      <c r="C1124" s="39"/>
      <c r="D1124" s="504" t="s">
        <v>4571</v>
      </c>
      <c r="E1124" s="39" t="s">
        <v>4572</v>
      </c>
      <c r="F1124" s="39"/>
      <c r="G1124" s="39" t="s">
        <v>2231</v>
      </c>
      <c r="H1124" s="76" t="s">
        <v>2439</v>
      </c>
      <c r="I1124" s="39"/>
      <c r="J1124" s="39" t="s">
        <v>2195</v>
      </c>
      <c r="K1124" s="76">
        <v>325</v>
      </c>
      <c r="L1124" s="39" t="s">
        <v>3655</v>
      </c>
      <c r="M1124" s="39" t="s">
        <v>4573</v>
      </c>
    </row>
    <row r="1125" spans="1:13" hidden="1">
      <c r="A1125" s="504" t="s">
        <v>3650</v>
      </c>
      <c r="B1125" s="536" t="s">
        <v>4574</v>
      </c>
      <c r="C1125" s="39"/>
      <c r="D1125" s="504" t="s">
        <v>4574</v>
      </c>
      <c r="E1125" s="39" t="s">
        <v>4575</v>
      </c>
      <c r="F1125" s="39"/>
      <c r="G1125" s="39" t="s">
        <v>2231</v>
      </c>
      <c r="H1125" s="76" t="s">
        <v>2439</v>
      </c>
      <c r="I1125" s="39"/>
      <c r="J1125" s="39" t="s">
        <v>2195</v>
      </c>
      <c r="K1125" s="76">
        <v>326</v>
      </c>
      <c r="L1125" s="39" t="s">
        <v>3655</v>
      </c>
      <c r="M1125" s="39" t="s">
        <v>4576</v>
      </c>
    </row>
    <row r="1126" spans="1:13" hidden="1">
      <c r="A1126" s="504" t="s">
        <v>3650</v>
      </c>
      <c r="B1126" s="536" t="s">
        <v>4577</v>
      </c>
      <c r="C1126" s="39"/>
      <c r="D1126" s="504" t="s">
        <v>4577</v>
      </c>
      <c r="E1126" s="39" t="s">
        <v>4578</v>
      </c>
      <c r="F1126" s="39"/>
      <c r="G1126" s="39" t="s">
        <v>2231</v>
      </c>
      <c r="H1126" s="76" t="s">
        <v>4163</v>
      </c>
      <c r="I1126" s="39"/>
      <c r="J1126" s="39" t="s">
        <v>2195</v>
      </c>
      <c r="K1126" s="76">
        <v>327</v>
      </c>
      <c r="L1126" s="39" t="s">
        <v>3655</v>
      </c>
      <c r="M1126" s="39" t="s">
        <v>4579</v>
      </c>
    </row>
    <row r="1127" spans="1:13" hidden="1">
      <c r="A1127" s="504" t="s">
        <v>3650</v>
      </c>
      <c r="B1127" s="536" t="s">
        <v>4580</v>
      </c>
      <c r="C1127" s="39"/>
      <c r="D1127" s="504" t="s">
        <v>4580</v>
      </c>
      <c r="E1127" s="39" t="s">
        <v>4581</v>
      </c>
      <c r="F1127" s="39"/>
      <c r="G1127" s="39" t="s">
        <v>2231</v>
      </c>
      <c r="H1127" s="76" t="s">
        <v>4163</v>
      </c>
      <c r="I1127" s="39"/>
      <c r="J1127" s="39" t="s">
        <v>2195</v>
      </c>
      <c r="K1127" s="76">
        <v>328</v>
      </c>
      <c r="L1127" s="39" t="s">
        <v>3655</v>
      </c>
      <c r="M1127" s="39" t="s">
        <v>4582</v>
      </c>
    </row>
    <row r="1128" spans="1:13">
      <c r="A1128" s="504" t="s">
        <v>3650</v>
      </c>
      <c r="B1128" s="536" t="s">
        <v>2014</v>
      </c>
      <c r="C1128" s="39"/>
      <c r="D1128" s="504" t="s">
        <v>2014</v>
      </c>
      <c r="E1128" s="496" t="s">
        <v>1420</v>
      </c>
      <c r="F1128" s="39"/>
      <c r="G1128" s="39" t="s">
        <v>2202</v>
      </c>
      <c r="H1128" s="76">
        <v>2</v>
      </c>
      <c r="I1128" s="39"/>
      <c r="J1128" s="39" t="s">
        <v>2195</v>
      </c>
      <c r="K1128" s="76">
        <v>329</v>
      </c>
      <c r="L1128" s="39" t="s">
        <v>3655</v>
      </c>
      <c r="M1128" s="39" t="s">
        <v>4583</v>
      </c>
    </row>
    <row r="1129" spans="1:13" hidden="1">
      <c r="A1129" s="504" t="s">
        <v>3650</v>
      </c>
      <c r="B1129" s="536" t="s">
        <v>4584</v>
      </c>
      <c r="C1129" s="39"/>
      <c r="D1129" s="504" t="s">
        <v>4584</v>
      </c>
      <c r="E1129" s="39" t="s">
        <v>4585</v>
      </c>
      <c r="F1129" s="39"/>
      <c r="G1129" s="39" t="s">
        <v>2231</v>
      </c>
      <c r="H1129" s="76" t="s">
        <v>2439</v>
      </c>
      <c r="I1129" s="39"/>
      <c r="J1129" s="39" t="s">
        <v>2195</v>
      </c>
      <c r="K1129" s="76">
        <v>330</v>
      </c>
      <c r="L1129" s="39" t="s">
        <v>3655</v>
      </c>
      <c r="M1129" s="39" t="s">
        <v>4586</v>
      </c>
    </row>
    <row r="1130" spans="1:13" hidden="1">
      <c r="A1130" s="504" t="s">
        <v>3650</v>
      </c>
      <c r="B1130" s="536" t="s">
        <v>4587</v>
      </c>
      <c r="C1130" s="39"/>
      <c r="D1130" s="504" t="s">
        <v>4587</v>
      </c>
      <c r="E1130" s="39" t="s">
        <v>4588</v>
      </c>
      <c r="F1130" s="39"/>
      <c r="G1130" s="39" t="s">
        <v>2231</v>
      </c>
      <c r="H1130" s="76" t="s">
        <v>4482</v>
      </c>
      <c r="I1130" s="39"/>
      <c r="J1130" s="39" t="s">
        <v>2195</v>
      </c>
      <c r="K1130" s="76">
        <v>331</v>
      </c>
      <c r="L1130" s="39" t="s">
        <v>3655</v>
      </c>
      <c r="M1130" s="39" t="s">
        <v>4589</v>
      </c>
    </row>
    <row r="1131" spans="1:13" hidden="1">
      <c r="A1131" s="504" t="s">
        <v>3650</v>
      </c>
      <c r="B1131" s="536" t="s">
        <v>4590</v>
      </c>
      <c r="C1131" s="39"/>
      <c r="D1131" s="504" t="s">
        <v>4590</v>
      </c>
      <c r="E1131" s="39" t="s">
        <v>4591</v>
      </c>
      <c r="F1131" s="39"/>
      <c r="G1131" s="39" t="s">
        <v>2231</v>
      </c>
      <c r="H1131" s="76" t="s">
        <v>4482</v>
      </c>
      <c r="I1131" s="39"/>
      <c r="J1131" s="39" t="s">
        <v>2195</v>
      </c>
      <c r="K1131" s="76">
        <v>332</v>
      </c>
      <c r="L1131" s="39" t="s">
        <v>3655</v>
      </c>
      <c r="M1131" s="39" t="s">
        <v>4592</v>
      </c>
    </row>
    <row r="1132" spans="1:13" hidden="1">
      <c r="A1132" s="504" t="s">
        <v>3650</v>
      </c>
      <c r="B1132" s="536" t="s">
        <v>4593</v>
      </c>
      <c r="C1132" s="39"/>
      <c r="D1132" s="504" t="s">
        <v>4593</v>
      </c>
      <c r="E1132" s="39" t="s">
        <v>4594</v>
      </c>
      <c r="F1132" s="39"/>
      <c r="G1132" s="39" t="s">
        <v>2231</v>
      </c>
      <c r="H1132" s="76" t="s">
        <v>4482</v>
      </c>
      <c r="I1132" s="39"/>
      <c r="J1132" s="39" t="s">
        <v>2195</v>
      </c>
      <c r="K1132" s="76">
        <v>333</v>
      </c>
      <c r="L1132" s="39" t="s">
        <v>3655</v>
      </c>
      <c r="M1132" s="39" t="s">
        <v>4595</v>
      </c>
    </row>
    <row r="1133" spans="1:13" hidden="1">
      <c r="A1133" s="504" t="s">
        <v>3650</v>
      </c>
      <c r="B1133" s="536" t="s">
        <v>4596</v>
      </c>
      <c r="C1133" s="39"/>
      <c r="D1133" s="504" t="s">
        <v>4596</v>
      </c>
      <c r="E1133" s="39" t="s">
        <v>4597</v>
      </c>
      <c r="F1133" s="39"/>
      <c r="G1133" s="39" t="s">
        <v>2231</v>
      </c>
      <c r="H1133" s="76" t="s">
        <v>2439</v>
      </c>
      <c r="I1133" s="39"/>
      <c r="J1133" s="39" t="s">
        <v>2195</v>
      </c>
      <c r="K1133" s="76">
        <v>334</v>
      </c>
      <c r="L1133" s="39" t="s">
        <v>3655</v>
      </c>
      <c r="M1133" s="39" t="s">
        <v>4598</v>
      </c>
    </row>
    <row r="1134" spans="1:13" hidden="1">
      <c r="A1134" s="504" t="s">
        <v>3650</v>
      </c>
      <c r="B1134" s="536" t="s">
        <v>4599</v>
      </c>
      <c r="C1134" s="39"/>
      <c r="D1134" s="504" t="s">
        <v>4599</v>
      </c>
      <c r="E1134" s="39" t="s">
        <v>4600</v>
      </c>
      <c r="F1134" s="39"/>
      <c r="G1134" s="39" t="s">
        <v>2228</v>
      </c>
      <c r="H1134" s="76">
        <v>4</v>
      </c>
      <c r="I1134" s="39"/>
      <c r="J1134" s="39" t="s">
        <v>2195</v>
      </c>
      <c r="K1134" s="76">
        <v>335</v>
      </c>
      <c r="L1134" s="39" t="s">
        <v>3655</v>
      </c>
      <c r="M1134" s="39" t="s">
        <v>4601</v>
      </c>
    </row>
    <row r="1135" spans="1:13" hidden="1">
      <c r="A1135" s="504" t="s">
        <v>3650</v>
      </c>
      <c r="B1135" s="536" t="s">
        <v>4602</v>
      </c>
      <c r="C1135" s="39"/>
      <c r="D1135" s="504" t="s">
        <v>4602</v>
      </c>
      <c r="E1135" s="39" t="s">
        <v>4603</v>
      </c>
      <c r="F1135" s="39"/>
      <c r="G1135" s="39" t="s">
        <v>2271</v>
      </c>
      <c r="H1135" s="76">
        <v>10</v>
      </c>
      <c r="I1135" s="39"/>
      <c r="J1135" s="39" t="s">
        <v>2195</v>
      </c>
      <c r="K1135" s="76">
        <v>336</v>
      </c>
      <c r="L1135" s="39" t="s">
        <v>3655</v>
      </c>
      <c r="M1135" s="39" t="s">
        <v>4604</v>
      </c>
    </row>
    <row r="1136" spans="1:13" hidden="1">
      <c r="A1136" s="504" t="s">
        <v>3650</v>
      </c>
      <c r="B1136" s="536" t="s">
        <v>4605</v>
      </c>
      <c r="C1136" s="39"/>
      <c r="D1136" s="504" t="s">
        <v>4605</v>
      </c>
      <c r="E1136" s="39" t="s">
        <v>4606</v>
      </c>
      <c r="F1136" s="39"/>
      <c r="G1136" s="39" t="s">
        <v>2455</v>
      </c>
      <c r="H1136" s="76">
        <v>8</v>
      </c>
      <c r="I1136" s="39"/>
      <c r="J1136" s="39" t="s">
        <v>2195</v>
      </c>
      <c r="K1136" s="76">
        <v>337</v>
      </c>
      <c r="L1136" s="39" t="s">
        <v>3655</v>
      </c>
      <c r="M1136" s="39" t="s">
        <v>4607</v>
      </c>
    </row>
    <row r="1137" spans="1:13" hidden="1">
      <c r="A1137" s="504" t="s">
        <v>3650</v>
      </c>
      <c r="B1137" s="536" t="s">
        <v>4608</v>
      </c>
      <c r="C1137" s="39"/>
      <c r="D1137" s="504" t="s">
        <v>4608</v>
      </c>
      <c r="E1137" s="39" t="s">
        <v>4609</v>
      </c>
      <c r="F1137" s="39"/>
      <c r="G1137" s="39" t="s">
        <v>2455</v>
      </c>
      <c r="H1137" s="76">
        <v>8</v>
      </c>
      <c r="I1137" s="39"/>
      <c r="J1137" s="39" t="s">
        <v>2195</v>
      </c>
      <c r="K1137" s="76">
        <v>338</v>
      </c>
      <c r="L1137" s="39" t="s">
        <v>3655</v>
      </c>
      <c r="M1137" s="39" t="s">
        <v>4610</v>
      </c>
    </row>
    <row r="1138" spans="1:13" hidden="1">
      <c r="A1138" s="504" t="s">
        <v>3650</v>
      </c>
      <c r="B1138" s="536" t="s">
        <v>4611</v>
      </c>
      <c r="C1138" s="39"/>
      <c r="D1138" s="504" t="s">
        <v>4611</v>
      </c>
      <c r="E1138" s="39" t="s">
        <v>4612</v>
      </c>
      <c r="F1138" s="39"/>
      <c r="G1138" s="39" t="s">
        <v>2228</v>
      </c>
      <c r="H1138" s="76">
        <v>4</v>
      </c>
      <c r="I1138" s="39"/>
      <c r="J1138" s="39" t="s">
        <v>2195</v>
      </c>
      <c r="K1138" s="76">
        <v>339</v>
      </c>
      <c r="L1138" s="39" t="s">
        <v>3655</v>
      </c>
      <c r="M1138" s="39" t="s">
        <v>4613</v>
      </c>
    </row>
    <row r="1139" spans="1:13" hidden="1">
      <c r="A1139" s="504" t="s">
        <v>3650</v>
      </c>
      <c r="B1139" s="536" t="s">
        <v>4614</v>
      </c>
      <c r="C1139" s="39"/>
      <c r="D1139" s="504" t="s">
        <v>4614</v>
      </c>
      <c r="E1139" s="39" t="s">
        <v>4615</v>
      </c>
      <c r="F1139" s="39"/>
      <c r="G1139" s="39" t="s">
        <v>2231</v>
      </c>
      <c r="H1139" s="76" t="s">
        <v>2439</v>
      </c>
      <c r="I1139" s="39"/>
      <c r="J1139" s="39" t="s">
        <v>2195</v>
      </c>
      <c r="K1139" s="76">
        <v>340</v>
      </c>
      <c r="L1139" s="39" t="s">
        <v>3655</v>
      </c>
      <c r="M1139" s="39" t="s">
        <v>4616</v>
      </c>
    </row>
    <row r="1140" spans="1:13" hidden="1">
      <c r="A1140" s="504" t="s">
        <v>3650</v>
      </c>
      <c r="B1140" s="536" t="s">
        <v>4617</v>
      </c>
      <c r="C1140" s="39"/>
      <c r="D1140" s="504" t="s">
        <v>4617</v>
      </c>
      <c r="E1140" s="39" t="s">
        <v>4618</v>
      </c>
      <c r="F1140" s="39"/>
      <c r="G1140" s="39" t="s">
        <v>2231</v>
      </c>
      <c r="H1140" s="76" t="s">
        <v>2439</v>
      </c>
      <c r="I1140" s="39"/>
      <c r="J1140" s="39" t="s">
        <v>2195</v>
      </c>
      <c r="K1140" s="76">
        <v>341</v>
      </c>
      <c r="L1140" s="39" t="s">
        <v>3655</v>
      </c>
      <c r="M1140" s="39" t="s">
        <v>4619</v>
      </c>
    </row>
    <row r="1141" spans="1:13" hidden="1">
      <c r="A1141" s="504" t="s">
        <v>3650</v>
      </c>
      <c r="B1141" s="536" t="s">
        <v>4620</v>
      </c>
      <c r="C1141" s="39"/>
      <c r="D1141" s="504" t="s">
        <v>4620</v>
      </c>
      <c r="E1141" s="39" t="s">
        <v>4621</v>
      </c>
      <c r="F1141" s="39"/>
      <c r="G1141" s="39" t="s">
        <v>2231</v>
      </c>
      <c r="H1141" s="76" t="s">
        <v>2386</v>
      </c>
      <c r="I1141" s="39"/>
      <c r="J1141" s="39" t="s">
        <v>2195</v>
      </c>
      <c r="K1141" s="76">
        <v>342</v>
      </c>
      <c r="L1141" s="39" t="s">
        <v>3655</v>
      </c>
      <c r="M1141" s="39" t="s">
        <v>4622</v>
      </c>
    </row>
    <row r="1142" spans="1:13" hidden="1">
      <c r="A1142" s="504" t="s">
        <v>3650</v>
      </c>
      <c r="B1142" s="536" t="s">
        <v>4623</v>
      </c>
      <c r="C1142" s="39"/>
      <c r="D1142" s="504" t="s">
        <v>4623</v>
      </c>
      <c r="E1142" s="39" t="s">
        <v>4624</v>
      </c>
      <c r="F1142" s="39"/>
      <c r="G1142" s="39" t="s">
        <v>2231</v>
      </c>
      <c r="H1142" s="76" t="s">
        <v>2386</v>
      </c>
      <c r="I1142" s="39"/>
      <c r="J1142" s="39" t="s">
        <v>2195</v>
      </c>
      <c r="K1142" s="76">
        <v>343</v>
      </c>
      <c r="L1142" s="39" t="s">
        <v>3655</v>
      </c>
      <c r="M1142" s="39" t="s">
        <v>4625</v>
      </c>
    </row>
    <row r="1143" spans="1:13" hidden="1">
      <c r="A1143" s="504" t="s">
        <v>3650</v>
      </c>
      <c r="B1143" s="536" t="s">
        <v>4626</v>
      </c>
      <c r="C1143" s="39"/>
      <c r="D1143" s="504" t="s">
        <v>4626</v>
      </c>
      <c r="E1143" s="39" t="s">
        <v>4627</v>
      </c>
      <c r="F1143" s="39"/>
      <c r="G1143" s="39" t="s">
        <v>2455</v>
      </c>
      <c r="H1143" s="76">
        <v>6</v>
      </c>
      <c r="I1143" s="39"/>
      <c r="J1143" s="39" t="s">
        <v>2195</v>
      </c>
      <c r="K1143" s="76">
        <v>344</v>
      </c>
      <c r="L1143" s="39" t="s">
        <v>3655</v>
      </c>
      <c r="M1143" s="39" t="s">
        <v>4628</v>
      </c>
    </row>
    <row r="1144" spans="1:13" hidden="1">
      <c r="A1144" s="504" t="s">
        <v>3650</v>
      </c>
      <c r="B1144" s="536" t="s">
        <v>4629</v>
      </c>
      <c r="C1144" s="39"/>
      <c r="D1144" s="504" t="s">
        <v>4629</v>
      </c>
      <c r="E1144" s="39" t="s">
        <v>4630</v>
      </c>
      <c r="F1144" s="39"/>
      <c r="G1144" s="39" t="s">
        <v>2231</v>
      </c>
      <c r="H1144" s="76" t="s">
        <v>2439</v>
      </c>
      <c r="I1144" s="39"/>
      <c r="J1144" s="39" t="s">
        <v>2195</v>
      </c>
      <c r="K1144" s="76">
        <v>345</v>
      </c>
      <c r="L1144" s="39" t="s">
        <v>3655</v>
      </c>
      <c r="M1144" s="39" t="s">
        <v>4631</v>
      </c>
    </row>
    <row r="1145" spans="1:13" hidden="1">
      <c r="A1145" s="504" t="s">
        <v>3650</v>
      </c>
      <c r="B1145" s="536" t="s">
        <v>4632</v>
      </c>
      <c r="C1145" s="39"/>
      <c r="D1145" s="504" t="s">
        <v>4632</v>
      </c>
      <c r="E1145" s="39" t="s">
        <v>4633</v>
      </c>
      <c r="F1145" s="39"/>
      <c r="G1145" s="39" t="s">
        <v>2231</v>
      </c>
      <c r="H1145" s="76" t="s">
        <v>2439</v>
      </c>
      <c r="I1145" s="39"/>
      <c r="J1145" s="39" t="s">
        <v>2195</v>
      </c>
      <c r="K1145" s="76">
        <v>346</v>
      </c>
      <c r="L1145" s="39" t="s">
        <v>3655</v>
      </c>
      <c r="M1145" s="39" t="s">
        <v>4634</v>
      </c>
    </row>
    <row r="1146" spans="1:13" hidden="1">
      <c r="A1146" s="504" t="s">
        <v>3650</v>
      </c>
      <c r="B1146" s="536" t="s">
        <v>4635</v>
      </c>
      <c r="C1146" s="39"/>
      <c r="D1146" s="504" t="s">
        <v>4635</v>
      </c>
      <c r="E1146" s="39" t="s">
        <v>4636</v>
      </c>
      <c r="F1146" s="39"/>
      <c r="G1146" s="39" t="s">
        <v>2231</v>
      </c>
      <c r="H1146" s="76" t="s">
        <v>2439</v>
      </c>
      <c r="I1146" s="39"/>
      <c r="J1146" s="39" t="s">
        <v>2195</v>
      </c>
      <c r="K1146" s="76">
        <v>347</v>
      </c>
      <c r="L1146" s="39" t="s">
        <v>3655</v>
      </c>
      <c r="M1146" s="39" t="s">
        <v>4637</v>
      </c>
    </row>
    <row r="1147" spans="1:13" hidden="1">
      <c r="A1147" s="504" t="s">
        <v>3650</v>
      </c>
      <c r="B1147" s="536" t="s">
        <v>3500</v>
      </c>
      <c r="C1147" s="39"/>
      <c r="D1147" s="504" t="s">
        <v>3500</v>
      </c>
      <c r="E1147" s="39" t="s">
        <v>3501</v>
      </c>
      <c r="F1147" s="39"/>
      <c r="G1147" s="39" t="s">
        <v>2231</v>
      </c>
      <c r="H1147" s="76" t="s">
        <v>4482</v>
      </c>
      <c r="I1147" s="39"/>
      <c r="J1147" s="39" t="s">
        <v>2195</v>
      </c>
      <c r="K1147" s="76">
        <v>348</v>
      </c>
      <c r="L1147" s="39" t="s">
        <v>3655</v>
      </c>
      <c r="M1147" s="39" t="s">
        <v>4638</v>
      </c>
    </row>
    <row r="1148" spans="1:13" hidden="1">
      <c r="A1148" s="504" t="s">
        <v>3650</v>
      </c>
      <c r="B1148" s="536" t="s">
        <v>4639</v>
      </c>
      <c r="C1148" s="39"/>
      <c r="D1148" s="504" t="s">
        <v>4639</v>
      </c>
      <c r="E1148" s="39" t="s">
        <v>4640</v>
      </c>
      <c r="F1148" s="39"/>
      <c r="G1148" s="39" t="s">
        <v>2228</v>
      </c>
      <c r="H1148" s="76">
        <v>4</v>
      </c>
      <c r="I1148" s="39"/>
      <c r="J1148" s="39" t="s">
        <v>2195</v>
      </c>
      <c r="K1148" s="76">
        <v>349</v>
      </c>
      <c r="L1148" s="39" t="s">
        <v>3655</v>
      </c>
      <c r="M1148" s="39" t="s">
        <v>4641</v>
      </c>
    </row>
    <row r="1149" spans="1:13" hidden="1">
      <c r="A1149" s="504" t="s">
        <v>3650</v>
      </c>
      <c r="B1149" s="536" t="s">
        <v>4642</v>
      </c>
      <c r="C1149" s="39"/>
      <c r="D1149" s="504" t="s">
        <v>4642</v>
      </c>
      <c r="E1149" s="39" t="s">
        <v>4643</v>
      </c>
      <c r="F1149" s="39"/>
      <c r="G1149" s="39" t="s">
        <v>2228</v>
      </c>
      <c r="H1149" s="76">
        <v>4</v>
      </c>
      <c r="I1149" s="39"/>
      <c r="J1149" s="39" t="s">
        <v>2195</v>
      </c>
      <c r="K1149" s="76">
        <v>350</v>
      </c>
      <c r="L1149" s="39" t="s">
        <v>3655</v>
      </c>
      <c r="M1149" s="39" t="s">
        <v>4644</v>
      </c>
    </row>
    <row r="1150" spans="1:13" hidden="1">
      <c r="A1150" s="504" t="s">
        <v>3650</v>
      </c>
      <c r="B1150" s="536" t="s">
        <v>4645</v>
      </c>
      <c r="C1150" s="39"/>
      <c r="D1150" s="504" t="s">
        <v>4645</v>
      </c>
      <c r="E1150" s="39" t="s">
        <v>4646</v>
      </c>
      <c r="F1150" s="39"/>
      <c r="G1150" s="39" t="s">
        <v>2231</v>
      </c>
      <c r="H1150" s="76" t="s">
        <v>2439</v>
      </c>
      <c r="I1150" s="39"/>
      <c r="J1150" s="39" t="s">
        <v>2195</v>
      </c>
      <c r="K1150" s="76">
        <v>351</v>
      </c>
      <c r="L1150" s="39" t="s">
        <v>3655</v>
      </c>
      <c r="M1150" s="39" t="s">
        <v>4647</v>
      </c>
    </row>
    <row r="1151" spans="1:13" hidden="1">
      <c r="A1151" s="504" t="s">
        <v>3650</v>
      </c>
      <c r="B1151" s="536" t="s">
        <v>4648</v>
      </c>
      <c r="C1151" s="39"/>
      <c r="D1151" s="504" t="s">
        <v>4648</v>
      </c>
      <c r="E1151" s="39" t="s">
        <v>4649</v>
      </c>
      <c r="F1151" s="39"/>
      <c r="G1151" s="39" t="s">
        <v>2228</v>
      </c>
      <c r="H1151" s="76">
        <v>4</v>
      </c>
      <c r="I1151" s="39"/>
      <c r="J1151" s="39" t="s">
        <v>2195</v>
      </c>
      <c r="K1151" s="76">
        <v>352</v>
      </c>
      <c r="L1151" s="39" t="s">
        <v>3655</v>
      </c>
      <c r="M1151" s="39" t="s">
        <v>4650</v>
      </c>
    </row>
    <row r="1152" spans="1:13" hidden="1">
      <c r="A1152" s="504" t="s">
        <v>3650</v>
      </c>
      <c r="B1152" s="536" t="s">
        <v>4651</v>
      </c>
      <c r="C1152" s="39"/>
      <c r="D1152" s="504" t="s">
        <v>4651</v>
      </c>
      <c r="E1152" s="39" t="s">
        <v>4652</v>
      </c>
      <c r="F1152" s="39"/>
      <c r="G1152" s="39" t="s">
        <v>2231</v>
      </c>
      <c r="H1152" s="76" t="s">
        <v>2439</v>
      </c>
      <c r="I1152" s="39"/>
      <c r="J1152" s="39" t="s">
        <v>2195</v>
      </c>
      <c r="K1152" s="76">
        <v>353</v>
      </c>
      <c r="L1152" s="39" t="s">
        <v>3655</v>
      </c>
      <c r="M1152" s="39" t="s">
        <v>4653</v>
      </c>
    </row>
    <row r="1153" spans="1:13" hidden="1">
      <c r="A1153" s="504" t="s">
        <v>3650</v>
      </c>
      <c r="B1153" s="536" t="s">
        <v>4654</v>
      </c>
      <c r="C1153" s="39"/>
      <c r="D1153" s="504" t="s">
        <v>4654</v>
      </c>
      <c r="E1153" s="39" t="s">
        <v>4655</v>
      </c>
      <c r="F1153" s="39"/>
      <c r="G1153" s="39" t="s">
        <v>2228</v>
      </c>
      <c r="H1153" s="76">
        <v>4</v>
      </c>
      <c r="I1153" s="39"/>
      <c r="J1153" s="39" t="s">
        <v>2195</v>
      </c>
      <c r="K1153" s="76">
        <v>354</v>
      </c>
      <c r="L1153" s="39" t="s">
        <v>3655</v>
      </c>
      <c r="M1153" s="39" t="s">
        <v>4656</v>
      </c>
    </row>
    <row r="1154" spans="1:13" hidden="1">
      <c r="A1154" s="504" t="s">
        <v>3650</v>
      </c>
      <c r="B1154" s="536" t="s">
        <v>4657</v>
      </c>
      <c r="C1154" s="39"/>
      <c r="D1154" s="504" t="s">
        <v>4657</v>
      </c>
      <c r="E1154" s="39" t="s">
        <v>4658</v>
      </c>
      <c r="F1154" s="39"/>
      <c r="G1154" s="39" t="s">
        <v>2231</v>
      </c>
      <c r="H1154" s="76" t="s">
        <v>2506</v>
      </c>
      <c r="I1154" s="39"/>
      <c r="J1154" s="39" t="s">
        <v>2195</v>
      </c>
      <c r="K1154" s="76">
        <v>355</v>
      </c>
      <c r="L1154" s="39" t="s">
        <v>3655</v>
      </c>
      <c r="M1154" s="39" t="s">
        <v>4659</v>
      </c>
    </row>
    <row r="1155" spans="1:13" hidden="1">
      <c r="A1155" s="504" t="s">
        <v>3650</v>
      </c>
      <c r="B1155" s="536" t="s">
        <v>4660</v>
      </c>
      <c r="C1155" s="39"/>
      <c r="D1155" s="504" t="s">
        <v>4660</v>
      </c>
      <c r="E1155" s="39" t="s">
        <v>4661</v>
      </c>
      <c r="F1155" s="39"/>
      <c r="G1155" s="39" t="s">
        <v>2455</v>
      </c>
      <c r="H1155" s="76">
        <v>8</v>
      </c>
      <c r="I1155" s="39"/>
      <c r="J1155" s="39" t="s">
        <v>2195</v>
      </c>
      <c r="K1155" s="76">
        <v>356</v>
      </c>
      <c r="L1155" s="39" t="s">
        <v>3655</v>
      </c>
      <c r="M1155" s="39" t="s">
        <v>4662</v>
      </c>
    </row>
    <row r="1156" spans="1:13" hidden="1">
      <c r="A1156" s="504" t="s">
        <v>3650</v>
      </c>
      <c r="B1156" s="536" t="s">
        <v>4663</v>
      </c>
      <c r="C1156" s="39"/>
      <c r="D1156" s="504" t="s">
        <v>4663</v>
      </c>
      <c r="E1156" s="39" t="s">
        <v>4664</v>
      </c>
      <c r="F1156" s="39"/>
      <c r="G1156" s="39" t="s">
        <v>2455</v>
      </c>
      <c r="H1156" s="76">
        <v>8</v>
      </c>
      <c r="I1156" s="39"/>
      <c r="J1156" s="39" t="s">
        <v>2195</v>
      </c>
      <c r="K1156" s="76">
        <v>357</v>
      </c>
      <c r="L1156" s="39" t="s">
        <v>3655</v>
      </c>
      <c r="M1156" s="39" t="s">
        <v>4665</v>
      </c>
    </row>
    <row r="1157" spans="1:13" hidden="1">
      <c r="A1157" s="504" t="s">
        <v>3650</v>
      </c>
      <c r="B1157" s="536" t="s">
        <v>4666</v>
      </c>
      <c r="C1157" s="39"/>
      <c r="D1157" s="504" t="s">
        <v>4666</v>
      </c>
      <c r="E1157" s="39" t="s">
        <v>4667</v>
      </c>
      <c r="F1157" s="39"/>
      <c r="G1157" s="39" t="s">
        <v>2271</v>
      </c>
      <c r="H1157" s="76">
        <v>10</v>
      </c>
      <c r="I1157" s="39"/>
      <c r="J1157" s="39" t="s">
        <v>2195</v>
      </c>
      <c r="K1157" s="76">
        <v>358</v>
      </c>
      <c r="L1157" s="39" t="s">
        <v>3655</v>
      </c>
      <c r="M1157" s="39" t="s">
        <v>4668</v>
      </c>
    </row>
    <row r="1158" spans="1:13">
      <c r="A1158" s="504" t="s">
        <v>3650</v>
      </c>
      <c r="B1158" s="536" t="s">
        <v>2014</v>
      </c>
      <c r="C1158" s="39"/>
      <c r="D1158" s="504" t="s">
        <v>2014</v>
      </c>
      <c r="E1158" s="496" t="s">
        <v>1420</v>
      </c>
      <c r="F1158" s="39"/>
      <c r="G1158" s="39" t="s">
        <v>2202</v>
      </c>
      <c r="H1158" s="76">
        <v>1</v>
      </c>
      <c r="I1158" s="39"/>
      <c r="J1158" s="39" t="s">
        <v>2195</v>
      </c>
      <c r="K1158" s="76">
        <v>359</v>
      </c>
      <c r="L1158" s="39" t="s">
        <v>3655</v>
      </c>
      <c r="M1158" s="39" t="s">
        <v>4669</v>
      </c>
    </row>
    <row r="1159" spans="1:13" hidden="1">
      <c r="A1159" s="504" t="s">
        <v>3650</v>
      </c>
      <c r="B1159" s="536" t="s">
        <v>4670</v>
      </c>
      <c r="C1159" s="39"/>
      <c r="D1159" s="504" t="s">
        <v>4670</v>
      </c>
      <c r="E1159" s="39" t="s">
        <v>4671</v>
      </c>
      <c r="F1159" s="39"/>
      <c r="G1159" s="39" t="s">
        <v>2228</v>
      </c>
      <c r="H1159" s="76">
        <v>4</v>
      </c>
      <c r="I1159" s="39"/>
      <c r="J1159" s="39" t="s">
        <v>2195</v>
      </c>
      <c r="K1159" s="76">
        <v>360</v>
      </c>
      <c r="L1159" s="39" t="s">
        <v>3655</v>
      </c>
      <c r="M1159" s="39" t="s">
        <v>4672</v>
      </c>
    </row>
    <row r="1160" spans="1:13" hidden="1">
      <c r="A1160" s="504" t="s">
        <v>3650</v>
      </c>
      <c r="B1160" s="536" t="s">
        <v>4673</v>
      </c>
      <c r="C1160" s="39"/>
      <c r="D1160" s="504" t="s">
        <v>4673</v>
      </c>
      <c r="E1160" s="39" t="s">
        <v>4674</v>
      </c>
      <c r="F1160" s="39"/>
      <c r="G1160" s="39" t="s">
        <v>2228</v>
      </c>
      <c r="H1160" s="76">
        <v>4</v>
      </c>
      <c r="I1160" s="39"/>
      <c r="J1160" s="39" t="s">
        <v>2195</v>
      </c>
      <c r="K1160" s="76">
        <v>361</v>
      </c>
      <c r="L1160" s="39" t="s">
        <v>3655</v>
      </c>
      <c r="M1160" s="39" t="s">
        <v>4675</v>
      </c>
    </row>
    <row r="1161" spans="1:13" hidden="1">
      <c r="A1161" s="504" t="s">
        <v>3650</v>
      </c>
      <c r="B1161" s="536" t="s">
        <v>4676</v>
      </c>
      <c r="C1161" s="39"/>
      <c r="D1161" s="504" t="s">
        <v>4676</v>
      </c>
      <c r="E1161" s="39" t="s">
        <v>4677</v>
      </c>
      <c r="F1161" s="39"/>
      <c r="G1161" s="39" t="s">
        <v>2231</v>
      </c>
      <c r="H1161" s="76" t="s">
        <v>2386</v>
      </c>
      <c r="I1161" s="39"/>
      <c r="J1161" s="39" t="s">
        <v>2195</v>
      </c>
      <c r="K1161" s="76">
        <v>362</v>
      </c>
      <c r="L1161" s="39" t="s">
        <v>3655</v>
      </c>
      <c r="M1161" s="39" t="s">
        <v>4678</v>
      </c>
    </row>
    <row r="1162" spans="1:13" hidden="1">
      <c r="A1162" s="504" t="s">
        <v>3650</v>
      </c>
      <c r="B1162" s="536" t="s">
        <v>4679</v>
      </c>
      <c r="C1162" s="39"/>
      <c r="D1162" s="504" t="s">
        <v>4679</v>
      </c>
      <c r="E1162" s="39" t="s">
        <v>4680</v>
      </c>
      <c r="F1162" s="39"/>
      <c r="G1162" s="39" t="s">
        <v>2228</v>
      </c>
      <c r="H1162" s="76">
        <v>4</v>
      </c>
      <c r="I1162" s="39"/>
      <c r="J1162" s="39" t="s">
        <v>2195</v>
      </c>
      <c r="K1162" s="76">
        <v>363</v>
      </c>
      <c r="L1162" s="39" t="s">
        <v>3655</v>
      </c>
      <c r="M1162" s="39" t="s">
        <v>4681</v>
      </c>
    </row>
    <row r="1163" spans="1:13" hidden="1">
      <c r="A1163" s="504" t="s">
        <v>3650</v>
      </c>
      <c r="B1163" s="536" t="s">
        <v>4682</v>
      </c>
      <c r="C1163" s="39"/>
      <c r="D1163" s="504" t="s">
        <v>4682</v>
      </c>
      <c r="E1163" s="39" t="s">
        <v>4683</v>
      </c>
      <c r="F1163" s="39"/>
      <c r="G1163" s="39" t="s">
        <v>2231</v>
      </c>
      <c r="H1163" s="76" t="s">
        <v>2386</v>
      </c>
      <c r="I1163" s="39"/>
      <c r="J1163" s="39" t="s">
        <v>2195</v>
      </c>
      <c r="K1163" s="76">
        <v>364</v>
      </c>
      <c r="L1163" s="39" t="s">
        <v>3655</v>
      </c>
      <c r="M1163" s="39" t="s">
        <v>4684</v>
      </c>
    </row>
    <row r="1164" spans="1:13" hidden="1">
      <c r="A1164" s="504" t="s">
        <v>3650</v>
      </c>
      <c r="B1164" s="536" t="s">
        <v>4685</v>
      </c>
      <c r="C1164" s="39"/>
      <c r="D1164" s="504" t="s">
        <v>4685</v>
      </c>
      <c r="E1164" s="39" t="s">
        <v>4686</v>
      </c>
      <c r="F1164" s="39"/>
      <c r="G1164" s="39" t="s">
        <v>2231</v>
      </c>
      <c r="H1164" s="76" t="s">
        <v>2439</v>
      </c>
      <c r="I1164" s="39"/>
      <c r="J1164" s="39" t="s">
        <v>2195</v>
      </c>
      <c r="K1164" s="76">
        <v>365</v>
      </c>
      <c r="L1164" s="39" t="s">
        <v>3655</v>
      </c>
      <c r="M1164" s="39" t="s">
        <v>4687</v>
      </c>
    </row>
    <row r="1165" spans="1:13" hidden="1">
      <c r="A1165" s="504" t="s">
        <v>3650</v>
      </c>
      <c r="B1165" s="536" t="s">
        <v>4688</v>
      </c>
      <c r="C1165" s="39"/>
      <c r="D1165" s="504" t="s">
        <v>4688</v>
      </c>
      <c r="E1165" s="39" t="s">
        <v>4689</v>
      </c>
      <c r="F1165" s="39"/>
      <c r="G1165" s="39" t="s">
        <v>2231</v>
      </c>
      <c r="H1165" s="76" t="s">
        <v>2439</v>
      </c>
      <c r="I1165" s="39"/>
      <c r="J1165" s="39" t="s">
        <v>2195</v>
      </c>
      <c r="K1165" s="76">
        <v>366</v>
      </c>
      <c r="L1165" s="39" t="s">
        <v>3655</v>
      </c>
      <c r="M1165" s="39" t="s">
        <v>4690</v>
      </c>
    </row>
    <row r="1166" spans="1:13" hidden="1">
      <c r="A1166" s="504" t="s">
        <v>3650</v>
      </c>
      <c r="B1166" s="536" t="s">
        <v>4691</v>
      </c>
      <c r="C1166" s="39"/>
      <c r="D1166" s="504" t="s">
        <v>4691</v>
      </c>
      <c r="E1166" s="39" t="s">
        <v>4692</v>
      </c>
      <c r="F1166" s="39"/>
      <c r="G1166" s="39" t="s">
        <v>2228</v>
      </c>
      <c r="H1166" s="76">
        <v>1</v>
      </c>
      <c r="I1166" s="39"/>
      <c r="J1166" s="39" t="s">
        <v>2195</v>
      </c>
      <c r="K1166" s="76">
        <v>367</v>
      </c>
      <c r="L1166" s="39" t="s">
        <v>3655</v>
      </c>
      <c r="M1166" s="39" t="s">
        <v>4693</v>
      </c>
    </row>
    <row r="1167" spans="1:13" hidden="1">
      <c r="A1167" s="504" t="s">
        <v>3650</v>
      </c>
      <c r="B1167" s="536" t="s">
        <v>4694</v>
      </c>
      <c r="C1167" s="39"/>
      <c r="D1167" s="504" t="s">
        <v>4694</v>
      </c>
      <c r="E1167" s="39" t="s">
        <v>4695</v>
      </c>
      <c r="F1167" s="39"/>
      <c r="G1167" s="39" t="s">
        <v>2228</v>
      </c>
      <c r="H1167" s="76">
        <v>1</v>
      </c>
      <c r="I1167" s="39"/>
      <c r="J1167" s="39" t="s">
        <v>2195</v>
      </c>
      <c r="K1167" s="76">
        <v>368</v>
      </c>
      <c r="L1167" s="39" t="s">
        <v>3655</v>
      </c>
      <c r="M1167" s="39" t="s">
        <v>4696</v>
      </c>
    </row>
    <row r="1168" spans="1:13" hidden="1">
      <c r="A1168" s="504" t="s">
        <v>3650</v>
      </c>
      <c r="B1168" s="536" t="s">
        <v>4697</v>
      </c>
      <c r="C1168" s="39"/>
      <c r="D1168" s="504" t="s">
        <v>4697</v>
      </c>
      <c r="E1168" s="39" t="s">
        <v>4698</v>
      </c>
      <c r="F1168" s="39"/>
      <c r="G1168" s="39" t="s">
        <v>2228</v>
      </c>
      <c r="H1168" s="76">
        <v>1</v>
      </c>
      <c r="I1168" s="39"/>
      <c r="J1168" s="39" t="s">
        <v>2195</v>
      </c>
      <c r="K1168" s="76">
        <v>369</v>
      </c>
      <c r="L1168" s="39" t="s">
        <v>3655</v>
      </c>
      <c r="M1168" s="39" t="s">
        <v>4699</v>
      </c>
    </row>
    <row r="1169" spans="1:13" hidden="1">
      <c r="A1169" s="504" t="s">
        <v>3650</v>
      </c>
      <c r="B1169" s="536" t="s">
        <v>4700</v>
      </c>
      <c r="C1169" s="39"/>
      <c r="D1169" s="504" t="s">
        <v>4700</v>
      </c>
      <c r="E1169" s="39" t="s">
        <v>4701</v>
      </c>
      <c r="F1169" s="39"/>
      <c r="G1169" s="39" t="s">
        <v>2271</v>
      </c>
      <c r="H1169" s="76">
        <v>10</v>
      </c>
      <c r="I1169" s="39"/>
      <c r="J1169" s="39" t="s">
        <v>2195</v>
      </c>
      <c r="K1169" s="76">
        <v>370</v>
      </c>
      <c r="L1169" s="39" t="s">
        <v>3655</v>
      </c>
      <c r="M1169" s="39" t="s">
        <v>4702</v>
      </c>
    </row>
    <row r="1170" spans="1:13" hidden="1">
      <c r="A1170" s="504" t="s">
        <v>3650</v>
      </c>
      <c r="B1170" s="536" t="s">
        <v>4703</v>
      </c>
      <c r="C1170" s="39"/>
      <c r="D1170" s="504" t="s">
        <v>4703</v>
      </c>
      <c r="E1170" s="39" t="s">
        <v>4704</v>
      </c>
      <c r="F1170" s="39"/>
      <c r="G1170" s="39" t="s">
        <v>2271</v>
      </c>
      <c r="H1170" s="76">
        <v>10</v>
      </c>
      <c r="I1170" s="39"/>
      <c r="J1170" s="39" t="s">
        <v>2195</v>
      </c>
      <c r="K1170" s="76">
        <v>371</v>
      </c>
      <c r="L1170" s="39" t="s">
        <v>3655</v>
      </c>
      <c r="M1170" s="39" t="s">
        <v>4705</v>
      </c>
    </row>
    <row r="1171" spans="1:13" hidden="1">
      <c r="A1171" s="504" t="s">
        <v>3650</v>
      </c>
      <c r="B1171" s="536" t="s">
        <v>4706</v>
      </c>
      <c r="C1171" s="39"/>
      <c r="D1171" s="504" t="s">
        <v>4706</v>
      </c>
      <c r="E1171" s="39" t="s">
        <v>4707</v>
      </c>
      <c r="F1171" s="39"/>
      <c r="G1171" s="39" t="s">
        <v>2231</v>
      </c>
      <c r="H1171" s="76" t="s">
        <v>4708</v>
      </c>
      <c r="I1171" s="39"/>
      <c r="J1171" s="39" t="s">
        <v>2195</v>
      </c>
      <c r="K1171" s="76">
        <v>372</v>
      </c>
      <c r="L1171" s="39" t="s">
        <v>3655</v>
      </c>
      <c r="M1171" s="39" t="s">
        <v>4709</v>
      </c>
    </row>
    <row r="1172" spans="1:13" hidden="1">
      <c r="A1172" s="504" t="s">
        <v>3650</v>
      </c>
      <c r="B1172" s="536" t="s">
        <v>4710</v>
      </c>
      <c r="C1172" s="39"/>
      <c r="D1172" s="504" t="s">
        <v>4710</v>
      </c>
      <c r="E1172" s="39" t="s">
        <v>4711</v>
      </c>
      <c r="F1172" s="39"/>
      <c r="G1172" s="39" t="s">
        <v>2231</v>
      </c>
      <c r="H1172" s="76" t="s">
        <v>4708</v>
      </c>
      <c r="I1172" s="39"/>
      <c r="J1172" s="39" t="s">
        <v>2195</v>
      </c>
      <c r="K1172" s="76">
        <v>373</v>
      </c>
      <c r="L1172" s="39" t="s">
        <v>3655</v>
      </c>
      <c r="M1172" s="39" t="s">
        <v>4712</v>
      </c>
    </row>
    <row r="1173" spans="1:13" hidden="1">
      <c r="A1173" s="504" t="s">
        <v>3650</v>
      </c>
      <c r="B1173" s="536" t="s">
        <v>4713</v>
      </c>
      <c r="C1173" s="39"/>
      <c r="D1173" s="504" t="s">
        <v>4713</v>
      </c>
      <c r="E1173" s="39" t="s">
        <v>4714</v>
      </c>
      <c r="F1173" s="39"/>
      <c r="G1173" s="39" t="s">
        <v>2231</v>
      </c>
      <c r="H1173" s="76" t="s">
        <v>4708</v>
      </c>
      <c r="I1173" s="39"/>
      <c r="J1173" s="39" t="s">
        <v>2195</v>
      </c>
      <c r="K1173" s="76">
        <v>374</v>
      </c>
      <c r="L1173" s="39" t="s">
        <v>3655</v>
      </c>
      <c r="M1173" s="39" t="s">
        <v>4715</v>
      </c>
    </row>
    <row r="1174" spans="1:13" hidden="1">
      <c r="A1174" s="504" t="s">
        <v>3650</v>
      </c>
      <c r="B1174" s="536" t="s">
        <v>4716</v>
      </c>
      <c r="C1174" s="39"/>
      <c r="D1174" s="504" t="s">
        <v>4716</v>
      </c>
      <c r="E1174" s="39" t="s">
        <v>4717</v>
      </c>
      <c r="F1174" s="39"/>
      <c r="G1174" s="39" t="s">
        <v>2231</v>
      </c>
      <c r="H1174" s="76" t="s">
        <v>4708</v>
      </c>
      <c r="I1174" s="39"/>
      <c r="J1174" s="39" t="s">
        <v>2195</v>
      </c>
      <c r="K1174" s="76">
        <v>375</v>
      </c>
      <c r="L1174" s="39" t="s">
        <v>3655</v>
      </c>
      <c r="M1174" s="39" t="s">
        <v>4718</v>
      </c>
    </row>
    <row r="1175" spans="1:13" hidden="1">
      <c r="A1175" s="504" t="s">
        <v>3650</v>
      </c>
      <c r="B1175" s="536" t="s">
        <v>4719</v>
      </c>
      <c r="C1175" s="39"/>
      <c r="D1175" s="504" t="s">
        <v>4719</v>
      </c>
      <c r="E1175" s="39" t="s">
        <v>4720</v>
      </c>
      <c r="F1175" s="39"/>
      <c r="G1175" s="39" t="s">
        <v>2231</v>
      </c>
      <c r="H1175" s="76" t="s">
        <v>4708</v>
      </c>
      <c r="I1175" s="39"/>
      <c r="J1175" s="39" t="s">
        <v>2195</v>
      </c>
      <c r="K1175" s="76">
        <v>376</v>
      </c>
      <c r="L1175" s="39" t="s">
        <v>3655</v>
      </c>
      <c r="M1175" s="39" t="s">
        <v>4721</v>
      </c>
    </row>
    <row r="1176" spans="1:13" hidden="1">
      <c r="A1176" s="504" t="s">
        <v>3650</v>
      </c>
      <c r="B1176" s="536" t="s">
        <v>4722</v>
      </c>
      <c r="C1176" s="39"/>
      <c r="D1176" s="504" t="s">
        <v>4722</v>
      </c>
      <c r="E1176" s="39" t="s">
        <v>4723</v>
      </c>
      <c r="F1176" s="39"/>
      <c r="G1176" s="39" t="s">
        <v>2231</v>
      </c>
      <c r="H1176" s="76" t="s">
        <v>4708</v>
      </c>
      <c r="I1176" s="39"/>
      <c r="J1176" s="39" t="s">
        <v>2195</v>
      </c>
      <c r="K1176" s="76">
        <v>377</v>
      </c>
      <c r="L1176" s="39" t="s">
        <v>3655</v>
      </c>
      <c r="M1176" s="39" t="s">
        <v>4724</v>
      </c>
    </row>
    <row r="1177" spans="1:13" hidden="1">
      <c r="A1177" s="504" t="s">
        <v>3650</v>
      </c>
      <c r="B1177" s="536"/>
      <c r="C1177" s="39"/>
      <c r="D1177" s="504"/>
      <c r="E1177" s="39" t="s">
        <v>4725</v>
      </c>
      <c r="F1177" s="39"/>
      <c r="G1177" s="39" t="s">
        <v>2228</v>
      </c>
      <c r="H1177" s="76">
        <v>1</v>
      </c>
      <c r="I1177" s="39"/>
      <c r="J1177" s="39" t="s">
        <v>2195</v>
      </c>
      <c r="K1177" s="76">
        <v>378</v>
      </c>
      <c r="L1177" s="39" t="s">
        <v>3655</v>
      </c>
      <c r="M1177" s="39" t="s">
        <v>4726</v>
      </c>
    </row>
    <row r="1178" spans="1:13" hidden="1">
      <c r="A1178" s="504" t="s">
        <v>3650</v>
      </c>
      <c r="B1178" s="536" t="s">
        <v>4727</v>
      </c>
      <c r="C1178" s="39"/>
      <c r="D1178" s="504" t="s">
        <v>4727</v>
      </c>
      <c r="E1178" s="39" t="s">
        <v>4728</v>
      </c>
      <c r="F1178" s="39"/>
      <c r="G1178" s="39" t="s">
        <v>2228</v>
      </c>
      <c r="H1178" s="76">
        <v>1</v>
      </c>
      <c r="I1178" s="39"/>
      <c r="J1178" s="39" t="s">
        <v>2195</v>
      </c>
      <c r="K1178" s="76">
        <v>379</v>
      </c>
      <c r="L1178" s="39" t="s">
        <v>3655</v>
      </c>
      <c r="M1178" s="39" t="s">
        <v>4729</v>
      </c>
    </row>
    <row r="1179" spans="1:13" hidden="1">
      <c r="A1179" s="504" t="s">
        <v>3650</v>
      </c>
      <c r="B1179" s="536" t="s">
        <v>4730</v>
      </c>
      <c r="C1179" s="39"/>
      <c r="D1179" s="504" t="s">
        <v>4730</v>
      </c>
      <c r="E1179" s="39" t="s">
        <v>4731</v>
      </c>
      <c r="F1179" s="39"/>
      <c r="G1179" s="39" t="s">
        <v>2228</v>
      </c>
      <c r="H1179" s="76">
        <v>1</v>
      </c>
      <c r="I1179" s="39"/>
      <c r="J1179" s="39" t="s">
        <v>2195</v>
      </c>
      <c r="K1179" s="76">
        <v>380</v>
      </c>
      <c r="L1179" s="39" t="s">
        <v>3655</v>
      </c>
      <c r="M1179" s="39" t="s">
        <v>4732</v>
      </c>
    </row>
    <row r="1180" spans="1:13" hidden="1">
      <c r="A1180" s="504" t="s">
        <v>3650</v>
      </c>
      <c r="B1180" s="536" t="s">
        <v>4733</v>
      </c>
      <c r="C1180" s="39"/>
      <c r="D1180" s="504" t="s">
        <v>4733</v>
      </c>
      <c r="E1180" s="39" t="s">
        <v>4734</v>
      </c>
      <c r="F1180" s="39"/>
      <c r="G1180" s="39" t="s">
        <v>2271</v>
      </c>
      <c r="H1180" s="76">
        <v>10</v>
      </c>
      <c r="I1180" s="39"/>
      <c r="J1180" s="39" t="s">
        <v>2195</v>
      </c>
      <c r="K1180" s="76">
        <v>381</v>
      </c>
      <c r="L1180" s="39" t="s">
        <v>3655</v>
      </c>
      <c r="M1180" s="39" t="s">
        <v>4735</v>
      </c>
    </row>
    <row r="1181" spans="1:13" hidden="1">
      <c r="A1181" s="504" t="s">
        <v>3650</v>
      </c>
      <c r="B1181" s="536" t="s">
        <v>4736</v>
      </c>
      <c r="C1181" s="39"/>
      <c r="D1181" s="504" t="s">
        <v>4736</v>
      </c>
      <c r="E1181" s="39" t="s">
        <v>4737</v>
      </c>
      <c r="F1181" s="39"/>
      <c r="G1181" s="39" t="s">
        <v>2271</v>
      </c>
      <c r="H1181" s="76">
        <v>10</v>
      </c>
      <c r="I1181" s="39"/>
      <c r="J1181" s="39" t="s">
        <v>2195</v>
      </c>
      <c r="K1181" s="76">
        <v>382</v>
      </c>
      <c r="L1181" s="39" t="s">
        <v>3655</v>
      </c>
      <c r="M1181" s="39" t="s">
        <v>4738</v>
      </c>
    </row>
    <row r="1182" spans="1:13" hidden="1">
      <c r="A1182" s="504" t="s">
        <v>3650</v>
      </c>
      <c r="B1182" s="536" t="s">
        <v>4739</v>
      </c>
      <c r="C1182" s="39"/>
      <c r="D1182" s="504" t="s">
        <v>4739</v>
      </c>
      <c r="E1182" s="39" t="s">
        <v>4740</v>
      </c>
      <c r="F1182" s="39"/>
      <c r="G1182" s="39" t="s">
        <v>2231</v>
      </c>
      <c r="H1182" s="76" t="s">
        <v>4708</v>
      </c>
      <c r="I1182" s="39"/>
      <c r="J1182" s="39" t="s">
        <v>2195</v>
      </c>
      <c r="K1182" s="76">
        <v>383</v>
      </c>
      <c r="L1182" s="39" t="s">
        <v>3655</v>
      </c>
      <c r="M1182" s="39" t="s">
        <v>4741</v>
      </c>
    </row>
    <row r="1183" spans="1:13" hidden="1">
      <c r="A1183" s="504" t="s">
        <v>3650</v>
      </c>
      <c r="B1183" s="536" t="s">
        <v>4742</v>
      </c>
      <c r="C1183" s="39"/>
      <c r="D1183" s="504" t="s">
        <v>4742</v>
      </c>
      <c r="E1183" s="39" t="s">
        <v>4743</v>
      </c>
      <c r="F1183" s="39"/>
      <c r="G1183" s="39" t="s">
        <v>2231</v>
      </c>
      <c r="H1183" s="76" t="s">
        <v>4708</v>
      </c>
      <c r="I1183" s="39"/>
      <c r="J1183" s="39" t="s">
        <v>2195</v>
      </c>
      <c r="K1183" s="76">
        <v>384</v>
      </c>
      <c r="L1183" s="39" t="s">
        <v>3655</v>
      </c>
      <c r="M1183" s="39" t="s">
        <v>4744</v>
      </c>
    </row>
    <row r="1184" spans="1:13" hidden="1">
      <c r="A1184" s="504" t="s">
        <v>3650</v>
      </c>
      <c r="B1184" s="536" t="s">
        <v>4745</v>
      </c>
      <c r="C1184" s="39"/>
      <c r="D1184" s="504" t="s">
        <v>4745</v>
      </c>
      <c r="E1184" s="39" t="s">
        <v>4746</v>
      </c>
      <c r="F1184" s="39"/>
      <c r="G1184" s="39" t="s">
        <v>2231</v>
      </c>
      <c r="H1184" s="76" t="s">
        <v>4708</v>
      </c>
      <c r="I1184" s="39"/>
      <c r="J1184" s="39" t="s">
        <v>2195</v>
      </c>
      <c r="K1184" s="76">
        <v>385</v>
      </c>
      <c r="L1184" s="39" t="s">
        <v>3655</v>
      </c>
      <c r="M1184" s="39" t="s">
        <v>4747</v>
      </c>
    </row>
    <row r="1185" spans="1:13" hidden="1">
      <c r="A1185" s="504" t="s">
        <v>3650</v>
      </c>
      <c r="B1185" s="536" t="s">
        <v>4748</v>
      </c>
      <c r="C1185" s="39"/>
      <c r="D1185" s="504" t="s">
        <v>4748</v>
      </c>
      <c r="E1185" s="39" t="s">
        <v>4749</v>
      </c>
      <c r="F1185" s="39"/>
      <c r="G1185" s="39" t="s">
        <v>2231</v>
      </c>
      <c r="H1185" s="76" t="s">
        <v>4708</v>
      </c>
      <c r="I1185" s="39"/>
      <c r="J1185" s="39" t="s">
        <v>2195</v>
      </c>
      <c r="K1185" s="76">
        <v>386</v>
      </c>
      <c r="L1185" s="39" t="s">
        <v>3655</v>
      </c>
      <c r="M1185" s="39" t="s">
        <v>4750</v>
      </c>
    </row>
    <row r="1186" spans="1:13" hidden="1">
      <c r="A1186" s="504" t="s">
        <v>3650</v>
      </c>
      <c r="B1186" s="536" t="s">
        <v>4751</v>
      </c>
      <c r="C1186" s="39"/>
      <c r="D1186" s="504" t="s">
        <v>4751</v>
      </c>
      <c r="E1186" s="39" t="s">
        <v>4752</v>
      </c>
      <c r="F1186" s="39"/>
      <c r="G1186" s="39" t="s">
        <v>2231</v>
      </c>
      <c r="H1186" s="76" t="s">
        <v>4708</v>
      </c>
      <c r="I1186" s="39"/>
      <c r="J1186" s="39" t="s">
        <v>2195</v>
      </c>
      <c r="K1186" s="76">
        <v>387</v>
      </c>
      <c r="L1186" s="39" t="s">
        <v>3655</v>
      </c>
      <c r="M1186" s="39" t="s">
        <v>4753</v>
      </c>
    </row>
    <row r="1187" spans="1:13" hidden="1">
      <c r="A1187" s="504" t="s">
        <v>3650</v>
      </c>
      <c r="B1187" s="536" t="s">
        <v>4754</v>
      </c>
      <c r="C1187" s="39"/>
      <c r="D1187" s="504" t="s">
        <v>4754</v>
      </c>
      <c r="E1187" s="39" t="s">
        <v>4755</v>
      </c>
      <c r="F1187" s="39"/>
      <c r="G1187" s="39" t="s">
        <v>2231</v>
      </c>
      <c r="H1187" s="76" t="s">
        <v>4708</v>
      </c>
      <c r="I1187" s="39"/>
      <c r="J1187" s="39" t="s">
        <v>2195</v>
      </c>
      <c r="K1187" s="76">
        <v>388</v>
      </c>
      <c r="L1187" s="39" t="s">
        <v>3655</v>
      </c>
      <c r="M1187" s="39" t="s">
        <v>4756</v>
      </c>
    </row>
    <row r="1188" spans="1:13" hidden="1">
      <c r="A1188" s="504" t="s">
        <v>3650</v>
      </c>
      <c r="B1188" s="536" t="s">
        <v>4757</v>
      </c>
      <c r="C1188" s="39"/>
      <c r="D1188" s="504" t="s">
        <v>4757</v>
      </c>
      <c r="E1188" s="39" t="s">
        <v>4758</v>
      </c>
      <c r="F1188" s="39"/>
      <c r="G1188" s="39" t="s">
        <v>2228</v>
      </c>
      <c r="H1188" s="76">
        <v>1</v>
      </c>
      <c r="I1188" s="39"/>
      <c r="J1188" s="39" t="s">
        <v>2195</v>
      </c>
      <c r="K1188" s="76">
        <v>389</v>
      </c>
      <c r="L1188" s="39" t="s">
        <v>3655</v>
      </c>
      <c r="M1188" s="39" t="s">
        <v>4759</v>
      </c>
    </row>
    <row r="1189" spans="1:13" hidden="1">
      <c r="A1189" s="504" t="s">
        <v>3650</v>
      </c>
      <c r="B1189" s="536" t="s">
        <v>4760</v>
      </c>
      <c r="C1189" s="39"/>
      <c r="D1189" s="504" t="s">
        <v>4760</v>
      </c>
      <c r="E1189" s="39" t="s">
        <v>4761</v>
      </c>
      <c r="F1189" s="39"/>
      <c r="G1189" s="39" t="s">
        <v>2231</v>
      </c>
      <c r="H1189" s="76" t="s">
        <v>4762</v>
      </c>
      <c r="I1189" s="39"/>
      <c r="J1189" s="39" t="s">
        <v>2195</v>
      </c>
      <c r="K1189" s="76">
        <v>390</v>
      </c>
      <c r="L1189" s="39" t="s">
        <v>3655</v>
      </c>
      <c r="M1189" s="39" t="s">
        <v>4763</v>
      </c>
    </row>
    <row r="1190" spans="1:13" hidden="1">
      <c r="A1190" s="504" t="s">
        <v>3650</v>
      </c>
      <c r="B1190" s="536" t="s">
        <v>4764</v>
      </c>
      <c r="C1190" s="39"/>
      <c r="D1190" s="504" t="s">
        <v>4764</v>
      </c>
      <c r="E1190" s="39" t="s">
        <v>4765</v>
      </c>
      <c r="F1190" s="39"/>
      <c r="G1190" s="39" t="s">
        <v>2228</v>
      </c>
      <c r="H1190" s="76">
        <v>2</v>
      </c>
      <c r="I1190" s="39"/>
      <c r="J1190" s="39" t="s">
        <v>2195</v>
      </c>
      <c r="K1190" s="76">
        <v>391</v>
      </c>
      <c r="L1190" s="39" t="s">
        <v>3655</v>
      </c>
      <c r="M1190" s="39" t="s">
        <v>4766</v>
      </c>
    </row>
    <row r="1191" spans="1:13" hidden="1">
      <c r="A1191" s="504" t="s">
        <v>3650</v>
      </c>
      <c r="B1191" s="536" t="s">
        <v>4767</v>
      </c>
      <c r="C1191" s="39"/>
      <c r="D1191" s="504" t="s">
        <v>4767</v>
      </c>
      <c r="E1191" s="39" t="s">
        <v>4768</v>
      </c>
      <c r="F1191" s="39"/>
      <c r="G1191" s="39" t="s">
        <v>2228</v>
      </c>
      <c r="H1191" s="76">
        <v>5</v>
      </c>
      <c r="I1191" s="39"/>
      <c r="J1191" s="39" t="s">
        <v>2195</v>
      </c>
      <c r="K1191" s="76">
        <v>392</v>
      </c>
      <c r="L1191" s="39" t="s">
        <v>3655</v>
      </c>
      <c r="M1191" s="39" t="s">
        <v>4769</v>
      </c>
    </row>
    <row r="1192" spans="1:13" hidden="1">
      <c r="A1192" s="504" t="s">
        <v>3650</v>
      </c>
      <c r="B1192" s="536" t="s">
        <v>4770</v>
      </c>
      <c r="C1192" s="39"/>
      <c r="D1192" s="504" t="s">
        <v>4770</v>
      </c>
      <c r="E1192" s="39" t="s">
        <v>4771</v>
      </c>
      <c r="F1192" s="39"/>
      <c r="G1192" s="39" t="s">
        <v>2228</v>
      </c>
      <c r="H1192" s="76">
        <v>2</v>
      </c>
      <c r="I1192" s="39"/>
      <c r="J1192" s="39" t="s">
        <v>2195</v>
      </c>
      <c r="K1192" s="76">
        <v>393</v>
      </c>
      <c r="L1192" s="39" t="s">
        <v>3655</v>
      </c>
      <c r="M1192" s="39" t="s">
        <v>4772</v>
      </c>
    </row>
    <row r="1193" spans="1:13" hidden="1">
      <c r="A1193" s="504" t="s">
        <v>3650</v>
      </c>
      <c r="B1193" s="536" t="s">
        <v>4773</v>
      </c>
      <c r="C1193" s="39"/>
      <c r="D1193" s="504" t="s">
        <v>4773</v>
      </c>
      <c r="E1193" s="39" t="s">
        <v>4774</v>
      </c>
      <c r="F1193" s="39"/>
      <c r="G1193" s="39" t="s">
        <v>2228</v>
      </c>
      <c r="H1193" s="76">
        <v>5</v>
      </c>
      <c r="I1193" s="39"/>
      <c r="J1193" s="39" t="s">
        <v>2195</v>
      </c>
      <c r="K1193" s="76">
        <v>394</v>
      </c>
      <c r="L1193" s="39" t="s">
        <v>3655</v>
      </c>
      <c r="M1193" s="39" t="s">
        <v>4775</v>
      </c>
    </row>
    <row r="1194" spans="1:13" hidden="1">
      <c r="A1194" s="504" t="s">
        <v>3650</v>
      </c>
      <c r="B1194" s="536" t="s">
        <v>4776</v>
      </c>
      <c r="C1194" s="39"/>
      <c r="D1194" s="504" t="s">
        <v>4776</v>
      </c>
      <c r="E1194" s="39" t="s">
        <v>4777</v>
      </c>
      <c r="F1194" s="39"/>
      <c r="G1194" s="39" t="s">
        <v>2228</v>
      </c>
      <c r="H1194" s="76">
        <v>2</v>
      </c>
      <c r="I1194" s="39"/>
      <c r="J1194" s="39" t="s">
        <v>2195</v>
      </c>
      <c r="K1194" s="76">
        <v>395</v>
      </c>
      <c r="L1194" s="39" t="s">
        <v>3655</v>
      </c>
      <c r="M1194" s="39" t="s">
        <v>4778</v>
      </c>
    </row>
    <row r="1195" spans="1:13" hidden="1">
      <c r="A1195" s="504" t="s">
        <v>3650</v>
      </c>
      <c r="B1195" s="536" t="s">
        <v>4779</v>
      </c>
      <c r="C1195" s="39"/>
      <c r="D1195" s="504" t="s">
        <v>4779</v>
      </c>
      <c r="E1195" s="39" t="s">
        <v>4780</v>
      </c>
      <c r="F1195" s="39"/>
      <c r="G1195" s="39" t="s">
        <v>2228</v>
      </c>
      <c r="H1195" s="76">
        <v>5</v>
      </c>
      <c r="I1195" s="39"/>
      <c r="J1195" s="39" t="s">
        <v>2195</v>
      </c>
      <c r="K1195" s="76">
        <v>396</v>
      </c>
      <c r="L1195" s="39" t="s">
        <v>3655</v>
      </c>
      <c r="M1195" s="39" t="s">
        <v>4781</v>
      </c>
    </row>
    <row r="1196" spans="1:13" hidden="1">
      <c r="A1196" s="504" t="s">
        <v>3650</v>
      </c>
      <c r="B1196" s="536" t="s">
        <v>4782</v>
      </c>
      <c r="C1196" s="39"/>
      <c r="D1196" s="504" t="s">
        <v>4782</v>
      </c>
      <c r="E1196" s="39" t="s">
        <v>4783</v>
      </c>
      <c r="F1196" s="39"/>
      <c r="G1196" s="39" t="s">
        <v>2231</v>
      </c>
      <c r="H1196" s="76" t="s">
        <v>2506</v>
      </c>
      <c r="I1196" s="39"/>
      <c r="J1196" s="39" t="s">
        <v>2195</v>
      </c>
      <c r="K1196" s="76">
        <v>397</v>
      </c>
      <c r="L1196" s="39" t="s">
        <v>3655</v>
      </c>
      <c r="M1196" s="39" t="s">
        <v>4784</v>
      </c>
    </row>
    <row r="1197" spans="1:13">
      <c r="A1197" s="504" t="s">
        <v>3650</v>
      </c>
      <c r="B1197" s="536" t="s">
        <v>2014</v>
      </c>
      <c r="C1197" s="39"/>
      <c r="D1197" s="504" t="s">
        <v>2014</v>
      </c>
      <c r="E1197" s="496" t="s">
        <v>1420</v>
      </c>
      <c r="F1197" s="39"/>
      <c r="G1197" s="39" t="s">
        <v>2202</v>
      </c>
      <c r="H1197" s="76">
        <v>1</v>
      </c>
      <c r="I1197" s="39"/>
      <c r="J1197" s="39" t="s">
        <v>2195</v>
      </c>
      <c r="K1197" s="76">
        <v>398</v>
      </c>
      <c r="L1197" s="39" t="s">
        <v>3655</v>
      </c>
      <c r="M1197" s="39" t="s">
        <v>4785</v>
      </c>
    </row>
    <row r="1198" spans="1:13" hidden="1">
      <c r="A1198" s="504" t="s">
        <v>3650</v>
      </c>
      <c r="B1198" s="536" t="s">
        <v>4786</v>
      </c>
      <c r="C1198" s="39"/>
      <c r="D1198" s="504" t="s">
        <v>4786</v>
      </c>
      <c r="E1198" s="39" t="s">
        <v>4787</v>
      </c>
      <c r="F1198" s="39"/>
      <c r="G1198" s="39" t="s">
        <v>2231</v>
      </c>
      <c r="H1198" s="76" t="s">
        <v>4788</v>
      </c>
      <c r="I1198" s="39"/>
      <c r="J1198" s="39" t="s">
        <v>2195</v>
      </c>
      <c r="K1198" s="76">
        <v>399</v>
      </c>
      <c r="L1198" s="39" t="s">
        <v>3655</v>
      </c>
      <c r="M1198" s="39" t="s">
        <v>4789</v>
      </c>
    </row>
    <row r="1199" spans="1:13" hidden="1">
      <c r="A1199" s="504" t="s">
        <v>3650</v>
      </c>
      <c r="B1199" s="536" t="s">
        <v>4790</v>
      </c>
      <c r="C1199" s="39"/>
      <c r="D1199" s="504" t="s">
        <v>4790</v>
      </c>
      <c r="E1199" s="39" t="s">
        <v>4791</v>
      </c>
      <c r="F1199" s="39"/>
      <c r="G1199" s="39" t="s">
        <v>2231</v>
      </c>
      <c r="H1199" s="76" t="s">
        <v>2439</v>
      </c>
      <c r="I1199" s="39"/>
      <c r="J1199" s="39" t="s">
        <v>2195</v>
      </c>
      <c r="K1199" s="76">
        <v>400</v>
      </c>
      <c r="L1199" s="39" t="s">
        <v>3655</v>
      </c>
      <c r="M1199" s="39" t="s">
        <v>4792</v>
      </c>
    </row>
    <row r="1200" spans="1:13" hidden="1">
      <c r="A1200" s="504" t="s">
        <v>3650</v>
      </c>
      <c r="B1200" s="536" t="s">
        <v>4793</v>
      </c>
      <c r="C1200" s="39"/>
      <c r="D1200" s="504" t="s">
        <v>4793</v>
      </c>
      <c r="E1200" s="39" t="s">
        <v>4794</v>
      </c>
      <c r="F1200" s="39"/>
      <c r="G1200" s="39" t="s">
        <v>2228</v>
      </c>
      <c r="H1200" s="76">
        <v>4</v>
      </c>
      <c r="I1200" s="39"/>
      <c r="J1200" s="39" t="s">
        <v>2195</v>
      </c>
      <c r="K1200" s="76">
        <v>401</v>
      </c>
      <c r="L1200" s="39" t="s">
        <v>3655</v>
      </c>
      <c r="M1200" s="39" t="s">
        <v>4795</v>
      </c>
    </row>
    <row r="1201" spans="1:13" hidden="1">
      <c r="A1201" s="504" t="s">
        <v>3650</v>
      </c>
      <c r="B1201" s="536" t="s">
        <v>4796</v>
      </c>
      <c r="C1201" s="39"/>
      <c r="D1201" s="504" t="s">
        <v>4796</v>
      </c>
      <c r="E1201" s="39" t="s">
        <v>4797</v>
      </c>
      <c r="F1201" s="39"/>
      <c r="G1201" s="39" t="s">
        <v>2231</v>
      </c>
      <c r="H1201" s="76" t="s">
        <v>2439</v>
      </c>
      <c r="I1201" s="39"/>
      <c r="J1201" s="39" t="s">
        <v>2195</v>
      </c>
      <c r="K1201" s="76">
        <v>402</v>
      </c>
      <c r="L1201" s="39" t="s">
        <v>3655</v>
      </c>
      <c r="M1201" s="39" t="s">
        <v>4798</v>
      </c>
    </row>
    <row r="1202" spans="1:13" hidden="1">
      <c r="A1202" s="504" t="s">
        <v>3650</v>
      </c>
      <c r="B1202" s="536" t="s">
        <v>4799</v>
      </c>
      <c r="C1202" s="39"/>
      <c r="D1202" s="504" t="s">
        <v>4799</v>
      </c>
      <c r="E1202" s="39" t="s">
        <v>4800</v>
      </c>
      <c r="F1202" s="39"/>
      <c r="G1202" s="39" t="s">
        <v>2231</v>
      </c>
      <c r="H1202" s="76" t="s">
        <v>2439</v>
      </c>
      <c r="I1202" s="39"/>
      <c r="J1202" s="39" t="s">
        <v>2195</v>
      </c>
      <c r="K1202" s="76">
        <v>403</v>
      </c>
      <c r="L1202" s="39" t="s">
        <v>3655</v>
      </c>
      <c r="M1202" s="39" t="s">
        <v>4801</v>
      </c>
    </row>
    <row r="1203" spans="1:13" hidden="1">
      <c r="A1203" s="504" t="s">
        <v>3650</v>
      </c>
      <c r="B1203" s="536" t="s">
        <v>4802</v>
      </c>
      <c r="C1203" s="39"/>
      <c r="D1203" s="504" t="s">
        <v>4802</v>
      </c>
      <c r="E1203" s="39" t="s">
        <v>4803</v>
      </c>
      <c r="F1203" s="39"/>
      <c r="G1203" s="39" t="s">
        <v>2231</v>
      </c>
      <c r="H1203" s="76" t="s">
        <v>2439</v>
      </c>
      <c r="I1203" s="39"/>
      <c r="J1203" s="39" t="s">
        <v>2195</v>
      </c>
      <c r="K1203" s="76">
        <v>404</v>
      </c>
      <c r="L1203" s="39" t="s">
        <v>3655</v>
      </c>
      <c r="M1203" s="39" t="s">
        <v>4804</v>
      </c>
    </row>
    <row r="1204" spans="1:13" hidden="1">
      <c r="A1204" s="504" t="s">
        <v>3650</v>
      </c>
      <c r="B1204" s="536" t="s">
        <v>4805</v>
      </c>
      <c r="C1204" s="39"/>
      <c r="D1204" s="504" t="s">
        <v>4805</v>
      </c>
      <c r="E1204" s="39" t="s">
        <v>4806</v>
      </c>
      <c r="F1204" s="39"/>
      <c r="G1204" s="39" t="s">
        <v>2231</v>
      </c>
      <c r="H1204" s="76" t="s">
        <v>2439</v>
      </c>
      <c r="I1204" s="39"/>
      <c r="J1204" s="39" t="s">
        <v>2195</v>
      </c>
      <c r="K1204" s="76">
        <v>405</v>
      </c>
      <c r="L1204" s="39" t="s">
        <v>3655</v>
      </c>
      <c r="M1204" s="39" t="s">
        <v>4807</v>
      </c>
    </row>
    <row r="1205" spans="1:13" hidden="1">
      <c r="A1205" s="504" t="s">
        <v>3650</v>
      </c>
      <c r="B1205" s="536" t="s">
        <v>4808</v>
      </c>
      <c r="C1205" s="39"/>
      <c r="D1205" s="504" t="s">
        <v>4808</v>
      </c>
      <c r="E1205" s="39" t="s">
        <v>4809</v>
      </c>
      <c r="F1205" s="39"/>
      <c r="G1205" s="39" t="s">
        <v>2231</v>
      </c>
      <c r="H1205" s="76" t="s">
        <v>2439</v>
      </c>
      <c r="I1205" s="39"/>
      <c r="J1205" s="39" t="s">
        <v>2195</v>
      </c>
      <c r="K1205" s="76">
        <v>406</v>
      </c>
      <c r="L1205" s="39" t="s">
        <v>3655</v>
      </c>
      <c r="M1205" s="39" t="s">
        <v>4810</v>
      </c>
    </row>
    <row r="1206" spans="1:13" hidden="1">
      <c r="A1206" s="504" t="s">
        <v>3650</v>
      </c>
      <c r="B1206" s="536" t="s">
        <v>4811</v>
      </c>
      <c r="C1206" s="39"/>
      <c r="D1206" s="504" t="s">
        <v>4811</v>
      </c>
      <c r="E1206" s="39" t="s">
        <v>4812</v>
      </c>
      <c r="F1206" s="39"/>
      <c r="G1206" s="39" t="s">
        <v>2231</v>
      </c>
      <c r="H1206" s="76" t="s">
        <v>2439</v>
      </c>
      <c r="I1206" s="39"/>
      <c r="J1206" s="39" t="s">
        <v>2195</v>
      </c>
      <c r="K1206" s="76">
        <v>407</v>
      </c>
      <c r="L1206" s="39" t="s">
        <v>3655</v>
      </c>
      <c r="M1206" s="39" t="s">
        <v>4813</v>
      </c>
    </row>
    <row r="1207" spans="1:13" hidden="1">
      <c r="A1207" s="504" t="s">
        <v>3650</v>
      </c>
      <c r="B1207" s="536" t="s">
        <v>4814</v>
      </c>
      <c r="C1207" s="39"/>
      <c r="D1207" s="504" t="s">
        <v>4814</v>
      </c>
      <c r="E1207" s="39" t="s">
        <v>4815</v>
      </c>
      <c r="F1207" s="39"/>
      <c r="G1207" s="39" t="s">
        <v>2202</v>
      </c>
      <c r="H1207" s="76">
        <v>1</v>
      </c>
      <c r="I1207" s="39"/>
      <c r="J1207" s="39" t="s">
        <v>2195</v>
      </c>
      <c r="K1207" s="76">
        <v>408</v>
      </c>
      <c r="L1207" s="39" t="s">
        <v>3655</v>
      </c>
      <c r="M1207" s="39" t="s">
        <v>4816</v>
      </c>
    </row>
    <row r="1208" spans="1:13" hidden="1">
      <c r="A1208" s="504" t="s">
        <v>3650</v>
      </c>
      <c r="B1208" s="536" t="s">
        <v>4817</v>
      </c>
      <c r="C1208" s="39"/>
      <c r="D1208" s="504" t="s">
        <v>4817</v>
      </c>
      <c r="E1208" s="39" t="s">
        <v>4818</v>
      </c>
      <c r="F1208" s="39"/>
      <c r="G1208" s="39" t="s">
        <v>2231</v>
      </c>
      <c r="H1208" s="76" t="s">
        <v>4819</v>
      </c>
      <c r="I1208" s="39"/>
      <c r="J1208" s="39" t="s">
        <v>2195</v>
      </c>
      <c r="K1208" s="76">
        <v>409</v>
      </c>
      <c r="L1208" s="39" t="s">
        <v>3655</v>
      </c>
      <c r="M1208" s="39" t="s">
        <v>4820</v>
      </c>
    </row>
    <row r="1209" spans="1:13" hidden="1">
      <c r="A1209" s="504" t="s">
        <v>3650</v>
      </c>
      <c r="B1209" s="536" t="s">
        <v>4821</v>
      </c>
      <c r="C1209" s="39"/>
      <c r="D1209" s="504" t="s">
        <v>4821</v>
      </c>
      <c r="E1209" s="39" t="s">
        <v>4822</v>
      </c>
      <c r="F1209" s="39"/>
      <c r="G1209" s="39" t="s">
        <v>2228</v>
      </c>
      <c r="H1209" s="76">
        <v>2</v>
      </c>
      <c r="I1209" s="39"/>
      <c r="J1209" s="39" t="s">
        <v>2195</v>
      </c>
      <c r="K1209" s="76">
        <v>410</v>
      </c>
      <c r="L1209" s="39" t="s">
        <v>3655</v>
      </c>
      <c r="M1209" s="39" t="s">
        <v>4823</v>
      </c>
    </row>
    <row r="1210" spans="1:13" hidden="1">
      <c r="A1210" s="504" t="s">
        <v>3650</v>
      </c>
      <c r="B1210" s="536" t="s">
        <v>4824</v>
      </c>
      <c r="C1210" s="39"/>
      <c r="D1210" s="504" t="s">
        <v>4824</v>
      </c>
      <c r="E1210" s="39" t="s">
        <v>4825</v>
      </c>
      <c r="F1210" s="39"/>
      <c r="G1210" s="39" t="s">
        <v>2202</v>
      </c>
      <c r="H1210" s="76">
        <v>10</v>
      </c>
      <c r="I1210" s="39"/>
      <c r="J1210" s="39" t="s">
        <v>2195</v>
      </c>
      <c r="K1210" s="76">
        <v>411</v>
      </c>
      <c r="L1210" s="39" t="s">
        <v>3655</v>
      </c>
      <c r="M1210" s="39" t="s">
        <v>4826</v>
      </c>
    </row>
    <row r="1211" spans="1:13" hidden="1">
      <c r="A1211" s="504" t="s">
        <v>3650</v>
      </c>
      <c r="B1211" s="536" t="s">
        <v>4827</v>
      </c>
      <c r="C1211" s="39"/>
      <c r="D1211" s="504" t="s">
        <v>4827</v>
      </c>
      <c r="E1211" s="39" t="s">
        <v>4828</v>
      </c>
      <c r="F1211" s="39"/>
      <c r="G1211" s="39" t="s">
        <v>2202</v>
      </c>
      <c r="H1211" s="76">
        <v>1</v>
      </c>
      <c r="I1211" s="39"/>
      <c r="J1211" s="39" t="s">
        <v>2195</v>
      </c>
      <c r="K1211" s="76">
        <v>412</v>
      </c>
      <c r="L1211" s="39" t="s">
        <v>3655</v>
      </c>
      <c r="M1211" s="39" t="s">
        <v>4829</v>
      </c>
    </row>
    <row r="1212" spans="1:13" hidden="1">
      <c r="A1212" s="504" t="s">
        <v>3650</v>
      </c>
      <c r="B1212" s="536" t="s">
        <v>1197</v>
      </c>
      <c r="C1212" s="39"/>
      <c r="D1212" s="504" t="s">
        <v>1197</v>
      </c>
      <c r="E1212" s="39" t="s">
        <v>695</v>
      </c>
      <c r="F1212" s="39"/>
      <c r="G1212" s="39" t="s">
        <v>2202</v>
      </c>
      <c r="H1212" s="76">
        <v>10</v>
      </c>
      <c r="I1212" s="39"/>
      <c r="J1212" s="39" t="s">
        <v>2195</v>
      </c>
      <c r="K1212" s="76">
        <v>413</v>
      </c>
      <c r="L1212" s="39" t="s">
        <v>3655</v>
      </c>
      <c r="M1212" s="39" t="s">
        <v>4830</v>
      </c>
    </row>
    <row r="1213" spans="1:13" hidden="1">
      <c r="A1213" s="504" t="s">
        <v>3650</v>
      </c>
      <c r="B1213" s="536" t="s">
        <v>2850</v>
      </c>
      <c r="C1213" s="39"/>
      <c r="D1213" s="504" t="s">
        <v>2850</v>
      </c>
      <c r="E1213" s="39" t="s">
        <v>2851</v>
      </c>
      <c r="F1213" s="39"/>
      <c r="G1213" s="39" t="s">
        <v>2202</v>
      </c>
      <c r="H1213" s="76">
        <v>1</v>
      </c>
      <c r="I1213" s="39"/>
      <c r="J1213" s="39" t="s">
        <v>2195</v>
      </c>
      <c r="K1213" s="76">
        <v>414</v>
      </c>
      <c r="L1213" s="39" t="s">
        <v>3655</v>
      </c>
      <c r="M1213" s="39" t="s">
        <v>4831</v>
      </c>
    </row>
    <row r="1214" spans="1:13" hidden="1">
      <c r="A1214" s="504" t="s">
        <v>3650</v>
      </c>
      <c r="B1214" s="536" t="s">
        <v>3738</v>
      </c>
      <c r="C1214" s="39"/>
      <c r="D1214" s="504" t="s">
        <v>3738</v>
      </c>
      <c r="E1214" s="39" t="s">
        <v>3739</v>
      </c>
      <c r="F1214" s="39"/>
      <c r="G1214" s="39" t="s">
        <v>2202</v>
      </c>
      <c r="H1214" s="76">
        <v>10</v>
      </c>
      <c r="I1214" s="39"/>
      <c r="J1214" s="39" t="s">
        <v>2195</v>
      </c>
      <c r="K1214" s="76">
        <v>415</v>
      </c>
      <c r="L1214" s="39" t="s">
        <v>3655</v>
      </c>
      <c r="M1214" s="39" t="s">
        <v>4832</v>
      </c>
    </row>
    <row r="1215" spans="1:13" hidden="1">
      <c r="A1215" s="504" t="s">
        <v>3650</v>
      </c>
      <c r="B1215" s="536" t="s">
        <v>4833</v>
      </c>
      <c r="C1215" s="39"/>
      <c r="D1215" s="504" t="s">
        <v>4833</v>
      </c>
      <c r="E1215" s="39" t="s">
        <v>4834</v>
      </c>
      <c r="F1215" s="39"/>
      <c r="G1215" s="39" t="s">
        <v>2228</v>
      </c>
      <c r="H1215" s="76">
        <v>4</v>
      </c>
      <c r="I1215" s="39"/>
      <c r="J1215" s="39" t="s">
        <v>2195</v>
      </c>
      <c r="K1215" s="76">
        <v>416</v>
      </c>
      <c r="L1215" s="39" t="s">
        <v>3655</v>
      </c>
      <c r="M1215" s="39" t="s">
        <v>4835</v>
      </c>
    </row>
    <row r="1216" spans="1:13" hidden="1">
      <c r="A1216" s="504" t="s">
        <v>3650</v>
      </c>
      <c r="B1216" s="536" t="s">
        <v>4836</v>
      </c>
      <c r="C1216" s="39"/>
      <c r="D1216" s="504" t="s">
        <v>4836</v>
      </c>
      <c r="E1216" s="39" t="s">
        <v>4837</v>
      </c>
      <c r="F1216" s="39"/>
      <c r="G1216" s="39" t="s">
        <v>2202</v>
      </c>
      <c r="H1216" s="76">
        <v>1</v>
      </c>
      <c r="I1216" s="39"/>
      <c r="J1216" s="39" t="s">
        <v>2195</v>
      </c>
      <c r="K1216" s="76">
        <v>417</v>
      </c>
      <c r="L1216" s="39" t="s">
        <v>3655</v>
      </c>
      <c r="M1216" s="39" t="s">
        <v>4838</v>
      </c>
    </row>
    <row r="1217" spans="1:13" hidden="1">
      <c r="A1217" s="504" t="s">
        <v>3650</v>
      </c>
      <c r="B1217" s="536" t="s">
        <v>4839</v>
      </c>
      <c r="C1217" s="39"/>
      <c r="D1217" s="504" t="s">
        <v>4839</v>
      </c>
      <c r="E1217" s="39" t="s">
        <v>4840</v>
      </c>
      <c r="F1217" s="39"/>
      <c r="G1217" s="39" t="s">
        <v>2228</v>
      </c>
      <c r="H1217" s="76">
        <v>5</v>
      </c>
      <c r="I1217" s="39"/>
      <c r="J1217" s="39" t="s">
        <v>2195</v>
      </c>
      <c r="K1217" s="76">
        <v>418</v>
      </c>
      <c r="L1217" s="39" t="s">
        <v>3655</v>
      </c>
      <c r="M1217" s="39" t="s">
        <v>4841</v>
      </c>
    </row>
    <row r="1218" spans="1:13" hidden="1">
      <c r="A1218" s="504" t="s">
        <v>3650</v>
      </c>
      <c r="B1218" s="536" t="s">
        <v>4842</v>
      </c>
      <c r="C1218" s="39"/>
      <c r="D1218" s="504" t="s">
        <v>4842</v>
      </c>
      <c r="E1218" s="39" t="s">
        <v>4843</v>
      </c>
      <c r="F1218" s="39"/>
      <c r="G1218" s="39" t="s">
        <v>2231</v>
      </c>
      <c r="H1218" s="76" t="s">
        <v>2506</v>
      </c>
      <c r="I1218" s="39"/>
      <c r="J1218" s="39" t="s">
        <v>2195</v>
      </c>
      <c r="K1218" s="76">
        <v>419</v>
      </c>
      <c r="L1218" s="39" t="s">
        <v>3655</v>
      </c>
      <c r="M1218" s="39" t="s">
        <v>4844</v>
      </c>
    </row>
    <row r="1219" spans="1:13" hidden="1">
      <c r="A1219" s="504" t="s">
        <v>3650</v>
      </c>
      <c r="B1219" s="536" t="s">
        <v>4845</v>
      </c>
      <c r="C1219" s="39"/>
      <c r="D1219" s="504" t="s">
        <v>4845</v>
      </c>
      <c r="E1219" s="39" t="s">
        <v>4846</v>
      </c>
      <c r="F1219" s="39"/>
      <c r="G1219" s="39" t="s">
        <v>2228</v>
      </c>
      <c r="H1219" s="76">
        <v>1</v>
      </c>
      <c r="I1219" s="39"/>
      <c r="J1219" s="39" t="s">
        <v>2195</v>
      </c>
      <c r="K1219" s="76">
        <v>420</v>
      </c>
      <c r="L1219" s="39" t="s">
        <v>3655</v>
      </c>
      <c r="M1219" s="39" t="s">
        <v>4847</v>
      </c>
    </row>
    <row r="1220" spans="1:13" hidden="1">
      <c r="A1220" s="504" t="s">
        <v>3650</v>
      </c>
      <c r="B1220" s="536" t="s">
        <v>4848</v>
      </c>
      <c r="C1220" s="39"/>
      <c r="D1220" s="504" t="s">
        <v>4848</v>
      </c>
      <c r="E1220" s="39" t="s">
        <v>4849</v>
      </c>
      <c r="F1220" s="39"/>
      <c r="G1220" s="39" t="s">
        <v>2228</v>
      </c>
      <c r="H1220" s="76">
        <v>1</v>
      </c>
      <c r="I1220" s="39"/>
      <c r="J1220" s="39" t="s">
        <v>2195</v>
      </c>
      <c r="K1220" s="76">
        <v>421</v>
      </c>
      <c r="L1220" s="39" t="s">
        <v>3655</v>
      </c>
      <c r="M1220" s="39" t="s">
        <v>4850</v>
      </c>
    </row>
    <row r="1221" spans="1:13" hidden="1">
      <c r="A1221" s="504" t="s">
        <v>3650</v>
      </c>
      <c r="B1221" s="536" t="s">
        <v>4851</v>
      </c>
      <c r="C1221" s="39"/>
      <c r="D1221" s="504" t="s">
        <v>4851</v>
      </c>
      <c r="E1221" s="39" t="s">
        <v>4852</v>
      </c>
      <c r="F1221" s="39"/>
      <c r="G1221" s="39" t="s">
        <v>2228</v>
      </c>
      <c r="H1221" s="76">
        <v>2</v>
      </c>
      <c r="I1221" s="39"/>
      <c r="J1221" s="39" t="s">
        <v>2195</v>
      </c>
      <c r="K1221" s="76">
        <v>422</v>
      </c>
      <c r="L1221" s="39" t="s">
        <v>3655</v>
      </c>
      <c r="M1221" s="39" t="s">
        <v>4853</v>
      </c>
    </row>
    <row r="1222" spans="1:13" hidden="1">
      <c r="A1222" s="504" t="s">
        <v>3650</v>
      </c>
      <c r="B1222" s="536" t="s">
        <v>4854</v>
      </c>
      <c r="C1222" s="39"/>
      <c r="D1222" s="504" t="s">
        <v>4854</v>
      </c>
      <c r="E1222" s="39" t="s">
        <v>4855</v>
      </c>
      <c r="F1222" s="39"/>
      <c r="G1222" s="39" t="s">
        <v>2271</v>
      </c>
      <c r="H1222" s="76">
        <v>10</v>
      </c>
      <c r="I1222" s="39"/>
      <c r="J1222" s="39" t="s">
        <v>2195</v>
      </c>
      <c r="K1222" s="76">
        <v>423</v>
      </c>
      <c r="L1222" s="39" t="s">
        <v>3655</v>
      </c>
      <c r="M1222" s="39" t="s">
        <v>4856</v>
      </c>
    </row>
    <row r="1223" spans="1:13" hidden="1">
      <c r="A1223" s="504" t="s">
        <v>3650</v>
      </c>
      <c r="B1223" s="536" t="s">
        <v>4608</v>
      </c>
      <c r="C1223" s="39"/>
      <c r="D1223" s="504" t="s">
        <v>4608</v>
      </c>
      <c r="E1223" s="39" t="s">
        <v>4609</v>
      </c>
      <c r="F1223" s="39"/>
      <c r="G1223" s="39" t="s">
        <v>2271</v>
      </c>
      <c r="H1223" s="76">
        <v>10</v>
      </c>
      <c r="I1223" s="39"/>
      <c r="J1223" s="39" t="s">
        <v>2195</v>
      </c>
      <c r="K1223" s="76">
        <v>424</v>
      </c>
      <c r="L1223" s="39" t="s">
        <v>3655</v>
      </c>
      <c r="M1223" s="39" t="s">
        <v>4857</v>
      </c>
    </row>
    <row r="1224" spans="1:13" hidden="1">
      <c r="A1224" s="504" t="s">
        <v>3650</v>
      </c>
      <c r="B1224" s="536" t="s">
        <v>4858</v>
      </c>
      <c r="C1224" s="39"/>
      <c r="D1224" s="504" t="s">
        <v>4858</v>
      </c>
      <c r="E1224" s="39" t="s">
        <v>4859</v>
      </c>
      <c r="F1224" s="39"/>
      <c r="G1224" s="39" t="s">
        <v>2271</v>
      </c>
      <c r="H1224" s="76">
        <v>10</v>
      </c>
      <c r="I1224" s="39"/>
      <c r="J1224" s="39" t="s">
        <v>2195</v>
      </c>
      <c r="K1224" s="76">
        <v>425</v>
      </c>
      <c r="L1224" s="39" t="s">
        <v>3655</v>
      </c>
      <c r="M1224" s="39" t="s">
        <v>4860</v>
      </c>
    </row>
    <row r="1225" spans="1:13" hidden="1">
      <c r="A1225" s="504" t="s">
        <v>3650</v>
      </c>
      <c r="B1225" s="536" t="s">
        <v>4861</v>
      </c>
      <c r="C1225" s="39"/>
      <c r="D1225" s="504" t="s">
        <v>4861</v>
      </c>
      <c r="E1225" s="39" t="s">
        <v>4862</v>
      </c>
      <c r="F1225" s="39"/>
      <c r="G1225" s="39" t="s">
        <v>2231</v>
      </c>
      <c r="H1225" s="76" t="s">
        <v>2439</v>
      </c>
      <c r="I1225" s="39"/>
      <c r="J1225" s="39" t="s">
        <v>2195</v>
      </c>
      <c r="K1225" s="76">
        <v>426</v>
      </c>
      <c r="L1225" s="39" t="s">
        <v>3655</v>
      </c>
      <c r="M1225" s="39" t="s">
        <v>4863</v>
      </c>
    </row>
    <row r="1226" spans="1:13" hidden="1">
      <c r="A1226" s="504" t="s">
        <v>3650</v>
      </c>
      <c r="B1226" s="536" t="s">
        <v>4864</v>
      </c>
      <c r="C1226" s="39"/>
      <c r="D1226" s="504" t="s">
        <v>4864</v>
      </c>
      <c r="E1226" s="39" t="s">
        <v>4865</v>
      </c>
      <c r="F1226" s="39"/>
      <c r="G1226" s="39" t="s">
        <v>2231</v>
      </c>
      <c r="H1226" s="76" t="s">
        <v>2439</v>
      </c>
      <c r="I1226" s="39"/>
      <c r="J1226" s="39" t="s">
        <v>2195</v>
      </c>
      <c r="K1226" s="76">
        <v>427</v>
      </c>
      <c r="L1226" s="39" t="s">
        <v>3655</v>
      </c>
      <c r="M1226" s="39" t="s">
        <v>4866</v>
      </c>
    </row>
    <row r="1227" spans="1:13" hidden="1">
      <c r="A1227" s="504" t="s">
        <v>3650</v>
      </c>
      <c r="B1227" s="536" t="s">
        <v>4867</v>
      </c>
      <c r="C1227" s="39"/>
      <c r="D1227" s="504" t="s">
        <v>4867</v>
      </c>
      <c r="E1227" s="39" t="s">
        <v>4868</v>
      </c>
      <c r="F1227" s="39"/>
      <c r="G1227" s="39" t="s">
        <v>2231</v>
      </c>
      <c r="H1227" s="76" t="s">
        <v>2439</v>
      </c>
      <c r="I1227" s="39"/>
      <c r="J1227" s="39" t="s">
        <v>2195</v>
      </c>
      <c r="K1227" s="76">
        <v>428</v>
      </c>
      <c r="L1227" s="39" t="s">
        <v>3655</v>
      </c>
      <c r="M1227" s="39" t="s">
        <v>4869</v>
      </c>
    </row>
    <row r="1228" spans="1:13" hidden="1">
      <c r="A1228" s="504" t="s">
        <v>3650</v>
      </c>
      <c r="B1228" s="536" t="s">
        <v>4870</v>
      </c>
      <c r="C1228" s="39"/>
      <c r="D1228" s="504" t="s">
        <v>4870</v>
      </c>
      <c r="E1228" s="39" t="s">
        <v>4871</v>
      </c>
      <c r="F1228" s="39"/>
      <c r="G1228" s="39" t="s">
        <v>2231</v>
      </c>
      <c r="H1228" s="76" t="s">
        <v>2506</v>
      </c>
      <c r="I1228" s="39"/>
      <c r="J1228" s="39" t="s">
        <v>2195</v>
      </c>
      <c r="K1228" s="76">
        <v>429</v>
      </c>
      <c r="L1228" s="39" t="s">
        <v>3655</v>
      </c>
      <c r="M1228" s="39" t="s">
        <v>4872</v>
      </c>
    </row>
    <row r="1229" spans="1:13" hidden="1">
      <c r="A1229" s="504" t="s">
        <v>3650</v>
      </c>
      <c r="B1229" s="536" t="s">
        <v>4873</v>
      </c>
      <c r="C1229" s="39"/>
      <c r="D1229" s="504" t="s">
        <v>4873</v>
      </c>
      <c r="E1229" s="39" t="s">
        <v>4874</v>
      </c>
      <c r="F1229" s="39"/>
      <c r="G1229" s="39" t="s">
        <v>2228</v>
      </c>
      <c r="H1229" s="76">
        <v>1</v>
      </c>
      <c r="I1229" s="39"/>
      <c r="J1229" s="39" t="s">
        <v>2195</v>
      </c>
      <c r="K1229" s="76">
        <v>430</v>
      </c>
      <c r="L1229" s="39" t="s">
        <v>3655</v>
      </c>
      <c r="M1229" s="39" t="s">
        <v>4875</v>
      </c>
    </row>
    <row r="1230" spans="1:13" hidden="1">
      <c r="A1230" s="504" t="s">
        <v>3650</v>
      </c>
      <c r="B1230" s="536" t="s">
        <v>4876</v>
      </c>
      <c r="C1230" s="39"/>
      <c r="D1230" s="504" t="s">
        <v>4876</v>
      </c>
      <c r="E1230" s="39" t="s">
        <v>4877</v>
      </c>
      <c r="F1230" s="39"/>
      <c r="G1230" s="39" t="s">
        <v>2271</v>
      </c>
      <c r="H1230" s="76">
        <v>10</v>
      </c>
      <c r="I1230" s="39"/>
      <c r="J1230" s="39" t="s">
        <v>2195</v>
      </c>
      <c r="K1230" s="76">
        <v>431</v>
      </c>
      <c r="L1230" s="39" t="s">
        <v>3655</v>
      </c>
      <c r="M1230" s="39" t="s">
        <v>4878</v>
      </c>
    </row>
    <row r="1231" spans="1:13" hidden="1">
      <c r="A1231" s="504" t="s">
        <v>3650</v>
      </c>
      <c r="B1231" s="536" t="s">
        <v>4879</v>
      </c>
      <c r="C1231" s="39"/>
      <c r="D1231" s="504" t="s">
        <v>4879</v>
      </c>
      <c r="E1231" s="39" t="s">
        <v>4880</v>
      </c>
      <c r="F1231" s="39"/>
      <c r="G1231" s="39" t="s">
        <v>2271</v>
      </c>
      <c r="H1231" s="76">
        <v>10</v>
      </c>
      <c r="I1231" s="39"/>
      <c r="J1231" s="39" t="s">
        <v>2195</v>
      </c>
      <c r="K1231" s="76">
        <v>432</v>
      </c>
      <c r="L1231" s="39" t="s">
        <v>3655</v>
      </c>
      <c r="M1231" s="39" t="s">
        <v>4881</v>
      </c>
    </row>
    <row r="1232" spans="1:13" hidden="1">
      <c r="A1232" s="504" t="s">
        <v>3650</v>
      </c>
      <c r="B1232" s="536" t="s">
        <v>4882</v>
      </c>
      <c r="C1232" s="39"/>
      <c r="D1232" s="504" t="s">
        <v>4882</v>
      </c>
      <c r="E1232" s="39" t="s">
        <v>4883</v>
      </c>
      <c r="F1232" s="39"/>
      <c r="G1232" s="39" t="s">
        <v>2202</v>
      </c>
      <c r="H1232" s="76">
        <v>10</v>
      </c>
      <c r="I1232" s="39"/>
      <c r="J1232" s="39" t="s">
        <v>2195</v>
      </c>
      <c r="K1232" s="76">
        <v>433</v>
      </c>
      <c r="L1232" s="39" t="s">
        <v>3655</v>
      </c>
      <c r="M1232" s="39" t="s">
        <v>4884</v>
      </c>
    </row>
    <row r="1233" spans="1:13" hidden="1">
      <c r="A1233" s="504" t="s">
        <v>3650</v>
      </c>
      <c r="B1233" s="536" t="s">
        <v>4885</v>
      </c>
      <c r="C1233" s="39"/>
      <c r="D1233" s="504" t="s">
        <v>4885</v>
      </c>
      <c r="E1233" s="39" t="s">
        <v>4886</v>
      </c>
      <c r="F1233" s="39"/>
      <c r="G1233" s="39" t="s">
        <v>2202</v>
      </c>
      <c r="H1233" s="76">
        <v>10</v>
      </c>
      <c r="I1233" s="39"/>
      <c r="J1233" s="39" t="s">
        <v>2195</v>
      </c>
      <c r="K1233" s="76">
        <v>434</v>
      </c>
      <c r="L1233" s="39" t="s">
        <v>3655</v>
      </c>
      <c r="M1233" s="39" t="s">
        <v>4887</v>
      </c>
    </row>
    <row r="1234" spans="1:13" hidden="1">
      <c r="A1234" s="504" t="s">
        <v>3650</v>
      </c>
      <c r="B1234" s="536" t="s">
        <v>4888</v>
      </c>
      <c r="C1234" s="39"/>
      <c r="D1234" s="504" t="s">
        <v>4888</v>
      </c>
      <c r="E1234" s="39" t="s">
        <v>4889</v>
      </c>
      <c r="F1234" s="39"/>
      <c r="G1234" s="39" t="s">
        <v>2271</v>
      </c>
      <c r="H1234" s="76">
        <v>10</v>
      </c>
      <c r="I1234" s="39"/>
      <c r="J1234" s="39" t="s">
        <v>2195</v>
      </c>
      <c r="K1234" s="76">
        <v>435</v>
      </c>
      <c r="L1234" s="39" t="s">
        <v>3655</v>
      </c>
      <c r="M1234" s="39" t="s">
        <v>4890</v>
      </c>
    </row>
    <row r="1235" spans="1:13" hidden="1">
      <c r="A1235" s="504" t="s">
        <v>3650</v>
      </c>
      <c r="B1235" s="536" t="s">
        <v>4891</v>
      </c>
      <c r="C1235" s="39"/>
      <c r="D1235" s="504" t="s">
        <v>4891</v>
      </c>
      <c r="E1235" s="39" t="s">
        <v>4892</v>
      </c>
      <c r="F1235" s="39"/>
      <c r="G1235" s="39" t="s">
        <v>2271</v>
      </c>
      <c r="H1235" s="76">
        <v>10</v>
      </c>
      <c r="I1235" s="39"/>
      <c r="J1235" s="39" t="s">
        <v>2195</v>
      </c>
      <c r="K1235" s="76">
        <v>436</v>
      </c>
      <c r="L1235" s="39" t="s">
        <v>3655</v>
      </c>
      <c r="M1235" s="39" t="s">
        <v>4893</v>
      </c>
    </row>
    <row r="1236" spans="1:13" hidden="1">
      <c r="A1236" s="504" t="s">
        <v>3650</v>
      </c>
      <c r="B1236" s="536" t="s">
        <v>4861</v>
      </c>
      <c r="C1236" s="39"/>
      <c r="D1236" s="504" t="s">
        <v>4861</v>
      </c>
      <c r="E1236" s="39" t="s">
        <v>4862</v>
      </c>
      <c r="F1236" s="39"/>
      <c r="G1236" s="39" t="s">
        <v>2271</v>
      </c>
      <c r="H1236" s="76">
        <v>10</v>
      </c>
      <c r="I1236" s="39"/>
      <c r="J1236" s="39" t="s">
        <v>2195</v>
      </c>
      <c r="K1236" s="76">
        <v>437</v>
      </c>
      <c r="L1236" s="39" t="s">
        <v>3655</v>
      </c>
      <c r="M1236" s="39" t="s">
        <v>4894</v>
      </c>
    </row>
    <row r="1237" spans="1:13" hidden="1">
      <c r="A1237" s="504" t="s">
        <v>3650</v>
      </c>
      <c r="B1237" s="536" t="s">
        <v>4895</v>
      </c>
      <c r="C1237" s="39"/>
      <c r="D1237" s="504" t="s">
        <v>4895</v>
      </c>
      <c r="E1237" s="39" t="s">
        <v>4896</v>
      </c>
      <c r="F1237" s="39"/>
      <c r="G1237" s="39" t="s">
        <v>2202</v>
      </c>
      <c r="H1237" s="76">
        <v>10</v>
      </c>
      <c r="I1237" s="39"/>
      <c r="J1237" s="39" t="s">
        <v>2195</v>
      </c>
      <c r="K1237" s="76">
        <v>438</v>
      </c>
      <c r="L1237" s="39" t="s">
        <v>3655</v>
      </c>
      <c r="M1237" s="39" t="s">
        <v>4897</v>
      </c>
    </row>
    <row r="1238" spans="1:13" hidden="1">
      <c r="A1238" s="504" t="s">
        <v>3650</v>
      </c>
      <c r="B1238" s="536" t="s">
        <v>4898</v>
      </c>
      <c r="C1238" s="39"/>
      <c r="D1238" s="504" t="s">
        <v>4898</v>
      </c>
      <c r="E1238" s="39" t="s">
        <v>4899</v>
      </c>
      <c r="F1238" s="39"/>
      <c r="G1238" s="39" t="s">
        <v>2228</v>
      </c>
      <c r="H1238" s="76">
        <v>1</v>
      </c>
      <c r="I1238" s="39"/>
      <c r="J1238" s="39" t="s">
        <v>2195</v>
      </c>
      <c r="K1238" s="76">
        <v>439</v>
      </c>
      <c r="L1238" s="39" t="s">
        <v>3655</v>
      </c>
      <c r="M1238" s="39" t="s">
        <v>4900</v>
      </c>
    </row>
    <row r="1239" spans="1:13" hidden="1">
      <c r="A1239" s="504" t="s">
        <v>3650</v>
      </c>
      <c r="B1239" s="536" t="s">
        <v>4901</v>
      </c>
      <c r="C1239" s="39"/>
      <c r="D1239" s="504" t="s">
        <v>4901</v>
      </c>
      <c r="E1239" s="39" t="s">
        <v>4902</v>
      </c>
      <c r="F1239" s="39"/>
      <c r="G1239" s="39" t="s">
        <v>2202</v>
      </c>
      <c r="H1239" s="76">
        <v>2</v>
      </c>
      <c r="I1239" s="39"/>
      <c r="J1239" s="39" t="s">
        <v>2195</v>
      </c>
      <c r="K1239" s="76">
        <v>440</v>
      </c>
      <c r="L1239" s="39" t="s">
        <v>3655</v>
      </c>
      <c r="M1239" s="39" t="s">
        <v>4903</v>
      </c>
    </row>
    <row r="1240" spans="1:13" hidden="1">
      <c r="A1240" s="504" t="s">
        <v>3650</v>
      </c>
      <c r="B1240" s="536" t="s">
        <v>4904</v>
      </c>
      <c r="C1240" s="39"/>
      <c r="D1240" s="504" t="s">
        <v>4904</v>
      </c>
      <c r="E1240" s="39" t="s">
        <v>4905</v>
      </c>
      <c r="F1240" s="39"/>
      <c r="G1240" s="39" t="s">
        <v>2228</v>
      </c>
      <c r="H1240" s="76">
        <v>3</v>
      </c>
      <c r="I1240" s="39"/>
      <c r="J1240" s="39" t="s">
        <v>2195</v>
      </c>
      <c r="K1240" s="76">
        <v>441</v>
      </c>
      <c r="L1240" s="39" t="s">
        <v>3655</v>
      </c>
      <c r="M1240" s="39" t="s">
        <v>4906</v>
      </c>
    </row>
    <row r="1241" spans="1:13" hidden="1">
      <c r="A1241" s="504" t="s">
        <v>3650</v>
      </c>
      <c r="B1241" s="536" t="s">
        <v>4907</v>
      </c>
      <c r="C1241" s="39"/>
      <c r="D1241" s="504" t="s">
        <v>4907</v>
      </c>
      <c r="E1241" s="39" t="s">
        <v>4908</v>
      </c>
      <c r="F1241" s="39"/>
      <c r="G1241" s="39" t="s">
        <v>2228</v>
      </c>
      <c r="H1241" s="76">
        <v>3</v>
      </c>
      <c r="I1241" s="39"/>
      <c r="J1241" s="39" t="s">
        <v>2195</v>
      </c>
      <c r="K1241" s="76">
        <v>442</v>
      </c>
      <c r="L1241" s="39" t="s">
        <v>3655</v>
      </c>
      <c r="M1241" s="39" t="s">
        <v>4909</v>
      </c>
    </row>
    <row r="1242" spans="1:13" hidden="1">
      <c r="A1242" s="504" t="s">
        <v>3650</v>
      </c>
      <c r="B1242" s="536" t="s">
        <v>4910</v>
      </c>
      <c r="C1242" s="39"/>
      <c r="D1242" s="504" t="s">
        <v>4910</v>
      </c>
      <c r="E1242" s="39" t="s">
        <v>4911</v>
      </c>
      <c r="F1242" s="39"/>
      <c r="G1242" s="39" t="s">
        <v>2271</v>
      </c>
      <c r="H1242" s="76">
        <v>16</v>
      </c>
      <c r="I1242" s="39"/>
      <c r="J1242" s="39" t="s">
        <v>2195</v>
      </c>
      <c r="K1242" s="76">
        <v>443</v>
      </c>
      <c r="L1242" s="39" t="s">
        <v>3655</v>
      </c>
      <c r="M1242" s="39" t="s">
        <v>4912</v>
      </c>
    </row>
    <row r="1243" spans="1:13" hidden="1">
      <c r="A1243" s="504" t="s">
        <v>3650</v>
      </c>
      <c r="B1243" s="536" t="s">
        <v>4913</v>
      </c>
      <c r="C1243" s="39"/>
      <c r="D1243" s="504" t="s">
        <v>4913</v>
      </c>
      <c r="E1243" s="39" t="s">
        <v>4914</v>
      </c>
      <c r="F1243" s="39"/>
      <c r="G1243" s="39" t="s">
        <v>2231</v>
      </c>
      <c r="H1243" s="76" t="s">
        <v>2439</v>
      </c>
      <c r="I1243" s="39"/>
      <c r="J1243" s="39" t="s">
        <v>2195</v>
      </c>
      <c r="K1243" s="76">
        <v>444</v>
      </c>
      <c r="L1243" s="39" t="s">
        <v>3655</v>
      </c>
      <c r="M1243" s="39" t="s">
        <v>4915</v>
      </c>
    </row>
    <row r="1244" spans="1:13" hidden="1">
      <c r="A1244" s="504" t="s">
        <v>3650</v>
      </c>
      <c r="B1244" s="536" t="s">
        <v>4916</v>
      </c>
      <c r="C1244" s="39"/>
      <c r="D1244" s="504" t="s">
        <v>4916</v>
      </c>
      <c r="E1244" s="39" t="s">
        <v>4917</v>
      </c>
      <c r="F1244" s="39"/>
      <c r="G1244" s="39" t="s">
        <v>2231</v>
      </c>
      <c r="H1244" s="76" t="s">
        <v>2439</v>
      </c>
      <c r="I1244" s="39"/>
      <c r="J1244" s="39" t="s">
        <v>2195</v>
      </c>
      <c r="K1244" s="76">
        <v>445</v>
      </c>
      <c r="L1244" s="39" t="s">
        <v>3655</v>
      </c>
      <c r="M1244" s="39" t="s">
        <v>4918</v>
      </c>
    </row>
    <row r="1245" spans="1:13">
      <c r="A1245" s="504" t="s">
        <v>3650</v>
      </c>
      <c r="B1245" s="536" t="s">
        <v>2014</v>
      </c>
      <c r="C1245" s="39"/>
      <c r="D1245" s="504" t="s">
        <v>2014</v>
      </c>
      <c r="E1245" s="496" t="s">
        <v>1420</v>
      </c>
      <c r="F1245" s="39"/>
      <c r="G1245" s="39" t="s">
        <v>2202</v>
      </c>
      <c r="H1245" s="76">
        <v>2</v>
      </c>
      <c r="I1245" s="39"/>
      <c r="J1245" s="39" t="s">
        <v>2195</v>
      </c>
      <c r="K1245" s="76">
        <v>446</v>
      </c>
      <c r="L1245" s="39" t="s">
        <v>3655</v>
      </c>
      <c r="M1245" s="39" t="s">
        <v>4919</v>
      </c>
    </row>
    <row r="1246" spans="1:13" hidden="1">
      <c r="A1246" s="504" t="s">
        <v>3650</v>
      </c>
      <c r="B1246" s="536" t="s">
        <v>4920</v>
      </c>
      <c r="C1246" s="39"/>
      <c r="D1246" s="504" t="s">
        <v>4920</v>
      </c>
      <c r="E1246" s="39" t="s">
        <v>4921</v>
      </c>
      <c r="F1246" s="39"/>
      <c r="G1246" s="39" t="s">
        <v>2231</v>
      </c>
      <c r="H1246" s="76" t="s">
        <v>2439</v>
      </c>
      <c r="I1246" s="39"/>
      <c r="J1246" s="39" t="s">
        <v>2195</v>
      </c>
      <c r="K1246" s="76">
        <v>447</v>
      </c>
      <c r="L1246" s="39" t="s">
        <v>3655</v>
      </c>
      <c r="M1246" s="39" t="s">
        <v>4922</v>
      </c>
    </row>
    <row r="1247" spans="1:13" hidden="1">
      <c r="A1247" s="504" t="s">
        <v>3650</v>
      </c>
      <c r="B1247" s="536" t="s">
        <v>4923</v>
      </c>
      <c r="C1247" s="39"/>
      <c r="D1247" s="504" t="s">
        <v>4923</v>
      </c>
      <c r="E1247" s="39" t="s">
        <v>4924</v>
      </c>
      <c r="F1247" s="39"/>
      <c r="G1247" s="39" t="s">
        <v>2231</v>
      </c>
      <c r="H1247" s="76" t="s">
        <v>2439</v>
      </c>
      <c r="I1247" s="39"/>
      <c r="J1247" s="39" t="s">
        <v>2195</v>
      </c>
      <c r="K1247" s="76">
        <v>448</v>
      </c>
      <c r="L1247" s="39" t="s">
        <v>3655</v>
      </c>
      <c r="M1247" s="39" t="s">
        <v>4925</v>
      </c>
    </row>
    <row r="1248" spans="1:13" hidden="1">
      <c r="A1248" s="504" t="s">
        <v>3650</v>
      </c>
      <c r="B1248" s="536"/>
      <c r="C1248" s="39"/>
      <c r="D1248" s="504"/>
      <c r="E1248" s="39" t="s">
        <v>4926</v>
      </c>
      <c r="F1248" s="39"/>
      <c r="G1248" s="39" t="s">
        <v>2231</v>
      </c>
      <c r="H1248" s="76" t="s">
        <v>2439</v>
      </c>
      <c r="I1248" s="39"/>
      <c r="J1248" s="39" t="s">
        <v>2195</v>
      </c>
      <c r="K1248" s="76">
        <v>449</v>
      </c>
      <c r="L1248" s="39" t="s">
        <v>3655</v>
      </c>
      <c r="M1248" s="39" t="s">
        <v>4927</v>
      </c>
    </row>
    <row r="1249" spans="1:13" hidden="1">
      <c r="A1249" s="504" t="s">
        <v>3650</v>
      </c>
      <c r="B1249" s="536"/>
      <c r="C1249" s="39"/>
      <c r="D1249" s="504"/>
      <c r="E1249" s="39" t="s">
        <v>4928</v>
      </c>
      <c r="F1249" s="39"/>
      <c r="G1249" s="39" t="s">
        <v>2231</v>
      </c>
      <c r="H1249" s="76" t="s">
        <v>2439</v>
      </c>
      <c r="I1249" s="39"/>
      <c r="J1249" s="39" t="s">
        <v>2195</v>
      </c>
      <c r="K1249" s="76">
        <v>450</v>
      </c>
      <c r="L1249" s="39" t="s">
        <v>3655</v>
      </c>
      <c r="M1249" s="39" t="s">
        <v>4929</v>
      </c>
    </row>
    <row r="1250" spans="1:13" hidden="1">
      <c r="A1250" s="504" t="s">
        <v>3650</v>
      </c>
      <c r="B1250" s="536" t="s">
        <v>4930</v>
      </c>
      <c r="C1250" s="39"/>
      <c r="D1250" s="504" t="s">
        <v>4930</v>
      </c>
      <c r="E1250" s="39" t="s">
        <v>4931</v>
      </c>
      <c r="F1250" s="39"/>
      <c r="G1250" s="39" t="s">
        <v>2202</v>
      </c>
      <c r="H1250" s="76">
        <v>10</v>
      </c>
      <c r="I1250" s="39"/>
      <c r="J1250" s="39" t="s">
        <v>2195</v>
      </c>
      <c r="K1250" s="76">
        <v>451</v>
      </c>
      <c r="L1250" s="39" t="s">
        <v>3655</v>
      </c>
      <c r="M1250" s="39" t="s">
        <v>4932</v>
      </c>
    </row>
    <row r="1251" spans="1:13" hidden="1">
      <c r="A1251" s="504" t="s">
        <v>3650</v>
      </c>
      <c r="B1251" s="536" t="s">
        <v>4933</v>
      </c>
      <c r="C1251" s="39"/>
      <c r="D1251" s="504" t="s">
        <v>4933</v>
      </c>
      <c r="E1251" s="39" t="s">
        <v>4934</v>
      </c>
      <c r="F1251" s="39"/>
      <c r="G1251" s="39" t="s">
        <v>2202</v>
      </c>
      <c r="H1251" s="76">
        <v>1</v>
      </c>
      <c r="I1251" s="39"/>
      <c r="J1251" s="39" t="s">
        <v>2195</v>
      </c>
      <c r="K1251" s="76">
        <v>452</v>
      </c>
      <c r="L1251" s="39" t="s">
        <v>3655</v>
      </c>
      <c r="M1251" s="39" t="s">
        <v>4935</v>
      </c>
    </row>
    <row r="1252" spans="1:13" hidden="1">
      <c r="A1252" s="504" t="s">
        <v>3650</v>
      </c>
      <c r="B1252" s="536" t="s">
        <v>4936</v>
      </c>
      <c r="C1252" s="39"/>
      <c r="D1252" s="504" t="s">
        <v>4936</v>
      </c>
      <c r="E1252" s="39" t="s">
        <v>4937</v>
      </c>
      <c r="F1252" s="39"/>
      <c r="G1252" s="39" t="s">
        <v>2455</v>
      </c>
      <c r="H1252" s="76">
        <v>7</v>
      </c>
      <c r="I1252" s="39"/>
      <c r="J1252" s="39" t="s">
        <v>2195</v>
      </c>
      <c r="K1252" s="76">
        <v>453</v>
      </c>
      <c r="L1252" s="39" t="s">
        <v>3655</v>
      </c>
      <c r="M1252" s="39" t="s">
        <v>4938</v>
      </c>
    </row>
    <row r="1253" spans="1:13" hidden="1">
      <c r="A1253" s="504" t="s">
        <v>3650</v>
      </c>
      <c r="B1253" s="536" t="s">
        <v>4939</v>
      </c>
      <c r="C1253" s="39"/>
      <c r="D1253" s="504" t="s">
        <v>4939</v>
      </c>
      <c r="E1253" s="39" t="s">
        <v>4940</v>
      </c>
      <c r="F1253" s="39"/>
      <c r="G1253" s="39" t="s">
        <v>2202</v>
      </c>
      <c r="H1253" s="76">
        <v>10</v>
      </c>
      <c r="I1253" s="39"/>
      <c r="J1253" s="39" t="s">
        <v>2195</v>
      </c>
      <c r="K1253" s="76">
        <v>454</v>
      </c>
      <c r="L1253" s="39" t="s">
        <v>3655</v>
      </c>
      <c r="M1253" s="39" t="s">
        <v>4941</v>
      </c>
    </row>
    <row r="1254" spans="1:13" hidden="1">
      <c r="A1254" s="504" t="s">
        <v>3650</v>
      </c>
      <c r="B1254" s="536" t="s">
        <v>4942</v>
      </c>
      <c r="C1254" s="39"/>
      <c r="D1254" s="504" t="s">
        <v>4942</v>
      </c>
      <c r="E1254" s="39" t="s">
        <v>4943</v>
      </c>
      <c r="F1254" s="39"/>
      <c r="G1254" s="39" t="s">
        <v>2271</v>
      </c>
      <c r="H1254" s="76">
        <v>10</v>
      </c>
      <c r="I1254" s="39"/>
      <c r="J1254" s="39" t="s">
        <v>2195</v>
      </c>
      <c r="K1254" s="76">
        <v>455</v>
      </c>
      <c r="L1254" s="39" t="s">
        <v>3655</v>
      </c>
      <c r="M1254" s="39" t="s">
        <v>4944</v>
      </c>
    </row>
    <row r="1255" spans="1:13" hidden="1">
      <c r="A1255" s="504" t="s">
        <v>3650</v>
      </c>
      <c r="B1255" s="536" t="s">
        <v>4945</v>
      </c>
      <c r="C1255" s="39"/>
      <c r="D1255" s="504" t="s">
        <v>4945</v>
      </c>
      <c r="E1255" s="39" t="s">
        <v>4946</v>
      </c>
      <c r="F1255" s="39"/>
      <c r="G1255" s="39" t="s">
        <v>2202</v>
      </c>
      <c r="H1255" s="76">
        <v>1</v>
      </c>
      <c r="I1255" s="39"/>
      <c r="J1255" s="39" t="s">
        <v>2195</v>
      </c>
      <c r="K1255" s="76">
        <v>456</v>
      </c>
      <c r="L1255" s="39" t="s">
        <v>3655</v>
      </c>
      <c r="M1255" s="39" t="s">
        <v>4947</v>
      </c>
    </row>
    <row r="1256" spans="1:13">
      <c r="A1256" s="504" t="s">
        <v>3650</v>
      </c>
      <c r="B1256" s="536" t="s">
        <v>2014</v>
      </c>
      <c r="C1256" s="39"/>
      <c r="D1256" s="504" t="s">
        <v>2014</v>
      </c>
      <c r="E1256" s="496" t="s">
        <v>1420</v>
      </c>
      <c r="F1256" s="39"/>
      <c r="G1256" s="39" t="s">
        <v>2202</v>
      </c>
      <c r="H1256" s="76">
        <v>2</v>
      </c>
      <c r="I1256" s="39"/>
      <c r="J1256" s="39" t="s">
        <v>2195</v>
      </c>
      <c r="K1256" s="76">
        <v>457</v>
      </c>
      <c r="L1256" s="39" t="s">
        <v>3655</v>
      </c>
      <c r="M1256" s="39" t="s">
        <v>4948</v>
      </c>
    </row>
    <row r="1257" spans="1:13" hidden="1">
      <c r="A1257" s="504" t="s">
        <v>3650</v>
      </c>
      <c r="B1257" s="536" t="s">
        <v>4949</v>
      </c>
      <c r="C1257" s="39"/>
      <c r="D1257" s="504" t="s">
        <v>4949</v>
      </c>
      <c r="E1257" s="39" t="s">
        <v>4950</v>
      </c>
      <c r="F1257" s="39"/>
      <c r="G1257" s="39" t="s">
        <v>2202</v>
      </c>
      <c r="H1257" s="76">
        <v>1</v>
      </c>
      <c r="I1257" s="39"/>
      <c r="J1257" s="39" t="s">
        <v>2195</v>
      </c>
      <c r="K1257" s="76">
        <v>458</v>
      </c>
      <c r="L1257" s="39" t="s">
        <v>3655</v>
      </c>
      <c r="M1257" s="39" t="s">
        <v>4951</v>
      </c>
    </row>
    <row r="1258" spans="1:13" hidden="1">
      <c r="A1258" s="504" t="s">
        <v>3650</v>
      </c>
      <c r="B1258" s="536" t="s">
        <v>4952</v>
      </c>
      <c r="C1258" s="39"/>
      <c r="D1258" s="504" t="s">
        <v>4952</v>
      </c>
      <c r="E1258" s="39" t="s">
        <v>4953</v>
      </c>
      <c r="F1258" s="39"/>
      <c r="G1258" s="39" t="s">
        <v>2202</v>
      </c>
      <c r="H1258" s="76">
        <v>1</v>
      </c>
      <c r="I1258" s="39"/>
      <c r="J1258" s="39" t="s">
        <v>2195</v>
      </c>
      <c r="K1258" s="76">
        <v>459</v>
      </c>
      <c r="L1258" s="39" t="s">
        <v>3655</v>
      </c>
      <c r="M1258" s="39" t="s">
        <v>4954</v>
      </c>
    </row>
    <row r="1259" spans="1:13" hidden="1">
      <c r="A1259" s="504" t="s">
        <v>3650</v>
      </c>
      <c r="B1259" s="536" t="s">
        <v>4955</v>
      </c>
      <c r="C1259" s="39"/>
      <c r="D1259" s="504" t="s">
        <v>4955</v>
      </c>
      <c r="E1259" s="39" t="s">
        <v>4956</v>
      </c>
      <c r="F1259" s="39"/>
      <c r="G1259" s="39" t="s">
        <v>2202</v>
      </c>
      <c r="H1259" s="76">
        <v>10</v>
      </c>
      <c r="I1259" s="39"/>
      <c r="J1259" s="39" t="s">
        <v>2195</v>
      </c>
      <c r="K1259" s="76">
        <v>460</v>
      </c>
      <c r="L1259" s="39" t="s">
        <v>3655</v>
      </c>
      <c r="M1259" s="39" t="s">
        <v>4957</v>
      </c>
    </row>
    <row r="1260" spans="1:13" hidden="1">
      <c r="A1260" s="504" t="s">
        <v>3650</v>
      </c>
      <c r="B1260" s="536" t="s">
        <v>4958</v>
      </c>
      <c r="C1260" s="39"/>
      <c r="D1260" s="504" t="s">
        <v>4958</v>
      </c>
      <c r="E1260" s="39" t="s">
        <v>4959</v>
      </c>
      <c r="F1260" s="39"/>
      <c r="G1260" s="39" t="s">
        <v>2202</v>
      </c>
      <c r="H1260" s="76">
        <v>1</v>
      </c>
      <c r="I1260" s="39"/>
      <c r="J1260" s="39" t="s">
        <v>2195</v>
      </c>
      <c r="K1260" s="76">
        <v>461</v>
      </c>
      <c r="L1260" s="39" t="s">
        <v>3655</v>
      </c>
      <c r="M1260" s="39" t="s">
        <v>4960</v>
      </c>
    </row>
    <row r="1261" spans="1:13" hidden="1">
      <c r="A1261" s="504" t="s">
        <v>3650</v>
      </c>
      <c r="B1261" s="536" t="s">
        <v>4961</v>
      </c>
      <c r="C1261" s="39"/>
      <c r="D1261" s="504" t="s">
        <v>4961</v>
      </c>
      <c r="E1261" s="39" t="s">
        <v>4962</v>
      </c>
      <c r="F1261" s="39"/>
      <c r="G1261" s="39" t="s">
        <v>2202</v>
      </c>
      <c r="H1261" s="76">
        <v>10</v>
      </c>
      <c r="I1261" s="39"/>
      <c r="J1261" s="39" t="s">
        <v>2195</v>
      </c>
      <c r="K1261" s="76">
        <v>462</v>
      </c>
      <c r="L1261" s="39" t="s">
        <v>3655</v>
      </c>
      <c r="M1261" s="39" t="s">
        <v>4963</v>
      </c>
    </row>
    <row r="1262" spans="1:13" hidden="1">
      <c r="A1262" s="504" t="s">
        <v>3650</v>
      </c>
      <c r="B1262" s="536" t="s">
        <v>4964</v>
      </c>
      <c r="C1262" s="39"/>
      <c r="D1262" s="504" t="s">
        <v>4964</v>
      </c>
      <c r="E1262" s="39" t="s">
        <v>4965</v>
      </c>
      <c r="F1262" s="39"/>
      <c r="G1262" s="39" t="s">
        <v>2231</v>
      </c>
      <c r="H1262" s="76" t="s">
        <v>2439</v>
      </c>
      <c r="I1262" s="39"/>
      <c r="J1262" s="39" t="s">
        <v>2195</v>
      </c>
      <c r="K1262" s="76">
        <v>463</v>
      </c>
      <c r="L1262" s="39" t="s">
        <v>3655</v>
      </c>
      <c r="M1262" s="39" t="s">
        <v>4966</v>
      </c>
    </row>
    <row r="1263" spans="1:13" hidden="1">
      <c r="A1263" s="504" t="s">
        <v>3650</v>
      </c>
      <c r="B1263" s="536" t="s">
        <v>4967</v>
      </c>
      <c r="C1263" s="39"/>
      <c r="D1263" s="504" t="s">
        <v>4967</v>
      </c>
      <c r="E1263" s="39" t="s">
        <v>4968</v>
      </c>
      <c r="F1263" s="39"/>
      <c r="G1263" s="39" t="s">
        <v>2231</v>
      </c>
      <c r="H1263" s="76" t="s">
        <v>2439</v>
      </c>
      <c r="I1263" s="39"/>
      <c r="J1263" s="39" t="s">
        <v>2195</v>
      </c>
      <c r="K1263" s="76">
        <v>464</v>
      </c>
      <c r="L1263" s="39" t="s">
        <v>3655</v>
      </c>
      <c r="M1263" s="39" t="s">
        <v>4969</v>
      </c>
    </row>
    <row r="1264" spans="1:13" hidden="1">
      <c r="A1264" s="504" t="s">
        <v>3650</v>
      </c>
      <c r="B1264" s="536" t="s">
        <v>4970</v>
      </c>
      <c r="C1264" s="39"/>
      <c r="D1264" s="504" t="s">
        <v>4970</v>
      </c>
      <c r="E1264" s="39" t="s">
        <v>4971</v>
      </c>
      <c r="F1264" s="39"/>
      <c r="G1264" s="39" t="s">
        <v>2231</v>
      </c>
      <c r="H1264" s="76" t="s">
        <v>2439</v>
      </c>
      <c r="I1264" s="39"/>
      <c r="J1264" s="39" t="s">
        <v>2195</v>
      </c>
      <c r="K1264" s="76">
        <v>465</v>
      </c>
      <c r="L1264" s="39" t="s">
        <v>3655</v>
      </c>
      <c r="M1264" s="39" t="s">
        <v>4972</v>
      </c>
    </row>
    <row r="1265" spans="1:13" hidden="1">
      <c r="A1265" s="504" t="s">
        <v>3650</v>
      </c>
      <c r="B1265" s="536" t="s">
        <v>4973</v>
      </c>
      <c r="C1265" s="39"/>
      <c r="D1265" s="504" t="s">
        <v>4973</v>
      </c>
      <c r="E1265" s="39" t="s">
        <v>4974</v>
      </c>
      <c r="F1265" s="39"/>
      <c r="G1265" s="39" t="s">
        <v>2202</v>
      </c>
      <c r="H1265" s="76">
        <v>10</v>
      </c>
      <c r="I1265" s="39"/>
      <c r="J1265" s="39" t="s">
        <v>2195</v>
      </c>
      <c r="K1265" s="76">
        <v>466</v>
      </c>
      <c r="L1265" s="39" t="s">
        <v>3655</v>
      </c>
      <c r="M1265" s="39" t="s">
        <v>4975</v>
      </c>
    </row>
    <row r="1266" spans="1:13">
      <c r="A1266" s="504" t="s">
        <v>3650</v>
      </c>
      <c r="B1266" s="536" t="s">
        <v>2014</v>
      </c>
      <c r="C1266" s="39"/>
      <c r="D1266" s="504" t="s">
        <v>2014</v>
      </c>
      <c r="E1266" s="496" t="s">
        <v>1420</v>
      </c>
      <c r="F1266" s="39"/>
      <c r="G1266" s="39" t="s">
        <v>2202</v>
      </c>
      <c r="H1266" s="76">
        <v>54</v>
      </c>
      <c r="I1266" s="39"/>
      <c r="J1266" s="39" t="s">
        <v>2195</v>
      </c>
      <c r="K1266" s="76">
        <v>467</v>
      </c>
      <c r="L1266" s="39" t="s">
        <v>3655</v>
      </c>
      <c r="M1266" s="39" t="s">
        <v>2307</v>
      </c>
    </row>
    <row r="1267" spans="1:13" hidden="1">
      <c r="A1267" s="504" t="s">
        <v>3650</v>
      </c>
      <c r="B1267" s="536" t="s">
        <v>149</v>
      </c>
      <c r="C1267" s="504" t="s">
        <v>149</v>
      </c>
      <c r="D1267" s="504"/>
      <c r="E1267" s="39"/>
      <c r="F1267" s="504" t="s">
        <v>2193</v>
      </c>
      <c r="G1267" s="504" t="s">
        <v>2308</v>
      </c>
      <c r="H1267" s="504">
        <v>26</v>
      </c>
      <c r="I1267" s="39"/>
      <c r="J1267" s="39" t="s">
        <v>2195</v>
      </c>
      <c r="K1267" s="76">
        <v>468</v>
      </c>
      <c r="L1267" s="39" t="s">
        <v>3655</v>
      </c>
      <c r="M1267" s="504" t="s">
        <v>149</v>
      </c>
    </row>
    <row r="1268" spans="1:13" hidden="1">
      <c r="A1268" s="504" t="s">
        <v>3650</v>
      </c>
      <c r="B1268" s="536" t="s">
        <v>151</v>
      </c>
      <c r="C1268" s="504" t="s">
        <v>151</v>
      </c>
      <c r="D1268" s="504"/>
      <c r="E1268" s="39"/>
      <c r="F1268" s="504" t="s">
        <v>2193</v>
      </c>
      <c r="G1268" s="504" t="s">
        <v>2202</v>
      </c>
      <c r="H1268" s="504">
        <v>10</v>
      </c>
      <c r="I1268" s="39"/>
      <c r="J1268" s="39" t="s">
        <v>2195</v>
      </c>
      <c r="K1268" s="76">
        <v>469</v>
      </c>
      <c r="L1268" s="39" t="s">
        <v>3655</v>
      </c>
      <c r="M1268" s="504" t="s">
        <v>151</v>
      </c>
    </row>
    <row r="1269" spans="1:13" hidden="1">
      <c r="A1269" s="504" t="s">
        <v>3650</v>
      </c>
      <c r="B1269" s="536" t="s">
        <v>153</v>
      </c>
      <c r="C1269" s="504" t="s">
        <v>153</v>
      </c>
      <c r="D1269" s="504"/>
      <c r="E1269" s="39"/>
      <c r="F1269" s="504" t="s">
        <v>2193</v>
      </c>
      <c r="G1269" s="504" t="s">
        <v>2202</v>
      </c>
      <c r="H1269" s="504">
        <v>4</v>
      </c>
      <c r="I1269" s="39"/>
      <c r="J1269" s="39" t="s">
        <v>2195</v>
      </c>
      <c r="K1269" s="76">
        <v>470</v>
      </c>
      <c r="L1269" s="39" t="s">
        <v>3655</v>
      </c>
      <c r="M1269" s="504" t="s">
        <v>153</v>
      </c>
    </row>
    <row r="1270" spans="1:13" hidden="1">
      <c r="A1270" s="504" t="s">
        <v>3650</v>
      </c>
      <c r="B1270" s="536" t="s">
        <v>155</v>
      </c>
      <c r="C1270" s="504" t="s">
        <v>155</v>
      </c>
      <c r="D1270" s="504"/>
      <c r="E1270" s="39"/>
      <c r="F1270" s="504" t="s">
        <v>2193</v>
      </c>
      <c r="G1270" s="504" t="s">
        <v>2202</v>
      </c>
      <c r="H1270" s="504">
        <v>2</v>
      </c>
      <c r="I1270" s="39"/>
      <c r="J1270" s="39" t="s">
        <v>2195</v>
      </c>
      <c r="K1270" s="76">
        <v>471</v>
      </c>
      <c r="L1270" s="39" t="s">
        <v>3655</v>
      </c>
      <c r="M1270" s="504" t="s">
        <v>155</v>
      </c>
    </row>
    <row r="1271" spans="1:13" hidden="1">
      <c r="A1271" s="504" t="s">
        <v>3650</v>
      </c>
      <c r="B1271" s="536" t="s">
        <v>157</v>
      </c>
      <c r="C1271" s="504" t="s">
        <v>157</v>
      </c>
      <c r="D1271" s="504"/>
      <c r="E1271" s="39"/>
      <c r="F1271" s="504" t="s">
        <v>2193</v>
      </c>
      <c r="G1271" s="504" t="s">
        <v>2202</v>
      </c>
      <c r="H1271" s="504">
        <v>2</v>
      </c>
      <c r="I1271" s="39"/>
      <c r="J1271" s="39" t="s">
        <v>2195</v>
      </c>
      <c r="K1271" s="76">
        <v>472</v>
      </c>
      <c r="L1271" s="39" t="s">
        <v>3655</v>
      </c>
      <c r="M1271" s="504" t="s">
        <v>157</v>
      </c>
    </row>
    <row r="1272" spans="1:13" hidden="1">
      <c r="A1272" s="648" t="s">
        <v>4976</v>
      </c>
      <c r="B1272" s="536" t="s">
        <v>34</v>
      </c>
      <c r="C1272" s="76" t="s">
        <v>34</v>
      </c>
      <c r="D1272" s="504" t="s">
        <v>34</v>
      </c>
      <c r="E1272" s="39" t="s">
        <v>430</v>
      </c>
      <c r="F1272" s="76" t="s">
        <v>2193</v>
      </c>
      <c r="G1272" s="76" t="s">
        <v>2194</v>
      </c>
      <c r="H1272" s="76">
        <v>8</v>
      </c>
      <c r="I1272" s="39"/>
      <c r="J1272" s="39" t="s">
        <v>2195</v>
      </c>
      <c r="K1272" s="76">
        <v>1</v>
      </c>
      <c r="L1272" s="648" t="s">
        <v>4977</v>
      </c>
      <c r="M1272" s="76" t="s">
        <v>34</v>
      </c>
    </row>
    <row r="1273" spans="1:13" hidden="1">
      <c r="A1273" s="648" t="s">
        <v>4976</v>
      </c>
      <c r="B1273" s="536" t="s">
        <v>3463</v>
      </c>
      <c r="C1273" s="76"/>
      <c r="D1273" s="504" t="s">
        <v>3463</v>
      </c>
      <c r="E1273" s="39" t="s">
        <v>3464</v>
      </c>
      <c r="F1273" s="39"/>
      <c r="G1273" s="39" t="s">
        <v>2455</v>
      </c>
      <c r="H1273" s="76">
        <v>3</v>
      </c>
      <c r="I1273" s="39"/>
      <c r="J1273" s="39" t="s">
        <v>2195</v>
      </c>
      <c r="K1273" s="76">
        <v>2</v>
      </c>
      <c r="L1273" s="648" t="s">
        <v>4977</v>
      </c>
      <c r="M1273" s="76" t="s">
        <v>4978</v>
      </c>
    </row>
    <row r="1274" spans="1:13" hidden="1">
      <c r="A1274" s="648" t="s">
        <v>4976</v>
      </c>
      <c r="B1274" s="536" t="s">
        <v>4979</v>
      </c>
      <c r="C1274" s="76"/>
      <c r="D1274" s="504" t="s">
        <v>4979</v>
      </c>
      <c r="E1274" s="39" t="s">
        <v>4980</v>
      </c>
      <c r="F1274" s="39"/>
      <c r="G1274" s="39" t="s">
        <v>2455</v>
      </c>
      <c r="H1274" s="76">
        <v>3</v>
      </c>
      <c r="I1274" s="39"/>
      <c r="J1274" s="39" t="s">
        <v>2195</v>
      </c>
      <c r="K1274" s="76">
        <v>3</v>
      </c>
      <c r="L1274" s="76" t="s">
        <v>4981</v>
      </c>
      <c r="M1274" s="76" t="s">
        <v>4982</v>
      </c>
    </row>
    <row r="1275" spans="1:13" hidden="1">
      <c r="A1275" s="648" t="s">
        <v>4976</v>
      </c>
      <c r="B1275" s="536" t="s">
        <v>3467</v>
      </c>
      <c r="C1275" s="76"/>
      <c r="D1275" s="504" t="s">
        <v>3467</v>
      </c>
      <c r="E1275" s="39" t="s">
        <v>3468</v>
      </c>
      <c r="F1275" s="39"/>
      <c r="G1275" s="39" t="s">
        <v>2271</v>
      </c>
      <c r="H1275" s="76">
        <v>16</v>
      </c>
      <c r="I1275" s="39"/>
      <c r="J1275" s="39" t="s">
        <v>2195</v>
      </c>
      <c r="K1275" s="76">
        <v>4</v>
      </c>
      <c r="L1275" s="76" t="s">
        <v>4981</v>
      </c>
      <c r="M1275" s="76" t="s">
        <v>4983</v>
      </c>
    </row>
    <row r="1276" spans="1:13" hidden="1">
      <c r="A1276" s="648" t="s">
        <v>4976</v>
      </c>
      <c r="B1276" s="536" t="s">
        <v>4984</v>
      </c>
      <c r="C1276" s="76"/>
      <c r="D1276" s="504" t="s">
        <v>4984</v>
      </c>
      <c r="E1276" s="39" t="s">
        <v>4985</v>
      </c>
      <c r="F1276" s="39"/>
      <c r="G1276" s="39" t="s">
        <v>2455</v>
      </c>
      <c r="H1276" s="76">
        <v>7</v>
      </c>
      <c r="I1276" s="39"/>
      <c r="J1276" s="39" t="s">
        <v>2195</v>
      </c>
      <c r="K1276" s="76">
        <v>5</v>
      </c>
      <c r="L1276" s="76" t="s">
        <v>4981</v>
      </c>
      <c r="M1276" s="76" t="s">
        <v>4986</v>
      </c>
    </row>
    <row r="1277" spans="1:13" hidden="1">
      <c r="A1277" s="648" t="s">
        <v>4976</v>
      </c>
      <c r="B1277" s="536" t="s">
        <v>4987</v>
      </c>
      <c r="C1277" s="76"/>
      <c r="D1277" s="504" t="s">
        <v>4987</v>
      </c>
      <c r="E1277" s="39" t="s">
        <v>4988</v>
      </c>
      <c r="F1277" s="39"/>
      <c r="G1277" s="39" t="s">
        <v>2202</v>
      </c>
      <c r="H1277" s="76">
        <v>1</v>
      </c>
      <c r="I1277" s="39"/>
      <c r="J1277" s="39" t="s">
        <v>2195</v>
      </c>
      <c r="K1277" s="76">
        <v>6</v>
      </c>
      <c r="L1277" s="76" t="s">
        <v>4981</v>
      </c>
      <c r="M1277" s="76" t="s">
        <v>4989</v>
      </c>
    </row>
    <row r="1278" spans="1:13" hidden="1">
      <c r="A1278" s="648" t="s">
        <v>4976</v>
      </c>
      <c r="B1278" s="536" t="s">
        <v>4990</v>
      </c>
      <c r="C1278" s="76"/>
      <c r="D1278" s="504" t="s">
        <v>4990</v>
      </c>
      <c r="E1278" s="39" t="s">
        <v>4991</v>
      </c>
      <c r="F1278" s="39"/>
      <c r="G1278" s="39" t="s">
        <v>2202</v>
      </c>
      <c r="H1278" s="76">
        <v>10</v>
      </c>
      <c r="I1278" s="39"/>
      <c r="J1278" s="39" t="s">
        <v>2195</v>
      </c>
      <c r="K1278" s="76">
        <v>7</v>
      </c>
      <c r="L1278" s="76" t="s">
        <v>4981</v>
      </c>
      <c r="M1278" s="76" t="s">
        <v>4992</v>
      </c>
    </row>
    <row r="1279" spans="1:13" hidden="1">
      <c r="A1279" s="648" t="s">
        <v>4976</v>
      </c>
      <c r="B1279" s="536" t="s">
        <v>4993</v>
      </c>
      <c r="C1279" s="76"/>
      <c r="D1279" s="504" t="s">
        <v>4993</v>
      </c>
      <c r="E1279" s="39" t="s">
        <v>4994</v>
      </c>
      <c r="F1279" s="39"/>
      <c r="G1279" s="39" t="s">
        <v>2202</v>
      </c>
      <c r="H1279" s="76">
        <v>10</v>
      </c>
      <c r="I1279" s="39"/>
      <c r="J1279" s="39" t="s">
        <v>2195</v>
      </c>
      <c r="K1279" s="76">
        <v>8</v>
      </c>
      <c r="L1279" s="76" t="s">
        <v>4981</v>
      </c>
      <c r="M1279" s="76" t="s">
        <v>4995</v>
      </c>
    </row>
    <row r="1280" spans="1:13" hidden="1">
      <c r="A1280" s="648" t="s">
        <v>4976</v>
      </c>
      <c r="B1280" s="536" t="s">
        <v>59</v>
      </c>
      <c r="C1280" s="76"/>
      <c r="D1280" s="504" t="s">
        <v>59</v>
      </c>
      <c r="E1280" s="39" t="s">
        <v>58</v>
      </c>
      <c r="F1280" s="39"/>
      <c r="G1280" s="39" t="s">
        <v>2228</v>
      </c>
      <c r="H1280" s="76">
        <v>3</v>
      </c>
      <c r="I1280" s="39"/>
      <c r="J1280" s="39" t="s">
        <v>2195</v>
      </c>
      <c r="K1280" s="76">
        <v>9</v>
      </c>
      <c r="L1280" s="76" t="s">
        <v>4981</v>
      </c>
      <c r="M1280" s="76" t="s">
        <v>4996</v>
      </c>
    </row>
    <row r="1281" spans="1:13" hidden="1">
      <c r="A1281" s="648" t="s">
        <v>4976</v>
      </c>
      <c r="B1281" s="536" t="s">
        <v>4997</v>
      </c>
      <c r="C1281" s="76"/>
      <c r="D1281" s="504" t="s">
        <v>4997</v>
      </c>
      <c r="E1281" s="39" t="s">
        <v>4998</v>
      </c>
      <c r="F1281" s="39"/>
      <c r="G1281" s="39" t="s">
        <v>2228</v>
      </c>
      <c r="H1281" s="76">
        <v>1</v>
      </c>
      <c r="I1281" s="39"/>
      <c r="J1281" s="39" t="s">
        <v>2195</v>
      </c>
      <c r="K1281" s="76">
        <v>10</v>
      </c>
      <c r="L1281" s="76" t="s">
        <v>4981</v>
      </c>
      <c r="M1281" s="76" t="s">
        <v>4999</v>
      </c>
    </row>
    <row r="1282" spans="1:13" hidden="1">
      <c r="A1282" s="648" t="s">
        <v>4976</v>
      </c>
      <c r="B1282" s="536" t="s">
        <v>5000</v>
      </c>
      <c r="C1282" s="76"/>
      <c r="D1282" s="504" t="s">
        <v>5000</v>
      </c>
      <c r="E1282" s="39" t="s">
        <v>5001</v>
      </c>
      <c r="F1282" s="39"/>
      <c r="G1282" s="39" t="s">
        <v>2455</v>
      </c>
      <c r="H1282" s="76">
        <v>5</v>
      </c>
      <c r="I1282" s="39"/>
      <c r="J1282" s="39" t="s">
        <v>2195</v>
      </c>
      <c r="K1282" s="76">
        <v>11</v>
      </c>
      <c r="L1282" s="76" t="s">
        <v>4981</v>
      </c>
      <c r="M1282" s="76" t="s">
        <v>5002</v>
      </c>
    </row>
    <row r="1283" spans="1:13" hidden="1">
      <c r="A1283" s="648" t="s">
        <v>4976</v>
      </c>
      <c r="B1283" s="536" t="s">
        <v>5003</v>
      </c>
      <c r="C1283" s="76"/>
      <c r="D1283" s="504" t="s">
        <v>5003</v>
      </c>
      <c r="E1283" s="39" t="s">
        <v>5004</v>
      </c>
      <c r="F1283" s="39"/>
      <c r="G1283" s="39" t="s">
        <v>2455</v>
      </c>
      <c r="H1283" s="76">
        <v>7</v>
      </c>
      <c r="I1283" s="39"/>
      <c r="J1283" s="39" t="s">
        <v>2195</v>
      </c>
      <c r="K1283" s="76">
        <v>12</v>
      </c>
      <c r="L1283" s="76" t="s">
        <v>4981</v>
      </c>
      <c r="M1283" s="76" t="s">
        <v>5005</v>
      </c>
    </row>
    <row r="1284" spans="1:13" hidden="1">
      <c r="A1284" s="648" t="s">
        <v>4976</v>
      </c>
      <c r="B1284" s="536" t="s">
        <v>5006</v>
      </c>
      <c r="C1284" s="76"/>
      <c r="D1284" s="504" t="s">
        <v>5006</v>
      </c>
      <c r="E1284" s="39" t="s">
        <v>5007</v>
      </c>
      <c r="F1284" s="39"/>
      <c r="G1284" s="39" t="s">
        <v>2455</v>
      </c>
      <c r="H1284" s="76">
        <v>5</v>
      </c>
      <c r="I1284" s="39"/>
      <c r="J1284" s="39" t="s">
        <v>2195</v>
      </c>
      <c r="K1284" s="76">
        <v>13</v>
      </c>
      <c r="L1284" s="76" t="s">
        <v>4981</v>
      </c>
      <c r="M1284" s="76" t="s">
        <v>5008</v>
      </c>
    </row>
    <row r="1285" spans="1:13" hidden="1">
      <c r="A1285" s="648" t="s">
        <v>4976</v>
      </c>
      <c r="B1285" s="536" t="s">
        <v>5009</v>
      </c>
      <c r="C1285" s="76"/>
      <c r="D1285" s="504" t="s">
        <v>5009</v>
      </c>
      <c r="E1285" s="39" t="s">
        <v>5010</v>
      </c>
      <c r="F1285" s="39"/>
      <c r="G1285" s="39" t="s">
        <v>2455</v>
      </c>
      <c r="H1285" s="76">
        <v>7</v>
      </c>
      <c r="I1285" s="39"/>
      <c r="J1285" s="39" t="s">
        <v>2195</v>
      </c>
      <c r="K1285" s="76">
        <v>14</v>
      </c>
      <c r="L1285" s="76" t="s">
        <v>4981</v>
      </c>
      <c r="M1285" s="76" t="s">
        <v>5011</v>
      </c>
    </row>
    <row r="1286" spans="1:13" hidden="1">
      <c r="A1286" s="648" t="s">
        <v>4976</v>
      </c>
      <c r="B1286" s="536" t="s">
        <v>5012</v>
      </c>
      <c r="C1286" s="76"/>
      <c r="D1286" s="504" t="s">
        <v>5012</v>
      </c>
      <c r="E1286" s="39" t="s">
        <v>5013</v>
      </c>
      <c r="F1286" s="39"/>
      <c r="G1286" s="39" t="s">
        <v>2455</v>
      </c>
      <c r="H1286" s="76">
        <v>5</v>
      </c>
      <c r="I1286" s="39"/>
      <c r="J1286" s="39" t="s">
        <v>2195</v>
      </c>
      <c r="K1286" s="76">
        <v>15</v>
      </c>
      <c r="L1286" s="76" t="s">
        <v>4981</v>
      </c>
      <c r="M1286" s="76" t="s">
        <v>5014</v>
      </c>
    </row>
    <row r="1287" spans="1:13" hidden="1">
      <c r="A1287" s="648" t="s">
        <v>4976</v>
      </c>
      <c r="B1287" s="536" t="s">
        <v>5015</v>
      </c>
      <c r="C1287" s="76"/>
      <c r="D1287" s="504" t="s">
        <v>5015</v>
      </c>
      <c r="E1287" s="39" t="s">
        <v>5016</v>
      </c>
      <c r="F1287" s="39"/>
      <c r="G1287" s="39" t="s">
        <v>2455</v>
      </c>
      <c r="H1287" s="76">
        <v>5</v>
      </c>
      <c r="I1287" s="39"/>
      <c r="J1287" s="39" t="s">
        <v>2195</v>
      </c>
      <c r="K1287" s="76">
        <v>16</v>
      </c>
      <c r="L1287" s="76" t="s">
        <v>4981</v>
      </c>
      <c r="M1287" s="76" t="s">
        <v>5017</v>
      </c>
    </row>
    <row r="1288" spans="1:13" hidden="1">
      <c r="A1288" s="648" t="s">
        <v>4976</v>
      </c>
      <c r="B1288" s="536" t="s">
        <v>5018</v>
      </c>
      <c r="C1288" s="76"/>
      <c r="D1288" s="504" t="s">
        <v>5018</v>
      </c>
      <c r="E1288" s="39" t="s">
        <v>5019</v>
      </c>
      <c r="F1288" s="39"/>
      <c r="G1288" s="39" t="s">
        <v>2455</v>
      </c>
      <c r="H1288" s="76">
        <v>7</v>
      </c>
      <c r="I1288" s="39"/>
      <c r="J1288" s="39" t="s">
        <v>2195</v>
      </c>
      <c r="K1288" s="76">
        <v>17</v>
      </c>
      <c r="L1288" s="76" t="s">
        <v>4981</v>
      </c>
      <c r="M1288" s="76" t="s">
        <v>5020</v>
      </c>
    </row>
    <row r="1289" spans="1:13" hidden="1">
      <c r="A1289" s="648" t="s">
        <v>4976</v>
      </c>
      <c r="B1289" s="536" t="s">
        <v>5021</v>
      </c>
      <c r="C1289" s="76"/>
      <c r="D1289" s="504" t="s">
        <v>5021</v>
      </c>
      <c r="E1289" s="39" t="s">
        <v>5022</v>
      </c>
      <c r="F1289" s="39"/>
      <c r="G1289" s="39" t="s">
        <v>2455</v>
      </c>
      <c r="H1289" s="76">
        <v>7</v>
      </c>
      <c r="I1289" s="39"/>
      <c r="J1289" s="39" t="s">
        <v>2195</v>
      </c>
      <c r="K1289" s="76">
        <v>18</v>
      </c>
      <c r="L1289" s="76" t="s">
        <v>4981</v>
      </c>
      <c r="M1289" s="76" t="s">
        <v>5023</v>
      </c>
    </row>
    <row r="1290" spans="1:13" hidden="1">
      <c r="A1290" s="648" t="s">
        <v>4976</v>
      </c>
      <c r="B1290" s="536" t="s">
        <v>5024</v>
      </c>
      <c r="C1290" s="76"/>
      <c r="D1290" s="504" t="s">
        <v>5024</v>
      </c>
      <c r="E1290" s="39" t="s">
        <v>5025</v>
      </c>
      <c r="F1290" s="39"/>
      <c r="G1290" s="39" t="s">
        <v>2194</v>
      </c>
      <c r="H1290" s="76">
        <v>10</v>
      </c>
      <c r="I1290" s="39"/>
      <c r="J1290" s="39" t="s">
        <v>2195</v>
      </c>
      <c r="K1290" s="76">
        <v>19</v>
      </c>
      <c r="L1290" s="76" t="s">
        <v>4981</v>
      </c>
      <c r="M1290" s="76" t="s">
        <v>5026</v>
      </c>
    </row>
    <row r="1291" spans="1:13" hidden="1">
      <c r="A1291" s="648" t="s">
        <v>4976</v>
      </c>
      <c r="B1291" s="536" t="s">
        <v>5027</v>
      </c>
      <c r="C1291" s="76"/>
      <c r="D1291" s="504" t="s">
        <v>5027</v>
      </c>
      <c r="E1291" s="39" t="s">
        <v>5028</v>
      </c>
      <c r="F1291" s="39"/>
      <c r="G1291" s="39" t="s">
        <v>2231</v>
      </c>
      <c r="H1291" s="76" t="s">
        <v>3409</v>
      </c>
      <c r="I1291" s="39"/>
      <c r="J1291" s="39" t="s">
        <v>2195</v>
      </c>
      <c r="K1291" s="76">
        <v>20</v>
      </c>
      <c r="L1291" s="76" t="s">
        <v>4981</v>
      </c>
      <c r="M1291" s="76" t="s">
        <v>5029</v>
      </c>
    </row>
    <row r="1292" spans="1:13" hidden="1">
      <c r="A1292" s="648" t="s">
        <v>4976</v>
      </c>
      <c r="B1292" s="536" t="s">
        <v>5030</v>
      </c>
      <c r="C1292" s="76"/>
      <c r="D1292" s="504" t="s">
        <v>5030</v>
      </c>
      <c r="E1292" s="39" t="s">
        <v>5031</v>
      </c>
      <c r="F1292" s="39"/>
      <c r="G1292" s="39" t="s">
        <v>2231</v>
      </c>
      <c r="H1292" s="76" t="s">
        <v>5032</v>
      </c>
      <c r="I1292" s="39"/>
      <c r="J1292" s="39" t="s">
        <v>2195</v>
      </c>
      <c r="K1292" s="76">
        <v>21</v>
      </c>
      <c r="L1292" s="76" t="s">
        <v>4981</v>
      </c>
      <c r="M1292" s="76" t="s">
        <v>5033</v>
      </c>
    </row>
    <row r="1293" spans="1:13" hidden="1">
      <c r="A1293" s="648" t="s">
        <v>4976</v>
      </c>
      <c r="B1293" s="536" t="s">
        <v>5034</v>
      </c>
      <c r="C1293" s="76"/>
      <c r="D1293" s="504" t="s">
        <v>5034</v>
      </c>
      <c r="E1293" s="39" t="s">
        <v>5035</v>
      </c>
      <c r="F1293" s="39"/>
      <c r="G1293" s="39" t="s">
        <v>2231</v>
      </c>
      <c r="H1293" s="76" t="s">
        <v>3409</v>
      </c>
      <c r="I1293" s="39"/>
      <c r="J1293" s="39" t="s">
        <v>2195</v>
      </c>
      <c r="K1293" s="76">
        <v>22</v>
      </c>
      <c r="L1293" s="76" t="s">
        <v>4981</v>
      </c>
      <c r="M1293" s="76" t="s">
        <v>5036</v>
      </c>
    </row>
    <row r="1294" spans="1:13" hidden="1">
      <c r="A1294" s="648" t="s">
        <v>4976</v>
      </c>
      <c r="B1294" s="536" t="s">
        <v>5037</v>
      </c>
      <c r="C1294" s="76"/>
      <c r="D1294" s="504" t="s">
        <v>5037</v>
      </c>
      <c r="E1294" s="39" t="s">
        <v>5038</v>
      </c>
      <c r="F1294" s="39"/>
      <c r="G1294" s="39" t="s">
        <v>2231</v>
      </c>
      <c r="H1294" s="76" t="s">
        <v>3409</v>
      </c>
      <c r="I1294" s="39"/>
      <c r="J1294" s="39" t="s">
        <v>2195</v>
      </c>
      <c r="K1294" s="76">
        <v>23</v>
      </c>
      <c r="L1294" s="76" t="s">
        <v>4981</v>
      </c>
      <c r="M1294" s="76" t="s">
        <v>5039</v>
      </c>
    </row>
    <row r="1295" spans="1:13" hidden="1">
      <c r="A1295" s="648" t="s">
        <v>4976</v>
      </c>
      <c r="B1295" s="536" t="s">
        <v>5040</v>
      </c>
      <c r="C1295" s="76"/>
      <c r="D1295" s="504" t="s">
        <v>5040</v>
      </c>
      <c r="E1295" s="39" t="s">
        <v>5041</v>
      </c>
      <c r="F1295" s="39"/>
      <c r="G1295" s="39" t="s">
        <v>2228</v>
      </c>
      <c r="H1295" s="76">
        <v>2</v>
      </c>
      <c r="I1295" s="39"/>
      <c r="J1295" s="39" t="s">
        <v>2195</v>
      </c>
      <c r="K1295" s="76">
        <v>24</v>
      </c>
      <c r="L1295" s="76" t="s">
        <v>4981</v>
      </c>
      <c r="M1295" s="76" t="s">
        <v>5042</v>
      </c>
    </row>
    <row r="1296" spans="1:13" hidden="1">
      <c r="A1296" s="648" t="s">
        <v>4976</v>
      </c>
      <c r="B1296" s="536" t="s">
        <v>5043</v>
      </c>
      <c r="C1296" s="76"/>
      <c r="D1296" s="504" t="s">
        <v>5043</v>
      </c>
      <c r="E1296" s="39" t="s">
        <v>5044</v>
      </c>
      <c r="F1296" s="39"/>
      <c r="G1296" s="39" t="s">
        <v>2228</v>
      </c>
      <c r="H1296" s="76">
        <v>2</v>
      </c>
      <c r="I1296" s="39"/>
      <c r="J1296" s="39" t="s">
        <v>2195</v>
      </c>
      <c r="K1296" s="76">
        <v>25</v>
      </c>
      <c r="L1296" s="76" t="s">
        <v>4981</v>
      </c>
      <c r="M1296" s="76" t="s">
        <v>5045</v>
      </c>
    </row>
    <row r="1297" spans="1:13" hidden="1">
      <c r="A1297" s="648" t="s">
        <v>4976</v>
      </c>
      <c r="B1297" s="536" t="s">
        <v>5046</v>
      </c>
      <c r="C1297" s="76"/>
      <c r="D1297" s="504" t="s">
        <v>5046</v>
      </c>
      <c r="E1297" s="39" t="s">
        <v>5047</v>
      </c>
      <c r="F1297" s="39"/>
      <c r="G1297" s="39" t="s">
        <v>2455</v>
      </c>
      <c r="H1297" s="76">
        <v>7</v>
      </c>
      <c r="I1297" s="39"/>
      <c r="J1297" s="39" t="s">
        <v>2195</v>
      </c>
      <c r="K1297" s="76">
        <v>26</v>
      </c>
      <c r="L1297" s="76" t="s">
        <v>4981</v>
      </c>
      <c r="M1297" s="76" t="s">
        <v>5048</v>
      </c>
    </row>
    <row r="1298" spans="1:13" hidden="1">
      <c r="A1298" s="648" t="s">
        <v>4976</v>
      </c>
      <c r="B1298" s="536" t="s">
        <v>5049</v>
      </c>
      <c r="C1298" s="76"/>
      <c r="D1298" s="504" t="s">
        <v>5049</v>
      </c>
      <c r="E1298" s="39" t="s">
        <v>5050</v>
      </c>
      <c r="F1298" s="39"/>
      <c r="G1298" s="39" t="s">
        <v>2231</v>
      </c>
      <c r="H1298" s="76" t="s">
        <v>3409</v>
      </c>
      <c r="I1298" s="39"/>
      <c r="J1298" s="39" t="s">
        <v>2195</v>
      </c>
      <c r="K1298" s="76">
        <v>27</v>
      </c>
      <c r="L1298" s="76" t="s">
        <v>4981</v>
      </c>
      <c r="M1298" s="76" t="s">
        <v>5051</v>
      </c>
    </row>
    <row r="1299" spans="1:13" hidden="1">
      <c r="A1299" s="648" t="s">
        <v>4976</v>
      </c>
      <c r="B1299" s="536" t="s">
        <v>5052</v>
      </c>
      <c r="C1299" s="76"/>
      <c r="D1299" s="504" t="s">
        <v>5052</v>
      </c>
      <c r="E1299" s="39" t="s">
        <v>5053</v>
      </c>
      <c r="F1299" s="39"/>
      <c r="G1299" s="39" t="s">
        <v>2231</v>
      </c>
      <c r="H1299" s="76" t="s">
        <v>5054</v>
      </c>
      <c r="I1299" s="39"/>
      <c r="J1299" s="39" t="s">
        <v>2195</v>
      </c>
      <c r="K1299" s="76">
        <v>28</v>
      </c>
      <c r="L1299" s="76" t="s">
        <v>4981</v>
      </c>
      <c r="M1299" s="76" t="s">
        <v>5055</v>
      </c>
    </row>
    <row r="1300" spans="1:13" hidden="1">
      <c r="A1300" s="648" t="s">
        <v>4976</v>
      </c>
      <c r="B1300" s="536" t="s">
        <v>5056</v>
      </c>
      <c r="C1300" s="76"/>
      <c r="D1300" s="504" t="s">
        <v>5056</v>
      </c>
      <c r="E1300" s="39" t="s">
        <v>5057</v>
      </c>
      <c r="F1300" s="39"/>
      <c r="G1300" s="39" t="s">
        <v>2231</v>
      </c>
      <c r="H1300" s="76" t="s">
        <v>5054</v>
      </c>
      <c r="I1300" s="39"/>
      <c r="J1300" s="39" t="s">
        <v>2195</v>
      </c>
      <c r="K1300" s="76">
        <v>29</v>
      </c>
      <c r="L1300" s="76" t="s">
        <v>4981</v>
      </c>
      <c r="M1300" s="76" t="s">
        <v>5058</v>
      </c>
    </row>
    <row r="1301" spans="1:13" hidden="1">
      <c r="A1301" s="648" t="s">
        <v>4976</v>
      </c>
      <c r="B1301" s="536" t="s">
        <v>5059</v>
      </c>
      <c r="C1301" s="76"/>
      <c r="D1301" s="504" t="s">
        <v>5059</v>
      </c>
      <c r="E1301" s="39" t="s">
        <v>5060</v>
      </c>
      <c r="F1301" s="39"/>
      <c r="G1301" s="39" t="s">
        <v>2202</v>
      </c>
      <c r="H1301" s="76">
        <v>4</v>
      </c>
      <c r="I1301" s="39"/>
      <c r="J1301" s="39" t="s">
        <v>2195</v>
      </c>
      <c r="K1301" s="76">
        <v>30</v>
      </c>
      <c r="L1301" s="76" t="s">
        <v>4981</v>
      </c>
      <c r="M1301" s="76" t="s">
        <v>5061</v>
      </c>
    </row>
    <row r="1302" spans="1:13" hidden="1">
      <c r="A1302" s="648" t="s">
        <v>4976</v>
      </c>
      <c r="B1302" s="536" t="s">
        <v>5062</v>
      </c>
      <c r="C1302" s="76"/>
      <c r="D1302" s="504" t="s">
        <v>5062</v>
      </c>
      <c r="E1302" s="39" t="s">
        <v>5063</v>
      </c>
      <c r="F1302" s="39"/>
      <c r="G1302" s="39" t="s">
        <v>2202</v>
      </c>
      <c r="H1302" s="76">
        <v>4</v>
      </c>
      <c r="I1302" s="39"/>
      <c r="J1302" s="39" t="s">
        <v>2195</v>
      </c>
      <c r="K1302" s="76">
        <v>31</v>
      </c>
      <c r="L1302" s="76" t="s">
        <v>4981</v>
      </c>
      <c r="M1302" s="76" t="s">
        <v>5064</v>
      </c>
    </row>
    <row r="1303" spans="1:13" hidden="1">
      <c r="A1303" s="648" t="s">
        <v>4976</v>
      </c>
      <c r="B1303" s="536" t="s">
        <v>5065</v>
      </c>
      <c r="C1303" s="76"/>
      <c r="D1303" s="504" t="s">
        <v>5065</v>
      </c>
      <c r="E1303" s="39" t="s">
        <v>5066</v>
      </c>
      <c r="F1303" s="39"/>
      <c r="G1303" s="39" t="s">
        <v>2202</v>
      </c>
      <c r="H1303" s="76">
        <v>4</v>
      </c>
      <c r="I1303" s="39"/>
      <c r="J1303" s="39" t="s">
        <v>2195</v>
      </c>
      <c r="K1303" s="76">
        <v>32</v>
      </c>
      <c r="L1303" s="76" t="s">
        <v>4981</v>
      </c>
      <c r="M1303" s="76" t="s">
        <v>5067</v>
      </c>
    </row>
    <row r="1304" spans="1:13" hidden="1">
      <c r="A1304" s="648" t="s">
        <v>4976</v>
      </c>
      <c r="B1304" s="536" t="s">
        <v>5068</v>
      </c>
      <c r="C1304" s="76"/>
      <c r="D1304" s="504" t="s">
        <v>5068</v>
      </c>
      <c r="E1304" s="39" t="s">
        <v>5069</v>
      </c>
      <c r="F1304" s="39"/>
      <c r="G1304" s="39" t="s">
        <v>2202</v>
      </c>
      <c r="H1304" s="76">
        <v>4</v>
      </c>
      <c r="I1304" s="39"/>
      <c r="J1304" s="39" t="s">
        <v>2195</v>
      </c>
      <c r="K1304" s="76">
        <v>33</v>
      </c>
      <c r="L1304" s="76" t="s">
        <v>4981</v>
      </c>
      <c r="M1304" s="76" t="s">
        <v>5070</v>
      </c>
    </row>
    <row r="1305" spans="1:13" hidden="1">
      <c r="A1305" s="648" t="s">
        <v>4976</v>
      </c>
      <c r="B1305" s="536" t="s">
        <v>5071</v>
      </c>
      <c r="C1305" s="76"/>
      <c r="D1305" s="504" t="s">
        <v>5071</v>
      </c>
      <c r="E1305" s="39" t="s">
        <v>5072</v>
      </c>
      <c r="F1305" s="39"/>
      <c r="G1305" s="39" t="s">
        <v>2202</v>
      </c>
      <c r="H1305" s="76">
        <v>4</v>
      </c>
      <c r="I1305" s="39"/>
      <c r="J1305" s="39" t="s">
        <v>2195</v>
      </c>
      <c r="K1305" s="76">
        <v>34</v>
      </c>
      <c r="L1305" s="76" t="s">
        <v>4981</v>
      </c>
      <c r="M1305" s="76" t="s">
        <v>5073</v>
      </c>
    </row>
    <row r="1306" spans="1:13" hidden="1">
      <c r="A1306" s="648" t="s">
        <v>4976</v>
      </c>
      <c r="B1306" s="536" t="s">
        <v>5074</v>
      </c>
      <c r="C1306" s="76"/>
      <c r="D1306" s="504" t="s">
        <v>5074</v>
      </c>
      <c r="E1306" s="39" t="s">
        <v>5075</v>
      </c>
      <c r="F1306" s="39"/>
      <c r="G1306" s="39" t="s">
        <v>2202</v>
      </c>
      <c r="H1306" s="76">
        <v>4</v>
      </c>
      <c r="I1306" s="39"/>
      <c r="J1306" s="39" t="s">
        <v>2195</v>
      </c>
      <c r="K1306" s="76">
        <v>35</v>
      </c>
      <c r="L1306" s="76" t="s">
        <v>4981</v>
      </c>
      <c r="M1306" s="76" t="s">
        <v>5076</v>
      </c>
    </row>
    <row r="1307" spans="1:13" hidden="1">
      <c r="A1307" s="648" t="s">
        <v>4976</v>
      </c>
      <c r="B1307" s="536" t="s">
        <v>5077</v>
      </c>
      <c r="C1307" s="76"/>
      <c r="D1307" s="504" t="s">
        <v>5077</v>
      </c>
      <c r="E1307" s="39" t="s">
        <v>5078</v>
      </c>
      <c r="F1307" s="39"/>
      <c r="G1307" s="39" t="s">
        <v>2202</v>
      </c>
      <c r="H1307" s="76">
        <v>4</v>
      </c>
      <c r="I1307" s="39"/>
      <c r="J1307" s="39" t="s">
        <v>2195</v>
      </c>
      <c r="K1307" s="76">
        <v>36</v>
      </c>
      <c r="L1307" s="76" t="s">
        <v>4981</v>
      </c>
      <c r="M1307" s="76" t="s">
        <v>5079</v>
      </c>
    </row>
    <row r="1308" spans="1:13" hidden="1">
      <c r="A1308" s="648" t="s">
        <v>4976</v>
      </c>
      <c r="B1308" s="536" t="s">
        <v>5080</v>
      </c>
      <c r="C1308" s="76"/>
      <c r="D1308" s="504" t="s">
        <v>5080</v>
      </c>
      <c r="E1308" s="39" t="s">
        <v>5081</v>
      </c>
      <c r="F1308" s="39"/>
      <c r="G1308" s="39" t="s">
        <v>2202</v>
      </c>
      <c r="H1308" s="76">
        <v>4</v>
      </c>
      <c r="I1308" s="39"/>
      <c r="J1308" s="39" t="s">
        <v>2195</v>
      </c>
      <c r="K1308" s="76">
        <v>37</v>
      </c>
      <c r="L1308" s="76" t="s">
        <v>4981</v>
      </c>
      <c r="M1308" s="76" t="s">
        <v>5082</v>
      </c>
    </row>
    <row r="1309" spans="1:13" hidden="1">
      <c r="A1309" s="648" t="s">
        <v>4976</v>
      </c>
      <c r="B1309" s="536" t="s">
        <v>5083</v>
      </c>
      <c r="C1309" s="76"/>
      <c r="D1309" s="504" t="s">
        <v>5083</v>
      </c>
      <c r="E1309" s="39" t="s">
        <v>5084</v>
      </c>
      <c r="F1309" s="39"/>
      <c r="G1309" s="39" t="s">
        <v>2202</v>
      </c>
      <c r="H1309" s="76">
        <v>4</v>
      </c>
      <c r="I1309" s="39"/>
      <c r="J1309" s="39" t="s">
        <v>2195</v>
      </c>
      <c r="K1309" s="76">
        <v>38</v>
      </c>
      <c r="L1309" s="76" t="s">
        <v>4981</v>
      </c>
      <c r="M1309" s="76" t="s">
        <v>5085</v>
      </c>
    </row>
    <row r="1310" spans="1:13" hidden="1">
      <c r="A1310" s="648" t="s">
        <v>4976</v>
      </c>
      <c r="B1310" s="536" t="s">
        <v>5086</v>
      </c>
      <c r="C1310" s="76"/>
      <c r="D1310" s="504" t="s">
        <v>5086</v>
      </c>
      <c r="E1310" s="39" t="s">
        <v>5087</v>
      </c>
      <c r="F1310" s="39"/>
      <c r="G1310" s="39" t="s">
        <v>2202</v>
      </c>
      <c r="H1310" s="76">
        <v>4</v>
      </c>
      <c r="I1310" s="39"/>
      <c r="J1310" s="39" t="s">
        <v>2195</v>
      </c>
      <c r="K1310" s="76">
        <v>39</v>
      </c>
      <c r="L1310" s="76" t="s">
        <v>4981</v>
      </c>
      <c r="M1310" s="76" t="s">
        <v>5088</v>
      </c>
    </row>
    <row r="1311" spans="1:13" hidden="1">
      <c r="A1311" s="648" t="s">
        <v>4976</v>
      </c>
      <c r="B1311" s="536" t="s">
        <v>5089</v>
      </c>
      <c r="C1311" s="76"/>
      <c r="D1311" s="504" t="s">
        <v>5089</v>
      </c>
      <c r="E1311" s="39" t="s">
        <v>5090</v>
      </c>
      <c r="F1311" s="39"/>
      <c r="G1311" s="39" t="s">
        <v>2202</v>
      </c>
      <c r="H1311" s="76">
        <v>4</v>
      </c>
      <c r="I1311" s="39"/>
      <c r="J1311" s="39" t="s">
        <v>2195</v>
      </c>
      <c r="K1311" s="76">
        <v>40</v>
      </c>
      <c r="L1311" s="76" t="s">
        <v>4981</v>
      </c>
      <c r="M1311" s="76" t="s">
        <v>5091</v>
      </c>
    </row>
    <row r="1312" spans="1:13" hidden="1">
      <c r="A1312" s="648" t="s">
        <v>4976</v>
      </c>
      <c r="B1312" s="536" t="s">
        <v>5092</v>
      </c>
      <c r="C1312" s="76"/>
      <c r="D1312" s="504" t="s">
        <v>5092</v>
      </c>
      <c r="E1312" s="39" t="s">
        <v>5093</v>
      </c>
      <c r="F1312" s="39"/>
      <c r="G1312" s="39" t="s">
        <v>2202</v>
      </c>
      <c r="H1312" s="76">
        <v>4</v>
      </c>
      <c r="I1312" s="39"/>
      <c r="J1312" s="39" t="s">
        <v>2195</v>
      </c>
      <c r="K1312" s="76">
        <v>41</v>
      </c>
      <c r="L1312" s="76" t="s">
        <v>4981</v>
      </c>
      <c r="M1312" s="76" t="s">
        <v>5094</v>
      </c>
    </row>
    <row r="1313" spans="1:13" hidden="1">
      <c r="A1313" s="648" t="s">
        <v>4976</v>
      </c>
      <c r="B1313" s="536" t="s">
        <v>5095</v>
      </c>
      <c r="C1313" s="76"/>
      <c r="D1313" s="504" t="s">
        <v>5095</v>
      </c>
      <c r="E1313" s="39" t="s">
        <v>5096</v>
      </c>
      <c r="F1313" s="39"/>
      <c r="G1313" s="39" t="s">
        <v>2202</v>
      </c>
      <c r="H1313" s="76">
        <v>4</v>
      </c>
      <c r="I1313" s="39"/>
      <c r="J1313" s="39" t="s">
        <v>2195</v>
      </c>
      <c r="K1313" s="76">
        <v>42</v>
      </c>
      <c r="L1313" s="76" t="s">
        <v>4981</v>
      </c>
      <c r="M1313" s="76" t="s">
        <v>5097</v>
      </c>
    </row>
    <row r="1314" spans="1:13" hidden="1">
      <c r="A1314" s="648" t="s">
        <v>4976</v>
      </c>
      <c r="B1314" s="536" t="s">
        <v>5098</v>
      </c>
      <c r="C1314" s="76"/>
      <c r="D1314" s="504" t="s">
        <v>5098</v>
      </c>
      <c r="E1314" s="39" t="s">
        <v>5099</v>
      </c>
      <c r="F1314" s="39"/>
      <c r="G1314" s="39" t="s">
        <v>2202</v>
      </c>
      <c r="H1314" s="76">
        <v>4</v>
      </c>
      <c r="I1314" s="39"/>
      <c r="J1314" s="39" t="s">
        <v>2195</v>
      </c>
      <c r="K1314" s="76">
        <v>43</v>
      </c>
      <c r="L1314" s="76" t="s">
        <v>4981</v>
      </c>
      <c r="M1314" s="76" t="s">
        <v>5100</v>
      </c>
    </row>
    <row r="1315" spans="1:13" hidden="1">
      <c r="A1315" s="648" t="s">
        <v>4976</v>
      </c>
      <c r="B1315" s="536" t="s">
        <v>5101</v>
      </c>
      <c r="C1315" s="76"/>
      <c r="D1315" s="504" t="s">
        <v>5101</v>
      </c>
      <c r="E1315" s="39" t="s">
        <v>5102</v>
      </c>
      <c r="F1315" s="39"/>
      <c r="G1315" s="39" t="s">
        <v>2202</v>
      </c>
      <c r="H1315" s="76">
        <v>4</v>
      </c>
      <c r="I1315" s="39"/>
      <c r="J1315" s="39" t="s">
        <v>2195</v>
      </c>
      <c r="K1315" s="76">
        <v>44</v>
      </c>
      <c r="L1315" s="76" t="s">
        <v>4981</v>
      </c>
      <c r="M1315" s="76" t="s">
        <v>5103</v>
      </c>
    </row>
    <row r="1316" spans="1:13" hidden="1">
      <c r="A1316" s="648" t="s">
        <v>4976</v>
      </c>
      <c r="B1316" s="536" t="s">
        <v>5104</v>
      </c>
      <c r="C1316" s="76"/>
      <c r="D1316" s="504" t="s">
        <v>5104</v>
      </c>
      <c r="E1316" s="39" t="s">
        <v>5105</v>
      </c>
      <c r="F1316" s="39"/>
      <c r="G1316" s="39" t="s">
        <v>2202</v>
      </c>
      <c r="H1316" s="76">
        <v>2</v>
      </c>
      <c r="I1316" s="39"/>
      <c r="J1316" s="39" t="s">
        <v>2195</v>
      </c>
      <c r="K1316" s="76">
        <v>45</v>
      </c>
      <c r="L1316" s="76" t="s">
        <v>4981</v>
      </c>
      <c r="M1316" s="76" t="s">
        <v>5106</v>
      </c>
    </row>
    <row r="1317" spans="1:13" hidden="1">
      <c r="A1317" s="648" t="s">
        <v>4976</v>
      </c>
      <c r="B1317" s="536" t="s">
        <v>5107</v>
      </c>
      <c r="C1317" s="76"/>
      <c r="D1317" s="504" t="s">
        <v>5107</v>
      </c>
      <c r="E1317" s="39" t="s">
        <v>5108</v>
      </c>
      <c r="F1317" s="39"/>
      <c r="G1317" s="39" t="s">
        <v>2202</v>
      </c>
      <c r="H1317" s="76">
        <v>1</v>
      </c>
      <c r="I1317" s="39"/>
      <c r="J1317" s="39" t="s">
        <v>2195</v>
      </c>
      <c r="K1317" s="76">
        <v>46</v>
      </c>
      <c r="L1317" s="76" t="s">
        <v>4981</v>
      </c>
      <c r="M1317" s="76" t="s">
        <v>5109</v>
      </c>
    </row>
    <row r="1318" spans="1:13" hidden="1">
      <c r="A1318" s="648" t="s">
        <v>4976</v>
      </c>
      <c r="B1318" s="536" t="s">
        <v>5110</v>
      </c>
      <c r="C1318" s="76"/>
      <c r="D1318" s="504" t="s">
        <v>5110</v>
      </c>
      <c r="E1318" s="39" t="s">
        <v>5111</v>
      </c>
      <c r="F1318" s="39"/>
      <c r="G1318" s="39" t="s">
        <v>2202</v>
      </c>
      <c r="H1318" s="76">
        <v>1</v>
      </c>
      <c r="I1318" s="39"/>
      <c r="J1318" s="39" t="s">
        <v>2195</v>
      </c>
      <c r="K1318" s="76">
        <v>47</v>
      </c>
      <c r="L1318" s="76" t="s">
        <v>4981</v>
      </c>
      <c r="M1318" s="76" t="s">
        <v>5112</v>
      </c>
    </row>
    <row r="1319" spans="1:13" hidden="1">
      <c r="A1319" s="648" t="s">
        <v>4976</v>
      </c>
      <c r="B1319" s="536" t="s">
        <v>5113</v>
      </c>
      <c r="C1319" s="76"/>
      <c r="D1319" s="504" t="s">
        <v>5113</v>
      </c>
      <c r="E1319" s="39" t="s">
        <v>5114</v>
      </c>
      <c r="F1319" s="39"/>
      <c r="G1319" s="39" t="s">
        <v>2202</v>
      </c>
      <c r="H1319" s="76">
        <v>10</v>
      </c>
      <c r="I1319" s="39"/>
      <c r="J1319" s="39" t="s">
        <v>2195</v>
      </c>
      <c r="K1319" s="76">
        <v>48</v>
      </c>
      <c r="L1319" s="76" t="s">
        <v>4981</v>
      </c>
      <c r="M1319" s="76" t="s">
        <v>5115</v>
      </c>
    </row>
    <row r="1320" spans="1:13" hidden="1">
      <c r="A1320" s="648" t="s">
        <v>4976</v>
      </c>
      <c r="B1320" s="536" t="s">
        <v>5116</v>
      </c>
      <c r="C1320" s="76"/>
      <c r="D1320" s="504" t="s">
        <v>5116</v>
      </c>
      <c r="E1320" s="39" t="s">
        <v>5117</v>
      </c>
      <c r="F1320" s="39"/>
      <c r="G1320" s="39" t="s">
        <v>2455</v>
      </c>
      <c r="H1320" s="76">
        <v>9</v>
      </c>
      <c r="I1320" s="39"/>
      <c r="J1320" s="39" t="s">
        <v>2195</v>
      </c>
      <c r="K1320" s="76">
        <v>49</v>
      </c>
      <c r="L1320" s="76" t="s">
        <v>4981</v>
      </c>
      <c r="M1320" s="76" t="s">
        <v>5118</v>
      </c>
    </row>
    <row r="1321" spans="1:13" hidden="1">
      <c r="A1321" s="648" t="s">
        <v>4976</v>
      </c>
      <c r="B1321" s="536" t="s">
        <v>5119</v>
      </c>
      <c r="C1321" s="76"/>
      <c r="D1321" s="504" t="s">
        <v>5119</v>
      </c>
      <c r="E1321" s="39" t="s">
        <v>5120</v>
      </c>
      <c r="F1321" s="39"/>
      <c r="G1321" s="39" t="s">
        <v>2231</v>
      </c>
      <c r="H1321" s="76" t="s">
        <v>2439</v>
      </c>
      <c r="I1321" s="39"/>
      <c r="J1321" s="39" t="s">
        <v>2195</v>
      </c>
      <c r="K1321" s="76">
        <v>50</v>
      </c>
      <c r="L1321" s="76" t="s">
        <v>4981</v>
      </c>
      <c r="M1321" s="76" t="s">
        <v>5121</v>
      </c>
    </row>
    <row r="1322" spans="1:13" hidden="1">
      <c r="A1322" s="648" t="s">
        <v>4976</v>
      </c>
      <c r="B1322" s="536" t="s">
        <v>5122</v>
      </c>
      <c r="C1322" s="76"/>
      <c r="D1322" s="504" t="s">
        <v>5122</v>
      </c>
      <c r="E1322" s="39" t="s">
        <v>5123</v>
      </c>
      <c r="F1322" s="39"/>
      <c r="G1322" s="39" t="s">
        <v>2231</v>
      </c>
      <c r="H1322" s="76" t="s">
        <v>2439</v>
      </c>
      <c r="I1322" s="39"/>
      <c r="J1322" s="39" t="s">
        <v>2195</v>
      </c>
      <c r="K1322" s="76">
        <v>51</v>
      </c>
      <c r="L1322" s="76" t="s">
        <v>4981</v>
      </c>
      <c r="M1322" s="76" t="s">
        <v>5124</v>
      </c>
    </row>
    <row r="1323" spans="1:13" hidden="1">
      <c r="A1323" s="648" t="s">
        <v>4976</v>
      </c>
      <c r="B1323" s="536" t="s">
        <v>5125</v>
      </c>
      <c r="C1323" s="76"/>
      <c r="D1323" s="504" t="s">
        <v>5125</v>
      </c>
      <c r="E1323" s="39" t="s">
        <v>5126</v>
      </c>
      <c r="F1323" s="39"/>
      <c r="G1323" s="39" t="s">
        <v>2231</v>
      </c>
      <c r="H1323" s="76" t="s">
        <v>2439</v>
      </c>
      <c r="I1323" s="39"/>
      <c r="J1323" s="39" t="s">
        <v>2195</v>
      </c>
      <c r="K1323" s="76">
        <v>52</v>
      </c>
      <c r="L1323" s="76" t="s">
        <v>4981</v>
      </c>
      <c r="M1323" s="76" t="s">
        <v>5127</v>
      </c>
    </row>
    <row r="1324" spans="1:13" hidden="1">
      <c r="A1324" s="648" t="s">
        <v>4976</v>
      </c>
      <c r="B1324" s="536" t="s">
        <v>5128</v>
      </c>
      <c r="C1324" s="76"/>
      <c r="D1324" s="504" t="s">
        <v>5128</v>
      </c>
      <c r="E1324" s="39" t="s">
        <v>5129</v>
      </c>
      <c r="F1324" s="39"/>
      <c r="G1324" s="39" t="s">
        <v>2231</v>
      </c>
      <c r="H1324" s="76" t="s">
        <v>2439</v>
      </c>
      <c r="I1324" s="39"/>
      <c r="J1324" s="39" t="s">
        <v>2195</v>
      </c>
      <c r="K1324" s="76">
        <v>53</v>
      </c>
      <c r="L1324" s="76" t="s">
        <v>4981</v>
      </c>
      <c r="M1324" s="76" t="s">
        <v>5130</v>
      </c>
    </row>
    <row r="1325" spans="1:13" hidden="1">
      <c r="A1325" s="648" t="s">
        <v>4976</v>
      </c>
      <c r="B1325" s="536" t="s">
        <v>5131</v>
      </c>
      <c r="C1325" s="76"/>
      <c r="D1325" s="504" t="s">
        <v>5131</v>
      </c>
      <c r="E1325" s="39" t="s">
        <v>5132</v>
      </c>
      <c r="F1325" s="39"/>
      <c r="G1325" s="39" t="s">
        <v>2231</v>
      </c>
      <c r="H1325" s="76" t="s">
        <v>2439</v>
      </c>
      <c r="I1325" s="39"/>
      <c r="J1325" s="39" t="s">
        <v>2195</v>
      </c>
      <c r="K1325" s="76">
        <v>54</v>
      </c>
      <c r="L1325" s="76" t="s">
        <v>4981</v>
      </c>
      <c r="M1325" s="76" t="s">
        <v>5133</v>
      </c>
    </row>
    <row r="1326" spans="1:13" hidden="1">
      <c r="A1326" s="648" t="s">
        <v>4976</v>
      </c>
      <c r="B1326" s="536" t="s">
        <v>5134</v>
      </c>
      <c r="C1326" s="76"/>
      <c r="D1326" s="504" t="s">
        <v>5134</v>
      </c>
      <c r="E1326" s="39" t="s">
        <v>5135</v>
      </c>
      <c r="F1326" s="39"/>
      <c r="G1326" s="39" t="s">
        <v>2231</v>
      </c>
      <c r="H1326" s="76" t="s">
        <v>2439</v>
      </c>
      <c r="I1326" s="39"/>
      <c r="J1326" s="39" t="s">
        <v>2195</v>
      </c>
      <c r="K1326" s="76">
        <v>55</v>
      </c>
      <c r="L1326" s="76" t="s">
        <v>4981</v>
      </c>
      <c r="M1326" s="76" t="s">
        <v>5136</v>
      </c>
    </row>
    <row r="1327" spans="1:13" hidden="1">
      <c r="A1327" s="648" t="s">
        <v>4976</v>
      </c>
      <c r="B1327" s="536"/>
      <c r="C1327" s="76"/>
      <c r="D1327" s="504"/>
      <c r="E1327" s="39" t="s">
        <v>5137</v>
      </c>
      <c r="F1327" s="39"/>
      <c r="G1327" s="39" t="s">
        <v>2231</v>
      </c>
      <c r="H1327" s="76" t="s">
        <v>2439</v>
      </c>
      <c r="I1327" s="39"/>
      <c r="J1327" s="39" t="s">
        <v>2195</v>
      </c>
      <c r="K1327" s="76">
        <v>56</v>
      </c>
      <c r="L1327" s="76" t="s">
        <v>4981</v>
      </c>
      <c r="M1327" s="76" t="s">
        <v>5138</v>
      </c>
    </row>
    <row r="1328" spans="1:13" hidden="1">
      <c r="A1328" s="648" t="s">
        <v>4976</v>
      </c>
      <c r="B1328" s="536" t="s">
        <v>5139</v>
      </c>
      <c r="C1328" s="76"/>
      <c r="D1328" s="504" t="s">
        <v>5139</v>
      </c>
      <c r="E1328" s="39" t="s">
        <v>5140</v>
      </c>
      <c r="F1328" s="39"/>
      <c r="G1328" s="39" t="s">
        <v>2231</v>
      </c>
      <c r="H1328" s="76" t="s">
        <v>4482</v>
      </c>
      <c r="I1328" s="39"/>
      <c r="J1328" s="39" t="s">
        <v>2195</v>
      </c>
      <c r="K1328" s="76">
        <v>57</v>
      </c>
      <c r="L1328" s="76" t="s">
        <v>4981</v>
      </c>
      <c r="M1328" s="76" t="s">
        <v>5141</v>
      </c>
    </row>
    <row r="1329" spans="1:13" hidden="1">
      <c r="A1329" s="648" t="s">
        <v>4976</v>
      </c>
      <c r="B1329" s="536" t="s">
        <v>5142</v>
      </c>
      <c r="C1329" s="76"/>
      <c r="D1329" s="504" t="s">
        <v>5142</v>
      </c>
      <c r="E1329" s="39" t="s">
        <v>5143</v>
      </c>
      <c r="F1329" s="39"/>
      <c r="G1329" s="39" t="s">
        <v>2202</v>
      </c>
      <c r="H1329" s="76">
        <v>1</v>
      </c>
      <c r="I1329" s="39"/>
      <c r="J1329" s="39" t="s">
        <v>2195</v>
      </c>
      <c r="K1329" s="76">
        <v>58</v>
      </c>
      <c r="L1329" s="76" t="s">
        <v>4981</v>
      </c>
      <c r="M1329" s="76" t="s">
        <v>5144</v>
      </c>
    </row>
    <row r="1330" spans="1:13" hidden="1">
      <c r="A1330" s="648" t="s">
        <v>4976</v>
      </c>
      <c r="B1330" s="536" t="s">
        <v>5145</v>
      </c>
      <c r="C1330" s="76"/>
      <c r="D1330" s="504" t="s">
        <v>5145</v>
      </c>
      <c r="E1330" s="39" t="s">
        <v>5146</v>
      </c>
      <c r="F1330" s="39"/>
      <c r="G1330" s="39" t="s">
        <v>2202</v>
      </c>
      <c r="H1330" s="76">
        <v>1</v>
      </c>
      <c r="I1330" s="39"/>
      <c r="J1330" s="39" t="s">
        <v>2195</v>
      </c>
      <c r="K1330" s="76">
        <v>59</v>
      </c>
      <c r="L1330" s="76" t="s">
        <v>4981</v>
      </c>
      <c r="M1330" s="76" t="s">
        <v>5147</v>
      </c>
    </row>
    <row r="1331" spans="1:13" hidden="1">
      <c r="A1331" s="648" t="s">
        <v>4976</v>
      </c>
      <c r="B1331" s="536" t="s">
        <v>5148</v>
      </c>
      <c r="C1331" s="76"/>
      <c r="D1331" s="504" t="s">
        <v>5148</v>
      </c>
      <c r="E1331" s="39" t="s">
        <v>5149</v>
      </c>
      <c r="F1331" s="39"/>
      <c r="G1331" s="39" t="s">
        <v>2202</v>
      </c>
      <c r="H1331" s="76">
        <v>1</v>
      </c>
      <c r="I1331" s="39"/>
      <c r="J1331" s="39" t="s">
        <v>2195</v>
      </c>
      <c r="K1331" s="76">
        <v>60</v>
      </c>
      <c r="L1331" s="76" t="s">
        <v>4981</v>
      </c>
      <c r="M1331" s="76" t="s">
        <v>5150</v>
      </c>
    </row>
    <row r="1332" spans="1:13" hidden="1">
      <c r="A1332" s="648" t="s">
        <v>4976</v>
      </c>
      <c r="B1332" s="536" t="s">
        <v>5151</v>
      </c>
      <c r="C1332" s="76"/>
      <c r="D1332" s="504" t="s">
        <v>5151</v>
      </c>
      <c r="E1332" s="39" t="s">
        <v>5152</v>
      </c>
      <c r="F1332" s="39"/>
      <c r="G1332" s="39" t="s">
        <v>2202</v>
      </c>
      <c r="H1332" s="76">
        <v>1</v>
      </c>
      <c r="I1332" s="39"/>
      <c r="J1332" s="39" t="s">
        <v>2195</v>
      </c>
      <c r="K1332" s="76">
        <v>61</v>
      </c>
      <c r="L1332" s="76" t="s">
        <v>4981</v>
      </c>
      <c r="M1332" s="76" t="s">
        <v>5153</v>
      </c>
    </row>
    <row r="1333" spans="1:13" hidden="1">
      <c r="A1333" s="648" t="s">
        <v>4976</v>
      </c>
      <c r="B1333" s="536" t="s">
        <v>5154</v>
      </c>
      <c r="C1333" s="76"/>
      <c r="D1333" s="504" t="s">
        <v>5154</v>
      </c>
      <c r="E1333" s="39" t="s">
        <v>5155</v>
      </c>
      <c r="F1333" s="39"/>
      <c r="G1333" s="39" t="s">
        <v>2228</v>
      </c>
      <c r="H1333" s="76">
        <v>1</v>
      </c>
      <c r="I1333" s="39"/>
      <c r="J1333" s="39" t="s">
        <v>2195</v>
      </c>
      <c r="K1333" s="76">
        <v>62</v>
      </c>
      <c r="L1333" s="76" t="s">
        <v>4981</v>
      </c>
      <c r="M1333" s="76" t="s">
        <v>5156</v>
      </c>
    </row>
    <row r="1334" spans="1:13" hidden="1">
      <c r="A1334" s="648" t="s">
        <v>4976</v>
      </c>
      <c r="B1334" s="536" t="s">
        <v>5157</v>
      </c>
      <c r="C1334" s="76"/>
      <c r="D1334" s="504" t="s">
        <v>5157</v>
      </c>
      <c r="E1334" s="39" t="s">
        <v>5158</v>
      </c>
      <c r="F1334" s="39"/>
      <c r="G1334" s="39" t="s">
        <v>2455</v>
      </c>
      <c r="H1334" s="76">
        <v>5</v>
      </c>
      <c r="I1334" s="39"/>
      <c r="J1334" s="39" t="s">
        <v>2195</v>
      </c>
      <c r="K1334" s="76">
        <v>63</v>
      </c>
      <c r="L1334" s="76" t="s">
        <v>4981</v>
      </c>
      <c r="M1334" s="76" t="s">
        <v>5159</v>
      </c>
    </row>
    <row r="1335" spans="1:13" hidden="1">
      <c r="A1335" s="648" t="s">
        <v>4976</v>
      </c>
      <c r="B1335" s="536" t="s">
        <v>5160</v>
      </c>
      <c r="C1335" s="76"/>
      <c r="D1335" s="504" t="s">
        <v>5160</v>
      </c>
      <c r="E1335" s="39" t="s">
        <v>5161</v>
      </c>
      <c r="F1335" s="39"/>
      <c r="G1335" s="39" t="s">
        <v>2455</v>
      </c>
      <c r="H1335" s="76">
        <v>5</v>
      </c>
      <c r="I1335" s="39"/>
      <c r="J1335" s="39" t="s">
        <v>2195</v>
      </c>
      <c r="K1335" s="76">
        <v>64</v>
      </c>
      <c r="L1335" s="76" t="s">
        <v>4981</v>
      </c>
      <c r="M1335" s="76" t="s">
        <v>5162</v>
      </c>
    </row>
    <row r="1336" spans="1:13" hidden="1">
      <c r="A1336" s="648" t="s">
        <v>4976</v>
      </c>
      <c r="B1336" s="536" t="s">
        <v>5163</v>
      </c>
      <c r="C1336" s="76"/>
      <c r="D1336" s="504" t="s">
        <v>5163</v>
      </c>
      <c r="E1336" s="39" t="s">
        <v>5164</v>
      </c>
      <c r="F1336" s="39"/>
      <c r="G1336" s="39" t="s">
        <v>2455</v>
      </c>
      <c r="H1336" s="76">
        <v>7</v>
      </c>
      <c r="I1336" s="39"/>
      <c r="J1336" s="39" t="s">
        <v>2195</v>
      </c>
      <c r="K1336" s="76">
        <v>65</v>
      </c>
      <c r="L1336" s="76" t="s">
        <v>4981</v>
      </c>
      <c r="M1336" s="76" t="s">
        <v>5165</v>
      </c>
    </row>
    <row r="1337" spans="1:13" hidden="1">
      <c r="A1337" s="648" t="s">
        <v>4976</v>
      </c>
      <c r="B1337" s="536" t="s">
        <v>5166</v>
      </c>
      <c r="C1337" s="76"/>
      <c r="D1337" s="504" t="s">
        <v>5166</v>
      </c>
      <c r="E1337" s="39" t="s">
        <v>5167</v>
      </c>
      <c r="F1337" s="39"/>
      <c r="G1337" s="39" t="s">
        <v>2455</v>
      </c>
      <c r="H1337" s="76">
        <v>7</v>
      </c>
      <c r="I1337" s="39"/>
      <c r="J1337" s="39" t="s">
        <v>2195</v>
      </c>
      <c r="K1337" s="76">
        <v>66</v>
      </c>
      <c r="L1337" s="76" t="s">
        <v>4981</v>
      </c>
      <c r="M1337" s="76" t="s">
        <v>5168</v>
      </c>
    </row>
    <row r="1338" spans="1:13" hidden="1">
      <c r="A1338" s="648" t="s">
        <v>4976</v>
      </c>
      <c r="B1338" s="536" t="s">
        <v>5169</v>
      </c>
      <c r="C1338" s="76"/>
      <c r="D1338" s="504" t="s">
        <v>5169</v>
      </c>
      <c r="E1338" s="39" t="s">
        <v>5170</v>
      </c>
      <c r="F1338" s="39"/>
      <c r="G1338" s="39" t="s">
        <v>2231</v>
      </c>
      <c r="H1338" s="76" t="s">
        <v>5171</v>
      </c>
      <c r="I1338" s="39"/>
      <c r="J1338" s="39" t="s">
        <v>2195</v>
      </c>
      <c r="K1338" s="76">
        <v>67</v>
      </c>
      <c r="L1338" s="76" t="s">
        <v>4981</v>
      </c>
      <c r="M1338" s="76" t="s">
        <v>5172</v>
      </c>
    </row>
    <row r="1339" spans="1:13" hidden="1">
      <c r="A1339" s="648" t="s">
        <v>4976</v>
      </c>
      <c r="B1339" s="536" t="s">
        <v>5173</v>
      </c>
      <c r="C1339" s="76"/>
      <c r="D1339" s="504" t="s">
        <v>5173</v>
      </c>
      <c r="E1339" s="39" t="s">
        <v>5174</v>
      </c>
      <c r="F1339" s="39"/>
      <c r="G1339" s="39" t="s">
        <v>2231</v>
      </c>
      <c r="H1339" s="76" t="s">
        <v>5175</v>
      </c>
      <c r="I1339" s="39"/>
      <c r="J1339" s="39" t="s">
        <v>2195</v>
      </c>
      <c r="K1339" s="76">
        <v>68</v>
      </c>
      <c r="L1339" s="76" t="s">
        <v>4981</v>
      </c>
      <c r="M1339" s="76" t="s">
        <v>5176</v>
      </c>
    </row>
    <row r="1340" spans="1:13" hidden="1">
      <c r="A1340" s="648" t="s">
        <v>4976</v>
      </c>
      <c r="B1340" s="536" t="s">
        <v>5177</v>
      </c>
      <c r="C1340" s="76"/>
      <c r="D1340" s="504" t="s">
        <v>5177</v>
      </c>
      <c r="E1340" s="39" t="s">
        <v>5178</v>
      </c>
      <c r="F1340" s="39"/>
      <c r="G1340" s="39" t="s">
        <v>2231</v>
      </c>
      <c r="H1340" s="76" t="s">
        <v>5175</v>
      </c>
      <c r="I1340" s="39"/>
      <c r="J1340" s="39" t="s">
        <v>2195</v>
      </c>
      <c r="K1340" s="76">
        <v>69</v>
      </c>
      <c r="L1340" s="76" t="s">
        <v>4981</v>
      </c>
      <c r="M1340" s="76" t="s">
        <v>5179</v>
      </c>
    </row>
    <row r="1341" spans="1:13" hidden="1">
      <c r="A1341" s="648" t="s">
        <v>4976</v>
      </c>
      <c r="B1341" s="536"/>
      <c r="C1341" s="76"/>
      <c r="D1341" s="504"/>
      <c r="E1341" s="60" t="s">
        <v>5180</v>
      </c>
      <c r="F1341" s="39"/>
      <c r="G1341" s="39" t="s">
        <v>2455</v>
      </c>
      <c r="H1341" s="76">
        <v>7</v>
      </c>
      <c r="I1341" s="39"/>
      <c r="J1341" s="39" t="s">
        <v>2195</v>
      </c>
      <c r="K1341" s="76">
        <v>70</v>
      </c>
      <c r="L1341" s="76" t="s">
        <v>4981</v>
      </c>
      <c r="M1341" s="76" t="s">
        <v>5181</v>
      </c>
    </row>
    <row r="1342" spans="1:13" hidden="1">
      <c r="A1342" s="648" t="s">
        <v>4976</v>
      </c>
      <c r="B1342" s="536"/>
      <c r="C1342" s="76"/>
      <c r="D1342" s="504"/>
      <c r="E1342" s="60" t="s">
        <v>5182</v>
      </c>
      <c r="F1342" s="39"/>
      <c r="G1342" s="39" t="s">
        <v>2455</v>
      </c>
      <c r="H1342" s="76">
        <v>7</v>
      </c>
      <c r="I1342" s="39"/>
      <c r="J1342" s="39" t="s">
        <v>2195</v>
      </c>
      <c r="K1342" s="76">
        <v>71</v>
      </c>
      <c r="L1342" s="76" t="s">
        <v>4981</v>
      </c>
      <c r="M1342" s="76" t="s">
        <v>5183</v>
      </c>
    </row>
    <row r="1343" spans="1:13">
      <c r="A1343" s="648" t="s">
        <v>4976</v>
      </c>
      <c r="B1343" s="536" t="s">
        <v>2014</v>
      </c>
      <c r="C1343" s="76"/>
      <c r="D1343" s="504" t="s">
        <v>2014</v>
      </c>
      <c r="E1343" s="496" t="s">
        <v>1420</v>
      </c>
      <c r="F1343" s="39"/>
      <c r="G1343" s="39" t="s">
        <v>2202</v>
      </c>
      <c r="H1343" s="76">
        <v>23</v>
      </c>
      <c r="I1343" s="39"/>
      <c r="J1343" s="39" t="s">
        <v>2195</v>
      </c>
      <c r="K1343" s="76">
        <v>72</v>
      </c>
      <c r="L1343" s="76" t="s">
        <v>4981</v>
      </c>
      <c r="M1343" s="76" t="s">
        <v>2307</v>
      </c>
    </row>
    <row r="1344" spans="1:13" hidden="1">
      <c r="A1344" s="648" t="s">
        <v>4976</v>
      </c>
      <c r="B1344" s="536" t="s">
        <v>149</v>
      </c>
      <c r="C1344" s="39" t="s">
        <v>149</v>
      </c>
      <c r="D1344" s="504"/>
      <c r="E1344" s="39"/>
      <c r="F1344" s="39" t="s">
        <v>2193</v>
      </c>
      <c r="G1344" s="39" t="s">
        <v>2308</v>
      </c>
      <c r="H1344" s="76">
        <v>26</v>
      </c>
      <c r="I1344" s="39"/>
      <c r="J1344" s="39" t="s">
        <v>2195</v>
      </c>
      <c r="K1344" s="76">
        <v>73</v>
      </c>
      <c r="L1344" s="76" t="s">
        <v>4981</v>
      </c>
      <c r="M1344" s="39" t="s">
        <v>149</v>
      </c>
    </row>
    <row r="1345" spans="1:13" hidden="1">
      <c r="A1345" s="648" t="s">
        <v>4976</v>
      </c>
      <c r="B1345" s="536" t="s">
        <v>151</v>
      </c>
      <c r="C1345" s="39" t="s">
        <v>151</v>
      </c>
      <c r="D1345" s="504"/>
      <c r="E1345" s="39"/>
      <c r="F1345" s="39" t="s">
        <v>2193</v>
      </c>
      <c r="G1345" s="39" t="s">
        <v>2202</v>
      </c>
      <c r="H1345" s="76">
        <v>10</v>
      </c>
      <c r="I1345" s="39"/>
      <c r="J1345" s="39" t="s">
        <v>2195</v>
      </c>
      <c r="K1345" s="76">
        <v>74</v>
      </c>
      <c r="L1345" s="76" t="s">
        <v>4981</v>
      </c>
      <c r="M1345" s="39" t="s">
        <v>151</v>
      </c>
    </row>
    <row r="1346" spans="1:13" hidden="1">
      <c r="A1346" s="648" t="s">
        <v>4976</v>
      </c>
      <c r="B1346" s="536" t="s">
        <v>153</v>
      </c>
      <c r="C1346" s="39" t="s">
        <v>153</v>
      </c>
      <c r="D1346" s="504"/>
      <c r="E1346" s="39"/>
      <c r="F1346" s="39" t="s">
        <v>2193</v>
      </c>
      <c r="G1346" s="39" t="s">
        <v>2202</v>
      </c>
      <c r="H1346" s="76">
        <v>4</v>
      </c>
      <c r="I1346" s="39"/>
      <c r="J1346" s="39" t="s">
        <v>2195</v>
      </c>
      <c r="K1346" s="76">
        <v>75</v>
      </c>
      <c r="L1346" s="76" t="s">
        <v>4981</v>
      </c>
      <c r="M1346" s="39" t="s">
        <v>153</v>
      </c>
    </row>
    <row r="1347" spans="1:13" hidden="1">
      <c r="A1347" s="648" t="s">
        <v>4976</v>
      </c>
      <c r="B1347" s="536" t="s">
        <v>155</v>
      </c>
      <c r="C1347" s="39" t="s">
        <v>155</v>
      </c>
      <c r="D1347" s="504"/>
      <c r="E1347" s="39"/>
      <c r="F1347" s="39" t="s">
        <v>2193</v>
      </c>
      <c r="G1347" s="39" t="s">
        <v>2202</v>
      </c>
      <c r="H1347" s="76">
        <v>2</v>
      </c>
      <c r="I1347" s="39"/>
      <c r="J1347" s="39" t="s">
        <v>2195</v>
      </c>
      <c r="K1347" s="76">
        <v>76</v>
      </c>
      <c r="L1347" s="76" t="s">
        <v>4981</v>
      </c>
      <c r="M1347" s="39" t="s">
        <v>155</v>
      </c>
    </row>
    <row r="1348" spans="1:13" hidden="1">
      <c r="A1348" s="648" t="s">
        <v>4976</v>
      </c>
      <c r="B1348" s="536" t="s">
        <v>157</v>
      </c>
      <c r="C1348" s="39" t="s">
        <v>157</v>
      </c>
      <c r="D1348" s="504"/>
      <c r="E1348" s="39"/>
      <c r="F1348" s="39" t="s">
        <v>2193</v>
      </c>
      <c r="G1348" s="39" t="s">
        <v>2202</v>
      </c>
      <c r="H1348" s="76">
        <v>2</v>
      </c>
      <c r="I1348" s="39"/>
      <c r="J1348" s="39" t="s">
        <v>2195</v>
      </c>
      <c r="K1348" s="76">
        <v>77</v>
      </c>
      <c r="L1348" s="76" t="s">
        <v>4981</v>
      </c>
      <c r="M1348" s="39" t="s">
        <v>157</v>
      </c>
    </row>
    <row r="1349" spans="1:13" hidden="1">
      <c r="A1349" s="39" t="s">
        <v>5184</v>
      </c>
      <c r="B1349" s="536" t="s">
        <v>34</v>
      </c>
      <c r="C1349" s="496" t="s">
        <v>34</v>
      </c>
      <c r="D1349" s="504"/>
      <c r="E1349" s="496"/>
      <c r="F1349" s="543" t="s">
        <v>2193</v>
      </c>
      <c r="G1349" s="496" t="s">
        <v>2194</v>
      </c>
      <c r="H1349" s="504">
        <v>8</v>
      </c>
      <c r="I1349" s="40"/>
      <c r="J1349" s="39" t="s">
        <v>2195</v>
      </c>
      <c r="K1349" s="504">
        <v>1</v>
      </c>
      <c r="L1349" s="40" t="s">
        <v>5185</v>
      </c>
      <c r="M1349" s="496" t="s">
        <v>34</v>
      </c>
    </row>
    <row r="1350" spans="1:13" hidden="1">
      <c r="A1350" s="39" t="s">
        <v>5184</v>
      </c>
      <c r="B1350" s="536" t="s">
        <v>5186</v>
      </c>
      <c r="C1350" s="39"/>
      <c r="D1350" s="504" t="s">
        <v>5186</v>
      </c>
      <c r="E1350" s="39" t="s">
        <v>5187</v>
      </c>
      <c r="F1350" s="77" t="s">
        <v>2193</v>
      </c>
      <c r="G1350" s="496" t="s">
        <v>2194</v>
      </c>
      <c r="H1350" s="76">
        <v>10</v>
      </c>
      <c r="I1350" s="40"/>
      <c r="J1350" s="39" t="s">
        <v>2195</v>
      </c>
      <c r="K1350" s="504">
        <v>2</v>
      </c>
      <c r="L1350" s="40" t="s">
        <v>5185</v>
      </c>
      <c r="M1350" s="76" t="s">
        <v>43</v>
      </c>
    </row>
    <row r="1351" spans="1:13" hidden="1">
      <c r="A1351" s="39" t="s">
        <v>5184</v>
      </c>
      <c r="B1351" s="536" t="s">
        <v>41</v>
      </c>
      <c r="C1351" s="501"/>
      <c r="D1351" s="504" t="s">
        <v>41</v>
      </c>
      <c r="E1351" s="501" t="s">
        <v>38</v>
      </c>
      <c r="F1351" s="77" t="s">
        <v>2193</v>
      </c>
      <c r="G1351" s="76" t="s">
        <v>2202</v>
      </c>
      <c r="H1351" s="76">
        <v>30</v>
      </c>
      <c r="I1351" s="40"/>
      <c r="J1351" s="39" t="s">
        <v>2195</v>
      </c>
      <c r="K1351" s="76">
        <v>3</v>
      </c>
      <c r="L1351" s="40" t="s">
        <v>5185</v>
      </c>
      <c r="M1351" s="76" t="s">
        <v>5188</v>
      </c>
    </row>
    <row r="1352" spans="1:13" hidden="1">
      <c r="A1352" s="39" t="s">
        <v>5184</v>
      </c>
      <c r="B1352" s="536" t="s">
        <v>293</v>
      </c>
      <c r="C1352" s="501"/>
      <c r="D1352" s="504" t="s">
        <v>293</v>
      </c>
      <c r="E1352" s="501" t="s">
        <v>211</v>
      </c>
      <c r="F1352" s="77" t="s">
        <v>2193</v>
      </c>
      <c r="G1352" s="76" t="s">
        <v>2202</v>
      </c>
      <c r="H1352" s="76">
        <v>3</v>
      </c>
      <c r="I1352" s="40"/>
      <c r="J1352" s="39" t="s">
        <v>2195</v>
      </c>
      <c r="K1352" s="76">
        <v>4</v>
      </c>
      <c r="L1352" s="40" t="s">
        <v>5185</v>
      </c>
      <c r="M1352" s="76" t="s">
        <v>5189</v>
      </c>
    </row>
    <row r="1353" spans="1:13" hidden="1">
      <c r="A1353" s="39" t="s">
        <v>5184</v>
      </c>
      <c r="B1353" s="536" t="s">
        <v>5190</v>
      </c>
      <c r="C1353" s="501"/>
      <c r="D1353" s="504" t="s">
        <v>5190</v>
      </c>
      <c r="E1353" s="501" t="s">
        <v>5191</v>
      </c>
      <c r="F1353" s="77" t="s">
        <v>2215</v>
      </c>
      <c r="G1353" s="76" t="s">
        <v>2202</v>
      </c>
      <c r="H1353" s="76">
        <v>12</v>
      </c>
      <c r="I1353" s="40"/>
      <c r="J1353" s="39" t="s">
        <v>2195</v>
      </c>
      <c r="K1353" s="504">
        <v>5</v>
      </c>
      <c r="L1353" s="40" t="s">
        <v>5185</v>
      </c>
      <c r="M1353" s="76" t="s">
        <v>5192</v>
      </c>
    </row>
    <row r="1354" spans="1:13" hidden="1">
      <c r="A1354" s="39" t="s">
        <v>5184</v>
      </c>
      <c r="B1354" s="536"/>
      <c r="C1354" s="40"/>
      <c r="D1354" s="504"/>
      <c r="E1354" s="40" t="s">
        <v>5193</v>
      </c>
      <c r="F1354" s="77" t="s">
        <v>2193</v>
      </c>
      <c r="G1354" s="76" t="s">
        <v>2202</v>
      </c>
      <c r="H1354" s="76">
        <v>50</v>
      </c>
      <c r="I1354" s="39"/>
      <c r="J1354" s="39" t="s">
        <v>2195</v>
      </c>
      <c r="K1354" s="504">
        <v>6</v>
      </c>
      <c r="L1354" s="40" t="s">
        <v>5185</v>
      </c>
      <c r="M1354" s="76" t="s">
        <v>5194</v>
      </c>
    </row>
    <row r="1355" spans="1:13" hidden="1">
      <c r="A1355" s="39" t="s">
        <v>5184</v>
      </c>
      <c r="B1355" s="536" t="s">
        <v>5195</v>
      </c>
      <c r="C1355" s="507"/>
      <c r="D1355" s="504" t="s">
        <v>5195</v>
      </c>
      <c r="E1355" s="507" t="s">
        <v>5196</v>
      </c>
      <c r="F1355" s="77" t="s">
        <v>2193</v>
      </c>
      <c r="G1355" s="76" t="s">
        <v>2202</v>
      </c>
      <c r="H1355" s="76">
        <v>1000</v>
      </c>
      <c r="I1355" s="39"/>
      <c r="J1355" s="39" t="s">
        <v>2195</v>
      </c>
      <c r="K1355" s="76">
        <v>7</v>
      </c>
      <c r="L1355" s="40" t="s">
        <v>5185</v>
      </c>
      <c r="M1355" s="76" t="s">
        <v>5197</v>
      </c>
    </row>
    <row r="1356" spans="1:13" hidden="1">
      <c r="A1356" s="39" t="s">
        <v>5184</v>
      </c>
      <c r="B1356" s="536" t="s">
        <v>5198</v>
      </c>
      <c r="C1356" s="507"/>
      <c r="D1356" s="504" t="s">
        <v>5198</v>
      </c>
      <c r="E1356" s="507" t="s">
        <v>5199</v>
      </c>
      <c r="F1356" s="77" t="s">
        <v>2215</v>
      </c>
      <c r="G1356" s="76" t="s">
        <v>2202</v>
      </c>
      <c r="H1356" s="76">
        <v>180</v>
      </c>
      <c r="I1356" s="39"/>
      <c r="J1356" s="39" t="s">
        <v>2195</v>
      </c>
      <c r="K1356" s="76">
        <v>8</v>
      </c>
      <c r="L1356" s="40" t="s">
        <v>5185</v>
      </c>
      <c r="M1356" s="76" t="s">
        <v>5200</v>
      </c>
    </row>
    <row r="1357" spans="1:13" hidden="1">
      <c r="A1357" s="39" t="s">
        <v>5184</v>
      </c>
      <c r="B1357" s="536" t="s">
        <v>5201</v>
      </c>
      <c r="C1357" s="507"/>
      <c r="D1357" s="504" t="s">
        <v>5201</v>
      </c>
      <c r="E1357" s="507" t="s">
        <v>5202</v>
      </c>
      <c r="F1357" s="77" t="s">
        <v>2215</v>
      </c>
      <c r="G1357" s="76" t="s">
        <v>2202</v>
      </c>
      <c r="H1357" s="76">
        <v>100</v>
      </c>
      <c r="I1357" s="39"/>
      <c r="J1357" s="39" t="s">
        <v>2195</v>
      </c>
      <c r="K1357" s="504">
        <v>9</v>
      </c>
      <c r="L1357" s="40" t="s">
        <v>5185</v>
      </c>
      <c r="M1357" s="76" t="s">
        <v>5203</v>
      </c>
    </row>
    <row r="1358" spans="1:13" hidden="1">
      <c r="A1358" s="39" t="s">
        <v>5184</v>
      </c>
      <c r="B1358" s="536" t="s">
        <v>5204</v>
      </c>
      <c r="C1358" s="507"/>
      <c r="D1358" s="504" t="s">
        <v>5204</v>
      </c>
      <c r="E1358" s="507" t="s">
        <v>5205</v>
      </c>
      <c r="F1358" s="77" t="s">
        <v>2215</v>
      </c>
      <c r="G1358" s="76" t="s">
        <v>2202</v>
      </c>
      <c r="H1358" s="76">
        <v>40</v>
      </c>
      <c r="I1358" s="39"/>
      <c r="J1358" s="39" t="s">
        <v>2195</v>
      </c>
      <c r="K1358" s="504">
        <v>10</v>
      </c>
      <c r="L1358" s="40" t="s">
        <v>5185</v>
      </c>
      <c r="M1358" s="76" t="s">
        <v>5206</v>
      </c>
    </row>
    <row r="1359" spans="1:13" hidden="1">
      <c r="A1359" s="39" t="s">
        <v>5184</v>
      </c>
      <c r="B1359" s="536" t="s">
        <v>5207</v>
      </c>
      <c r="C1359" s="507"/>
      <c r="D1359" s="504" t="s">
        <v>5207</v>
      </c>
      <c r="E1359" s="507" t="s">
        <v>5208</v>
      </c>
      <c r="F1359" s="77" t="s">
        <v>2193</v>
      </c>
      <c r="G1359" s="76" t="s">
        <v>2202</v>
      </c>
      <c r="H1359" s="76">
        <v>300</v>
      </c>
      <c r="I1359" s="39"/>
      <c r="J1359" s="39" t="s">
        <v>2195</v>
      </c>
      <c r="K1359" s="76">
        <v>11</v>
      </c>
      <c r="L1359" s="40" t="s">
        <v>5185</v>
      </c>
      <c r="M1359" s="76" t="s">
        <v>5209</v>
      </c>
    </row>
    <row r="1360" spans="1:13" hidden="1">
      <c r="A1360" s="39" t="s">
        <v>5184</v>
      </c>
      <c r="B1360" s="536" t="s">
        <v>5210</v>
      </c>
      <c r="C1360" s="507"/>
      <c r="D1360" s="504" t="s">
        <v>5210</v>
      </c>
      <c r="E1360" s="507" t="s">
        <v>5211</v>
      </c>
      <c r="F1360" s="77" t="s">
        <v>2215</v>
      </c>
      <c r="G1360" s="76" t="s">
        <v>2202</v>
      </c>
      <c r="H1360" s="76">
        <v>180</v>
      </c>
      <c r="I1360" s="39"/>
      <c r="J1360" s="39" t="s">
        <v>2195</v>
      </c>
      <c r="K1360" s="76">
        <v>12</v>
      </c>
      <c r="L1360" s="40" t="s">
        <v>5185</v>
      </c>
      <c r="M1360" s="76" t="s">
        <v>5212</v>
      </c>
    </row>
    <row r="1361" spans="1:13" hidden="1">
      <c r="A1361" s="39" t="s">
        <v>5184</v>
      </c>
      <c r="B1361" s="536" t="s">
        <v>147</v>
      </c>
      <c r="C1361" s="40"/>
      <c r="D1361" s="504" t="s">
        <v>147</v>
      </c>
      <c r="E1361" s="40" t="s">
        <v>364</v>
      </c>
      <c r="F1361" s="77" t="s">
        <v>2193</v>
      </c>
      <c r="G1361" s="76" t="s">
        <v>2202</v>
      </c>
      <c r="H1361" s="76">
        <v>30</v>
      </c>
      <c r="I1361" s="39"/>
      <c r="J1361" s="39" t="s">
        <v>2195</v>
      </c>
      <c r="K1361" s="504">
        <v>13</v>
      </c>
      <c r="L1361" s="40" t="s">
        <v>5185</v>
      </c>
      <c r="M1361" s="76" t="s">
        <v>5213</v>
      </c>
    </row>
    <row r="1362" spans="1:13" hidden="1">
      <c r="A1362" s="39" t="s">
        <v>5184</v>
      </c>
      <c r="B1362" s="536" t="s">
        <v>145</v>
      </c>
      <c r="C1362" s="40"/>
      <c r="D1362" s="504" t="s">
        <v>145</v>
      </c>
      <c r="E1362" s="40" t="s">
        <v>144</v>
      </c>
      <c r="F1362" s="77" t="s">
        <v>2193</v>
      </c>
      <c r="G1362" s="76" t="s">
        <v>2202</v>
      </c>
      <c r="H1362" s="76">
        <v>13</v>
      </c>
      <c r="I1362" s="39"/>
      <c r="J1362" s="39" t="s">
        <v>2195</v>
      </c>
      <c r="K1362" s="76">
        <v>14</v>
      </c>
      <c r="L1362" s="40" t="s">
        <v>5185</v>
      </c>
      <c r="M1362" s="76" t="s">
        <v>5214</v>
      </c>
    </row>
    <row r="1363" spans="1:13" hidden="1">
      <c r="A1363" s="39" t="s">
        <v>5184</v>
      </c>
      <c r="B1363" s="536" t="s">
        <v>5215</v>
      </c>
      <c r="C1363" s="40"/>
      <c r="D1363" s="504" t="s">
        <v>5215</v>
      </c>
      <c r="E1363" s="40" t="s">
        <v>5216</v>
      </c>
      <c r="F1363" s="77" t="s">
        <v>2193</v>
      </c>
      <c r="G1363" s="76" t="s">
        <v>2202</v>
      </c>
      <c r="H1363" s="76">
        <v>1</v>
      </c>
      <c r="I1363" s="39"/>
      <c r="J1363" s="39" t="s">
        <v>2195</v>
      </c>
      <c r="K1363" s="76">
        <v>16</v>
      </c>
      <c r="L1363" s="40" t="s">
        <v>5185</v>
      </c>
      <c r="M1363" s="76" t="s">
        <v>5217</v>
      </c>
    </row>
    <row r="1364" spans="1:13" hidden="1">
      <c r="A1364" s="39" t="s">
        <v>5184</v>
      </c>
      <c r="B1364" s="536" t="s">
        <v>5218</v>
      </c>
      <c r="C1364" s="40"/>
      <c r="D1364" s="504" t="s">
        <v>5218</v>
      </c>
      <c r="E1364" s="40" t="s">
        <v>5219</v>
      </c>
      <c r="F1364" s="77" t="s">
        <v>2215</v>
      </c>
      <c r="G1364" s="496" t="s">
        <v>2194</v>
      </c>
      <c r="H1364" s="76">
        <v>10</v>
      </c>
      <c r="I1364" s="39"/>
      <c r="J1364" s="39" t="s">
        <v>2195</v>
      </c>
      <c r="K1364" s="504">
        <v>17</v>
      </c>
      <c r="L1364" s="40" t="s">
        <v>5185</v>
      </c>
      <c r="M1364" s="76" t="s">
        <v>5220</v>
      </c>
    </row>
    <row r="1365" spans="1:13" hidden="1">
      <c r="A1365" s="39" t="s">
        <v>5184</v>
      </c>
      <c r="B1365" s="536" t="s">
        <v>5221</v>
      </c>
      <c r="C1365" s="40"/>
      <c r="D1365" s="504" t="s">
        <v>5221</v>
      </c>
      <c r="E1365" s="40" t="s">
        <v>5222</v>
      </c>
      <c r="F1365" s="77" t="s">
        <v>2193</v>
      </c>
      <c r="G1365" s="76" t="s">
        <v>2202</v>
      </c>
      <c r="H1365" s="76">
        <v>483</v>
      </c>
      <c r="I1365" s="39"/>
      <c r="J1365" s="39" t="s">
        <v>2195</v>
      </c>
      <c r="K1365" s="504">
        <v>18</v>
      </c>
      <c r="L1365" s="40" t="s">
        <v>5185</v>
      </c>
      <c r="M1365" s="76" t="s">
        <v>5223</v>
      </c>
    </row>
    <row r="1366" spans="1:13" hidden="1">
      <c r="A1366" s="39" t="s">
        <v>5184</v>
      </c>
      <c r="B1366" s="536" t="s">
        <v>5224</v>
      </c>
      <c r="C1366" s="40"/>
      <c r="D1366" s="504" t="s">
        <v>5224</v>
      </c>
      <c r="E1366" s="40" t="s">
        <v>5225</v>
      </c>
      <c r="F1366" s="77" t="s">
        <v>2193</v>
      </c>
      <c r="G1366" s="76" t="s">
        <v>2202</v>
      </c>
      <c r="H1366" s="76">
        <v>726</v>
      </c>
      <c r="I1366" s="39"/>
      <c r="J1366" s="39" t="s">
        <v>2195</v>
      </c>
      <c r="K1366" s="76">
        <v>19</v>
      </c>
      <c r="L1366" s="40" t="s">
        <v>5185</v>
      </c>
      <c r="M1366" s="76" t="s">
        <v>5226</v>
      </c>
    </row>
    <row r="1367" spans="1:13" hidden="1">
      <c r="A1367" s="39" t="s">
        <v>5184</v>
      </c>
      <c r="B1367" s="536" t="s">
        <v>5227</v>
      </c>
      <c r="C1367" s="40"/>
      <c r="D1367" s="504" t="s">
        <v>5227</v>
      </c>
      <c r="E1367" s="40" t="s">
        <v>5228</v>
      </c>
      <c r="F1367" s="77" t="s">
        <v>2215</v>
      </c>
      <c r="G1367" s="76" t="s">
        <v>2202</v>
      </c>
      <c r="H1367" s="76">
        <v>15</v>
      </c>
      <c r="I1367" s="39"/>
      <c r="J1367" s="39" t="s">
        <v>2195</v>
      </c>
      <c r="K1367" s="76">
        <v>20</v>
      </c>
      <c r="L1367" s="40" t="s">
        <v>5185</v>
      </c>
      <c r="M1367" s="76" t="s">
        <v>5229</v>
      </c>
    </row>
    <row r="1368" spans="1:13" hidden="1">
      <c r="A1368" s="39" t="s">
        <v>5184</v>
      </c>
      <c r="B1368" s="536" t="s">
        <v>1833</v>
      </c>
      <c r="C1368" s="40"/>
      <c r="D1368" s="504" t="s">
        <v>1833</v>
      </c>
      <c r="E1368" s="40" t="s">
        <v>1192</v>
      </c>
      <c r="F1368" s="77" t="s">
        <v>2193</v>
      </c>
      <c r="G1368" s="76" t="s">
        <v>2202</v>
      </c>
      <c r="H1368" s="76">
        <v>1</v>
      </c>
      <c r="I1368" s="39"/>
      <c r="J1368" s="39" t="s">
        <v>2195</v>
      </c>
      <c r="K1368" s="504">
        <v>21</v>
      </c>
      <c r="L1368" s="40" t="s">
        <v>5185</v>
      </c>
      <c r="M1368" s="76" t="s">
        <v>5230</v>
      </c>
    </row>
    <row r="1369" spans="1:13" hidden="1">
      <c r="A1369" s="39" t="s">
        <v>5184</v>
      </c>
      <c r="B1369" s="536" t="s">
        <v>5231</v>
      </c>
      <c r="C1369" s="40"/>
      <c r="D1369" s="504" t="s">
        <v>5231</v>
      </c>
      <c r="E1369" s="40" t="s">
        <v>5232</v>
      </c>
      <c r="F1369" s="77" t="s">
        <v>2193</v>
      </c>
      <c r="G1369" s="76" t="s">
        <v>2202</v>
      </c>
      <c r="H1369" s="76">
        <v>30</v>
      </c>
      <c r="I1369" s="39"/>
      <c r="J1369" s="39" t="s">
        <v>2195</v>
      </c>
      <c r="K1369" s="504">
        <v>22</v>
      </c>
      <c r="L1369" s="40" t="s">
        <v>5185</v>
      </c>
      <c r="M1369" s="76" t="s">
        <v>5233</v>
      </c>
    </row>
    <row r="1370" spans="1:13" hidden="1">
      <c r="A1370" s="39" t="s">
        <v>5184</v>
      </c>
      <c r="B1370" s="536" t="s">
        <v>5234</v>
      </c>
      <c r="C1370" s="40"/>
      <c r="D1370" s="504" t="s">
        <v>5234</v>
      </c>
      <c r="E1370" s="40" t="s">
        <v>5235</v>
      </c>
      <c r="F1370" s="77" t="s">
        <v>2193</v>
      </c>
      <c r="G1370" s="76" t="s">
        <v>2202</v>
      </c>
      <c r="H1370" s="76">
        <v>6</v>
      </c>
      <c r="I1370" s="39"/>
      <c r="J1370" s="39" t="s">
        <v>2195</v>
      </c>
      <c r="K1370" s="76">
        <v>23</v>
      </c>
      <c r="L1370" s="40" t="s">
        <v>5185</v>
      </c>
      <c r="M1370" s="76" t="s">
        <v>5236</v>
      </c>
    </row>
    <row r="1371" spans="1:13" hidden="1">
      <c r="A1371" s="39" t="s">
        <v>5184</v>
      </c>
      <c r="B1371" s="536" t="s">
        <v>5237</v>
      </c>
      <c r="C1371" s="40"/>
      <c r="D1371" s="504" t="s">
        <v>5237</v>
      </c>
      <c r="E1371" s="40" t="s">
        <v>5238</v>
      </c>
      <c r="F1371" s="77" t="s">
        <v>2193</v>
      </c>
      <c r="G1371" s="76" t="s">
        <v>2202</v>
      </c>
      <c r="H1371" s="76">
        <v>1</v>
      </c>
      <c r="I1371" s="39"/>
      <c r="J1371" s="39" t="s">
        <v>2195</v>
      </c>
      <c r="K1371" s="76">
        <v>24</v>
      </c>
      <c r="L1371" s="40" t="s">
        <v>5185</v>
      </c>
      <c r="M1371" s="76" t="s">
        <v>5239</v>
      </c>
    </row>
    <row r="1372" spans="1:13" hidden="1">
      <c r="A1372" s="39" t="s">
        <v>5184</v>
      </c>
      <c r="B1372" s="536" t="s">
        <v>5240</v>
      </c>
      <c r="C1372" s="40"/>
      <c r="D1372" s="504" t="s">
        <v>5240</v>
      </c>
      <c r="E1372" s="40" t="s">
        <v>5241</v>
      </c>
      <c r="F1372" s="77" t="s">
        <v>2193</v>
      </c>
      <c r="G1372" s="76" t="s">
        <v>2202</v>
      </c>
      <c r="H1372" s="76">
        <v>30</v>
      </c>
      <c r="I1372" s="39"/>
      <c r="J1372" s="39" t="s">
        <v>2195</v>
      </c>
      <c r="K1372" s="504">
        <v>25</v>
      </c>
      <c r="L1372" s="40" t="s">
        <v>5185</v>
      </c>
      <c r="M1372" s="76" t="s">
        <v>5242</v>
      </c>
    </row>
    <row r="1373" spans="1:13" hidden="1">
      <c r="A1373" s="39" t="s">
        <v>5184</v>
      </c>
      <c r="B1373" s="536" t="s">
        <v>5243</v>
      </c>
      <c r="C1373" s="40"/>
      <c r="D1373" s="504" t="s">
        <v>5243</v>
      </c>
      <c r="E1373" s="40" t="s">
        <v>5244</v>
      </c>
      <c r="F1373" s="77" t="s">
        <v>2215</v>
      </c>
      <c r="G1373" s="76" t="s">
        <v>2202</v>
      </c>
      <c r="H1373" s="76">
        <v>15</v>
      </c>
      <c r="I1373" s="39"/>
      <c r="J1373" s="39" t="s">
        <v>2195</v>
      </c>
      <c r="K1373" s="504">
        <v>26</v>
      </c>
      <c r="L1373" s="40" t="s">
        <v>5185</v>
      </c>
      <c r="M1373" s="76" t="s">
        <v>5245</v>
      </c>
    </row>
    <row r="1374" spans="1:13" hidden="1">
      <c r="A1374" s="39" t="s">
        <v>5184</v>
      </c>
      <c r="B1374" s="536" t="s">
        <v>5246</v>
      </c>
      <c r="C1374" s="40"/>
      <c r="D1374" s="504" t="s">
        <v>5246</v>
      </c>
      <c r="E1374" s="40" t="s">
        <v>5247</v>
      </c>
      <c r="F1374" s="77" t="s">
        <v>2215</v>
      </c>
      <c r="G1374" s="76" t="s">
        <v>2202</v>
      </c>
      <c r="H1374" s="76">
        <v>15</v>
      </c>
      <c r="I1374" s="39"/>
      <c r="J1374" s="39" t="s">
        <v>2195</v>
      </c>
      <c r="K1374" s="76">
        <v>27</v>
      </c>
      <c r="L1374" s="40" t="s">
        <v>5185</v>
      </c>
      <c r="M1374" s="76" t="s">
        <v>5248</v>
      </c>
    </row>
    <row r="1375" spans="1:13" hidden="1">
      <c r="A1375" s="39" t="s">
        <v>5184</v>
      </c>
      <c r="B1375" s="536" t="s">
        <v>5249</v>
      </c>
      <c r="C1375" s="40"/>
      <c r="D1375" s="504" t="s">
        <v>5249</v>
      </c>
      <c r="E1375" s="40" t="s">
        <v>5250</v>
      </c>
      <c r="F1375" s="77" t="s">
        <v>2193</v>
      </c>
      <c r="G1375" s="76" t="s">
        <v>2228</v>
      </c>
      <c r="H1375" s="76">
        <v>4</v>
      </c>
      <c r="I1375" s="39"/>
      <c r="J1375" s="39" t="s">
        <v>2195</v>
      </c>
      <c r="K1375" s="76">
        <v>28</v>
      </c>
      <c r="L1375" s="40" t="s">
        <v>5185</v>
      </c>
      <c r="M1375" s="76" t="s">
        <v>5251</v>
      </c>
    </row>
    <row r="1376" spans="1:13" hidden="1">
      <c r="A1376" s="39" t="s">
        <v>5184</v>
      </c>
      <c r="B1376" s="536" t="s">
        <v>5252</v>
      </c>
      <c r="C1376" s="40"/>
      <c r="D1376" s="504" t="s">
        <v>5252</v>
      </c>
      <c r="E1376" s="40" t="s">
        <v>5253</v>
      </c>
      <c r="F1376" s="77" t="s">
        <v>2215</v>
      </c>
      <c r="G1376" s="76" t="s">
        <v>2202</v>
      </c>
      <c r="H1376" s="76">
        <v>300</v>
      </c>
      <c r="I1376" s="39"/>
      <c r="J1376" s="39" t="s">
        <v>2195</v>
      </c>
      <c r="K1376" s="504">
        <v>29</v>
      </c>
      <c r="L1376" s="40" t="s">
        <v>5185</v>
      </c>
      <c r="M1376" s="76" t="s">
        <v>5254</v>
      </c>
    </row>
    <row r="1377" spans="1:13" hidden="1">
      <c r="A1377" s="39" t="s">
        <v>5184</v>
      </c>
      <c r="B1377" s="536" t="s">
        <v>5255</v>
      </c>
      <c r="C1377" s="40"/>
      <c r="D1377" s="504" t="s">
        <v>5255</v>
      </c>
      <c r="E1377" s="40" t="s">
        <v>5256</v>
      </c>
      <c r="F1377" s="77" t="s">
        <v>2193</v>
      </c>
      <c r="G1377" s="76" t="s">
        <v>2202</v>
      </c>
      <c r="H1377" s="76">
        <v>12</v>
      </c>
      <c r="I1377" s="39"/>
      <c r="J1377" s="39" t="s">
        <v>2195</v>
      </c>
      <c r="K1377" s="504">
        <v>30</v>
      </c>
      <c r="L1377" s="40" t="s">
        <v>5185</v>
      </c>
      <c r="M1377" s="76" t="s">
        <v>5257</v>
      </c>
    </row>
    <row r="1378" spans="1:13" hidden="1">
      <c r="A1378" s="39" t="s">
        <v>5184</v>
      </c>
      <c r="B1378" s="536" t="s">
        <v>5258</v>
      </c>
      <c r="C1378" s="40"/>
      <c r="D1378" s="504" t="s">
        <v>5258</v>
      </c>
      <c r="E1378" s="40" t="s">
        <v>5259</v>
      </c>
      <c r="F1378" s="77" t="s">
        <v>2215</v>
      </c>
      <c r="G1378" s="76" t="s">
        <v>2231</v>
      </c>
      <c r="H1378" s="76" t="s">
        <v>2386</v>
      </c>
      <c r="I1378" s="39"/>
      <c r="J1378" s="39" t="s">
        <v>2195</v>
      </c>
      <c r="K1378" s="76">
        <v>31</v>
      </c>
      <c r="L1378" s="40" t="s">
        <v>5185</v>
      </c>
      <c r="M1378" s="76" t="s">
        <v>5260</v>
      </c>
    </row>
    <row r="1379" spans="1:13" hidden="1">
      <c r="A1379" s="39" t="s">
        <v>5184</v>
      </c>
      <c r="B1379" s="536" t="s">
        <v>5261</v>
      </c>
      <c r="C1379" s="40"/>
      <c r="D1379" s="504" t="s">
        <v>5261</v>
      </c>
      <c r="E1379" s="40" t="s">
        <v>5262</v>
      </c>
      <c r="F1379" s="77" t="s">
        <v>2193</v>
      </c>
      <c r="G1379" s="496" t="s">
        <v>2194</v>
      </c>
      <c r="H1379" s="76">
        <v>10</v>
      </c>
      <c r="I1379" s="39"/>
      <c r="J1379" s="39" t="s">
        <v>2195</v>
      </c>
      <c r="K1379" s="76">
        <v>32</v>
      </c>
      <c r="L1379" s="40" t="s">
        <v>5185</v>
      </c>
      <c r="M1379" s="76" t="s">
        <v>5263</v>
      </c>
    </row>
    <row r="1380" spans="1:13" hidden="1">
      <c r="A1380" s="39" t="s">
        <v>5184</v>
      </c>
      <c r="B1380" s="536" t="s">
        <v>5264</v>
      </c>
      <c r="C1380" s="40"/>
      <c r="D1380" s="504" t="s">
        <v>5264</v>
      </c>
      <c r="E1380" s="40" t="s">
        <v>5265</v>
      </c>
      <c r="F1380" s="77" t="s">
        <v>2193</v>
      </c>
      <c r="G1380" s="76" t="s">
        <v>2231</v>
      </c>
      <c r="H1380" s="76" t="s">
        <v>5266</v>
      </c>
      <c r="I1380" s="39"/>
      <c r="J1380" s="39" t="s">
        <v>2195</v>
      </c>
      <c r="K1380" s="504">
        <v>33</v>
      </c>
      <c r="L1380" s="40" t="s">
        <v>5185</v>
      </c>
      <c r="M1380" s="76" t="s">
        <v>5267</v>
      </c>
    </row>
    <row r="1381" spans="1:13" hidden="1">
      <c r="A1381" s="39" t="s">
        <v>5184</v>
      </c>
      <c r="B1381" s="536" t="s">
        <v>5268</v>
      </c>
      <c r="C1381" s="40"/>
      <c r="D1381" s="504" t="s">
        <v>5268</v>
      </c>
      <c r="E1381" s="40" t="s">
        <v>5269</v>
      </c>
      <c r="F1381" s="77" t="s">
        <v>2215</v>
      </c>
      <c r="G1381" s="76" t="s">
        <v>2231</v>
      </c>
      <c r="H1381" s="76" t="s">
        <v>2386</v>
      </c>
      <c r="I1381" s="39"/>
      <c r="J1381" s="39" t="s">
        <v>2195</v>
      </c>
      <c r="K1381" s="504">
        <v>34</v>
      </c>
      <c r="L1381" s="40" t="s">
        <v>5185</v>
      </c>
      <c r="M1381" s="76" t="s">
        <v>5270</v>
      </c>
    </row>
    <row r="1382" spans="1:13" hidden="1">
      <c r="A1382" s="39" t="s">
        <v>5184</v>
      </c>
      <c r="B1382" s="536"/>
      <c r="C1382" s="40"/>
      <c r="D1382" s="504"/>
      <c r="E1382" s="40" t="s">
        <v>5271</v>
      </c>
      <c r="F1382" s="77" t="s">
        <v>2215</v>
      </c>
      <c r="G1382" s="76" t="s">
        <v>2231</v>
      </c>
      <c r="H1382" s="76" t="s">
        <v>5266</v>
      </c>
      <c r="I1382" s="39"/>
      <c r="J1382" s="39" t="s">
        <v>2195</v>
      </c>
      <c r="K1382" s="76">
        <v>35</v>
      </c>
      <c r="L1382" s="40" t="s">
        <v>5185</v>
      </c>
      <c r="M1382" s="76" t="s">
        <v>5272</v>
      </c>
    </row>
    <row r="1383" spans="1:13" hidden="1">
      <c r="A1383" s="39" t="s">
        <v>5184</v>
      </c>
      <c r="B1383" s="536"/>
      <c r="C1383" s="40"/>
      <c r="D1383" s="504"/>
      <c r="E1383" s="40" t="s">
        <v>5273</v>
      </c>
      <c r="F1383" s="77" t="s">
        <v>2215</v>
      </c>
      <c r="G1383" s="76" t="s">
        <v>2231</v>
      </c>
      <c r="H1383" s="76" t="s">
        <v>5266</v>
      </c>
      <c r="I1383" s="39"/>
      <c r="J1383" s="39" t="s">
        <v>2195</v>
      </c>
      <c r="K1383" s="76">
        <v>36</v>
      </c>
      <c r="L1383" s="40" t="s">
        <v>5185</v>
      </c>
      <c r="M1383" s="76" t="s">
        <v>5274</v>
      </c>
    </row>
    <row r="1384" spans="1:13" hidden="1">
      <c r="A1384" s="39" t="s">
        <v>5184</v>
      </c>
      <c r="B1384" s="536" t="s">
        <v>5275</v>
      </c>
      <c r="C1384" s="40"/>
      <c r="D1384" s="504" t="s">
        <v>5275</v>
      </c>
      <c r="E1384" s="40" t="s">
        <v>5276</v>
      </c>
      <c r="F1384" s="77" t="s">
        <v>2193</v>
      </c>
      <c r="G1384" s="76" t="s">
        <v>2228</v>
      </c>
      <c r="H1384" s="76">
        <v>4</v>
      </c>
      <c r="I1384" s="39"/>
      <c r="J1384" s="39" t="s">
        <v>2195</v>
      </c>
      <c r="K1384" s="504">
        <v>37</v>
      </c>
      <c r="L1384" s="40" t="s">
        <v>5185</v>
      </c>
      <c r="M1384" s="76" t="s">
        <v>5277</v>
      </c>
    </row>
    <row r="1385" spans="1:13" hidden="1">
      <c r="A1385" s="39" t="s">
        <v>5184</v>
      </c>
      <c r="B1385" s="536" t="s">
        <v>73</v>
      </c>
      <c r="C1385" s="40"/>
      <c r="D1385" s="504" t="s">
        <v>73</v>
      </c>
      <c r="E1385" s="40" t="s">
        <v>72</v>
      </c>
      <c r="F1385" s="77" t="s">
        <v>2215</v>
      </c>
      <c r="G1385" s="76" t="s">
        <v>2202</v>
      </c>
      <c r="H1385" s="76">
        <v>10</v>
      </c>
      <c r="I1385" s="39"/>
      <c r="J1385" s="39" t="s">
        <v>2195</v>
      </c>
      <c r="K1385" s="504">
        <v>38</v>
      </c>
      <c r="L1385" s="40" t="s">
        <v>5185</v>
      </c>
      <c r="M1385" s="76" t="s">
        <v>5278</v>
      </c>
    </row>
    <row r="1386" spans="1:13" hidden="1">
      <c r="A1386" s="39" t="s">
        <v>5184</v>
      </c>
      <c r="B1386" s="536" t="s">
        <v>5279</v>
      </c>
      <c r="C1386" s="40"/>
      <c r="D1386" s="504" t="s">
        <v>5279</v>
      </c>
      <c r="E1386" s="40" t="s">
        <v>5280</v>
      </c>
      <c r="F1386" s="77" t="s">
        <v>2215</v>
      </c>
      <c r="G1386" s="76" t="s">
        <v>2202</v>
      </c>
      <c r="H1386" s="76">
        <v>1</v>
      </c>
      <c r="I1386" s="39"/>
      <c r="J1386" s="39" t="s">
        <v>2195</v>
      </c>
      <c r="K1386" s="76">
        <v>39</v>
      </c>
      <c r="L1386" s="40" t="s">
        <v>5185</v>
      </c>
      <c r="M1386" s="76" t="s">
        <v>5281</v>
      </c>
    </row>
    <row r="1387" spans="1:13" hidden="1">
      <c r="A1387" s="39" t="s">
        <v>5184</v>
      </c>
      <c r="B1387" s="536" t="s">
        <v>5282</v>
      </c>
      <c r="C1387" s="40"/>
      <c r="D1387" s="504" t="s">
        <v>5282</v>
      </c>
      <c r="E1387" s="40" t="s">
        <v>5283</v>
      </c>
      <c r="F1387" s="77" t="s">
        <v>2193</v>
      </c>
      <c r="G1387" s="76" t="s">
        <v>2202</v>
      </c>
      <c r="H1387" s="76">
        <v>2</v>
      </c>
      <c r="I1387" s="39"/>
      <c r="J1387" s="39" t="s">
        <v>2195</v>
      </c>
      <c r="K1387" s="76">
        <v>40</v>
      </c>
      <c r="L1387" s="40" t="s">
        <v>5185</v>
      </c>
      <c r="M1387" s="76" t="s">
        <v>5284</v>
      </c>
    </row>
    <row r="1388" spans="1:13" hidden="1">
      <c r="A1388" s="39" t="s">
        <v>5184</v>
      </c>
      <c r="B1388" s="536" t="s">
        <v>5285</v>
      </c>
      <c r="C1388" s="40"/>
      <c r="D1388" s="504" t="s">
        <v>5285</v>
      </c>
      <c r="E1388" s="40" t="s">
        <v>5286</v>
      </c>
      <c r="F1388" s="77" t="s">
        <v>2215</v>
      </c>
      <c r="G1388" s="76" t="s">
        <v>2202</v>
      </c>
      <c r="H1388" s="76">
        <v>1</v>
      </c>
      <c r="I1388" s="39"/>
      <c r="J1388" s="39" t="s">
        <v>2195</v>
      </c>
      <c r="K1388" s="504">
        <v>41</v>
      </c>
      <c r="L1388" s="40" t="s">
        <v>5185</v>
      </c>
      <c r="M1388" s="76" t="s">
        <v>5287</v>
      </c>
    </row>
    <row r="1389" spans="1:13" hidden="1">
      <c r="A1389" s="39" t="s">
        <v>5184</v>
      </c>
      <c r="B1389" s="536" t="s">
        <v>5288</v>
      </c>
      <c r="C1389" s="40"/>
      <c r="D1389" s="504" t="s">
        <v>5288</v>
      </c>
      <c r="E1389" s="40" t="s">
        <v>5289</v>
      </c>
      <c r="F1389" s="77" t="s">
        <v>2215</v>
      </c>
      <c r="G1389" s="76" t="s">
        <v>2202</v>
      </c>
      <c r="H1389" s="76">
        <v>1</v>
      </c>
      <c r="I1389" s="39"/>
      <c r="J1389" s="39" t="s">
        <v>2195</v>
      </c>
      <c r="K1389" s="504">
        <v>42</v>
      </c>
      <c r="L1389" s="40" t="s">
        <v>5185</v>
      </c>
      <c r="M1389" s="76" t="s">
        <v>5290</v>
      </c>
    </row>
    <row r="1390" spans="1:13" hidden="1">
      <c r="A1390" s="39" t="s">
        <v>5184</v>
      </c>
      <c r="B1390" s="536" t="s">
        <v>1624</v>
      </c>
      <c r="C1390" s="40"/>
      <c r="D1390" s="504" t="s">
        <v>1624</v>
      </c>
      <c r="E1390" s="40" t="s">
        <v>902</v>
      </c>
      <c r="F1390" s="77" t="s">
        <v>2193</v>
      </c>
      <c r="G1390" s="76" t="s">
        <v>2202</v>
      </c>
      <c r="H1390" s="76">
        <v>2</v>
      </c>
      <c r="I1390" s="39"/>
      <c r="J1390" s="39" t="s">
        <v>2195</v>
      </c>
      <c r="K1390" s="76">
        <v>43</v>
      </c>
      <c r="L1390" s="40" t="s">
        <v>5185</v>
      </c>
      <c r="M1390" s="76" t="s">
        <v>5291</v>
      </c>
    </row>
    <row r="1391" spans="1:13" hidden="1">
      <c r="A1391" s="39" t="s">
        <v>5184</v>
      </c>
      <c r="B1391" s="536" t="s">
        <v>1969</v>
      </c>
      <c r="C1391" s="40"/>
      <c r="D1391" s="504" t="s">
        <v>1969</v>
      </c>
      <c r="E1391" s="40" t="s">
        <v>1371</v>
      </c>
      <c r="F1391" s="77" t="s">
        <v>2215</v>
      </c>
      <c r="G1391" s="76" t="s">
        <v>2231</v>
      </c>
      <c r="H1391" s="76" t="s">
        <v>5292</v>
      </c>
      <c r="I1391" s="39"/>
      <c r="J1391" s="39" t="s">
        <v>2195</v>
      </c>
      <c r="K1391" s="76">
        <v>44</v>
      </c>
      <c r="L1391" s="40" t="s">
        <v>5185</v>
      </c>
      <c r="M1391" s="76" t="s">
        <v>5293</v>
      </c>
    </row>
    <row r="1392" spans="1:13" hidden="1">
      <c r="A1392" s="39" t="s">
        <v>5184</v>
      </c>
      <c r="B1392" s="536" t="s">
        <v>5294</v>
      </c>
      <c r="C1392" s="40"/>
      <c r="D1392" s="504" t="s">
        <v>5294</v>
      </c>
      <c r="E1392" s="40" t="s">
        <v>5295</v>
      </c>
      <c r="F1392" s="77" t="s">
        <v>2193</v>
      </c>
      <c r="G1392" s="76" t="s">
        <v>2202</v>
      </c>
      <c r="H1392" s="76">
        <v>18</v>
      </c>
      <c r="I1392" s="39"/>
      <c r="J1392" s="39" t="s">
        <v>2195</v>
      </c>
      <c r="K1392" s="504">
        <v>45</v>
      </c>
      <c r="L1392" s="40" t="s">
        <v>5185</v>
      </c>
      <c r="M1392" s="76" t="s">
        <v>5296</v>
      </c>
    </row>
    <row r="1393" spans="1:13" hidden="1">
      <c r="A1393" s="39" t="s">
        <v>5184</v>
      </c>
      <c r="B1393" s="536" t="s">
        <v>5297</v>
      </c>
      <c r="C1393" s="40"/>
      <c r="D1393" s="504" t="s">
        <v>5297</v>
      </c>
      <c r="E1393" s="40" t="s">
        <v>5298</v>
      </c>
      <c r="F1393" s="77" t="s">
        <v>2193</v>
      </c>
      <c r="G1393" s="76" t="s">
        <v>2202</v>
      </c>
      <c r="H1393" s="76">
        <v>10</v>
      </c>
      <c r="I1393" s="39"/>
      <c r="J1393" s="39" t="s">
        <v>2195</v>
      </c>
      <c r="K1393" s="504">
        <v>46</v>
      </c>
      <c r="L1393" s="40" t="s">
        <v>5185</v>
      </c>
      <c r="M1393" s="76" t="s">
        <v>5299</v>
      </c>
    </row>
    <row r="1394" spans="1:13" hidden="1">
      <c r="A1394" s="39" t="s">
        <v>5184</v>
      </c>
      <c r="B1394" s="536" t="s">
        <v>5300</v>
      </c>
      <c r="C1394" s="40"/>
      <c r="D1394" s="504" t="s">
        <v>5300</v>
      </c>
      <c r="E1394" s="40" t="s">
        <v>5301</v>
      </c>
      <c r="F1394" s="77" t="s">
        <v>2215</v>
      </c>
      <c r="G1394" s="76" t="s">
        <v>2202</v>
      </c>
      <c r="H1394" s="76">
        <v>550</v>
      </c>
      <c r="I1394" s="39"/>
      <c r="J1394" s="39" t="s">
        <v>2195</v>
      </c>
      <c r="K1394" s="76">
        <v>47</v>
      </c>
      <c r="L1394" s="40" t="s">
        <v>5185</v>
      </c>
      <c r="M1394" s="76" t="s">
        <v>5302</v>
      </c>
    </row>
    <row r="1395" spans="1:13" hidden="1">
      <c r="A1395" s="39" t="s">
        <v>5184</v>
      </c>
      <c r="B1395" s="536" t="s">
        <v>5303</v>
      </c>
      <c r="C1395" s="40"/>
      <c r="D1395" s="504" t="s">
        <v>5303</v>
      </c>
      <c r="E1395" s="40" t="s">
        <v>5304</v>
      </c>
      <c r="F1395" s="77" t="s">
        <v>2215</v>
      </c>
      <c r="G1395" s="76" t="s">
        <v>2202</v>
      </c>
      <c r="H1395" s="76">
        <v>1</v>
      </c>
      <c r="I1395" s="39"/>
      <c r="J1395" s="39" t="s">
        <v>2195</v>
      </c>
      <c r="K1395" s="76">
        <v>48</v>
      </c>
      <c r="L1395" s="40" t="s">
        <v>5185</v>
      </c>
      <c r="M1395" s="76" t="s">
        <v>5305</v>
      </c>
    </row>
    <row r="1396" spans="1:13" hidden="1">
      <c r="A1396" s="39" t="s">
        <v>5184</v>
      </c>
      <c r="B1396" s="536" t="s">
        <v>5306</v>
      </c>
      <c r="C1396" s="40"/>
      <c r="D1396" s="504" t="s">
        <v>5306</v>
      </c>
      <c r="E1396" s="40" t="s">
        <v>5307</v>
      </c>
      <c r="F1396" s="77" t="s">
        <v>2215</v>
      </c>
      <c r="G1396" s="76" t="s">
        <v>2202</v>
      </c>
      <c r="H1396" s="76">
        <v>1</v>
      </c>
      <c r="I1396" s="39"/>
      <c r="J1396" s="39" t="s">
        <v>2195</v>
      </c>
      <c r="K1396" s="504">
        <v>49</v>
      </c>
      <c r="L1396" s="40" t="s">
        <v>5185</v>
      </c>
      <c r="M1396" s="76" t="s">
        <v>5308</v>
      </c>
    </row>
    <row r="1397" spans="1:13" hidden="1">
      <c r="A1397" s="39" t="s">
        <v>5184</v>
      </c>
      <c r="B1397" s="536" t="s">
        <v>5309</v>
      </c>
      <c r="C1397" s="40"/>
      <c r="D1397" s="504" t="s">
        <v>5309</v>
      </c>
      <c r="E1397" s="40" t="s">
        <v>5310</v>
      </c>
      <c r="F1397" s="77" t="s">
        <v>2215</v>
      </c>
      <c r="G1397" s="76" t="s">
        <v>2202</v>
      </c>
      <c r="H1397" s="76">
        <v>1</v>
      </c>
      <c r="I1397" s="39"/>
      <c r="J1397" s="39" t="s">
        <v>2195</v>
      </c>
      <c r="K1397" s="504">
        <v>50</v>
      </c>
      <c r="L1397" s="40" t="s">
        <v>5185</v>
      </c>
      <c r="M1397" s="76" t="s">
        <v>5311</v>
      </c>
    </row>
    <row r="1398" spans="1:13" hidden="1">
      <c r="A1398" s="39" t="s">
        <v>5184</v>
      </c>
      <c r="B1398" s="536" t="s">
        <v>5312</v>
      </c>
      <c r="C1398" s="40"/>
      <c r="D1398" s="504" t="s">
        <v>5312</v>
      </c>
      <c r="E1398" s="40" t="s">
        <v>5313</v>
      </c>
      <c r="F1398" s="77" t="s">
        <v>2215</v>
      </c>
      <c r="G1398" s="76" t="s">
        <v>2202</v>
      </c>
      <c r="H1398" s="76">
        <v>1</v>
      </c>
      <c r="I1398" s="39"/>
      <c r="J1398" s="39" t="s">
        <v>2195</v>
      </c>
      <c r="K1398" s="76">
        <v>51</v>
      </c>
      <c r="L1398" s="40" t="s">
        <v>5185</v>
      </c>
      <c r="M1398" s="76" t="s">
        <v>5314</v>
      </c>
    </row>
    <row r="1399" spans="1:13" hidden="1">
      <c r="A1399" s="39" t="s">
        <v>5184</v>
      </c>
      <c r="B1399" s="536" t="s">
        <v>5315</v>
      </c>
      <c r="C1399" s="40"/>
      <c r="D1399" s="504" t="s">
        <v>5315</v>
      </c>
      <c r="E1399" s="40" t="s">
        <v>5316</v>
      </c>
      <c r="F1399" s="77" t="s">
        <v>2215</v>
      </c>
      <c r="G1399" s="76" t="s">
        <v>2202</v>
      </c>
      <c r="H1399" s="76">
        <v>1</v>
      </c>
      <c r="I1399" s="39"/>
      <c r="J1399" s="39" t="s">
        <v>2195</v>
      </c>
      <c r="K1399" s="76">
        <v>52</v>
      </c>
      <c r="L1399" s="40" t="s">
        <v>5185</v>
      </c>
      <c r="M1399" s="76" t="s">
        <v>5317</v>
      </c>
    </row>
    <row r="1400" spans="1:13" hidden="1">
      <c r="A1400" s="39" t="s">
        <v>5184</v>
      </c>
      <c r="B1400" s="536" t="s">
        <v>5318</v>
      </c>
      <c r="C1400" s="40"/>
      <c r="D1400" s="504" t="s">
        <v>5318</v>
      </c>
      <c r="E1400" s="40" t="s">
        <v>5319</v>
      </c>
      <c r="F1400" s="77" t="s">
        <v>2215</v>
      </c>
      <c r="G1400" s="76" t="s">
        <v>2202</v>
      </c>
      <c r="H1400" s="76">
        <v>1</v>
      </c>
      <c r="I1400" s="39"/>
      <c r="J1400" s="39" t="s">
        <v>2195</v>
      </c>
      <c r="K1400" s="504">
        <v>53</v>
      </c>
      <c r="L1400" s="40" t="s">
        <v>5185</v>
      </c>
      <c r="M1400" s="76" t="s">
        <v>5320</v>
      </c>
    </row>
    <row r="1401" spans="1:13" hidden="1">
      <c r="A1401" s="39" t="s">
        <v>5184</v>
      </c>
      <c r="B1401" s="536" t="s">
        <v>5321</v>
      </c>
      <c r="C1401" s="40"/>
      <c r="D1401" s="504" t="s">
        <v>5321</v>
      </c>
      <c r="E1401" s="40" t="s">
        <v>5322</v>
      </c>
      <c r="F1401" s="77" t="s">
        <v>2215</v>
      </c>
      <c r="G1401" s="76" t="s">
        <v>2202</v>
      </c>
      <c r="H1401" s="76">
        <v>1</v>
      </c>
      <c r="I1401" s="39"/>
      <c r="J1401" s="39" t="s">
        <v>2195</v>
      </c>
      <c r="K1401" s="504">
        <v>54</v>
      </c>
      <c r="L1401" s="40" t="s">
        <v>5185</v>
      </c>
      <c r="M1401" s="76" t="s">
        <v>5323</v>
      </c>
    </row>
    <row r="1402" spans="1:13" hidden="1">
      <c r="A1402" s="39" t="s">
        <v>5184</v>
      </c>
      <c r="B1402" s="536" t="s">
        <v>5324</v>
      </c>
      <c r="C1402" s="40"/>
      <c r="D1402" s="504" t="s">
        <v>5324</v>
      </c>
      <c r="E1402" s="40" t="s">
        <v>5325</v>
      </c>
      <c r="F1402" s="77" t="s">
        <v>2215</v>
      </c>
      <c r="G1402" s="76" t="s">
        <v>2202</v>
      </c>
      <c r="H1402" s="76">
        <v>1</v>
      </c>
      <c r="I1402" s="39"/>
      <c r="J1402" s="39" t="s">
        <v>2195</v>
      </c>
      <c r="K1402" s="76">
        <v>55</v>
      </c>
      <c r="L1402" s="40" t="s">
        <v>5185</v>
      </c>
      <c r="M1402" s="76" t="s">
        <v>5326</v>
      </c>
    </row>
    <row r="1403" spans="1:13" hidden="1">
      <c r="A1403" s="39" t="s">
        <v>5184</v>
      </c>
      <c r="B1403" s="536" t="s">
        <v>1865</v>
      </c>
      <c r="C1403" s="507"/>
      <c r="D1403" s="504" t="s">
        <v>1865</v>
      </c>
      <c r="E1403" s="507" t="s">
        <v>1225</v>
      </c>
      <c r="F1403" s="77" t="s">
        <v>2193</v>
      </c>
      <c r="G1403" s="76" t="s">
        <v>2202</v>
      </c>
      <c r="H1403" s="76">
        <v>6</v>
      </c>
      <c r="I1403" s="39"/>
      <c r="J1403" s="39" t="s">
        <v>2195</v>
      </c>
      <c r="K1403" s="76">
        <v>56</v>
      </c>
      <c r="L1403" s="40" t="s">
        <v>5185</v>
      </c>
      <c r="M1403" s="76" t="s">
        <v>5327</v>
      </c>
    </row>
    <row r="1404" spans="1:13" hidden="1">
      <c r="A1404" s="39" t="s">
        <v>5184</v>
      </c>
      <c r="B1404" s="536" t="s">
        <v>1958</v>
      </c>
      <c r="C1404" s="507"/>
      <c r="D1404" s="504" t="s">
        <v>1958</v>
      </c>
      <c r="E1404" s="507" t="s">
        <v>1360</v>
      </c>
      <c r="F1404" s="77" t="s">
        <v>2193</v>
      </c>
      <c r="G1404" s="76" t="s">
        <v>2202</v>
      </c>
      <c r="H1404" s="76">
        <v>300</v>
      </c>
      <c r="I1404" s="39"/>
      <c r="J1404" s="39" t="s">
        <v>2195</v>
      </c>
      <c r="K1404" s="504">
        <v>57</v>
      </c>
      <c r="L1404" s="40" t="s">
        <v>5185</v>
      </c>
      <c r="M1404" s="76" t="s">
        <v>5328</v>
      </c>
    </row>
    <row r="1405" spans="1:13" hidden="1">
      <c r="A1405" s="39" t="s">
        <v>5184</v>
      </c>
      <c r="B1405" s="536" t="s">
        <v>5329</v>
      </c>
      <c r="C1405" s="40"/>
      <c r="D1405" s="504" t="s">
        <v>5329</v>
      </c>
      <c r="E1405" s="40" t="s">
        <v>5330</v>
      </c>
      <c r="F1405" s="77" t="s">
        <v>2215</v>
      </c>
      <c r="G1405" s="76" t="s">
        <v>2202</v>
      </c>
      <c r="H1405" s="76">
        <v>6</v>
      </c>
      <c r="I1405" s="39"/>
      <c r="J1405" s="39" t="s">
        <v>2195</v>
      </c>
      <c r="K1405" s="504">
        <v>58</v>
      </c>
      <c r="L1405" s="40" t="s">
        <v>5185</v>
      </c>
      <c r="M1405" s="76" t="s">
        <v>5331</v>
      </c>
    </row>
    <row r="1406" spans="1:13" hidden="1">
      <c r="A1406" s="39" t="s">
        <v>5184</v>
      </c>
      <c r="B1406" s="536" t="s">
        <v>5332</v>
      </c>
      <c r="C1406" s="40"/>
      <c r="D1406" s="504" t="s">
        <v>5332</v>
      </c>
      <c r="E1406" s="40" t="s">
        <v>5333</v>
      </c>
      <c r="F1406" s="77" t="s">
        <v>2215</v>
      </c>
      <c r="G1406" s="76" t="s">
        <v>2202</v>
      </c>
      <c r="H1406" s="76">
        <v>4</v>
      </c>
      <c r="I1406" s="39"/>
      <c r="J1406" s="39" t="s">
        <v>2195</v>
      </c>
      <c r="K1406" s="76">
        <v>59</v>
      </c>
      <c r="L1406" s="40" t="s">
        <v>5185</v>
      </c>
      <c r="M1406" s="76" t="s">
        <v>5334</v>
      </c>
    </row>
    <row r="1407" spans="1:13" hidden="1">
      <c r="A1407" s="39" t="s">
        <v>5184</v>
      </c>
      <c r="B1407" s="536" t="s">
        <v>5335</v>
      </c>
      <c r="C1407" s="507"/>
      <c r="D1407" s="504" t="s">
        <v>5335</v>
      </c>
      <c r="E1407" s="507" t="s">
        <v>5336</v>
      </c>
      <c r="F1407" s="77" t="s">
        <v>2193</v>
      </c>
      <c r="G1407" s="76" t="s">
        <v>2202</v>
      </c>
      <c r="H1407" s="76">
        <v>18</v>
      </c>
      <c r="I1407" s="39"/>
      <c r="J1407" s="39" t="s">
        <v>2195</v>
      </c>
      <c r="K1407" s="76">
        <v>60</v>
      </c>
      <c r="L1407" s="40" t="s">
        <v>5185</v>
      </c>
      <c r="M1407" s="76" t="s">
        <v>5337</v>
      </c>
    </row>
    <row r="1408" spans="1:13" hidden="1">
      <c r="A1408" s="39" t="s">
        <v>5184</v>
      </c>
      <c r="B1408" s="536" t="s">
        <v>5338</v>
      </c>
      <c r="C1408" s="40"/>
      <c r="D1408" s="504" t="s">
        <v>5338</v>
      </c>
      <c r="E1408" s="40" t="s">
        <v>5339</v>
      </c>
      <c r="F1408" s="77" t="s">
        <v>2215</v>
      </c>
      <c r="G1408" s="76" t="s">
        <v>2228</v>
      </c>
      <c r="H1408" s="76">
        <v>4</v>
      </c>
      <c r="I1408" s="39"/>
      <c r="J1408" s="39" t="s">
        <v>2195</v>
      </c>
      <c r="K1408" s="504">
        <v>61</v>
      </c>
      <c r="L1408" s="40" t="s">
        <v>5185</v>
      </c>
      <c r="M1408" s="76" t="s">
        <v>5340</v>
      </c>
    </row>
    <row r="1409" spans="1:13" hidden="1">
      <c r="A1409" s="39" t="s">
        <v>5184</v>
      </c>
      <c r="B1409" s="536" t="s">
        <v>5341</v>
      </c>
      <c r="C1409" s="40"/>
      <c r="D1409" s="504" t="s">
        <v>5341</v>
      </c>
      <c r="E1409" s="40" t="s">
        <v>5342</v>
      </c>
      <c r="F1409" s="77" t="s">
        <v>2215</v>
      </c>
      <c r="G1409" s="76" t="s">
        <v>2228</v>
      </c>
      <c r="H1409" s="76">
        <v>4</v>
      </c>
      <c r="I1409" s="39"/>
      <c r="J1409" s="39" t="s">
        <v>2195</v>
      </c>
      <c r="K1409" s="504">
        <v>62</v>
      </c>
      <c r="L1409" s="40" t="s">
        <v>5185</v>
      </c>
      <c r="M1409" s="76" t="s">
        <v>5343</v>
      </c>
    </row>
    <row r="1410" spans="1:13" hidden="1">
      <c r="A1410" s="39" t="s">
        <v>5184</v>
      </c>
      <c r="B1410" s="536" t="s">
        <v>5344</v>
      </c>
      <c r="C1410" s="40"/>
      <c r="D1410" s="504" t="s">
        <v>5344</v>
      </c>
      <c r="E1410" s="40" t="s">
        <v>5345</v>
      </c>
      <c r="F1410" s="77" t="s">
        <v>2215</v>
      </c>
      <c r="G1410" s="76" t="s">
        <v>2202</v>
      </c>
      <c r="H1410" s="76">
        <v>20</v>
      </c>
      <c r="I1410" s="39"/>
      <c r="J1410" s="39" t="s">
        <v>2195</v>
      </c>
      <c r="K1410" s="76">
        <v>63</v>
      </c>
      <c r="L1410" s="40" t="s">
        <v>5185</v>
      </c>
      <c r="M1410" s="76" t="s">
        <v>5346</v>
      </c>
    </row>
    <row r="1411" spans="1:13" hidden="1">
      <c r="A1411" s="39" t="s">
        <v>5184</v>
      </c>
      <c r="B1411" s="536" t="s">
        <v>5347</v>
      </c>
      <c r="C1411" s="40"/>
      <c r="D1411" s="504" t="s">
        <v>5347</v>
      </c>
      <c r="E1411" s="40" t="s">
        <v>5348</v>
      </c>
      <c r="F1411" s="77" t="s">
        <v>2215</v>
      </c>
      <c r="G1411" s="496" t="s">
        <v>2194</v>
      </c>
      <c r="H1411" s="76">
        <v>10</v>
      </c>
      <c r="I1411" s="39"/>
      <c r="J1411" s="39" t="s">
        <v>2195</v>
      </c>
      <c r="K1411" s="76">
        <v>64</v>
      </c>
      <c r="L1411" s="40" t="s">
        <v>5185</v>
      </c>
      <c r="M1411" s="76" t="s">
        <v>5349</v>
      </c>
    </row>
    <row r="1412" spans="1:13" hidden="1">
      <c r="A1412" s="39" t="s">
        <v>5184</v>
      </c>
      <c r="B1412" s="536" t="s">
        <v>5350</v>
      </c>
      <c r="C1412" s="507"/>
      <c r="D1412" s="504" t="s">
        <v>5350</v>
      </c>
      <c r="E1412" s="507" t="s">
        <v>5351</v>
      </c>
      <c r="F1412" s="77" t="s">
        <v>2193</v>
      </c>
      <c r="G1412" s="496" t="s">
        <v>2194</v>
      </c>
      <c r="H1412" s="76">
        <v>10</v>
      </c>
      <c r="I1412" s="39"/>
      <c r="J1412" s="39" t="s">
        <v>2195</v>
      </c>
      <c r="K1412" s="504">
        <v>65</v>
      </c>
      <c r="L1412" s="40" t="s">
        <v>5185</v>
      </c>
      <c r="M1412" s="76" t="s">
        <v>5352</v>
      </c>
    </row>
    <row r="1413" spans="1:13" hidden="1">
      <c r="A1413" s="39" t="s">
        <v>5184</v>
      </c>
      <c r="B1413" s="536"/>
      <c r="C1413" s="40"/>
      <c r="D1413" s="504"/>
      <c r="E1413" s="40" t="s">
        <v>5353</v>
      </c>
      <c r="F1413" s="77" t="s">
        <v>2193</v>
      </c>
      <c r="G1413" s="496" t="s">
        <v>2194</v>
      </c>
      <c r="H1413" s="76">
        <v>10</v>
      </c>
      <c r="I1413" s="39"/>
      <c r="J1413" s="39" t="s">
        <v>2195</v>
      </c>
      <c r="K1413" s="504">
        <v>66</v>
      </c>
      <c r="L1413" s="40" t="s">
        <v>5185</v>
      </c>
      <c r="M1413" s="76" t="s">
        <v>5354</v>
      </c>
    </row>
    <row r="1414" spans="1:13" hidden="1">
      <c r="A1414" s="39" t="s">
        <v>5184</v>
      </c>
      <c r="B1414" s="536" t="s">
        <v>5355</v>
      </c>
      <c r="C1414" s="40"/>
      <c r="D1414" s="504" t="s">
        <v>5355</v>
      </c>
      <c r="E1414" s="40" t="s">
        <v>5356</v>
      </c>
      <c r="F1414" s="77" t="s">
        <v>2215</v>
      </c>
      <c r="G1414" s="496" t="s">
        <v>2194</v>
      </c>
      <c r="H1414" s="76">
        <v>10</v>
      </c>
      <c r="I1414" s="39"/>
      <c r="J1414" s="39" t="s">
        <v>2195</v>
      </c>
      <c r="K1414" s="76">
        <v>67</v>
      </c>
      <c r="L1414" s="40" t="s">
        <v>5185</v>
      </c>
      <c r="M1414" s="76" t="s">
        <v>5357</v>
      </c>
    </row>
    <row r="1415" spans="1:13" hidden="1">
      <c r="A1415" s="39" t="s">
        <v>5184</v>
      </c>
      <c r="B1415" s="536"/>
      <c r="C1415" s="40"/>
      <c r="D1415" s="504"/>
      <c r="E1415" s="40" t="s">
        <v>5358</v>
      </c>
      <c r="F1415" s="77" t="s">
        <v>2215</v>
      </c>
      <c r="G1415" s="76" t="s">
        <v>2202</v>
      </c>
      <c r="H1415" s="76">
        <v>15</v>
      </c>
      <c r="I1415" s="39"/>
      <c r="J1415" s="39" t="s">
        <v>2195</v>
      </c>
      <c r="K1415" s="76">
        <v>68</v>
      </c>
      <c r="L1415" s="40" t="s">
        <v>5185</v>
      </c>
      <c r="M1415" s="76" t="s">
        <v>5359</v>
      </c>
    </row>
    <row r="1416" spans="1:13" hidden="1">
      <c r="A1416" s="39" t="s">
        <v>5184</v>
      </c>
      <c r="B1416" s="536" t="s">
        <v>5360</v>
      </c>
      <c r="C1416" s="40"/>
      <c r="D1416" s="504" t="s">
        <v>5360</v>
      </c>
      <c r="E1416" s="40" t="s">
        <v>5361</v>
      </c>
      <c r="F1416" s="77" t="s">
        <v>2215</v>
      </c>
      <c r="G1416" s="76" t="s">
        <v>2231</v>
      </c>
      <c r="H1416" s="76" t="s">
        <v>5266</v>
      </c>
      <c r="I1416" s="39"/>
      <c r="J1416" s="39" t="s">
        <v>2195</v>
      </c>
      <c r="K1416" s="504">
        <v>69</v>
      </c>
      <c r="L1416" s="40" t="s">
        <v>5185</v>
      </c>
      <c r="M1416" s="76" t="s">
        <v>5362</v>
      </c>
    </row>
    <row r="1417" spans="1:13" hidden="1">
      <c r="A1417" s="39" t="s">
        <v>5184</v>
      </c>
      <c r="B1417" s="536" t="s">
        <v>5363</v>
      </c>
      <c r="C1417" s="40"/>
      <c r="D1417" s="504" t="s">
        <v>5363</v>
      </c>
      <c r="E1417" s="40" t="s">
        <v>5364</v>
      </c>
      <c r="F1417" s="77" t="s">
        <v>2215</v>
      </c>
      <c r="G1417" s="76" t="s">
        <v>2231</v>
      </c>
      <c r="H1417" s="76" t="s">
        <v>5292</v>
      </c>
      <c r="I1417" s="39"/>
      <c r="J1417" s="39" t="s">
        <v>2195</v>
      </c>
      <c r="K1417" s="504">
        <v>70</v>
      </c>
      <c r="L1417" s="40" t="s">
        <v>5185</v>
      </c>
      <c r="M1417" s="76" t="s">
        <v>5365</v>
      </c>
    </row>
    <row r="1418" spans="1:13" hidden="1">
      <c r="A1418" s="39" t="s">
        <v>5184</v>
      </c>
      <c r="B1418" s="536" t="s">
        <v>5366</v>
      </c>
      <c r="C1418" s="40"/>
      <c r="D1418" s="504" t="s">
        <v>5366</v>
      </c>
      <c r="E1418" s="40" t="s">
        <v>5367</v>
      </c>
      <c r="F1418" s="77" t="s">
        <v>2215</v>
      </c>
      <c r="G1418" s="76" t="s">
        <v>2202</v>
      </c>
      <c r="H1418" s="76">
        <v>255</v>
      </c>
      <c r="I1418" s="39"/>
      <c r="J1418" s="39" t="s">
        <v>2195</v>
      </c>
      <c r="K1418" s="76">
        <v>71</v>
      </c>
      <c r="L1418" s="40" t="s">
        <v>5185</v>
      </c>
      <c r="M1418" s="76" t="s">
        <v>5368</v>
      </c>
    </row>
    <row r="1419" spans="1:13" hidden="1">
      <c r="A1419" s="39" t="s">
        <v>5184</v>
      </c>
      <c r="B1419" s="536"/>
      <c r="C1419" s="40"/>
      <c r="D1419" s="504"/>
      <c r="E1419" s="40" t="s">
        <v>5369</v>
      </c>
      <c r="F1419" s="77" t="s">
        <v>2193</v>
      </c>
      <c r="G1419" s="76" t="s">
        <v>2202</v>
      </c>
      <c r="H1419" s="76">
        <v>3</v>
      </c>
      <c r="I1419" s="39"/>
      <c r="J1419" s="39" t="s">
        <v>2195</v>
      </c>
      <c r="K1419" s="76">
        <v>72</v>
      </c>
      <c r="L1419" s="40" t="s">
        <v>5185</v>
      </c>
      <c r="M1419" s="76" t="s">
        <v>5370</v>
      </c>
    </row>
    <row r="1420" spans="1:13" hidden="1">
      <c r="A1420" s="39" t="s">
        <v>5184</v>
      </c>
      <c r="B1420" s="536" t="s">
        <v>5371</v>
      </c>
      <c r="C1420" s="40"/>
      <c r="D1420" s="504" t="s">
        <v>5371</v>
      </c>
      <c r="E1420" s="40" t="s">
        <v>5372</v>
      </c>
      <c r="F1420" s="77" t="s">
        <v>2215</v>
      </c>
      <c r="G1420" s="76" t="s">
        <v>2231</v>
      </c>
      <c r="H1420" s="76" t="s">
        <v>5373</v>
      </c>
      <c r="I1420" s="39"/>
      <c r="J1420" s="39" t="s">
        <v>2195</v>
      </c>
      <c r="K1420" s="504">
        <v>73</v>
      </c>
      <c r="L1420" s="40" t="s">
        <v>5185</v>
      </c>
      <c r="M1420" s="76" t="s">
        <v>1962</v>
      </c>
    </row>
    <row r="1421" spans="1:13" hidden="1">
      <c r="A1421" s="39" t="s">
        <v>5184</v>
      </c>
      <c r="B1421" s="536" t="s">
        <v>5374</v>
      </c>
      <c r="C1421" s="40"/>
      <c r="D1421" s="504" t="s">
        <v>5374</v>
      </c>
      <c r="E1421" s="40" t="s">
        <v>5375</v>
      </c>
      <c r="F1421" s="77" t="s">
        <v>2193</v>
      </c>
      <c r="G1421" s="496" t="s">
        <v>2194</v>
      </c>
      <c r="H1421" s="76">
        <v>10</v>
      </c>
      <c r="I1421" s="39"/>
      <c r="J1421" s="39" t="s">
        <v>2195</v>
      </c>
      <c r="K1421" s="504">
        <v>74</v>
      </c>
      <c r="L1421" s="40" t="s">
        <v>5185</v>
      </c>
      <c r="M1421" s="76" t="s">
        <v>5376</v>
      </c>
    </row>
    <row r="1422" spans="1:13" hidden="1">
      <c r="A1422" s="39" t="s">
        <v>5184</v>
      </c>
      <c r="B1422" s="536" t="s">
        <v>5377</v>
      </c>
      <c r="C1422" s="507"/>
      <c r="D1422" s="504" t="s">
        <v>5377</v>
      </c>
      <c r="E1422" s="507" t="s">
        <v>5378</v>
      </c>
      <c r="F1422" s="77" t="s">
        <v>2193</v>
      </c>
      <c r="G1422" s="76" t="s">
        <v>2231</v>
      </c>
      <c r="H1422" s="76" t="s">
        <v>5379</v>
      </c>
      <c r="I1422" s="39"/>
      <c r="J1422" s="39" t="s">
        <v>2195</v>
      </c>
      <c r="K1422" s="76">
        <v>75</v>
      </c>
      <c r="L1422" s="40" t="s">
        <v>5185</v>
      </c>
      <c r="M1422" s="76" t="s">
        <v>5380</v>
      </c>
    </row>
    <row r="1423" spans="1:13" hidden="1">
      <c r="A1423" s="39" t="s">
        <v>5184</v>
      </c>
      <c r="B1423" s="536" t="s">
        <v>5381</v>
      </c>
      <c r="C1423" s="40"/>
      <c r="D1423" s="504" t="s">
        <v>5381</v>
      </c>
      <c r="E1423" s="40" t="s">
        <v>5382</v>
      </c>
      <c r="F1423" s="77" t="s">
        <v>2215</v>
      </c>
      <c r="G1423" s="76" t="s">
        <v>2231</v>
      </c>
      <c r="H1423" s="76" t="s">
        <v>5373</v>
      </c>
      <c r="I1423" s="39"/>
      <c r="J1423" s="39" t="s">
        <v>2195</v>
      </c>
      <c r="K1423" s="76">
        <v>76</v>
      </c>
      <c r="L1423" s="40" t="s">
        <v>5185</v>
      </c>
      <c r="M1423" s="76" t="s">
        <v>5383</v>
      </c>
    </row>
    <row r="1424" spans="1:13" hidden="1">
      <c r="A1424" s="39" t="s">
        <v>5184</v>
      </c>
      <c r="B1424" s="536" t="s">
        <v>5384</v>
      </c>
      <c r="C1424" s="507"/>
      <c r="D1424" s="504" t="s">
        <v>5384</v>
      </c>
      <c r="E1424" s="507" t="s">
        <v>5385</v>
      </c>
      <c r="F1424" s="77" t="s">
        <v>2193</v>
      </c>
      <c r="G1424" s="76" t="s">
        <v>2202</v>
      </c>
      <c r="H1424" s="76">
        <v>1</v>
      </c>
      <c r="I1424" s="39"/>
      <c r="J1424" s="39" t="s">
        <v>2195</v>
      </c>
      <c r="K1424" s="504">
        <v>77</v>
      </c>
      <c r="L1424" s="40" t="s">
        <v>5185</v>
      </c>
      <c r="M1424" s="76" t="s">
        <v>5386</v>
      </c>
    </row>
    <row r="1425" spans="1:13" hidden="1">
      <c r="A1425" s="39" t="s">
        <v>5184</v>
      </c>
      <c r="B1425" s="536" t="s">
        <v>5387</v>
      </c>
      <c r="C1425" s="40"/>
      <c r="D1425" s="504" t="s">
        <v>5387</v>
      </c>
      <c r="E1425" s="40" t="s">
        <v>5388</v>
      </c>
      <c r="F1425" s="77" t="s">
        <v>2193</v>
      </c>
      <c r="G1425" s="76" t="s">
        <v>2202</v>
      </c>
      <c r="H1425" s="76">
        <v>1</v>
      </c>
      <c r="I1425" s="39"/>
      <c r="J1425" s="39" t="s">
        <v>2195</v>
      </c>
      <c r="K1425" s="504">
        <v>78</v>
      </c>
      <c r="L1425" s="40" t="s">
        <v>5185</v>
      </c>
      <c r="M1425" s="76" t="s">
        <v>5389</v>
      </c>
    </row>
    <row r="1426" spans="1:13" hidden="1">
      <c r="A1426" s="39" t="s">
        <v>5184</v>
      </c>
      <c r="B1426" s="536"/>
      <c r="C1426" s="507"/>
      <c r="D1426" s="504"/>
      <c r="E1426" s="507" t="s">
        <v>5390</v>
      </c>
      <c r="F1426" s="77" t="s">
        <v>2215</v>
      </c>
      <c r="G1426" s="76" t="s">
        <v>2202</v>
      </c>
      <c r="H1426" s="76">
        <v>6</v>
      </c>
      <c r="I1426" s="39"/>
      <c r="J1426" s="39" t="s">
        <v>2195</v>
      </c>
      <c r="K1426" s="76">
        <v>79</v>
      </c>
      <c r="L1426" s="40" t="s">
        <v>5185</v>
      </c>
      <c r="M1426" s="76" t="s">
        <v>5391</v>
      </c>
    </row>
    <row r="1427" spans="1:13" hidden="1">
      <c r="A1427" s="39" t="s">
        <v>5184</v>
      </c>
      <c r="B1427" s="536"/>
      <c r="C1427" s="507"/>
      <c r="D1427" s="504"/>
      <c r="E1427" s="507" t="s">
        <v>5392</v>
      </c>
      <c r="F1427" s="77" t="s">
        <v>2215</v>
      </c>
      <c r="G1427" s="76" t="s">
        <v>2202</v>
      </c>
      <c r="H1427" s="76">
        <v>12</v>
      </c>
      <c r="I1427" s="39"/>
      <c r="J1427" s="39" t="s">
        <v>2195</v>
      </c>
      <c r="K1427" s="76">
        <v>80</v>
      </c>
      <c r="L1427" s="40" t="s">
        <v>5185</v>
      </c>
      <c r="M1427" s="76" t="s">
        <v>5393</v>
      </c>
    </row>
    <row r="1428" spans="1:13" hidden="1">
      <c r="A1428" s="39" t="s">
        <v>5184</v>
      </c>
      <c r="B1428" s="536" t="s">
        <v>5394</v>
      </c>
      <c r="C1428" s="40"/>
      <c r="D1428" s="504" t="s">
        <v>5394</v>
      </c>
      <c r="E1428" s="40" t="s">
        <v>5395</v>
      </c>
      <c r="F1428" s="77" t="s">
        <v>2215</v>
      </c>
      <c r="G1428" s="76" t="s">
        <v>2202</v>
      </c>
      <c r="H1428" s="76">
        <v>2</v>
      </c>
      <c r="I1428" s="39"/>
      <c r="J1428" s="39" t="s">
        <v>2195</v>
      </c>
      <c r="K1428" s="504">
        <v>81</v>
      </c>
      <c r="L1428" s="40" t="s">
        <v>5185</v>
      </c>
      <c r="M1428" s="76" t="s">
        <v>5396</v>
      </c>
    </row>
    <row r="1429" spans="1:13" hidden="1">
      <c r="A1429" s="39" t="s">
        <v>5184</v>
      </c>
      <c r="B1429" s="536"/>
      <c r="C1429" s="40"/>
      <c r="D1429" s="504"/>
      <c r="E1429" s="40" t="s">
        <v>5397</v>
      </c>
      <c r="F1429" s="77" t="s">
        <v>2215</v>
      </c>
      <c r="G1429" s="76" t="s">
        <v>2202</v>
      </c>
      <c r="H1429" s="76">
        <v>255</v>
      </c>
      <c r="I1429" s="39"/>
      <c r="J1429" s="39" t="s">
        <v>2195</v>
      </c>
      <c r="K1429" s="504">
        <v>82</v>
      </c>
      <c r="L1429" s="40" t="s">
        <v>5185</v>
      </c>
      <c r="M1429" s="76" t="s">
        <v>5398</v>
      </c>
    </row>
    <row r="1430" spans="1:13" hidden="1">
      <c r="A1430" s="39" t="s">
        <v>5184</v>
      </c>
      <c r="B1430" s="536"/>
      <c r="C1430" s="40"/>
      <c r="D1430" s="504"/>
      <c r="E1430" s="40" t="s">
        <v>5399</v>
      </c>
      <c r="F1430" s="77" t="s">
        <v>2215</v>
      </c>
      <c r="G1430" s="76" t="s">
        <v>2231</v>
      </c>
      <c r="H1430" s="76" t="s">
        <v>5400</v>
      </c>
      <c r="I1430" s="39"/>
      <c r="J1430" s="39" t="s">
        <v>2195</v>
      </c>
      <c r="K1430" s="76">
        <v>83</v>
      </c>
      <c r="L1430" s="40" t="s">
        <v>5185</v>
      </c>
      <c r="M1430" s="76" t="s">
        <v>5401</v>
      </c>
    </row>
    <row r="1431" spans="1:13" hidden="1">
      <c r="A1431" s="39" t="s">
        <v>5184</v>
      </c>
      <c r="B1431" s="536"/>
      <c r="C1431" s="40"/>
      <c r="D1431" s="504"/>
      <c r="E1431" s="40" t="s">
        <v>5402</v>
      </c>
      <c r="F1431" s="77" t="s">
        <v>2215</v>
      </c>
      <c r="G1431" s="76" t="s">
        <v>2231</v>
      </c>
      <c r="H1431" s="76" t="s">
        <v>5400</v>
      </c>
      <c r="I1431" s="39"/>
      <c r="J1431" s="39" t="s">
        <v>2195</v>
      </c>
      <c r="K1431" s="76">
        <v>84</v>
      </c>
      <c r="L1431" s="40" t="s">
        <v>5185</v>
      </c>
      <c r="M1431" s="76" t="s">
        <v>5403</v>
      </c>
    </row>
    <row r="1432" spans="1:13" hidden="1">
      <c r="A1432" s="39" t="s">
        <v>5184</v>
      </c>
      <c r="B1432" s="536" t="s">
        <v>5404</v>
      </c>
      <c r="C1432" s="507"/>
      <c r="D1432" s="504" t="s">
        <v>5404</v>
      </c>
      <c r="E1432" s="507" t="s">
        <v>5405</v>
      </c>
      <c r="F1432" s="77" t="s">
        <v>2193</v>
      </c>
      <c r="G1432" s="76" t="s">
        <v>2202</v>
      </c>
      <c r="H1432" s="76">
        <v>1</v>
      </c>
      <c r="I1432" s="39"/>
      <c r="J1432" s="39" t="s">
        <v>2195</v>
      </c>
      <c r="K1432" s="504">
        <v>85</v>
      </c>
      <c r="L1432" s="40" t="s">
        <v>5185</v>
      </c>
      <c r="M1432" s="76" t="s">
        <v>5406</v>
      </c>
    </row>
    <row r="1433" spans="1:13" hidden="1">
      <c r="A1433" s="39" t="s">
        <v>5184</v>
      </c>
      <c r="B1433" s="536" t="s">
        <v>5407</v>
      </c>
      <c r="C1433" s="507"/>
      <c r="D1433" s="504" t="s">
        <v>5407</v>
      </c>
      <c r="E1433" s="507" t="s">
        <v>5408</v>
      </c>
      <c r="F1433" s="77" t="s">
        <v>2193</v>
      </c>
      <c r="G1433" s="76" t="s">
        <v>2202</v>
      </c>
      <c r="H1433" s="76">
        <v>1</v>
      </c>
      <c r="I1433" s="39"/>
      <c r="J1433" s="39" t="s">
        <v>2195</v>
      </c>
      <c r="K1433" s="504">
        <v>86</v>
      </c>
      <c r="L1433" s="40" t="s">
        <v>5185</v>
      </c>
      <c r="M1433" s="76" t="s">
        <v>5409</v>
      </c>
    </row>
    <row r="1434" spans="1:13" hidden="1">
      <c r="A1434" s="39" t="s">
        <v>5184</v>
      </c>
      <c r="B1434" s="536" t="s">
        <v>5410</v>
      </c>
      <c r="C1434" s="40"/>
      <c r="D1434" s="504" t="s">
        <v>5410</v>
      </c>
      <c r="E1434" s="40" t="s">
        <v>5411</v>
      </c>
      <c r="F1434" s="77" t="s">
        <v>2215</v>
      </c>
      <c r="G1434" s="76" t="s">
        <v>2231</v>
      </c>
      <c r="H1434" s="76" t="s">
        <v>5266</v>
      </c>
      <c r="I1434" s="39"/>
      <c r="J1434" s="39" t="s">
        <v>2195</v>
      </c>
      <c r="K1434" s="76">
        <v>87</v>
      </c>
      <c r="L1434" s="40" t="s">
        <v>5185</v>
      </c>
      <c r="M1434" s="76" t="s">
        <v>5412</v>
      </c>
    </row>
    <row r="1435" spans="1:13" hidden="1">
      <c r="A1435" s="39" t="s">
        <v>5184</v>
      </c>
      <c r="B1435" s="536" t="s">
        <v>5413</v>
      </c>
      <c r="C1435" s="40"/>
      <c r="D1435" s="504" t="s">
        <v>5413</v>
      </c>
      <c r="E1435" s="40" t="s">
        <v>5414</v>
      </c>
      <c r="F1435" s="77" t="s">
        <v>2193</v>
      </c>
      <c r="G1435" s="76" t="s">
        <v>2202</v>
      </c>
      <c r="H1435" s="76">
        <v>1</v>
      </c>
      <c r="I1435" s="39"/>
      <c r="J1435" s="39" t="s">
        <v>2195</v>
      </c>
      <c r="K1435" s="76">
        <v>88</v>
      </c>
      <c r="L1435" s="40" t="s">
        <v>5185</v>
      </c>
      <c r="M1435" s="76" t="s">
        <v>5415</v>
      </c>
    </row>
    <row r="1436" spans="1:13" hidden="1">
      <c r="A1436" s="39" t="s">
        <v>5184</v>
      </c>
      <c r="B1436" s="536" t="s">
        <v>5416</v>
      </c>
      <c r="C1436" s="40"/>
      <c r="D1436" s="504" t="s">
        <v>5416</v>
      </c>
      <c r="E1436" s="40" t="s">
        <v>5417</v>
      </c>
      <c r="F1436" s="77" t="s">
        <v>2193</v>
      </c>
      <c r="G1436" s="76" t="s">
        <v>2202</v>
      </c>
      <c r="H1436" s="76">
        <v>30</v>
      </c>
      <c r="I1436" s="39"/>
      <c r="J1436" s="39" t="s">
        <v>2195</v>
      </c>
      <c r="K1436" s="504">
        <v>89</v>
      </c>
      <c r="L1436" s="40" t="s">
        <v>5185</v>
      </c>
      <c r="M1436" s="76" t="s">
        <v>5418</v>
      </c>
    </row>
    <row r="1437" spans="1:13" hidden="1">
      <c r="A1437" s="39" t="s">
        <v>5184</v>
      </c>
      <c r="B1437" s="536" t="s">
        <v>5419</v>
      </c>
      <c r="C1437" s="40"/>
      <c r="D1437" s="504" t="s">
        <v>5419</v>
      </c>
      <c r="E1437" s="40" t="s">
        <v>5420</v>
      </c>
      <c r="F1437" s="77" t="s">
        <v>2215</v>
      </c>
      <c r="G1437" s="76" t="s">
        <v>2231</v>
      </c>
      <c r="H1437" s="76" t="s">
        <v>5421</v>
      </c>
      <c r="I1437" s="39"/>
      <c r="J1437" s="39" t="s">
        <v>2195</v>
      </c>
      <c r="K1437" s="504">
        <v>90</v>
      </c>
      <c r="L1437" s="40" t="s">
        <v>5185</v>
      </c>
      <c r="M1437" s="76" t="s">
        <v>5422</v>
      </c>
    </row>
    <row r="1438" spans="1:13" hidden="1">
      <c r="A1438" s="39" t="s">
        <v>5184</v>
      </c>
      <c r="B1438" s="536" t="s">
        <v>5423</v>
      </c>
      <c r="C1438" s="40"/>
      <c r="D1438" s="504" t="s">
        <v>5423</v>
      </c>
      <c r="E1438" s="40" t="s">
        <v>5424</v>
      </c>
      <c r="F1438" s="77" t="s">
        <v>2193</v>
      </c>
      <c r="G1438" s="496" t="s">
        <v>2194</v>
      </c>
      <c r="H1438" s="76">
        <v>10</v>
      </c>
      <c r="I1438" s="39"/>
      <c r="J1438" s="39" t="s">
        <v>2195</v>
      </c>
      <c r="K1438" s="76">
        <v>91</v>
      </c>
      <c r="L1438" s="40" t="s">
        <v>5185</v>
      </c>
      <c r="M1438" s="76" t="s">
        <v>5425</v>
      </c>
    </row>
    <row r="1439" spans="1:13" hidden="1">
      <c r="A1439" s="39" t="s">
        <v>5184</v>
      </c>
      <c r="B1439" s="536" t="s">
        <v>5426</v>
      </c>
      <c r="C1439" s="40"/>
      <c r="D1439" s="504" t="s">
        <v>5426</v>
      </c>
      <c r="E1439" s="40" t="s">
        <v>5427</v>
      </c>
      <c r="F1439" s="77" t="s">
        <v>2215</v>
      </c>
      <c r="G1439" s="76" t="s">
        <v>2202</v>
      </c>
      <c r="H1439" s="76">
        <v>8</v>
      </c>
      <c r="I1439" s="39"/>
      <c r="J1439" s="39" t="s">
        <v>2195</v>
      </c>
      <c r="K1439" s="76">
        <v>92</v>
      </c>
      <c r="L1439" s="40" t="s">
        <v>5185</v>
      </c>
      <c r="M1439" s="76" t="s">
        <v>5428</v>
      </c>
    </row>
    <row r="1440" spans="1:13" hidden="1">
      <c r="A1440" s="39" t="s">
        <v>5184</v>
      </c>
      <c r="B1440" s="536" t="s">
        <v>5429</v>
      </c>
      <c r="C1440" s="40"/>
      <c r="D1440" s="504" t="s">
        <v>5429</v>
      </c>
      <c r="E1440" s="40" t="s">
        <v>5430</v>
      </c>
      <c r="F1440" s="77" t="s">
        <v>2215</v>
      </c>
      <c r="G1440" s="496" t="s">
        <v>2194</v>
      </c>
      <c r="H1440" s="76">
        <v>10</v>
      </c>
      <c r="I1440" s="39"/>
      <c r="J1440" s="39" t="s">
        <v>2195</v>
      </c>
      <c r="K1440" s="504">
        <v>93</v>
      </c>
      <c r="L1440" s="40" t="s">
        <v>5185</v>
      </c>
      <c r="M1440" s="76" t="s">
        <v>5431</v>
      </c>
    </row>
    <row r="1441" spans="1:13" hidden="1">
      <c r="A1441" s="39" t="s">
        <v>5184</v>
      </c>
      <c r="B1441" s="536" t="s">
        <v>5432</v>
      </c>
      <c r="C1441" s="40"/>
      <c r="D1441" s="504" t="s">
        <v>5432</v>
      </c>
      <c r="E1441" s="40" t="s">
        <v>5433</v>
      </c>
      <c r="F1441" s="77" t="s">
        <v>2193</v>
      </c>
      <c r="G1441" s="76" t="s">
        <v>2202</v>
      </c>
      <c r="H1441" s="76">
        <v>1</v>
      </c>
      <c r="I1441" s="39"/>
      <c r="J1441" s="39" t="s">
        <v>2195</v>
      </c>
      <c r="K1441" s="504">
        <v>94</v>
      </c>
      <c r="L1441" s="40" t="s">
        <v>5185</v>
      </c>
      <c r="M1441" s="76" t="s">
        <v>5434</v>
      </c>
    </row>
    <row r="1442" spans="1:13" hidden="1">
      <c r="A1442" s="39" t="s">
        <v>5184</v>
      </c>
      <c r="B1442" s="536" t="s">
        <v>5435</v>
      </c>
      <c r="C1442" s="40"/>
      <c r="D1442" s="504" t="s">
        <v>5435</v>
      </c>
      <c r="E1442" s="40" t="s">
        <v>5436</v>
      </c>
      <c r="F1442" s="77" t="s">
        <v>2193</v>
      </c>
      <c r="G1442" s="496" t="s">
        <v>2194</v>
      </c>
      <c r="H1442" s="76">
        <v>10</v>
      </c>
      <c r="I1442" s="39"/>
      <c r="J1442" s="39" t="s">
        <v>2195</v>
      </c>
      <c r="K1442" s="76">
        <v>95</v>
      </c>
      <c r="L1442" s="40" t="s">
        <v>5185</v>
      </c>
      <c r="M1442" s="76" t="s">
        <v>5437</v>
      </c>
    </row>
    <row r="1443" spans="1:13" hidden="1">
      <c r="A1443" s="39" t="s">
        <v>5184</v>
      </c>
      <c r="B1443" s="536" t="s">
        <v>5438</v>
      </c>
      <c r="C1443" s="40"/>
      <c r="D1443" s="504" t="s">
        <v>5438</v>
      </c>
      <c r="E1443" s="40" t="s">
        <v>5439</v>
      </c>
      <c r="F1443" s="77" t="s">
        <v>2193</v>
      </c>
      <c r="G1443" s="76" t="s">
        <v>2202</v>
      </c>
      <c r="H1443" s="76">
        <v>12</v>
      </c>
      <c r="I1443" s="39"/>
      <c r="J1443" s="39" t="s">
        <v>2195</v>
      </c>
      <c r="K1443" s="76">
        <v>96</v>
      </c>
      <c r="L1443" s="40" t="s">
        <v>5185</v>
      </c>
      <c r="M1443" s="76" t="s">
        <v>5440</v>
      </c>
    </row>
    <row r="1444" spans="1:13" hidden="1">
      <c r="A1444" s="39" t="s">
        <v>5184</v>
      </c>
      <c r="B1444" s="536"/>
      <c r="C1444" s="40"/>
      <c r="D1444" s="504"/>
      <c r="E1444" s="40" t="s">
        <v>5441</v>
      </c>
      <c r="F1444" s="77" t="s">
        <v>2193</v>
      </c>
      <c r="G1444" s="76" t="s">
        <v>2202</v>
      </c>
      <c r="H1444" s="76">
        <v>12</v>
      </c>
      <c r="I1444" s="39"/>
      <c r="J1444" s="39" t="s">
        <v>2195</v>
      </c>
      <c r="K1444" s="504">
        <v>97</v>
      </c>
      <c r="L1444" s="40" t="s">
        <v>5185</v>
      </c>
      <c r="M1444" s="76" t="s">
        <v>5442</v>
      </c>
    </row>
    <row r="1445" spans="1:13" hidden="1">
      <c r="A1445" s="39" t="s">
        <v>5184</v>
      </c>
      <c r="B1445" s="536" t="s">
        <v>5443</v>
      </c>
      <c r="C1445" s="40"/>
      <c r="D1445" s="504" t="s">
        <v>5443</v>
      </c>
      <c r="E1445" s="40" t="s">
        <v>5444</v>
      </c>
      <c r="F1445" s="77" t="s">
        <v>2215</v>
      </c>
      <c r="G1445" s="76" t="s">
        <v>2231</v>
      </c>
      <c r="H1445" s="76" t="s">
        <v>4163</v>
      </c>
      <c r="I1445" s="39"/>
      <c r="J1445" s="39" t="s">
        <v>2195</v>
      </c>
      <c r="K1445" s="504">
        <v>98</v>
      </c>
      <c r="L1445" s="40" t="s">
        <v>5185</v>
      </c>
      <c r="M1445" s="76" t="s">
        <v>5445</v>
      </c>
    </row>
    <row r="1446" spans="1:13" hidden="1">
      <c r="A1446" s="39" t="s">
        <v>5184</v>
      </c>
      <c r="B1446" s="536" t="s">
        <v>5446</v>
      </c>
      <c r="C1446" s="40"/>
      <c r="D1446" s="504" t="s">
        <v>5446</v>
      </c>
      <c r="E1446" s="40" t="s">
        <v>5447</v>
      </c>
      <c r="F1446" s="77" t="s">
        <v>2193</v>
      </c>
      <c r="G1446" s="76" t="s">
        <v>2231</v>
      </c>
      <c r="H1446" s="76" t="s">
        <v>5266</v>
      </c>
      <c r="I1446" s="39"/>
      <c r="J1446" s="39" t="s">
        <v>2195</v>
      </c>
      <c r="K1446" s="76">
        <v>99</v>
      </c>
      <c r="L1446" s="40" t="s">
        <v>5185</v>
      </c>
      <c r="M1446" s="76" t="s">
        <v>5448</v>
      </c>
    </row>
    <row r="1447" spans="1:13" hidden="1">
      <c r="A1447" s="39" t="s">
        <v>5184</v>
      </c>
      <c r="B1447" s="536" t="s">
        <v>5449</v>
      </c>
      <c r="C1447" s="40"/>
      <c r="D1447" s="504" t="s">
        <v>5449</v>
      </c>
      <c r="E1447" s="40" t="s">
        <v>5450</v>
      </c>
      <c r="F1447" s="77" t="s">
        <v>2193</v>
      </c>
      <c r="G1447" s="76" t="s">
        <v>2231</v>
      </c>
      <c r="H1447" s="76" t="s">
        <v>5400</v>
      </c>
      <c r="I1447" s="39"/>
      <c r="J1447" s="39" t="s">
        <v>2195</v>
      </c>
      <c r="K1447" s="76">
        <v>100</v>
      </c>
      <c r="L1447" s="40" t="s">
        <v>5185</v>
      </c>
      <c r="M1447" s="76" t="s">
        <v>5451</v>
      </c>
    </row>
    <row r="1448" spans="1:13" hidden="1">
      <c r="A1448" s="39" t="s">
        <v>5184</v>
      </c>
      <c r="B1448" s="536" t="s">
        <v>5452</v>
      </c>
      <c r="C1448" s="40"/>
      <c r="D1448" s="504" t="s">
        <v>5452</v>
      </c>
      <c r="E1448" s="40" t="s">
        <v>5453</v>
      </c>
      <c r="F1448" s="77" t="s">
        <v>2193</v>
      </c>
      <c r="G1448" s="76" t="s">
        <v>2202</v>
      </c>
      <c r="H1448" s="76">
        <v>5</v>
      </c>
      <c r="I1448" s="39"/>
      <c r="J1448" s="39" t="s">
        <v>2195</v>
      </c>
      <c r="K1448" s="504">
        <v>101</v>
      </c>
      <c r="L1448" s="40" t="s">
        <v>5185</v>
      </c>
      <c r="M1448" s="76" t="s">
        <v>5454</v>
      </c>
    </row>
    <row r="1449" spans="1:13" hidden="1">
      <c r="A1449" s="39" t="s">
        <v>5184</v>
      </c>
      <c r="B1449" s="536" t="s">
        <v>5455</v>
      </c>
      <c r="C1449" s="507"/>
      <c r="D1449" s="504" t="s">
        <v>5455</v>
      </c>
      <c r="E1449" s="507" t="s">
        <v>5456</v>
      </c>
      <c r="F1449" s="77" t="s">
        <v>2193</v>
      </c>
      <c r="G1449" s="76" t="s">
        <v>2202</v>
      </c>
      <c r="H1449" s="76">
        <v>15</v>
      </c>
      <c r="I1449" s="39"/>
      <c r="J1449" s="39" t="s">
        <v>2195</v>
      </c>
      <c r="K1449" s="504">
        <v>102</v>
      </c>
      <c r="L1449" s="40" t="s">
        <v>5185</v>
      </c>
      <c r="M1449" s="76" t="s">
        <v>5457</v>
      </c>
    </row>
    <row r="1450" spans="1:13" hidden="1">
      <c r="A1450" s="39" t="s">
        <v>5184</v>
      </c>
      <c r="B1450" s="536" t="s">
        <v>5458</v>
      </c>
      <c r="C1450" s="40"/>
      <c r="D1450" s="504" t="s">
        <v>5458</v>
      </c>
      <c r="E1450" s="40" t="s">
        <v>5459</v>
      </c>
      <c r="F1450" s="77" t="s">
        <v>2215</v>
      </c>
      <c r="G1450" s="76" t="s">
        <v>2228</v>
      </c>
      <c r="H1450" s="76">
        <v>1</v>
      </c>
      <c r="I1450" s="39"/>
      <c r="J1450" s="39" t="s">
        <v>2195</v>
      </c>
      <c r="K1450" s="76">
        <v>103</v>
      </c>
      <c r="L1450" s="40" t="s">
        <v>5185</v>
      </c>
      <c r="M1450" s="76" t="s">
        <v>5460</v>
      </c>
    </row>
    <row r="1451" spans="1:13" hidden="1">
      <c r="A1451" s="39" t="s">
        <v>5184</v>
      </c>
      <c r="B1451" s="536" t="s">
        <v>1876</v>
      </c>
      <c r="C1451" s="40"/>
      <c r="D1451" s="504" t="s">
        <v>1876</v>
      </c>
      <c r="E1451" s="40" t="s">
        <v>1246</v>
      </c>
      <c r="F1451" s="77" t="s">
        <v>2215</v>
      </c>
      <c r="G1451" s="76" t="s">
        <v>2228</v>
      </c>
      <c r="H1451" s="76">
        <v>1</v>
      </c>
      <c r="I1451" s="39"/>
      <c r="J1451" s="39" t="s">
        <v>2195</v>
      </c>
      <c r="K1451" s="76">
        <v>104</v>
      </c>
      <c r="L1451" s="40" t="s">
        <v>5185</v>
      </c>
      <c r="M1451" s="76" t="s">
        <v>5461</v>
      </c>
    </row>
    <row r="1452" spans="1:13" hidden="1">
      <c r="A1452" s="39" t="s">
        <v>5184</v>
      </c>
      <c r="B1452" s="536" t="s">
        <v>5462</v>
      </c>
      <c r="C1452" s="507"/>
      <c r="D1452" s="504" t="s">
        <v>5462</v>
      </c>
      <c r="E1452" s="507" t="s">
        <v>5463</v>
      </c>
      <c r="F1452" s="77" t="s">
        <v>2215</v>
      </c>
      <c r="G1452" s="76" t="s">
        <v>2202</v>
      </c>
      <c r="H1452" s="76">
        <v>15</v>
      </c>
      <c r="I1452" s="39"/>
      <c r="J1452" s="39" t="s">
        <v>2195</v>
      </c>
      <c r="K1452" s="504">
        <v>105</v>
      </c>
      <c r="L1452" s="40" t="s">
        <v>5185</v>
      </c>
      <c r="M1452" s="76" t="s">
        <v>5464</v>
      </c>
    </row>
    <row r="1453" spans="1:13" hidden="1">
      <c r="A1453" s="39" t="s">
        <v>5184</v>
      </c>
      <c r="B1453" s="536" t="s">
        <v>5465</v>
      </c>
      <c r="C1453" s="40"/>
      <c r="D1453" s="504" t="s">
        <v>5465</v>
      </c>
      <c r="E1453" s="40" t="s">
        <v>5466</v>
      </c>
      <c r="F1453" s="77" t="s">
        <v>2215</v>
      </c>
      <c r="G1453" s="496" t="s">
        <v>2194</v>
      </c>
      <c r="H1453" s="76">
        <v>10</v>
      </c>
      <c r="I1453" s="39"/>
      <c r="J1453" s="39" t="s">
        <v>2195</v>
      </c>
      <c r="K1453" s="504">
        <v>106</v>
      </c>
      <c r="L1453" s="40" t="s">
        <v>5185</v>
      </c>
      <c r="M1453" s="76" t="s">
        <v>5467</v>
      </c>
    </row>
    <row r="1454" spans="1:13" hidden="1">
      <c r="A1454" s="39" t="s">
        <v>5184</v>
      </c>
      <c r="B1454" s="536" t="s">
        <v>1959</v>
      </c>
      <c r="C1454" s="507"/>
      <c r="D1454" s="504" t="s">
        <v>1959</v>
      </c>
      <c r="E1454" s="507" t="s">
        <v>1361</v>
      </c>
      <c r="F1454" s="77" t="s">
        <v>2215</v>
      </c>
      <c r="G1454" s="76" t="s">
        <v>2202</v>
      </c>
      <c r="H1454" s="76">
        <v>60</v>
      </c>
      <c r="I1454" s="39"/>
      <c r="J1454" s="39" t="s">
        <v>2195</v>
      </c>
      <c r="K1454" s="76">
        <v>107</v>
      </c>
      <c r="L1454" s="40" t="s">
        <v>5185</v>
      </c>
      <c r="M1454" s="76" t="s">
        <v>5468</v>
      </c>
    </row>
    <row r="1455" spans="1:13" hidden="1">
      <c r="A1455" s="39" t="s">
        <v>5184</v>
      </c>
      <c r="B1455" s="536" t="s">
        <v>5469</v>
      </c>
      <c r="C1455" s="40"/>
      <c r="D1455" s="504" t="s">
        <v>5469</v>
      </c>
      <c r="E1455" s="40" t="s">
        <v>5470</v>
      </c>
      <c r="F1455" s="77" t="s">
        <v>2215</v>
      </c>
      <c r="G1455" s="76" t="s">
        <v>2202</v>
      </c>
      <c r="H1455" s="76">
        <v>5</v>
      </c>
      <c r="I1455" s="39"/>
      <c r="J1455" s="39" t="s">
        <v>2195</v>
      </c>
      <c r="K1455" s="76">
        <v>108</v>
      </c>
      <c r="L1455" s="40" t="s">
        <v>5185</v>
      </c>
      <c r="M1455" s="76" t="s">
        <v>5471</v>
      </c>
    </row>
    <row r="1456" spans="1:13" hidden="1">
      <c r="A1456" s="39" t="s">
        <v>5184</v>
      </c>
      <c r="B1456" s="536" t="s">
        <v>5472</v>
      </c>
      <c r="C1456" s="39"/>
      <c r="D1456" s="504" t="s">
        <v>5472</v>
      </c>
      <c r="E1456" s="39" t="s">
        <v>5473</v>
      </c>
      <c r="F1456" s="77" t="s">
        <v>2215</v>
      </c>
      <c r="G1456" s="76" t="s">
        <v>2202</v>
      </c>
      <c r="H1456" s="76">
        <v>12</v>
      </c>
      <c r="I1456" s="39"/>
      <c r="J1456" s="39" t="s">
        <v>2195</v>
      </c>
      <c r="K1456" s="504">
        <v>109</v>
      </c>
      <c r="L1456" s="40" t="s">
        <v>5185</v>
      </c>
      <c r="M1456" s="76" t="s">
        <v>5474</v>
      </c>
    </row>
    <row r="1457" spans="1:13" hidden="1">
      <c r="A1457" s="39" t="s">
        <v>5184</v>
      </c>
      <c r="B1457" s="536"/>
      <c r="C1457" s="39"/>
      <c r="D1457" s="504"/>
      <c r="E1457" s="39" t="s">
        <v>5475</v>
      </c>
      <c r="F1457" s="77" t="s">
        <v>2215</v>
      </c>
      <c r="G1457" s="76" t="s">
        <v>2202</v>
      </c>
      <c r="H1457" s="76">
        <v>12</v>
      </c>
      <c r="I1457" s="39"/>
      <c r="J1457" s="39" t="s">
        <v>2195</v>
      </c>
      <c r="K1457" s="504">
        <v>110</v>
      </c>
      <c r="L1457" s="40" t="s">
        <v>5185</v>
      </c>
      <c r="M1457" s="76" t="s">
        <v>5476</v>
      </c>
    </row>
    <row r="1458" spans="1:13" hidden="1">
      <c r="A1458" s="39" t="s">
        <v>5184</v>
      </c>
      <c r="B1458" s="536" t="s">
        <v>149</v>
      </c>
      <c r="C1458" s="496" t="s">
        <v>149</v>
      </c>
      <c r="D1458" s="504"/>
      <c r="E1458" s="40"/>
      <c r="F1458" s="543" t="s">
        <v>2193</v>
      </c>
      <c r="G1458" s="496" t="s">
        <v>2308</v>
      </c>
      <c r="H1458" s="504">
        <v>26</v>
      </c>
      <c r="I1458" s="39"/>
      <c r="J1458" s="39" t="s">
        <v>2195</v>
      </c>
      <c r="K1458" s="76">
        <v>111</v>
      </c>
      <c r="L1458" s="40" t="s">
        <v>5185</v>
      </c>
      <c r="M1458" s="496" t="s">
        <v>149</v>
      </c>
    </row>
    <row r="1459" spans="1:13" hidden="1">
      <c r="A1459" s="39" t="s">
        <v>5184</v>
      </c>
      <c r="B1459" s="536" t="s">
        <v>151</v>
      </c>
      <c r="C1459" s="496" t="s">
        <v>151</v>
      </c>
      <c r="D1459" s="504"/>
      <c r="E1459" s="40"/>
      <c r="F1459" s="543" t="s">
        <v>2193</v>
      </c>
      <c r="G1459" s="496" t="s">
        <v>2202</v>
      </c>
      <c r="H1459" s="504">
        <v>10</v>
      </c>
      <c r="I1459" s="39"/>
      <c r="J1459" s="39" t="s">
        <v>2195</v>
      </c>
      <c r="K1459" s="76">
        <v>112</v>
      </c>
      <c r="L1459" s="40" t="s">
        <v>5185</v>
      </c>
      <c r="M1459" s="496" t="s">
        <v>151</v>
      </c>
    </row>
    <row r="1460" spans="1:13" hidden="1">
      <c r="A1460" s="39" t="s">
        <v>5184</v>
      </c>
      <c r="B1460" s="536" t="s">
        <v>153</v>
      </c>
      <c r="C1460" s="496" t="s">
        <v>153</v>
      </c>
      <c r="D1460" s="504"/>
      <c r="E1460" s="39"/>
      <c r="F1460" s="543" t="s">
        <v>2193</v>
      </c>
      <c r="G1460" s="496" t="s">
        <v>2202</v>
      </c>
      <c r="H1460" s="504">
        <v>4</v>
      </c>
      <c r="I1460" s="39"/>
      <c r="J1460" s="39" t="s">
        <v>2195</v>
      </c>
      <c r="K1460" s="504">
        <v>113</v>
      </c>
      <c r="L1460" s="40" t="s">
        <v>5185</v>
      </c>
      <c r="M1460" s="496" t="s">
        <v>153</v>
      </c>
    </row>
    <row r="1461" spans="1:13" hidden="1">
      <c r="A1461" s="39" t="s">
        <v>5184</v>
      </c>
      <c r="B1461" s="536" t="s">
        <v>155</v>
      </c>
      <c r="C1461" s="496" t="s">
        <v>155</v>
      </c>
      <c r="D1461" s="504"/>
      <c r="E1461" s="39"/>
      <c r="F1461" s="543" t="s">
        <v>2193</v>
      </c>
      <c r="G1461" s="496" t="s">
        <v>2202</v>
      </c>
      <c r="H1461" s="504">
        <v>2</v>
      </c>
      <c r="I1461" s="39"/>
      <c r="J1461" s="39" t="s">
        <v>2195</v>
      </c>
      <c r="K1461" s="504">
        <v>114</v>
      </c>
      <c r="L1461" s="40" t="s">
        <v>5185</v>
      </c>
      <c r="M1461" s="496" t="s">
        <v>155</v>
      </c>
    </row>
    <row r="1462" spans="1:13" hidden="1">
      <c r="A1462" s="39" t="s">
        <v>5184</v>
      </c>
      <c r="B1462" s="536" t="s">
        <v>157</v>
      </c>
      <c r="C1462" s="496" t="s">
        <v>157</v>
      </c>
      <c r="D1462" s="504"/>
      <c r="E1462" s="39"/>
      <c r="F1462" s="543" t="s">
        <v>2193</v>
      </c>
      <c r="G1462" s="496" t="s">
        <v>2202</v>
      </c>
      <c r="H1462" s="504">
        <v>2</v>
      </c>
      <c r="I1462" s="39"/>
      <c r="J1462" s="39" t="s">
        <v>2195</v>
      </c>
      <c r="K1462" s="76">
        <v>115</v>
      </c>
      <c r="L1462" s="40" t="s">
        <v>5185</v>
      </c>
      <c r="M1462" s="496" t="s">
        <v>157</v>
      </c>
    </row>
    <row r="1463" spans="1:13" hidden="1">
      <c r="A1463" s="39" t="s">
        <v>5477</v>
      </c>
      <c r="B1463" s="536" t="s">
        <v>34</v>
      </c>
      <c r="C1463" s="496" t="s">
        <v>34</v>
      </c>
      <c r="D1463" s="504"/>
      <c r="E1463" s="496"/>
      <c r="F1463" s="496" t="s">
        <v>2193</v>
      </c>
      <c r="G1463" s="496" t="s">
        <v>2194</v>
      </c>
      <c r="H1463" s="504">
        <v>8</v>
      </c>
      <c r="I1463" s="40"/>
      <c r="J1463" s="39" t="s">
        <v>2195</v>
      </c>
      <c r="K1463" s="504">
        <v>1</v>
      </c>
      <c r="L1463" s="40" t="s">
        <v>5478</v>
      </c>
      <c r="M1463" s="496" t="s">
        <v>34</v>
      </c>
    </row>
    <row r="1464" spans="1:13" hidden="1">
      <c r="A1464" s="39" t="s">
        <v>5477</v>
      </c>
      <c r="B1464" s="536" t="s">
        <v>5186</v>
      </c>
      <c r="C1464" s="496"/>
      <c r="D1464" s="504" t="s">
        <v>5186</v>
      </c>
      <c r="E1464" s="496" t="s">
        <v>5187</v>
      </c>
      <c r="F1464" s="39" t="s">
        <v>2193</v>
      </c>
      <c r="G1464" s="496" t="s">
        <v>2194</v>
      </c>
      <c r="H1464" s="76">
        <v>10</v>
      </c>
      <c r="I1464" s="40"/>
      <c r="J1464" s="39" t="s">
        <v>2195</v>
      </c>
      <c r="K1464" s="504">
        <v>2</v>
      </c>
      <c r="L1464" s="40" t="s">
        <v>5478</v>
      </c>
      <c r="M1464" s="39" t="s">
        <v>5479</v>
      </c>
    </row>
    <row r="1465" spans="1:13" hidden="1">
      <c r="A1465" s="39" t="s">
        <v>5477</v>
      </c>
      <c r="B1465" s="536" t="s">
        <v>41</v>
      </c>
      <c r="C1465" s="496"/>
      <c r="D1465" s="504" t="s">
        <v>41</v>
      </c>
      <c r="E1465" s="496" t="s">
        <v>38</v>
      </c>
      <c r="F1465" s="39" t="s">
        <v>2193</v>
      </c>
      <c r="G1465" s="76" t="s">
        <v>2202</v>
      </c>
      <c r="H1465" s="76">
        <v>12</v>
      </c>
      <c r="I1465" s="40"/>
      <c r="J1465" s="39" t="s">
        <v>2195</v>
      </c>
      <c r="K1465" s="76">
        <v>3</v>
      </c>
      <c r="L1465" s="40" t="s">
        <v>5478</v>
      </c>
      <c r="M1465" s="39" t="s">
        <v>5480</v>
      </c>
    </row>
    <row r="1466" spans="1:13" hidden="1">
      <c r="A1466" s="39" t="s">
        <v>5477</v>
      </c>
      <c r="B1466" s="536" t="s">
        <v>293</v>
      </c>
      <c r="C1466" s="496"/>
      <c r="D1466" s="504" t="s">
        <v>293</v>
      </c>
      <c r="E1466" s="496" t="s">
        <v>211</v>
      </c>
      <c r="F1466" s="39" t="s">
        <v>2193</v>
      </c>
      <c r="G1466" s="76" t="s">
        <v>2202</v>
      </c>
      <c r="H1466" s="76">
        <v>2</v>
      </c>
      <c r="I1466" s="40"/>
      <c r="J1466" s="39" t="s">
        <v>2195</v>
      </c>
      <c r="K1466" s="76">
        <v>4</v>
      </c>
      <c r="L1466" s="40" t="s">
        <v>5478</v>
      </c>
      <c r="M1466" s="39" t="s">
        <v>5481</v>
      </c>
    </row>
    <row r="1467" spans="1:13" hidden="1">
      <c r="A1467" s="39" t="s">
        <v>5477</v>
      </c>
      <c r="B1467" s="536" t="s">
        <v>5482</v>
      </c>
      <c r="C1467" s="496"/>
      <c r="D1467" s="504" t="s">
        <v>5482</v>
      </c>
      <c r="E1467" s="496" t="s">
        <v>5483</v>
      </c>
      <c r="F1467" s="39" t="s">
        <v>2193</v>
      </c>
      <c r="G1467" s="76" t="s">
        <v>2308</v>
      </c>
      <c r="H1467" s="76">
        <v>26</v>
      </c>
      <c r="I1467" s="40"/>
      <c r="J1467" s="39" t="s">
        <v>2195</v>
      </c>
      <c r="K1467" s="504">
        <v>5</v>
      </c>
      <c r="L1467" s="40" t="s">
        <v>5478</v>
      </c>
      <c r="M1467" s="39" t="s">
        <v>5484</v>
      </c>
    </row>
    <row r="1468" spans="1:13" hidden="1">
      <c r="A1468" s="39" t="s">
        <v>5477</v>
      </c>
      <c r="B1468" s="536"/>
      <c r="C1468" s="516"/>
      <c r="D1468" s="504"/>
      <c r="E1468" s="39" t="s">
        <v>5193</v>
      </c>
      <c r="F1468" s="39" t="s">
        <v>2193</v>
      </c>
      <c r="G1468" s="76" t="s">
        <v>2202</v>
      </c>
      <c r="H1468" s="76">
        <v>50</v>
      </c>
      <c r="I1468" s="39"/>
      <c r="J1468" s="39" t="s">
        <v>2195</v>
      </c>
      <c r="K1468" s="504">
        <v>6</v>
      </c>
      <c r="L1468" s="40" t="s">
        <v>5478</v>
      </c>
      <c r="M1468" s="39" t="s">
        <v>5194</v>
      </c>
    </row>
    <row r="1469" spans="1:13" hidden="1">
      <c r="A1469" s="39" t="s">
        <v>5477</v>
      </c>
      <c r="B1469" s="536" t="s">
        <v>1865</v>
      </c>
      <c r="C1469" s="516"/>
      <c r="D1469" s="504" t="s">
        <v>1865</v>
      </c>
      <c r="E1469" s="60" t="s">
        <v>1225</v>
      </c>
      <c r="F1469" s="39" t="s">
        <v>2193</v>
      </c>
      <c r="G1469" s="76" t="s">
        <v>2202</v>
      </c>
      <c r="H1469" s="76">
        <v>6</v>
      </c>
      <c r="I1469" s="39"/>
      <c r="J1469" s="39" t="s">
        <v>2195</v>
      </c>
      <c r="K1469" s="76">
        <v>7</v>
      </c>
      <c r="L1469" s="40" t="s">
        <v>5478</v>
      </c>
      <c r="M1469" s="39" t="s">
        <v>5327</v>
      </c>
    </row>
    <row r="1470" spans="1:13" hidden="1">
      <c r="A1470" s="39" t="s">
        <v>5477</v>
      </c>
      <c r="B1470" s="536" t="s">
        <v>5485</v>
      </c>
      <c r="C1470" s="516"/>
      <c r="D1470" s="504" t="s">
        <v>5485</v>
      </c>
      <c r="E1470" s="39" t="s">
        <v>5486</v>
      </c>
      <c r="F1470" s="39" t="s">
        <v>2193</v>
      </c>
      <c r="G1470" s="76" t="s">
        <v>2202</v>
      </c>
      <c r="H1470" s="76">
        <v>15</v>
      </c>
      <c r="I1470" s="39"/>
      <c r="J1470" s="39" t="s">
        <v>2195</v>
      </c>
      <c r="K1470" s="76">
        <v>8</v>
      </c>
      <c r="L1470" s="40" t="s">
        <v>5478</v>
      </c>
      <c r="M1470" s="39" t="s">
        <v>5337</v>
      </c>
    </row>
    <row r="1471" spans="1:13" hidden="1">
      <c r="A1471" s="39" t="s">
        <v>5477</v>
      </c>
      <c r="B1471" s="536" t="s">
        <v>1958</v>
      </c>
      <c r="C1471" s="516"/>
      <c r="D1471" s="504" t="s">
        <v>1958</v>
      </c>
      <c r="E1471" s="60" t="s">
        <v>1360</v>
      </c>
      <c r="F1471" s="39" t="s">
        <v>2193</v>
      </c>
      <c r="G1471" s="76" t="s">
        <v>2202</v>
      </c>
      <c r="H1471" s="76">
        <v>180</v>
      </c>
      <c r="I1471" s="39"/>
      <c r="J1471" s="39" t="s">
        <v>2195</v>
      </c>
      <c r="K1471" s="504">
        <v>9</v>
      </c>
      <c r="L1471" s="40" t="s">
        <v>5478</v>
      </c>
      <c r="M1471" s="39" t="s">
        <v>5328</v>
      </c>
    </row>
    <row r="1472" spans="1:13" hidden="1">
      <c r="A1472" s="39" t="s">
        <v>5477</v>
      </c>
      <c r="B1472" s="536" t="s">
        <v>5198</v>
      </c>
      <c r="C1472" s="516"/>
      <c r="D1472" s="504" t="s">
        <v>5198</v>
      </c>
      <c r="E1472" s="60" t="s">
        <v>5199</v>
      </c>
      <c r="F1472" s="39" t="s">
        <v>2215</v>
      </c>
      <c r="G1472" s="76" t="s">
        <v>2202</v>
      </c>
      <c r="H1472" s="76">
        <v>180</v>
      </c>
      <c r="I1472" s="39"/>
      <c r="J1472" s="39" t="s">
        <v>2195</v>
      </c>
      <c r="K1472" s="504">
        <v>10</v>
      </c>
      <c r="L1472" s="40" t="s">
        <v>5478</v>
      </c>
      <c r="M1472" s="39" t="s">
        <v>5487</v>
      </c>
    </row>
    <row r="1473" spans="1:13" hidden="1">
      <c r="A1473" s="39" t="s">
        <v>5477</v>
      </c>
      <c r="B1473" s="536" t="s">
        <v>5207</v>
      </c>
      <c r="C1473" s="516"/>
      <c r="D1473" s="504" t="s">
        <v>5207</v>
      </c>
      <c r="E1473" s="60" t="s">
        <v>5208</v>
      </c>
      <c r="F1473" s="39" t="s">
        <v>2193</v>
      </c>
      <c r="G1473" s="76" t="s">
        <v>2202</v>
      </c>
      <c r="H1473" s="76">
        <v>300</v>
      </c>
      <c r="I1473" s="39"/>
      <c r="J1473" s="39" t="s">
        <v>2195</v>
      </c>
      <c r="K1473" s="76">
        <v>11</v>
      </c>
      <c r="L1473" s="40" t="s">
        <v>5478</v>
      </c>
      <c r="M1473" s="39" t="s">
        <v>5488</v>
      </c>
    </row>
    <row r="1474" spans="1:13" hidden="1">
      <c r="A1474" s="39" t="s">
        <v>5477</v>
      </c>
      <c r="B1474" s="536" t="s">
        <v>5210</v>
      </c>
      <c r="C1474" s="516"/>
      <c r="D1474" s="504" t="s">
        <v>5210</v>
      </c>
      <c r="E1474" s="60" t="s">
        <v>5211</v>
      </c>
      <c r="F1474" s="39" t="s">
        <v>2215</v>
      </c>
      <c r="G1474" s="76" t="s">
        <v>2202</v>
      </c>
      <c r="H1474" s="76">
        <v>1200</v>
      </c>
      <c r="I1474" s="39"/>
      <c r="J1474" s="39" t="s">
        <v>2195</v>
      </c>
      <c r="K1474" s="76">
        <v>12</v>
      </c>
      <c r="L1474" s="40" t="s">
        <v>5478</v>
      </c>
      <c r="M1474" s="39" t="s">
        <v>5489</v>
      </c>
    </row>
    <row r="1475" spans="1:13" hidden="1">
      <c r="A1475" s="39" t="s">
        <v>5477</v>
      </c>
      <c r="B1475" s="536" t="s">
        <v>5195</v>
      </c>
      <c r="C1475" s="516"/>
      <c r="D1475" s="504" t="s">
        <v>5195</v>
      </c>
      <c r="E1475" s="60" t="s">
        <v>5196</v>
      </c>
      <c r="F1475" s="39" t="s">
        <v>2193</v>
      </c>
      <c r="G1475" s="76" t="s">
        <v>2202</v>
      </c>
      <c r="H1475" s="76">
        <v>3000</v>
      </c>
      <c r="I1475" s="39"/>
      <c r="J1475" s="39" t="s">
        <v>2195</v>
      </c>
      <c r="K1475" s="504">
        <v>13</v>
      </c>
      <c r="L1475" s="40" t="s">
        <v>5478</v>
      </c>
      <c r="M1475" s="39" t="s">
        <v>5490</v>
      </c>
    </row>
    <row r="1476" spans="1:13" hidden="1">
      <c r="A1476" s="39" t="s">
        <v>5477</v>
      </c>
      <c r="B1476" s="536" t="s">
        <v>5491</v>
      </c>
      <c r="C1476" s="516"/>
      <c r="D1476" s="504" t="s">
        <v>5491</v>
      </c>
      <c r="E1476" s="39" t="s">
        <v>5492</v>
      </c>
      <c r="F1476" s="39" t="s">
        <v>2215</v>
      </c>
      <c r="G1476" s="496" t="s">
        <v>2308</v>
      </c>
      <c r="H1476" s="76">
        <v>26</v>
      </c>
      <c r="I1476" s="39"/>
      <c r="J1476" s="39" t="s">
        <v>2195</v>
      </c>
      <c r="K1476" s="504">
        <v>14</v>
      </c>
      <c r="L1476" s="40" t="s">
        <v>5478</v>
      </c>
      <c r="M1476" s="39" t="s">
        <v>5493</v>
      </c>
    </row>
    <row r="1477" spans="1:13" hidden="1">
      <c r="A1477" s="39" t="s">
        <v>5477</v>
      </c>
      <c r="B1477" s="536" t="s">
        <v>5494</v>
      </c>
      <c r="C1477" s="516"/>
      <c r="D1477" s="504" t="s">
        <v>5494</v>
      </c>
      <c r="E1477" s="39" t="s">
        <v>5495</v>
      </c>
      <c r="F1477" s="39" t="s">
        <v>2215</v>
      </c>
      <c r="G1477" s="76" t="s">
        <v>2202</v>
      </c>
      <c r="H1477" s="76">
        <v>16</v>
      </c>
      <c r="I1477" s="39"/>
      <c r="J1477" s="39" t="s">
        <v>2195</v>
      </c>
      <c r="K1477" s="76">
        <v>15</v>
      </c>
      <c r="L1477" s="40" t="s">
        <v>5478</v>
      </c>
      <c r="M1477" s="39" t="s">
        <v>5496</v>
      </c>
    </row>
    <row r="1478" spans="1:13" hidden="1">
      <c r="A1478" s="39" t="s">
        <v>5477</v>
      </c>
      <c r="B1478" s="536" t="s">
        <v>5497</v>
      </c>
      <c r="C1478" s="516"/>
      <c r="D1478" s="504" t="s">
        <v>5497</v>
      </c>
      <c r="E1478" s="39" t="s">
        <v>5498</v>
      </c>
      <c r="F1478" s="39" t="s">
        <v>2215</v>
      </c>
      <c r="G1478" s="76" t="s">
        <v>2228</v>
      </c>
      <c r="H1478" s="76">
        <v>2</v>
      </c>
      <c r="I1478" s="39"/>
      <c r="J1478" s="39" t="s">
        <v>2195</v>
      </c>
      <c r="K1478" s="504">
        <v>17</v>
      </c>
      <c r="L1478" s="40" t="s">
        <v>5478</v>
      </c>
      <c r="M1478" s="39" t="s">
        <v>5499</v>
      </c>
    </row>
    <row r="1479" spans="1:13" hidden="1">
      <c r="A1479" s="39" t="s">
        <v>5477</v>
      </c>
      <c r="B1479" s="536" t="s">
        <v>5500</v>
      </c>
      <c r="C1479" s="516"/>
      <c r="D1479" s="504" t="s">
        <v>5500</v>
      </c>
      <c r="E1479" s="39" t="s">
        <v>5501</v>
      </c>
      <c r="F1479" s="39" t="s">
        <v>2193</v>
      </c>
      <c r="G1479" s="76" t="s">
        <v>2202</v>
      </c>
      <c r="H1479" s="76">
        <v>12</v>
      </c>
      <c r="I1479" s="39"/>
      <c r="J1479" s="39" t="s">
        <v>2195</v>
      </c>
      <c r="K1479" s="504">
        <v>18</v>
      </c>
      <c r="L1479" s="40" t="s">
        <v>5478</v>
      </c>
      <c r="M1479" s="39" t="s">
        <v>5502</v>
      </c>
    </row>
    <row r="1480" spans="1:13" hidden="1">
      <c r="A1480" s="39" t="s">
        <v>5477</v>
      </c>
      <c r="B1480" s="536" t="s">
        <v>5503</v>
      </c>
      <c r="C1480" s="516"/>
      <c r="D1480" s="504" t="s">
        <v>5503</v>
      </c>
      <c r="E1480" s="39" t="s">
        <v>5504</v>
      </c>
      <c r="F1480" s="39" t="s">
        <v>2193</v>
      </c>
      <c r="G1480" s="76" t="s">
        <v>2202</v>
      </c>
      <c r="H1480" s="76">
        <v>60</v>
      </c>
      <c r="I1480" s="39"/>
      <c r="J1480" s="39" t="s">
        <v>2195</v>
      </c>
      <c r="K1480" s="76">
        <v>19</v>
      </c>
      <c r="L1480" s="40" t="s">
        <v>5478</v>
      </c>
      <c r="M1480" s="39" t="s">
        <v>5505</v>
      </c>
    </row>
    <row r="1481" spans="1:13" hidden="1">
      <c r="A1481" s="39" t="s">
        <v>5477</v>
      </c>
      <c r="B1481" s="536" t="s">
        <v>5506</v>
      </c>
      <c r="C1481" s="516"/>
      <c r="D1481" s="504" t="s">
        <v>5506</v>
      </c>
      <c r="E1481" s="39" t="s">
        <v>5507</v>
      </c>
      <c r="F1481" s="39" t="s">
        <v>2193</v>
      </c>
      <c r="G1481" s="76" t="s">
        <v>2202</v>
      </c>
      <c r="H1481" s="76">
        <v>16</v>
      </c>
      <c r="I1481" s="39"/>
      <c r="J1481" s="39" t="s">
        <v>2195</v>
      </c>
      <c r="K1481" s="76">
        <v>20</v>
      </c>
      <c r="L1481" s="40" t="s">
        <v>5478</v>
      </c>
      <c r="M1481" s="39" t="s">
        <v>5508</v>
      </c>
    </row>
    <row r="1482" spans="1:13" hidden="1">
      <c r="A1482" s="39" t="s">
        <v>5477</v>
      </c>
      <c r="B1482" s="536" t="s">
        <v>5509</v>
      </c>
      <c r="C1482" s="39"/>
      <c r="D1482" s="504" t="s">
        <v>5509</v>
      </c>
      <c r="E1482" s="39" t="s">
        <v>5510</v>
      </c>
      <c r="F1482" s="39" t="s">
        <v>2193</v>
      </c>
      <c r="G1482" s="76" t="s">
        <v>2202</v>
      </c>
      <c r="H1482" s="76">
        <v>1000</v>
      </c>
      <c r="I1482" s="39"/>
      <c r="J1482" s="39" t="s">
        <v>2195</v>
      </c>
      <c r="K1482" s="504">
        <v>21</v>
      </c>
      <c r="L1482" s="40" t="s">
        <v>5478</v>
      </c>
      <c r="M1482" s="39" t="s">
        <v>5511</v>
      </c>
    </row>
    <row r="1483" spans="1:13" hidden="1">
      <c r="A1483" s="39" t="s">
        <v>5477</v>
      </c>
      <c r="B1483" s="536" t="s">
        <v>5512</v>
      </c>
      <c r="C1483" s="39"/>
      <c r="D1483" s="504" t="s">
        <v>5512</v>
      </c>
      <c r="E1483" s="39" t="s">
        <v>5513</v>
      </c>
      <c r="F1483" s="39" t="s">
        <v>2193</v>
      </c>
      <c r="G1483" s="76" t="s">
        <v>2202</v>
      </c>
      <c r="H1483" s="76">
        <v>1</v>
      </c>
      <c r="I1483" s="39"/>
      <c r="J1483" s="39" t="s">
        <v>2195</v>
      </c>
      <c r="K1483" s="504">
        <v>22</v>
      </c>
      <c r="L1483" s="40" t="s">
        <v>5478</v>
      </c>
      <c r="M1483" s="39" t="s">
        <v>5514</v>
      </c>
    </row>
    <row r="1484" spans="1:13" hidden="1">
      <c r="A1484" s="39" t="s">
        <v>5477</v>
      </c>
      <c r="B1484" s="536" t="s">
        <v>5515</v>
      </c>
      <c r="C1484" s="39"/>
      <c r="D1484" s="504" t="s">
        <v>5515</v>
      </c>
      <c r="E1484" s="39" t="s">
        <v>5516</v>
      </c>
      <c r="F1484" s="39" t="s">
        <v>2193</v>
      </c>
      <c r="G1484" s="76" t="s">
        <v>2271</v>
      </c>
      <c r="H1484" s="76">
        <v>16</v>
      </c>
      <c r="I1484" s="39"/>
      <c r="J1484" s="39" t="s">
        <v>2195</v>
      </c>
      <c r="K1484" s="76">
        <v>23</v>
      </c>
      <c r="L1484" s="40" t="s">
        <v>5478</v>
      </c>
      <c r="M1484" s="39" t="s">
        <v>5517</v>
      </c>
    </row>
    <row r="1485" spans="1:13" hidden="1">
      <c r="A1485" s="39" t="s">
        <v>5477</v>
      </c>
      <c r="B1485" s="536" t="s">
        <v>5518</v>
      </c>
      <c r="C1485" s="39"/>
      <c r="D1485" s="504" t="s">
        <v>5518</v>
      </c>
      <c r="E1485" s="39" t="s">
        <v>5519</v>
      </c>
      <c r="F1485" s="39" t="s">
        <v>2193</v>
      </c>
      <c r="G1485" s="76" t="s">
        <v>2202</v>
      </c>
      <c r="H1485" s="76">
        <v>1</v>
      </c>
      <c r="I1485" s="39"/>
      <c r="J1485" s="39" t="s">
        <v>2195</v>
      </c>
      <c r="K1485" s="76">
        <v>24</v>
      </c>
      <c r="L1485" s="40" t="s">
        <v>5478</v>
      </c>
      <c r="M1485" s="39" t="s">
        <v>5520</v>
      </c>
    </row>
    <row r="1486" spans="1:13" hidden="1">
      <c r="A1486" s="39" t="s">
        <v>5477</v>
      </c>
      <c r="B1486" s="536" t="s">
        <v>5521</v>
      </c>
      <c r="C1486" s="39"/>
      <c r="D1486" s="504" t="s">
        <v>5521</v>
      </c>
      <c r="E1486" s="39" t="s">
        <v>5522</v>
      </c>
      <c r="F1486" s="39" t="s">
        <v>2193</v>
      </c>
      <c r="G1486" s="76" t="s">
        <v>2202</v>
      </c>
      <c r="H1486" s="76">
        <v>2</v>
      </c>
      <c r="I1486" s="39"/>
      <c r="J1486" s="39" t="s">
        <v>2195</v>
      </c>
      <c r="K1486" s="504">
        <v>25</v>
      </c>
      <c r="L1486" s="40" t="s">
        <v>5478</v>
      </c>
      <c r="M1486" s="39" t="s">
        <v>5523</v>
      </c>
    </row>
    <row r="1487" spans="1:13" hidden="1">
      <c r="A1487" s="39" t="s">
        <v>5477</v>
      </c>
      <c r="B1487" s="536" t="s">
        <v>5524</v>
      </c>
      <c r="C1487" s="39"/>
      <c r="D1487" s="504" t="s">
        <v>5524</v>
      </c>
      <c r="E1487" s="39" t="s">
        <v>5525</v>
      </c>
      <c r="F1487" s="39" t="s">
        <v>2193</v>
      </c>
      <c r="G1487" s="76" t="s">
        <v>2202</v>
      </c>
      <c r="H1487" s="76">
        <v>1</v>
      </c>
      <c r="I1487" s="39"/>
      <c r="J1487" s="39" t="s">
        <v>2195</v>
      </c>
      <c r="K1487" s="504">
        <v>26</v>
      </c>
      <c r="L1487" s="40" t="s">
        <v>5478</v>
      </c>
      <c r="M1487" s="39" t="s">
        <v>5526</v>
      </c>
    </row>
    <row r="1488" spans="1:13" hidden="1">
      <c r="A1488" s="39" t="s">
        <v>5477</v>
      </c>
      <c r="B1488" s="536" t="s">
        <v>5527</v>
      </c>
      <c r="C1488" s="39"/>
      <c r="D1488" s="504" t="s">
        <v>5527</v>
      </c>
      <c r="E1488" s="39" t="s">
        <v>5528</v>
      </c>
      <c r="F1488" s="39" t="s">
        <v>2193</v>
      </c>
      <c r="G1488" s="76" t="s">
        <v>2202</v>
      </c>
      <c r="H1488" s="76">
        <v>2</v>
      </c>
      <c r="I1488" s="39"/>
      <c r="J1488" s="39" t="s">
        <v>2195</v>
      </c>
      <c r="K1488" s="76">
        <v>27</v>
      </c>
      <c r="L1488" s="40" t="s">
        <v>5478</v>
      </c>
      <c r="M1488" s="39" t="s">
        <v>5529</v>
      </c>
    </row>
    <row r="1489" spans="1:13" hidden="1">
      <c r="A1489" s="39" t="s">
        <v>5477</v>
      </c>
      <c r="B1489" s="536" t="s">
        <v>5530</v>
      </c>
      <c r="C1489" s="39"/>
      <c r="D1489" s="504" t="s">
        <v>5530</v>
      </c>
      <c r="E1489" s="39" t="s">
        <v>5531</v>
      </c>
      <c r="F1489" s="39" t="s">
        <v>2193</v>
      </c>
      <c r="G1489" s="76" t="s">
        <v>2202</v>
      </c>
      <c r="H1489" s="76">
        <v>2</v>
      </c>
      <c r="I1489" s="39"/>
      <c r="J1489" s="39" t="s">
        <v>2195</v>
      </c>
      <c r="K1489" s="76">
        <v>28</v>
      </c>
      <c r="L1489" s="40" t="s">
        <v>5478</v>
      </c>
      <c r="M1489" s="39" t="s">
        <v>5532</v>
      </c>
    </row>
    <row r="1490" spans="1:13" hidden="1">
      <c r="A1490" s="39" t="s">
        <v>5477</v>
      </c>
      <c r="B1490" s="536" t="s">
        <v>5533</v>
      </c>
      <c r="C1490" s="39"/>
      <c r="D1490" s="504" t="s">
        <v>5533</v>
      </c>
      <c r="E1490" s="39" t="s">
        <v>5534</v>
      </c>
      <c r="F1490" s="39" t="s">
        <v>2193</v>
      </c>
      <c r="G1490" s="76" t="s">
        <v>2228</v>
      </c>
      <c r="H1490" s="76">
        <v>1</v>
      </c>
      <c r="I1490" s="39"/>
      <c r="J1490" s="39" t="s">
        <v>2195</v>
      </c>
      <c r="K1490" s="504">
        <v>29</v>
      </c>
      <c r="L1490" s="40" t="s">
        <v>5478</v>
      </c>
      <c r="M1490" s="39" t="s">
        <v>5535</v>
      </c>
    </row>
    <row r="1491" spans="1:13" hidden="1">
      <c r="A1491" s="39" t="s">
        <v>5477</v>
      </c>
      <c r="B1491" s="536" t="s">
        <v>5536</v>
      </c>
      <c r="C1491" s="39"/>
      <c r="D1491" s="504" t="s">
        <v>5536</v>
      </c>
      <c r="E1491" s="39" t="s">
        <v>5537</v>
      </c>
      <c r="F1491" s="39" t="s">
        <v>2215</v>
      </c>
      <c r="G1491" s="76" t="s">
        <v>2231</v>
      </c>
      <c r="H1491" s="76" t="s">
        <v>5400</v>
      </c>
      <c r="I1491" s="39"/>
      <c r="J1491" s="39" t="s">
        <v>2195</v>
      </c>
      <c r="K1491" s="504">
        <v>30</v>
      </c>
      <c r="L1491" s="40" t="s">
        <v>5478</v>
      </c>
      <c r="M1491" s="39" t="s">
        <v>5538</v>
      </c>
    </row>
    <row r="1492" spans="1:13" hidden="1">
      <c r="A1492" s="39" t="s">
        <v>5477</v>
      </c>
      <c r="B1492" s="536" t="s">
        <v>5539</v>
      </c>
      <c r="C1492" s="39"/>
      <c r="D1492" s="504" t="s">
        <v>5539</v>
      </c>
      <c r="E1492" s="39" t="s">
        <v>5540</v>
      </c>
      <c r="F1492" s="39" t="s">
        <v>2215</v>
      </c>
      <c r="G1492" s="76" t="s">
        <v>2231</v>
      </c>
      <c r="H1492" s="76" t="s">
        <v>5266</v>
      </c>
      <c r="I1492" s="39"/>
      <c r="J1492" s="39" t="s">
        <v>2195</v>
      </c>
      <c r="K1492" s="76">
        <v>31</v>
      </c>
      <c r="L1492" s="40" t="s">
        <v>5478</v>
      </c>
      <c r="M1492" s="39" t="s">
        <v>5541</v>
      </c>
    </row>
    <row r="1493" spans="1:13" hidden="1">
      <c r="A1493" s="39" t="s">
        <v>5477</v>
      </c>
      <c r="B1493" s="536" t="s">
        <v>5542</v>
      </c>
      <c r="C1493" s="39"/>
      <c r="D1493" s="504" t="s">
        <v>5542</v>
      </c>
      <c r="E1493" s="39" t="s">
        <v>5543</v>
      </c>
      <c r="F1493" s="39" t="s">
        <v>2193</v>
      </c>
      <c r="G1493" s="496" t="s">
        <v>2308</v>
      </c>
      <c r="H1493" s="76">
        <v>26</v>
      </c>
      <c r="I1493" s="39"/>
      <c r="J1493" s="39" t="s">
        <v>2195</v>
      </c>
      <c r="K1493" s="76">
        <v>32</v>
      </c>
      <c r="L1493" s="40" t="s">
        <v>5478</v>
      </c>
      <c r="M1493" s="39" t="s">
        <v>5544</v>
      </c>
    </row>
    <row r="1494" spans="1:13" hidden="1">
      <c r="A1494" s="39" t="s">
        <v>5477</v>
      </c>
      <c r="B1494" s="536" t="s">
        <v>5545</v>
      </c>
      <c r="C1494" s="39"/>
      <c r="D1494" s="504" t="s">
        <v>5545</v>
      </c>
      <c r="E1494" s="39" t="s">
        <v>5546</v>
      </c>
      <c r="F1494" s="39" t="s">
        <v>2193</v>
      </c>
      <c r="G1494" s="496" t="s">
        <v>2308</v>
      </c>
      <c r="H1494" s="76">
        <v>26</v>
      </c>
      <c r="I1494" s="39"/>
      <c r="J1494" s="39" t="s">
        <v>2195</v>
      </c>
      <c r="K1494" s="504">
        <v>33</v>
      </c>
      <c r="L1494" s="40" t="s">
        <v>5478</v>
      </c>
      <c r="M1494" s="39" t="s">
        <v>5547</v>
      </c>
    </row>
    <row r="1495" spans="1:13" hidden="1">
      <c r="A1495" s="39" t="s">
        <v>5477</v>
      </c>
      <c r="B1495" s="536" t="s">
        <v>5548</v>
      </c>
      <c r="C1495" s="39"/>
      <c r="D1495" s="504" t="s">
        <v>5548</v>
      </c>
      <c r="E1495" s="39" t="s">
        <v>5549</v>
      </c>
      <c r="F1495" s="39" t="s">
        <v>2215</v>
      </c>
      <c r="G1495" s="76" t="s">
        <v>2228</v>
      </c>
      <c r="H1495" s="76">
        <v>2</v>
      </c>
      <c r="I1495" s="39"/>
      <c r="J1495" s="39" t="s">
        <v>2195</v>
      </c>
      <c r="K1495" s="504">
        <v>34</v>
      </c>
      <c r="L1495" s="40" t="s">
        <v>5478</v>
      </c>
      <c r="M1495" s="39" t="s">
        <v>5550</v>
      </c>
    </row>
    <row r="1496" spans="1:13" hidden="1">
      <c r="A1496" s="39" t="s">
        <v>5477</v>
      </c>
      <c r="B1496" s="536" t="s">
        <v>5551</v>
      </c>
      <c r="C1496" s="39"/>
      <c r="D1496" s="504" t="s">
        <v>5551</v>
      </c>
      <c r="E1496" s="39" t="s">
        <v>5552</v>
      </c>
      <c r="F1496" s="39" t="s">
        <v>2193</v>
      </c>
      <c r="G1496" s="76" t="s">
        <v>2202</v>
      </c>
      <c r="H1496" s="76">
        <v>1</v>
      </c>
      <c r="I1496" s="39"/>
      <c r="J1496" s="39" t="s">
        <v>2195</v>
      </c>
      <c r="K1496" s="76">
        <v>35</v>
      </c>
      <c r="L1496" s="40" t="s">
        <v>5478</v>
      </c>
      <c r="M1496" s="39" t="s">
        <v>5553</v>
      </c>
    </row>
    <row r="1497" spans="1:13" hidden="1">
      <c r="A1497" s="39" t="s">
        <v>5477</v>
      </c>
      <c r="B1497" s="536" t="s">
        <v>5554</v>
      </c>
      <c r="C1497" s="39"/>
      <c r="D1497" s="504" t="s">
        <v>5554</v>
      </c>
      <c r="E1497" s="39" t="s">
        <v>5555</v>
      </c>
      <c r="F1497" s="39" t="s">
        <v>2215</v>
      </c>
      <c r="G1497" s="76" t="s">
        <v>2228</v>
      </c>
      <c r="H1497" s="76">
        <v>2</v>
      </c>
      <c r="I1497" s="39"/>
      <c r="J1497" s="39" t="s">
        <v>2195</v>
      </c>
      <c r="K1497" s="76">
        <v>36</v>
      </c>
      <c r="L1497" s="40" t="s">
        <v>5478</v>
      </c>
      <c r="M1497" s="39" t="s">
        <v>5556</v>
      </c>
    </row>
    <row r="1498" spans="1:13" hidden="1">
      <c r="A1498" s="39" t="s">
        <v>5477</v>
      </c>
      <c r="B1498" s="536" t="s">
        <v>5557</v>
      </c>
      <c r="C1498" s="39"/>
      <c r="D1498" s="504" t="s">
        <v>5557</v>
      </c>
      <c r="E1498" s="39" t="s">
        <v>5558</v>
      </c>
      <c r="F1498" s="39" t="s">
        <v>2215</v>
      </c>
      <c r="G1498" s="76" t="s">
        <v>2202</v>
      </c>
      <c r="H1498" s="76">
        <v>1</v>
      </c>
      <c r="I1498" s="39"/>
      <c r="J1498" s="39" t="s">
        <v>2195</v>
      </c>
      <c r="K1498" s="504">
        <v>37</v>
      </c>
      <c r="L1498" s="40" t="s">
        <v>5478</v>
      </c>
      <c r="M1498" s="39" t="s">
        <v>5559</v>
      </c>
    </row>
    <row r="1499" spans="1:13" hidden="1">
      <c r="A1499" s="39" t="s">
        <v>5477</v>
      </c>
      <c r="B1499" s="536" t="s">
        <v>5560</v>
      </c>
      <c r="C1499" s="39"/>
      <c r="D1499" s="504" t="s">
        <v>5560</v>
      </c>
      <c r="E1499" s="39" t="s">
        <v>5561</v>
      </c>
      <c r="F1499" s="39" t="s">
        <v>2215</v>
      </c>
      <c r="G1499" s="76" t="s">
        <v>2202</v>
      </c>
      <c r="H1499" s="76">
        <v>1</v>
      </c>
      <c r="I1499" s="39"/>
      <c r="J1499" s="39" t="s">
        <v>2195</v>
      </c>
      <c r="K1499" s="504">
        <v>38</v>
      </c>
      <c r="L1499" s="40" t="s">
        <v>5478</v>
      </c>
      <c r="M1499" s="39" t="s">
        <v>5562</v>
      </c>
    </row>
    <row r="1500" spans="1:13" hidden="1">
      <c r="A1500" s="39" t="s">
        <v>5477</v>
      </c>
      <c r="B1500" s="536" t="s">
        <v>5563</v>
      </c>
      <c r="C1500" s="39"/>
      <c r="D1500" s="504" t="s">
        <v>5563</v>
      </c>
      <c r="E1500" s="39" t="s">
        <v>5564</v>
      </c>
      <c r="F1500" s="39" t="s">
        <v>2215</v>
      </c>
      <c r="G1500" s="76" t="s">
        <v>2202</v>
      </c>
      <c r="H1500" s="76">
        <v>1</v>
      </c>
      <c r="I1500" s="39"/>
      <c r="J1500" s="39" t="s">
        <v>2195</v>
      </c>
      <c r="K1500" s="76">
        <v>39</v>
      </c>
      <c r="L1500" s="40" t="s">
        <v>5478</v>
      </c>
      <c r="M1500" s="39" t="s">
        <v>5565</v>
      </c>
    </row>
    <row r="1501" spans="1:13" hidden="1">
      <c r="A1501" s="39" t="s">
        <v>5477</v>
      </c>
      <c r="B1501" s="536" t="s">
        <v>5566</v>
      </c>
      <c r="C1501" s="39"/>
      <c r="D1501" s="504" t="s">
        <v>5566</v>
      </c>
      <c r="E1501" s="39" t="s">
        <v>5567</v>
      </c>
      <c r="F1501" s="39" t="s">
        <v>2215</v>
      </c>
      <c r="G1501" s="76" t="s">
        <v>2202</v>
      </c>
      <c r="H1501" s="76">
        <v>1</v>
      </c>
      <c r="I1501" s="39"/>
      <c r="J1501" s="39" t="s">
        <v>2195</v>
      </c>
      <c r="K1501" s="76">
        <v>40</v>
      </c>
      <c r="L1501" s="40" t="s">
        <v>5478</v>
      </c>
      <c r="M1501" s="39" t="s">
        <v>5568</v>
      </c>
    </row>
    <row r="1502" spans="1:13" hidden="1">
      <c r="A1502" s="39" t="s">
        <v>5477</v>
      </c>
      <c r="B1502" s="536" t="s">
        <v>5569</v>
      </c>
      <c r="C1502" s="39"/>
      <c r="D1502" s="504" t="s">
        <v>5569</v>
      </c>
      <c r="E1502" s="39" t="s">
        <v>5570</v>
      </c>
      <c r="F1502" s="39" t="s">
        <v>2215</v>
      </c>
      <c r="G1502" s="76" t="s">
        <v>2202</v>
      </c>
      <c r="H1502" s="76">
        <v>1</v>
      </c>
      <c r="I1502" s="39"/>
      <c r="J1502" s="39" t="s">
        <v>2195</v>
      </c>
      <c r="K1502" s="504">
        <v>41</v>
      </c>
      <c r="L1502" s="40" t="s">
        <v>5478</v>
      </c>
      <c r="M1502" s="39" t="s">
        <v>5571</v>
      </c>
    </row>
    <row r="1503" spans="1:13" hidden="1">
      <c r="A1503" s="39" t="s">
        <v>5477</v>
      </c>
      <c r="B1503" s="536" t="s">
        <v>5572</v>
      </c>
      <c r="C1503" s="39"/>
      <c r="D1503" s="504" t="s">
        <v>5572</v>
      </c>
      <c r="E1503" s="39" t="s">
        <v>5573</v>
      </c>
      <c r="F1503" s="39" t="s">
        <v>2215</v>
      </c>
      <c r="G1503" s="76" t="s">
        <v>2202</v>
      </c>
      <c r="H1503" s="76">
        <v>1</v>
      </c>
      <c r="I1503" s="39"/>
      <c r="J1503" s="39" t="s">
        <v>2195</v>
      </c>
      <c r="K1503" s="504">
        <v>42</v>
      </c>
      <c r="L1503" s="40" t="s">
        <v>5478</v>
      </c>
      <c r="M1503" s="39" t="s">
        <v>5574</v>
      </c>
    </row>
    <row r="1504" spans="1:13" hidden="1">
      <c r="A1504" s="39" t="s">
        <v>5477</v>
      </c>
      <c r="B1504" s="536" t="s">
        <v>5575</v>
      </c>
      <c r="C1504" s="39"/>
      <c r="D1504" s="504" t="s">
        <v>5575</v>
      </c>
      <c r="E1504" s="39" t="s">
        <v>5576</v>
      </c>
      <c r="F1504" s="39" t="s">
        <v>2215</v>
      </c>
      <c r="G1504" s="76" t="s">
        <v>2202</v>
      </c>
      <c r="H1504" s="76">
        <v>1</v>
      </c>
      <c r="I1504" s="39"/>
      <c r="J1504" s="39" t="s">
        <v>2195</v>
      </c>
      <c r="K1504" s="76">
        <v>43</v>
      </c>
      <c r="L1504" s="40" t="s">
        <v>5478</v>
      </c>
      <c r="M1504" s="39" t="s">
        <v>5577</v>
      </c>
    </row>
    <row r="1505" spans="1:13" hidden="1">
      <c r="A1505" s="39" t="s">
        <v>5477</v>
      </c>
      <c r="B1505" s="536" t="s">
        <v>5578</v>
      </c>
      <c r="C1505" s="39"/>
      <c r="D1505" s="504" t="s">
        <v>5578</v>
      </c>
      <c r="E1505" s="39" t="s">
        <v>5579</v>
      </c>
      <c r="F1505" s="39" t="s">
        <v>2215</v>
      </c>
      <c r="G1505" s="76" t="s">
        <v>2202</v>
      </c>
      <c r="H1505" s="76">
        <v>1</v>
      </c>
      <c r="I1505" s="39"/>
      <c r="J1505" s="39" t="s">
        <v>2195</v>
      </c>
      <c r="K1505" s="76">
        <v>44</v>
      </c>
      <c r="L1505" s="40" t="s">
        <v>5478</v>
      </c>
      <c r="M1505" s="39" t="s">
        <v>5580</v>
      </c>
    </row>
    <row r="1506" spans="1:13" hidden="1">
      <c r="A1506" s="39" t="s">
        <v>5477</v>
      </c>
      <c r="B1506" s="536" t="s">
        <v>5581</v>
      </c>
      <c r="C1506" s="39"/>
      <c r="D1506" s="504" t="s">
        <v>5581</v>
      </c>
      <c r="E1506" s="39" t="s">
        <v>5582</v>
      </c>
      <c r="F1506" s="39" t="s">
        <v>2215</v>
      </c>
      <c r="G1506" s="76" t="s">
        <v>2202</v>
      </c>
      <c r="H1506" s="76">
        <v>1</v>
      </c>
      <c r="I1506" s="39"/>
      <c r="J1506" s="39" t="s">
        <v>2195</v>
      </c>
      <c r="K1506" s="504">
        <v>45</v>
      </c>
      <c r="L1506" s="40" t="s">
        <v>5478</v>
      </c>
      <c r="M1506" s="39" t="s">
        <v>5583</v>
      </c>
    </row>
    <row r="1507" spans="1:13" hidden="1">
      <c r="A1507" s="39" t="s">
        <v>5477</v>
      </c>
      <c r="B1507" s="536" t="s">
        <v>5584</v>
      </c>
      <c r="C1507" s="39"/>
      <c r="D1507" s="504" t="s">
        <v>5584</v>
      </c>
      <c r="E1507" s="39" t="s">
        <v>5585</v>
      </c>
      <c r="F1507" s="39" t="s">
        <v>2215</v>
      </c>
      <c r="G1507" s="76" t="s">
        <v>2202</v>
      </c>
      <c r="H1507" s="76">
        <v>1</v>
      </c>
      <c r="I1507" s="39"/>
      <c r="J1507" s="39" t="s">
        <v>2195</v>
      </c>
      <c r="K1507" s="504">
        <v>46</v>
      </c>
      <c r="L1507" s="40" t="s">
        <v>5478</v>
      </c>
      <c r="M1507" s="39" t="s">
        <v>5586</v>
      </c>
    </row>
    <row r="1508" spans="1:13" hidden="1">
      <c r="A1508" s="39" t="s">
        <v>5477</v>
      </c>
      <c r="B1508" s="536" t="s">
        <v>5587</v>
      </c>
      <c r="C1508" s="39"/>
      <c r="D1508" s="504" t="s">
        <v>5587</v>
      </c>
      <c r="E1508" s="39" t="s">
        <v>5588</v>
      </c>
      <c r="F1508" s="39" t="s">
        <v>2215</v>
      </c>
      <c r="G1508" s="76" t="s">
        <v>2202</v>
      </c>
      <c r="H1508" s="76">
        <v>1</v>
      </c>
      <c r="I1508" s="39"/>
      <c r="J1508" s="39" t="s">
        <v>2195</v>
      </c>
      <c r="K1508" s="76">
        <v>47</v>
      </c>
      <c r="L1508" s="40" t="s">
        <v>5478</v>
      </c>
      <c r="M1508" s="39" t="s">
        <v>5589</v>
      </c>
    </row>
    <row r="1509" spans="1:13" hidden="1">
      <c r="A1509" s="39" t="s">
        <v>5477</v>
      </c>
      <c r="B1509" s="536" t="s">
        <v>5590</v>
      </c>
      <c r="C1509" s="39"/>
      <c r="D1509" s="504" t="s">
        <v>5590</v>
      </c>
      <c r="E1509" s="39" t="s">
        <v>5591</v>
      </c>
      <c r="F1509" s="39" t="s">
        <v>2215</v>
      </c>
      <c r="G1509" s="76" t="s">
        <v>2202</v>
      </c>
      <c r="H1509" s="76">
        <v>1</v>
      </c>
      <c r="I1509" s="39"/>
      <c r="J1509" s="39" t="s">
        <v>2195</v>
      </c>
      <c r="K1509" s="76">
        <v>48</v>
      </c>
      <c r="L1509" s="40" t="s">
        <v>5478</v>
      </c>
      <c r="M1509" s="39" t="s">
        <v>5592</v>
      </c>
    </row>
    <row r="1510" spans="1:13" hidden="1">
      <c r="A1510" s="39" t="s">
        <v>5477</v>
      </c>
      <c r="B1510" s="536"/>
      <c r="C1510" s="39"/>
      <c r="D1510" s="504"/>
      <c r="E1510" s="39" t="s">
        <v>5593</v>
      </c>
      <c r="F1510" s="39" t="s">
        <v>2193</v>
      </c>
      <c r="G1510" s="76" t="s">
        <v>2308</v>
      </c>
      <c r="H1510" s="76">
        <v>26</v>
      </c>
      <c r="I1510" s="39"/>
      <c r="J1510" s="39" t="s">
        <v>2195</v>
      </c>
      <c r="K1510" s="504">
        <v>49</v>
      </c>
      <c r="L1510" s="40" t="s">
        <v>5478</v>
      </c>
      <c r="M1510" s="39" t="s">
        <v>5594</v>
      </c>
    </row>
    <row r="1511" spans="1:13" hidden="1">
      <c r="A1511" s="39" t="s">
        <v>5477</v>
      </c>
      <c r="B1511" s="536" t="s">
        <v>5595</v>
      </c>
      <c r="C1511" s="39"/>
      <c r="D1511" s="504" t="s">
        <v>5595</v>
      </c>
      <c r="E1511" s="39" t="s">
        <v>5596</v>
      </c>
      <c r="F1511" s="39" t="s">
        <v>2193</v>
      </c>
      <c r="G1511" s="76" t="s">
        <v>2202</v>
      </c>
      <c r="H1511" s="76">
        <v>1</v>
      </c>
      <c r="I1511" s="39"/>
      <c r="J1511" s="39" t="s">
        <v>2195</v>
      </c>
      <c r="K1511" s="504">
        <v>50</v>
      </c>
      <c r="L1511" s="40" t="s">
        <v>5478</v>
      </c>
      <c r="M1511" s="39" t="s">
        <v>5597</v>
      </c>
    </row>
    <row r="1512" spans="1:13" hidden="1">
      <c r="A1512" s="39" t="s">
        <v>5477</v>
      </c>
      <c r="B1512" s="536" t="s">
        <v>5598</v>
      </c>
      <c r="C1512" s="39"/>
      <c r="D1512" s="504" t="s">
        <v>5598</v>
      </c>
      <c r="E1512" s="39" t="s">
        <v>5599</v>
      </c>
      <c r="F1512" s="39" t="s">
        <v>2215</v>
      </c>
      <c r="G1512" s="496" t="s">
        <v>2194</v>
      </c>
      <c r="H1512" s="76">
        <v>10</v>
      </c>
      <c r="I1512" s="39"/>
      <c r="J1512" s="39" t="s">
        <v>2195</v>
      </c>
      <c r="K1512" s="76">
        <v>51</v>
      </c>
      <c r="L1512" s="40" t="s">
        <v>5478</v>
      </c>
      <c r="M1512" s="39" t="s">
        <v>5600</v>
      </c>
    </row>
    <row r="1513" spans="1:13" hidden="1">
      <c r="A1513" s="39" t="s">
        <v>5477</v>
      </c>
      <c r="B1513" s="536" t="s">
        <v>5601</v>
      </c>
      <c r="C1513" s="39"/>
      <c r="D1513" s="504" t="s">
        <v>5601</v>
      </c>
      <c r="E1513" s="39" t="s">
        <v>5602</v>
      </c>
      <c r="F1513" s="39" t="s">
        <v>2215</v>
      </c>
      <c r="G1513" s="76" t="s">
        <v>2202</v>
      </c>
      <c r="H1513" s="76">
        <v>255</v>
      </c>
      <c r="I1513" s="39"/>
      <c r="J1513" s="39" t="s">
        <v>2195</v>
      </c>
      <c r="K1513" s="76">
        <v>52</v>
      </c>
      <c r="L1513" s="40" t="s">
        <v>5478</v>
      </c>
      <c r="M1513" s="39" t="s">
        <v>5603</v>
      </c>
    </row>
    <row r="1514" spans="1:13" hidden="1">
      <c r="A1514" s="39" t="s">
        <v>5477</v>
      </c>
      <c r="B1514" s="536" t="s">
        <v>5604</v>
      </c>
      <c r="C1514" s="39"/>
      <c r="D1514" s="504" t="s">
        <v>5604</v>
      </c>
      <c r="E1514" s="39" t="s">
        <v>5605</v>
      </c>
      <c r="F1514" s="39" t="s">
        <v>2215</v>
      </c>
      <c r="G1514" s="76" t="s">
        <v>2202</v>
      </c>
      <c r="H1514" s="76">
        <v>6</v>
      </c>
      <c r="I1514" s="39"/>
      <c r="J1514" s="39" t="s">
        <v>2195</v>
      </c>
      <c r="K1514" s="504">
        <v>53</v>
      </c>
      <c r="L1514" s="40" t="s">
        <v>5478</v>
      </c>
      <c r="M1514" s="39" t="s">
        <v>5606</v>
      </c>
    </row>
    <row r="1515" spans="1:13" hidden="1">
      <c r="A1515" s="39" t="s">
        <v>5477</v>
      </c>
      <c r="B1515" s="536" t="s">
        <v>5607</v>
      </c>
      <c r="C1515" s="39"/>
      <c r="D1515" s="504" t="s">
        <v>5607</v>
      </c>
      <c r="E1515" s="39" t="s">
        <v>5608</v>
      </c>
      <c r="F1515" s="39" t="s">
        <v>2215</v>
      </c>
      <c r="G1515" s="76" t="s">
        <v>2202</v>
      </c>
      <c r="H1515" s="76">
        <v>60</v>
      </c>
      <c r="I1515" s="39"/>
      <c r="J1515" s="39" t="s">
        <v>2195</v>
      </c>
      <c r="K1515" s="504">
        <v>54</v>
      </c>
      <c r="L1515" s="40" t="s">
        <v>5478</v>
      </c>
      <c r="M1515" s="39" t="s">
        <v>5609</v>
      </c>
    </row>
    <row r="1516" spans="1:13" hidden="1">
      <c r="A1516" s="39" t="s">
        <v>5477</v>
      </c>
      <c r="B1516" s="536" t="s">
        <v>5610</v>
      </c>
      <c r="C1516" s="39"/>
      <c r="D1516" s="504" t="s">
        <v>5610</v>
      </c>
      <c r="E1516" s="39" t="s">
        <v>5611</v>
      </c>
      <c r="F1516" s="39" t="s">
        <v>2215</v>
      </c>
      <c r="G1516" s="76" t="s">
        <v>2228</v>
      </c>
      <c r="H1516" s="76">
        <v>2</v>
      </c>
      <c r="I1516" s="39"/>
      <c r="J1516" s="39" t="s">
        <v>2195</v>
      </c>
      <c r="K1516" s="76">
        <v>55</v>
      </c>
      <c r="L1516" s="40" t="s">
        <v>5478</v>
      </c>
      <c r="M1516" s="39" t="s">
        <v>5612</v>
      </c>
    </row>
    <row r="1517" spans="1:13" hidden="1">
      <c r="A1517" s="39" t="s">
        <v>5477</v>
      </c>
      <c r="B1517" s="536" t="s">
        <v>5613</v>
      </c>
      <c r="C1517" s="39"/>
      <c r="D1517" s="504" t="s">
        <v>5613</v>
      </c>
      <c r="E1517" s="39" t="s">
        <v>5614</v>
      </c>
      <c r="F1517" s="39" t="s">
        <v>2215</v>
      </c>
      <c r="G1517" s="76" t="s">
        <v>2228</v>
      </c>
      <c r="H1517" s="76">
        <v>2</v>
      </c>
      <c r="I1517" s="39"/>
      <c r="J1517" s="39" t="s">
        <v>2195</v>
      </c>
      <c r="K1517" s="76">
        <v>56</v>
      </c>
      <c r="L1517" s="40" t="s">
        <v>5478</v>
      </c>
      <c r="M1517" s="39" t="s">
        <v>5615</v>
      </c>
    </row>
    <row r="1518" spans="1:13" hidden="1">
      <c r="A1518" s="39" t="s">
        <v>5477</v>
      </c>
      <c r="B1518" s="536" t="s">
        <v>5616</v>
      </c>
      <c r="C1518" s="39"/>
      <c r="D1518" s="504" t="s">
        <v>5616</v>
      </c>
      <c r="E1518" s="39" t="s">
        <v>5617</v>
      </c>
      <c r="F1518" s="39" t="s">
        <v>2215</v>
      </c>
      <c r="G1518" s="76" t="s">
        <v>2228</v>
      </c>
      <c r="H1518" s="76">
        <v>2</v>
      </c>
      <c r="I1518" s="39"/>
      <c r="J1518" s="39" t="s">
        <v>2195</v>
      </c>
      <c r="K1518" s="504">
        <v>57</v>
      </c>
      <c r="L1518" s="40" t="s">
        <v>5478</v>
      </c>
      <c r="M1518" s="39" t="s">
        <v>5618</v>
      </c>
    </row>
    <row r="1519" spans="1:13" hidden="1">
      <c r="A1519" s="39" t="s">
        <v>5477</v>
      </c>
      <c r="B1519" s="536" t="s">
        <v>5619</v>
      </c>
      <c r="C1519" s="39"/>
      <c r="D1519" s="504" t="s">
        <v>5619</v>
      </c>
      <c r="E1519" s="39" t="s">
        <v>5620</v>
      </c>
      <c r="F1519" s="39" t="s">
        <v>2215</v>
      </c>
      <c r="G1519" s="76" t="s">
        <v>2202</v>
      </c>
      <c r="H1519" s="76">
        <v>2</v>
      </c>
      <c r="I1519" s="39"/>
      <c r="J1519" s="39" t="s">
        <v>2195</v>
      </c>
      <c r="K1519" s="504">
        <v>58</v>
      </c>
      <c r="L1519" s="40" t="s">
        <v>5478</v>
      </c>
      <c r="M1519" s="39" t="s">
        <v>5621</v>
      </c>
    </row>
    <row r="1520" spans="1:13" hidden="1">
      <c r="A1520" s="39" t="s">
        <v>5477</v>
      </c>
      <c r="B1520" s="536" t="s">
        <v>5622</v>
      </c>
      <c r="C1520" s="39"/>
      <c r="D1520" s="504" t="s">
        <v>5622</v>
      </c>
      <c r="E1520" s="39" t="s">
        <v>5623</v>
      </c>
      <c r="F1520" s="39" t="s">
        <v>2215</v>
      </c>
      <c r="G1520" s="76" t="s">
        <v>2202</v>
      </c>
      <c r="H1520" s="76">
        <v>2</v>
      </c>
      <c r="I1520" s="39"/>
      <c r="J1520" s="39" t="s">
        <v>2195</v>
      </c>
      <c r="K1520" s="76">
        <v>59</v>
      </c>
      <c r="L1520" s="40" t="s">
        <v>5478</v>
      </c>
      <c r="M1520" s="39" t="s">
        <v>5624</v>
      </c>
    </row>
    <row r="1521" spans="1:13" hidden="1">
      <c r="A1521" s="39" t="s">
        <v>5477</v>
      </c>
      <c r="B1521" s="536" t="s">
        <v>5625</v>
      </c>
      <c r="C1521" s="39"/>
      <c r="D1521" s="504" t="s">
        <v>5625</v>
      </c>
      <c r="E1521" s="39" t="s">
        <v>5626</v>
      </c>
      <c r="F1521" s="39" t="s">
        <v>2215</v>
      </c>
      <c r="G1521" s="496" t="s">
        <v>2194</v>
      </c>
      <c r="H1521" s="76">
        <v>10</v>
      </c>
      <c r="I1521" s="39"/>
      <c r="J1521" s="39" t="s">
        <v>2195</v>
      </c>
      <c r="K1521" s="76">
        <v>60</v>
      </c>
      <c r="L1521" s="40" t="s">
        <v>5478</v>
      </c>
      <c r="M1521" s="39" t="s">
        <v>5627</v>
      </c>
    </row>
    <row r="1522" spans="1:13" hidden="1">
      <c r="A1522" s="39" t="s">
        <v>5477</v>
      </c>
      <c r="B1522" s="536" t="s">
        <v>5628</v>
      </c>
      <c r="C1522" s="39"/>
      <c r="D1522" s="504" t="s">
        <v>5628</v>
      </c>
      <c r="E1522" s="39" t="s">
        <v>5629</v>
      </c>
      <c r="F1522" s="39" t="s">
        <v>2215</v>
      </c>
      <c r="G1522" s="496" t="s">
        <v>2194</v>
      </c>
      <c r="H1522" s="76">
        <v>10</v>
      </c>
      <c r="I1522" s="39"/>
      <c r="J1522" s="39" t="s">
        <v>2195</v>
      </c>
      <c r="K1522" s="504">
        <v>61</v>
      </c>
      <c r="L1522" s="40" t="s">
        <v>5478</v>
      </c>
      <c r="M1522" s="39" t="s">
        <v>5630</v>
      </c>
    </row>
    <row r="1523" spans="1:13" hidden="1">
      <c r="A1523" s="39" t="s">
        <v>5477</v>
      </c>
      <c r="B1523" s="536" t="s">
        <v>5631</v>
      </c>
      <c r="C1523" s="39"/>
      <c r="D1523" s="504" t="s">
        <v>5631</v>
      </c>
      <c r="E1523" s="39" t="s">
        <v>5632</v>
      </c>
      <c r="F1523" s="39" t="s">
        <v>2215</v>
      </c>
      <c r="G1523" s="76" t="s">
        <v>2228</v>
      </c>
      <c r="H1523" s="76">
        <v>4</v>
      </c>
      <c r="I1523" s="39"/>
      <c r="J1523" s="39" t="s">
        <v>2195</v>
      </c>
      <c r="K1523" s="504">
        <v>62</v>
      </c>
      <c r="L1523" s="40" t="s">
        <v>5478</v>
      </c>
      <c r="M1523" s="39" t="s">
        <v>5633</v>
      </c>
    </row>
    <row r="1524" spans="1:13" hidden="1">
      <c r="A1524" s="39" t="s">
        <v>5477</v>
      </c>
      <c r="B1524" s="536" t="s">
        <v>5634</v>
      </c>
      <c r="C1524" s="39"/>
      <c r="D1524" s="504" t="s">
        <v>5634</v>
      </c>
      <c r="E1524" s="39" t="s">
        <v>5635</v>
      </c>
      <c r="F1524" s="39" t="s">
        <v>2215</v>
      </c>
      <c r="G1524" s="76" t="s">
        <v>2202</v>
      </c>
      <c r="H1524" s="76">
        <v>1</v>
      </c>
      <c r="I1524" s="39"/>
      <c r="J1524" s="39" t="s">
        <v>2195</v>
      </c>
      <c r="K1524" s="76">
        <v>63</v>
      </c>
      <c r="L1524" s="40" t="s">
        <v>5478</v>
      </c>
      <c r="M1524" s="39" t="s">
        <v>5636</v>
      </c>
    </row>
    <row r="1525" spans="1:13" hidden="1">
      <c r="A1525" s="39" t="s">
        <v>5477</v>
      </c>
      <c r="B1525" s="536" t="s">
        <v>5637</v>
      </c>
      <c r="C1525" s="39"/>
      <c r="D1525" s="504" t="s">
        <v>5637</v>
      </c>
      <c r="E1525" s="39" t="s">
        <v>5638</v>
      </c>
      <c r="F1525" s="39" t="s">
        <v>2215</v>
      </c>
      <c r="G1525" s="76" t="s">
        <v>2228</v>
      </c>
      <c r="H1525" s="76">
        <v>1</v>
      </c>
      <c r="I1525" s="39"/>
      <c r="J1525" s="39" t="s">
        <v>2195</v>
      </c>
      <c r="K1525" s="76">
        <v>64</v>
      </c>
      <c r="L1525" s="40" t="s">
        <v>5478</v>
      </c>
      <c r="M1525" s="39" t="s">
        <v>5639</v>
      </c>
    </row>
    <row r="1526" spans="1:13" hidden="1">
      <c r="A1526" s="39" t="s">
        <v>5477</v>
      </c>
      <c r="B1526" s="536" t="s">
        <v>5640</v>
      </c>
      <c r="C1526" s="39"/>
      <c r="D1526" s="504" t="s">
        <v>5640</v>
      </c>
      <c r="E1526" s="39" t="s">
        <v>5641</v>
      </c>
      <c r="F1526" s="39" t="s">
        <v>2193</v>
      </c>
      <c r="G1526" s="76" t="s">
        <v>2202</v>
      </c>
      <c r="H1526" s="76">
        <v>12</v>
      </c>
      <c r="I1526" s="39"/>
      <c r="J1526" s="39" t="s">
        <v>2195</v>
      </c>
      <c r="K1526" s="504">
        <v>65</v>
      </c>
      <c r="L1526" s="40" t="s">
        <v>5478</v>
      </c>
      <c r="M1526" s="39" t="s">
        <v>5257</v>
      </c>
    </row>
    <row r="1527" spans="1:13" hidden="1">
      <c r="A1527" s="39" t="s">
        <v>5477</v>
      </c>
      <c r="B1527" s="536" t="s">
        <v>5642</v>
      </c>
      <c r="C1527" s="39"/>
      <c r="D1527" s="504" t="s">
        <v>5642</v>
      </c>
      <c r="E1527" s="39" t="s">
        <v>5643</v>
      </c>
      <c r="F1527" s="39" t="s">
        <v>2193</v>
      </c>
      <c r="G1527" s="76" t="s">
        <v>2202</v>
      </c>
      <c r="H1527" s="76">
        <v>12</v>
      </c>
      <c r="I1527" s="39"/>
      <c r="J1527" s="39" t="s">
        <v>2195</v>
      </c>
      <c r="K1527" s="504">
        <v>66</v>
      </c>
      <c r="L1527" s="40" t="s">
        <v>5478</v>
      </c>
      <c r="M1527" s="39" t="s">
        <v>5644</v>
      </c>
    </row>
    <row r="1528" spans="1:13" hidden="1">
      <c r="A1528" s="39" t="s">
        <v>5477</v>
      </c>
      <c r="B1528" s="536" t="s">
        <v>2514</v>
      </c>
      <c r="C1528" s="39"/>
      <c r="D1528" s="504" t="s">
        <v>2514</v>
      </c>
      <c r="E1528" s="39" t="s">
        <v>2515</v>
      </c>
      <c r="F1528" s="39" t="s">
        <v>2193</v>
      </c>
      <c r="G1528" s="76" t="s">
        <v>2202</v>
      </c>
      <c r="H1528" s="76">
        <v>12</v>
      </c>
      <c r="I1528" s="39"/>
      <c r="J1528" s="39" t="s">
        <v>2195</v>
      </c>
      <c r="K1528" s="76">
        <v>67</v>
      </c>
      <c r="L1528" s="40" t="s">
        <v>5478</v>
      </c>
      <c r="M1528" s="39" t="s">
        <v>5645</v>
      </c>
    </row>
    <row r="1529" spans="1:13" hidden="1">
      <c r="A1529" s="39" t="s">
        <v>5477</v>
      </c>
      <c r="B1529" s="536" t="s">
        <v>5455</v>
      </c>
      <c r="C1529" s="39"/>
      <c r="D1529" s="504" t="s">
        <v>5455</v>
      </c>
      <c r="E1529" s="60" t="s">
        <v>5456</v>
      </c>
      <c r="F1529" s="39" t="s">
        <v>2193</v>
      </c>
      <c r="G1529" s="76" t="s">
        <v>2202</v>
      </c>
      <c r="H1529" s="76">
        <v>15</v>
      </c>
      <c r="I1529" s="39"/>
      <c r="J1529" s="39" t="s">
        <v>2195</v>
      </c>
      <c r="K1529" s="76">
        <v>68</v>
      </c>
      <c r="L1529" s="40" t="s">
        <v>5478</v>
      </c>
      <c r="M1529" s="39" t="s">
        <v>5457</v>
      </c>
    </row>
    <row r="1530" spans="1:13" hidden="1">
      <c r="A1530" s="39" t="s">
        <v>5477</v>
      </c>
      <c r="B1530" s="536" t="s">
        <v>5646</v>
      </c>
      <c r="C1530" s="39"/>
      <c r="D1530" s="504" t="s">
        <v>5646</v>
      </c>
      <c r="E1530" s="39" t="s">
        <v>5647</v>
      </c>
      <c r="F1530" s="39" t="s">
        <v>2193</v>
      </c>
      <c r="G1530" s="76" t="s">
        <v>2202</v>
      </c>
      <c r="H1530" s="76">
        <v>1</v>
      </c>
      <c r="I1530" s="39"/>
      <c r="J1530" s="39" t="s">
        <v>2195</v>
      </c>
      <c r="K1530" s="504">
        <v>69</v>
      </c>
      <c r="L1530" s="40" t="s">
        <v>5478</v>
      </c>
      <c r="M1530" s="39" t="s">
        <v>5648</v>
      </c>
    </row>
    <row r="1531" spans="1:13" hidden="1">
      <c r="A1531" s="39" t="s">
        <v>5477</v>
      </c>
      <c r="B1531" s="536" t="s">
        <v>5649</v>
      </c>
      <c r="C1531" s="39"/>
      <c r="D1531" s="504" t="s">
        <v>5649</v>
      </c>
      <c r="E1531" s="39" t="s">
        <v>5650</v>
      </c>
      <c r="F1531" s="39" t="s">
        <v>2215</v>
      </c>
      <c r="G1531" s="76" t="s">
        <v>2271</v>
      </c>
      <c r="H1531" s="76">
        <v>10</v>
      </c>
      <c r="I1531" s="39"/>
      <c r="J1531" s="39" t="s">
        <v>2195</v>
      </c>
      <c r="K1531" s="76">
        <v>70</v>
      </c>
      <c r="L1531" s="40" t="s">
        <v>5478</v>
      </c>
      <c r="M1531" s="39" t="s">
        <v>5651</v>
      </c>
    </row>
    <row r="1532" spans="1:13" hidden="1">
      <c r="A1532" s="39" t="s">
        <v>5477</v>
      </c>
      <c r="B1532" s="536" t="s">
        <v>149</v>
      </c>
      <c r="C1532" s="504" t="s">
        <v>149</v>
      </c>
      <c r="D1532" s="504"/>
      <c r="E1532" s="39"/>
      <c r="F1532" s="504" t="s">
        <v>2193</v>
      </c>
      <c r="G1532" s="504" t="s">
        <v>2308</v>
      </c>
      <c r="H1532" s="504">
        <v>26</v>
      </c>
      <c r="I1532" s="39"/>
      <c r="J1532" s="39" t="s">
        <v>2195</v>
      </c>
      <c r="K1532" s="504">
        <v>71</v>
      </c>
      <c r="L1532" s="40" t="s">
        <v>5478</v>
      </c>
      <c r="M1532" s="504" t="s">
        <v>149</v>
      </c>
    </row>
    <row r="1533" spans="1:13" hidden="1">
      <c r="A1533" s="39" t="s">
        <v>5477</v>
      </c>
      <c r="B1533" s="536" t="s">
        <v>151</v>
      </c>
      <c r="C1533" s="504" t="s">
        <v>151</v>
      </c>
      <c r="D1533" s="504"/>
      <c r="E1533" s="39"/>
      <c r="F1533" s="504" t="s">
        <v>2193</v>
      </c>
      <c r="G1533" s="504" t="s">
        <v>2202</v>
      </c>
      <c r="H1533" s="504">
        <v>10</v>
      </c>
      <c r="I1533" s="39"/>
      <c r="J1533" s="39" t="s">
        <v>2195</v>
      </c>
      <c r="K1533" s="504">
        <v>72</v>
      </c>
      <c r="L1533" s="40" t="s">
        <v>5478</v>
      </c>
      <c r="M1533" s="504" t="s">
        <v>151</v>
      </c>
    </row>
    <row r="1534" spans="1:13" hidden="1">
      <c r="A1534" s="39" t="s">
        <v>5477</v>
      </c>
      <c r="B1534" s="536" t="s">
        <v>153</v>
      </c>
      <c r="C1534" s="504" t="s">
        <v>153</v>
      </c>
      <c r="D1534" s="504"/>
      <c r="E1534" s="39"/>
      <c r="F1534" s="504" t="s">
        <v>2193</v>
      </c>
      <c r="G1534" s="504" t="s">
        <v>2202</v>
      </c>
      <c r="H1534" s="504">
        <v>4</v>
      </c>
      <c r="I1534" s="39"/>
      <c r="J1534" s="39" t="s">
        <v>2195</v>
      </c>
      <c r="K1534" s="76">
        <v>73</v>
      </c>
      <c r="L1534" s="40" t="s">
        <v>5478</v>
      </c>
      <c r="M1534" s="504" t="s">
        <v>153</v>
      </c>
    </row>
    <row r="1535" spans="1:13" hidden="1">
      <c r="A1535" s="39" t="s">
        <v>5477</v>
      </c>
      <c r="B1535" s="536" t="s">
        <v>155</v>
      </c>
      <c r="C1535" s="504" t="s">
        <v>155</v>
      </c>
      <c r="D1535" s="504"/>
      <c r="E1535" s="39"/>
      <c r="F1535" s="504" t="s">
        <v>2193</v>
      </c>
      <c r="G1535" s="504" t="s">
        <v>2202</v>
      </c>
      <c r="H1535" s="504">
        <v>2</v>
      </c>
      <c r="I1535" s="39"/>
      <c r="J1535" s="39" t="s">
        <v>2195</v>
      </c>
      <c r="K1535" s="76">
        <v>74</v>
      </c>
      <c r="L1535" s="40" t="s">
        <v>5478</v>
      </c>
      <c r="M1535" s="504" t="s">
        <v>155</v>
      </c>
    </row>
    <row r="1536" spans="1:13" hidden="1">
      <c r="A1536" s="39" t="s">
        <v>5477</v>
      </c>
      <c r="B1536" s="536" t="s">
        <v>157</v>
      </c>
      <c r="C1536" s="504" t="s">
        <v>157</v>
      </c>
      <c r="D1536" s="504"/>
      <c r="E1536" s="39"/>
      <c r="F1536" s="504" t="s">
        <v>2193</v>
      </c>
      <c r="G1536" s="504" t="s">
        <v>2202</v>
      </c>
      <c r="H1536" s="504">
        <v>2</v>
      </c>
      <c r="I1536" s="39"/>
      <c r="J1536" s="39" t="s">
        <v>2195</v>
      </c>
      <c r="K1536" s="504">
        <v>75</v>
      </c>
      <c r="L1536" s="40" t="s">
        <v>5478</v>
      </c>
      <c r="M1536" s="504" t="s">
        <v>157</v>
      </c>
    </row>
    <row r="1537" spans="1:13" hidden="1">
      <c r="A1537" s="39" t="s">
        <v>5652</v>
      </c>
      <c r="B1537" s="536" t="s">
        <v>34</v>
      </c>
      <c r="C1537" s="496" t="s">
        <v>34</v>
      </c>
      <c r="D1537" s="504"/>
      <c r="E1537" s="496"/>
      <c r="F1537" s="543" t="s">
        <v>2193</v>
      </c>
      <c r="G1537" s="496" t="s">
        <v>2194</v>
      </c>
      <c r="H1537" s="504">
        <v>8</v>
      </c>
      <c r="I1537" s="40"/>
      <c r="J1537" s="39" t="s">
        <v>2195</v>
      </c>
      <c r="K1537" s="504">
        <v>1</v>
      </c>
      <c r="L1537" s="40" t="s">
        <v>5653</v>
      </c>
      <c r="M1537" s="496" t="s">
        <v>34</v>
      </c>
    </row>
    <row r="1538" spans="1:13" hidden="1">
      <c r="A1538" s="39" t="s">
        <v>5652</v>
      </c>
      <c r="B1538" s="536" t="s">
        <v>5186</v>
      </c>
      <c r="C1538" s="496"/>
      <c r="D1538" s="504" t="s">
        <v>5186</v>
      </c>
      <c r="E1538" s="496" t="s">
        <v>5187</v>
      </c>
      <c r="F1538" s="77" t="s">
        <v>2193</v>
      </c>
      <c r="G1538" s="496" t="s">
        <v>2194</v>
      </c>
      <c r="H1538" s="76">
        <v>10</v>
      </c>
      <c r="I1538" s="40"/>
      <c r="J1538" s="39" t="s">
        <v>2195</v>
      </c>
      <c r="K1538" s="504">
        <v>2</v>
      </c>
      <c r="L1538" s="40" t="s">
        <v>5653</v>
      </c>
      <c r="M1538" s="76" t="s">
        <v>43</v>
      </c>
    </row>
    <row r="1539" spans="1:13" hidden="1">
      <c r="A1539" s="39" t="s">
        <v>5652</v>
      </c>
      <c r="B1539" s="536" t="s">
        <v>1865</v>
      </c>
      <c r="C1539" s="60"/>
      <c r="D1539" s="504" t="s">
        <v>1865</v>
      </c>
      <c r="E1539" s="60" t="s">
        <v>1225</v>
      </c>
      <c r="F1539" s="77" t="s">
        <v>2193</v>
      </c>
      <c r="G1539" s="76" t="s">
        <v>2202</v>
      </c>
      <c r="H1539" s="76">
        <v>6</v>
      </c>
      <c r="I1539" s="40"/>
      <c r="J1539" s="39" t="s">
        <v>2195</v>
      </c>
      <c r="K1539" s="76">
        <v>3</v>
      </c>
      <c r="L1539" s="40" t="s">
        <v>5653</v>
      </c>
      <c r="M1539" s="76" t="s">
        <v>5327</v>
      </c>
    </row>
    <row r="1540" spans="1:13" hidden="1">
      <c r="A1540" s="39" t="s">
        <v>5652</v>
      </c>
      <c r="B1540" s="536" t="s">
        <v>5654</v>
      </c>
      <c r="C1540" s="496"/>
      <c r="D1540" s="504" t="s">
        <v>5654</v>
      </c>
      <c r="E1540" s="496" t="s">
        <v>5655</v>
      </c>
      <c r="F1540" s="77" t="s">
        <v>2193</v>
      </c>
      <c r="G1540" s="76" t="s">
        <v>2202</v>
      </c>
      <c r="H1540" s="76">
        <v>1</v>
      </c>
      <c r="I1540" s="40"/>
      <c r="J1540" s="39" t="s">
        <v>2195</v>
      </c>
      <c r="K1540" s="76">
        <v>4</v>
      </c>
      <c r="L1540" s="40" t="s">
        <v>5653</v>
      </c>
      <c r="M1540" s="76" t="s">
        <v>5656</v>
      </c>
    </row>
    <row r="1541" spans="1:13" hidden="1">
      <c r="A1541" s="39" t="s">
        <v>5652</v>
      </c>
      <c r="B1541" s="536" t="s">
        <v>5657</v>
      </c>
      <c r="C1541" s="496"/>
      <c r="D1541" s="504" t="s">
        <v>5657</v>
      </c>
      <c r="E1541" s="496" t="s">
        <v>5658</v>
      </c>
      <c r="F1541" s="77" t="s">
        <v>2215</v>
      </c>
      <c r="G1541" s="76" t="s">
        <v>2202</v>
      </c>
      <c r="H1541" s="76">
        <v>10</v>
      </c>
      <c r="I1541" s="40"/>
      <c r="J1541" s="39" t="s">
        <v>2195</v>
      </c>
      <c r="K1541" s="504">
        <v>5</v>
      </c>
      <c r="L1541" s="40" t="s">
        <v>5653</v>
      </c>
      <c r="M1541" s="76" t="s">
        <v>5659</v>
      </c>
    </row>
    <row r="1542" spans="1:13" hidden="1">
      <c r="A1542" s="39" t="s">
        <v>5652</v>
      </c>
      <c r="B1542" s="536" t="s">
        <v>5335</v>
      </c>
      <c r="C1542" s="39"/>
      <c r="D1542" s="504" t="s">
        <v>5335</v>
      </c>
      <c r="E1542" s="39" t="s">
        <v>5336</v>
      </c>
      <c r="F1542" s="77" t="s">
        <v>2193</v>
      </c>
      <c r="G1542" s="76" t="s">
        <v>2202</v>
      </c>
      <c r="H1542" s="76">
        <v>18</v>
      </c>
      <c r="I1542" s="39"/>
      <c r="J1542" s="39" t="s">
        <v>2195</v>
      </c>
      <c r="K1542" s="504">
        <v>6</v>
      </c>
      <c r="L1542" s="40" t="s">
        <v>5653</v>
      </c>
      <c r="M1542" s="76" t="s">
        <v>5660</v>
      </c>
    </row>
    <row r="1543" spans="1:13" hidden="1">
      <c r="A1543" s="39" t="s">
        <v>5652</v>
      </c>
      <c r="B1543" s="536" t="s">
        <v>5661</v>
      </c>
      <c r="C1543" s="39"/>
      <c r="D1543" s="504" t="s">
        <v>5661</v>
      </c>
      <c r="E1543" s="39" t="s">
        <v>5662</v>
      </c>
      <c r="F1543" s="77" t="s">
        <v>2215</v>
      </c>
      <c r="G1543" s="76" t="s">
        <v>2202</v>
      </c>
      <c r="H1543" s="76">
        <v>60</v>
      </c>
      <c r="I1543" s="39"/>
      <c r="J1543" s="39" t="s">
        <v>2195</v>
      </c>
      <c r="K1543" s="76">
        <v>7</v>
      </c>
      <c r="L1543" s="40" t="s">
        <v>5653</v>
      </c>
      <c r="M1543" s="76" t="s">
        <v>5661</v>
      </c>
    </row>
    <row r="1544" spans="1:13" hidden="1">
      <c r="A1544" s="39" t="s">
        <v>5652</v>
      </c>
      <c r="B1544" s="536" t="s">
        <v>1958</v>
      </c>
      <c r="C1544" s="60"/>
      <c r="D1544" s="504" t="s">
        <v>1958</v>
      </c>
      <c r="E1544" s="60" t="s">
        <v>1360</v>
      </c>
      <c r="F1544" s="77" t="s">
        <v>2193</v>
      </c>
      <c r="G1544" s="76" t="s">
        <v>2202</v>
      </c>
      <c r="H1544" s="76">
        <v>300</v>
      </c>
      <c r="I1544" s="39"/>
      <c r="J1544" s="39" t="s">
        <v>2195</v>
      </c>
      <c r="K1544" s="76">
        <v>8</v>
      </c>
      <c r="L1544" s="40" t="s">
        <v>5653</v>
      </c>
      <c r="M1544" s="76" t="s">
        <v>5328</v>
      </c>
    </row>
    <row r="1545" spans="1:13" hidden="1">
      <c r="A1545" s="39" t="s">
        <v>5652</v>
      </c>
      <c r="B1545" s="536" t="s">
        <v>1959</v>
      </c>
      <c r="C1545" s="60"/>
      <c r="D1545" s="504" t="s">
        <v>1959</v>
      </c>
      <c r="E1545" s="60" t="s">
        <v>1361</v>
      </c>
      <c r="F1545" s="77" t="s">
        <v>2215</v>
      </c>
      <c r="G1545" s="76" t="s">
        <v>2202</v>
      </c>
      <c r="H1545" s="76">
        <v>100</v>
      </c>
      <c r="I1545" s="39"/>
      <c r="J1545" s="39" t="s">
        <v>2195</v>
      </c>
      <c r="K1545" s="504">
        <v>9</v>
      </c>
      <c r="L1545" s="40" t="s">
        <v>5653</v>
      </c>
      <c r="M1545" s="76" t="s">
        <v>5468</v>
      </c>
    </row>
    <row r="1546" spans="1:13" hidden="1">
      <c r="A1546" s="39" t="s">
        <v>5652</v>
      </c>
      <c r="B1546" s="536" t="s">
        <v>5663</v>
      </c>
      <c r="C1546" s="60"/>
      <c r="D1546" s="504" t="s">
        <v>5663</v>
      </c>
      <c r="E1546" s="60" t="s">
        <v>5664</v>
      </c>
      <c r="F1546" s="77" t="s">
        <v>2193</v>
      </c>
      <c r="G1546" s="76" t="s">
        <v>2202</v>
      </c>
      <c r="H1546" s="76">
        <v>180</v>
      </c>
      <c r="I1546" s="39"/>
      <c r="J1546" s="39" t="s">
        <v>2195</v>
      </c>
      <c r="K1546" s="504">
        <v>10</v>
      </c>
      <c r="L1546" s="40" t="s">
        <v>5653</v>
      </c>
      <c r="M1546" s="76" t="s">
        <v>5665</v>
      </c>
    </row>
    <row r="1547" spans="1:13" hidden="1">
      <c r="A1547" s="39" t="s">
        <v>5652</v>
      </c>
      <c r="B1547" s="536" t="s">
        <v>1974</v>
      </c>
      <c r="C1547" s="60"/>
      <c r="D1547" s="504" t="s">
        <v>1974</v>
      </c>
      <c r="E1547" s="60" t="s">
        <v>1377</v>
      </c>
      <c r="F1547" s="77" t="s">
        <v>2215</v>
      </c>
      <c r="G1547" s="76" t="s">
        <v>2202</v>
      </c>
      <c r="H1547" s="76">
        <v>60</v>
      </c>
      <c r="I1547" s="39"/>
      <c r="J1547" s="39" t="s">
        <v>2195</v>
      </c>
      <c r="K1547" s="76">
        <v>11</v>
      </c>
      <c r="L1547" s="40" t="s">
        <v>5653</v>
      </c>
      <c r="M1547" s="76" t="s">
        <v>5666</v>
      </c>
    </row>
    <row r="1548" spans="1:13" hidden="1">
      <c r="A1548" s="39" t="s">
        <v>5652</v>
      </c>
      <c r="B1548" s="536" t="s">
        <v>5667</v>
      </c>
      <c r="C1548" s="39"/>
      <c r="D1548" s="504" t="s">
        <v>5667</v>
      </c>
      <c r="E1548" s="39" t="s">
        <v>5668</v>
      </c>
      <c r="F1548" s="77" t="s">
        <v>2193</v>
      </c>
      <c r="G1548" s="76" t="s">
        <v>2228</v>
      </c>
      <c r="H1548" s="76">
        <v>5</v>
      </c>
      <c r="I1548" s="39"/>
      <c r="J1548" s="39" t="s">
        <v>2195</v>
      </c>
      <c r="K1548" s="504">
        <v>12</v>
      </c>
      <c r="L1548" s="40" t="s">
        <v>5653</v>
      </c>
      <c r="M1548" s="76" t="s">
        <v>5669</v>
      </c>
    </row>
    <row r="1549" spans="1:13" hidden="1">
      <c r="A1549" s="39" t="s">
        <v>5652</v>
      </c>
      <c r="B1549" s="536" t="s">
        <v>5670</v>
      </c>
      <c r="C1549" s="39"/>
      <c r="D1549" s="504" t="s">
        <v>5670</v>
      </c>
      <c r="E1549" s="39" t="s">
        <v>5671</v>
      </c>
      <c r="F1549" s="77" t="s">
        <v>2193</v>
      </c>
      <c r="G1549" s="76" t="s">
        <v>2202</v>
      </c>
      <c r="H1549" s="76">
        <v>100</v>
      </c>
      <c r="I1549" s="39"/>
      <c r="J1549" s="39" t="s">
        <v>2195</v>
      </c>
      <c r="K1549" s="504">
        <v>13</v>
      </c>
      <c r="L1549" s="40" t="s">
        <v>5653</v>
      </c>
      <c r="M1549" s="76" t="s">
        <v>5672</v>
      </c>
    </row>
    <row r="1550" spans="1:13" hidden="1">
      <c r="A1550" s="39" t="s">
        <v>5652</v>
      </c>
      <c r="B1550" s="536" t="s">
        <v>5673</v>
      </c>
      <c r="C1550" s="39"/>
      <c r="D1550" s="504" t="s">
        <v>5673</v>
      </c>
      <c r="E1550" s="39" t="s">
        <v>5674</v>
      </c>
      <c r="F1550" s="77" t="s">
        <v>2215</v>
      </c>
      <c r="G1550" s="76" t="s">
        <v>2202</v>
      </c>
      <c r="H1550" s="76">
        <v>180</v>
      </c>
      <c r="I1550" s="39"/>
      <c r="J1550" s="39" t="s">
        <v>2195</v>
      </c>
      <c r="K1550" s="76">
        <v>14</v>
      </c>
      <c r="L1550" s="40" t="s">
        <v>5653</v>
      </c>
      <c r="M1550" s="76" t="s">
        <v>5673</v>
      </c>
    </row>
    <row r="1551" spans="1:13" hidden="1">
      <c r="A1551" s="39" t="s">
        <v>5652</v>
      </c>
      <c r="B1551" s="536"/>
      <c r="C1551" s="39"/>
      <c r="D1551" s="504"/>
      <c r="E1551" s="39" t="s">
        <v>5675</v>
      </c>
      <c r="F1551" s="77" t="s">
        <v>2215</v>
      </c>
      <c r="G1551" s="76" t="s">
        <v>2202</v>
      </c>
      <c r="H1551" s="76">
        <v>60</v>
      </c>
      <c r="I1551" s="39"/>
      <c r="J1551" s="39" t="s">
        <v>2195</v>
      </c>
      <c r="K1551" s="76">
        <v>15</v>
      </c>
      <c r="L1551" s="40" t="s">
        <v>5653</v>
      </c>
      <c r="M1551" s="76" t="s">
        <v>5676</v>
      </c>
    </row>
    <row r="1552" spans="1:13" hidden="1">
      <c r="A1552" s="39" t="s">
        <v>5652</v>
      </c>
      <c r="B1552" s="536" t="s">
        <v>5677</v>
      </c>
      <c r="C1552" s="39"/>
      <c r="D1552" s="504" t="s">
        <v>5677</v>
      </c>
      <c r="E1552" s="39" t="s">
        <v>5678</v>
      </c>
      <c r="F1552" s="77" t="s">
        <v>2193</v>
      </c>
      <c r="G1552" s="76" t="s">
        <v>2271</v>
      </c>
      <c r="H1552" s="76">
        <v>10</v>
      </c>
      <c r="I1552" s="39"/>
      <c r="J1552" s="39" t="s">
        <v>2195</v>
      </c>
      <c r="K1552" s="504">
        <v>16</v>
      </c>
      <c r="L1552" s="40" t="s">
        <v>5653</v>
      </c>
      <c r="M1552" s="76" t="s">
        <v>5679</v>
      </c>
    </row>
    <row r="1553" spans="1:13" hidden="1">
      <c r="A1553" s="39" t="s">
        <v>5652</v>
      </c>
      <c r="B1553" s="536" t="s">
        <v>5680</v>
      </c>
      <c r="C1553" s="39"/>
      <c r="D1553" s="504" t="s">
        <v>5680</v>
      </c>
      <c r="E1553" s="39" t="s">
        <v>5681</v>
      </c>
      <c r="F1553" s="77" t="s">
        <v>2193</v>
      </c>
      <c r="G1553" s="76" t="s">
        <v>2271</v>
      </c>
      <c r="H1553" s="76">
        <v>10</v>
      </c>
      <c r="I1553" s="39"/>
      <c r="J1553" s="39" t="s">
        <v>2195</v>
      </c>
      <c r="K1553" s="504">
        <v>17</v>
      </c>
      <c r="L1553" s="40" t="s">
        <v>5653</v>
      </c>
      <c r="M1553" s="76" t="s">
        <v>5682</v>
      </c>
    </row>
    <row r="1554" spans="1:13" hidden="1">
      <c r="A1554" s="39" t="s">
        <v>5652</v>
      </c>
      <c r="B1554" s="536" t="s">
        <v>5683</v>
      </c>
      <c r="C1554" s="39"/>
      <c r="D1554" s="504" t="s">
        <v>5683</v>
      </c>
      <c r="E1554" s="39" t="s">
        <v>5684</v>
      </c>
      <c r="F1554" s="77" t="s">
        <v>2193</v>
      </c>
      <c r="G1554" s="76" t="s">
        <v>2271</v>
      </c>
      <c r="H1554" s="76">
        <v>10</v>
      </c>
      <c r="I1554" s="39"/>
      <c r="J1554" s="39" t="s">
        <v>2195</v>
      </c>
      <c r="K1554" s="76">
        <v>18</v>
      </c>
      <c r="L1554" s="40" t="s">
        <v>5653</v>
      </c>
      <c r="M1554" s="76" t="s">
        <v>5685</v>
      </c>
    </row>
    <row r="1555" spans="1:13" hidden="1">
      <c r="A1555" s="39" t="s">
        <v>5652</v>
      </c>
      <c r="B1555" s="536" t="s">
        <v>5686</v>
      </c>
      <c r="C1555" s="39"/>
      <c r="D1555" s="504" t="s">
        <v>5686</v>
      </c>
      <c r="E1555" s="39" t="s">
        <v>5687</v>
      </c>
      <c r="F1555" s="77" t="s">
        <v>2193</v>
      </c>
      <c r="G1555" s="76" t="s">
        <v>2271</v>
      </c>
      <c r="H1555" s="76">
        <v>10</v>
      </c>
      <c r="I1555" s="39"/>
      <c r="J1555" s="39" t="s">
        <v>2195</v>
      </c>
      <c r="K1555" s="76">
        <v>19</v>
      </c>
      <c r="L1555" s="40" t="s">
        <v>5653</v>
      </c>
      <c r="M1555" s="76" t="s">
        <v>5688</v>
      </c>
    </row>
    <row r="1556" spans="1:13" hidden="1">
      <c r="A1556" s="39" t="s">
        <v>5652</v>
      </c>
      <c r="B1556" s="536" t="s">
        <v>5689</v>
      </c>
      <c r="C1556" s="39"/>
      <c r="D1556" s="504" t="s">
        <v>5689</v>
      </c>
      <c r="E1556" s="39" t="s">
        <v>5690</v>
      </c>
      <c r="F1556" s="77" t="s">
        <v>2193</v>
      </c>
      <c r="G1556" s="76" t="s">
        <v>2271</v>
      </c>
      <c r="H1556" s="76">
        <v>10</v>
      </c>
      <c r="I1556" s="39"/>
      <c r="J1556" s="39" t="s">
        <v>2195</v>
      </c>
      <c r="K1556" s="504">
        <v>20</v>
      </c>
      <c r="L1556" s="40" t="s">
        <v>5653</v>
      </c>
      <c r="M1556" s="76" t="s">
        <v>5691</v>
      </c>
    </row>
    <row r="1557" spans="1:13" hidden="1">
      <c r="A1557" s="39" t="s">
        <v>5652</v>
      </c>
      <c r="B1557" s="536" t="s">
        <v>5692</v>
      </c>
      <c r="C1557" s="39"/>
      <c r="D1557" s="504" t="s">
        <v>5692</v>
      </c>
      <c r="E1557" s="39" t="s">
        <v>5693</v>
      </c>
      <c r="F1557" s="77" t="s">
        <v>2193</v>
      </c>
      <c r="G1557" s="76" t="s">
        <v>2271</v>
      </c>
      <c r="H1557" s="76">
        <v>10</v>
      </c>
      <c r="I1557" s="39"/>
      <c r="J1557" s="39" t="s">
        <v>2195</v>
      </c>
      <c r="K1557" s="504">
        <v>21</v>
      </c>
      <c r="L1557" s="40" t="s">
        <v>5653</v>
      </c>
      <c r="M1557" s="76" t="s">
        <v>5694</v>
      </c>
    </row>
    <row r="1558" spans="1:13" hidden="1">
      <c r="A1558" s="39" t="s">
        <v>5652</v>
      </c>
      <c r="B1558" s="536" t="s">
        <v>5695</v>
      </c>
      <c r="C1558" s="39"/>
      <c r="D1558" s="504" t="s">
        <v>5695</v>
      </c>
      <c r="E1558" s="39" t="s">
        <v>5696</v>
      </c>
      <c r="F1558" s="77" t="s">
        <v>2193</v>
      </c>
      <c r="G1558" s="76" t="s">
        <v>2271</v>
      </c>
      <c r="H1558" s="76">
        <v>10</v>
      </c>
      <c r="I1558" s="39"/>
      <c r="J1558" s="39" t="s">
        <v>2195</v>
      </c>
      <c r="K1558" s="76">
        <v>22</v>
      </c>
      <c r="L1558" s="40" t="s">
        <v>5653</v>
      </c>
      <c r="M1558" s="76" t="s">
        <v>5697</v>
      </c>
    </row>
    <row r="1559" spans="1:13" hidden="1">
      <c r="A1559" s="39" t="s">
        <v>5652</v>
      </c>
      <c r="B1559" s="536" t="s">
        <v>5698</v>
      </c>
      <c r="C1559" s="39"/>
      <c r="D1559" s="504" t="s">
        <v>5698</v>
      </c>
      <c r="E1559" s="39" t="s">
        <v>5699</v>
      </c>
      <c r="F1559" s="77" t="s">
        <v>2193</v>
      </c>
      <c r="G1559" s="76" t="s">
        <v>2271</v>
      </c>
      <c r="H1559" s="76">
        <v>10</v>
      </c>
      <c r="I1559" s="39"/>
      <c r="J1559" s="39" t="s">
        <v>2195</v>
      </c>
      <c r="K1559" s="504">
        <v>23</v>
      </c>
      <c r="L1559" s="40" t="s">
        <v>5653</v>
      </c>
      <c r="M1559" s="76" t="s">
        <v>5700</v>
      </c>
    </row>
    <row r="1560" spans="1:13" hidden="1">
      <c r="A1560" s="39" t="s">
        <v>5652</v>
      </c>
      <c r="B1560" s="536" t="s">
        <v>5701</v>
      </c>
      <c r="C1560" s="39"/>
      <c r="D1560" s="504" t="s">
        <v>5701</v>
      </c>
      <c r="E1560" s="39" t="s">
        <v>5702</v>
      </c>
      <c r="F1560" s="77" t="s">
        <v>2193</v>
      </c>
      <c r="G1560" s="76" t="s">
        <v>2271</v>
      </c>
      <c r="H1560" s="76">
        <v>10</v>
      </c>
      <c r="I1560" s="39"/>
      <c r="J1560" s="39" t="s">
        <v>2195</v>
      </c>
      <c r="K1560" s="504">
        <v>24</v>
      </c>
      <c r="L1560" s="40" t="s">
        <v>5653</v>
      </c>
      <c r="M1560" s="76" t="s">
        <v>5703</v>
      </c>
    </row>
    <row r="1561" spans="1:13" hidden="1">
      <c r="A1561" s="39" t="s">
        <v>5652</v>
      </c>
      <c r="B1561" s="536" t="s">
        <v>5704</v>
      </c>
      <c r="C1561" s="39"/>
      <c r="D1561" s="504" t="s">
        <v>5704</v>
      </c>
      <c r="E1561" s="39" t="s">
        <v>5705</v>
      </c>
      <c r="F1561" s="77" t="s">
        <v>2193</v>
      </c>
      <c r="G1561" s="76" t="s">
        <v>2271</v>
      </c>
      <c r="H1561" s="76">
        <v>10</v>
      </c>
      <c r="I1561" s="39"/>
      <c r="J1561" s="39" t="s">
        <v>2195</v>
      </c>
      <c r="K1561" s="76">
        <v>25</v>
      </c>
      <c r="L1561" s="40" t="s">
        <v>5653</v>
      </c>
      <c r="M1561" s="76" t="s">
        <v>5706</v>
      </c>
    </row>
    <row r="1562" spans="1:13" hidden="1">
      <c r="A1562" s="39" t="s">
        <v>5652</v>
      </c>
      <c r="B1562" s="536" t="s">
        <v>5707</v>
      </c>
      <c r="C1562" s="39"/>
      <c r="D1562" s="504" t="s">
        <v>5707</v>
      </c>
      <c r="E1562" s="39" t="s">
        <v>5708</v>
      </c>
      <c r="F1562" s="77" t="s">
        <v>2193</v>
      </c>
      <c r="G1562" s="76" t="s">
        <v>2231</v>
      </c>
      <c r="H1562" s="76" t="s">
        <v>5400</v>
      </c>
      <c r="I1562" s="39"/>
      <c r="J1562" s="39" t="s">
        <v>2195</v>
      </c>
      <c r="K1562" s="76">
        <v>26</v>
      </c>
      <c r="L1562" s="40" t="s">
        <v>5653</v>
      </c>
      <c r="M1562" s="76" t="s">
        <v>5709</v>
      </c>
    </row>
    <row r="1563" spans="1:13" hidden="1">
      <c r="A1563" s="39" t="s">
        <v>5652</v>
      </c>
      <c r="B1563" s="536" t="s">
        <v>5710</v>
      </c>
      <c r="C1563" s="39"/>
      <c r="D1563" s="504" t="s">
        <v>5710</v>
      </c>
      <c r="E1563" s="39" t="s">
        <v>5711</v>
      </c>
      <c r="F1563" s="77" t="s">
        <v>2193</v>
      </c>
      <c r="G1563" s="76" t="s">
        <v>2231</v>
      </c>
      <c r="H1563" s="76" t="s">
        <v>5400</v>
      </c>
      <c r="I1563" s="39"/>
      <c r="J1563" s="39" t="s">
        <v>2195</v>
      </c>
      <c r="K1563" s="504">
        <v>27</v>
      </c>
      <c r="L1563" s="40" t="s">
        <v>5653</v>
      </c>
      <c r="M1563" s="76" t="s">
        <v>5712</v>
      </c>
    </row>
    <row r="1564" spans="1:13" hidden="1">
      <c r="A1564" s="39" t="s">
        <v>5652</v>
      </c>
      <c r="B1564" s="536" t="s">
        <v>5713</v>
      </c>
      <c r="C1564" s="39"/>
      <c r="D1564" s="504" t="s">
        <v>5713</v>
      </c>
      <c r="E1564" s="39" t="s">
        <v>5714</v>
      </c>
      <c r="F1564" s="77" t="s">
        <v>2193</v>
      </c>
      <c r="G1564" s="76" t="s">
        <v>2231</v>
      </c>
      <c r="H1564" s="76" t="s">
        <v>5400</v>
      </c>
      <c r="I1564" s="39"/>
      <c r="J1564" s="39" t="s">
        <v>2195</v>
      </c>
      <c r="K1564" s="504">
        <v>28</v>
      </c>
      <c r="L1564" s="40" t="s">
        <v>5653</v>
      </c>
      <c r="M1564" s="76" t="s">
        <v>5715</v>
      </c>
    </row>
    <row r="1565" spans="1:13" hidden="1">
      <c r="A1565" s="39" t="s">
        <v>5652</v>
      </c>
      <c r="B1565" s="536" t="s">
        <v>5716</v>
      </c>
      <c r="C1565" s="39"/>
      <c r="D1565" s="504" t="s">
        <v>5716</v>
      </c>
      <c r="E1565" s="39" t="s">
        <v>5717</v>
      </c>
      <c r="F1565" s="77" t="s">
        <v>2193</v>
      </c>
      <c r="G1565" s="76" t="s">
        <v>2231</v>
      </c>
      <c r="H1565" s="76" t="s">
        <v>5400</v>
      </c>
      <c r="I1565" s="39"/>
      <c r="J1565" s="39" t="s">
        <v>2195</v>
      </c>
      <c r="K1565" s="76">
        <v>29</v>
      </c>
      <c r="L1565" s="40" t="s">
        <v>5653</v>
      </c>
      <c r="M1565" s="76" t="s">
        <v>5718</v>
      </c>
    </row>
    <row r="1566" spans="1:13" hidden="1">
      <c r="A1566" s="39" t="s">
        <v>5652</v>
      </c>
      <c r="B1566" s="536" t="s">
        <v>5719</v>
      </c>
      <c r="C1566" s="39"/>
      <c r="D1566" s="504" t="s">
        <v>5719</v>
      </c>
      <c r="E1566" s="39" t="s">
        <v>5720</v>
      </c>
      <c r="F1566" s="77" t="s">
        <v>2193</v>
      </c>
      <c r="G1566" s="76" t="s">
        <v>2231</v>
      </c>
      <c r="H1566" s="76" t="s">
        <v>5400</v>
      </c>
      <c r="I1566" s="39"/>
      <c r="J1566" s="39" t="s">
        <v>2195</v>
      </c>
      <c r="K1566" s="76">
        <v>30</v>
      </c>
      <c r="L1566" s="40" t="s">
        <v>5653</v>
      </c>
      <c r="M1566" s="76" t="s">
        <v>5422</v>
      </c>
    </row>
    <row r="1567" spans="1:13" hidden="1">
      <c r="A1567" s="39" t="s">
        <v>5652</v>
      </c>
      <c r="B1567" s="536" t="s">
        <v>5721</v>
      </c>
      <c r="C1567" s="39"/>
      <c r="D1567" s="504" t="s">
        <v>5721</v>
      </c>
      <c r="E1567" s="39" t="s">
        <v>5722</v>
      </c>
      <c r="F1567" s="77" t="s">
        <v>2193</v>
      </c>
      <c r="G1567" s="76" t="s">
        <v>2231</v>
      </c>
      <c r="H1567" s="76" t="s">
        <v>5266</v>
      </c>
      <c r="I1567" s="39"/>
      <c r="J1567" s="39" t="s">
        <v>2195</v>
      </c>
      <c r="K1567" s="504">
        <v>31</v>
      </c>
      <c r="L1567" s="40" t="s">
        <v>5653</v>
      </c>
      <c r="M1567" s="76" t="s">
        <v>5723</v>
      </c>
    </row>
    <row r="1568" spans="1:13" hidden="1">
      <c r="A1568" s="39" t="s">
        <v>5652</v>
      </c>
      <c r="B1568" s="536" t="s">
        <v>5724</v>
      </c>
      <c r="C1568" s="39"/>
      <c r="D1568" s="504" t="s">
        <v>5724</v>
      </c>
      <c r="E1568" s="39" t="s">
        <v>5725</v>
      </c>
      <c r="F1568" s="77" t="s">
        <v>2193</v>
      </c>
      <c r="G1568" s="76" t="s">
        <v>2231</v>
      </c>
      <c r="H1568" s="76" t="s">
        <v>5266</v>
      </c>
      <c r="I1568" s="39"/>
      <c r="J1568" s="39" t="s">
        <v>2195</v>
      </c>
      <c r="K1568" s="504">
        <v>32</v>
      </c>
      <c r="L1568" s="40" t="s">
        <v>5653</v>
      </c>
      <c r="M1568" s="76" t="s">
        <v>5726</v>
      </c>
    </row>
    <row r="1569" spans="1:13" hidden="1">
      <c r="A1569" s="39" t="s">
        <v>5652</v>
      </c>
      <c r="B1569" s="536" t="s">
        <v>5727</v>
      </c>
      <c r="C1569" s="39"/>
      <c r="D1569" s="504" t="s">
        <v>5727</v>
      </c>
      <c r="E1569" s="39" t="s">
        <v>5728</v>
      </c>
      <c r="F1569" s="77" t="s">
        <v>2193</v>
      </c>
      <c r="G1569" s="76" t="s">
        <v>2231</v>
      </c>
      <c r="H1569" s="76" t="s">
        <v>5266</v>
      </c>
      <c r="I1569" s="39"/>
      <c r="J1569" s="39" t="s">
        <v>2195</v>
      </c>
      <c r="K1569" s="76">
        <v>33</v>
      </c>
      <c r="L1569" s="40" t="s">
        <v>5653</v>
      </c>
      <c r="M1569" s="76" t="s">
        <v>5729</v>
      </c>
    </row>
    <row r="1570" spans="1:13" hidden="1">
      <c r="A1570" s="39" t="s">
        <v>5652</v>
      </c>
      <c r="B1570" s="536" t="s">
        <v>5730</v>
      </c>
      <c r="C1570" s="39"/>
      <c r="D1570" s="504" t="s">
        <v>5730</v>
      </c>
      <c r="E1570" s="39" t="s">
        <v>5731</v>
      </c>
      <c r="F1570" s="77" t="s">
        <v>2193</v>
      </c>
      <c r="G1570" s="76" t="s">
        <v>2231</v>
      </c>
      <c r="H1570" s="76" t="s">
        <v>5266</v>
      </c>
      <c r="I1570" s="39"/>
      <c r="J1570" s="39" t="s">
        <v>2195</v>
      </c>
      <c r="K1570" s="504">
        <v>34</v>
      </c>
      <c r="L1570" s="40" t="s">
        <v>5653</v>
      </c>
      <c r="M1570" s="76" t="s">
        <v>5732</v>
      </c>
    </row>
    <row r="1571" spans="1:13" hidden="1">
      <c r="A1571" s="39" t="s">
        <v>5652</v>
      </c>
      <c r="B1571" s="536" t="s">
        <v>5733</v>
      </c>
      <c r="C1571" s="39"/>
      <c r="D1571" s="504" t="s">
        <v>5733</v>
      </c>
      <c r="E1571" s="39" t="s">
        <v>5734</v>
      </c>
      <c r="F1571" s="77" t="s">
        <v>2193</v>
      </c>
      <c r="G1571" s="76" t="s">
        <v>2231</v>
      </c>
      <c r="H1571" s="76" t="s">
        <v>5266</v>
      </c>
      <c r="I1571" s="39"/>
      <c r="J1571" s="39" t="s">
        <v>2195</v>
      </c>
      <c r="K1571" s="504">
        <v>35</v>
      </c>
      <c r="L1571" s="40" t="s">
        <v>5653</v>
      </c>
      <c r="M1571" s="76" t="s">
        <v>5735</v>
      </c>
    </row>
    <row r="1572" spans="1:13" hidden="1">
      <c r="A1572" s="39" t="s">
        <v>5652</v>
      </c>
      <c r="B1572" s="536" t="s">
        <v>5482</v>
      </c>
      <c r="C1572" s="39"/>
      <c r="D1572" s="504" t="s">
        <v>5482</v>
      </c>
      <c r="E1572" s="39" t="s">
        <v>5483</v>
      </c>
      <c r="F1572" s="77" t="s">
        <v>2193</v>
      </c>
      <c r="G1572" s="76" t="s">
        <v>2308</v>
      </c>
      <c r="H1572" s="76">
        <v>26</v>
      </c>
      <c r="I1572" s="39"/>
      <c r="J1572" s="39" t="s">
        <v>2195</v>
      </c>
      <c r="K1572" s="76">
        <v>36</v>
      </c>
      <c r="L1572" s="40" t="s">
        <v>5653</v>
      </c>
      <c r="M1572" s="76" t="s">
        <v>5484</v>
      </c>
    </row>
    <row r="1573" spans="1:13" hidden="1">
      <c r="A1573" s="39" t="s">
        <v>5652</v>
      </c>
      <c r="B1573" s="536" t="s">
        <v>5736</v>
      </c>
      <c r="C1573" s="39"/>
      <c r="D1573" s="504" t="s">
        <v>5736</v>
      </c>
      <c r="E1573" s="39" t="s">
        <v>5737</v>
      </c>
      <c r="F1573" s="77" t="s">
        <v>2215</v>
      </c>
      <c r="G1573" s="496" t="s">
        <v>2194</v>
      </c>
      <c r="H1573" s="76">
        <v>10</v>
      </c>
      <c r="I1573" s="39"/>
      <c r="J1573" s="39" t="s">
        <v>2195</v>
      </c>
      <c r="K1573" s="76">
        <v>37</v>
      </c>
      <c r="L1573" s="40" t="s">
        <v>5653</v>
      </c>
      <c r="M1573" s="76" t="s">
        <v>5738</v>
      </c>
    </row>
    <row r="1574" spans="1:13" hidden="1">
      <c r="A1574" s="39" t="s">
        <v>5652</v>
      </c>
      <c r="B1574" s="536"/>
      <c r="C1574" s="39"/>
      <c r="D1574" s="504"/>
      <c r="E1574" s="39" t="s">
        <v>5193</v>
      </c>
      <c r="F1574" s="77" t="s">
        <v>2193</v>
      </c>
      <c r="G1574" s="76" t="s">
        <v>2202</v>
      </c>
      <c r="H1574" s="76">
        <v>50</v>
      </c>
      <c r="I1574" s="39"/>
      <c r="J1574" s="39" t="s">
        <v>2195</v>
      </c>
      <c r="K1574" s="504">
        <v>38</v>
      </c>
      <c r="L1574" s="40" t="s">
        <v>5653</v>
      </c>
      <c r="M1574" s="76" t="s">
        <v>5194</v>
      </c>
    </row>
    <row r="1575" spans="1:13" hidden="1">
      <c r="A1575" s="39" t="s">
        <v>5652</v>
      </c>
      <c r="B1575" s="536" t="s">
        <v>5739</v>
      </c>
      <c r="C1575" s="39"/>
      <c r="D1575" s="504" t="s">
        <v>5739</v>
      </c>
      <c r="E1575" s="39" t="s">
        <v>5740</v>
      </c>
      <c r="F1575" s="77" t="s">
        <v>2215</v>
      </c>
      <c r="G1575" s="76" t="s">
        <v>2202</v>
      </c>
      <c r="H1575" s="76">
        <v>18</v>
      </c>
      <c r="I1575" s="39"/>
      <c r="J1575" s="39" t="s">
        <v>2195</v>
      </c>
      <c r="K1575" s="504">
        <v>39</v>
      </c>
      <c r="L1575" s="40" t="s">
        <v>5653</v>
      </c>
      <c r="M1575" s="76" t="s">
        <v>5741</v>
      </c>
    </row>
    <row r="1576" spans="1:13" hidden="1">
      <c r="A1576" s="39" t="s">
        <v>5652</v>
      </c>
      <c r="B1576" s="536" t="s">
        <v>1876</v>
      </c>
      <c r="C1576" s="39"/>
      <c r="D1576" s="504" t="s">
        <v>1876</v>
      </c>
      <c r="E1576" s="39" t="s">
        <v>1246</v>
      </c>
      <c r="F1576" s="77" t="s">
        <v>2193</v>
      </c>
      <c r="G1576" s="76" t="s">
        <v>2228</v>
      </c>
      <c r="H1576" s="76">
        <v>1</v>
      </c>
      <c r="I1576" s="39"/>
      <c r="J1576" s="39" t="s">
        <v>2195</v>
      </c>
      <c r="K1576" s="76">
        <v>40</v>
      </c>
      <c r="L1576" s="40" t="s">
        <v>5653</v>
      </c>
      <c r="M1576" s="76" t="s">
        <v>5461</v>
      </c>
    </row>
    <row r="1577" spans="1:13" hidden="1">
      <c r="A1577" s="39" t="s">
        <v>5652</v>
      </c>
      <c r="B1577" s="536" t="s">
        <v>5742</v>
      </c>
      <c r="C1577" s="39"/>
      <c r="D1577" s="504" t="s">
        <v>5742</v>
      </c>
      <c r="E1577" s="39" t="s">
        <v>5743</v>
      </c>
      <c r="F1577" s="77" t="s">
        <v>2193</v>
      </c>
      <c r="G1577" s="76" t="s">
        <v>2202</v>
      </c>
      <c r="H1577" s="76">
        <v>2</v>
      </c>
      <c r="I1577" s="39"/>
      <c r="J1577" s="39" t="s">
        <v>2195</v>
      </c>
      <c r="K1577" s="76">
        <v>41</v>
      </c>
      <c r="L1577" s="40" t="s">
        <v>5653</v>
      </c>
      <c r="M1577" s="76" t="s">
        <v>5744</v>
      </c>
    </row>
    <row r="1578" spans="1:13" hidden="1">
      <c r="A1578" s="39" t="s">
        <v>5652</v>
      </c>
      <c r="B1578" s="536" t="s">
        <v>5745</v>
      </c>
      <c r="C1578" s="39"/>
      <c r="D1578" s="504" t="s">
        <v>5745</v>
      </c>
      <c r="E1578" s="39" t="s">
        <v>5746</v>
      </c>
      <c r="F1578" s="77" t="s">
        <v>2193</v>
      </c>
      <c r="G1578" s="76" t="s">
        <v>2231</v>
      </c>
      <c r="H1578" s="76" t="s">
        <v>5266</v>
      </c>
      <c r="I1578" s="39"/>
      <c r="J1578" s="39" t="s">
        <v>2195</v>
      </c>
      <c r="K1578" s="504">
        <v>42</v>
      </c>
      <c r="L1578" s="40" t="s">
        <v>5653</v>
      </c>
      <c r="M1578" s="76" t="s">
        <v>5747</v>
      </c>
    </row>
    <row r="1579" spans="1:13" hidden="1">
      <c r="A1579" s="39" t="s">
        <v>5652</v>
      </c>
      <c r="B1579" s="536" t="s">
        <v>5748</v>
      </c>
      <c r="C1579" s="39"/>
      <c r="D1579" s="504" t="s">
        <v>5748</v>
      </c>
      <c r="E1579" s="39" t="s">
        <v>5749</v>
      </c>
      <c r="F1579" s="77" t="s">
        <v>2193</v>
      </c>
      <c r="G1579" s="76" t="s">
        <v>2231</v>
      </c>
      <c r="H1579" s="76" t="s">
        <v>5750</v>
      </c>
      <c r="I1579" s="39"/>
      <c r="J1579" s="39" t="s">
        <v>2195</v>
      </c>
      <c r="K1579" s="504">
        <v>43</v>
      </c>
      <c r="L1579" s="40" t="s">
        <v>5653</v>
      </c>
      <c r="M1579" s="76" t="s">
        <v>5748</v>
      </c>
    </row>
    <row r="1580" spans="1:13" hidden="1">
      <c r="A1580" s="39" t="s">
        <v>5652</v>
      </c>
      <c r="B1580" s="536" t="s">
        <v>5751</v>
      </c>
      <c r="C1580" s="39"/>
      <c r="D1580" s="504" t="s">
        <v>5751</v>
      </c>
      <c r="E1580" s="39" t="s">
        <v>5752</v>
      </c>
      <c r="F1580" s="77" t="s">
        <v>2193</v>
      </c>
      <c r="G1580" s="76" t="s">
        <v>2231</v>
      </c>
      <c r="H1580" s="76" t="s">
        <v>5750</v>
      </c>
      <c r="I1580" s="39"/>
      <c r="J1580" s="39" t="s">
        <v>2195</v>
      </c>
      <c r="K1580" s="76">
        <v>44</v>
      </c>
      <c r="L1580" s="40" t="s">
        <v>5653</v>
      </c>
      <c r="M1580" s="76" t="s">
        <v>5753</v>
      </c>
    </row>
    <row r="1581" spans="1:13" hidden="1">
      <c r="A1581" s="39" t="s">
        <v>5652</v>
      </c>
      <c r="B1581" s="536" t="s">
        <v>5754</v>
      </c>
      <c r="C1581" s="39"/>
      <c r="D1581" s="504" t="s">
        <v>5754</v>
      </c>
      <c r="E1581" s="39" t="s">
        <v>5755</v>
      </c>
      <c r="F1581" s="77" t="s">
        <v>2193</v>
      </c>
      <c r="G1581" s="76" t="s">
        <v>2231</v>
      </c>
      <c r="H1581" s="76" t="s">
        <v>5750</v>
      </c>
      <c r="I1581" s="39"/>
      <c r="J1581" s="39" t="s">
        <v>2195</v>
      </c>
      <c r="K1581" s="504">
        <v>45</v>
      </c>
      <c r="L1581" s="40" t="s">
        <v>5653</v>
      </c>
      <c r="M1581" s="76" t="s">
        <v>5754</v>
      </c>
    </row>
    <row r="1582" spans="1:13" hidden="1">
      <c r="A1582" s="39" t="s">
        <v>5652</v>
      </c>
      <c r="B1582" s="536" t="s">
        <v>5756</v>
      </c>
      <c r="C1582" s="39"/>
      <c r="D1582" s="504" t="s">
        <v>5756</v>
      </c>
      <c r="E1582" s="39" t="s">
        <v>5757</v>
      </c>
      <c r="F1582" s="77" t="s">
        <v>2215</v>
      </c>
      <c r="G1582" s="76" t="s">
        <v>2202</v>
      </c>
      <c r="H1582" s="76">
        <v>16</v>
      </c>
      <c r="I1582" s="39"/>
      <c r="J1582" s="39" t="s">
        <v>2195</v>
      </c>
      <c r="K1582" s="504">
        <v>46</v>
      </c>
      <c r="L1582" s="40" t="s">
        <v>5653</v>
      </c>
      <c r="M1582" s="76" t="s">
        <v>5758</v>
      </c>
    </row>
    <row r="1583" spans="1:13" hidden="1">
      <c r="A1583" s="39" t="s">
        <v>5652</v>
      </c>
      <c r="B1583" s="536" t="s">
        <v>5759</v>
      </c>
      <c r="C1583" s="39"/>
      <c r="D1583" s="504" t="s">
        <v>5759</v>
      </c>
      <c r="E1583" s="39" t="s">
        <v>5760</v>
      </c>
      <c r="F1583" s="77" t="s">
        <v>2193</v>
      </c>
      <c r="G1583" s="76" t="s">
        <v>2202</v>
      </c>
      <c r="H1583" s="76">
        <v>25</v>
      </c>
      <c r="I1583" s="39"/>
      <c r="J1583" s="39" t="s">
        <v>2195</v>
      </c>
      <c r="K1583" s="76">
        <v>47</v>
      </c>
      <c r="L1583" s="40" t="s">
        <v>5653</v>
      </c>
      <c r="M1583" s="76" t="s">
        <v>5761</v>
      </c>
    </row>
    <row r="1584" spans="1:13" hidden="1">
      <c r="A1584" s="39" t="s">
        <v>5652</v>
      </c>
      <c r="B1584" s="536" t="s">
        <v>5762</v>
      </c>
      <c r="C1584" s="39"/>
      <c r="D1584" s="504" t="s">
        <v>5762</v>
      </c>
      <c r="E1584" s="39" t="s">
        <v>5763</v>
      </c>
      <c r="F1584" s="77" t="s">
        <v>2215</v>
      </c>
      <c r="G1584" s="76" t="s">
        <v>2231</v>
      </c>
      <c r="H1584" s="76" t="s">
        <v>5266</v>
      </c>
      <c r="I1584" s="39"/>
      <c r="J1584" s="39" t="s">
        <v>2195</v>
      </c>
      <c r="K1584" s="76">
        <v>48</v>
      </c>
      <c r="L1584" s="40" t="s">
        <v>5653</v>
      </c>
      <c r="M1584" s="76" t="s">
        <v>5764</v>
      </c>
    </row>
    <row r="1585" spans="1:13" hidden="1">
      <c r="A1585" s="39" t="s">
        <v>5652</v>
      </c>
      <c r="B1585" s="536" t="s">
        <v>5765</v>
      </c>
      <c r="C1585" s="39"/>
      <c r="D1585" s="504" t="s">
        <v>5765</v>
      </c>
      <c r="E1585" s="39" t="s">
        <v>5766</v>
      </c>
      <c r="F1585" s="77" t="s">
        <v>2193</v>
      </c>
      <c r="G1585" s="76" t="s">
        <v>2231</v>
      </c>
      <c r="H1585" s="76" t="s">
        <v>5266</v>
      </c>
      <c r="I1585" s="39"/>
      <c r="J1585" s="39" t="s">
        <v>2195</v>
      </c>
      <c r="K1585" s="504">
        <v>49</v>
      </c>
      <c r="L1585" s="40" t="s">
        <v>5653</v>
      </c>
      <c r="M1585" s="76" t="s">
        <v>5767</v>
      </c>
    </row>
    <row r="1586" spans="1:13" hidden="1">
      <c r="A1586" s="39" t="s">
        <v>5652</v>
      </c>
      <c r="B1586" s="536" t="s">
        <v>5768</v>
      </c>
      <c r="C1586" s="39"/>
      <c r="D1586" s="504" t="s">
        <v>5768</v>
      </c>
      <c r="E1586" s="39" t="s">
        <v>5769</v>
      </c>
      <c r="F1586" s="77" t="s">
        <v>2215</v>
      </c>
      <c r="G1586" s="76" t="s">
        <v>2231</v>
      </c>
      <c r="H1586" s="76" t="s">
        <v>5266</v>
      </c>
      <c r="I1586" s="39"/>
      <c r="J1586" s="39" t="s">
        <v>2195</v>
      </c>
      <c r="K1586" s="504">
        <v>50</v>
      </c>
      <c r="L1586" s="40" t="s">
        <v>5653</v>
      </c>
      <c r="M1586" s="76" t="s">
        <v>5770</v>
      </c>
    </row>
    <row r="1587" spans="1:13" hidden="1">
      <c r="A1587" s="39" t="s">
        <v>5652</v>
      </c>
      <c r="B1587" s="536" t="s">
        <v>5771</v>
      </c>
      <c r="C1587" s="39"/>
      <c r="D1587" s="504" t="s">
        <v>5771</v>
      </c>
      <c r="E1587" s="39" t="s">
        <v>5772</v>
      </c>
      <c r="F1587" s="77" t="s">
        <v>2193</v>
      </c>
      <c r="G1587" s="76" t="s">
        <v>2231</v>
      </c>
      <c r="H1587" s="76" t="s">
        <v>5266</v>
      </c>
      <c r="I1587" s="39"/>
      <c r="J1587" s="39" t="s">
        <v>2195</v>
      </c>
      <c r="K1587" s="76">
        <v>51</v>
      </c>
      <c r="L1587" s="40" t="s">
        <v>5653</v>
      </c>
      <c r="M1587" s="76" t="s">
        <v>5773</v>
      </c>
    </row>
    <row r="1588" spans="1:13" hidden="1">
      <c r="A1588" s="39" t="s">
        <v>5652</v>
      </c>
      <c r="B1588" s="536"/>
      <c r="C1588" s="39"/>
      <c r="D1588" s="504"/>
      <c r="E1588" s="39" t="s">
        <v>5774</v>
      </c>
      <c r="F1588" s="77" t="s">
        <v>2215</v>
      </c>
      <c r="G1588" s="76" t="s">
        <v>2231</v>
      </c>
      <c r="H1588" s="76" t="s">
        <v>5266</v>
      </c>
      <c r="I1588" s="39"/>
      <c r="J1588" s="39" t="s">
        <v>2195</v>
      </c>
      <c r="K1588" s="76">
        <v>52</v>
      </c>
      <c r="L1588" s="40" t="s">
        <v>5653</v>
      </c>
      <c r="M1588" s="76" t="s">
        <v>5775</v>
      </c>
    </row>
    <row r="1589" spans="1:13" hidden="1">
      <c r="A1589" s="39" t="s">
        <v>5652</v>
      </c>
      <c r="B1589" s="536"/>
      <c r="C1589" s="39"/>
      <c r="D1589" s="504"/>
      <c r="E1589" s="39" t="s">
        <v>5776</v>
      </c>
      <c r="F1589" s="77" t="s">
        <v>2215</v>
      </c>
      <c r="G1589" s="76" t="s">
        <v>2231</v>
      </c>
      <c r="H1589" s="76" t="s">
        <v>5266</v>
      </c>
      <c r="I1589" s="39"/>
      <c r="J1589" s="39" t="s">
        <v>2195</v>
      </c>
      <c r="K1589" s="504">
        <v>53</v>
      </c>
      <c r="L1589" s="40" t="s">
        <v>5653</v>
      </c>
      <c r="M1589" s="76" t="s">
        <v>5777</v>
      </c>
    </row>
    <row r="1590" spans="1:13" hidden="1">
      <c r="A1590" s="39" t="s">
        <v>5652</v>
      </c>
      <c r="B1590" s="536"/>
      <c r="C1590" s="39"/>
      <c r="D1590" s="504"/>
      <c r="E1590" s="39" t="s">
        <v>5778</v>
      </c>
      <c r="F1590" s="77" t="s">
        <v>2215</v>
      </c>
      <c r="G1590" s="76" t="s">
        <v>2231</v>
      </c>
      <c r="H1590" s="76" t="s">
        <v>5266</v>
      </c>
      <c r="I1590" s="39"/>
      <c r="J1590" s="39" t="s">
        <v>2195</v>
      </c>
      <c r="K1590" s="504">
        <v>54</v>
      </c>
      <c r="L1590" s="40" t="s">
        <v>5653</v>
      </c>
      <c r="M1590" s="76" t="s">
        <v>5779</v>
      </c>
    </row>
    <row r="1591" spans="1:13" hidden="1">
      <c r="A1591" s="39" t="s">
        <v>5652</v>
      </c>
      <c r="B1591" s="536"/>
      <c r="C1591" s="39"/>
      <c r="D1591" s="504"/>
      <c r="E1591" s="39" t="s">
        <v>5780</v>
      </c>
      <c r="F1591" s="77" t="s">
        <v>2215</v>
      </c>
      <c r="G1591" s="76" t="s">
        <v>2231</v>
      </c>
      <c r="H1591" s="76" t="s">
        <v>5266</v>
      </c>
      <c r="I1591" s="39"/>
      <c r="J1591" s="39" t="s">
        <v>2195</v>
      </c>
      <c r="K1591" s="76">
        <v>55</v>
      </c>
      <c r="L1591" s="40" t="s">
        <v>5653</v>
      </c>
      <c r="M1591" s="76" t="s">
        <v>5781</v>
      </c>
    </row>
    <row r="1592" spans="1:13" hidden="1">
      <c r="A1592" s="39" t="s">
        <v>5652</v>
      </c>
      <c r="B1592" s="536"/>
      <c r="C1592" s="39"/>
      <c r="D1592" s="504"/>
      <c r="E1592" s="39" t="s">
        <v>5782</v>
      </c>
      <c r="F1592" s="77" t="s">
        <v>2215</v>
      </c>
      <c r="G1592" s="76" t="s">
        <v>2231</v>
      </c>
      <c r="H1592" s="76" t="s">
        <v>5266</v>
      </c>
      <c r="I1592" s="39"/>
      <c r="J1592" s="39" t="s">
        <v>2195</v>
      </c>
      <c r="K1592" s="504">
        <v>56</v>
      </c>
      <c r="L1592" s="40" t="s">
        <v>5653</v>
      </c>
      <c r="M1592" s="76" t="s">
        <v>5783</v>
      </c>
    </row>
    <row r="1593" spans="1:13" hidden="1">
      <c r="A1593" s="39" t="s">
        <v>5652</v>
      </c>
      <c r="B1593" s="536" t="s">
        <v>5784</v>
      </c>
      <c r="C1593" s="39"/>
      <c r="D1593" s="504" t="s">
        <v>5784</v>
      </c>
      <c r="E1593" s="39" t="s">
        <v>5785</v>
      </c>
      <c r="F1593" s="77" t="s">
        <v>2193</v>
      </c>
      <c r="G1593" s="76" t="s">
        <v>2231</v>
      </c>
      <c r="H1593" s="76" t="s">
        <v>5750</v>
      </c>
      <c r="I1593" s="39"/>
      <c r="J1593" s="39" t="s">
        <v>2195</v>
      </c>
      <c r="K1593" s="504">
        <v>57</v>
      </c>
      <c r="L1593" s="40" t="s">
        <v>5653</v>
      </c>
      <c r="M1593" s="76" t="s">
        <v>5786</v>
      </c>
    </row>
    <row r="1594" spans="1:13" hidden="1">
      <c r="A1594" s="39" t="s">
        <v>5652</v>
      </c>
      <c r="B1594" s="536" t="s">
        <v>5787</v>
      </c>
      <c r="C1594" s="39"/>
      <c r="D1594" s="504" t="s">
        <v>5787</v>
      </c>
      <c r="E1594" s="39" t="s">
        <v>5788</v>
      </c>
      <c r="F1594" s="77" t="s">
        <v>2193</v>
      </c>
      <c r="G1594" s="76" t="s">
        <v>2231</v>
      </c>
      <c r="H1594" s="76" t="s">
        <v>5750</v>
      </c>
      <c r="I1594" s="39"/>
      <c r="J1594" s="39" t="s">
        <v>2195</v>
      </c>
      <c r="K1594" s="76">
        <v>58</v>
      </c>
      <c r="L1594" s="40" t="s">
        <v>5653</v>
      </c>
      <c r="M1594" s="76" t="s">
        <v>5789</v>
      </c>
    </row>
    <row r="1595" spans="1:13" hidden="1">
      <c r="A1595" s="39" t="s">
        <v>5652</v>
      </c>
      <c r="B1595" s="536" t="s">
        <v>5790</v>
      </c>
      <c r="C1595" s="39"/>
      <c r="D1595" s="504" t="s">
        <v>5790</v>
      </c>
      <c r="E1595" s="39" t="s">
        <v>5791</v>
      </c>
      <c r="F1595" s="77" t="s">
        <v>2193</v>
      </c>
      <c r="G1595" s="76" t="s">
        <v>2231</v>
      </c>
      <c r="H1595" s="76" t="s">
        <v>5750</v>
      </c>
      <c r="I1595" s="39"/>
      <c r="J1595" s="39" t="s">
        <v>2195</v>
      </c>
      <c r="K1595" s="76">
        <v>59</v>
      </c>
      <c r="L1595" s="40" t="s">
        <v>5653</v>
      </c>
      <c r="M1595" s="76" t="s">
        <v>5792</v>
      </c>
    </row>
    <row r="1596" spans="1:13" hidden="1">
      <c r="A1596" s="39" t="s">
        <v>5652</v>
      </c>
      <c r="B1596" s="536" t="s">
        <v>5793</v>
      </c>
      <c r="C1596" s="39"/>
      <c r="D1596" s="504" t="s">
        <v>5793</v>
      </c>
      <c r="E1596" s="39" t="s">
        <v>5794</v>
      </c>
      <c r="F1596" s="77" t="s">
        <v>2215</v>
      </c>
      <c r="G1596" s="496" t="s">
        <v>2194</v>
      </c>
      <c r="H1596" s="76">
        <v>10</v>
      </c>
      <c r="I1596" s="39"/>
      <c r="J1596" s="39" t="s">
        <v>2195</v>
      </c>
      <c r="K1596" s="504">
        <v>60</v>
      </c>
      <c r="L1596" s="40" t="s">
        <v>5653</v>
      </c>
      <c r="M1596" s="76" t="s">
        <v>5795</v>
      </c>
    </row>
    <row r="1597" spans="1:13" hidden="1">
      <c r="A1597" s="39" t="s">
        <v>5652</v>
      </c>
      <c r="B1597" s="536" t="s">
        <v>5796</v>
      </c>
      <c r="C1597" s="39"/>
      <c r="D1597" s="504" t="s">
        <v>5796</v>
      </c>
      <c r="E1597" s="39" t="s">
        <v>5797</v>
      </c>
      <c r="F1597" s="77" t="s">
        <v>2215</v>
      </c>
      <c r="G1597" s="76" t="s">
        <v>2231</v>
      </c>
      <c r="H1597" s="76" t="s">
        <v>5750</v>
      </c>
      <c r="I1597" s="39"/>
      <c r="J1597" s="39" t="s">
        <v>2195</v>
      </c>
      <c r="K1597" s="504">
        <v>61</v>
      </c>
      <c r="L1597" s="40" t="s">
        <v>5653</v>
      </c>
      <c r="M1597" s="76" t="s">
        <v>5798</v>
      </c>
    </row>
    <row r="1598" spans="1:13" hidden="1">
      <c r="A1598" s="39" t="s">
        <v>5652</v>
      </c>
      <c r="B1598" s="536" t="s">
        <v>5799</v>
      </c>
      <c r="C1598" s="39"/>
      <c r="D1598" s="504" t="s">
        <v>5799</v>
      </c>
      <c r="E1598" s="39" t="s">
        <v>5800</v>
      </c>
      <c r="F1598" s="77" t="s">
        <v>2193</v>
      </c>
      <c r="G1598" s="76" t="s">
        <v>2202</v>
      </c>
      <c r="H1598" s="76">
        <v>180</v>
      </c>
      <c r="I1598" s="39"/>
      <c r="J1598" s="39" t="s">
        <v>2195</v>
      </c>
      <c r="K1598" s="76">
        <v>62</v>
      </c>
      <c r="L1598" s="40" t="s">
        <v>5653</v>
      </c>
      <c r="M1598" s="76" t="s">
        <v>5801</v>
      </c>
    </row>
    <row r="1599" spans="1:13" hidden="1">
      <c r="A1599" s="39" t="s">
        <v>5652</v>
      </c>
      <c r="B1599" s="536" t="s">
        <v>5802</v>
      </c>
      <c r="C1599" s="39"/>
      <c r="D1599" s="504" t="s">
        <v>5802</v>
      </c>
      <c r="E1599" s="39" t="s">
        <v>5803</v>
      </c>
      <c r="F1599" s="77" t="s">
        <v>2215</v>
      </c>
      <c r="G1599" s="76" t="s">
        <v>2202</v>
      </c>
      <c r="H1599" s="76">
        <v>60</v>
      </c>
      <c r="I1599" s="39"/>
      <c r="J1599" s="39" t="s">
        <v>2195</v>
      </c>
      <c r="K1599" s="76">
        <v>63</v>
      </c>
      <c r="L1599" s="40" t="s">
        <v>5653</v>
      </c>
      <c r="M1599" s="76" t="s">
        <v>5802</v>
      </c>
    </row>
    <row r="1600" spans="1:13" hidden="1">
      <c r="A1600" s="39" t="s">
        <v>5652</v>
      </c>
      <c r="B1600" s="536" t="s">
        <v>5804</v>
      </c>
      <c r="C1600" s="39"/>
      <c r="D1600" s="504" t="s">
        <v>5804</v>
      </c>
      <c r="E1600" s="39" t="s">
        <v>5805</v>
      </c>
      <c r="F1600" s="77" t="s">
        <v>2215</v>
      </c>
      <c r="G1600" s="76" t="s">
        <v>2202</v>
      </c>
      <c r="H1600" s="76">
        <v>60</v>
      </c>
      <c r="I1600" s="39"/>
      <c r="J1600" s="39" t="s">
        <v>2195</v>
      </c>
      <c r="K1600" s="504">
        <v>64</v>
      </c>
      <c r="L1600" s="40" t="s">
        <v>5653</v>
      </c>
      <c r="M1600" s="76" t="s">
        <v>5804</v>
      </c>
    </row>
    <row r="1601" spans="1:13" hidden="1">
      <c r="A1601" s="39" t="s">
        <v>5652</v>
      </c>
      <c r="B1601" s="536" t="s">
        <v>149</v>
      </c>
      <c r="C1601" s="496" t="s">
        <v>149</v>
      </c>
      <c r="D1601" s="504"/>
      <c r="E1601" s="39"/>
      <c r="F1601" s="543" t="s">
        <v>2193</v>
      </c>
      <c r="G1601" s="496" t="s">
        <v>2308</v>
      </c>
      <c r="H1601" s="504">
        <v>26</v>
      </c>
      <c r="I1601" s="39"/>
      <c r="J1601" s="39" t="s">
        <v>2195</v>
      </c>
      <c r="K1601" s="504">
        <v>65</v>
      </c>
      <c r="L1601" s="40" t="s">
        <v>5653</v>
      </c>
      <c r="M1601" s="496" t="s">
        <v>149</v>
      </c>
    </row>
    <row r="1602" spans="1:13" hidden="1">
      <c r="A1602" s="39" t="s">
        <v>5652</v>
      </c>
      <c r="B1602" s="536" t="s">
        <v>151</v>
      </c>
      <c r="C1602" s="496" t="s">
        <v>151</v>
      </c>
      <c r="D1602" s="504"/>
      <c r="E1602" s="39"/>
      <c r="F1602" s="543" t="s">
        <v>2193</v>
      </c>
      <c r="G1602" s="496" t="s">
        <v>2202</v>
      </c>
      <c r="H1602" s="504">
        <v>10</v>
      </c>
      <c r="I1602" s="39"/>
      <c r="J1602" s="39" t="s">
        <v>2195</v>
      </c>
      <c r="K1602" s="76">
        <v>66</v>
      </c>
      <c r="L1602" s="40" t="s">
        <v>5653</v>
      </c>
      <c r="M1602" s="496" t="s">
        <v>151</v>
      </c>
    </row>
    <row r="1603" spans="1:13" hidden="1">
      <c r="A1603" s="39" t="s">
        <v>5652</v>
      </c>
      <c r="B1603" s="536" t="s">
        <v>153</v>
      </c>
      <c r="C1603" s="496" t="s">
        <v>153</v>
      </c>
      <c r="D1603" s="504"/>
      <c r="E1603" s="39"/>
      <c r="F1603" s="543" t="s">
        <v>2193</v>
      </c>
      <c r="G1603" s="496" t="s">
        <v>2202</v>
      </c>
      <c r="H1603" s="504">
        <v>4</v>
      </c>
      <c r="I1603" s="39"/>
      <c r="J1603" s="39" t="s">
        <v>2195</v>
      </c>
      <c r="K1603" s="504">
        <v>67</v>
      </c>
      <c r="L1603" s="40" t="s">
        <v>5653</v>
      </c>
      <c r="M1603" s="496" t="s">
        <v>153</v>
      </c>
    </row>
    <row r="1604" spans="1:13" hidden="1">
      <c r="A1604" s="39" t="s">
        <v>5652</v>
      </c>
      <c r="B1604" s="536" t="s">
        <v>155</v>
      </c>
      <c r="C1604" s="496" t="s">
        <v>155</v>
      </c>
      <c r="D1604" s="504"/>
      <c r="E1604" s="39"/>
      <c r="F1604" s="543" t="s">
        <v>2193</v>
      </c>
      <c r="G1604" s="496" t="s">
        <v>2202</v>
      </c>
      <c r="H1604" s="504">
        <v>2</v>
      </c>
      <c r="I1604" s="39"/>
      <c r="J1604" s="39" t="s">
        <v>2195</v>
      </c>
      <c r="K1604" s="504">
        <v>68</v>
      </c>
      <c r="L1604" s="40" t="s">
        <v>5653</v>
      </c>
      <c r="M1604" s="496" t="s">
        <v>155</v>
      </c>
    </row>
    <row r="1605" spans="1:13" hidden="1">
      <c r="A1605" s="39" t="s">
        <v>5652</v>
      </c>
      <c r="B1605" s="536" t="s">
        <v>157</v>
      </c>
      <c r="C1605" s="496" t="s">
        <v>157</v>
      </c>
      <c r="D1605" s="504"/>
      <c r="E1605" s="39"/>
      <c r="F1605" s="543" t="s">
        <v>2193</v>
      </c>
      <c r="G1605" s="496" t="s">
        <v>2202</v>
      </c>
      <c r="H1605" s="504">
        <v>2</v>
      </c>
      <c r="I1605" s="39"/>
      <c r="J1605" s="39" t="s">
        <v>2195</v>
      </c>
      <c r="K1605" s="76">
        <v>69</v>
      </c>
      <c r="L1605" s="40" t="s">
        <v>5653</v>
      </c>
      <c r="M1605" s="496" t="s">
        <v>157</v>
      </c>
    </row>
    <row r="1606" spans="1:13" hidden="1">
      <c r="A1606" s="39" t="s">
        <v>5806</v>
      </c>
      <c r="B1606" s="536" t="s">
        <v>34</v>
      </c>
      <c r="C1606" s="496" t="s">
        <v>34</v>
      </c>
      <c r="D1606" s="504"/>
      <c r="E1606" s="496"/>
      <c r="F1606" s="543" t="s">
        <v>2193</v>
      </c>
      <c r="G1606" s="496" t="s">
        <v>2194</v>
      </c>
      <c r="H1606" s="504">
        <v>8</v>
      </c>
      <c r="I1606" s="40"/>
      <c r="J1606" s="39" t="s">
        <v>2195</v>
      </c>
      <c r="K1606" s="504">
        <v>1</v>
      </c>
      <c r="L1606" s="40" t="s">
        <v>5807</v>
      </c>
      <c r="M1606" s="496" t="s">
        <v>34</v>
      </c>
    </row>
    <row r="1607" spans="1:13" hidden="1">
      <c r="A1607" s="39" t="s">
        <v>5806</v>
      </c>
      <c r="B1607" s="536" t="s">
        <v>5190</v>
      </c>
      <c r="C1607" s="496"/>
      <c r="D1607" s="504" t="s">
        <v>5190</v>
      </c>
      <c r="E1607" s="496" t="s">
        <v>5191</v>
      </c>
      <c r="F1607" s="77" t="s">
        <v>3178</v>
      </c>
      <c r="G1607" s="10" t="s">
        <v>2202</v>
      </c>
      <c r="H1607" s="76">
        <v>12</v>
      </c>
      <c r="I1607" s="40"/>
      <c r="J1607" s="39" t="s">
        <v>2195</v>
      </c>
      <c r="K1607" s="504">
        <v>2</v>
      </c>
      <c r="L1607" s="40" t="s">
        <v>5807</v>
      </c>
      <c r="M1607" s="76" t="s">
        <v>5192</v>
      </c>
    </row>
    <row r="1608" spans="1:13" hidden="1">
      <c r="A1608" s="39" t="s">
        <v>5806</v>
      </c>
      <c r="B1608" s="536" t="s">
        <v>147</v>
      </c>
      <c r="C1608" s="496"/>
      <c r="D1608" s="504" t="s">
        <v>147</v>
      </c>
      <c r="E1608" s="496" t="s">
        <v>364</v>
      </c>
      <c r="F1608" s="77" t="s">
        <v>2193</v>
      </c>
      <c r="G1608" s="10" t="s">
        <v>2202</v>
      </c>
      <c r="H1608" s="76">
        <v>20</v>
      </c>
      <c r="I1608" s="40"/>
      <c r="J1608" s="39" t="s">
        <v>2195</v>
      </c>
      <c r="K1608" s="76">
        <v>3</v>
      </c>
      <c r="L1608" s="40" t="s">
        <v>5807</v>
      </c>
      <c r="M1608" s="76" t="s">
        <v>5808</v>
      </c>
    </row>
    <row r="1609" spans="1:13" hidden="1">
      <c r="A1609" s="39" t="s">
        <v>5806</v>
      </c>
      <c r="B1609" s="536" t="s">
        <v>5809</v>
      </c>
      <c r="C1609" s="496"/>
      <c r="D1609" s="504" t="s">
        <v>5809</v>
      </c>
      <c r="E1609" s="496" t="s">
        <v>5810</v>
      </c>
      <c r="F1609" s="77" t="s">
        <v>2193</v>
      </c>
      <c r="G1609" s="10" t="s">
        <v>2202</v>
      </c>
      <c r="H1609" s="76">
        <v>2</v>
      </c>
      <c r="I1609" s="40"/>
      <c r="J1609" s="39" t="s">
        <v>2195</v>
      </c>
      <c r="K1609" s="504">
        <v>4</v>
      </c>
      <c r="L1609" s="40" t="s">
        <v>5807</v>
      </c>
      <c r="M1609" s="76" t="s">
        <v>5811</v>
      </c>
    </row>
    <row r="1610" spans="1:13" hidden="1">
      <c r="A1610" s="39" t="s">
        <v>5806</v>
      </c>
      <c r="B1610" s="536" t="s">
        <v>41</v>
      </c>
      <c r="C1610" s="516"/>
      <c r="D1610" s="504" t="s">
        <v>41</v>
      </c>
      <c r="E1610" s="39" t="s">
        <v>38</v>
      </c>
      <c r="F1610" s="77" t="s">
        <v>3178</v>
      </c>
      <c r="G1610" s="10" t="s">
        <v>2202</v>
      </c>
      <c r="H1610" s="76">
        <v>12</v>
      </c>
      <c r="I1610" s="39"/>
      <c r="J1610" s="39" t="s">
        <v>2195</v>
      </c>
      <c r="K1610" s="504">
        <v>5</v>
      </c>
      <c r="L1610" s="40" t="s">
        <v>5807</v>
      </c>
      <c r="M1610" s="76" t="s">
        <v>5480</v>
      </c>
    </row>
    <row r="1611" spans="1:13" hidden="1">
      <c r="A1611" s="39" t="s">
        <v>5806</v>
      </c>
      <c r="B1611" s="536" t="s">
        <v>5812</v>
      </c>
      <c r="C1611" s="516"/>
      <c r="D1611" s="504" t="s">
        <v>5812</v>
      </c>
      <c r="E1611" s="60" t="s">
        <v>5813</v>
      </c>
      <c r="F1611" s="77" t="s">
        <v>2215</v>
      </c>
      <c r="G1611" s="10" t="s">
        <v>2202</v>
      </c>
      <c r="H1611" s="76">
        <v>12</v>
      </c>
      <c r="I1611" s="39"/>
      <c r="J1611" s="39" t="s">
        <v>2195</v>
      </c>
      <c r="K1611" s="76">
        <v>6</v>
      </c>
      <c r="L1611" s="40" t="s">
        <v>5807</v>
      </c>
      <c r="M1611" s="76" t="s">
        <v>5257</v>
      </c>
    </row>
    <row r="1612" spans="1:13" hidden="1">
      <c r="A1612" s="39" t="s">
        <v>5806</v>
      </c>
      <c r="B1612" s="536" t="s">
        <v>1624</v>
      </c>
      <c r="C1612" s="516"/>
      <c r="D1612" s="504" t="s">
        <v>1624</v>
      </c>
      <c r="E1612" s="39" t="s">
        <v>902</v>
      </c>
      <c r="F1612" s="77" t="s">
        <v>2215</v>
      </c>
      <c r="G1612" s="10" t="s">
        <v>2202</v>
      </c>
      <c r="H1612" s="76">
        <v>2</v>
      </c>
      <c r="I1612" s="39"/>
      <c r="J1612" s="39" t="s">
        <v>2195</v>
      </c>
      <c r="K1612" s="504">
        <v>7</v>
      </c>
      <c r="L1612" s="40" t="s">
        <v>5807</v>
      </c>
      <c r="M1612" s="76" t="s">
        <v>5291</v>
      </c>
    </row>
    <row r="1613" spans="1:13" hidden="1">
      <c r="A1613" s="39" t="s">
        <v>5806</v>
      </c>
      <c r="B1613" s="536" t="s">
        <v>5814</v>
      </c>
      <c r="C1613" s="516"/>
      <c r="D1613" s="504" t="s">
        <v>5814</v>
      </c>
      <c r="E1613" s="39" t="s">
        <v>5815</v>
      </c>
      <c r="F1613" s="77" t="s">
        <v>2215</v>
      </c>
      <c r="G1613" s="10" t="s">
        <v>2202</v>
      </c>
      <c r="H1613" s="76">
        <v>1</v>
      </c>
      <c r="I1613" s="39"/>
      <c r="J1613" s="39" t="s">
        <v>2195</v>
      </c>
      <c r="K1613" s="504">
        <v>8</v>
      </c>
      <c r="L1613" s="40" t="s">
        <v>5807</v>
      </c>
      <c r="M1613" s="76" t="s">
        <v>5816</v>
      </c>
    </row>
    <row r="1614" spans="1:13" hidden="1">
      <c r="A1614" s="39" t="s">
        <v>5806</v>
      </c>
      <c r="B1614" s="536" t="s">
        <v>293</v>
      </c>
      <c r="C1614" s="516"/>
      <c r="D1614" s="504" t="s">
        <v>293</v>
      </c>
      <c r="E1614" s="39" t="s">
        <v>211</v>
      </c>
      <c r="F1614" s="77" t="s">
        <v>3178</v>
      </c>
      <c r="G1614" s="10" t="s">
        <v>2202</v>
      </c>
      <c r="H1614" s="76">
        <v>3</v>
      </c>
      <c r="I1614" s="39"/>
      <c r="J1614" s="39" t="s">
        <v>2195</v>
      </c>
      <c r="K1614" s="76">
        <v>9</v>
      </c>
      <c r="L1614" s="40" t="s">
        <v>5807</v>
      </c>
      <c r="M1614" s="76" t="s">
        <v>5817</v>
      </c>
    </row>
    <row r="1615" spans="1:13" hidden="1">
      <c r="A1615" s="39" t="s">
        <v>5806</v>
      </c>
      <c r="B1615" s="536" t="s">
        <v>1865</v>
      </c>
      <c r="C1615" s="516"/>
      <c r="D1615" s="504" t="s">
        <v>1865</v>
      </c>
      <c r="E1615" s="60" t="s">
        <v>1225</v>
      </c>
      <c r="F1615" s="77" t="s">
        <v>2193</v>
      </c>
      <c r="G1615" s="10" t="s">
        <v>2202</v>
      </c>
      <c r="H1615" s="76">
        <v>6</v>
      </c>
      <c r="I1615" s="39"/>
      <c r="J1615" s="39" t="s">
        <v>2195</v>
      </c>
      <c r="K1615" s="504">
        <v>10</v>
      </c>
      <c r="L1615" s="40" t="s">
        <v>5807</v>
      </c>
      <c r="M1615" s="76" t="s">
        <v>5327</v>
      </c>
    </row>
    <row r="1616" spans="1:13" hidden="1">
      <c r="A1616" s="39" t="s">
        <v>5806</v>
      </c>
      <c r="B1616" s="536" t="s">
        <v>5667</v>
      </c>
      <c r="C1616" s="516"/>
      <c r="D1616" s="504" t="s">
        <v>5667</v>
      </c>
      <c r="E1616" s="39" t="s">
        <v>5668</v>
      </c>
      <c r="F1616" s="77" t="s">
        <v>2193</v>
      </c>
      <c r="G1616" s="76" t="s">
        <v>2228</v>
      </c>
      <c r="H1616" s="76">
        <v>5</v>
      </c>
      <c r="I1616" s="39"/>
      <c r="J1616" s="39" t="s">
        <v>2195</v>
      </c>
      <c r="K1616" s="504">
        <v>11</v>
      </c>
      <c r="L1616" s="40" t="s">
        <v>5807</v>
      </c>
      <c r="M1616" s="76" t="s">
        <v>5669</v>
      </c>
    </row>
    <row r="1617" spans="1:13" hidden="1">
      <c r="A1617" s="39" t="s">
        <v>5806</v>
      </c>
      <c r="B1617" s="536" t="s">
        <v>5485</v>
      </c>
      <c r="C1617" s="516"/>
      <c r="D1617" s="504" t="s">
        <v>5485</v>
      </c>
      <c r="E1617" s="39" t="s">
        <v>5486</v>
      </c>
      <c r="F1617" s="77" t="s">
        <v>2193</v>
      </c>
      <c r="G1617" s="10" t="s">
        <v>2202</v>
      </c>
      <c r="H1617" s="76">
        <v>15</v>
      </c>
      <c r="I1617" s="39"/>
      <c r="J1617" s="39" t="s">
        <v>2195</v>
      </c>
      <c r="K1617" s="76">
        <v>12</v>
      </c>
      <c r="L1617" s="40" t="s">
        <v>5807</v>
      </c>
      <c r="M1617" s="76" t="s">
        <v>5337</v>
      </c>
    </row>
    <row r="1618" spans="1:13" hidden="1">
      <c r="A1618" s="39" t="s">
        <v>5806</v>
      </c>
      <c r="B1618" s="536" t="s">
        <v>5449</v>
      </c>
      <c r="C1618" s="516"/>
      <c r="D1618" s="504" t="s">
        <v>5449</v>
      </c>
      <c r="E1618" s="39" t="s">
        <v>5818</v>
      </c>
      <c r="F1618" s="77" t="s">
        <v>2215</v>
      </c>
      <c r="G1618" s="76" t="s">
        <v>2231</v>
      </c>
      <c r="H1618" s="76" t="s">
        <v>5400</v>
      </c>
      <c r="I1618" s="39"/>
      <c r="J1618" s="39" t="s">
        <v>2195</v>
      </c>
      <c r="K1618" s="504">
        <v>13</v>
      </c>
      <c r="L1618" s="40" t="s">
        <v>5807</v>
      </c>
      <c r="M1618" s="76" t="s">
        <v>5451</v>
      </c>
    </row>
    <row r="1619" spans="1:13" hidden="1">
      <c r="A1619" s="39" t="s">
        <v>5806</v>
      </c>
      <c r="B1619" s="536" t="s">
        <v>5446</v>
      </c>
      <c r="C1619" s="516"/>
      <c r="D1619" s="504" t="s">
        <v>5446</v>
      </c>
      <c r="E1619" s="39" t="s">
        <v>5447</v>
      </c>
      <c r="F1619" s="77" t="s">
        <v>2215</v>
      </c>
      <c r="G1619" s="76" t="s">
        <v>2231</v>
      </c>
      <c r="H1619" s="76" t="s">
        <v>5400</v>
      </c>
      <c r="I1619" s="39"/>
      <c r="J1619" s="39" t="s">
        <v>2195</v>
      </c>
      <c r="K1619" s="504">
        <v>14</v>
      </c>
      <c r="L1619" s="40" t="s">
        <v>5807</v>
      </c>
      <c r="M1619" s="76" t="s">
        <v>5448</v>
      </c>
    </row>
    <row r="1620" spans="1:13" hidden="1">
      <c r="A1620" s="39" t="s">
        <v>5806</v>
      </c>
      <c r="B1620" s="536" t="s">
        <v>5819</v>
      </c>
      <c r="C1620" s="516"/>
      <c r="D1620" s="504" t="s">
        <v>5819</v>
      </c>
      <c r="E1620" s="39" t="s">
        <v>5820</v>
      </c>
      <c r="F1620" s="77" t="s">
        <v>2215</v>
      </c>
      <c r="G1620" s="76" t="s">
        <v>2231</v>
      </c>
      <c r="H1620" s="76" t="s">
        <v>5400</v>
      </c>
      <c r="I1620" s="39"/>
      <c r="J1620" s="39" t="s">
        <v>2195</v>
      </c>
      <c r="K1620" s="76">
        <v>15</v>
      </c>
      <c r="L1620" s="40" t="s">
        <v>5807</v>
      </c>
      <c r="M1620" s="76" t="s">
        <v>5821</v>
      </c>
    </row>
    <row r="1621" spans="1:13" hidden="1">
      <c r="A1621" s="39" t="s">
        <v>5806</v>
      </c>
      <c r="B1621" s="536" t="s">
        <v>5822</v>
      </c>
      <c r="C1621" s="516"/>
      <c r="D1621" s="504" t="s">
        <v>5822</v>
      </c>
      <c r="E1621" s="39" t="s">
        <v>5823</v>
      </c>
      <c r="F1621" s="77" t="s">
        <v>2215</v>
      </c>
      <c r="G1621" s="76" t="s">
        <v>2231</v>
      </c>
      <c r="H1621" s="76" t="s">
        <v>5400</v>
      </c>
      <c r="I1621" s="39"/>
      <c r="J1621" s="39" t="s">
        <v>2195</v>
      </c>
      <c r="K1621" s="504">
        <v>16</v>
      </c>
      <c r="L1621" s="40" t="s">
        <v>5807</v>
      </c>
      <c r="M1621" s="76" t="s">
        <v>5824</v>
      </c>
    </row>
    <row r="1622" spans="1:13" hidden="1">
      <c r="A1622" s="39" t="s">
        <v>5806</v>
      </c>
      <c r="B1622" s="536" t="s">
        <v>149</v>
      </c>
      <c r="C1622" s="496" t="s">
        <v>149</v>
      </c>
      <c r="D1622" s="504"/>
      <c r="E1622" s="516"/>
      <c r="F1622" s="543" t="s">
        <v>2193</v>
      </c>
      <c r="G1622" s="496" t="s">
        <v>2308</v>
      </c>
      <c r="H1622" s="504">
        <v>26</v>
      </c>
      <c r="I1622" s="39"/>
      <c r="J1622" s="39" t="s">
        <v>2195</v>
      </c>
      <c r="K1622" s="504">
        <v>17</v>
      </c>
      <c r="L1622" s="40" t="s">
        <v>5807</v>
      </c>
      <c r="M1622" s="496" t="s">
        <v>149</v>
      </c>
    </row>
    <row r="1623" spans="1:13" hidden="1">
      <c r="A1623" s="39" t="s">
        <v>5806</v>
      </c>
      <c r="B1623" s="536" t="s">
        <v>151</v>
      </c>
      <c r="C1623" s="496" t="s">
        <v>151</v>
      </c>
      <c r="D1623" s="504"/>
      <c r="E1623" s="516"/>
      <c r="F1623" s="543" t="s">
        <v>2193</v>
      </c>
      <c r="G1623" s="496" t="s">
        <v>2202</v>
      </c>
      <c r="H1623" s="504">
        <v>10</v>
      </c>
      <c r="I1623" s="39"/>
      <c r="J1623" s="39" t="s">
        <v>2195</v>
      </c>
      <c r="K1623" s="76">
        <v>18</v>
      </c>
      <c r="L1623" s="40" t="s">
        <v>5807</v>
      </c>
      <c r="M1623" s="496" t="s">
        <v>151</v>
      </c>
    </row>
    <row r="1624" spans="1:13" hidden="1">
      <c r="A1624" s="39" t="s">
        <v>5806</v>
      </c>
      <c r="B1624" s="536" t="s">
        <v>153</v>
      </c>
      <c r="C1624" s="496" t="s">
        <v>153</v>
      </c>
      <c r="D1624" s="504"/>
      <c r="E1624" s="516"/>
      <c r="F1624" s="543" t="s">
        <v>2193</v>
      </c>
      <c r="G1624" s="496" t="s">
        <v>2202</v>
      </c>
      <c r="H1624" s="504">
        <v>4</v>
      </c>
      <c r="I1624" s="39"/>
      <c r="J1624" s="39" t="s">
        <v>2195</v>
      </c>
      <c r="K1624" s="504">
        <v>19</v>
      </c>
      <c r="L1624" s="40" t="s">
        <v>5807</v>
      </c>
      <c r="M1624" s="496" t="s">
        <v>153</v>
      </c>
    </row>
    <row r="1625" spans="1:13" hidden="1">
      <c r="A1625" s="39" t="s">
        <v>5806</v>
      </c>
      <c r="B1625" s="536" t="s">
        <v>155</v>
      </c>
      <c r="C1625" s="496" t="s">
        <v>155</v>
      </c>
      <c r="D1625" s="504"/>
      <c r="E1625" s="39"/>
      <c r="F1625" s="543" t="s">
        <v>2193</v>
      </c>
      <c r="G1625" s="496" t="s">
        <v>2202</v>
      </c>
      <c r="H1625" s="504">
        <v>2</v>
      </c>
      <c r="I1625" s="39"/>
      <c r="J1625" s="39" t="s">
        <v>2195</v>
      </c>
      <c r="K1625" s="504">
        <v>20</v>
      </c>
      <c r="L1625" s="40" t="s">
        <v>5807</v>
      </c>
      <c r="M1625" s="496" t="s">
        <v>155</v>
      </c>
    </row>
    <row r="1626" spans="1:13" hidden="1">
      <c r="A1626" s="39" t="s">
        <v>5806</v>
      </c>
      <c r="B1626" s="536" t="s">
        <v>157</v>
      </c>
      <c r="C1626" s="496" t="s">
        <v>157</v>
      </c>
      <c r="D1626" s="504"/>
      <c r="E1626" s="39"/>
      <c r="F1626" s="543" t="s">
        <v>2193</v>
      </c>
      <c r="G1626" s="496" t="s">
        <v>2202</v>
      </c>
      <c r="H1626" s="504">
        <v>2</v>
      </c>
      <c r="I1626" s="39"/>
      <c r="J1626" s="39" t="s">
        <v>2195</v>
      </c>
      <c r="K1626" s="76">
        <v>21</v>
      </c>
      <c r="L1626" s="40" t="s">
        <v>5807</v>
      </c>
      <c r="M1626" s="496" t="s">
        <v>157</v>
      </c>
    </row>
    <row r="1627" spans="1:13" hidden="1">
      <c r="A1627" s="39" t="s">
        <v>5825</v>
      </c>
      <c r="B1627" s="536" t="s">
        <v>34</v>
      </c>
      <c r="C1627" s="544" t="s">
        <v>34</v>
      </c>
      <c r="D1627" s="504"/>
      <c r="E1627" s="511"/>
      <c r="F1627" s="545" t="s">
        <v>2193</v>
      </c>
      <c r="G1627" s="544" t="s">
        <v>2194</v>
      </c>
      <c r="H1627" s="544">
        <v>8</v>
      </c>
      <c r="I1627" s="258"/>
      <c r="J1627" s="496" t="s">
        <v>2195</v>
      </c>
      <c r="K1627" s="544">
        <v>1</v>
      </c>
      <c r="L1627" s="546" t="s">
        <v>5826</v>
      </c>
      <c r="M1627" s="544" t="s">
        <v>34</v>
      </c>
    </row>
    <row r="1628" spans="1:13" hidden="1">
      <c r="A1628" s="39" t="s">
        <v>5825</v>
      </c>
      <c r="B1628" s="536" t="s">
        <v>5186</v>
      </c>
      <c r="C1628" s="258"/>
      <c r="D1628" s="504" t="s">
        <v>5186</v>
      </c>
      <c r="E1628" s="258" t="s">
        <v>5187</v>
      </c>
      <c r="F1628" s="543" t="s">
        <v>2193</v>
      </c>
      <c r="G1628" s="45" t="s">
        <v>2194</v>
      </c>
      <c r="H1628" s="76">
        <v>10</v>
      </c>
      <c r="I1628" s="258"/>
      <c r="J1628" s="496" t="s">
        <v>2195</v>
      </c>
      <c r="K1628" s="504">
        <v>2</v>
      </c>
      <c r="L1628" s="546" t="s">
        <v>5826</v>
      </c>
      <c r="M1628" s="504" t="s">
        <v>43</v>
      </c>
    </row>
    <row r="1629" spans="1:13" hidden="1">
      <c r="A1629" s="39" t="s">
        <v>5825</v>
      </c>
      <c r="B1629" s="536" t="s">
        <v>41</v>
      </c>
      <c r="C1629" s="258"/>
      <c r="D1629" s="504" t="s">
        <v>41</v>
      </c>
      <c r="E1629" s="258" t="s">
        <v>38</v>
      </c>
      <c r="F1629" s="543" t="s">
        <v>2193</v>
      </c>
      <c r="G1629" s="45" t="s">
        <v>2202</v>
      </c>
      <c r="H1629" s="76">
        <v>14</v>
      </c>
      <c r="I1629" s="258"/>
      <c r="J1629" s="496" t="s">
        <v>2195</v>
      </c>
      <c r="K1629" s="76">
        <v>3</v>
      </c>
      <c r="L1629" s="546" t="s">
        <v>5826</v>
      </c>
      <c r="M1629" s="504" t="s">
        <v>5480</v>
      </c>
    </row>
    <row r="1630" spans="1:13" hidden="1">
      <c r="A1630" s="39" t="s">
        <v>5825</v>
      </c>
      <c r="B1630" s="536" t="s">
        <v>5190</v>
      </c>
      <c r="C1630" s="258"/>
      <c r="D1630" s="504" t="s">
        <v>5190</v>
      </c>
      <c r="E1630" s="258" t="s">
        <v>5191</v>
      </c>
      <c r="F1630" s="543" t="s">
        <v>2215</v>
      </c>
      <c r="G1630" s="45" t="s">
        <v>2202</v>
      </c>
      <c r="H1630" s="76">
        <v>12</v>
      </c>
      <c r="I1630" s="258"/>
      <c r="J1630" s="496" t="s">
        <v>2195</v>
      </c>
      <c r="K1630" s="544">
        <v>4</v>
      </c>
      <c r="L1630" s="546" t="s">
        <v>5826</v>
      </c>
      <c r="M1630" s="504" t="s">
        <v>5192</v>
      </c>
    </row>
    <row r="1631" spans="1:13" hidden="1">
      <c r="A1631" s="39" t="s">
        <v>5825</v>
      </c>
      <c r="B1631" s="536"/>
      <c r="C1631" s="258"/>
      <c r="D1631" s="504"/>
      <c r="E1631" s="258" t="s">
        <v>5193</v>
      </c>
      <c r="F1631" s="543" t="s">
        <v>2215</v>
      </c>
      <c r="G1631" s="45" t="s">
        <v>2202</v>
      </c>
      <c r="H1631" s="76">
        <v>50</v>
      </c>
      <c r="I1631" s="258"/>
      <c r="J1631" s="496" t="s">
        <v>2195</v>
      </c>
      <c r="K1631" s="504">
        <v>5</v>
      </c>
      <c r="L1631" s="546" t="s">
        <v>5826</v>
      </c>
      <c r="M1631" s="504" t="s">
        <v>5194</v>
      </c>
    </row>
    <row r="1632" spans="1:13" hidden="1">
      <c r="A1632" s="39" t="s">
        <v>5825</v>
      </c>
      <c r="B1632" s="536" t="s">
        <v>5827</v>
      </c>
      <c r="C1632" s="258"/>
      <c r="D1632" s="504" t="s">
        <v>5827</v>
      </c>
      <c r="E1632" s="258" t="s">
        <v>5828</v>
      </c>
      <c r="F1632" s="543" t="s">
        <v>2215</v>
      </c>
      <c r="G1632" s="45" t="s">
        <v>2202</v>
      </c>
      <c r="H1632" s="76">
        <v>300</v>
      </c>
      <c r="I1632" s="258"/>
      <c r="J1632" s="496" t="s">
        <v>2195</v>
      </c>
      <c r="K1632" s="76">
        <v>6</v>
      </c>
      <c r="L1632" s="546" t="s">
        <v>5826</v>
      </c>
      <c r="M1632" s="504" t="s">
        <v>5197</v>
      </c>
    </row>
    <row r="1633" spans="1:13" hidden="1">
      <c r="A1633" s="39" t="s">
        <v>5825</v>
      </c>
      <c r="B1633" s="536" t="s">
        <v>5195</v>
      </c>
      <c r="C1633" s="507"/>
      <c r="D1633" s="504" t="s">
        <v>5195</v>
      </c>
      <c r="E1633" s="507" t="s">
        <v>5196</v>
      </c>
      <c r="F1633" s="543" t="s">
        <v>2215</v>
      </c>
      <c r="G1633" s="45" t="s">
        <v>2202</v>
      </c>
      <c r="H1633" s="76">
        <v>3000</v>
      </c>
      <c r="I1633" s="39"/>
      <c r="J1633" s="496" t="s">
        <v>2195</v>
      </c>
      <c r="K1633" s="544">
        <v>7</v>
      </c>
      <c r="L1633" s="546" t="s">
        <v>5826</v>
      </c>
      <c r="M1633" s="504" t="s">
        <v>5490</v>
      </c>
    </row>
    <row r="1634" spans="1:13" hidden="1">
      <c r="A1634" s="39" t="s">
        <v>5825</v>
      </c>
      <c r="B1634" s="536" t="s">
        <v>5829</v>
      </c>
      <c r="C1634" s="507"/>
      <c r="D1634" s="504" t="s">
        <v>5829</v>
      </c>
      <c r="E1634" s="507" t="s">
        <v>5830</v>
      </c>
      <c r="F1634" s="543" t="s">
        <v>2215</v>
      </c>
      <c r="G1634" s="45" t="s">
        <v>2202</v>
      </c>
      <c r="H1634" s="76">
        <v>49</v>
      </c>
      <c r="I1634" s="39"/>
      <c r="J1634" s="496" t="s">
        <v>2195</v>
      </c>
      <c r="K1634" s="504">
        <v>8</v>
      </c>
      <c r="L1634" s="546" t="s">
        <v>5826</v>
      </c>
      <c r="M1634" s="504" t="s">
        <v>5831</v>
      </c>
    </row>
    <row r="1635" spans="1:13" hidden="1">
      <c r="A1635" s="39" t="s">
        <v>5825</v>
      </c>
      <c r="B1635" s="536" t="s">
        <v>5198</v>
      </c>
      <c r="C1635" s="507"/>
      <c r="D1635" s="504" t="s">
        <v>5198</v>
      </c>
      <c r="E1635" s="507" t="s">
        <v>5199</v>
      </c>
      <c r="F1635" s="543" t="s">
        <v>2215</v>
      </c>
      <c r="G1635" s="45" t="s">
        <v>2202</v>
      </c>
      <c r="H1635" s="76">
        <v>180</v>
      </c>
      <c r="I1635" s="39"/>
      <c r="J1635" s="496" t="s">
        <v>2195</v>
      </c>
      <c r="K1635" s="76">
        <v>9</v>
      </c>
      <c r="L1635" s="546" t="s">
        <v>5826</v>
      </c>
      <c r="M1635" s="504" t="s">
        <v>5200</v>
      </c>
    </row>
    <row r="1636" spans="1:13" hidden="1">
      <c r="A1636" s="39" t="s">
        <v>5825</v>
      </c>
      <c r="B1636" s="536" t="s">
        <v>5207</v>
      </c>
      <c r="C1636" s="507"/>
      <c r="D1636" s="504" t="s">
        <v>5207</v>
      </c>
      <c r="E1636" s="507" t="s">
        <v>5208</v>
      </c>
      <c r="F1636" s="543" t="s">
        <v>2215</v>
      </c>
      <c r="G1636" s="45" t="s">
        <v>2202</v>
      </c>
      <c r="H1636" s="76">
        <v>300</v>
      </c>
      <c r="I1636" s="39"/>
      <c r="J1636" s="496" t="s">
        <v>2195</v>
      </c>
      <c r="K1636" s="544">
        <v>10</v>
      </c>
      <c r="L1636" s="546" t="s">
        <v>5826</v>
      </c>
      <c r="M1636" s="504" t="s">
        <v>5209</v>
      </c>
    </row>
    <row r="1637" spans="1:13" hidden="1">
      <c r="A1637" s="39" t="s">
        <v>5825</v>
      </c>
      <c r="B1637" s="536" t="s">
        <v>5210</v>
      </c>
      <c r="C1637" s="507"/>
      <c r="D1637" s="504" t="s">
        <v>5210</v>
      </c>
      <c r="E1637" s="507" t="s">
        <v>5211</v>
      </c>
      <c r="F1637" s="543" t="s">
        <v>2215</v>
      </c>
      <c r="G1637" s="45" t="s">
        <v>2202</v>
      </c>
      <c r="H1637" s="76">
        <v>120</v>
      </c>
      <c r="I1637" s="39"/>
      <c r="J1637" s="496" t="s">
        <v>2195</v>
      </c>
      <c r="K1637" s="504">
        <v>11</v>
      </c>
      <c r="L1637" s="546" t="s">
        <v>5826</v>
      </c>
      <c r="M1637" s="504" t="s">
        <v>5212</v>
      </c>
    </row>
    <row r="1638" spans="1:13" hidden="1">
      <c r="A1638" s="39" t="s">
        <v>5825</v>
      </c>
      <c r="B1638" s="536" t="s">
        <v>147</v>
      </c>
      <c r="C1638" s="39"/>
      <c r="D1638" s="504" t="s">
        <v>147</v>
      </c>
      <c r="E1638" s="39" t="s">
        <v>364</v>
      </c>
      <c r="F1638" s="543" t="s">
        <v>2215</v>
      </c>
      <c r="G1638" s="45" t="s">
        <v>2202</v>
      </c>
      <c r="H1638" s="76">
        <v>20</v>
      </c>
      <c r="I1638" s="39"/>
      <c r="J1638" s="496" t="s">
        <v>2195</v>
      </c>
      <c r="K1638" s="76">
        <v>12</v>
      </c>
      <c r="L1638" s="546" t="s">
        <v>5826</v>
      </c>
      <c r="M1638" s="504" t="s">
        <v>5808</v>
      </c>
    </row>
    <row r="1639" spans="1:13" hidden="1">
      <c r="A1639" s="39" t="s">
        <v>5825</v>
      </c>
      <c r="B1639" s="536" t="s">
        <v>145</v>
      </c>
      <c r="C1639" s="39"/>
      <c r="D1639" s="504" t="s">
        <v>145</v>
      </c>
      <c r="E1639" s="39" t="s">
        <v>144</v>
      </c>
      <c r="F1639" s="543" t="s">
        <v>2215</v>
      </c>
      <c r="G1639" s="45" t="s">
        <v>2202</v>
      </c>
      <c r="H1639" s="76">
        <v>40</v>
      </c>
      <c r="I1639" s="39"/>
      <c r="J1639" s="496" t="s">
        <v>2195</v>
      </c>
      <c r="K1639" s="504">
        <v>14</v>
      </c>
      <c r="L1639" s="546" t="s">
        <v>5826</v>
      </c>
      <c r="M1639" s="504" t="s">
        <v>5214</v>
      </c>
    </row>
    <row r="1640" spans="1:13" hidden="1">
      <c r="A1640" s="39" t="s">
        <v>5825</v>
      </c>
      <c r="B1640" s="536" t="s">
        <v>5215</v>
      </c>
      <c r="C1640" s="39"/>
      <c r="D1640" s="504" t="s">
        <v>5215</v>
      </c>
      <c r="E1640" s="39" t="s">
        <v>5216</v>
      </c>
      <c r="F1640" s="543" t="s">
        <v>2215</v>
      </c>
      <c r="G1640" s="45" t="s">
        <v>2202</v>
      </c>
      <c r="H1640" s="76">
        <v>2</v>
      </c>
      <c r="I1640" s="39"/>
      <c r="J1640" s="496" t="s">
        <v>2195</v>
      </c>
      <c r="K1640" s="76">
        <v>15</v>
      </c>
      <c r="L1640" s="546" t="s">
        <v>5826</v>
      </c>
      <c r="M1640" s="504" t="s">
        <v>5217</v>
      </c>
    </row>
    <row r="1641" spans="1:13" hidden="1">
      <c r="A1641" s="39" t="s">
        <v>5825</v>
      </c>
      <c r="B1641" s="536" t="s">
        <v>5832</v>
      </c>
      <c r="C1641" s="39"/>
      <c r="D1641" s="504" t="s">
        <v>5832</v>
      </c>
      <c r="E1641" s="39" t="s">
        <v>5833</v>
      </c>
      <c r="F1641" s="543" t="s">
        <v>2215</v>
      </c>
      <c r="G1641" s="45" t="s">
        <v>2202</v>
      </c>
      <c r="H1641" s="76">
        <v>240</v>
      </c>
      <c r="I1641" s="39"/>
      <c r="J1641" s="496" t="s">
        <v>2195</v>
      </c>
      <c r="K1641" s="544">
        <v>16</v>
      </c>
      <c r="L1641" s="546" t="s">
        <v>5826</v>
      </c>
      <c r="M1641" s="504" t="s">
        <v>5834</v>
      </c>
    </row>
    <row r="1642" spans="1:13" hidden="1">
      <c r="A1642" s="39" t="s">
        <v>5825</v>
      </c>
      <c r="B1642" s="536" t="s">
        <v>5835</v>
      </c>
      <c r="C1642" s="39"/>
      <c r="D1642" s="504" t="s">
        <v>5835</v>
      </c>
      <c r="E1642" s="39" t="s">
        <v>5836</v>
      </c>
      <c r="F1642" s="543" t="s">
        <v>2215</v>
      </c>
      <c r="G1642" s="45" t="s">
        <v>2202</v>
      </c>
      <c r="H1642" s="76">
        <v>240</v>
      </c>
      <c r="I1642" s="39"/>
      <c r="J1642" s="496" t="s">
        <v>2195</v>
      </c>
      <c r="K1642" s="504">
        <v>17</v>
      </c>
      <c r="L1642" s="546" t="s">
        <v>5826</v>
      </c>
      <c r="M1642" s="504" t="s">
        <v>5837</v>
      </c>
    </row>
    <row r="1643" spans="1:13" hidden="1">
      <c r="A1643" s="39" t="s">
        <v>5825</v>
      </c>
      <c r="B1643" s="536" t="s">
        <v>1833</v>
      </c>
      <c r="C1643" s="39"/>
      <c r="D1643" s="504" t="s">
        <v>1833</v>
      </c>
      <c r="E1643" s="39" t="s">
        <v>1192</v>
      </c>
      <c r="F1643" s="77" t="s">
        <v>2215</v>
      </c>
      <c r="G1643" s="45" t="s">
        <v>2202</v>
      </c>
      <c r="H1643" s="76">
        <v>2</v>
      </c>
      <c r="I1643" s="39"/>
      <c r="J1643" s="496" t="s">
        <v>2195</v>
      </c>
      <c r="K1643" s="76">
        <v>18</v>
      </c>
      <c r="L1643" s="546" t="s">
        <v>5826</v>
      </c>
      <c r="M1643" s="76" t="s">
        <v>5230</v>
      </c>
    </row>
    <row r="1644" spans="1:13" hidden="1">
      <c r="A1644" s="39" t="s">
        <v>5825</v>
      </c>
      <c r="B1644" s="536" t="s">
        <v>5838</v>
      </c>
      <c r="C1644" s="39"/>
      <c r="D1644" s="504" t="s">
        <v>5838</v>
      </c>
      <c r="E1644" s="39" t="s">
        <v>5839</v>
      </c>
      <c r="F1644" s="77" t="s">
        <v>2215</v>
      </c>
      <c r="G1644" s="45" t="s">
        <v>2202</v>
      </c>
      <c r="H1644" s="76">
        <v>240</v>
      </c>
      <c r="I1644" s="39"/>
      <c r="J1644" s="496" t="s">
        <v>2195</v>
      </c>
      <c r="K1644" s="544">
        <v>19</v>
      </c>
      <c r="L1644" s="546" t="s">
        <v>5826</v>
      </c>
      <c r="M1644" s="76" t="s">
        <v>5840</v>
      </c>
    </row>
    <row r="1645" spans="1:13" hidden="1">
      <c r="A1645" s="39" t="s">
        <v>5825</v>
      </c>
      <c r="B1645" s="536" t="s">
        <v>5841</v>
      </c>
      <c r="C1645" s="39"/>
      <c r="D1645" s="504" t="s">
        <v>5841</v>
      </c>
      <c r="E1645" s="39" t="s">
        <v>5842</v>
      </c>
      <c r="F1645" s="77" t="s">
        <v>2215</v>
      </c>
      <c r="G1645" s="45" t="s">
        <v>2202</v>
      </c>
      <c r="H1645" s="76">
        <v>240</v>
      </c>
      <c r="I1645" s="39"/>
      <c r="J1645" s="496" t="s">
        <v>2195</v>
      </c>
      <c r="K1645" s="504">
        <v>20</v>
      </c>
      <c r="L1645" s="546" t="s">
        <v>5826</v>
      </c>
      <c r="M1645" s="76" t="s">
        <v>5843</v>
      </c>
    </row>
    <row r="1646" spans="1:13" hidden="1">
      <c r="A1646" s="39" t="s">
        <v>5825</v>
      </c>
      <c r="B1646" s="536" t="s">
        <v>5844</v>
      </c>
      <c r="C1646" s="39"/>
      <c r="D1646" s="504" t="s">
        <v>5844</v>
      </c>
      <c r="E1646" s="39" t="s">
        <v>5845</v>
      </c>
      <c r="F1646" s="77" t="s">
        <v>2215</v>
      </c>
      <c r="G1646" s="45" t="s">
        <v>2202</v>
      </c>
      <c r="H1646" s="76">
        <v>240</v>
      </c>
      <c r="I1646" s="39"/>
      <c r="J1646" s="496" t="s">
        <v>2195</v>
      </c>
      <c r="K1646" s="76">
        <v>21</v>
      </c>
      <c r="L1646" s="546" t="s">
        <v>5826</v>
      </c>
      <c r="M1646" s="76" t="s">
        <v>5846</v>
      </c>
    </row>
    <row r="1647" spans="1:13" hidden="1">
      <c r="A1647" s="39" t="s">
        <v>5825</v>
      </c>
      <c r="B1647" s="536"/>
      <c r="C1647" s="39"/>
      <c r="D1647" s="504"/>
      <c r="E1647" s="39" t="s">
        <v>5847</v>
      </c>
      <c r="F1647" s="77" t="s">
        <v>2215</v>
      </c>
      <c r="G1647" s="45" t="s">
        <v>2202</v>
      </c>
      <c r="H1647" s="76">
        <v>10</v>
      </c>
      <c r="I1647" s="39"/>
      <c r="J1647" s="496" t="s">
        <v>2195</v>
      </c>
      <c r="K1647" s="544">
        <v>22</v>
      </c>
      <c r="L1647" s="546" t="s">
        <v>5826</v>
      </c>
      <c r="M1647" s="76" t="s">
        <v>5848</v>
      </c>
    </row>
    <row r="1648" spans="1:13" hidden="1">
      <c r="A1648" s="39" t="s">
        <v>5825</v>
      </c>
      <c r="B1648" s="536" t="s">
        <v>5243</v>
      </c>
      <c r="C1648" s="39"/>
      <c r="D1648" s="504" t="s">
        <v>5243</v>
      </c>
      <c r="E1648" s="39" t="s">
        <v>5244</v>
      </c>
      <c r="F1648" s="77" t="s">
        <v>2215</v>
      </c>
      <c r="G1648" s="45" t="s">
        <v>2202</v>
      </c>
      <c r="H1648" s="76">
        <v>15</v>
      </c>
      <c r="I1648" s="39"/>
      <c r="J1648" s="496" t="s">
        <v>2195</v>
      </c>
      <c r="K1648" s="504">
        <v>23</v>
      </c>
      <c r="L1648" s="546" t="s">
        <v>5826</v>
      </c>
      <c r="M1648" s="76" t="s">
        <v>5849</v>
      </c>
    </row>
    <row r="1649" spans="1:13" hidden="1">
      <c r="A1649" s="39" t="s">
        <v>5825</v>
      </c>
      <c r="B1649" s="536" t="s">
        <v>5246</v>
      </c>
      <c r="C1649" s="39"/>
      <c r="D1649" s="504" t="s">
        <v>5246</v>
      </c>
      <c r="E1649" s="39" t="s">
        <v>5247</v>
      </c>
      <c r="F1649" s="77" t="s">
        <v>2215</v>
      </c>
      <c r="G1649" s="45" t="s">
        <v>2202</v>
      </c>
      <c r="H1649" s="76">
        <v>15</v>
      </c>
      <c r="I1649" s="39"/>
      <c r="J1649" s="496" t="s">
        <v>2195</v>
      </c>
      <c r="K1649" s="76">
        <v>24</v>
      </c>
      <c r="L1649" s="546" t="s">
        <v>5826</v>
      </c>
      <c r="M1649" s="76" t="s">
        <v>5850</v>
      </c>
    </row>
    <row r="1650" spans="1:13" hidden="1">
      <c r="A1650" s="39" t="s">
        <v>5825</v>
      </c>
      <c r="B1650" s="536" t="s">
        <v>5851</v>
      </c>
      <c r="C1650" s="39"/>
      <c r="D1650" s="504" t="s">
        <v>5851</v>
      </c>
      <c r="E1650" s="39" t="s">
        <v>5852</v>
      </c>
      <c r="F1650" s="77" t="s">
        <v>2215</v>
      </c>
      <c r="G1650" s="45" t="s">
        <v>2202</v>
      </c>
      <c r="H1650" s="76">
        <v>16</v>
      </c>
      <c r="I1650" s="39"/>
      <c r="J1650" s="496" t="s">
        <v>2195</v>
      </c>
      <c r="K1650" s="544">
        <v>25</v>
      </c>
      <c r="L1650" s="546" t="s">
        <v>5826</v>
      </c>
      <c r="M1650" s="76" t="s">
        <v>5853</v>
      </c>
    </row>
    <row r="1651" spans="1:13" hidden="1">
      <c r="A1651" s="39" t="s">
        <v>5825</v>
      </c>
      <c r="B1651" s="536" t="s">
        <v>5854</v>
      </c>
      <c r="C1651" s="39"/>
      <c r="D1651" s="504" t="s">
        <v>5854</v>
      </c>
      <c r="E1651" s="39" t="s">
        <v>5855</v>
      </c>
      <c r="F1651" s="77" t="s">
        <v>2215</v>
      </c>
      <c r="G1651" s="45" t="s">
        <v>2202</v>
      </c>
      <c r="H1651" s="76">
        <v>16</v>
      </c>
      <c r="I1651" s="39"/>
      <c r="J1651" s="496" t="s">
        <v>2195</v>
      </c>
      <c r="K1651" s="76">
        <v>27</v>
      </c>
      <c r="L1651" s="546" t="s">
        <v>5826</v>
      </c>
      <c r="M1651" s="76" t="s">
        <v>5856</v>
      </c>
    </row>
    <row r="1652" spans="1:13" hidden="1">
      <c r="A1652" s="39" t="s">
        <v>5825</v>
      </c>
      <c r="B1652" s="536" t="s">
        <v>5857</v>
      </c>
      <c r="C1652" s="39"/>
      <c r="D1652" s="504" t="s">
        <v>5857</v>
      </c>
      <c r="E1652" s="39" t="s">
        <v>5858</v>
      </c>
      <c r="F1652" s="77" t="s">
        <v>2215</v>
      </c>
      <c r="G1652" s="45" t="s">
        <v>2202</v>
      </c>
      <c r="H1652" s="76">
        <v>60</v>
      </c>
      <c r="I1652" s="39"/>
      <c r="J1652" s="496" t="s">
        <v>2195</v>
      </c>
      <c r="K1652" s="504">
        <v>29</v>
      </c>
      <c r="L1652" s="546" t="s">
        <v>5826</v>
      </c>
      <c r="M1652" s="76" t="s">
        <v>5857</v>
      </c>
    </row>
    <row r="1653" spans="1:13" hidden="1">
      <c r="A1653" s="39" t="s">
        <v>5825</v>
      </c>
      <c r="B1653" s="536" t="s">
        <v>5859</v>
      </c>
      <c r="C1653" s="39"/>
      <c r="D1653" s="504" t="s">
        <v>5859</v>
      </c>
      <c r="E1653" s="39" t="s">
        <v>5860</v>
      </c>
      <c r="F1653" s="77" t="s">
        <v>2215</v>
      </c>
      <c r="G1653" s="45" t="s">
        <v>2202</v>
      </c>
      <c r="H1653" s="76">
        <v>210</v>
      </c>
      <c r="I1653" s="39"/>
      <c r="J1653" s="496" t="s">
        <v>2195</v>
      </c>
      <c r="K1653" s="76">
        <v>30</v>
      </c>
      <c r="L1653" s="546" t="s">
        <v>5826</v>
      </c>
      <c r="M1653" s="76" t="s">
        <v>5861</v>
      </c>
    </row>
    <row r="1654" spans="1:13" hidden="1">
      <c r="A1654" s="39" t="s">
        <v>5825</v>
      </c>
      <c r="B1654" s="536"/>
      <c r="C1654" s="39"/>
      <c r="D1654" s="504"/>
      <c r="E1654" s="39" t="s">
        <v>5862</v>
      </c>
      <c r="F1654" s="77" t="s">
        <v>2215</v>
      </c>
      <c r="G1654" s="45" t="s">
        <v>2202</v>
      </c>
      <c r="H1654" s="76">
        <v>210</v>
      </c>
      <c r="I1654" s="39"/>
      <c r="J1654" s="496" t="s">
        <v>2195</v>
      </c>
      <c r="K1654" s="544">
        <v>31</v>
      </c>
      <c r="L1654" s="546" t="s">
        <v>5826</v>
      </c>
      <c r="M1654" s="76" t="s">
        <v>5863</v>
      </c>
    </row>
    <row r="1655" spans="1:13" hidden="1">
      <c r="A1655" s="39" t="s">
        <v>5825</v>
      </c>
      <c r="B1655" s="536" t="s">
        <v>5864</v>
      </c>
      <c r="C1655" s="39"/>
      <c r="D1655" s="504" t="s">
        <v>5864</v>
      </c>
      <c r="E1655" s="39" t="s">
        <v>5865</v>
      </c>
      <c r="F1655" s="77" t="s">
        <v>2215</v>
      </c>
      <c r="G1655" s="45" t="s">
        <v>2202</v>
      </c>
      <c r="H1655" s="76">
        <v>1</v>
      </c>
      <c r="I1655" s="39"/>
      <c r="J1655" s="496" t="s">
        <v>2195</v>
      </c>
      <c r="K1655" s="504">
        <v>32</v>
      </c>
      <c r="L1655" s="546" t="s">
        <v>5826</v>
      </c>
      <c r="M1655" s="76" t="s">
        <v>5866</v>
      </c>
    </row>
    <row r="1656" spans="1:13" hidden="1">
      <c r="A1656" s="39" t="s">
        <v>5825</v>
      </c>
      <c r="B1656" s="536" t="s">
        <v>5867</v>
      </c>
      <c r="C1656" s="39"/>
      <c r="D1656" s="504" t="s">
        <v>5867</v>
      </c>
      <c r="E1656" s="39" t="s">
        <v>5868</v>
      </c>
      <c r="F1656" s="77" t="s">
        <v>2215</v>
      </c>
      <c r="G1656" s="45" t="s">
        <v>2202</v>
      </c>
      <c r="H1656" s="76">
        <v>2</v>
      </c>
      <c r="I1656" s="39"/>
      <c r="J1656" s="496" t="s">
        <v>2195</v>
      </c>
      <c r="K1656" s="76">
        <v>33</v>
      </c>
      <c r="L1656" s="546" t="s">
        <v>5826</v>
      </c>
      <c r="M1656" s="76" t="s">
        <v>5869</v>
      </c>
    </row>
    <row r="1657" spans="1:13" hidden="1">
      <c r="A1657" s="39" t="s">
        <v>5825</v>
      </c>
      <c r="B1657" s="536" t="s">
        <v>5870</v>
      </c>
      <c r="C1657" s="39"/>
      <c r="D1657" s="504" t="s">
        <v>5870</v>
      </c>
      <c r="E1657" s="39" t="s">
        <v>5871</v>
      </c>
      <c r="F1657" s="77" t="s">
        <v>2215</v>
      </c>
      <c r="G1657" s="45" t="s">
        <v>2194</v>
      </c>
      <c r="H1657" s="76">
        <v>10</v>
      </c>
      <c r="I1657" s="39"/>
      <c r="J1657" s="496" t="s">
        <v>2195</v>
      </c>
      <c r="K1657" s="544">
        <v>34</v>
      </c>
      <c r="L1657" s="546" t="s">
        <v>5826</v>
      </c>
      <c r="M1657" s="76" t="s">
        <v>5872</v>
      </c>
    </row>
    <row r="1658" spans="1:13" hidden="1">
      <c r="A1658" s="39" t="s">
        <v>5825</v>
      </c>
      <c r="B1658" s="536" t="s">
        <v>5873</v>
      </c>
      <c r="C1658" s="39"/>
      <c r="D1658" s="504" t="s">
        <v>5873</v>
      </c>
      <c r="E1658" s="39" t="s">
        <v>5874</v>
      </c>
      <c r="F1658" s="77" t="s">
        <v>2215</v>
      </c>
      <c r="G1658" s="45" t="s">
        <v>2194</v>
      </c>
      <c r="H1658" s="76">
        <v>10</v>
      </c>
      <c r="I1658" s="39"/>
      <c r="J1658" s="496" t="s">
        <v>2195</v>
      </c>
      <c r="K1658" s="504">
        <v>35</v>
      </c>
      <c r="L1658" s="546" t="s">
        <v>5826</v>
      </c>
      <c r="M1658" s="76" t="s">
        <v>5875</v>
      </c>
    </row>
    <row r="1659" spans="1:13" hidden="1">
      <c r="A1659" s="39" t="s">
        <v>5825</v>
      </c>
      <c r="B1659" s="536" t="s">
        <v>5876</v>
      </c>
      <c r="C1659" s="39"/>
      <c r="D1659" s="504" t="s">
        <v>5876</v>
      </c>
      <c r="E1659" s="39" t="s">
        <v>5877</v>
      </c>
      <c r="F1659" s="77" t="s">
        <v>2215</v>
      </c>
      <c r="G1659" s="45" t="s">
        <v>2202</v>
      </c>
      <c r="H1659" s="76">
        <v>1</v>
      </c>
      <c r="I1659" s="39"/>
      <c r="J1659" s="496" t="s">
        <v>2195</v>
      </c>
      <c r="K1659" s="76">
        <v>36</v>
      </c>
      <c r="L1659" s="546" t="s">
        <v>5826</v>
      </c>
      <c r="M1659" s="76" t="s">
        <v>5878</v>
      </c>
    </row>
    <row r="1660" spans="1:13" hidden="1">
      <c r="A1660" s="39" t="s">
        <v>5825</v>
      </c>
      <c r="B1660" s="536" t="s">
        <v>5879</v>
      </c>
      <c r="C1660" s="39"/>
      <c r="D1660" s="504" t="s">
        <v>5879</v>
      </c>
      <c r="E1660" s="39" t="s">
        <v>5880</v>
      </c>
      <c r="F1660" s="77" t="s">
        <v>2215</v>
      </c>
      <c r="G1660" s="45" t="s">
        <v>2202</v>
      </c>
      <c r="H1660" s="76">
        <v>1</v>
      </c>
      <c r="I1660" s="39"/>
      <c r="J1660" s="496" t="s">
        <v>2195</v>
      </c>
      <c r="K1660" s="544">
        <v>37</v>
      </c>
      <c r="L1660" s="546" t="s">
        <v>5826</v>
      </c>
      <c r="M1660" s="76" t="s">
        <v>5881</v>
      </c>
    </row>
    <row r="1661" spans="1:13" hidden="1">
      <c r="A1661" s="39" t="s">
        <v>5825</v>
      </c>
      <c r="B1661" s="536" t="s">
        <v>5882</v>
      </c>
      <c r="C1661" s="39"/>
      <c r="D1661" s="504" t="s">
        <v>5882</v>
      </c>
      <c r="E1661" s="39" t="s">
        <v>5883</v>
      </c>
      <c r="F1661" s="77" t="s">
        <v>2215</v>
      </c>
      <c r="G1661" s="45" t="s">
        <v>2202</v>
      </c>
      <c r="H1661" s="76">
        <v>4</v>
      </c>
      <c r="I1661" s="39"/>
      <c r="J1661" s="496" t="s">
        <v>2195</v>
      </c>
      <c r="K1661" s="504">
        <v>38</v>
      </c>
      <c r="L1661" s="546" t="s">
        <v>5826</v>
      </c>
      <c r="M1661" s="76" t="s">
        <v>5884</v>
      </c>
    </row>
    <row r="1662" spans="1:13" hidden="1">
      <c r="A1662" s="39" t="s">
        <v>5825</v>
      </c>
      <c r="B1662" s="536" t="s">
        <v>5885</v>
      </c>
      <c r="C1662" s="39"/>
      <c r="D1662" s="504" t="s">
        <v>5885</v>
      </c>
      <c r="E1662" s="39" t="s">
        <v>5886</v>
      </c>
      <c r="F1662" s="77" t="s">
        <v>2215</v>
      </c>
      <c r="G1662" s="45" t="s">
        <v>2202</v>
      </c>
      <c r="H1662" s="76">
        <v>1</v>
      </c>
      <c r="I1662" s="39"/>
      <c r="J1662" s="496" t="s">
        <v>2195</v>
      </c>
      <c r="K1662" s="76">
        <v>39</v>
      </c>
      <c r="L1662" s="546" t="s">
        <v>5826</v>
      </c>
      <c r="M1662" s="76" t="s">
        <v>5887</v>
      </c>
    </row>
    <row r="1663" spans="1:13" hidden="1">
      <c r="A1663" s="39" t="s">
        <v>5825</v>
      </c>
      <c r="B1663" s="536" t="s">
        <v>5888</v>
      </c>
      <c r="C1663" s="39"/>
      <c r="D1663" s="504" t="s">
        <v>5888</v>
      </c>
      <c r="E1663" s="39" t="s">
        <v>5889</v>
      </c>
      <c r="F1663" s="77" t="s">
        <v>2215</v>
      </c>
      <c r="G1663" s="45" t="s">
        <v>2202</v>
      </c>
      <c r="H1663" s="76">
        <v>10</v>
      </c>
      <c r="I1663" s="39"/>
      <c r="J1663" s="496" t="s">
        <v>2195</v>
      </c>
      <c r="K1663" s="544">
        <v>40</v>
      </c>
      <c r="L1663" s="546" t="s">
        <v>5826</v>
      </c>
      <c r="M1663" s="76" t="s">
        <v>5890</v>
      </c>
    </row>
    <row r="1664" spans="1:13" hidden="1">
      <c r="A1664" s="39" t="s">
        <v>5825</v>
      </c>
      <c r="B1664" s="536" t="s">
        <v>5891</v>
      </c>
      <c r="C1664" s="39"/>
      <c r="D1664" s="504" t="s">
        <v>5891</v>
      </c>
      <c r="E1664" s="39" t="s">
        <v>5892</v>
      </c>
      <c r="F1664" s="77" t="s">
        <v>2215</v>
      </c>
      <c r="G1664" s="45" t="s">
        <v>2202</v>
      </c>
      <c r="H1664" s="76">
        <v>16</v>
      </c>
      <c r="I1664" s="39"/>
      <c r="J1664" s="496" t="s">
        <v>2195</v>
      </c>
      <c r="K1664" s="504">
        <v>41</v>
      </c>
      <c r="L1664" s="546" t="s">
        <v>5826</v>
      </c>
      <c r="M1664" s="76" t="s">
        <v>5893</v>
      </c>
    </row>
    <row r="1665" spans="1:13" hidden="1">
      <c r="A1665" s="39" t="s">
        <v>5825</v>
      </c>
      <c r="B1665" s="536" t="s">
        <v>5894</v>
      </c>
      <c r="C1665" s="39"/>
      <c r="D1665" s="504" t="s">
        <v>5894</v>
      </c>
      <c r="E1665" s="39" t="s">
        <v>5895</v>
      </c>
      <c r="F1665" s="77" t="s">
        <v>2215</v>
      </c>
      <c r="G1665" s="45" t="s">
        <v>2202</v>
      </c>
      <c r="H1665" s="76">
        <v>2000</v>
      </c>
      <c r="I1665" s="39"/>
      <c r="J1665" s="496" t="s">
        <v>2195</v>
      </c>
      <c r="K1665" s="76">
        <v>42</v>
      </c>
      <c r="L1665" s="546" t="s">
        <v>5826</v>
      </c>
      <c r="M1665" s="76" t="s">
        <v>5896</v>
      </c>
    </row>
    <row r="1666" spans="1:13" hidden="1">
      <c r="A1666" s="39" t="s">
        <v>5825</v>
      </c>
      <c r="B1666" s="536" t="s">
        <v>5509</v>
      </c>
      <c r="C1666" s="39"/>
      <c r="D1666" s="504" t="s">
        <v>5509</v>
      </c>
      <c r="E1666" s="39" t="s">
        <v>5510</v>
      </c>
      <c r="F1666" s="77" t="s">
        <v>2215</v>
      </c>
      <c r="G1666" s="45" t="s">
        <v>2202</v>
      </c>
      <c r="H1666" s="76">
        <v>3000</v>
      </c>
      <c r="I1666" s="39"/>
      <c r="J1666" s="496" t="s">
        <v>2195</v>
      </c>
      <c r="K1666" s="544">
        <v>43</v>
      </c>
      <c r="L1666" s="546" t="s">
        <v>5826</v>
      </c>
      <c r="M1666" s="76" t="s">
        <v>5897</v>
      </c>
    </row>
    <row r="1667" spans="1:13" hidden="1">
      <c r="A1667" s="39" t="s">
        <v>5825</v>
      </c>
      <c r="B1667" s="536" t="s">
        <v>2410</v>
      </c>
      <c r="C1667" s="39"/>
      <c r="D1667" s="504" t="s">
        <v>2410</v>
      </c>
      <c r="E1667" s="39" t="s">
        <v>2411</v>
      </c>
      <c r="F1667" s="77" t="s">
        <v>2215</v>
      </c>
      <c r="G1667" s="45" t="s">
        <v>2194</v>
      </c>
      <c r="H1667" s="76">
        <v>10</v>
      </c>
      <c r="I1667" s="39"/>
      <c r="J1667" s="496" t="s">
        <v>2195</v>
      </c>
      <c r="K1667" s="504">
        <v>44</v>
      </c>
      <c r="L1667" s="546" t="s">
        <v>5826</v>
      </c>
      <c r="M1667" s="76" t="s">
        <v>5898</v>
      </c>
    </row>
    <row r="1668" spans="1:13" hidden="1">
      <c r="A1668" s="39" t="s">
        <v>5825</v>
      </c>
      <c r="B1668" s="536" t="s">
        <v>5899</v>
      </c>
      <c r="C1668" s="39"/>
      <c r="D1668" s="504" t="s">
        <v>5899</v>
      </c>
      <c r="E1668" s="39" t="s">
        <v>5900</v>
      </c>
      <c r="F1668" s="77" t="s">
        <v>2215</v>
      </c>
      <c r="G1668" s="45" t="s">
        <v>2194</v>
      </c>
      <c r="H1668" s="76">
        <v>10</v>
      </c>
      <c r="I1668" s="39"/>
      <c r="J1668" s="496" t="s">
        <v>2195</v>
      </c>
      <c r="K1668" s="76">
        <v>45</v>
      </c>
      <c r="L1668" s="546" t="s">
        <v>5826</v>
      </c>
      <c r="M1668" s="76" t="s">
        <v>5901</v>
      </c>
    </row>
    <row r="1669" spans="1:13" hidden="1">
      <c r="A1669" s="39" t="s">
        <v>5825</v>
      </c>
      <c r="B1669" s="536" t="s">
        <v>5902</v>
      </c>
      <c r="C1669" s="39"/>
      <c r="D1669" s="504" t="s">
        <v>5902</v>
      </c>
      <c r="E1669" s="39" t="s">
        <v>5903</v>
      </c>
      <c r="F1669" s="77" t="s">
        <v>2215</v>
      </c>
      <c r="G1669" s="45" t="s">
        <v>2202</v>
      </c>
      <c r="H1669" s="76">
        <v>1</v>
      </c>
      <c r="I1669" s="39"/>
      <c r="J1669" s="496" t="s">
        <v>2195</v>
      </c>
      <c r="K1669" s="544">
        <v>46</v>
      </c>
      <c r="L1669" s="546" t="s">
        <v>5826</v>
      </c>
      <c r="M1669" s="76" t="s">
        <v>5904</v>
      </c>
    </row>
    <row r="1670" spans="1:13" hidden="1">
      <c r="A1670" s="39" t="s">
        <v>5825</v>
      </c>
      <c r="B1670" s="536" t="s">
        <v>5812</v>
      </c>
      <c r="C1670" s="60"/>
      <c r="D1670" s="504" t="s">
        <v>5812</v>
      </c>
      <c r="E1670" s="60" t="s">
        <v>5813</v>
      </c>
      <c r="F1670" s="77" t="s">
        <v>2215</v>
      </c>
      <c r="G1670" s="45" t="s">
        <v>2202</v>
      </c>
      <c r="H1670" s="76">
        <v>12</v>
      </c>
      <c r="I1670" s="39"/>
      <c r="J1670" s="496" t="s">
        <v>2195</v>
      </c>
      <c r="K1670" s="504">
        <v>47</v>
      </c>
      <c r="L1670" s="546" t="s">
        <v>5826</v>
      </c>
      <c r="M1670" s="76" t="s">
        <v>5257</v>
      </c>
    </row>
    <row r="1671" spans="1:13" hidden="1">
      <c r="A1671" s="39" t="s">
        <v>5825</v>
      </c>
      <c r="B1671" s="536" t="s">
        <v>5905</v>
      </c>
      <c r="C1671" s="39"/>
      <c r="D1671" s="504" t="s">
        <v>5905</v>
      </c>
      <c r="E1671" s="39" t="s">
        <v>5906</v>
      </c>
      <c r="F1671" s="77" t="s">
        <v>2215</v>
      </c>
      <c r="G1671" s="45" t="s">
        <v>2202</v>
      </c>
      <c r="H1671" s="76">
        <v>1</v>
      </c>
      <c r="I1671" s="39"/>
      <c r="J1671" s="496" t="s">
        <v>2195</v>
      </c>
      <c r="K1671" s="76">
        <v>48</v>
      </c>
      <c r="L1671" s="546" t="s">
        <v>5826</v>
      </c>
      <c r="M1671" s="76" t="s">
        <v>5434</v>
      </c>
    </row>
    <row r="1672" spans="1:13" hidden="1">
      <c r="A1672" s="39" t="s">
        <v>5825</v>
      </c>
      <c r="B1672" s="536" t="s">
        <v>5907</v>
      </c>
      <c r="C1672" s="39"/>
      <c r="D1672" s="504" t="s">
        <v>5907</v>
      </c>
      <c r="E1672" s="39" t="s">
        <v>5908</v>
      </c>
      <c r="F1672" s="77" t="s">
        <v>2215</v>
      </c>
      <c r="G1672" s="45" t="s">
        <v>2202</v>
      </c>
      <c r="H1672" s="76">
        <v>180</v>
      </c>
      <c r="I1672" s="39"/>
      <c r="J1672" s="496" t="s">
        <v>2195</v>
      </c>
      <c r="K1672" s="544">
        <v>49</v>
      </c>
      <c r="L1672" s="546" t="s">
        <v>5826</v>
      </c>
      <c r="M1672" s="76" t="s">
        <v>5909</v>
      </c>
    </row>
    <row r="1673" spans="1:13" hidden="1">
      <c r="A1673" s="39" t="s">
        <v>5825</v>
      </c>
      <c r="B1673" s="536" t="s">
        <v>5910</v>
      </c>
      <c r="C1673" s="39"/>
      <c r="D1673" s="504" t="s">
        <v>5910</v>
      </c>
      <c r="E1673" s="39" t="s">
        <v>5911</v>
      </c>
      <c r="F1673" s="77" t="s">
        <v>2215</v>
      </c>
      <c r="G1673" s="45" t="s">
        <v>2202</v>
      </c>
      <c r="H1673" s="76">
        <v>12</v>
      </c>
      <c r="I1673" s="39"/>
      <c r="J1673" s="496" t="s">
        <v>2195</v>
      </c>
      <c r="K1673" s="504">
        <v>50</v>
      </c>
      <c r="L1673" s="546" t="s">
        <v>5826</v>
      </c>
      <c r="M1673" s="76" t="s">
        <v>5912</v>
      </c>
    </row>
    <row r="1674" spans="1:13" hidden="1">
      <c r="A1674" s="39" t="s">
        <v>5825</v>
      </c>
      <c r="B1674" s="536" t="s">
        <v>5913</v>
      </c>
      <c r="C1674" s="39"/>
      <c r="D1674" s="504" t="s">
        <v>5913</v>
      </c>
      <c r="E1674" s="39" t="s">
        <v>5914</v>
      </c>
      <c r="F1674" s="77" t="s">
        <v>2215</v>
      </c>
      <c r="G1674" s="45" t="s">
        <v>2202</v>
      </c>
      <c r="H1674" s="76">
        <v>180</v>
      </c>
      <c r="I1674" s="39"/>
      <c r="J1674" s="496" t="s">
        <v>2195</v>
      </c>
      <c r="K1674" s="76">
        <v>51</v>
      </c>
      <c r="L1674" s="546" t="s">
        <v>5826</v>
      </c>
      <c r="M1674" s="76" t="s">
        <v>5915</v>
      </c>
    </row>
    <row r="1675" spans="1:13" hidden="1">
      <c r="A1675" s="39" t="s">
        <v>5825</v>
      </c>
      <c r="B1675" s="536" t="s">
        <v>5916</v>
      </c>
      <c r="C1675" s="60"/>
      <c r="D1675" s="504" t="s">
        <v>5916</v>
      </c>
      <c r="E1675" s="60" t="s">
        <v>5917</v>
      </c>
      <c r="F1675" s="77" t="s">
        <v>2215</v>
      </c>
      <c r="G1675" s="45" t="s">
        <v>2202</v>
      </c>
      <c r="H1675" s="76">
        <v>12</v>
      </c>
      <c r="I1675" s="39"/>
      <c r="J1675" s="496" t="s">
        <v>2195</v>
      </c>
      <c r="K1675" s="544">
        <v>52</v>
      </c>
      <c r="L1675" s="546" t="s">
        <v>5826</v>
      </c>
      <c r="M1675" s="76" t="s">
        <v>5918</v>
      </c>
    </row>
    <row r="1676" spans="1:13" hidden="1">
      <c r="A1676" s="39" t="s">
        <v>5825</v>
      </c>
      <c r="B1676" s="536" t="s">
        <v>5919</v>
      </c>
      <c r="C1676" s="39"/>
      <c r="D1676" s="504" t="s">
        <v>5919</v>
      </c>
      <c r="E1676" s="39" t="s">
        <v>5920</v>
      </c>
      <c r="F1676" s="77" t="s">
        <v>2215</v>
      </c>
      <c r="G1676" s="45" t="s">
        <v>2202</v>
      </c>
      <c r="H1676" s="76">
        <v>180</v>
      </c>
      <c r="I1676" s="39"/>
      <c r="J1676" s="496" t="s">
        <v>2195</v>
      </c>
      <c r="K1676" s="504">
        <v>53</v>
      </c>
      <c r="L1676" s="546" t="s">
        <v>5826</v>
      </c>
      <c r="M1676" s="76" t="s">
        <v>5921</v>
      </c>
    </row>
    <row r="1677" spans="1:13" hidden="1">
      <c r="A1677" s="39" t="s">
        <v>5825</v>
      </c>
      <c r="B1677" s="536" t="s">
        <v>5500</v>
      </c>
      <c r="C1677" s="39"/>
      <c r="D1677" s="504" t="s">
        <v>5500</v>
      </c>
      <c r="E1677" s="39" t="s">
        <v>5501</v>
      </c>
      <c r="F1677" s="77" t="s">
        <v>2215</v>
      </c>
      <c r="G1677" s="45" t="s">
        <v>2202</v>
      </c>
      <c r="H1677" s="76">
        <v>12</v>
      </c>
      <c r="I1677" s="39"/>
      <c r="J1677" s="496" t="s">
        <v>2195</v>
      </c>
      <c r="K1677" s="76">
        <v>54</v>
      </c>
      <c r="L1677" s="546" t="s">
        <v>5826</v>
      </c>
      <c r="M1677" s="76" t="s">
        <v>5502</v>
      </c>
    </row>
    <row r="1678" spans="1:13" hidden="1">
      <c r="A1678" s="39" t="s">
        <v>5825</v>
      </c>
      <c r="B1678" s="536" t="s">
        <v>5922</v>
      </c>
      <c r="C1678" s="39"/>
      <c r="D1678" s="504" t="s">
        <v>5922</v>
      </c>
      <c r="E1678" s="39" t="s">
        <v>5923</v>
      </c>
      <c r="F1678" s="77" t="s">
        <v>2215</v>
      </c>
      <c r="G1678" s="45" t="s">
        <v>2202</v>
      </c>
      <c r="H1678" s="76">
        <v>1</v>
      </c>
      <c r="I1678" s="39"/>
      <c r="J1678" s="496" t="s">
        <v>2195</v>
      </c>
      <c r="K1678" s="544">
        <v>55</v>
      </c>
      <c r="L1678" s="546" t="s">
        <v>5826</v>
      </c>
      <c r="M1678" s="76" t="s">
        <v>5924</v>
      </c>
    </row>
    <row r="1679" spans="1:13" hidden="1">
      <c r="A1679" s="39" t="s">
        <v>5825</v>
      </c>
      <c r="B1679" s="536" t="s">
        <v>5458</v>
      </c>
      <c r="C1679" s="39"/>
      <c r="D1679" s="504" t="s">
        <v>5458</v>
      </c>
      <c r="E1679" s="39" t="s">
        <v>5459</v>
      </c>
      <c r="F1679" s="77" t="s">
        <v>2215</v>
      </c>
      <c r="G1679" s="45" t="s">
        <v>2228</v>
      </c>
      <c r="H1679" s="76">
        <v>1</v>
      </c>
      <c r="I1679" s="39"/>
      <c r="J1679" s="496" t="s">
        <v>2195</v>
      </c>
      <c r="K1679" s="504">
        <v>56</v>
      </c>
      <c r="L1679" s="546" t="s">
        <v>5826</v>
      </c>
      <c r="M1679" s="76" t="s">
        <v>5460</v>
      </c>
    </row>
    <row r="1680" spans="1:13" hidden="1">
      <c r="A1680" s="39" t="s">
        <v>5825</v>
      </c>
      <c r="B1680" s="536" t="s">
        <v>5925</v>
      </c>
      <c r="C1680" s="39"/>
      <c r="D1680" s="504" t="s">
        <v>5925</v>
      </c>
      <c r="E1680" s="39" t="s">
        <v>5926</v>
      </c>
      <c r="F1680" s="77" t="s">
        <v>2215</v>
      </c>
      <c r="G1680" s="45" t="s">
        <v>2202</v>
      </c>
      <c r="H1680" s="76">
        <v>2</v>
      </c>
      <c r="I1680" s="39"/>
      <c r="J1680" s="496" t="s">
        <v>2195</v>
      </c>
      <c r="K1680" s="76">
        <v>57</v>
      </c>
      <c r="L1680" s="546" t="s">
        <v>5826</v>
      </c>
      <c r="M1680" s="76" t="s">
        <v>5927</v>
      </c>
    </row>
    <row r="1681" spans="1:13" hidden="1">
      <c r="A1681" s="39" t="s">
        <v>5825</v>
      </c>
      <c r="B1681" s="536" t="s">
        <v>5928</v>
      </c>
      <c r="C1681" s="39"/>
      <c r="D1681" s="504" t="s">
        <v>5928</v>
      </c>
      <c r="E1681" s="39" t="s">
        <v>5929</v>
      </c>
      <c r="F1681" s="77" t="s">
        <v>2215</v>
      </c>
      <c r="G1681" s="45" t="s">
        <v>2194</v>
      </c>
      <c r="H1681" s="76">
        <v>10</v>
      </c>
      <c r="I1681" s="39"/>
      <c r="J1681" s="496" t="s">
        <v>2195</v>
      </c>
      <c r="K1681" s="544">
        <v>58</v>
      </c>
      <c r="L1681" s="546" t="s">
        <v>5826</v>
      </c>
      <c r="M1681" s="76" t="s">
        <v>5930</v>
      </c>
    </row>
    <row r="1682" spans="1:13" hidden="1">
      <c r="A1682" s="39" t="s">
        <v>5825</v>
      </c>
      <c r="B1682" s="536" t="s">
        <v>5931</v>
      </c>
      <c r="C1682" s="39"/>
      <c r="D1682" s="504" t="s">
        <v>5931</v>
      </c>
      <c r="E1682" s="39" t="s">
        <v>5932</v>
      </c>
      <c r="F1682" s="77" t="s">
        <v>2215</v>
      </c>
      <c r="G1682" s="45" t="s">
        <v>2194</v>
      </c>
      <c r="H1682" s="76">
        <v>10</v>
      </c>
      <c r="I1682" s="39"/>
      <c r="J1682" s="496" t="s">
        <v>2195</v>
      </c>
      <c r="K1682" s="504">
        <v>59</v>
      </c>
      <c r="L1682" s="546" t="s">
        <v>5826</v>
      </c>
      <c r="M1682" s="76" t="s">
        <v>5933</v>
      </c>
    </row>
    <row r="1683" spans="1:13" hidden="1">
      <c r="A1683" s="39" t="s">
        <v>5825</v>
      </c>
      <c r="B1683" s="536" t="s">
        <v>5366</v>
      </c>
      <c r="C1683" s="39"/>
      <c r="D1683" s="504" t="s">
        <v>5366</v>
      </c>
      <c r="E1683" s="39" t="s">
        <v>5367</v>
      </c>
      <c r="F1683" s="77" t="s">
        <v>2215</v>
      </c>
      <c r="G1683" s="45" t="s">
        <v>2202</v>
      </c>
      <c r="H1683" s="76">
        <v>255</v>
      </c>
      <c r="I1683" s="39"/>
      <c r="J1683" s="496" t="s">
        <v>2195</v>
      </c>
      <c r="K1683" s="76">
        <v>60</v>
      </c>
      <c r="L1683" s="546" t="s">
        <v>5826</v>
      </c>
      <c r="M1683" s="76" t="s">
        <v>5934</v>
      </c>
    </row>
    <row r="1684" spans="1:13" hidden="1">
      <c r="A1684" s="39" t="s">
        <v>5825</v>
      </c>
      <c r="B1684" s="536" t="s">
        <v>5482</v>
      </c>
      <c r="C1684" s="39"/>
      <c r="D1684" s="504" t="s">
        <v>5482</v>
      </c>
      <c r="E1684" s="39" t="s">
        <v>5483</v>
      </c>
      <c r="F1684" s="77" t="s">
        <v>2215</v>
      </c>
      <c r="G1684" s="45" t="s">
        <v>2308</v>
      </c>
      <c r="H1684" s="76">
        <v>26</v>
      </c>
      <c r="I1684" s="39"/>
      <c r="J1684" s="496" t="s">
        <v>2195</v>
      </c>
      <c r="K1684" s="544">
        <v>61</v>
      </c>
      <c r="L1684" s="546" t="s">
        <v>5826</v>
      </c>
      <c r="M1684" s="76" t="s">
        <v>5484</v>
      </c>
    </row>
    <row r="1685" spans="1:13" hidden="1">
      <c r="A1685" s="39" t="s">
        <v>5825</v>
      </c>
      <c r="B1685" s="536" t="s">
        <v>5935</v>
      </c>
      <c r="C1685" s="39"/>
      <c r="D1685" s="504" t="s">
        <v>5935</v>
      </c>
      <c r="E1685" s="39" t="s">
        <v>5936</v>
      </c>
      <c r="F1685" s="77" t="s">
        <v>2215</v>
      </c>
      <c r="G1685" s="45" t="s">
        <v>2202</v>
      </c>
      <c r="H1685" s="76">
        <v>12</v>
      </c>
      <c r="I1685" s="39"/>
      <c r="J1685" s="496" t="s">
        <v>2195</v>
      </c>
      <c r="K1685" s="504">
        <v>62</v>
      </c>
      <c r="L1685" s="546" t="s">
        <v>5826</v>
      </c>
      <c r="M1685" s="76" t="s">
        <v>5937</v>
      </c>
    </row>
    <row r="1686" spans="1:13" hidden="1">
      <c r="A1686" s="39" t="s">
        <v>5825</v>
      </c>
      <c r="B1686" s="536" t="s">
        <v>5394</v>
      </c>
      <c r="C1686" s="39"/>
      <c r="D1686" s="504" t="s">
        <v>5394</v>
      </c>
      <c r="E1686" s="39" t="s">
        <v>5395</v>
      </c>
      <c r="F1686" s="77" t="s">
        <v>2215</v>
      </c>
      <c r="G1686" s="45" t="s">
        <v>2202</v>
      </c>
      <c r="H1686" s="76">
        <v>2</v>
      </c>
      <c r="I1686" s="39"/>
      <c r="J1686" s="496" t="s">
        <v>2195</v>
      </c>
      <c r="K1686" s="76">
        <v>63</v>
      </c>
      <c r="L1686" s="546" t="s">
        <v>5826</v>
      </c>
      <c r="M1686" s="76" t="s">
        <v>5396</v>
      </c>
    </row>
    <row r="1687" spans="1:13" hidden="1">
      <c r="A1687" s="39" t="s">
        <v>5825</v>
      </c>
      <c r="B1687" s="536" t="s">
        <v>1624</v>
      </c>
      <c r="C1687" s="39"/>
      <c r="D1687" s="504" t="s">
        <v>1624</v>
      </c>
      <c r="E1687" s="39" t="s">
        <v>902</v>
      </c>
      <c r="F1687" s="77" t="s">
        <v>2193</v>
      </c>
      <c r="G1687" s="45" t="s">
        <v>2202</v>
      </c>
      <c r="H1687" s="76">
        <v>2</v>
      </c>
      <c r="I1687" s="39"/>
      <c r="J1687" s="496" t="s">
        <v>2195</v>
      </c>
      <c r="K1687" s="544">
        <v>64</v>
      </c>
      <c r="L1687" s="546" t="s">
        <v>5826</v>
      </c>
      <c r="M1687" s="76" t="s">
        <v>5291</v>
      </c>
    </row>
    <row r="1688" spans="1:13" hidden="1">
      <c r="A1688" s="39" t="s">
        <v>5825</v>
      </c>
      <c r="B1688" s="536" t="s">
        <v>5938</v>
      </c>
      <c r="C1688" s="39"/>
      <c r="D1688" s="504" t="s">
        <v>5938</v>
      </c>
      <c r="E1688" s="39" t="s">
        <v>5939</v>
      </c>
      <c r="F1688" s="77" t="s">
        <v>2215</v>
      </c>
      <c r="G1688" s="45" t="s">
        <v>2202</v>
      </c>
      <c r="H1688" s="76">
        <v>15</v>
      </c>
      <c r="I1688" s="39"/>
      <c r="J1688" s="496" t="s">
        <v>2195</v>
      </c>
      <c r="K1688" s="504">
        <v>65</v>
      </c>
      <c r="L1688" s="76" t="s">
        <v>5826</v>
      </c>
      <c r="M1688" s="76" t="s">
        <v>5940</v>
      </c>
    </row>
    <row r="1689" spans="1:13" hidden="1">
      <c r="A1689" s="39" t="s">
        <v>5825</v>
      </c>
      <c r="B1689" s="536" t="s">
        <v>5941</v>
      </c>
      <c r="C1689" s="39"/>
      <c r="D1689" s="504" t="s">
        <v>5941</v>
      </c>
      <c r="E1689" s="39" t="s">
        <v>5942</v>
      </c>
      <c r="F1689" s="77" t="s">
        <v>2215</v>
      </c>
      <c r="G1689" s="45" t="s">
        <v>2202</v>
      </c>
      <c r="H1689" s="76">
        <v>15</v>
      </c>
      <c r="I1689" s="39"/>
      <c r="J1689" s="496" t="s">
        <v>2195</v>
      </c>
      <c r="K1689" s="544">
        <v>67</v>
      </c>
      <c r="L1689" s="76" t="s">
        <v>5826</v>
      </c>
      <c r="M1689" s="76" t="s">
        <v>5943</v>
      </c>
    </row>
    <row r="1690" spans="1:13" hidden="1">
      <c r="A1690" s="39" t="s">
        <v>5825</v>
      </c>
      <c r="B1690" s="536" t="s">
        <v>5944</v>
      </c>
      <c r="C1690" s="39"/>
      <c r="D1690" s="504" t="s">
        <v>5944</v>
      </c>
      <c r="E1690" s="39" t="s">
        <v>5945</v>
      </c>
      <c r="F1690" s="77" t="s">
        <v>2215</v>
      </c>
      <c r="G1690" s="45" t="s">
        <v>2202</v>
      </c>
      <c r="H1690" s="76">
        <v>15</v>
      </c>
      <c r="I1690" s="39"/>
      <c r="J1690" s="496" t="s">
        <v>2195</v>
      </c>
      <c r="K1690" s="76">
        <v>69</v>
      </c>
      <c r="L1690" s="76" t="s">
        <v>5826</v>
      </c>
      <c r="M1690" s="76" t="s">
        <v>5946</v>
      </c>
    </row>
    <row r="1691" spans="1:13" hidden="1">
      <c r="A1691" s="39" t="s">
        <v>5825</v>
      </c>
      <c r="B1691" s="536" t="s">
        <v>1698</v>
      </c>
      <c r="C1691" s="39"/>
      <c r="D1691" s="504" t="s">
        <v>1698</v>
      </c>
      <c r="E1691" s="39" t="s">
        <v>998</v>
      </c>
      <c r="F1691" s="77" t="s">
        <v>2215</v>
      </c>
      <c r="G1691" s="45" t="s">
        <v>2202</v>
      </c>
      <c r="H1691" s="76">
        <v>15</v>
      </c>
      <c r="I1691" s="39"/>
      <c r="J1691" s="496" t="s">
        <v>2195</v>
      </c>
      <c r="K1691" s="504">
        <v>71</v>
      </c>
      <c r="L1691" s="76" t="s">
        <v>5826</v>
      </c>
      <c r="M1691" s="76" t="s">
        <v>5947</v>
      </c>
    </row>
    <row r="1692" spans="1:13" hidden="1">
      <c r="A1692" s="39" t="s">
        <v>5825</v>
      </c>
      <c r="B1692" s="536" t="s">
        <v>5948</v>
      </c>
      <c r="C1692" s="39"/>
      <c r="D1692" s="504" t="s">
        <v>5948</v>
      </c>
      <c r="E1692" s="39" t="s">
        <v>5949</v>
      </c>
      <c r="F1692" s="77" t="s">
        <v>2215</v>
      </c>
      <c r="G1692" s="45" t="s">
        <v>2202</v>
      </c>
      <c r="H1692" s="76">
        <v>12</v>
      </c>
      <c r="I1692" s="39"/>
      <c r="J1692" s="496" t="s">
        <v>2195</v>
      </c>
      <c r="K1692" s="76">
        <v>72</v>
      </c>
      <c r="L1692" s="76" t="s">
        <v>5826</v>
      </c>
      <c r="M1692" s="76" t="s">
        <v>5950</v>
      </c>
    </row>
    <row r="1693" spans="1:13" hidden="1">
      <c r="A1693" s="39" t="s">
        <v>5825</v>
      </c>
      <c r="B1693" s="536" t="s">
        <v>5951</v>
      </c>
      <c r="C1693" s="39"/>
      <c r="D1693" s="504" t="s">
        <v>5951</v>
      </c>
      <c r="E1693" s="39" t="s">
        <v>5952</v>
      </c>
      <c r="F1693" s="77" t="s">
        <v>2215</v>
      </c>
      <c r="G1693" s="45" t="s">
        <v>2202</v>
      </c>
      <c r="H1693" s="76">
        <v>180</v>
      </c>
      <c r="I1693" s="39"/>
      <c r="J1693" s="496" t="s">
        <v>2195</v>
      </c>
      <c r="K1693" s="544">
        <v>73</v>
      </c>
      <c r="L1693" s="76" t="s">
        <v>5826</v>
      </c>
      <c r="M1693" s="76" t="s">
        <v>5953</v>
      </c>
    </row>
    <row r="1694" spans="1:13" hidden="1">
      <c r="A1694" s="39" t="s">
        <v>5825</v>
      </c>
      <c r="B1694" s="536" t="s">
        <v>5954</v>
      </c>
      <c r="C1694" s="39"/>
      <c r="D1694" s="504" t="s">
        <v>5954</v>
      </c>
      <c r="E1694" s="39" t="s">
        <v>5955</v>
      </c>
      <c r="F1694" s="77" t="s">
        <v>2215</v>
      </c>
      <c r="G1694" s="45" t="s">
        <v>2202</v>
      </c>
      <c r="H1694" s="76">
        <v>300</v>
      </c>
      <c r="I1694" s="39"/>
      <c r="J1694" s="496" t="s">
        <v>2195</v>
      </c>
      <c r="K1694" s="504">
        <v>74</v>
      </c>
      <c r="L1694" s="76" t="s">
        <v>5826</v>
      </c>
      <c r="M1694" s="76" t="s">
        <v>5956</v>
      </c>
    </row>
    <row r="1695" spans="1:13" hidden="1">
      <c r="A1695" s="39" t="s">
        <v>5825</v>
      </c>
      <c r="B1695" s="536" t="s">
        <v>5957</v>
      </c>
      <c r="C1695" s="39"/>
      <c r="D1695" s="504" t="s">
        <v>5957</v>
      </c>
      <c r="E1695" s="39" t="s">
        <v>5958</v>
      </c>
      <c r="F1695" s="77" t="s">
        <v>2215</v>
      </c>
      <c r="G1695" s="45" t="s">
        <v>2202</v>
      </c>
      <c r="H1695" s="76">
        <v>120</v>
      </c>
      <c r="I1695" s="39"/>
      <c r="J1695" s="496" t="s">
        <v>2195</v>
      </c>
      <c r="K1695" s="76">
        <v>75</v>
      </c>
      <c r="L1695" s="76" t="s">
        <v>5826</v>
      </c>
      <c r="M1695" s="76" t="s">
        <v>5959</v>
      </c>
    </row>
    <row r="1696" spans="1:13" hidden="1">
      <c r="A1696" s="39" t="s">
        <v>5825</v>
      </c>
      <c r="B1696" s="536" t="s">
        <v>5960</v>
      </c>
      <c r="C1696" s="39"/>
      <c r="D1696" s="504" t="s">
        <v>5960</v>
      </c>
      <c r="E1696" s="39" t="s">
        <v>5961</v>
      </c>
      <c r="F1696" s="77" t="s">
        <v>2215</v>
      </c>
      <c r="G1696" s="45" t="s">
        <v>2202</v>
      </c>
      <c r="H1696" s="76">
        <v>12</v>
      </c>
      <c r="I1696" s="39"/>
      <c r="J1696" s="496" t="s">
        <v>2195</v>
      </c>
      <c r="K1696" s="544">
        <v>76</v>
      </c>
      <c r="L1696" s="76" t="s">
        <v>5826</v>
      </c>
      <c r="M1696" s="76" t="s">
        <v>5962</v>
      </c>
    </row>
    <row r="1697" spans="1:13" hidden="1">
      <c r="A1697" s="39" t="s">
        <v>5825</v>
      </c>
      <c r="B1697" s="536" t="s">
        <v>5963</v>
      </c>
      <c r="C1697" s="39"/>
      <c r="D1697" s="504" t="s">
        <v>5963</v>
      </c>
      <c r="E1697" s="39" t="s">
        <v>5964</v>
      </c>
      <c r="F1697" s="77" t="s">
        <v>2215</v>
      </c>
      <c r="G1697" s="45" t="s">
        <v>2202</v>
      </c>
      <c r="H1697" s="76">
        <v>180</v>
      </c>
      <c r="I1697" s="39"/>
      <c r="J1697" s="496" t="s">
        <v>2195</v>
      </c>
      <c r="K1697" s="504">
        <v>77</v>
      </c>
      <c r="L1697" s="76" t="s">
        <v>5826</v>
      </c>
      <c r="M1697" s="76" t="s">
        <v>5965</v>
      </c>
    </row>
    <row r="1698" spans="1:13" hidden="1">
      <c r="A1698" s="39" t="s">
        <v>5825</v>
      </c>
      <c r="B1698" s="536" t="s">
        <v>5966</v>
      </c>
      <c r="C1698" s="39"/>
      <c r="D1698" s="504" t="s">
        <v>5966</v>
      </c>
      <c r="E1698" s="39" t="s">
        <v>5967</v>
      </c>
      <c r="F1698" s="77" t="s">
        <v>2215</v>
      </c>
      <c r="G1698" s="45" t="s">
        <v>2202</v>
      </c>
      <c r="H1698" s="76">
        <v>300</v>
      </c>
      <c r="I1698" s="39"/>
      <c r="J1698" s="496" t="s">
        <v>2195</v>
      </c>
      <c r="K1698" s="76">
        <v>78</v>
      </c>
      <c r="L1698" s="76" t="s">
        <v>5826</v>
      </c>
      <c r="M1698" s="76" t="s">
        <v>5968</v>
      </c>
    </row>
    <row r="1699" spans="1:13" hidden="1">
      <c r="A1699" s="39" t="s">
        <v>5825</v>
      </c>
      <c r="B1699" s="536" t="s">
        <v>5969</v>
      </c>
      <c r="C1699" s="39"/>
      <c r="D1699" s="504" t="s">
        <v>5969</v>
      </c>
      <c r="E1699" s="39" t="s">
        <v>5970</v>
      </c>
      <c r="F1699" s="77" t="s">
        <v>2215</v>
      </c>
      <c r="G1699" s="45" t="s">
        <v>2202</v>
      </c>
      <c r="H1699" s="76">
        <v>120</v>
      </c>
      <c r="I1699" s="39"/>
      <c r="J1699" s="496" t="s">
        <v>2195</v>
      </c>
      <c r="K1699" s="544">
        <v>79</v>
      </c>
      <c r="L1699" s="76" t="s">
        <v>5826</v>
      </c>
      <c r="M1699" s="76" t="s">
        <v>5971</v>
      </c>
    </row>
    <row r="1700" spans="1:13" hidden="1">
      <c r="A1700" s="39" t="s">
        <v>5825</v>
      </c>
      <c r="B1700" s="536" t="s">
        <v>5972</v>
      </c>
      <c r="C1700" s="39"/>
      <c r="D1700" s="504" t="s">
        <v>5972</v>
      </c>
      <c r="E1700" s="39" t="s">
        <v>5973</v>
      </c>
      <c r="F1700" s="77" t="s">
        <v>2215</v>
      </c>
      <c r="G1700" s="45" t="s">
        <v>2202</v>
      </c>
      <c r="H1700" s="76">
        <v>12</v>
      </c>
      <c r="I1700" s="39"/>
      <c r="J1700" s="496" t="s">
        <v>2195</v>
      </c>
      <c r="K1700" s="504">
        <v>80</v>
      </c>
      <c r="L1700" s="76" t="s">
        <v>5826</v>
      </c>
      <c r="M1700" s="76" t="s">
        <v>5974</v>
      </c>
    </row>
    <row r="1701" spans="1:13" hidden="1">
      <c r="A1701" s="39" t="s">
        <v>5825</v>
      </c>
      <c r="B1701" s="536" t="s">
        <v>5975</v>
      </c>
      <c r="C1701" s="39"/>
      <c r="D1701" s="504" t="s">
        <v>5975</v>
      </c>
      <c r="E1701" s="39" t="s">
        <v>5976</v>
      </c>
      <c r="F1701" s="77" t="s">
        <v>2215</v>
      </c>
      <c r="G1701" s="45" t="s">
        <v>2202</v>
      </c>
      <c r="H1701" s="76">
        <v>180</v>
      </c>
      <c r="I1701" s="39"/>
      <c r="J1701" s="496" t="s">
        <v>2195</v>
      </c>
      <c r="K1701" s="76">
        <v>81</v>
      </c>
      <c r="L1701" s="76" t="s">
        <v>5826</v>
      </c>
      <c r="M1701" s="76" t="s">
        <v>5977</v>
      </c>
    </row>
    <row r="1702" spans="1:13" hidden="1">
      <c r="A1702" s="39" t="s">
        <v>5825</v>
      </c>
      <c r="B1702" s="536" t="s">
        <v>5978</v>
      </c>
      <c r="C1702" s="39"/>
      <c r="D1702" s="504" t="s">
        <v>5978</v>
      </c>
      <c r="E1702" s="39" t="s">
        <v>5979</v>
      </c>
      <c r="F1702" s="77" t="s">
        <v>2215</v>
      </c>
      <c r="G1702" s="45" t="s">
        <v>2202</v>
      </c>
      <c r="H1702" s="76">
        <v>300</v>
      </c>
      <c r="I1702" s="39"/>
      <c r="J1702" s="496" t="s">
        <v>2195</v>
      </c>
      <c r="K1702" s="544">
        <v>82</v>
      </c>
      <c r="L1702" s="76" t="s">
        <v>5826</v>
      </c>
      <c r="M1702" s="76" t="s">
        <v>5980</v>
      </c>
    </row>
    <row r="1703" spans="1:13" hidden="1">
      <c r="A1703" s="39" t="s">
        <v>5825</v>
      </c>
      <c r="B1703" s="536" t="s">
        <v>5981</v>
      </c>
      <c r="C1703" s="39"/>
      <c r="D1703" s="504" t="s">
        <v>5981</v>
      </c>
      <c r="E1703" s="39" t="s">
        <v>5982</v>
      </c>
      <c r="F1703" s="77" t="s">
        <v>2215</v>
      </c>
      <c r="G1703" s="45" t="s">
        <v>2202</v>
      </c>
      <c r="H1703" s="76">
        <v>120</v>
      </c>
      <c r="I1703" s="39"/>
      <c r="J1703" s="496" t="s">
        <v>2195</v>
      </c>
      <c r="K1703" s="504">
        <v>83</v>
      </c>
      <c r="L1703" s="76" t="s">
        <v>5826</v>
      </c>
      <c r="M1703" s="76" t="s">
        <v>5983</v>
      </c>
    </row>
    <row r="1704" spans="1:13" hidden="1">
      <c r="A1704" s="39" t="s">
        <v>5825</v>
      </c>
      <c r="B1704" s="536" t="s">
        <v>5984</v>
      </c>
      <c r="C1704" s="39"/>
      <c r="D1704" s="504" t="s">
        <v>5984</v>
      </c>
      <c r="E1704" s="39" t="s">
        <v>5985</v>
      </c>
      <c r="F1704" s="77" t="s">
        <v>2215</v>
      </c>
      <c r="G1704" s="45" t="s">
        <v>2202</v>
      </c>
      <c r="H1704" s="76">
        <v>13</v>
      </c>
      <c r="I1704" s="39"/>
      <c r="J1704" s="496" t="s">
        <v>2195</v>
      </c>
      <c r="K1704" s="76">
        <v>84</v>
      </c>
      <c r="L1704" s="76" t="s">
        <v>5826</v>
      </c>
      <c r="M1704" s="76" t="s">
        <v>5986</v>
      </c>
    </row>
    <row r="1705" spans="1:13" hidden="1">
      <c r="A1705" s="39" t="s">
        <v>5825</v>
      </c>
      <c r="B1705" s="536" t="s">
        <v>5987</v>
      </c>
      <c r="C1705" s="39"/>
      <c r="D1705" s="504" t="s">
        <v>5987</v>
      </c>
      <c r="E1705" s="39" t="s">
        <v>5988</v>
      </c>
      <c r="F1705" s="77" t="s">
        <v>2215</v>
      </c>
      <c r="G1705" s="45" t="s">
        <v>2202</v>
      </c>
      <c r="H1705" s="76">
        <v>300</v>
      </c>
      <c r="I1705" s="39"/>
      <c r="J1705" s="496" t="s">
        <v>2195</v>
      </c>
      <c r="K1705" s="544">
        <v>85</v>
      </c>
      <c r="L1705" s="76" t="s">
        <v>5826</v>
      </c>
      <c r="M1705" s="76" t="s">
        <v>5989</v>
      </c>
    </row>
    <row r="1706" spans="1:13" hidden="1">
      <c r="A1706" s="39" t="s">
        <v>5825</v>
      </c>
      <c r="B1706" s="536" t="s">
        <v>5990</v>
      </c>
      <c r="C1706" s="39"/>
      <c r="D1706" s="504" t="s">
        <v>5990</v>
      </c>
      <c r="E1706" s="39" t="s">
        <v>5991</v>
      </c>
      <c r="F1706" s="77" t="s">
        <v>2215</v>
      </c>
      <c r="G1706" s="45" t="s">
        <v>2202</v>
      </c>
      <c r="H1706" s="76">
        <v>60</v>
      </c>
      <c r="I1706" s="39"/>
      <c r="J1706" s="496" t="s">
        <v>2195</v>
      </c>
      <c r="K1706" s="504">
        <v>86</v>
      </c>
      <c r="L1706" s="76" t="s">
        <v>5826</v>
      </c>
      <c r="M1706" s="76" t="s">
        <v>5990</v>
      </c>
    </row>
    <row r="1707" spans="1:13" hidden="1">
      <c r="A1707" s="39" t="s">
        <v>5825</v>
      </c>
      <c r="B1707" s="536" t="s">
        <v>5992</v>
      </c>
      <c r="C1707" s="39"/>
      <c r="D1707" s="504" t="s">
        <v>5992</v>
      </c>
      <c r="E1707" s="39" t="s">
        <v>5993</v>
      </c>
      <c r="F1707" s="77" t="s">
        <v>2215</v>
      </c>
      <c r="G1707" s="45" t="s">
        <v>2202</v>
      </c>
      <c r="H1707" s="76">
        <v>60</v>
      </c>
      <c r="I1707" s="39"/>
      <c r="J1707" s="496" t="s">
        <v>2195</v>
      </c>
      <c r="K1707" s="76">
        <v>87</v>
      </c>
      <c r="L1707" s="76" t="s">
        <v>5826</v>
      </c>
      <c r="M1707" s="76" t="s">
        <v>5992</v>
      </c>
    </row>
    <row r="1708" spans="1:13" hidden="1">
      <c r="A1708" s="39" t="s">
        <v>5825</v>
      </c>
      <c r="B1708" s="536" t="s">
        <v>5994</v>
      </c>
      <c r="C1708" s="39"/>
      <c r="D1708" s="504" t="s">
        <v>5994</v>
      </c>
      <c r="E1708" s="39" t="s">
        <v>5995</v>
      </c>
      <c r="F1708" s="77" t="s">
        <v>2215</v>
      </c>
      <c r="G1708" s="45" t="s">
        <v>2202</v>
      </c>
      <c r="H1708" s="76">
        <v>60</v>
      </c>
      <c r="I1708" s="39"/>
      <c r="J1708" s="496" t="s">
        <v>2195</v>
      </c>
      <c r="K1708" s="544">
        <v>88</v>
      </c>
      <c r="L1708" s="76" t="s">
        <v>5826</v>
      </c>
      <c r="M1708" s="76" t="s">
        <v>5994</v>
      </c>
    </row>
    <row r="1709" spans="1:13" hidden="1">
      <c r="A1709" s="39" t="s">
        <v>5825</v>
      </c>
      <c r="B1709" s="536" t="s">
        <v>5996</v>
      </c>
      <c r="C1709" s="39"/>
      <c r="D1709" s="504" t="s">
        <v>5996</v>
      </c>
      <c r="E1709" s="39" t="s">
        <v>5997</v>
      </c>
      <c r="F1709" s="77" t="s">
        <v>2215</v>
      </c>
      <c r="G1709" s="45" t="s">
        <v>2202</v>
      </c>
      <c r="H1709" s="76">
        <v>60</v>
      </c>
      <c r="I1709" s="39"/>
      <c r="J1709" s="496" t="s">
        <v>2195</v>
      </c>
      <c r="K1709" s="504">
        <v>89</v>
      </c>
      <c r="L1709" s="76" t="s">
        <v>5826</v>
      </c>
      <c r="M1709" s="76" t="s">
        <v>5996</v>
      </c>
    </row>
    <row r="1710" spans="1:13" hidden="1">
      <c r="A1710" s="39" t="s">
        <v>5825</v>
      </c>
      <c r="B1710" s="536" t="s">
        <v>5998</v>
      </c>
      <c r="C1710" s="39"/>
      <c r="D1710" s="504" t="s">
        <v>5998</v>
      </c>
      <c r="E1710" s="39" t="s">
        <v>5999</v>
      </c>
      <c r="F1710" s="77" t="s">
        <v>2215</v>
      </c>
      <c r="G1710" s="45" t="s">
        <v>2202</v>
      </c>
      <c r="H1710" s="76">
        <v>60</v>
      </c>
      <c r="I1710" s="39"/>
      <c r="J1710" s="496" t="s">
        <v>2195</v>
      </c>
      <c r="K1710" s="76">
        <v>90</v>
      </c>
      <c r="L1710" s="76" t="s">
        <v>5826</v>
      </c>
      <c r="M1710" s="76" t="s">
        <v>5998</v>
      </c>
    </row>
    <row r="1711" spans="1:13" hidden="1">
      <c r="A1711" s="39" t="s">
        <v>5825</v>
      </c>
      <c r="B1711" s="536" t="s">
        <v>6000</v>
      </c>
      <c r="C1711" s="39"/>
      <c r="D1711" s="504" t="s">
        <v>6000</v>
      </c>
      <c r="E1711" s="39" t="s">
        <v>6001</v>
      </c>
      <c r="F1711" s="77" t="s">
        <v>2215</v>
      </c>
      <c r="G1711" s="45" t="s">
        <v>2202</v>
      </c>
      <c r="H1711" s="76">
        <v>60</v>
      </c>
      <c r="I1711" s="39"/>
      <c r="J1711" s="496" t="s">
        <v>2195</v>
      </c>
      <c r="K1711" s="544">
        <v>91</v>
      </c>
      <c r="L1711" s="76" t="s">
        <v>5826</v>
      </c>
      <c r="M1711" s="76" t="s">
        <v>6000</v>
      </c>
    </row>
    <row r="1712" spans="1:13" hidden="1">
      <c r="A1712" s="39" t="s">
        <v>5825</v>
      </c>
      <c r="B1712" s="536" t="s">
        <v>5661</v>
      </c>
      <c r="C1712" s="39"/>
      <c r="D1712" s="504" t="s">
        <v>5661</v>
      </c>
      <c r="E1712" s="39" t="s">
        <v>5662</v>
      </c>
      <c r="F1712" s="77" t="s">
        <v>2215</v>
      </c>
      <c r="G1712" s="45" t="s">
        <v>2202</v>
      </c>
      <c r="H1712" s="76">
        <v>60</v>
      </c>
      <c r="I1712" s="39"/>
      <c r="J1712" s="496" t="s">
        <v>2195</v>
      </c>
      <c r="K1712" s="504">
        <v>92</v>
      </c>
      <c r="L1712" s="76" t="s">
        <v>5826</v>
      </c>
      <c r="M1712" s="76" t="s">
        <v>5661</v>
      </c>
    </row>
    <row r="1713" spans="1:13" hidden="1">
      <c r="A1713" s="39" t="s">
        <v>5825</v>
      </c>
      <c r="B1713" s="536" t="s">
        <v>5673</v>
      </c>
      <c r="C1713" s="39"/>
      <c r="D1713" s="504" t="s">
        <v>5673</v>
      </c>
      <c r="E1713" s="39" t="s">
        <v>5674</v>
      </c>
      <c r="F1713" s="77" t="s">
        <v>2215</v>
      </c>
      <c r="G1713" s="45" t="s">
        <v>2202</v>
      </c>
      <c r="H1713" s="76">
        <v>60</v>
      </c>
      <c r="I1713" s="39"/>
      <c r="J1713" s="496" t="s">
        <v>2195</v>
      </c>
      <c r="K1713" s="76">
        <v>93</v>
      </c>
      <c r="L1713" s="76" t="s">
        <v>5826</v>
      </c>
      <c r="M1713" s="76" t="s">
        <v>5673</v>
      </c>
    </row>
    <row r="1714" spans="1:13" hidden="1">
      <c r="A1714" s="39" t="s">
        <v>5825</v>
      </c>
      <c r="B1714" s="536" t="s">
        <v>6002</v>
      </c>
      <c r="C1714" s="39"/>
      <c r="D1714" s="504" t="s">
        <v>6002</v>
      </c>
      <c r="E1714" s="39" t="s">
        <v>6003</v>
      </c>
      <c r="F1714" s="77" t="s">
        <v>2215</v>
      </c>
      <c r="G1714" s="45" t="s">
        <v>2202</v>
      </c>
      <c r="H1714" s="76">
        <v>60</v>
      </c>
      <c r="I1714" s="39"/>
      <c r="J1714" s="496" t="s">
        <v>2195</v>
      </c>
      <c r="K1714" s="544">
        <v>94</v>
      </c>
      <c r="L1714" s="76" t="s">
        <v>5826</v>
      </c>
      <c r="M1714" s="76" t="s">
        <v>6002</v>
      </c>
    </row>
    <row r="1715" spans="1:13" hidden="1">
      <c r="A1715" s="39" t="s">
        <v>5825</v>
      </c>
      <c r="B1715" s="536" t="s">
        <v>6004</v>
      </c>
      <c r="C1715" s="39"/>
      <c r="D1715" s="504" t="s">
        <v>6004</v>
      </c>
      <c r="E1715" s="39" t="s">
        <v>6005</v>
      </c>
      <c r="F1715" s="77" t="s">
        <v>2215</v>
      </c>
      <c r="G1715" s="45" t="s">
        <v>2202</v>
      </c>
      <c r="H1715" s="76">
        <v>60</v>
      </c>
      <c r="I1715" s="39"/>
      <c r="J1715" s="496" t="s">
        <v>2195</v>
      </c>
      <c r="K1715" s="504">
        <v>95</v>
      </c>
      <c r="L1715" s="546" t="s">
        <v>5826</v>
      </c>
      <c r="M1715" s="76" t="s">
        <v>6004</v>
      </c>
    </row>
    <row r="1716" spans="1:13" hidden="1">
      <c r="A1716" s="39" t="s">
        <v>5825</v>
      </c>
      <c r="B1716" s="536" t="s">
        <v>6006</v>
      </c>
      <c r="C1716" s="39"/>
      <c r="D1716" s="504" t="s">
        <v>6006</v>
      </c>
      <c r="E1716" s="39" t="s">
        <v>6007</v>
      </c>
      <c r="F1716" s="77" t="s">
        <v>2215</v>
      </c>
      <c r="G1716" s="45" t="s">
        <v>2202</v>
      </c>
      <c r="H1716" s="76">
        <v>60</v>
      </c>
      <c r="I1716" s="39"/>
      <c r="J1716" s="496" t="s">
        <v>2195</v>
      </c>
      <c r="K1716" s="76">
        <v>96</v>
      </c>
      <c r="L1716" s="546" t="s">
        <v>5826</v>
      </c>
      <c r="M1716" s="76" t="s">
        <v>6006</v>
      </c>
    </row>
    <row r="1717" spans="1:13" hidden="1">
      <c r="A1717" s="39" t="s">
        <v>5825</v>
      </c>
      <c r="B1717" s="536" t="s">
        <v>5802</v>
      </c>
      <c r="C1717" s="39"/>
      <c r="D1717" s="504" t="s">
        <v>5802</v>
      </c>
      <c r="E1717" s="39" t="s">
        <v>5803</v>
      </c>
      <c r="F1717" s="77" t="s">
        <v>2215</v>
      </c>
      <c r="G1717" s="45" t="s">
        <v>2202</v>
      </c>
      <c r="H1717" s="76">
        <v>60</v>
      </c>
      <c r="I1717" s="39"/>
      <c r="J1717" s="496" t="s">
        <v>2195</v>
      </c>
      <c r="K1717" s="544">
        <v>97</v>
      </c>
      <c r="L1717" s="546" t="s">
        <v>5826</v>
      </c>
      <c r="M1717" s="76" t="s">
        <v>5802</v>
      </c>
    </row>
    <row r="1718" spans="1:13" hidden="1">
      <c r="A1718" s="39" t="s">
        <v>5825</v>
      </c>
      <c r="B1718" s="536" t="s">
        <v>5804</v>
      </c>
      <c r="C1718" s="39"/>
      <c r="D1718" s="504" t="s">
        <v>5804</v>
      </c>
      <c r="E1718" s="39" t="s">
        <v>5805</v>
      </c>
      <c r="F1718" s="77" t="s">
        <v>2215</v>
      </c>
      <c r="G1718" s="45" t="s">
        <v>2202</v>
      </c>
      <c r="H1718" s="76">
        <v>60</v>
      </c>
      <c r="I1718" s="39"/>
      <c r="J1718" s="496" t="s">
        <v>2195</v>
      </c>
      <c r="K1718" s="504">
        <v>98</v>
      </c>
      <c r="L1718" s="546" t="s">
        <v>5826</v>
      </c>
      <c r="M1718" s="76" t="s">
        <v>5804</v>
      </c>
    </row>
    <row r="1719" spans="1:13" hidden="1">
      <c r="A1719" s="39" t="s">
        <v>5825</v>
      </c>
      <c r="B1719" s="536" t="s">
        <v>6008</v>
      </c>
      <c r="C1719" s="39"/>
      <c r="D1719" s="504" t="s">
        <v>6008</v>
      </c>
      <c r="E1719" s="39" t="s">
        <v>6009</v>
      </c>
      <c r="F1719" s="77" t="s">
        <v>2215</v>
      </c>
      <c r="G1719" s="45" t="s">
        <v>2202</v>
      </c>
      <c r="H1719" s="76">
        <v>60</v>
      </c>
      <c r="I1719" s="39"/>
      <c r="J1719" s="496" t="s">
        <v>2195</v>
      </c>
      <c r="K1719" s="76">
        <v>99</v>
      </c>
      <c r="L1719" s="546" t="s">
        <v>5826</v>
      </c>
      <c r="M1719" s="76" t="s">
        <v>6008</v>
      </c>
    </row>
    <row r="1720" spans="1:13" hidden="1">
      <c r="A1720" s="39" t="s">
        <v>5825</v>
      </c>
      <c r="B1720" s="536" t="s">
        <v>6010</v>
      </c>
      <c r="C1720" s="39"/>
      <c r="D1720" s="504" t="s">
        <v>6010</v>
      </c>
      <c r="E1720" s="39" t="s">
        <v>6011</v>
      </c>
      <c r="F1720" s="77" t="s">
        <v>2215</v>
      </c>
      <c r="G1720" s="45" t="s">
        <v>2202</v>
      </c>
      <c r="H1720" s="76">
        <v>60</v>
      </c>
      <c r="I1720" s="39"/>
      <c r="J1720" s="496" t="s">
        <v>2195</v>
      </c>
      <c r="K1720" s="544">
        <v>100</v>
      </c>
      <c r="L1720" s="546" t="s">
        <v>5826</v>
      </c>
      <c r="M1720" s="76" t="s">
        <v>6010</v>
      </c>
    </row>
    <row r="1721" spans="1:13" hidden="1">
      <c r="A1721" s="39" t="s">
        <v>5825</v>
      </c>
      <c r="B1721" s="536" t="s">
        <v>6012</v>
      </c>
      <c r="C1721" s="544"/>
      <c r="D1721" s="504" t="s">
        <v>6012</v>
      </c>
      <c r="E1721" s="544" t="s">
        <v>6013</v>
      </c>
      <c r="F1721" s="77" t="s">
        <v>2215</v>
      </c>
      <c r="G1721" s="45" t="s">
        <v>2202</v>
      </c>
      <c r="H1721" s="76">
        <v>60</v>
      </c>
      <c r="I1721" s="39"/>
      <c r="J1721" s="496" t="s">
        <v>2195</v>
      </c>
      <c r="K1721" s="504">
        <v>101</v>
      </c>
      <c r="L1721" s="546" t="s">
        <v>5826</v>
      </c>
      <c r="M1721" s="76" t="s">
        <v>6012</v>
      </c>
    </row>
    <row r="1722" spans="1:13" hidden="1">
      <c r="A1722" s="39" t="s">
        <v>5825</v>
      </c>
      <c r="B1722" s="536" t="s">
        <v>6014</v>
      </c>
      <c r="C1722" s="544"/>
      <c r="D1722" s="504" t="s">
        <v>6014</v>
      </c>
      <c r="E1722" s="544" t="s">
        <v>6015</v>
      </c>
      <c r="F1722" s="77" t="s">
        <v>2215</v>
      </c>
      <c r="G1722" s="45" t="s">
        <v>2202</v>
      </c>
      <c r="H1722" s="76">
        <v>60</v>
      </c>
      <c r="I1722" s="39"/>
      <c r="J1722" s="496" t="s">
        <v>2195</v>
      </c>
      <c r="K1722" s="76">
        <v>102</v>
      </c>
      <c r="L1722" s="546" t="s">
        <v>5826</v>
      </c>
      <c r="M1722" s="76" t="s">
        <v>6014</v>
      </c>
    </row>
    <row r="1723" spans="1:13" hidden="1">
      <c r="A1723" s="39" t="s">
        <v>5825</v>
      </c>
      <c r="B1723" s="536" t="s">
        <v>6016</v>
      </c>
      <c r="C1723" s="544"/>
      <c r="D1723" s="504" t="s">
        <v>6016</v>
      </c>
      <c r="E1723" s="544" t="s">
        <v>6017</v>
      </c>
      <c r="F1723" s="77" t="s">
        <v>2215</v>
      </c>
      <c r="G1723" s="45" t="s">
        <v>2202</v>
      </c>
      <c r="H1723" s="76">
        <v>60</v>
      </c>
      <c r="I1723" s="39"/>
      <c r="J1723" s="496" t="s">
        <v>2195</v>
      </c>
      <c r="K1723" s="544">
        <v>103</v>
      </c>
      <c r="L1723" s="546" t="s">
        <v>5826</v>
      </c>
      <c r="M1723" s="76" t="s">
        <v>6016</v>
      </c>
    </row>
    <row r="1724" spans="1:13" hidden="1">
      <c r="A1724" s="39" t="s">
        <v>5825</v>
      </c>
      <c r="B1724" s="536" t="s">
        <v>6018</v>
      </c>
      <c r="C1724" s="544"/>
      <c r="D1724" s="504" t="s">
        <v>6018</v>
      </c>
      <c r="E1724" s="544" t="s">
        <v>6019</v>
      </c>
      <c r="F1724" s="77" t="s">
        <v>2215</v>
      </c>
      <c r="G1724" s="45" t="s">
        <v>2202</v>
      </c>
      <c r="H1724" s="76">
        <v>60</v>
      </c>
      <c r="I1724" s="39"/>
      <c r="J1724" s="496" t="s">
        <v>2195</v>
      </c>
      <c r="K1724" s="504">
        <v>104</v>
      </c>
      <c r="L1724" s="546" t="s">
        <v>5826</v>
      </c>
      <c r="M1724" s="76" t="s">
        <v>6018</v>
      </c>
    </row>
    <row r="1725" spans="1:13" hidden="1">
      <c r="A1725" s="39" t="s">
        <v>5825</v>
      </c>
      <c r="B1725" s="536" t="s">
        <v>6020</v>
      </c>
      <c r="C1725" s="544"/>
      <c r="D1725" s="504" t="s">
        <v>6020</v>
      </c>
      <c r="E1725" s="544" t="s">
        <v>6021</v>
      </c>
      <c r="F1725" s="77" t="s">
        <v>2215</v>
      </c>
      <c r="G1725" s="45" t="s">
        <v>2202</v>
      </c>
      <c r="H1725" s="76">
        <v>60</v>
      </c>
      <c r="I1725" s="39"/>
      <c r="J1725" s="496" t="s">
        <v>2195</v>
      </c>
      <c r="K1725" s="76">
        <v>105</v>
      </c>
      <c r="L1725" s="546" t="s">
        <v>5826</v>
      </c>
      <c r="M1725" s="76" t="s">
        <v>6020</v>
      </c>
    </row>
    <row r="1726" spans="1:13" hidden="1">
      <c r="A1726" s="39" t="s">
        <v>5825</v>
      </c>
      <c r="B1726" s="536" t="s">
        <v>6022</v>
      </c>
      <c r="C1726" s="39"/>
      <c r="D1726" s="504" t="s">
        <v>6022</v>
      </c>
      <c r="E1726" s="39" t="s">
        <v>6023</v>
      </c>
      <c r="F1726" s="77" t="s">
        <v>2215</v>
      </c>
      <c r="G1726" s="45" t="s">
        <v>2202</v>
      </c>
      <c r="H1726" s="76">
        <v>60</v>
      </c>
      <c r="I1726" s="39"/>
      <c r="J1726" s="496" t="s">
        <v>2195</v>
      </c>
      <c r="K1726" s="544">
        <v>106</v>
      </c>
      <c r="L1726" s="546" t="s">
        <v>5826</v>
      </c>
      <c r="M1726" s="76" t="s">
        <v>6022</v>
      </c>
    </row>
    <row r="1727" spans="1:13" hidden="1">
      <c r="A1727" s="39" t="s">
        <v>5825</v>
      </c>
      <c r="B1727" s="536" t="s">
        <v>6024</v>
      </c>
      <c r="C1727" s="39"/>
      <c r="D1727" s="504" t="s">
        <v>6024</v>
      </c>
      <c r="E1727" s="39" t="s">
        <v>6025</v>
      </c>
      <c r="F1727" s="77" t="s">
        <v>2215</v>
      </c>
      <c r="G1727" s="45" t="s">
        <v>2202</v>
      </c>
      <c r="H1727" s="76">
        <v>60</v>
      </c>
      <c r="I1727" s="39"/>
      <c r="J1727" s="496" t="s">
        <v>2195</v>
      </c>
      <c r="K1727" s="504">
        <v>107</v>
      </c>
      <c r="L1727" s="546" t="s">
        <v>5826</v>
      </c>
      <c r="M1727" s="76" t="s">
        <v>6024</v>
      </c>
    </row>
    <row r="1728" spans="1:13" hidden="1">
      <c r="A1728" s="39" t="s">
        <v>5825</v>
      </c>
      <c r="B1728" s="536" t="s">
        <v>6026</v>
      </c>
      <c r="C1728" s="39"/>
      <c r="D1728" s="504" t="s">
        <v>6026</v>
      </c>
      <c r="E1728" s="39" t="s">
        <v>6027</v>
      </c>
      <c r="F1728" s="77" t="s">
        <v>2215</v>
      </c>
      <c r="G1728" s="45" t="s">
        <v>2202</v>
      </c>
      <c r="H1728" s="76">
        <v>60</v>
      </c>
      <c r="I1728" s="39"/>
      <c r="J1728" s="496" t="s">
        <v>2195</v>
      </c>
      <c r="K1728" s="76">
        <v>108</v>
      </c>
      <c r="L1728" s="546" t="s">
        <v>5826</v>
      </c>
      <c r="M1728" s="76" t="s">
        <v>6026</v>
      </c>
    </row>
    <row r="1729" spans="1:13" hidden="1">
      <c r="A1729" s="39" t="s">
        <v>5825</v>
      </c>
      <c r="B1729" s="536" t="s">
        <v>6028</v>
      </c>
      <c r="C1729" s="39"/>
      <c r="D1729" s="504" t="s">
        <v>6028</v>
      </c>
      <c r="E1729" s="39" t="s">
        <v>6029</v>
      </c>
      <c r="F1729" s="77" t="s">
        <v>2215</v>
      </c>
      <c r="G1729" s="45" t="s">
        <v>2202</v>
      </c>
      <c r="H1729" s="76">
        <v>60</v>
      </c>
      <c r="I1729" s="39"/>
      <c r="J1729" s="496" t="s">
        <v>2195</v>
      </c>
      <c r="K1729" s="544">
        <v>109</v>
      </c>
      <c r="L1729" s="546" t="s">
        <v>5826</v>
      </c>
      <c r="M1729" s="76" t="s">
        <v>6028</v>
      </c>
    </row>
    <row r="1730" spans="1:13" hidden="1">
      <c r="A1730" s="39" t="s">
        <v>5825</v>
      </c>
      <c r="B1730" s="536" t="s">
        <v>6030</v>
      </c>
      <c r="C1730" s="39"/>
      <c r="D1730" s="504" t="s">
        <v>6030</v>
      </c>
      <c r="E1730" s="39" t="s">
        <v>6031</v>
      </c>
      <c r="F1730" s="77" t="s">
        <v>2215</v>
      </c>
      <c r="G1730" s="45" t="s">
        <v>2202</v>
      </c>
      <c r="H1730" s="76">
        <v>60</v>
      </c>
      <c r="I1730" s="39"/>
      <c r="J1730" s="496" t="s">
        <v>2195</v>
      </c>
      <c r="K1730" s="504">
        <v>110</v>
      </c>
      <c r="L1730" s="546" t="s">
        <v>5826</v>
      </c>
      <c r="M1730" s="76" t="s">
        <v>6030</v>
      </c>
    </row>
    <row r="1731" spans="1:13" hidden="1">
      <c r="A1731" s="39" t="s">
        <v>5825</v>
      </c>
      <c r="B1731" s="536" t="s">
        <v>6032</v>
      </c>
      <c r="C1731" s="39"/>
      <c r="D1731" s="504" t="s">
        <v>6032</v>
      </c>
      <c r="E1731" s="39" t="s">
        <v>6033</v>
      </c>
      <c r="F1731" s="77" t="s">
        <v>2215</v>
      </c>
      <c r="G1731" s="45" t="s">
        <v>2202</v>
      </c>
      <c r="H1731" s="76">
        <v>60</v>
      </c>
      <c r="I1731" s="39"/>
      <c r="J1731" s="496" t="s">
        <v>2195</v>
      </c>
      <c r="K1731" s="76">
        <v>111</v>
      </c>
      <c r="L1731" s="546" t="s">
        <v>5826</v>
      </c>
      <c r="M1731" s="76" t="s">
        <v>6032</v>
      </c>
    </row>
    <row r="1732" spans="1:13" hidden="1">
      <c r="A1732" s="39" t="s">
        <v>5825</v>
      </c>
      <c r="B1732" s="536" t="s">
        <v>6034</v>
      </c>
      <c r="C1732" s="39"/>
      <c r="D1732" s="504" t="s">
        <v>6034</v>
      </c>
      <c r="E1732" s="39" t="s">
        <v>6035</v>
      </c>
      <c r="F1732" s="77" t="s">
        <v>2215</v>
      </c>
      <c r="G1732" s="45" t="s">
        <v>2202</v>
      </c>
      <c r="H1732" s="76">
        <v>60</v>
      </c>
      <c r="I1732" s="39"/>
      <c r="J1732" s="496" t="s">
        <v>2195</v>
      </c>
      <c r="K1732" s="544">
        <v>112</v>
      </c>
      <c r="L1732" s="546" t="s">
        <v>5826</v>
      </c>
      <c r="M1732" s="76" t="s">
        <v>6034</v>
      </c>
    </row>
    <row r="1733" spans="1:13" hidden="1">
      <c r="A1733" s="39" t="s">
        <v>5825</v>
      </c>
      <c r="B1733" s="536" t="s">
        <v>6036</v>
      </c>
      <c r="C1733" s="39"/>
      <c r="D1733" s="504" t="s">
        <v>6036</v>
      </c>
      <c r="E1733" s="39" t="s">
        <v>6037</v>
      </c>
      <c r="F1733" s="77" t="s">
        <v>2215</v>
      </c>
      <c r="G1733" s="45" t="s">
        <v>2202</v>
      </c>
      <c r="H1733" s="76">
        <v>60</v>
      </c>
      <c r="I1733" s="39"/>
      <c r="J1733" s="496" t="s">
        <v>2195</v>
      </c>
      <c r="K1733" s="504">
        <v>113</v>
      </c>
      <c r="L1733" s="546" t="s">
        <v>5826</v>
      </c>
      <c r="M1733" s="76" t="s">
        <v>6036</v>
      </c>
    </row>
    <row r="1734" spans="1:13" hidden="1">
      <c r="A1734" s="39" t="s">
        <v>5825</v>
      </c>
      <c r="B1734" s="536" t="s">
        <v>6038</v>
      </c>
      <c r="C1734" s="39"/>
      <c r="D1734" s="504" t="s">
        <v>6038</v>
      </c>
      <c r="E1734" s="39" t="s">
        <v>6039</v>
      </c>
      <c r="F1734" s="77" t="s">
        <v>2215</v>
      </c>
      <c r="G1734" s="45" t="s">
        <v>2202</v>
      </c>
      <c r="H1734" s="76">
        <v>60</v>
      </c>
      <c r="I1734" s="39"/>
      <c r="J1734" s="496" t="s">
        <v>2195</v>
      </c>
      <c r="K1734" s="76">
        <v>114</v>
      </c>
      <c r="L1734" s="546" t="s">
        <v>5826</v>
      </c>
      <c r="M1734" s="76" t="s">
        <v>6038</v>
      </c>
    </row>
    <row r="1735" spans="1:13" hidden="1">
      <c r="A1735" s="39" t="s">
        <v>5825</v>
      </c>
      <c r="B1735" s="536" t="s">
        <v>6040</v>
      </c>
      <c r="C1735" s="39"/>
      <c r="D1735" s="504" t="s">
        <v>6040</v>
      </c>
      <c r="E1735" s="39" t="s">
        <v>6041</v>
      </c>
      <c r="F1735" s="77" t="s">
        <v>2215</v>
      </c>
      <c r="G1735" s="45" t="s">
        <v>2202</v>
      </c>
      <c r="H1735" s="76">
        <v>60</v>
      </c>
      <c r="I1735" s="39"/>
      <c r="J1735" s="496" t="s">
        <v>2195</v>
      </c>
      <c r="K1735" s="544">
        <v>115</v>
      </c>
      <c r="L1735" s="546" t="s">
        <v>5826</v>
      </c>
      <c r="M1735" s="76" t="s">
        <v>6040</v>
      </c>
    </row>
    <row r="1736" spans="1:13" hidden="1">
      <c r="A1736" s="39" t="s">
        <v>5825</v>
      </c>
      <c r="B1736" s="536"/>
      <c r="C1736" s="39"/>
      <c r="D1736" s="504"/>
      <c r="E1736" s="39" t="s">
        <v>6042</v>
      </c>
      <c r="F1736" s="77" t="s">
        <v>2215</v>
      </c>
      <c r="G1736" s="45" t="s">
        <v>2202</v>
      </c>
      <c r="H1736" s="76">
        <v>1</v>
      </c>
      <c r="I1736" s="39"/>
      <c r="J1736" s="496" t="s">
        <v>2195</v>
      </c>
      <c r="K1736" s="504">
        <v>116</v>
      </c>
      <c r="L1736" s="546" t="s">
        <v>5826</v>
      </c>
      <c r="M1736" s="76" t="s">
        <v>6043</v>
      </c>
    </row>
    <row r="1737" spans="1:13" hidden="1">
      <c r="A1737" s="39" t="s">
        <v>5825</v>
      </c>
      <c r="B1737" s="536" t="s">
        <v>5814</v>
      </c>
      <c r="C1737" s="39"/>
      <c r="D1737" s="504" t="s">
        <v>5814</v>
      </c>
      <c r="E1737" s="39" t="s">
        <v>5815</v>
      </c>
      <c r="F1737" s="77" t="s">
        <v>2215</v>
      </c>
      <c r="G1737" s="45" t="s">
        <v>2202</v>
      </c>
      <c r="H1737" s="76">
        <v>1</v>
      </c>
      <c r="I1737" s="39"/>
      <c r="J1737" s="496" t="s">
        <v>2195</v>
      </c>
      <c r="K1737" s="76">
        <v>117</v>
      </c>
      <c r="L1737" s="546" t="s">
        <v>5826</v>
      </c>
      <c r="M1737" s="76" t="s">
        <v>5816</v>
      </c>
    </row>
    <row r="1738" spans="1:13" hidden="1">
      <c r="A1738" s="39" t="s">
        <v>5825</v>
      </c>
      <c r="B1738" s="536" t="s">
        <v>6044</v>
      </c>
      <c r="C1738" s="39"/>
      <c r="D1738" s="504" t="s">
        <v>6044</v>
      </c>
      <c r="E1738" s="39" t="s">
        <v>6045</v>
      </c>
      <c r="F1738" s="77" t="s">
        <v>2215</v>
      </c>
      <c r="G1738" s="45" t="s">
        <v>2194</v>
      </c>
      <c r="H1738" s="76">
        <v>10</v>
      </c>
      <c r="I1738" s="39"/>
      <c r="J1738" s="496" t="s">
        <v>2195</v>
      </c>
      <c r="K1738" s="544">
        <v>118</v>
      </c>
      <c r="L1738" s="546" t="s">
        <v>5826</v>
      </c>
      <c r="M1738" s="76" t="s">
        <v>6046</v>
      </c>
    </row>
    <row r="1739" spans="1:13" hidden="1">
      <c r="A1739" s="39" t="s">
        <v>5825</v>
      </c>
      <c r="B1739" s="536" t="s">
        <v>6047</v>
      </c>
      <c r="C1739" s="39"/>
      <c r="D1739" s="504" t="s">
        <v>6047</v>
      </c>
      <c r="E1739" s="39" t="s">
        <v>6048</v>
      </c>
      <c r="F1739" s="77" t="s">
        <v>2215</v>
      </c>
      <c r="G1739" s="45" t="s">
        <v>2194</v>
      </c>
      <c r="H1739" s="76">
        <v>10</v>
      </c>
      <c r="I1739" s="39"/>
      <c r="J1739" s="496" t="s">
        <v>2195</v>
      </c>
      <c r="K1739" s="504">
        <v>119</v>
      </c>
      <c r="L1739" s="546" t="s">
        <v>5826</v>
      </c>
      <c r="M1739" s="76" t="s">
        <v>6049</v>
      </c>
    </row>
    <row r="1740" spans="1:13" hidden="1">
      <c r="A1740" s="39" t="s">
        <v>5825</v>
      </c>
      <c r="B1740" s="536" t="s">
        <v>1100</v>
      </c>
      <c r="C1740" s="39"/>
      <c r="D1740" s="504" t="s">
        <v>1100</v>
      </c>
      <c r="E1740" s="39" t="s">
        <v>632</v>
      </c>
      <c r="F1740" s="77" t="s">
        <v>2215</v>
      </c>
      <c r="G1740" s="45" t="s">
        <v>2202</v>
      </c>
      <c r="H1740" s="76">
        <v>3</v>
      </c>
      <c r="I1740" s="39"/>
      <c r="J1740" s="496" t="s">
        <v>2195</v>
      </c>
      <c r="K1740" s="76">
        <v>120</v>
      </c>
      <c r="L1740" s="546" t="s">
        <v>5826</v>
      </c>
      <c r="M1740" s="76" t="s">
        <v>6050</v>
      </c>
    </row>
    <row r="1741" spans="1:13" hidden="1">
      <c r="A1741" s="39" t="s">
        <v>5825</v>
      </c>
      <c r="B1741" s="536"/>
      <c r="C1741" s="39"/>
      <c r="D1741" s="504"/>
      <c r="E1741" s="39" t="s">
        <v>6051</v>
      </c>
      <c r="F1741" s="77" t="s">
        <v>2215</v>
      </c>
      <c r="G1741" s="45" t="s">
        <v>2202</v>
      </c>
      <c r="H1741" s="76">
        <v>12</v>
      </c>
      <c r="I1741" s="39"/>
      <c r="J1741" s="496" t="s">
        <v>2195</v>
      </c>
      <c r="K1741" s="544">
        <v>121</v>
      </c>
      <c r="L1741" s="546" t="s">
        <v>5826</v>
      </c>
      <c r="M1741" s="76" t="s">
        <v>6052</v>
      </c>
    </row>
    <row r="1742" spans="1:13" hidden="1">
      <c r="A1742" s="39" t="s">
        <v>5825</v>
      </c>
      <c r="B1742" s="536"/>
      <c r="C1742" s="60"/>
      <c r="D1742" s="504"/>
      <c r="E1742" s="60" t="s">
        <v>6053</v>
      </c>
      <c r="F1742" s="77" t="s">
        <v>2215</v>
      </c>
      <c r="G1742" s="45" t="s">
        <v>2202</v>
      </c>
      <c r="H1742" s="76">
        <v>12</v>
      </c>
      <c r="I1742" s="39"/>
      <c r="J1742" s="496" t="s">
        <v>2195</v>
      </c>
      <c r="K1742" s="504">
        <v>122</v>
      </c>
      <c r="L1742" s="546" t="s">
        <v>5826</v>
      </c>
      <c r="M1742" s="76" t="s">
        <v>6054</v>
      </c>
    </row>
    <row r="1743" spans="1:13" hidden="1">
      <c r="A1743" s="39" t="s">
        <v>5825</v>
      </c>
      <c r="B1743" s="536"/>
      <c r="C1743" s="60"/>
      <c r="D1743" s="504"/>
      <c r="E1743" s="60" t="s">
        <v>6055</v>
      </c>
      <c r="F1743" s="77" t="s">
        <v>2215</v>
      </c>
      <c r="G1743" s="45" t="s">
        <v>2202</v>
      </c>
      <c r="H1743" s="76">
        <v>15</v>
      </c>
      <c r="I1743" s="39"/>
      <c r="J1743" s="496" t="s">
        <v>2195</v>
      </c>
      <c r="K1743" s="76">
        <v>123</v>
      </c>
      <c r="L1743" s="546" t="s">
        <v>5826</v>
      </c>
      <c r="M1743" s="76" t="s">
        <v>6056</v>
      </c>
    </row>
    <row r="1744" spans="1:13" hidden="1">
      <c r="A1744" s="39" t="s">
        <v>5825</v>
      </c>
      <c r="B1744" s="536"/>
      <c r="C1744" s="39"/>
      <c r="D1744" s="504"/>
      <c r="E1744" s="39" t="s">
        <v>6057</v>
      </c>
      <c r="F1744" s="77" t="s">
        <v>2215</v>
      </c>
      <c r="G1744" s="45" t="s">
        <v>2202</v>
      </c>
      <c r="H1744" s="76">
        <v>1</v>
      </c>
      <c r="I1744" s="39"/>
      <c r="J1744" s="496" t="s">
        <v>2195</v>
      </c>
      <c r="K1744" s="544">
        <v>124</v>
      </c>
      <c r="L1744" s="546" t="s">
        <v>5826</v>
      </c>
      <c r="M1744" s="76" t="s">
        <v>6058</v>
      </c>
    </row>
    <row r="1745" spans="1:13" hidden="1">
      <c r="A1745" s="39" t="s">
        <v>5825</v>
      </c>
      <c r="B1745" s="536" t="s">
        <v>149</v>
      </c>
      <c r="C1745" s="544" t="s">
        <v>149</v>
      </c>
      <c r="D1745" s="504"/>
      <c r="E1745" s="39"/>
      <c r="F1745" s="545" t="s">
        <v>2193</v>
      </c>
      <c r="G1745" s="544" t="s">
        <v>2308</v>
      </c>
      <c r="H1745" s="547">
        <v>26</v>
      </c>
      <c r="I1745" s="39"/>
      <c r="J1745" s="496" t="s">
        <v>2195</v>
      </c>
      <c r="K1745" s="504">
        <v>125</v>
      </c>
      <c r="L1745" s="546" t="s">
        <v>5826</v>
      </c>
      <c r="M1745" s="544" t="s">
        <v>149</v>
      </c>
    </row>
    <row r="1746" spans="1:13" hidden="1">
      <c r="A1746" s="39" t="s">
        <v>5825</v>
      </c>
      <c r="B1746" s="536" t="s">
        <v>151</v>
      </c>
      <c r="C1746" s="544" t="s">
        <v>151</v>
      </c>
      <c r="D1746" s="504"/>
      <c r="E1746" s="39"/>
      <c r="F1746" s="545" t="s">
        <v>2193</v>
      </c>
      <c r="G1746" s="544" t="s">
        <v>2202</v>
      </c>
      <c r="H1746" s="547">
        <v>10</v>
      </c>
      <c r="I1746" s="39"/>
      <c r="J1746" s="496" t="s">
        <v>2195</v>
      </c>
      <c r="K1746" s="76">
        <v>126</v>
      </c>
      <c r="L1746" s="546" t="s">
        <v>5826</v>
      </c>
      <c r="M1746" s="544" t="s">
        <v>151</v>
      </c>
    </row>
    <row r="1747" spans="1:13" hidden="1">
      <c r="A1747" s="39" t="s">
        <v>5825</v>
      </c>
      <c r="B1747" s="536" t="s">
        <v>153</v>
      </c>
      <c r="C1747" s="544" t="s">
        <v>153</v>
      </c>
      <c r="D1747" s="504"/>
      <c r="E1747" s="39"/>
      <c r="F1747" s="545" t="s">
        <v>2193</v>
      </c>
      <c r="G1747" s="544" t="s">
        <v>2202</v>
      </c>
      <c r="H1747" s="547">
        <v>4</v>
      </c>
      <c r="I1747" s="39"/>
      <c r="J1747" s="496" t="s">
        <v>2195</v>
      </c>
      <c r="K1747" s="544">
        <v>127</v>
      </c>
      <c r="L1747" s="546" t="s">
        <v>5826</v>
      </c>
      <c r="M1747" s="544" t="s">
        <v>153</v>
      </c>
    </row>
    <row r="1748" spans="1:13" hidden="1">
      <c r="A1748" s="39" t="s">
        <v>5825</v>
      </c>
      <c r="B1748" s="536" t="s">
        <v>155</v>
      </c>
      <c r="C1748" s="544" t="s">
        <v>155</v>
      </c>
      <c r="D1748" s="504"/>
      <c r="E1748" s="39"/>
      <c r="F1748" s="545" t="s">
        <v>2193</v>
      </c>
      <c r="G1748" s="544" t="s">
        <v>2202</v>
      </c>
      <c r="H1748" s="547">
        <v>2</v>
      </c>
      <c r="I1748" s="39"/>
      <c r="J1748" s="496" t="s">
        <v>2195</v>
      </c>
      <c r="K1748" s="504">
        <v>128</v>
      </c>
      <c r="L1748" s="546" t="s">
        <v>5826</v>
      </c>
      <c r="M1748" s="544" t="s">
        <v>155</v>
      </c>
    </row>
    <row r="1749" spans="1:13" hidden="1">
      <c r="A1749" s="39" t="s">
        <v>5825</v>
      </c>
      <c r="B1749" s="536" t="s">
        <v>157</v>
      </c>
      <c r="C1749" s="544" t="s">
        <v>157</v>
      </c>
      <c r="D1749" s="504"/>
      <c r="E1749" s="39"/>
      <c r="F1749" s="545" t="s">
        <v>2193</v>
      </c>
      <c r="G1749" s="544" t="s">
        <v>2202</v>
      </c>
      <c r="H1749" s="547">
        <v>2</v>
      </c>
      <c r="I1749" s="39"/>
      <c r="J1749" s="496" t="s">
        <v>2195</v>
      </c>
      <c r="K1749" s="76">
        <v>129</v>
      </c>
      <c r="L1749" s="546" t="s">
        <v>5826</v>
      </c>
      <c r="M1749" s="544" t="s">
        <v>157</v>
      </c>
    </row>
    <row r="1750" spans="1:13" hidden="1">
      <c r="A1750" s="39" t="s">
        <v>6059</v>
      </c>
      <c r="B1750" s="536" t="s">
        <v>34</v>
      </c>
      <c r="C1750" s="78" t="s">
        <v>34</v>
      </c>
      <c r="D1750" s="504"/>
      <c r="E1750" s="516"/>
      <c r="F1750" s="76" t="s">
        <v>2193</v>
      </c>
      <c r="G1750" s="10" t="s">
        <v>2194</v>
      </c>
      <c r="H1750" s="10">
        <v>8</v>
      </c>
      <c r="I1750" s="39"/>
      <c r="J1750" s="76" t="s">
        <v>2195</v>
      </c>
      <c r="K1750" s="76">
        <v>1</v>
      </c>
      <c r="L1750" s="39" t="s">
        <v>6060</v>
      </c>
      <c r="M1750" s="78" t="s">
        <v>34</v>
      </c>
    </row>
    <row r="1751" spans="1:13" hidden="1">
      <c r="A1751" s="39" t="s">
        <v>6059</v>
      </c>
      <c r="B1751" s="536" t="s">
        <v>5186</v>
      </c>
      <c r="C1751" s="516"/>
      <c r="D1751" s="504" t="s">
        <v>5186</v>
      </c>
      <c r="E1751" s="39" t="s">
        <v>5187</v>
      </c>
      <c r="F1751" s="76" t="s">
        <v>2193</v>
      </c>
      <c r="G1751" s="10" t="s">
        <v>2194</v>
      </c>
      <c r="H1751" s="10">
        <v>10</v>
      </c>
      <c r="I1751" s="39"/>
      <c r="J1751" s="76" t="s">
        <v>2195</v>
      </c>
      <c r="K1751" s="504">
        <v>2</v>
      </c>
      <c r="L1751" s="39" t="s">
        <v>6060</v>
      </c>
      <c r="M1751" s="78" t="s">
        <v>43</v>
      </c>
    </row>
    <row r="1752" spans="1:13" hidden="1">
      <c r="A1752" s="39" t="s">
        <v>6059</v>
      </c>
      <c r="B1752" s="536" t="s">
        <v>41</v>
      </c>
      <c r="C1752" s="516"/>
      <c r="D1752" s="504" t="s">
        <v>41</v>
      </c>
      <c r="E1752" s="39" t="s">
        <v>38</v>
      </c>
      <c r="F1752" s="76" t="s">
        <v>2193</v>
      </c>
      <c r="G1752" s="10" t="s">
        <v>2202</v>
      </c>
      <c r="H1752" s="10">
        <v>12</v>
      </c>
      <c r="I1752" s="39"/>
      <c r="J1752" s="76" t="s">
        <v>2195</v>
      </c>
      <c r="K1752" s="76">
        <v>3</v>
      </c>
      <c r="L1752" s="39" t="s">
        <v>6060</v>
      </c>
      <c r="M1752" s="78" t="s">
        <v>2375</v>
      </c>
    </row>
    <row r="1753" spans="1:13" hidden="1">
      <c r="A1753" s="39" t="s">
        <v>6059</v>
      </c>
      <c r="B1753" s="536" t="s">
        <v>1865</v>
      </c>
      <c r="C1753" s="516"/>
      <c r="D1753" s="504" t="s">
        <v>1865</v>
      </c>
      <c r="E1753" s="60" t="s">
        <v>1225</v>
      </c>
      <c r="F1753" s="76" t="s">
        <v>2193</v>
      </c>
      <c r="G1753" s="10" t="s">
        <v>2202</v>
      </c>
      <c r="H1753" s="76">
        <v>3</v>
      </c>
      <c r="I1753" s="39"/>
      <c r="J1753" s="76" t="s">
        <v>2195</v>
      </c>
      <c r="K1753" s="504">
        <v>4</v>
      </c>
      <c r="L1753" s="39" t="s">
        <v>6060</v>
      </c>
      <c r="M1753" s="78" t="s">
        <v>6061</v>
      </c>
    </row>
    <row r="1754" spans="1:13" hidden="1">
      <c r="A1754" s="39" t="s">
        <v>6059</v>
      </c>
      <c r="B1754" s="536" t="s">
        <v>6062</v>
      </c>
      <c r="C1754" s="516"/>
      <c r="D1754" s="504" t="s">
        <v>6062</v>
      </c>
      <c r="E1754" s="39" t="s">
        <v>6063</v>
      </c>
      <c r="F1754" s="76" t="s">
        <v>2193</v>
      </c>
      <c r="G1754" s="10" t="s">
        <v>2271</v>
      </c>
      <c r="H1754" s="10">
        <v>19</v>
      </c>
      <c r="I1754" s="39"/>
      <c r="J1754" s="76" t="s">
        <v>2195</v>
      </c>
      <c r="K1754" s="76">
        <v>5</v>
      </c>
      <c r="L1754" s="39" t="s">
        <v>6060</v>
      </c>
      <c r="M1754" s="78" t="s">
        <v>6064</v>
      </c>
    </row>
    <row r="1755" spans="1:13" hidden="1">
      <c r="A1755" s="39" t="s">
        <v>6059</v>
      </c>
      <c r="B1755" s="536" t="s">
        <v>6065</v>
      </c>
      <c r="C1755" s="516"/>
      <c r="D1755" s="504" t="s">
        <v>6065</v>
      </c>
      <c r="E1755" s="39" t="s">
        <v>6066</v>
      </c>
      <c r="F1755" s="76" t="s">
        <v>2193</v>
      </c>
      <c r="G1755" s="10" t="s">
        <v>2202</v>
      </c>
      <c r="H1755" s="76">
        <v>16</v>
      </c>
      <c r="I1755" s="39"/>
      <c r="J1755" s="76" t="s">
        <v>2195</v>
      </c>
      <c r="K1755" s="504">
        <v>6</v>
      </c>
      <c r="L1755" s="39" t="s">
        <v>6060</v>
      </c>
      <c r="M1755" s="78" t="s">
        <v>6067</v>
      </c>
    </row>
    <row r="1756" spans="1:13" hidden="1">
      <c r="A1756" s="39" t="s">
        <v>6059</v>
      </c>
      <c r="B1756" s="536" t="s">
        <v>6068</v>
      </c>
      <c r="C1756" s="516"/>
      <c r="D1756" s="504" t="s">
        <v>6068</v>
      </c>
      <c r="E1756" s="39" t="s">
        <v>6069</v>
      </c>
      <c r="F1756" s="76" t="s">
        <v>2193</v>
      </c>
      <c r="G1756" s="10" t="s">
        <v>2202</v>
      </c>
      <c r="H1756" s="10">
        <v>5</v>
      </c>
      <c r="I1756" s="39"/>
      <c r="J1756" s="76" t="s">
        <v>2195</v>
      </c>
      <c r="K1756" s="76">
        <v>7</v>
      </c>
      <c r="L1756" s="39" t="s">
        <v>6060</v>
      </c>
      <c r="M1756" s="78" t="s">
        <v>6070</v>
      </c>
    </row>
    <row r="1757" spans="1:13" hidden="1">
      <c r="A1757" s="39" t="s">
        <v>6059</v>
      </c>
      <c r="B1757" s="536" t="s">
        <v>6071</v>
      </c>
      <c r="C1757" s="516"/>
      <c r="D1757" s="504" t="s">
        <v>6071</v>
      </c>
      <c r="E1757" s="39" t="s">
        <v>6072</v>
      </c>
      <c r="F1757" s="76" t="s">
        <v>2193</v>
      </c>
      <c r="G1757" s="10" t="s">
        <v>2194</v>
      </c>
      <c r="H1757" s="10">
        <v>10</v>
      </c>
      <c r="I1757" s="39"/>
      <c r="J1757" s="76" t="s">
        <v>2195</v>
      </c>
      <c r="K1757" s="504">
        <v>8</v>
      </c>
      <c r="L1757" s="39" t="s">
        <v>6060</v>
      </c>
      <c r="M1757" s="78" t="s">
        <v>301</v>
      </c>
    </row>
    <row r="1758" spans="1:13" hidden="1">
      <c r="A1758" s="39" t="s">
        <v>6059</v>
      </c>
      <c r="B1758" s="536"/>
      <c r="C1758" s="516"/>
      <c r="D1758" s="504"/>
      <c r="E1758" s="39" t="s">
        <v>6073</v>
      </c>
      <c r="F1758" s="76" t="s">
        <v>2193</v>
      </c>
      <c r="G1758" s="10" t="s">
        <v>2194</v>
      </c>
      <c r="H1758" s="10">
        <v>10</v>
      </c>
      <c r="I1758" s="39"/>
      <c r="J1758" s="76" t="s">
        <v>2195</v>
      </c>
      <c r="K1758" s="76">
        <v>9</v>
      </c>
      <c r="L1758" s="39" t="s">
        <v>6060</v>
      </c>
      <c r="M1758" s="78" t="s">
        <v>6074</v>
      </c>
    </row>
    <row r="1759" spans="1:13" hidden="1">
      <c r="A1759" s="39" t="s">
        <v>6059</v>
      </c>
      <c r="B1759" s="536"/>
      <c r="C1759" s="516"/>
      <c r="D1759" s="504"/>
      <c r="E1759" s="39" t="s">
        <v>6075</v>
      </c>
      <c r="F1759" s="76" t="s">
        <v>2193</v>
      </c>
      <c r="G1759" s="10" t="s">
        <v>2308</v>
      </c>
      <c r="H1759" s="10">
        <v>26</v>
      </c>
      <c r="I1759" s="39"/>
      <c r="J1759" s="76" t="s">
        <v>2195</v>
      </c>
      <c r="K1759" s="504">
        <v>10</v>
      </c>
      <c r="L1759" s="39" t="s">
        <v>6060</v>
      </c>
      <c r="M1759" s="78" t="s">
        <v>6076</v>
      </c>
    </row>
    <row r="1760" spans="1:13" hidden="1">
      <c r="A1760" s="39" t="s">
        <v>6059</v>
      </c>
      <c r="B1760" s="536" t="s">
        <v>6077</v>
      </c>
      <c r="C1760" s="516"/>
      <c r="D1760" s="504" t="s">
        <v>6077</v>
      </c>
      <c r="E1760" s="39" t="s">
        <v>6078</v>
      </c>
      <c r="F1760" s="76" t="s">
        <v>2193</v>
      </c>
      <c r="G1760" s="10" t="s">
        <v>2202</v>
      </c>
      <c r="H1760" s="10">
        <v>48</v>
      </c>
      <c r="I1760" s="39"/>
      <c r="J1760" s="76" t="s">
        <v>2195</v>
      </c>
      <c r="K1760" s="76">
        <v>11</v>
      </c>
      <c r="L1760" s="39" t="s">
        <v>6060</v>
      </c>
      <c r="M1760" s="78" t="s">
        <v>6079</v>
      </c>
    </row>
    <row r="1761" spans="1:13" hidden="1">
      <c r="A1761" s="39" t="s">
        <v>6059</v>
      </c>
      <c r="B1761" s="536" t="s">
        <v>6080</v>
      </c>
      <c r="C1761" s="516"/>
      <c r="D1761" s="504" t="s">
        <v>6080</v>
      </c>
      <c r="E1761" s="39" t="s">
        <v>6081</v>
      </c>
      <c r="F1761" s="76" t="s">
        <v>2193</v>
      </c>
      <c r="G1761" s="10" t="s">
        <v>2231</v>
      </c>
      <c r="H1761" s="10" t="s">
        <v>3409</v>
      </c>
      <c r="I1761" s="39"/>
      <c r="J1761" s="76" t="s">
        <v>2195</v>
      </c>
      <c r="K1761" s="504">
        <v>12</v>
      </c>
      <c r="L1761" s="39" t="s">
        <v>6060</v>
      </c>
      <c r="M1761" s="78" t="s">
        <v>6080</v>
      </c>
    </row>
    <row r="1762" spans="1:13" hidden="1">
      <c r="A1762" s="39" t="s">
        <v>6059</v>
      </c>
      <c r="B1762" s="536" t="s">
        <v>5366</v>
      </c>
      <c r="C1762" s="516"/>
      <c r="D1762" s="504" t="s">
        <v>5366</v>
      </c>
      <c r="E1762" s="39" t="s">
        <v>5367</v>
      </c>
      <c r="F1762" s="76" t="s">
        <v>2193</v>
      </c>
      <c r="G1762" s="10" t="s">
        <v>2202</v>
      </c>
      <c r="H1762" s="78">
        <v>255</v>
      </c>
      <c r="I1762" s="39"/>
      <c r="J1762" s="76" t="s">
        <v>2195</v>
      </c>
      <c r="K1762" s="76">
        <v>13</v>
      </c>
      <c r="L1762" s="39" t="s">
        <v>6060</v>
      </c>
      <c r="M1762" s="78" t="s">
        <v>5366</v>
      </c>
    </row>
    <row r="1763" spans="1:13" hidden="1">
      <c r="A1763" s="39" t="s">
        <v>6059</v>
      </c>
      <c r="B1763" s="536" t="s">
        <v>6082</v>
      </c>
      <c r="C1763" s="516"/>
      <c r="D1763" s="504" t="s">
        <v>6082</v>
      </c>
      <c r="E1763" s="39" t="s">
        <v>6083</v>
      </c>
      <c r="F1763" s="76" t="s">
        <v>2193</v>
      </c>
      <c r="G1763" s="10" t="s">
        <v>2202</v>
      </c>
      <c r="H1763" s="78">
        <v>50</v>
      </c>
      <c r="I1763" s="39"/>
      <c r="J1763" s="76" t="s">
        <v>2195</v>
      </c>
      <c r="K1763" s="504">
        <v>14</v>
      </c>
      <c r="L1763" s="39" t="s">
        <v>6060</v>
      </c>
      <c r="M1763" s="78" t="s">
        <v>6084</v>
      </c>
    </row>
    <row r="1764" spans="1:13" hidden="1">
      <c r="A1764" s="39" t="s">
        <v>6059</v>
      </c>
      <c r="B1764" s="536" t="s">
        <v>6085</v>
      </c>
      <c r="C1764" s="516"/>
      <c r="D1764" s="504" t="s">
        <v>6085</v>
      </c>
      <c r="E1764" s="39" t="s">
        <v>6086</v>
      </c>
      <c r="F1764" s="76" t="s">
        <v>2193</v>
      </c>
      <c r="G1764" s="10" t="s">
        <v>2202</v>
      </c>
      <c r="H1764" s="78">
        <v>2</v>
      </c>
      <c r="I1764" s="39"/>
      <c r="J1764" s="76" t="s">
        <v>2195</v>
      </c>
      <c r="K1764" s="76">
        <v>15</v>
      </c>
      <c r="L1764" s="39" t="s">
        <v>6060</v>
      </c>
      <c r="M1764" s="78" t="s">
        <v>6087</v>
      </c>
    </row>
    <row r="1765" spans="1:13" hidden="1">
      <c r="A1765" s="39" t="s">
        <v>6059</v>
      </c>
      <c r="B1765" s="536" t="s">
        <v>5527</v>
      </c>
      <c r="C1765" s="516"/>
      <c r="D1765" s="504" t="s">
        <v>5527</v>
      </c>
      <c r="E1765" s="39" t="s">
        <v>5528</v>
      </c>
      <c r="F1765" s="76" t="s">
        <v>2193</v>
      </c>
      <c r="G1765" s="10" t="s">
        <v>2202</v>
      </c>
      <c r="H1765" s="78">
        <v>1</v>
      </c>
      <c r="I1765" s="39"/>
      <c r="J1765" s="76" t="s">
        <v>2195</v>
      </c>
      <c r="K1765" s="504">
        <v>16</v>
      </c>
      <c r="L1765" s="39" t="s">
        <v>6060</v>
      </c>
      <c r="M1765" s="78" t="s">
        <v>6088</v>
      </c>
    </row>
    <row r="1766" spans="1:13" hidden="1">
      <c r="A1766" s="39" t="s">
        <v>6059</v>
      </c>
      <c r="B1766" s="536"/>
      <c r="C1766" s="516"/>
      <c r="D1766" s="504"/>
      <c r="E1766" s="39" t="s">
        <v>6089</v>
      </c>
      <c r="F1766" s="76" t="s">
        <v>2215</v>
      </c>
      <c r="G1766" s="10" t="s">
        <v>2271</v>
      </c>
      <c r="H1766" s="76">
        <v>19</v>
      </c>
      <c r="I1766" s="39"/>
      <c r="J1766" s="76" t="s">
        <v>2195</v>
      </c>
      <c r="K1766" s="76">
        <v>17</v>
      </c>
      <c r="L1766" s="39" t="s">
        <v>6060</v>
      </c>
      <c r="M1766" s="78" t="s">
        <v>6090</v>
      </c>
    </row>
    <row r="1767" spans="1:13" hidden="1">
      <c r="A1767" s="39" t="s">
        <v>6059</v>
      </c>
      <c r="B1767" s="536" t="s">
        <v>6091</v>
      </c>
      <c r="C1767" s="516"/>
      <c r="D1767" s="504" t="s">
        <v>6091</v>
      </c>
      <c r="E1767" s="39" t="s">
        <v>6092</v>
      </c>
      <c r="F1767" s="76" t="s">
        <v>2193</v>
      </c>
      <c r="G1767" s="10" t="s">
        <v>2202</v>
      </c>
      <c r="H1767" s="76">
        <v>3</v>
      </c>
      <c r="I1767" s="39"/>
      <c r="J1767" s="76" t="s">
        <v>2195</v>
      </c>
      <c r="K1767" s="504">
        <v>18</v>
      </c>
      <c r="L1767" s="39" t="s">
        <v>6060</v>
      </c>
      <c r="M1767" s="78" t="s">
        <v>6093</v>
      </c>
    </row>
    <row r="1768" spans="1:13" hidden="1">
      <c r="A1768" s="39" t="s">
        <v>6059</v>
      </c>
      <c r="B1768" s="536" t="s">
        <v>6094</v>
      </c>
      <c r="C1768" s="516"/>
      <c r="D1768" s="504" t="s">
        <v>6094</v>
      </c>
      <c r="E1768" s="39" t="s">
        <v>6095</v>
      </c>
      <c r="F1768" s="76" t="s">
        <v>2193</v>
      </c>
      <c r="G1768" s="10" t="s">
        <v>2202</v>
      </c>
      <c r="H1768" s="10">
        <v>4</v>
      </c>
      <c r="I1768" s="39"/>
      <c r="J1768" s="76" t="s">
        <v>2195</v>
      </c>
      <c r="K1768" s="76">
        <v>19</v>
      </c>
      <c r="L1768" s="39" t="s">
        <v>6060</v>
      </c>
      <c r="M1768" s="78" t="s">
        <v>6096</v>
      </c>
    </row>
    <row r="1769" spans="1:13" hidden="1">
      <c r="A1769" s="39" t="s">
        <v>6059</v>
      </c>
      <c r="B1769" s="536" t="s">
        <v>6097</v>
      </c>
      <c r="C1769" s="516"/>
      <c r="D1769" s="504" t="s">
        <v>6097</v>
      </c>
      <c r="E1769" s="39" t="s">
        <v>6098</v>
      </c>
      <c r="F1769" s="76" t="s">
        <v>2193</v>
      </c>
      <c r="G1769" s="10" t="s">
        <v>2231</v>
      </c>
      <c r="H1769" s="78" t="s">
        <v>6099</v>
      </c>
      <c r="I1769" s="39"/>
      <c r="J1769" s="76" t="s">
        <v>2195</v>
      </c>
      <c r="K1769" s="504">
        <v>20</v>
      </c>
      <c r="L1769" s="39" t="s">
        <v>6060</v>
      </c>
      <c r="M1769" s="78" t="s">
        <v>6100</v>
      </c>
    </row>
    <row r="1770" spans="1:13" hidden="1">
      <c r="A1770" s="39" t="s">
        <v>6059</v>
      </c>
      <c r="B1770" s="536" t="s">
        <v>6101</v>
      </c>
      <c r="C1770" s="39"/>
      <c r="D1770" s="504" t="s">
        <v>6101</v>
      </c>
      <c r="E1770" s="39" t="s">
        <v>6102</v>
      </c>
      <c r="F1770" s="76" t="s">
        <v>2193</v>
      </c>
      <c r="G1770" s="10" t="s">
        <v>2202</v>
      </c>
      <c r="H1770" s="10">
        <v>3</v>
      </c>
      <c r="I1770" s="39"/>
      <c r="J1770" s="76" t="s">
        <v>2195</v>
      </c>
      <c r="K1770" s="76">
        <v>21</v>
      </c>
      <c r="L1770" s="39" t="s">
        <v>6060</v>
      </c>
      <c r="M1770" s="78" t="s">
        <v>6103</v>
      </c>
    </row>
    <row r="1771" spans="1:13" hidden="1">
      <c r="A1771" s="39" t="s">
        <v>6059</v>
      </c>
      <c r="B1771" s="536" t="s">
        <v>6104</v>
      </c>
      <c r="C1771" s="39"/>
      <c r="D1771" s="504" t="s">
        <v>6104</v>
      </c>
      <c r="E1771" s="39" t="s">
        <v>6105</v>
      </c>
      <c r="F1771" s="76" t="s">
        <v>2193</v>
      </c>
      <c r="G1771" s="10" t="s">
        <v>2202</v>
      </c>
      <c r="H1771" s="76">
        <v>4</v>
      </c>
      <c r="I1771" s="39"/>
      <c r="J1771" s="76" t="s">
        <v>2195</v>
      </c>
      <c r="K1771" s="504">
        <v>22</v>
      </c>
      <c r="L1771" s="39" t="s">
        <v>6060</v>
      </c>
      <c r="M1771" s="78" t="s">
        <v>6106</v>
      </c>
    </row>
    <row r="1772" spans="1:13" hidden="1">
      <c r="A1772" s="39" t="s">
        <v>6059</v>
      </c>
      <c r="B1772" s="536" t="s">
        <v>6107</v>
      </c>
      <c r="C1772" s="39"/>
      <c r="D1772" s="504" t="s">
        <v>6107</v>
      </c>
      <c r="E1772" s="39" t="s">
        <v>6108</v>
      </c>
      <c r="F1772" s="76" t="s">
        <v>2193</v>
      </c>
      <c r="G1772" s="10" t="s">
        <v>2194</v>
      </c>
      <c r="H1772" s="78">
        <v>10</v>
      </c>
      <c r="I1772" s="39"/>
      <c r="J1772" s="76" t="s">
        <v>2195</v>
      </c>
      <c r="K1772" s="76">
        <v>23</v>
      </c>
      <c r="L1772" s="39" t="s">
        <v>6060</v>
      </c>
      <c r="M1772" s="78" t="s">
        <v>6109</v>
      </c>
    </row>
    <row r="1773" spans="1:13" hidden="1">
      <c r="A1773" s="39" t="s">
        <v>6059</v>
      </c>
      <c r="B1773" s="536" t="s">
        <v>6110</v>
      </c>
      <c r="C1773" s="39"/>
      <c r="D1773" s="504" t="s">
        <v>6110</v>
      </c>
      <c r="E1773" s="39" t="s">
        <v>6111</v>
      </c>
      <c r="F1773" s="76" t="s">
        <v>2193</v>
      </c>
      <c r="G1773" s="10" t="s">
        <v>2228</v>
      </c>
      <c r="H1773" s="78">
        <v>5</v>
      </c>
      <c r="I1773" s="39"/>
      <c r="J1773" s="76" t="s">
        <v>2195</v>
      </c>
      <c r="K1773" s="504">
        <v>24</v>
      </c>
      <c r="L1773" s="39" t="s">
        <v>6060</v>
      </c>
      <c r="M1773" s="78" t="s">
        <v>6112</v>
      </c>
    </row>
    <row r="1774" spans="1:13" hidden="1">
      <c r="A1774" s="39" t="s">
        <v>6059</v>
      </c>
      <c r="B1774" s="536" t="s">
        <v>6113</v>
      </c>
      <c r="C1774" s="39"/>
      <c r="D1774" s="504" t="s">
        <v>6113</v>
      </c>
      <c r="E1774" s="39" t="s">
        <v>6114</v>
      </c>
      <c r="F1774" s="76" t="s">
        <v>2193</v>
      </c>
      <c r="G1774" s="10" t="s">
        <v>2228</v>
      </c>
      <c r="H1774" s="78">
        <v>5</v>
      </c>
      <c r="I1774" s="39"/>
      <c r="J1774" s="76" t="s">
        <v>2195</v>
      </c>
      <c r="K1774" s="76">
        <v>25</v>
      </c>
      <c r="L1774" s="39" t="s">
        <v>6060</v>
      </c>
      <c r="M1774" s="78" t="s">
        <v>6115</v>
      </c>
    </row>
    <row r="1775" spans="1:13" hidden="1">
      <c r="A1775" s="39" t="s">
        <v>6059</v>
      </c>
      <c r="B1775" s="536" t="s">
        <v>6116</v>
      </c>
      <c r="C1775" s="39"/>
      <c r="D1775" s="504" t="s">
        <v>6116</v>
      </c>
      <c r="E1775" s="39" t="s">
        <v>6117</v>
      </c>
      <c r="F1775" s="76" t="s">
        <v>2193</v>
      </c>
      <c r="G1775" s="10" t="s">
        <v>2228</v>
      </c>
      <c r="H1775" s="78">
        <v>5</v>
      </c>
      <c r="I1775" s="39"/>
      <c r="J1775" s="76" t="s">
        <v>2195</v>
      </c>
      <c r="K1775" s="504">
        <v>26</v>
      </c>
      <c r="L1775" s="39" t="s">
        <v>6060</v>
      </c>
      <c r="M1775" s="78" t="s">
        <v>6118</v>
      </c>
    </row>
    <row r="1776" spans="1:13" hidden="1">
      <c r="A1776" s="39" t="s">
        <v>6059</v>
      </c>
      <c r="B1776" s="536" t="s">
        <v>293</v>
      </c>
      <c r="C1776" s="39"/>
      <c r="D1776" s="504" t="s">
        <v>293</v>
      </c>
      <c r="E1776" s="39" t="s">
        <v>211</v>
      </c>
      <c r="F1776" s="45" t="s">
        <v>2193</v>
      </c>
      <c r="G1776" s="10" t="s">
        <v>2202</v>
      </c>
      <c r="H1776" s="548">
        <v>3</v>
      </c>
      <c r="I1776" s="39"/>
      <c r="J1776" s="76" t="s">
        <v>2195</v>
      </c>
      <c r="K1776" s="76">
        <v>27</v>
      </c>
      <c r="L1776" s="39" t="s">
        <v>6060</v>
      </c>
      <c r="M1776" s="78" t="s">
        <v>6119</v>
      </c>
    </row>
    <row r="1777" spans="1:13" hidden="1">
      <c r="A1777" s="39" t="s">
        <v>6059</v>
      </c>
      <c r="B1777" s="536" t="s">
        <v>6120</v>
      </c>
      <c r="C1777" s="39"/>
      <c r="D1777" s="504" t="s">
        <v>6120</v>
      </c>
      <c r="E1777" s="39" t="s">
        <v>6121</v>
      </c>
      <c r="F1777" s="45" t="s">
        <v>2193</v>
      </c>
      <c r="G1777" s="10" t="s">
        <v>2231</v>
      </c>
      <c r="H1777" s="548" t="s">
        <v>6122</v>
      </c>
      <c r="I1777" s="39"/>
      <c r="J1777" s="76" t="s">
        <v>2195</v>
      </c>
      <c r="K1777" s="504">
        <v>28</v>
      </c>
      <c r="L1777" s="39" t="s">
        <v>6060</v>
      </c>
      <c r="M1777" s="78" t="s">
        <v>6120</v>
      </c>
    </row>
    <row r="1778" spans="1:13" hidden="1">
      <c r="A1778" s="39" t="s">
        <v>6059</v>
      </c>
      <c r="B1778" s="536" t="s">
        <v>5812</v>
      </c>
      <c r="C1778" s="39"/>
      <c r="D1778" s="504" t="s">
        <v>5812</v>
      </c>
      <c r="E1778" s="60" t="s">
        <v>5813</v>
      </c>
      <c r="F1778" s="45" t="s">
        <v>2193</v>
      </c>
      <c r="G1778" s="10" t="s">
        <v>2202</v>
      </c>
      <c r="H1778" s="548">
        <v>12</v>
      </c>
      <c r="I1778" s="39"/>
      <c r="J1778" s="76" t="s">
        <v>2195</v>
      </c>
      <c r="K1778" s="76">
        <v>29</v>
      </c>
      <c r="L1778" s="39" t="s">
        <v>6060</v>
      </c>
      <c r="M1778" s="78" t="s">
        <v>6123</v>
      </c>
    </row>
    <row r="1779" spans="1:13" hidden="1">
      <c r="A1779" s="39" t="s">
        <v>6059</v>
      </c>
      <c r="B1779" s="536" t="s">
        <v>1624</v>
      </c>
      <c r="C1779" s="39"/>
      <c r="D1779" s="504" t="s">
        <v>1624</v>
      </c>
      <c r="E1779" s="39" t="s">
        <v>902</v>
      </c>
      <c r="F1779" s="45" t="s">
        <v>2193</v>
      </c>
      <c r="G1779" s="10" t="s">
        <v>2202</v>
      </c>
      <c r="H1779" s="548">
        <v>2</v>
      </c>
      <c r="I1779" s="39"/>
      <c r="J1779" s="76" t="s">
        <v>2195</v>
      </c>
      <c r="K1779" s="504">
        <v>30</v>
      </c>
      <c r="L1779" s="39" t="s">
        <v>6060</v>
      </c>
      <c r="M1779" s="78" t="s">
        <v>1624</v>
      </c>
    </row>
    <row r="1780" spans="1:13" hidden="1">
      <c r="A1780" s="39" t="s">
        <v>6059</v>
      </c>
      <c r="B1780" s="536" t="s">
        <v>6124</v>
      </c>
      <c r="C1780" s="39"/>
      <c r="D1780" s="504" t="s">
        <v>6124</v>
      </c>
      <c r="E1780" s="39" t="s">
        <v>6125</v>
      </c>
      <c r="F1780" s="45" t="s">
        <v>2193</v>
      </c>
      <c r="G1780" s="10" t="s">
        <v>2202</v>
      </c>
      <c r="H1780" s="548">
        <v>1</v>
      </c>
      <c r="I1780" s="39"/>
      <c r="J1780" s="76" t="s">
        <v>2195</v>
      </c>
      <c r="K1780" s="76">
        <v>31</v>
      </c>
      <c r="L1780" s="39" t="s">
        <v>6060</v>
      </c>
      <c r="M1780" s="78" t="s">
        <v>6126</v>
      </c>
    </row>
    <row r="1781" spans="1:13" hidden="1">
      <c r="A1781" s="39" t="s">
        <v>6059</v>
      </c>
      <c r="B1781" s="536" t="s">
        <v>6127</v>
      </c>
      <c r="C1781" s="39"/>
      <c r="D1781" s="504" t="s">
        <v>6127</v>
      </c>
      <c r="E1781" s="39" t="s">
        <v>6128</v>
      </c>
      <c r="F1781" s="45" t="s">
        <v>2193</v>
      </c>
      <c r="G1781" s="10" t="s">
        <v>2231</v>
      </c>
      <c r="H1781" s="548" t="s">
        <v>5266</v>
      </c>
      <c r="I1781" s="39"/>
      <c r="J1781" s="76" t="s">
        <v>2195</v>
      </c>
      <c r="K1781" s="504">
        <v>32</v>
      </c>
      <c r="L1781" s="39" t="s">
        <v>6060</v>
      </c>
      <c r="M1781" s="76" t="s">
        <v>6129</v>
      </c>
    </row>
    <row r="1782" spans="1:13" hidden="1">
      <c r="A1782" s="39" t="s">
        <v>6059</v>
      </c>
      <c r="B1782" s="536" t="s">
        <v>6130</v>
      </c>
      <c r="C1782" s="39"/>
      <c r="D1782" s="504" t="s">
        <v>6130</v>
      </c>
      <c r="E1782" s="39" t="s">
        <v>6131</v>
      </c>
      <c r="F1782" s="45" t="s">
        <v>2193</v>
      </c>
      <c r="G1782" s="10" t="s">
        <v>2231</v>
      </c>
      <c r="H1782" s="548" t="s">
        <v>5266</v>
      </c>
      <c r="I1782" s="39"/>
      <c r="J1782" s="76" t="s">
        <v>2195</v>
      </c>
      <c r="K1782" s="76">
        <v>33</v>
      </c>
      <c r="L1782" s="39" t="s">
        <v>6060</v>
      </c>
      <c r="M1782" s="76" t="s">
        <v>6132</v>
      </c>
    </row>
    <row r="1783" spans="1:13" hidden="1">
      <c r="A1783" s="39" t="s">
        <v>6059</v>
      </c>
      <c r="B1783" s="536" t="s">
        <v>149</v>
      </c>
      <c r="C1783" s="504" t="s">
        <v>149</v>
      </c>
      <c r="D1783" s="504"/>
      <c r="E1783" s="39"/>
      <c r="F1783" s="504" t="s">
        <v>2193</v>
      </c>
      <c r="G1783" s="504" t="s">
        <v>2308</v>
      </c>
      <c r="H1783" s="504">
        <v>26</v>
      </c>
      <c r="I1783" s="39"/>
      <c r="J1783" s="76" t="s">
        <v>2195</v>
      </c>
      <c r="K1783" s="504">
        <v>34</v>
      </c>
      <c r="L1783" s="39" t="s">
        <v>6060</v>
      </c>
      <c r="M1783" s="504" t="s">
        <v>149</v>
      </c>
    </row>
    <row r="1784" spans="1:13" hidden="1">
      <c r="A1784" s="39" t="s">
        <v>6059</v>
      </c>
      <c r="B1784" s="536" t="s">
        <v>151</v>
      </c>
      <c r="C1784" s="504" t="s">
        <v>151</v>
      </c>
      <c r="D1784" s="504"/>
      <c r="E1784" s="39"/>
      <c r="F1784" s="504" t="s">
        <v>2193</v>
      </c>
      <c r="G1784" s="504" t="s">
        <v>2202</v>
      </c>
      <c r="H1784" s="504">
        <v>10</v>
      </c>
      <c r="I1784" s="39"/>
      <c r="J1784" s="76" t="s">
        <v>2195</v>
      </c>
      <c r="K1784" s="76">
        <v>35</v>
      </c>
      <c r="L1784" s="39" t="s">
        <v>6060</v>
      </c>
      <c r="M1784" s="504" t="s">
        <v>151</v>
      </c>
    </row>
    <row r="1785" spans="1:13" hidden="1">
      <c r="A1785" s="39" t="s">
        <v>6059</v>
      </c>
      <c r="B1785" s="536" t="s">
        <v>153</v>
      </c>
      <c r="C1785" s="504" t="s">
        <v>153</v>
      </c>
      <c r="D1785" s="504"/>
      <c r="E1785" s="39"/>
      <c r="F1785" s="504" t="s">
        <v>2193</v>
      </c>
      <c r="G1785" s="504" t="s">
        <v>2202</v>
      </c>
      <c r="H1785" s="504">
        <v>4</v>
      </c>
      <c r="I1785" s="39"/>
      <c r="J1785" s="76" t="s">
        <v>2195</v>
      </c>
      <c r="K1785" s="504">
        <v>36</v>
      </c>
      <c r="L1785" s="39" t="s">
        <v>6060</v>
      </c>
      <c r="M1785" s="504" t="s">
        <v>153</v>
      </c>
    </row>
    <row r="1786" spans="1:13" hidden="1">
      <c r="A1786" s="39" t="s">
        <v>6059</v>
      </c>
      <c r="B1786" s="536" t="s">
        <v>155</v>
      </c>
      <c r="C1786" s="504" t="s">
        <v>155</v>
      </c>
      <c r="D1786" s="504"/>
      <c r="E1786" s="39"/>
      <c r="F1786" s="504" t="s">
        <v>2193</v>
      </c>
      <c r="G1786" s="504" t="s">
        <v>2202</v>
      </c>
      <c r="H1786" s="504">
        <v>2</v>
      </c>
      <c r="I1786" s="39"/>
      <c r="J1786" s="76" t="s">
        <v>2195</v>
      </c>
      <c r="K1786" s="76">
        <v>37</v>
      </c>
      <c r="L1786" s="39" t="s">
        <v>6060</v>
      </c>
      <c r="M1786" s="504" t="s">
        <v>155</v>
      </c>
    </row>
    <row r="1787" spans="1:13" hidden="1">
      <c r="A1787" s="39" t="s">
        <v>6059</v>
      </c>
      <c r="B1787" s="536" t="s">
        <v>157</v>
      </c>
      <c r="C1787" s="504" t="s">
        <v>157</v>
      </c>
      <c r="D1787" s="504"/>
      <c r="E1787" s="39"/>
      <c r="F1787" s="504" t="s">
        <v>2193</v>
      </c>
      <c r="G1787" s="504" t="s">
        <v>2202</v>
      </c>
      <c r="H1787" s="504">
        <v>2</v>
      </c>
      <c r="I1787" s="39"/>
      <c r="J1787" s="76" t="s">
        <v>2195</v>
      </c>
      <c r="K1787" s="504">
        <v>38</v>
      </c>
      <c r="L1787" s="39" t="s">
        <v>6060</v>
      </c>
      <c r="M1787" s="504" t="s">
        <v>157</v>
      </c>
    </row>
    <row r="1788" spans="1:13" hidden="1">
      <c r="A1788" s="40" t="s">
        <v>6133</v>
      </c>
      <c r="B1788" s="536" t="s">
        <v>34</v>
      </c>
      <c r="C1788" s="39" t="s">
        <v>34</v>
      </c>
      <c r="D1788" s="504"/>
      <c r="E1788" s="516"/>
      <c r="F1788" s="77" t="s">
        <v>2193</v>
      </c>
      <c r="G1788" s="39" t="s">
        <v>2194</v>
      </c>
      <c r="H1788" s="76">
        <v>8</v>
      </c>
      <c r="I1788" s="39"/>
      <c r="J1788" s="496" t="s">
        <v>2195</v>
      </c>
      <c r="K1788" s="45">
        <v>1</v>
      </c>
      <c r="L1788" s="39" t="s">
        <v>6134</v>
      </c>
      <c r="M1788" s="39" t="s">
        <v>34</v>
      </c>
    </row>
    <row r="1789" spans="1:13" hidden="1">
      <c r="A1789" s="40" t="s">
        <v>6133</v>
      </c>
      <c r="B1789" s="536" t="s">
        <v>6135</v>
      </c>
      <c r="C1789" s="516"/>
      <c r="D1789" s="504" t="s">
        <v>6135</v>
      </c>
      <c r="E1789" s="39" t="s">
        <v>6136</v>
      </c>
      <c r="F1789" s="549" t="s">
        <v>2193</v>
      </c>
      <c r="G1789" s="39" t="s">
        <v>2194</v>
      </c>
      <c r="H1789" s="76">
        <v>10</v>
      </c>
      <c r="I1789" s="39"/>
      <c r="J1789" s="496" t="s">
        <v>2195</v>
      </c>
      <c r="K1789" s="504">
        <v>2</v>
      </c>
      <c r="L1789" s="40" t="s">
        <v>6134</v>
      </c>
      <c r="M1789" s="39" t="s">
        <v>5594</v>
      </c>
    </row>
    <row r="1790" spans="1:13" hidden="1">
      <c r="A1790" s="40" t="s">
        <v>6133</v>
      </c>
      <c r="B1790" s="536" t="s">
        <v>5533</v>
      </c>
      <c r="C1790" s="550"/>
      <c r="D1790" s="504" t="s">
        <v>5533</v>
      </c>
      <c r="E1790" s="39" t="s">
        <v>5534</v>
      </c>
      <c r="F1790" s="549" t="s">
        <v>2193</v>
      </c>
      <c r="G1790" s="39" t="s">
        <v>2228</v>
      </c>
      <c r="H1790" s="76">
        <v>1</v>
      </c>
      <c r="I1790" s="60"/>
      <c r="J1790" s="496" t="s">
        <v>2195</v>
      </c>
      <c r="K1790" s="45">
        <v>3</v>
      </c>
      <c r="L1790" s="40" t="s">
        <v>6134</v>
      </c>
      <c r="M1790" s="39" t="s">
        <v>5535</v>
      </c>
    </row>
    <row r="1791" spans="1:13" hidden="1">
      <c r="A1791" s="40" t="s">
        <v>6133</v>
      </c>
      <c r="B1791" s="536" t="s">
        <v>6137</v>
      </c>
      <c r="C1791" s="516"/>
      <c r="D1791" s="504" t="s">
        <v>6137</v>
      </c>
      <c r="E1791" s="39" t="s">
        <v>6138</v>
      </c>
      <c r="F1791" s="549" t="s">
        <v>2193</v>
      </c>
      <c r="G1791" s="39" t="s">
        <v>2202</v>
      </c>
      <c r="H1791" s="76">
        <v>1</v>
      </c>
      <c r="I1791" s="39"/>
      <c r="J1791" s="496" t="s">
        <v>2195</v>
      </c>
      <c r="K1791" s="504">
        <v>4</v>
      </c>
      <c r="L1791" s="40" t="s">
        <v>6134</v>
      </c>
      <c r="M1791" s="39" t="s">
        <v>5520</v>
      </c>
    </row>
    <row r="1792" spans="1:13" hidden="1">
      <c r="A1792" s="40" t="s">
        <v>6133</v>
      </c>
      <c r="B1792" s="536"/>
      <c r="C1792" s="516"/>
      <c r="D1792" s="504"/>
      <c r="E1792" s="39" t="s">
        <v>6139</v>
      </c>
      <c r="F1792" s="549" t="s">
        <v>2193</v>
      </c>
      <c r="G1792" s="39" t="s">
        <v>2194</v>
      </c>
      <c r="H1792" s="76">
        <v>10</v>
      </c>
      <c r="I1792" s="39"/>
      <c r="J1792" s="496" t="s">
        <v>2195</v>
      </c>
      <c r="K1792" s="45">
        <v>5</v>
      </c>
      <c r="L1792" s="40" t="s">
        <v>6134</v>
      </c>
      <c r="M1792" s="39" t="s">
        <v>5493</v>
      </c>
    </row>
    <row r="1793" spans="1:13" hidden="1">
      <c r="A1793" s="40" t="s">
        <v>6133</v>
      </c>
      <c r="B1793" s="536" t="s">
        <v>5500</v>
      </c>
      <c r="C1793" s="516"/>
      <c r="D1793" s="504" t="s">
        <v>5500</v>
      </c>
      <c r="E1793" s="39" t="s">
        <v>5501</v>
      </c>
      <c r="F1793" s="549" t="s">
        <v>2193</v>
      </c>
      <c r="G1793" s="39" t="s">
        <v>2202</v>
      </c>
      <c r="H1793" s="76">
        <v>12</v>
      </c>
      <c r="I1793" s="39"/>
      <c r="J1793" s="496" t="s">
        <v>2195</v>
      </c>
      <c r="K1793" s="504">
        <v>6</v>
      </c>
      <c r="L1793" s="40" t="s">
        <v>6134</v>
      </c>
      <c r="M1793" s="39" t="s">
        <v>5502</v>
      </c>
    </row>
    <row r="1794" spans="1:13" hidden="1">
      <c r="A1794" s="40" t="s">
        <v>6133</v>
      </c>
      <c r="B1794" s="536" t="s">
        <v>5503</v>
      </c>
      <c r="C1794" s="516"/>
      <c r="D1794" s="504" t="s">
        <v>5503</v>
      </c>
      <c r="E1794" s="39" t="s">
        <v>5504</v>
      </c>
      <c r="F1794" s="549" t="s">
        <v>2193</v>
      </c>
      <c r="G1794" s="39" t="s">
        <v>2202</v>
      </c>
      <c r="H1794" s="76">
        <v>60</v>
      </c>
      <c r="I1794" s="39"/>
      <c r="J1794" s="496" t="s">
        <v>2195</v>
      </c>
      <c r="K1794" s="45">
        <v>7</v>
      </c>
      <c r="L1794" s="40" t="s">
        <v>6134</v>
      </c>
      <c r="M1794" s="39" t="s">
        <v>5505</v>
      </c>
    </row>
    <row r="1795" spans="1:13" hidden="1">
      <c r="A1795" s="40" t="s">
        <v>6133</v>
      </c>
      <c r="B1795" s="536" t="s">
        <v>5506</v>
      </c>
      <c r="C1795" s="516"/>
      <c r="D1795" s="504" t="s">
        <v>5506</v>
      </c>
      <c r="E1795" s="39" t="s">
        <v>5507</v>
      </c>
      <c r="F1795" s="549" t="s">
        <v>2193</v>
      </c>
      <c r="G1795" s="39" t="s">
        <v>2202</v>
      </c>
      <c r="H1795" s="76">
        <v>16</v>
      </c>
      <c r="I1795" s="39"/>
      <c r="J1795" s="496" t="s">
        <v>2195</v>
      </c>
      <c r="K1795" s="504">
        <v>8</v>
      </c>
      <c r="L1795" s="40" t="s">
        <v>6134</v>
      </c>
      <c r="M1795" s="39" t="s">
        <v>5508</v>
      </c>
    </row>
    <row r="1796" spans="1:13" hidden="1">
      <c r="A1796" s="40" t="s">
        <v>6133</v>
      </c>
      <c r="B1796" s="536" t="s">
        <v>5509</v>
      </c>
      <c r="C1796" s="516"/>
      <c r="D1796" s="504" t="s">
        <v>5509</v>
      </c>
      <c r="E1796" s="39" t="s">
        <v>5510</v>
      </c>
      <c r="F1796" s="549" t="s">
        <v>2193</v>
      </c>
      <c r="G1796" s="39" t="s">
        <v>2202</v>
      </c>
      <c r="H1796" s="76">
        <v>100</v>
      </c>
      <c r="I1796" s="39"/>
      <c r="J1796" s="496" t="s">
        <v>2195</v>
      </c>
      <c r="K1796" s="45">
        <v>9</v>
      </c>
      <c r="L1796" s="40" t="s">
        <v>6134</v>
      </c>
      <c r="M1796" s="39" t="s">
        <v>5511</v>
      </c>
    </row>
    <row r="1797" spans="1:13" hidden="1">
      <c r="A1797" s="40" t="s">
        <v>6133</v>
      </c>
      <c r="B1797" s="536" t="s">
        <v>5512</v>
      </c>
      <c r="C1797" s="516"/>
      <c r="D1797" s="504" t="s">
        <v>5512</v>
      </c>
      <c r="E1797" s="39" t="s">
        <v>5513</v>
      </c>
      <c r="F1797" s="549" t="s">
        <v>2193</v>
      </c>
      <c r="G1797" s="39" t="s">
        <v>2202</v>
      </c>
      <c r="H1797" s="76">
        <v>1</v>
      </c>
      <c r="I1797" s="39"/>
      <c r="J1797" s="496" t="s">
        <v>2195</v>
      </c>
      <c r="K1797" s="504">
        <v>10</v>
      </c>
      <c r="L1797" s="40" t="s">
        <v>6134</v>
      </c>
      <c r="M1797" s="39" t="s">
        <v>5514</v>
      </c>
    </row>
    <row r="1798" spans="1:13" hidden="1">
      <c r="A1798" s="40" t="s">
        <v>6133</v>
      </c>
      <c r="B1798" s="536" t="s">
        <v>5530</v>
      </c>
      <c r="C1798" s="516"/>
      <c r="D1798" s="504" t="s">
        <v>5530</v>
      </c>
      <c r="E1798" s="39" t="s">
        <v>5531</v>
      </c>
      <c r="F1798" s="549" t="s">
        <v>2193</v>
      </c>
      <c r="G1798" s="39" t="s">
        <v>2202</v>
      </c>
      <c r="H1798" s="76">
        <v>2</v>
      </c>
      <c r="I1798" s="39"/>
      <c r="J1798" s="496" t="s">
        <v>2195</v>
      </c>
      <c r="K1798" s="45">
        <v>11</v>
      </c>
      <c r="L1798" s="40" t="s">
        <v>6134</v>
      </c>
      <c r="M1798" s="39" t="s">
        <v>5532</v>
      </c>
    </row>
    <row r="1799" spans="1:13" hidden="1">
      <c r="A1799" s="40" t="s">
        <v>6133</v>
      </c>
      <c r="B1799" s="536" t="s">
        <v>6140</v>
      </c>
      <c r="C1799" s="516"/>
      <c r="D1799" s="504" t="s">
        <v>6140</v>
      </c>
      <c r="E1799" s="39" t="s">
        <v>6141</v>
      </c>
      <c r="F1799" s="549" t="s">
        <v>2193</v>
      </c>
      <c r="G1799" s="39" t="s">
        <v>2202</v>
      </c>
      <c r="H1799" s="76">
        <v>12</v>
      </c>
      <c r="I1799" s="39"/>
      <c r="J1799" s="496" t="s">
        <v>2195</v>
      </c>
      <c r="K1799" s="504">
        <v>12</v>
      </c>
      <c r="L1799" s="40" t="s">
        <v>6134</v>
      </c>
      <c r="M1799" s="39" t="s">
        <v>5480</v>
      </c>
    </row>
    <row r="1800" spans="1:13" hidden="1">
      <c r="A1800" s="40" t="s">
        <v>6133</v>
      </c>
      <c r="B1800" s="536" t="s">
        <v>5198</v>
      </c>
      <c r="C1800" s="516"/>
      <c r="D1800" s="504" t="s">
        <v>5198</v>
      </c>
      <c r="E1800" s="60" t="s">
        <v>5199</v>
      </c>
      <c r="F1800" s="549" t="s">
        <v>2193</v>
      </c>
      <c r="G1800" s="39" t="s">
        <v>2202</v>
      </c>
      <c r="H1800" s="76">
        <v>60</v>
      </c>
      <c r="I1800" s="39"/>
      <c r="J1800" s="496" t="s">
        <v>2195</v>
      </c>
      <c r="K1800" s="45">
        <v>13</v>
      </c>
      <c r="L1800" s="40" t="s">
        <v>6134</v>
      </c>
      <c r="M1800" s="39" t="s">
        <v>5487</v>
      </c>
    </row>
    <row r="1801" spans="1:13" hidden="1">
      <c r="A1801" s="40" t="s">
        <v>6133</v>
      </c>
      <c r="B1801" s="536" t="s">
        <v>5207</v>
      </c>
      <c r="C1801" s="516"/>
      <c r="D1801" s="504" t="s">
        <v>5207</v>
      </c>
      <c r="E1801" s="60" t="s">
        <v>5208</v>
      </c>
      <c r="F1801" s="549" t="s">
        <v>2193</v>
      </c>
      <c r="G1801" s="39" t="s">
        <v>2202</v>
      </c>
      <c r="H1801" s="76">
        <v>100</v>
      </c>
      <c r="I1801" s="39"/>
      <c r="J1801" s="496" t="s">
        <v>2195</v>
      </c>
      <c r="K1801" s="504">
        <v>14</v>
      </c>
      <c r="L1801" s="40" t="s">
        <v>6134</v>
      </c>
      <c r="M1801" s="39" t="s">
        <v>5488</v>
      </c>
    </row>
    <row r="1802" spans="1:13" hidden="1">
      <c r="A1802" s="40" t="s">
        <v>6133</v>
      </c>
      <c r="B1802" s="536" t="s">
        <v>5210</v>
      </c>
      <c r="C1802" s="516"/>
      <c r="D1802" s="504" t="s">
        <v>5210</v>
      </c>
      <c r="E1802" s="60" t="s">
        <v>5211</v>
      </c>
      <c r="F1802" s="549" t="s">
        <v>2193</v>
      </c>
      <c r="G1802" s="39" t="s">
        <v>2202</v>
      </c>
      <c r="H1802" s="76">
        <v>60</v>
      </c>
      <c r="I1802" s="39"/>
      <c r="J1802" s="496" t="s">
        <v>2195</v>
      </c>
      <c r="K1802" s="45">
        <v>15</v>
      </c>
      <c r="L1802" s="40" t="s">
        <v>6134</v>
      </c>
      <c r="M1802" s="39" t="s">
        <v>5489</v>
      </c>
    </row>
    <row r="1803" spans="1:13" hidden="1">
      <c r="A1803" s="40" t="s">
        <v>6133</v>
      </c>
      <c r="B1803" s="536" t="s">
        <v>5195</v>
      </c>
      <c r="C1803" s="516"/>
      <c r="D1803" s="504" t="s">
        <v>5195</v>
      </c>
      <c r="E1803" s="60" t="s">
        <v>5196</v>
      </c>
      <c r="F1803" s="549" t="s">
        <v>2215</v>
      </c>
      <c r="G1803" s="39" t="s">
        <v>2202</v>
      </c>
      <c r="H1803" s="76">
        <v>250</v>
      </c>
      <c r="I1803" s="39"/>
      <c r="J1803" s="496" t="s">
        <v>2195</v>
      </c>
      <c r="K1803" s="504">
        <v>16</v>
      </c>
      <c r="L1803" s="40" t="s">
        <v>6134</v>
      </c>
      <c r="M1803" s="39" t="s">
        <v>5490</v>
      </c>
    </row>
    <row r="1804" spans="1:13" hidden="1">
      <c r="A1804" s="40" t="s">
        <v>6133</v>
      </c>
      <c r="B1804" s="536" t="s">
        <v>5416</v>
      </c>
      <c r="C1804" s="516"/>
      <c r="D1804" s="504" t="s">
        <v>5416</v>
      </c>
      <c r="E1804" s="39" t="s">
        <v>5417</v>
      </c>
      <c r="F1804" s="549" t="s">
        <v>2193</v>
      </c>
      <c r="G1804" s="39" t="s">
        <v>2202</v>
      </c>
      <c r="H1804" s="76">
        <v>2</v>
      </c>
      <c r="I1804" s="39"/>
      <c r="J1804" s="496" t="s">
        <v>2195</v>
      </c>
      <c r="K1804" s="45">
        <v>17</v>
      </c>
      <c r="L1804" s="40" t="s">
        <v>6134</v>
      </c>
      <c r="M1804" s="39" t="s">
        <v>5481</v>
      </c>
    </row>
    <row r="1805" spans="1:13" hidden="1">
      <c r="A1805" s="40" t="s">
        <v>6133</v>
      </c>
      <c r="B1805" s="536" t="s">
        <v>1865</v>
      </c>
      <c r="C1805" s="516"/>
      <c r="D1805" s="504" t="s">
        <v>1865</v>
      </c>
      <c r="E1805" s="60" t="s">
        <v>1225</v>
      </c>
      <c r="F1805" s="549" t="s">
        <v>2193</v>
      </c>
      <c r="G1805" s="39" t="s">
        <v>2202</v>
      </c>
      <c r="H1805" s="76">
        <v>6</v>
      </c>
      <c r="I1805" s="39"/>
      <c r="J1805" s="496" t="s">
        <v>2195</v>
      </c>
      <c r="K1805" s="504">
        <v>18</v>
      </c>
      <c r="L1805" s="40" t="s">
        <v>6134</v>
      </c>
      <c r="M1805" s="39" t="s">
        <v>5327</v>
      </c>
    </row>
    <row r="1806" spans="1:13" hidden="1">
      <c r="A1806" s="40" t="s">
        <v>6133</v>
      </c>
      <c r="B1806" s="536" t="s">
        <v>5485</v>
      </c>
      <c r="C1806" s="516"/>
      <c r="D1806" s="504" t="s">
        <v>5485</v>
      </c>
      <c r="E1806" s="39" t="s">
        <v>5486</v>
      </c>
      <c r="F1806" s="549" t="s">
        <v>2193</v>
      </c>
      <c r="G1806" s="39" t="s">
        <v>2202</v>
      </c>
      <c r="H1806" s="76">
        <v>15</v>
      </c>
      <c r="I1806" s="39"/>
      <c r="J1806" s="496" t="s">
        <v>2195</v>
      </c>
      <c r="K1806" s="45">
        <v>19</v>
      </c>
      <c r="L1806" s="40" t="s">
        <v>6134</v>
      </c>
      <c r="M1806" s="39" t="s">
        <v>5337</v>
      </c>
    </row>
    <row r="1807" spans="1:13" hidden="1">
      <c r="A1807" s="40" t="s">
        <v>6133</v>
      </c>
      <c r="B1807" s="536" t="s">
        <v>6142</v>
      </c>
      <c r="C1807" s="550"/>
      <c r="D1807" s="504" t="s">
        <v>6142</v>
      </c>
      <c r="E1807" s="39" t="s">
        <v>6143</v>
      </c>
      <c r="F1807" s="549" t="s">
        <v>2193</v>
      </c>
      <c r="G1807" s="39" t="s">
        <v>2231</v>
      </c>
      <c r="H1807" s="76" t="s">
        <v>6144</v>
      </c>
      <c r="I1807" s="60"/>
      <c r="J1807" s="496" t="s">
        <v>2195</v>
      </c>
      <c r="K1807" s="504">
        <v>20</v>
      </c>
      <c r="L1807" s="40" t="s">
        <v>6134</v>
      </c>
      <c r="M1807" s="39" t="s">
        <v>5517</v>
      </c>
    </row>
    <row r="1808" spans="1:13" hidden="1">
      <c r="A1808" s="40" t="s">
        <v>6133</v>
      </c>
      <c r="B1808" s="536" t="s">
        <v>5539</v>
      </c>
      <c r="C1808" s="60"/>
      <c r="D1808" s="504" t="s">
        <v>5539</v>
      </c>
      <c r="E1808" s="39" t="s">
        <v>5540</v>
      </c>
      <c r="F1808" s="549" t="s">
        <v>2193</v>
      </c>
      <c r="G1808" s="39" t="s">
        <v>2231</v>
      </c>
      <c r="H1808" s="76" t="s">
        <v>5750</v>
      </c>
      <c r="I1808" s="507"/>
      <c r="J1808" s="496" t="s">
        <v>2195</v>
      </c>
      <c r="K1808" s="45">
        <v>21</v>
      </c>
      <c r="L1808" s="40" t="s">
        <v>6134</v>
      </c>
      <c r="M1808" s="39" t="s">
        <v>5541</v>
      </c>
    </row>
    <row r="1809" spans="1:13" hidden="1">
      <c r="A1809" s="40" t="s">
        <v>6133</v>
      </c>
      <c r="B1809" s="536" t="s">
        <v>6145</v>
      </c>
      <c r="C1809" s="496"/>
      <c r="D1809" s="504" t="s">
        <v>6145</v>
      </c>
      <c r="E1809" s="39" t="s">
        <v>6146</v>
      </c>
      <c r="F1809" s="549" t="s">
        <v>2193</v>
      </c>
      <c r="G1809" s="39" t="s">
        <v>2194</v>
      </c>
      <c r="H1809" s="76">
        <v>10</v>
      </c>
      <c r="I1809" s="40"/>
      <c r="J1809" s="496" t="s">
        <v>2195</v>
      </c>
      <c r="K1809" s="504">
        <v>22</v>
      </c>
      <c r="L1809" s="40" t="s">
        <v>6134</v>
      </c>
      <c r="M1809" s="39" t="s">
        <v>5544</v>
      </c>
    </row>
    <row r="1810" spans="1:13" hidden="1">
      <c r="A1810" s="40" t="s">
        <v>6133</v>
      </c>
      <c r="B1810" s="536" t="s">
        <v>6147</v>
      </c>
      <c r="C1810" s="496"/>
      <c r="D1810" s="504" t="s">
        <v>6147</v>
      </c>
      <c r="E1810" s="39" t="s">
        <v>6148</v>
      </c>
      <c r="F1810" s="549" t="s">
        <v>2193</v>
      </c>
      <c r="G1810" s="39" t="s">
        <v>2194</v>
      </c>
      <c r="H1810" s="76">
        <v>10</v>
      </c>
      <c r="I1810" s="40"/>
      <c r="J1810" s="496" t="s">
        <v>2195</v>
      </c>
      <c r="K1810" s="45">
        <v>23</v>
      </c>
      <c r="L1810" s="40" t="s">
        <v>6134</v>
      </c>
      <c r="M1810" s="39" t="s">
        <v>5547</v>
      </c>
    </row>
    <row r="1811" spans="1:13" hidden="1">
      <c r="A1811" s="40" t="s">
        <v>6133</v>
      </c>
      <c r="B1811" s="536" t="s">
        <v>5527</v>
      </c>
      <c r="C1811" s="496"/>
      <c r="D1811" s="504" t="s">
        <v>5527</v>
      </c>
      <c r="E1811" s="39" t="s">
        <v>5528</v>
      </c>
      <c r="F1811" s="549" t="s">
        <v>2193</v>
      </c>
      <c r="G1811" s="39" t="s">
        <v>2202</v>
      </c>
      <c r="H1811" s="76">
        <v>2</v>
      </c>
      <c r="I1811" s="40"/>
      <c r="J1811" s="496" t="s">
        <v>2195</v>
      </c>
      <c r="K1811" s="504">
        <v>24</v>
      </c>
      <c r="L1811" s="40" t="s">
        <v>6134</v>
      </c>
      <c r="M1811" s="39" t="s">
        <v>5529</v>
      </c>
    </row>
    <row r="1812" spans="1:13" hidden="1">
      <c r="A1812" s="40" t="s">
        <v>6133</v>
      </c>
      <c r="B1812" s="536" t="s">
        <v>1958</v>
      </c>
      <c r="C1812" s="496"/>
      <c r="D1812" s="504" t="s">
        <v>1958</v>
      </c>
      <c r="E1812" s="60" t="s">
        <v>1360</v>
      </c>
      <c r="F1812" s="549" t="s">
        <v>2193</v>
      </c>
      <c r="G1812" s="39" t="s">
        <v>2202</v>
      </c>
      <c r="H1812" s="76">
        <v>60</v>
      </c>
      <c r="I1812" s="40"/>
      <c r="J1812" s="496" t="s">
        <v>2195</v>
      </c>
      <c r="K1812" s="45">
        <v>25</v>
      </c>
      <c r="L1812" s="40" t="s">
        <v>6134</v>
      </c>
      <c r="M1812" s="39" t="s">
        <v>5328</v>
      </c>
    </row>
    <row r="1813" spans="1:13" hidden="1">
      <c r="A1813" s="40" t="s">
        <v>6133</v>
      </c>
      <c r="B1813" s="536" t="s">
        <v>5548</v>
      </c>
      <c r="C1813" s="39"/>
      <c r="D1813" s="504" t="s">
        <v>5548</v>
      </c>
      <c r="E1813" s="39" t="s">
        <v>5549</v>
      </c>
      <c r="F1813" s="549" t="s">
        <v>2215</v>
      </c>
      <c r="G1813" s="39" t="s">
        <v>2228</v>
      </c>
      <c r="H1813" s="76">
        <v>2</v>
      </c>
      <c r="I1813" s="39"/>
      <c r="J1813" s="496" t="s">
        <v>2195</v>
      </c>
      <c r="K1813" s="504">
        <v>26</v>
      </c>
      <c r="L1813" s="40" t="s">
        <v>6134</v>
      </c>
      <c r="M1813" s="39" t="s">
        <v>5550</v>
      </c>
    </row>
    <row r="1814" spans="1:13" hidden="1">
      <c r="A1814" s="40" t="s">
        <v>6133</v>
      </c>
      <c r="B1814" s="536" t="s">
        <v>5554</v>
      </c>
      <c r="C1814" s="39"/>
      <c r="D1814" s="504" t="s">
        <v>5554</v>
      </c>
      <c r="E1814" s="39" t="s">
        <v>5555</v>
      </c>
      <c r="F1814" s="549" t="s">
        <v>2215</v>
      </c>
      <c r="G1814" s="39" t="s">
        <v>2228</v>
      </c>
      <c r="H1814" s="76">
        <v>2</v>
      </c>
      <c r="I1814" s="39"/>
      <c r="J1814" s="496" t="s">
        <v>2195</v>
      </c>
      <c r="K1814" s="45">
        <v>27</v>
      </c>
      <c r="L1814" s="40" t="s">
        <v>6134</v>
      </c>
      <c r="M1814" s="39" t="s">
        <v>5556</v>
      </c>
    </row>
    <row r="1815" spans="1:13" hidden="1">
      <c r="A1815" s="40" t="s">
        <v>6133</v>
      </c>
      <c r="B1815" s="536" t="s">
        <v>6149</v>
      </c>
      <c r="C1815" s="39"/>
      <c r="D1815" s="504" t="s">
        <v>6149</v>
      </c>
      <c r="E1815" s="39" t="s">
        <v>6150</v>
      </c>
      <c r="F1815" s="549" t="s">
        <v>2193</v>
      </c>
      <c r="G1815" s="39" t="s">
        <v>2202</v>
      </c>
      <c r="H1815" s="76">
        <v>1</v>
      </c>
      <c r="I1815" s="39"/>
      <c r="J1815" s="496" t="s">
        <v>2195</v>
      </c>
      <c r="K1815" s="504">
        <v>28</v>
      </c>
      <c r="L1815" s="40" t="s">
        <v>6134</v>
      </c>
      <c r="M1815" s="39" t="s">
        <v>5553</v>
      </c>
    </row>
    <row r="1816" spans="1:13" hidden="1">
      <c r="A1816" s="40" t="s">
        <v>6133</v>
      </c>
      <c r="B1816" s="536" t="s">
        <v>5557</v>
      </c>
      <c r="C1816" s="39"/>
      <c r="D1816" s="504" t="s">
        <v>5557</v>
      </c>
      <c r="E1816" s="39" t="s">
        <v>5558</v>
      </c>
      <c r="F1816" s="549" t="s">
        <v>2193</v>
      </c>
      <c r="G1816" s="39" t="s">
        <v>2202</v>
      </c>
      <c r="H1816" s="76">
        <v>1</v>
      </c>
      <c r="I1816" s="39"/>
      <c r="J1816" s="496" t="s">
        <v>2195</v>
      </c>
      <c r="K1816" s="45">
        <v>29</v>
      </c>
      <c r="L1816" s="40" t="s">
        <v>6134</v>
      </c>
      <c r="M1816" s="39" t="s">
        <v>5559</v>
      </c>
    </row>
    <row r="1817" spans="1:13" hidden="1">
      <c r="A1817" s="40" t="s">
        <v>6133</v>
      </c>
      <c r="B1817" s="536" t="s">
        <v>5560</v>
      </c>
      <c r="C1817" s="39"/>
      <c r="D1817" s="504" t="s">
        <v>5560</v>
      </c>
      <c r="E1817" s="39" t="s">
        <v>5561</v>
      </c>
      <c r="F1817" s="549" t="s">
        <v>2193</v>
      </c>
      <c r="G1817" s="39" t="s">
        <v>2202</v>
      </c>
      <c r="H1817" s="76">
        <v>1</v>
      </c>
      <c r="I1817" s="39"/>
      <c r="J1817" s="496" t="s">
        <v>2195</v>
      </c>
      <c r="K1817" s="504">
        <v>30</v>
      </c>
      <c r="L1817" s="40" t="s">
        <v>6134</v>
      </c>
      <c r="M1817" s="39" t="s">
        <v>5562</v>
      </c>
    </row>
    <row r="1818" spans="1:13" hidden="1">
      <c r="A1818" s="40" t="s">
        <v>6133</v>
      </c>
      <c r="B1818" s="536" t="s">
        <v>5563</v>
      </c>
      <c r="C1818" s="39"/>
      <c r="D1818" s="504" t="s">
        <v>5563</v>
      </c>
      <c r="E1818" s="39" t="s">
        <v>5564</v>
      </c>
      <c r="F1818" s="549" t="s">
        <v>2193</v>
      </c>
      <c r="G1818" s="39" t="s">
        <v>2202</v>
      </c>
      <c r="H1818" s="76">
        <v>1</v>
      </c>
      <c r="I1818" s="39"/>
      <c r="J1818" s="496" t="s">
        <v>2195</v>
      </c>
      <c r="K1818" s="45">
        <v>31</v>
      </c>
      <c r="L1818" s="40" t="s">
        <v>6134</v>
      </c>
      <c r="M1818" s="39" t="s">
        <v>5565</v>
      </c>
    </row>
    <row r="1819" spans="1:13" hidden="1">
      <c r="A1819" s="40" t="s">
        <v>6133</v>
      </c>
      <c r="B1819" s="536" t="s">
        <v>5566</v>
      </c>
      <c r="C1819" s="39"/>
      <c r="D1819" s="504" t="s">
        <v>5566</v>
      </c>
      <c r="E1819" s="39" t="s">
        <v>5567</v>
      </c>
      <c r="F1819" s="549" t="s">
        <v>2193</v>
      </c>
      <c r="G1819" s="39" t="s">
        <v>2202</v>
      </c>
      <c r="H1819" s="76">
        <v>1</v>
      </c>
      <c r="I1819" s="39"/>
      <c r="J1819" s="496" t="s">
        <v>2195</v>
      </c>
      <c r="K1819" s="504">
        <v>32</v>
      </c>
      <c r="L1819" s="40" t="s">
        <v>6134</v>
      </c>
      <c r="M1819" s="39" t="s">
        <v>5568</v>
      </c>
    </row>
    <row r="1820" spans="1:13" hidden="1">
      <c r="A1820" s="40" t="s">
        <v>6133</v>
      </c>
      <c r="B1820" s="536" t="s">
        <v>5569</v>
      </c>
      <c r="C1820" s="39"/>
      <c r="D1820" s="504" t="s">
        <v>5569</v>
      </c>
      <c r="E1820" s="39" t="s">
        <v>5570</v>
      </c>
      <c r="F1820" s="549" t="s">
        <v>2193</v>
      </c>
      <c r="G1820" s="39" t="s">
        <v>2202</v>
      </c>
      <c r="H1820" s="76">
        <v>1</v>
      </c>
      <c r="I1820" s="39"/>
      <c r="J1820" s="496" t="s">
        <v>2195</v>
      </c>
      <c r="K1820" s="45">
        <v>33</v>
      </c>
      <c r="L1820" s="40" t="s">
        <v>6134</v>
      </c>
      <c r="M1820" s="39" t="s">
        <v>5571</v>
      </c>
    </row>
    <row r="1821" spans="1:13" hidden="1">
      <c r="A1821" s="40" t="s">
        <v>6133</v>
      </c>
      <c r="B1821" s="536" t="s">
        <v>5572</v>
      </c>
      <c r="C1821" s="39"/>
      <c r="D1821" s="504" t="s">
        <v>5572</v>
      </c>
      <c r="E1821" s="39" t="s">
        <v>5573</v>
      </c>
      <c r="F1821" s="549" t="s">
        <v>2193</v>
      </c>
      <c r="G1821" s="39" t="s">
        <v>2202</v>
      </c>
      <c r="H1821" s="76">
        <v>1</v>
      </c>
      <c r="I1821" s="39"/>
      <c r="J1821" s="496" t="s">
        <v>2195</v>
      </c>
      <c r="K1821" s="504">
        <v>34</v>
      </c>
      <c r="L1821" s="40" t="s">
        <v>6134</v>
      </c>
      <c r="M1821" s="39" t="s">
        <v>5574</v>
      </c>
    </row>
    <row r="1822" spans="1:13" hidden="1">
      <c r="A1822" s="40" t="s">
        <v>6133</v>
      </c>
      <c r="B1822" s="536" t="s">
        <v>5575</v>
      </c>
      <c r="C1822" s="39"/>
      <c r="D1822" s="504" t="s">
        <v>5575</v>
      </c>
      <c r="E1822" s="39" t="s">
        <v>5576</v>
      </c>
      <c r="F1822" s="549" t="s">
        <v>2193</v>
      </c>
      <c r="G1822" s="39" t="s">
        <v>2202</v>
      </c>
      <c r="H1822" s="76">
        <v>1</v>
      </c>
      <c r="I1822" s="39"/>
      <c r="J1822" s="496" t="s">
        <v>2195</v>
      </c>
      <c r="K1822" s="45">
        <v>35</v>
      </c>
      <c r="L1822" s="40" t="s">
        <v>6134</v>
      </c>
      <c r="M1822" s="39" t="s">
        <v>5577</v>
      </c>
    </row>
    <row r="1823" spans="1:13" hidden="1">
      <c r="A1823" s="40" t="s">
        <v>6133</v>
      </c>
      <c r="B1823" s="536" t="s">
        <v>5578</v>
      </c>
      <c r="C1823" s="39"/>
      <c r="D1823" s="504" t="s">
        <v>5578</v>
      </c>
      <c r="E1823" s="39" t="s">
        <v>5579</v>
      </c>
      <c r="F1823" s="549" t="s">
        <v>2193</v>
      </c>
      <c r="G1823" s="39" t="s">
        <v>2202</v>
      </c>
      <c r="H1823" s="76">
        <v>1</v>
      </c>
      <c r="I1823" s="39"/>
      <c r="J1823" s="496" t="s">
        <v>2195</v>
      </c>
      <c r="K1823" s="504">
        <v>36</v>
      </c>
      <c r="L1823" s="40" t="s">
        <v>6134</v>
      </c>
      <c r="M1823" s="39" t="s">
        <v>5580</v>
      </c>
    </row>
    <row r="1824" spans="1:13" hidden="1">
      <c r="A1824" s="40" t="s">
        <v>6133</v>
      </c>
      <c r="B1824" s="536"/>
      <c r="C1824" s="39"/>
      <c r="D1824" s="504"/>
      <c r="E1824" s="39" t="s">
        <v>6151</v>
      </c>
      <c r="F1824" s="549" t="s">
        <v>2193</v>
      </c>
      <c r="G1824" s="39" t="s">
        <v>2202</v>
      </c>
      <c r="H1824" s="76">
        <v>1</v>
      </c>
      <c r="I1824" s="39"/>
      <c r="J1824" s="496" t="s">
        <v>2195</v>
      </c>
      <c r="K1824" s="45">
        <v>37</v>
      </c>
      <c r="L1824" s="40" t="s">
        <v>6134</v>
      </c>
      <c r="M1824" s="39" t="s">
        <v>5583</v>
      </c>
    </row>
    <row r="1825" spans="1:13" hidden="1">
      <c r="A1825" s="40" t="s">
        <v>6133</v>
      </c>
      <c r="B1825" s="536" t="s">
        <v>5584</v>
      </c>
      <c r="C1825" s="39"/>
      <c r="D1825" s="504" t="s">
        <v>5584</v>
      </c>
      <c r="E1825" s="39" t="s">
        <v>5585</v>
      </c>
      <c r="F1825" s="549" t="s">
        <v>2193</v>
      </c>
      <c r="G1825" s="39" t="s">
        <v>2202</v>
      </c>
      <c r="H1825" s="76">
        <v>1</v>
      </c>
      <c r="I1825" s="39"/>
      <c r="J1825" s="496" t="s">
        <v>2195</v>
      </c>
      <c r="K1825" s="504">
        <v>38</v>
      </c>
      <c r="L1825" s="40" t="s">
        <v>6134</v>
      </c>
      <c r="M1825" s="39" t="s">
        <v>5586</v>
      </c>
    </row>
    <row r="1826" spans="1:13" hidden="1">
      <c r="A1826" s="40" t="s">
        <v>6133</v>
      </c>
      <c r="B1826" s="536" t="s">
        <v>5587</v>
      </c>
      <c r="C1826" s="39"/>
      <c r="D1826" s="504" t="s">
        <v>5587</v>
      </c>
      <c r="E1826" s="39" t="s">
        <v>5588</v>
      </c>
      <c r="F1826" s="549" t="s">
        <v>2193</v>
      </c>
      <c r="G1826" s="39" t="s">
        <v>2202</v>
      </c>
      <c r="H1826" s="76">
        <v>1</v>
      </c>
      <c r="I1826" s="39"/>
      <c r="J1826" s="496" t="s">
        <v>2195</v>
      </c>
      <c r="K1826" s="45">
        <v>39</v>
      </c>
      <c r="L1826" s="40" t="s">
        <v>6134</v>
      </c>
      <c r="M1826" s="39" t="s">
        <v>5589</v>
      </c>
    </row>
    <row r="1827" spans="1:13" hidden="1">
      <c r="A1827" s="40" t="s">
        <v>6133</v>
      </c>
      <c r="B1827" s="536"/>
      <c r="C1827" s="39"/>
      <c r="D1827" s="504"/>
      <c r="E1827" s="39" t="s">
        <v>6152</v>
      </c>
      <c r="F1827" s="549" t="s">
        <v>2193</v>
      </c>
      <c r="G1827" s="39" t="s">
        <v>2202</v>
      </c>
      <c r="H1827" s="76">
        <v>1</v>
      </c>
      <c r="I1827" s="39"/>
      <c r="J1827" s="496" t="s">
        <v>2195</v>
      </c>
      <c r="K1827" s="504">
        <v>40</v>
      </c>
      <c r="L1827" s="40" t="s">
        <v>6134</v>
      </c>
      <c r="M1827" s="39" t="s">
        <v>5592</v>
      </c>
    </row>
    <row r="1828" spans="1:13" hidden="1">
      <c r="A1828" s="40" t="s">
        <v>6133</v>
      </c>
      <c r="B1828" s="536" t="s">
        <v>5524</v>
      </c>
      <c r="C1828" s="39"/>
      <c r="D1828" s="504" t="s">
        <v>5524</v>
      </c>
      <c r="E1828" s="39" t="s">
        <v>5525</v>
      </c>
      <c r="F1828" s="549" t="s">
        <v>2193</v>
      </c>
      <c r="G1828" s="39" t="s">
        <v>2202</v>
      </c>
      <c r="H1828" s="76">
        <v>1</v>
      </c>
      <c r="I1828" s="39"/>
      <c r="J1828" s="496" t="s">
        <v>2195</v>
      </c>
      <c r="K1828" s="45">
        <v>41</v>
      </c>
      <c r="L1828" s="40" t="s">
        <v>6134</v>
      </c>
      <c r="M1828" s="39" t="s">
        <v>5526</v>
      </c>
    </row>
    <row r="1829" spans="1:13" hidden="1">
      <c r="A1829" s="40" t="s">
        <v>6133</v>
      </c>
      <c r="B1829" s="536" t="s">
        <v>5536</v>
      </c>
      <c r="C1829" s="39"/>
      <c r="D1829" s="504" t="s">
        <v>5536</v>
      </c>
      <c r="E1829" s="39" t="s">
        <v>5537</v>
      </c>
      <c r="F1829" s="549" t="s">
        <v>2215</v>
      </c>
      <c r="G1829" s="39" t="s">
        <v>2231</v>
      </c>
      <c r="H1829" s="76" t="s">
        <v>5400</v>
      </c>
      <c r="I1829" s="39"/>
      <c r="J1829" s="496" t="s">
        <v>2195</v>
      </c>
      <c r="K1829" s="504">
        <v>42</v>
      </c>
      <c r="L1829" s="40" t="s">
        <v>6134</v>
      </c>
      <c r="M1829" s="39" t="s">
        <v>5538</v>
      </c>
    </row>
    <row r="1830" spans="1:13" hidden="1">
      <c r="A1830" s="40" t="s">
        <v>6133</v>
      </c>
      <c r="B1830" s="536" t="s">
        <v>5521</v>
      </c>
      <c r="C1830" s="39"/>
      <c r="D1830" s="504" t="s">
        <v>5521</v>
      </c>
      <c r="E1830" s="39" t="s">
        <v>5522</v>
      </c>
      <c r="F1830" s="549" t="s">
        <v>2193</v>
      </c>
      <c r="G1830" s="39" t="s">
        <v>2202</v>
      </c>
      <c r="H1830" s="76">
        <v>2</v>
      </c>
      <c r="I1830" s="39"/>
      <c r="J1830" s="496" t="s">
        <v>2195</v>
      </c>
      <c r="K1830" s="45">
        <v>43</v>
      </c>
      <c r="L1830" s="40" t="s">
        <v>6134</v>
      </c>
      <c r="M1830" s="39" t="s">
        <v>5523</v>
      </c>
    </row>
    <row r="1831" spans="1:13" hidden="1">
      <c r="A1831" s="40" t="s">
        <v>6133</v>
      </c>
      <c r="B1831" s="536" t="s">
        <v>5494</v>
      </c>
      <c r="C1831" s="39"/>
      <c r="D1831" s="504" t="s">
        <v>5494</v>
      </c>
      <c r="E1831" s="39" t="s">
        <v>5495</v>
      </c>
      <c r="F1831" s="549" t="s">
        <v>2215</v>
      </c>
      <c r="G1831" s="39" t="s">
        <v>2202</v>
      </c>
      <c r="H1831" s="76">
        <v>16</v>
      </c>
      <c r="I1831" s="39"/>
      <c r="J1831" s="496" t="s">
        <v>2195</v>
      </c>
      <c r="K1831" s="504">
        <v>44</v>
      </c>
      <c r="L1831" s="40" t="s">
        <v>6134</v>
      </c>
      <c r="M1831" s="39" t="s">
        <v>5496</v>
      </c>
    </row>
    <row r="1832" spans="1:13" hidden="1">
      <c r="A1832" s="40" t="s">
        <v>6133</v>
      </c>
      <c r="B1832" s="536" t="s">
        <v>5497</v>
      </c>
      <c r="C1832" s="39"/>
      <c r="D1832" s="504" t="s">
        <v>5497</v>
      </c>
      <c r="E1832" s="39" t="s">
        <v>5498</v>
      </c>
      <c r="F1832" s="549" t="s">
        <v>2215</v>
      </c>
      <c r="G1832" s="39" t="s">
        <v>2228</v>
      </c>
      <c r="H1832" s="76">
        <v>2</v>
      </c>
      <c r="I1832" s="39"/>
      <c r="J1832" s="496" t="s">
        <v>2195</v>
      </c>
      <c r="K1832" s="45">
        <v>45</v>
      </c>
      <c r="L1832" s="40" t="s">
        <v>6134</v>
      </c>
      <c r="M1832" s="39" t="s">
        <v>5499</v>
      </c>
    </row>
    <row r="1833" spans="1:13" hidden="1">
      <c r="A1833" s="40" t="s">
        <v>6133</v>
      </c>
      <c r="B1833" s="536"/>
      <c r="C1833" s="39"/>
      <c r="D1833" s="504"/>
      <c r="E1833" s="39" t="s">
        <v>6153</v>
      </c>
      <c r="F1833" s="549" t="s">
        <v>2193</v>
      </c>
      <c r="G1833" s="39" t="s">
        <v>2194</v>
      </c>
      <c r="H1833" s="76">
        <v>10</v>
      </c>
      <c r="I1833" s="39"/>
      <c r="J1833" s="496" t="s">
        <v>2195</v>
      </c>
      <c r="K1833" s="504">
        <v>46</v>
      </c>
      <c r="L1833" s="40" t="s">
        <v>6134</v>
      </c>
      <c r="M1833" s="39" t="s">
        <v>43</v>
      </c>
    </row>
    <row r="1834" spans="1:13" hidden="1">
      <c r="A1834" s="40" t="s">
        <v>6133</v>
      </c>
      <c r="B1834" s="536" t="s">
        <v>5482</v>
      </c>
      <c r="C1834" s="39"/>
      <c r="D1834" s="504" t="s">
        <v>5482</v>
      </c>
      <c r="E1834" s="39" t="s">
        <v>5483</v>
      </c>
      <c r="F1834" s="549" t="s">
        <v>2193</v>
      </c>
      <c r="G1834" s="39" t="s">
        <v>2308</v>
      </c>
      <c r="H1834" s="76">
        <v>26</v>
      </c>
      <c r="I1834" s="39"/>
      <c r="J1834" s="496" t="s">
        <v>2195</v>
      </c>
      <c r="K1834" s="45">
        <v>47</v>
      </c>
      <c r="L1834" s="40" t="s">
        <v>6134</v>
      </c>
      <c r="M1834" s="39" t="s">
        <v>5484</v>
      </c>
    </row>
    <row r="1835" spans="1:13" hidden="1">
      <c r="A1835" s="40" t="s">
        <v>6133</v>
      </c>
      <c r="B1835" s="536"/>
      <c r="C1835" s="39"/>
      <c r="D1835" s="504"/>
      <c r="E1835" s="39" t="s">
        <v>5193</v>
      </c>
      <c r="F1835" s="549" t="s">
        <v>2193</v>
      </c>
      <c r="G1835" s="39" t="s">
        <v>2202</v>
      </c>
      <c r="H1835" s="76">
        <v>50</v>
      </c>
      <c r="I1835" s="39"/>
      <c r="J1835" s="496" t="s">
        <v>2195</v>
      </c>
      <c r="K1835" s="504">
        <v>48</v>
      </c>
      <c r="L1835" s="40" t="s">
        <v>6134</v>
      </c>
      <c r="M1835" s="39" t="s">
        <v>5194</v>
      </c>
    </row>
    <row r="1836" spans="1:13" hidden="1">
      <c r="A1836" s="40" t="s">
        <v>6133</v>
      </c>
      <c r="B1836" s="536" t="s">
        <v>6154</v>
      </c>
      <c r="C1836" s="39"/>
      <c r="D1836" s="504" t="s">
        <v>6154</v>
      </c>
      <c r="E1836" s="60" t="s">
        <v>6155</v>
      </c>
      <c r="F1836" s="549" t="s">
        <v>2193</v>
      </c>
      <c r="G1836" s="39" t="s">
        <v>2202</v>
      </c>
      <c r="H1836" s="76">
        <v>12</v>
      </c>
      <c r="I1836" s="39"/>
      <c r="J1836" s="496" t="s">
        <v>2195</v>
      </c>
      <c r="K1836" s="45">
        <v>49</v>
      </c>
      <c r="L1836" s="40" t="s">
        <v>6134</v>
      </c>
      <c r="M1836" s="39" t="s">
        <v>5644</v>
      </c>
    </row>
    <row r="1837" spans="1:13" hidden="1">
      <c r="A1837" s="40" t="s">
        <v>6133</v>
      </c>
      <c r="B1837" s="536" t="s">
        <v>5812</v>
      </c>
      <c r="C1837" s="39"/>
      <c r="D1837" s="504" t="s">
        <v>5812</v>
      </c>
      <c r="E1837" s="60" t="s">
        <v>5813</v>
      </c>
      <c r="F1837" s="549" t="s">
        <v>2193</v>
      </c>
      <c r="G1837" s="39" t="s">
        <v>2202</v>
      </c>
      <c r="H1837" s="76">
        <v>12</v>
      </c>
      <c r="I1837" s="39"/>
      <c r="J1837" s="496" t="s">
        <v>2195</v>
      </c>
      <c r="K1837" s="504">
        <v>50</v>
      </c>
      <c r="L1837" s="40" t="s">
        <v>6134</v>
      </c>
      <c r="M1837" s="39" t="s">
        <v>5257</v>
      </c>
    </row>
    <row r="1838" spans="1:13" hidden="1">
      <c r="A1838" s="40" t="s">
        <v>6133</v>
      </c>
      <c r="B1838" s="536" t="s">
        <v>6156</v>
      </c>
      <c r="C1838" s="39"/>
      <c r="D1838" s="504" t="s">
        <v>6156</v>
      </c>
      <c r="E1838" s="60" t="s">
        <v>6157</v>
      </c>
      <c r="F1838" s="549" t="s">
        <v>2193</v>
      </c>
      <c r="G1838" s="39" t="s">
        <v>2202</v>
      </c>
      <c r="H1838" s="76">
        <v>12</v>
      </c>
      <c r="I1838" s="39"/>
      <c r="J1838" s="496" t="s">
        <v>2195</v>
      </c>
      <c r="K1838" s="45">
        <v>51</v>
      </c>
      <c r="L1838" s="40" t="s">
        <v>6134</v>
      </c>
      <c r="M1838" s="39" t="s">
        <v>5645</v>
      </c>
    </row>
    <row r="1839" spans="1:13" hidden="1">
      <c r="A1839" s="40" t="s">
        <v>6133</v>
      </c>
      <c r="B1839" s="536" t="s">
        <v>5619</v>
      </c>
      <c r="C1839" s="39"/>
      <c r="D1839" s="504" t="s">
        <v>5619</v>
      </c>
      <c r="E1839" s="39" t="s">
        <v>5620</v>
      </c>
      <c r="F1839" s="549" t="s">
        <v>2215</v>
      </c>
      <c r="G1839" s="39" t="s">
        <v>2202</v>
      </c>
      <c r="H1839" s="76">
        <v>2</v>
      </c>
      <c r="I1839" s="39"/>
      <c r="J1839" s="496" t="s">
        <v>2195</v>
      </c>
      <c r="K1839" s="504">
        <v>52</v>
      </c>
      <c r="L1839" s="40" t="s">
        <v>6134</v>
      </c>
      <c r="M1839" s="39" t="s">
        <v>5621</v>
      </c>
    </row>
    <row r="1840" spans="1:13" hidden="1">
      <c r="A1840" s="40" t="s">
        <v>6133</v>
      </c>
      <c r="B1840" s="536" t="s">
        <v>5622</v>
      </c>
      <c r="C1840" s="39"/>
      <c r="D1840" s="504" t="s">
        <v>5622</v>
      </c>
      <c r="E1840" s="39" t="s">
        <v>5623</v>
      </c>
      <c r="F1840" s="549" t="s">
        <v>2215</v>
      </c>
      <c r="G1840" s="39" t="s">
        <v>2202</v>
      </c>
      <c r="H1840" s="76">
        <v>2</v>
      </c>
      <c r="I1840" s="39"/>
      <c r="J1840" s="496" t="s">
        <v>2195</v>
      </c>
      <c r="K1840" s="45">
        <v>53</v>
      </c>
      <c r="L1840" s="40" t="s">
        <v>6134</v>
      </c>
      <c r="M1840" s="39" t="s">
        <v>5624</v>
      </c>
    </row>
    <row r="1841" spans="1:13" hidden="1">
      <c r="A1841" s="40" t="s">
        <v>6133</v>
      </c>
      <c r="B1841" s="536" t="s">
        <v>5625</v>
      </c>
      <c r="C1841" s="39"/>
      <c r="D1841" s="504" t="s">
        <v>5625</v>
      </c>
      <c r="E1841" s="39" t="s">
        <v>5626</v>
      </c>
      <c r="F1841" s="549" t="s">
        <v>2215</v>
      </c>
      <c r="G1841" s="39" t="s">
        <v>2194</v>
      </c>
      <c r="H1841" s="76">
        <v>10</v>
      </c>
      <c r="I1841" s="39"/>
      <c r="J1841" s="496" t="s">
        <v>2195</v>
      </c>
      <c r="K1841" s="504">
        <v>54</v>
      </c>
      <c r="L1841" s="40" t="s">
        <v>6134</v>
      </c>
      <c r="M1841" s="39" t="s">
        <v>5627</v>
      </c>
    </row>
    <row r="1842" spans="1:13" hidden="1">
      <c r="A1842" s="40" t="s">
        <v>6133</v>
      </c>
      <c r="B1842" s="536" t="s">
        <v>6158</v>
      </c>
      <c r="C1842" s="39"/>
      <c r="D1842" s="504" t="s">
        <v>6158</v>
      </c>
      <c r="E1842" s="39" t="s">
        <v>6159</v>
      </c>
      <c r="F1842" s="549" t="s">
        <v>2215</v>
      </c>
      <c r="G1842" s="39" t="s">
        <v>2202</v>
      </c>
      <c r="H1842" s="76">
        <v>1</v>
      </c>
      <c r="I1842" s="39"/>
      <c r="J1842" s="496" t="s">
        <v>2195</v>
      </c>
      <c r="K1842" s="45">
        <v>55</v>
      </c>
      <c r="L1842" s="40" t="s">
        <v>6134</v>
      </c>
      <c r="M1842" s="39" t="s">
        <v>5636</v>
      </c>
    </row>
    <row r="1843" spans="1:13" hidden="1">
      <c r="A1843" s="40" t="s">
        <v>6133</v>
      </c>
      <c r="B1843" s="536" t="s">
        <v>5628</v>
      </c>
      <c r="C1843" s="39"/>
      <c r="D1843" s="504" t="s">
        <v>5628</v>
      </c>
      <c r="E1843" s="39" t="s">
        <v>5629</v>
      </c>
      <c r="F1843" s="549" t="s">
        <v>2215</v>
      </c>
      <c r="G1843" s="39" t="s">
        <v>2194</v>
      </c>
      <c r="H1843" s="76">
        <v>10</v>
      </c>
      <c r="I1843" s="39"/>
      <c r="J1843" s="496" t="s">
        <v>2195</v>
      </c>
      <c r="K1843" s="504">
        <v>56</v>
      </c>
      <c r="L1843" s="40" t="s">
        <v>6134</v>
      </c>
      <c r="M1843" s="39" t="s">
        <v>5630</v>
      </c>
    </row>
    <row r="1844" spans="1:13" hidden="1">
      <c r="A1844" s="40" t="s">
        <v>6133</v>
      </c>
      <c r="B1844" s="536" t="s">
        <v>5455</v>
      </c>
      <c r="C1844" s="39"/>
      <c r="D1844" s="504" t="s">
        <v>5455</v>
      </c>
      <c r="E1844" s="60" t="s">
        <v>5456</v>
      </c>
      <c r="F1844" s="549" t="s">
        <v>2193</v>
      </c>
      <c r="G1844" s="39" t="s">
        <v>2202</v>
      </c>
      <c r="H1844" s="76">
        <v>15</v>
      </c>
      <c r="I1844" s="39"/>
      <c r="J1844" s="496" t="s">
        <v>2195</v>
      </c>
      <c r="K1844" s="45">
        <v>57</v>
      </c>
      <c r="L1844" s="40" t="s">
        <v>6134</v>
      </c>
      <c r="M1844" s="39" t="s">
        <v>5457</v>
      </c>
    </row>
    <row r="1845" spans="1:13" hidden="1">
      <c r="A1845" s="40" t="s">
        <v>6133</v>
      </c>
      <c r="B1845" s="536" t="s">
        <v>6160</v>
      </c>
      <c r="C1845" s="39"/>
      <c r="D1845" s="504" t="s">
        <v>6160</v>
      </c>
      <c r="E1845" s="39" t="s">
        <v>6161</v>
      </c>
      <c r="F1845" s="549" t="s">
        <v>2215</v>
      </c>
      <c r="G1845" s="39" t="s">
        <v>2228</v>
      </c>
      <c r="H1845" s="76">
        <v>4</v>
      </c>
      <c r="I1845" s="39"/>
      <c r="J1845" s="496" t="s">
        <v>2195</v>
      </c>
      <c r="K1845" s="504">
        <v>58</v>
      </c>
      <c r="L1845" s="40" t="s">
        <v>6134</v>
      </c>
      <c r="M1845" s="39" t="s">
        <v>5633</v>
      </c>
    </row>
    <row r="1846" spans="1:13" hidden="1">
      <c r="A1846" s="40" t="s">
        <v>6133</v>
      </c>
      <c r="B1846" s="536" t="s">
        <v>5616</v>
      </c>
      <c r="C1846" s="39"/>
      <c r="D1846" s="504" t="s">
        <v>5616</v>
      </c>
      <c r="E1846" s="39" t="s">
        <v>5617</v>
      </c>
      <c r="F1846" s="549" t="s">
        <v>2215</v>
      </c>
      <c r="G1846" s="39" t="s">
        <v>2228</v>
      </c>
      <c r="H1846" s="76">
        <v>2</v>
      </c>
      <c r="I1846" s="39"/>
      <c r="J1846" s="496" t="s">
        <v>2195</v>
      </c>
      <c r="K1846" s="45">
        <v>59</v>
      </c>
      <c r="L1846" s="40" t="s">
        <v>6134</v>
      </c>
      <c r="M1846" s="39" t="s">
        <v>5618</v>
      </c>
    </row>
    <row r="1847" spans="1:13" hidden="1">
      <c r="A1847" s="40" t="s">
        <v>6133</v>
      </c>
      <c r="B1847" s="536" t="s">
        <v>5613</v>
      </c>
      <c r="C1847" s="39"/>
      <c r="D1847" s="504" t="s">
        <v>5613</v>
      </c>
      <c r="E1847" s="39" t="s">
        <v>5614</v>
      </c>
      <c r="F1847" s="549" t="s">
        <v>2215</v>
      </c>
      <c r="G1847" s="39" t="s">
        <v>2228</v>
      </c>
      <c r="H1847" s="76">
        <v>2</v>
      </c>
      <c r="I1847" s="39"/>
      <c r="J1847" s="496" t="s">
        <v>2195</v>
      </c>
      <c r="K1847" s="504">
        <v>60</v>
      </c>
      <c r="L1847" s="40" t="s">
        <v>6134</v>
      </c>
      <c r="M1847" s="39" t="s">
        <v>5615</v>
      </c>
    </row>
    <row r="1848" spans="1:13" hidden="1">
      <c r="A1848" s="40" t="s">
        <v>6133</v>
      </c>
      <c r="B1848" s="536" t="s">
        <v>5604</v>
      </c>
      <c r="C1848" s="39"/>
      <c r="D1848" s="504" t="s">
        <v>5604</v>
      </c>
      <c r="E1848" s="39" t="s">
        <v>5605</v>
      </c>
      <c r="F1848" s="549" t="s">
        <v>2215</v>
      </c>
      <c r="G1848" s="39" t="s">
        <v>2202</v>
      </c>
      <c r="H1848" s="76">
        <v>6</v>
      </c>
      <c r="I1848" s="39"/>
      <c r="J1848" s="496" t="s">
        <v>2195</v>
      </c>
      <c r="K1848" s="45">
        <v>61</v>
      </c>
      <c r="L1848" s="40" t="s">
        <v>6134</v>
      </c>
      <c r="M1848" s="39" t="s">
        <v>5606</v>
      </c>
    </row>
    <row r="1849" spans="1:13" hidden="1">
      <c r="A1849" s="40" t="s">
        <v>6133</v>
      </c>
      <c r="B1849" s="536" t="s">
        <v>5607</v>
      </c>
      <c r="C1849" s="39"/>
      <c r="D1849" s="504" t="s">
        <v>5607</v>
      </c>
      <c r="E1849" s="39" t="s">
        <v>5608</v>
      </c>
      <c r="F1849" s="549" t="s">
        <v>2215</v>
      </c>
      <c r="G1849" s="39" t="s">
        <v>2202</v>
      </c>
      <c r="H1849" s="76">
        <v>60</v>
      </c>
      <c r="I1849" s="39"/>
      <c r="J1849" s="496" t="s">
        <v>2195</v>
      </c>
      <c r="K1849" s="504">
        <v>62</v>
      </c>
      <c r="L1849" s="40" t="s">
        <v>6134</v>
      </c>
      <c r="M1849" s="39" t="s">
        <v>5609</v>
      </c>
    </row>
    <row r="1850" spans="1:13" hidden="1">
      <c r="A1850" s="40" t="s">
        <v>6133</v>
      </c>
      <c r="B1850" s="536" t="s">
        <v>5601</v>
      </c>
      <c r="C1850" s="39"/>
      <c r="D1850" s="504" t="s">
        <v>5601</v>
      </c>
      <c r="E1850" s="39" t="s">
        <v>5602</v>
      </c>
      <c r="F1850" s="549" t="s">
        <v>2215</v>
      </c>
      <c r="G1850" s="39" t="s">
        <v>2202</v>
      </c>
      <c r="H1850" s="76">
        <v>255</v>
      </c>
      <c r="I1850" s="39"/>
      <c r="J1850" s="496" t="s">
        <v>2195</v>
      </c>
      <c r="K1850" s="45">
        <v>63</v>
      </c>
      <c r="L1850" s="40" t="s">
        <v>6134</v>
      </c>
      <c r="M1850" s="39" t="s">
        <v>5603</v>
      </c>
    </row>
    <row r="1851" spans="1:13" hidden="1">
      <c r="A1851" s="40" t="s">
        <v>6133</v>
      </c>
      <c r="B1851" s="536" t="s">
        <v>6162</v>
      </c>
      <c r="C1851" s="39"/>
      <c r="D1851" s="504" t="s">
        <v>6162</v>
      </c>
      <c r="E1851" s="39" t="s">
        <v>6163</v>
      </c>
      <c r="F1851" s="549" t="s">
        <v>2215</v>
      </c>
      <c r="G1851" s="39" t="s">
        <v>2228</v>
      </c>
      <c r="H1851" s="76">
        <v>1</v>
      </c>
      <c r="I1851" s="39"/>
      <c r="J1851" s="496" t="s">
        <v>2195</v>
      </c>
      <c r="K1851" s="504">
        <v>64</v>
      </c>
      <c r="L1851" s="40" t="s">
        <v>6134</v>
      </c>
      <c r="M1851" s="39" t="s">
        <v>5639</v>
      </c>
    </row>
    <row r="1852" spans="1:13" hidden="1">
      <c r="A1852" s="40" t="s">
        <v>6133</v>
      </c>
      <c r="B1852" s="536" t="s">
        <v>5598</v>
      </c>
      <c r="C1852" s="39"/>
      <c r="D1852" s="504" t="s">
        <v>5598</v>
      </c>
      <c r="E1852" s="39" t="s">
        <v>5599</v>
      </c>
      <c r="F1852" s="549" t="s">
        <v>2215</v>
      </c>
      <c r="G1852" s="39" t="s">
        <v>2194</v>
      </c>
      <c r="H1852" s="76">
        <v>10</v>
      </c>
      <c r="I1852" s="39"/>
      <c r="J1852" s="496" t="s">
        <v>2195</v>
      </c>
      <c r="K1852" s="45">
        <v>65</v>
      </c>
      <c r="L1852" s="40" t="s">
        <v>6134</v>
      </c>
      <c r="M1852" s="39" t="s">
        <v>5600</v>
      </c>
    </row>
    <row r="1853" spans="1:13" hidden="1">
      <c r="A1853" s="40" t="s">
        <v>6133</v>
      </c>
      <c r="B1853" s="536" t="s">
        <v>5595</v>
      </c>
      <c r="C1853" s="39"/>
      <c r="D1853" s="504" t="s">
        <v>5595</v>
      </c>
      <c r="E1853" s="39" t="s">
        <v>5596</v>
      </c>
      <c r="F1853" s="549" t="s">
        <v>2193</v>
      </c>
      <c r="G1853" s="39" t="s">
        <v>2202</v>
      </c>
      <c r="H1853" s="76">
        <v>1</v>
      </c>
      <c r="I1853" s="39"/>
      <c r="J1853" s="496" t="s">
        <v>2195</v>
      </c>
      <c r="K1853" s="504">
        <v>66</v>
      </c>
      <c r="L1853" s="40" t="s">
        <v>6134</v>
      </c>
      <c r="M1853" s="39" t="s">
        <v>5597</v>
      </c>
    </row>
    <row r="1854" spans="1:13" hidden="1">
      <c r="A1854" s="40" t="s">
        <v>6133</v>
      </c>
      <c r="B1854" s="536" t="s">
        <v>5646</v>
      </c>
      <c r="C1854" s="39"/>
      <c r="D1854" s="504" t="s">
        <v>5646</v>
      </c>
      <c r="E1854" s="39" t="s">
        <v>5647</v>
      </c>
      <c r="F1854" s="549" t="s">
        <v>2193</v>
      </c>
      <c r="G1854" s="39" t="s">
        <v>2202</v>
      </c>
      <c r="H1854" s="76">
        <v>1</v>
      </c>
      <c r="I1854" s="39"/>
      <c r="J1854" s="496" t="s">
        <v>2195</v>
      </c>
      <c r="K1854" s="45">
        <v>67</v>
      </c>
      <c r="L1854" s="40" t="s">
        <v>6134</v>
      </c>
      <c r="M1854" s="39" t="s">
        <v>5648</v>
      </c>
    </row>
    <row r="1855" spans="1:13" hidden="1">
      <c r="A1855" s="40" t="s">
        <v>6133</v>
      </c>
      <c r="B1855" s="536" t="s">
        <v>5610</v>
      </c>
      <c r="C1855" s="39"/>
      <c r="D1855" s="504" t="s">
        <v>5610</v>
      </c>
      <c r="E1855" s="39" t="s">
        <v>5611</v>
      </c>
      <c r="F1855" s="549" t="s">
        <v>2215</v>
      </c>
      <c r="G1855" s="39" t="s">
        <v>2228</v>
      </c>
      <c r="H1855" s="76">
        <v>2</v>
      </c>
      <c r="I1855" s="39"/>
      <c r="J1855" s="496" t="s">
        <v>2195</v>
      </c>
      <c r="K1855" s="504">
        <v>68</v>
      </c>
      <c r="L1855" s="40" t="s">
        <v>6134</v>
      </c>
      <c r="M1855" s="39" t="s">
        <v>5612</v>
      </c>
    </row>
    <row r="1856" spans="1:13" hidden="1">
      <c r="A1856" s="40" t="s">
        <v>6133</v>
      </c>
      <c r="B1856" s="536" t="s">
        <v>5649</v>
      </c>
      <c r="C1856" s="39"/>
      <c r="D1856" s="504" t="s">
        <v>5649</v>
      </c>
      <c r="E1856" s="39" t="s">
        <v>5650</v>
      </c>
      <c r="F1856" s="549" t="s">
        <v>2215</v>
      </c>
      <c r="G1856" s="39" t="s">
        <v>2271</v>
      </c>
      <c r="H1856" s="76">
        <v>10</v>
      </c>
      <c r="I1856" s="39"/>
      <c r="J1856" s="496" t="s">
        <v>2195</v>
      </c>
      <c r="K1856" s="45">
        <v>69</v>
      </c>
      <c r="L1856" s="40" t="s">
        <v>6134</v>
      </c>
      <c r="M1856" s="39" t="s">
        <v>5651</v>
      </c>
    </row>
    <row r="1857" spans="1:13" hidden="1">
      <c r="A1857" s="40" t="s">
        <v>6133</v>
      </c>
      <c r="B1857" s="536" t="s">
        <v>149</v>
      </c>
      <c r="C1857" s="496" t="s">
        <v>149</v>
      </c>
      <c r="D1857" s="504"/>
      <c r="E1857" s="39"/>
      <c r="F1857" s="551" t="s">
        <v>2193</v>
      </c>
      <c r="G1857" s="501" t="s">
        <v>2308</v>
      </c>
      <c r="H1857" s="10">
        <v>26</v>
      </c>
      <c r="I1857" s="39"/>
      <c r="J1857" s="496" t="s">
        <v>2195</v>
      </c>
      <c r="K1857" s="504">
        <v>70</v>
      </c>
      <c r="L1857" s="40" t="s">
        <v>6134</v>
      </c>
      <c r="M1857" s="496" t="s">
        <v>149</v>
      </c>
    </row>
    <row r="1858" spans="1:13" hidden="1">
      <c r="A1858" s="40" t="s">
        <v>6133</v>
      </c>
      <c r="B1858" s="536" t="s">
        <v>151</v>
      </c>
      <c r="C1858" s="496" t="s">
        <v>151</v>
      </c>
      <c r="D1858" s="504"/>
      <c r="E1858" s="39"/>
      <c r="F1858" s="551" t="s">
        <v>2193</v>
      </c>
      <c r="G1858" s="501" t="s">
        <v>2202</v>
      </c>
      <c r="H1858" s="10">
        <v>10</v>
      </c>
      <c r="I1858" s="39"/>
      <c r="J1858" s="496" t="s">
        <v>2195</v>
      </c>
      <c r="K1858" s="45">
        <v>71</v>
      </c>
      <c r="L1858" s="40" t="s">
        <v>6134</v>
      </c>
      <c r="M1858" s="496" t="s">
        <v>151</v>
      </c>
    </row>
    <row r="1859" spans="1:13" hidden="1">
      <c r="A1859" s="40" t="s">
        <v>6133</v>
      </c>
      <c r="B1859" s="536" t="s">
        <v>153</v>
      </c>
      <c r="C1859" s="496" t="s">
        <v>153</v>
      </c>
      <c r="D1859" s="504"/>
      <c r="E1859" s="39"/>
      <c r="F1859" s="551" t="s">
        <v>2193</v>
      </c>
      <c r="G1859" s="501" t="s">
        <v>2202</v>
      </c>
      <c r="H1859" s="10">
        <v>4</v>
      </c>
      <c r="I1859" s="39"/>
      <c r="J1859" s="496" t="s">
        <v>2195</v>
      </c>
      <c r="K1859" s="504">
        <v>72</v>
      </c>
      <c r="L1859" s="40" t="s">
        <v>6134</v>
      </c>
      <c r="M1859" s="496" t="s">
        <v>153</v>
      </c>
    </row>
    <row r="1860" spans="1:13" hidden="1">
      <c r="A1860" s="40" t="s">
        <v>6133</v>
      </c>
      <c r="B1860" s="536" t="s">
        <v>155</v>
      </c>
      <c r="C1860" s="496" t="s">
        <v>155</v>
      </c>
      <c r="D1860" s="504"/>
      <c r="E1860" s="39"/>
      <c r="F1860" s="551" t="s">
        <v>2193</v>
      </c>
      <c r="G1860" s="501" t="s">
        <v>2202</v>
      </c>
      <c r="H1860" s="10">
        <v>2</v>
      </c>
      <c r="I1860" s="39"/>
      <c r="J1860" s="496" t="s">
        <v>2195</v>
      </c>
      <c r="K1860" s="45">
        <v>73</v>
      </c>
      <c r="L1860" s="40" t="s">
        <v>6134</v>
      </c>
      <c r="M1860" s="496" t="s">
        <v>155</v>
      </c>
    </row>
    <row r="1861" spans="1:13" hidden="1">
      <c r="A1861" s="40" t="s">
        <v>6133</v>
      </c>
      <c r="B1861" s="536" t="s">
        <v>157</v>
      </c>
      <c r="C1861" s="496" t="s">
        <v>157</v>
      </c>
      <c r="D1861" s="504"/>
      <c r="E1861" s="39"/>
      <c r="F1861" s="551" t="s">
        <v>2193</v>
      </c>
      <c r="G1861" s="501" t="s">
        <v>2202</v>
      </c>
      <c r="H1861" s="10">
        <v>2</v>
      </c>
      <c r="I1861" s="39"/>
      <c r="J1861" s="496" t="s">
        <v>2195</v>
      </c>
      <c r="K1861" s="504">
        <v>74</v>
      </c>
      <c r="L1861" s="40" t="s">
        <v>6134</v>
      </c>
      <c r="M1861" s="496" t="s">
        <v>157</v>
      </c>
    </row>
    <row r="1862" spans="1:13" hidden="1">
      <c r="A1862" s="39" t="s">
        <v>6164</v>
      </c>
      <c r="B1862" s="536" t="s">
        <v>34</v>
      </c>
      <c r="C1862" s="496" t="s">
        <v>34</v>
      </c>
      <c r="D1862" s="504"/>
      <c r="E1862" s="516"/>
      <c r="F1862" s="496" t="s">
        <v>2193</v>
      </c>
      <c r="G1862" s="496" t="s">
        <v>2194</v>
      </c>
      <c r="H1862" s="504">
        <v>8</v>
      </c>
      <c r="I1862" s="39"/>
      <c r="J1862" s="40" t="s">
        <v>2195</v>
      </c>
      <c r="K1862" s="504">
        <v>1</v>
      </c>
      <c r="L1862" s="40" t="s">
        <v>6165</v>
      </c>
      <c r="M1862" s="496" t="s">
        <v>34</v>
      </c>
    </row>
    <row r="1863" spans="1:13" hidden="1">
      <c r="A1863" s="39" t="s">
        <v>6164</v>
      </c>
      <c r="B1863" s="536" t="s">
        <v>5186</v>
      </c>
      <c r="C1863" s="39"/>
      <c r="D1863" s="504" t="s">
        <v>5186</v>
      </c>
      <c r="E1863" s="39" t="s">
        <v>5187</v>
      </c>
      <c r="F1863" s="76" t="s">
        <v>2193</v>
      </c>
      <c r="G1863" s="10" t="s">
        <v>2194</v>
      </c>
      <c r="H1863" s="76">
        <v>10</v>
      </c>
      <c r="I1863" s="39"/>
      <c r="J1863" s="40" t="s">
        <v>2195</v>
      </c>
      <c r="K1863" s="504">
        <v>2</v>
      </c>
      <c r="L1863" s="40" t="s">
        <v>6165</v>
      </c>
      <c r="M1863" s="76" t="s">
        <v>43</v>
      </c>
    </row>
    <row r="1864" spans="1:13" hidden="1">
      <c r="A1864" s="39" t="s">
        <v>6164</v>
      </c>
      <c r="B1864" s="536"/>
      <c r="C1864" s="39"/>
      <c r="D1864" s="504"/>
      <c r="E1864" s="39" t="s">
        <v>5193</v>
      </c>
      <c r="F1864" s="76" t="s">
        <v>2193</v>
      </c>
      <c r="G1864" s="76" t="s">
        <v>2202</v>
      </c>
      <c r="H1864" s="76">
        <v>50</v>
      </c>
      <c r="I1864" s="39"/>
      <c r="J1864" s="40" t="s">
        <v>2195</v>
      </c>
      <c r="K1864" s="76">
        <v>3</v>
      </c>
      <c r="L1864" s="40" t="s">
        <v>6165</v>
      </c>
      <c r="M1864" s="76" t="s">
        <v>5194</v>
      </c>
    </row>
    <row r="1865" spans="1:13" hidden="1">
      <c r="A1865" s="39" t="s">
        <v>6164</v>
      </c>
      <c r="B1865" s="536" t="s">
        <v>5482</v>
      </c>
      <c r="C1865" s="39"/>
      <c r="D1865" s="504" t="s">
        <v>5482</v>
      </c>
      <c r="E1865" s="39" t="s">
        <v>5483</v>
      </c>
      <c r="F1865" s="76" t="s">
        <v>2193</v>
      </c>
      <c r="G1865" s="76" t="s">
        <v>2308</v>
      </c>
      <c r="H1865" s="76">
        <v>26</v>
      </c>
      <c r="I1865" s="39"/>
      <c r="J1865" s="40" t="s">
        <v>2195</v>
      </c>
      <c r="K1865" s="76">
        <v>4</v>
      </c>
      <c r="L1865" s="40" t="s">
        <v>6165</v>
      </c>
      <c r="M1865" s="76" t="s">
        <v>5484</v>
      </c>
    </row>
    <row r="1866" spans="1:13" hidden="1">
      <c r="A1866" s="39" t="s">
        <v>6164</v>
      </c>
      <c r="B1866" s="536" t="s">
        <v>6166</v>
      </c>
      <c r="C1866" s="39"/>
      <c r="D1866" s="504" t="s">
        <v>6166</v>
      </c>
      <c r="E1866" s="39" t="s">
        <v>6167</v>
      </c>
      <c r="F1866" s="76" t="s">
        <v>2193</v>
      </c>
      <c r="G1866" s="76" t="s">
        <v>2202</v>
      </c>
      <c r="H1866" s="76">
        <v>4</v>
      </c>
      <c r="I1866" s="39"/>
      <c r="J1866" s="40" t="s">
        <v>2195</v>
      </c>
      <c r="K1866" s="76">
        <v>5</v>
      </c>
      <c r="L1866" s="40" t="s">
        <v>6165</v>
      </c>
      <c r="M1866" s="76" t="s">
        <v>6168</v>
      </c>
    </row>
    <row r="1867" spans="1:13" hidden="1">
      <c r="A1867" s="39" t="s">
        <v>6164</v>
      </c>
      <c r="B1867" s="536" t="s">
        <v>6169</v>
      </c>
      <c r="C1867" s="39"/>
      <c r="D1867" s="504" t="s">
        <v>6169</v>
      </c>
      <c r="E1867" s="39" t="s">
        <v>6170</v>
      </c>
      <c r="F1867" s="76" t="s">
        <v>2215</v>
      </c>
      <c r="G1867" s="76" t="s">
        <v>2271</v>
      </c>
      <c r="H1867" s="76">
        <v>10</v>
      </c>
      <c r="I1867" s="39"/>
      <c r="J1867" s="40" t="s">
        <v>2195</v>
      </c>
      <c r="K1867" s="76">
        <v>6</v>
      </c>
      <c r="L1867" s="40" t="s">
        <v>6165</v>
      </c>
      <c r="M1867" s="76" t="s">
        <v>6171</v>
      </c>
    </row>
    <row r="1868" spans="1:13" hidden="1">
      <c r="A1868" s="39" t="s">
        <v>6164</v>
      </c>
      <c r="B1868" s="536" t="s">
        <v>6172</v>
      </c>
      <c r="C1868" s="39"/>
      <c r="D1868" s="504" t="s">
        <v>6172</v>
      </c>
      <c r="E1868" s="39" t="s">
        <v>6173</v>
      </c>
      <c r="F1868" s="76" t="s">
        <v>2193</v>
      </c>
      <c r="G1868" s="76" t="s">
        <v>2202</v>
      </c>
      <c r="H1868" s="76">
        <v>16</v>
      </c>
      <c r="I1868" s="39"/>
      <c r="J1868" s="40" t="s">
        <v>2195</v>
      </c>
      <c r="K1868" s="504">
        <v>7</v>
      </c>
      <c r="L1868" s="40" t="s">
        <v>6165</v>
      </c>
      <c r="M1868" s="76" t="s">
        <v>6174</v>
      </c>
    </row>
    <row r="1869" spans="1:13" hidden="1">
      <c r="A1869" s="39" t="s">
        <v>6164</v>
      </c>
      <c r="B1869" s="536" t="s">
        <v>463</v>
      </c>
      <c r="C1869" s="39"/>
      <c r="D1869" s="504" t="s">
        <v>463</v>
      </c>
      <c r="E1869" s="39" t="s">
        <v>249</v>
      </c>
      <c r="F1869" s="76" t="s">
        <v>2193</v>
      </c>
      <c r="G1869" s="76" t="s">
        <v>2202</v>
      </c>
      <c r="H1869" s="76">
        <v>16</v>
      </c>
      <c r="I1869" s="39"/>
      <c r="J1869" s="40" t="s">
        <v>2195</v>
      </c>
      <c r="K1869" s="504">
        <v>8</v>
      </c>
      <c r="L1869" s="40" t="s">
        <v>6165</v>
      </c>
      <c r="M1869" s="76" t="s">
        <v>6175</v>
      </c>
    </row>
    <row r="1870" spans="1:13" hidden="1">
      <c r="A1870" s="39" t="s">
        <v>6164</v>
      </c>
      <c r="B1870" s="536" t="s">
        <v>41</v>
      </c>
      <c r="C1870" s="39"/>
      <c r="D1870" s="504" t="s">
        <v>41</v>
      </c>
      <c r="E1870" s="39" t="s">
        <v>38</v>
      </c>
      <c r="F1870" s="76" t="s">
        <v>2193</v>
      </c>
      <c r="G1870" s="76" t="s">
        <v>2202</v>
      </c>
      <c r="H1870" s="76">
        <v>12</v>
      </c>
      <c r="I1870" s="39"/>
      <c r="J1870" s="40" t="s">
        <v>2195</v>
      </c>
      <c r="K1870" s="76">
        <v>9</v>
      </c>
      <c r="L1870" s="40" t="s">
        <v>6165</v>
      </c>
      <c r="M1870" s="76" t="s">
        <v>5480</v>
      </c>
    </row>
    <row r="1871" spans="1:13" hidden="1">
      <c r="A1871" s="39" t="s">
        <v>6164</v>
      </c>
      <c r="B1871" s="536" t="s">
        <v>293</v>
      </c>
      <c r="C1871" s="39"/>
      <c r="D1871" s="504" t="s">
        <v>293</v>
      </c>
      <c r="E1871" s="39" t="s">
        <v>211</v>
      </c>
      <c r="F1871" s="76" t="s">
        <v>2193</v>
      </c>
      <c r="G1871" s="76" t="s">
        <v>2202</v>
      </c>
      <c r="H1871" s="76">
        <v>2</v>
      </c>
      <c r="I1871" s="39"/>
      <c r="J1871" s="40" t="s">
        <v>2195</v>
      </c>
      <c r="K1871" s="76">
        <v>10</v>
      </c>
      <c r="L1871" s="40" t="s">
        <v>6165</v>
      </c>
      <c r="M1871" s="76" t="s">
        <v>5481</v>
      </c>
    </row>
    <row r="1872" spans="1:13" hidden="1">
      <c r="A1872" s="39" t="s">
        <v>6164</v>
      </c>
      <c r="B1872" s="536" t="s">
        <v>5521</v>
      </c>
      <c r="C1872" s="39"/>
      <c r="D1872" s="504" t="s">
        <v>5521</v>
      </c>
      <c r="E1872" s="39" t="s">
        <v>5522</v>
      </c>
      <c r="F1872" s="76" t="s">
        <v>2193</v>
      </c>
      <c r="G1872" s="76" t="s">
        <v>2202</v>
      </c>
      <c r="H1872" s="76">
        <v>2</v>
      </c>
      <c r="I1872" s="39"/>
      <c r="J1872" s="40" t="s">
        <v>2195</v>
      </c>
      <c r="K1872" s="76">
        <v>11</v>
      </c>
      <c r="L1872" s="40" t="s">
        <v>6165</v>
      </c>
      <c r="M1872" s="76" t="s">
        <v>5523</v>
      </c>
    </row>
    <row r="1873" spans="1:13" hidden="1">
      <c r="A1873" s="39" t="s">
        <v>6164</v>
      </c>
      <c r="B1873" s="536" t="s">
        <v>6176</v>
      </c>
      <c r="C1873" s="39"/>
      <c r="D1873" s="504" t="s">
        <v>6176</v>
      </c>
      <c r="E1873" s="39" t="s">
        <v>6177</v>
      </c>
      <c r="F1873" s="76" t="s">
        <v>2193</v>
      </c>
      <c r="G1873" s="76" t="s">
        <v>2202</v>
      </c>
      <c r="H1873" s="76">
        <v>2</v>
      </c>
      <c r="I1873" s="39"/>
      <c r="J1873" s="40" t="s">
        <v>2195</v>
      </c>
      <c r="K1873" s="76">
        <v>12</v>
      </c>
      <c r="L1873" s="40" t="s">
        <v>6165</v>
      </c>
      <c r="M1873" s="76" t="s">
        <v>6178</v>
      </c>
    </row>
    <row r="1874" spans="1:13" hidden="1">
      <c r="A1874" s="39" t="s">
        <v>6164</v>
      </c>
      <c r="B1874" s="536" t="s">
        <v>6179</v>
      </c>
      <c r="C1874" s="39"/>
      <c r="D1874" s="504" t="s">
        <v>6179</v>
      </c>
      <c r="E1874" s="39" t="s">
        <v>6180</v>
      </c>
      <c r="F1874" s="76" t="s">
        <v>2215</v>
      </c>
      <c r="G1874" s="76" t="s">
        <v>2202</v>
      </c>
      <c r="H1874" s="76">
        <v>2</v>
      </c>
      <c r="I1874" s="39"/>
      <c r="J1874" s="40" t="s">
        <v>2195</v>
      </c>
      <c r="K1874" s="504">
        <v>13</v>
      </c>
      <c r="L1874" s="40" t="s">
        <v>6165</v>
      </c>
      <c r="M1874" s="76" t="s">
        <v>6181</v>
      </c>
    </row>
    <row r="1875" spans="1:13" hidden="1">
      <c r="A1875" s="39" t="s">
        <v>6164</v>
      </c>
      <c r="B1875" s="536" t="s">
        <v>465</v>
      </c>
      <c r="C1875" s="39"/>
      <c r="D1875" s="504" t="s">
        <v>465</v>
      </c>
      <c r="E1875" s="39" t="s">
        <v>251</v>
      </c>
      <c r="F1875" s="76" t="s">
        <v>2193</v>
      </c>
      <c r="G1875" s="10" t="s">
        <v>2194</v>
      </c>
      <c r="H1875" s="76">
        <v>10</v>
      </c>
      <c r="I1875" s="39"/>
      <c r="J1875" s="40" t="s">
        <v>2195</v>
      </c>
      <c r="K1875" s="504">
        <v>14</v>
      </c>
      <c r="L1875" s="40" t="s">
        <v>6165</v>
      </c>
      <c r="M1875" s="76" t="s">
        <v>6182</v>
      </c>
    </row>
    <row r="1876" spans="1:13" hidden="1">
      <c r="A1876" s="39" t="s">
        <v>6164</v>
      </c>
      <c r="B1876" s="536" t="s">
        <v>2855</v>
      </c>
      <c r="C1876" s="39"/>
      <c r="D1876" s="504" t="s">
        <v>2855</v>
      </c>
      <c r="E1876" s="39" t="s">
        <v>2856</v>
      </c>
      <c r="F1876" s="76" t="s">
        <v>2215</v>
      </c>
      <c r="G1876" s="10" t="s">
        <v>2194</v>
      </c>
      <c r="H1876" s="76">
        <v>10</v>
      </c>
      <c r="I1876" s="39"/>
      <c r="J1876" s="40" t="s">
        <v>2195</v>
      </c>
      <c r="K1876" s="76">
        <v>15</v>
      </c>
      <c r="L1876" s="40" t="s">
        <v>6165</v>
      </c>
      <c r="M1876" s="76" t="s">
        <v>6183</v>
      </c>
    </row>
    <row r="1877" spans="1:13" hidden="1">
      <c r="A1877" s="39" t="s">
        <v>6164</v>
      </c>
      <c r="B1877" s="536" t="s">
        <v>5736</v>
      </c>
      <c r="C1877" s="39"/>
      <c r="D1877" s="504" t="s">
        <v>5736</v>
      </c>
      <c r="E1877" s="39" t="s">
        <v>5737</v>
      </c>
      <c r="F1877" s="76" t="s">
        <v>2215</v>
      </c>
      <c r="G1877" s="10" t="s">
        <v>2194</v>
      </c>
      <c r="H1877" s="76">
        <v>10</v>
      </c>
      <c r="I1877" s="39"/>
      <c r="J1877" s="40" t="s">
        <v>2195</v>
      </c>
      <c r="K1877" s="76">
        <v>16</v>
      </c>
      <c r="L1877" s="40" t="s">
        <v>6165</v>
      </c>
      <c r="M1877" s="76" t="s">
        <v>5738</v>
      </c>
    </row>
    <row r="1878" spans="1:13" hidden="1">
      <c r="A1878" s="39" t="s">
        <v>6164</v>
      </c>
      <c r="B1878" s="536" t="s">
        <v>6184</v>
      </c>
      <c r="C1878" s="39"/>
      <c r="D1878" s="504" t="s">
        <v>6184</v>
      </c>
      <c r="E1878" s="39" t="s">
        <v>6185</v>
      </c>
      <c r="F1878" s="76" t="s">
        <v>2215</v>
      </c>
      <c r="G1878" s="76" t="s">
        <v>2231</v>
      </c>
      <c r="H1878" s="76" t="s">
        <v>5750</v>
      </c>
      <c r="I1878" s="39"/>
      <c r="J1878" s="40" t="s">
        <v>2195</v>
      </c>
      <c r="K1878" s="76">
        <v>17</v>
      </c>
      <c r="L1878" s="40" t="s">
        <v>6165</v>
      </c>
      <c r="M1878" s="76" t="s">
        <v>6186</v>
      </c>
    </row>
    <row r="1879" spans="1:13" hidden="1">
      <c r="A1879" s="39" t="s">
        <v>6164</v>
      </c>
      <c r="B1879" s="536" t="s">
        <v>5793</v>
      </c>
      <c r="C1879" s="39"/>
      <c r="D1879" s="504" t="s">
        <v>5793</v>
      </c>
      <c r="E1879" s="39" t="s">
        <v>5794</v>
      </c>
      <c r="F1879" s="76" t="s">
        <v>2215</v>
      </c>
      <c r="G1879" s="10" t="s">
        <v>2194</v>
      </c>
      <c r="H1879" s="76">
        <v>10</v>
      </c>
      <c r="I1879" s="39"/>
      <c r="J1879" s="40" t="s">
        <v>2195</v>
      </c>
      <c r="K1879" s="76">
        <v>18</v>
      </c>
      <c r="L1879" s="40" t="s">
        <v>6165</v>
      </c>
      <c r="M1879" s="76" t="s">
        <v>5795</v>
      </c>
    </row>
    <row r="1880" spans="1:13" hidden="1">
      <c r="A1880" s="39" t="s">
        <v>6164</v>
      </c>
      <c r="B1880" s="536" t="s">
        <v>6187</v>
      </c>
      <c r="C1880" s="39"/>
      <c r="D1880" s="504" t="s">
        <v>6187</v>
      </c>
      <c r="E1880" s="39" t="s">
        <v>6188</v>
      </c>
      <c r="F1880" s="76" t="s">
        <v>2193</v>
      </c>
      <c r="G1880" s="76" t="s">
        <v>2202</v>
      </c>
      <c r="H1880" s="76">
        <v>1</v>
      </c>
      <c r="I1880" s="39"/>
      <c r="J1880" s="40" t="s">
        <v>2195</v>
      </c>
      <c r="K1880" s="504">
        <v>19</v>
      </c>
      <c r="L1880" s="40" t="s">
        <v>6165</v>
      </c>
      <c r="M1880" s="76" t="s">
        <v>5816</v>
      </c>
    </row>
    <row r="1881" spans="1:13" hidden="1">
      <c r="A1881" s="39" t="s">
        <v>6164</v>
      </c>
      <c r="B1881" s="536" t="s">
        <v>6189</v>
      </c>
      <c r="C1881" s="39"/>
      <c r="D1881" s="504" t="s">
        <v>6189</v>
      </c>
      <c r="E1881" s="39" t="s">
        <v>6190</v>
      </c>
      <c r="F1881" s="76" t="s">
        <v>2215</v>
      </c>
      <c r="G1881" s="76" t="s">
        <v>2202</v>
      </c>
      <c r="H1881" s="76">
        <v>5</v>
      </c>
      <c r="I1881" s="39"/>
      <c r="J1881" s="40" t="s">
        <v>2195</v>
      </c>
      <c r="K1881" s="504">
        <v>20</v>
      </c>
      <c r="L1881" s="40" t="s">
        <v>6165</v>
      </c>
      <c r="M1881" s="76" t="s">
        <v>6191</v>
      </c>
    </row>
    <row r="1882" spans="1:13" hidden="1">
      <c r="A1882" s="39" t="s">
        <v>6164</v>
      </c>
      <c r="B1882" s="536" t="s">
        <v>5530</v>
      </c>
      <c r="C1882" s="39"/>
      <c r="D1882" s="504" t="s">
        <v>5530</v>
      </c>
      <c r="E1882" s="496" t="s">
        <v>5531</v>
      </c>
      <c r="F1882" s="76" t="s">
        <v>2193</v>
      </c>
      <c r="G1882" s="76" t="s">
        <v>2202</v>
      </c>
      <c r="H1882" s="76">
        <v>2</v>
      </c>
      <c r="I1882" s="496"/>
      <c r="J1882" s="40" t="s">
        <v>2195</v>
      </c>
      <c r="K1882" s="76">
        <v>21</v>
      </c>
      <c r="L1882" s="40" t="s">
        <v>6165</v>
      </c>
      <c r="M1882" s="76" t="s">
        <v>5532</v>
      </c>
    </row>
    <row r="1883" spans="1:13" hidden="1">
      <c r="A1883" s="39" t="s">
        <v>6164</v>
      </c>
      <c r="B1883" s="536" t="s">
        <v>5524</v>
      </c>
      <c r="C1883" s="39"/>
      <c r="D1883" s="504" t="s">
        <v>5524</v>
      </c>
      <c r="E1883" s="496" t="s">
        <v>5525</v>
      </c>
      <c r="F1883" s="504" t="s">
        <v>2193</v>
      </c>
      <c r="G1883" s="76" t="s">
        <v>2202</v>
      </c>
      <c r="H1883" s="504">
        <v>1</v>
      </c>
      <c r="I1883" s="496"/>
      <c r="J1883" s="40" t="s">
        <v>2195</v>
      </c>
      <c r="K1883" s="76">
        <v>22</v>
      </c>
      <c r="L1883" s="40" t="s">
        <v>6165</v>
      </c>
      <c r="M1883" s="504" t="s">
        <v>5526</v>
      </c>
    </row>
    <row r="1884" spans="1:13" hidden="1">
      <c r="A1884" s="39" t="s">
        <v>6164</v>
      </c>
      <c r="B1884" s="536"/>
      <c r="C1884" s="39"/>
      <c r="D1884" s="504"/>
      <c r="E1884" s="496" t="s">
        <v>6192</v>
      </c>
      <c r="F1884" s="504" t="s">
        <v>2193</v>
      </c>
      <c r="G1884" s="76" t="s">
        <v>2202</v>
      </c>
      <c r="H1884" s="504">
        <v>1</v>
      </c>
      <c r="I1884" s="496"/>
      <c r="J1884" s="40" t="s">
        <v>2195</v>
      </c>
      <c r="K1884" s="76">
        <v>23</v>
      </c>
      <c r="L1884" s="40" t="s">
        <v>6165</v>
      </c>
      <c r="M1884" s="504" t="s">
        <v>6193</v>
      </c>
    </row>
    <row r="1885" spans="1:13" hidden="1">
      <c r="A1885" s="39" t="s">
        <v>6164</v>
      </c>
      <c r="B1885" s="536" t="s">
        <v>5455</v>
      </c>
      <c r="C1885" s="39"/>
      <c r="D1885" s="504" t="s">
        <v>5455</v>
      </c>
      <c r="E1885" s="60" t="s">
        <v>5456</v>
      </c>
      <c r="F1885" s="504" t="s">
        <v>2193</v>
      </c>
      <c r="G1885" s="76" t="s">
        <v>2202</v>
      </c>
      <c r="H1885" s="504">
        <v>15</v>
      </c>
      <c r="I1885" s="496"/>
      <c r="J1885" s="40" t="s">
        <v>2195</v>
      </c>
      <c r="K1885" s="76">
        <v>24</v>
      </c>
      <c r="L1885" s="40" t="s">
        <v>6165</v>
      </c>
      <c r="M1885" s="504" t="s">
        <v>5457</v>
      </c>
    </row>
    <row r="1886" spans="1:13" hidden="1">
      <c r="A1886" s="39" t="s">
        <v>6164</v>
      </c>
      <c r="B1886" s="536" t="s">
        <v>6194</v>
      </c>
      <c r="C1886" s="39"/>
      <c r="D1886" s="504" t="s">
        <v>6194</v>
      </c>
      <c r="E1886" s="496" t="s">
        <v>6195</v>
      </c>
      <c r="F1886" s="504" t="s">
        <v>2193</v>
      </c>
      <c r="G1886" s="10" t="s">
        <v>2308</v>
      </c>
      <c r="H1886" s="504">
        <v>26</v>
      </c>
      <c r="I1886" s="496"/>
      <c r="J1886" s="40" t="s">
        <v>2195</v>
      </c>
      <c r="K1886" s="504">
        <v>25</v>
      </c>
      <c r="L1886" s="40" t="s">
        <v>6165</v>
      </c>
      <c r="M1886" s="504" t="s">
        <v>6196</v>
      </c>
    </row>
    <row r="1887" spans="1:13" hidden="1">
      <c r="A1887" s="39" t="s">
        <v>6164</v>
      </c>
      <c r="B1887" s="536" t="s">
        <v>6197</v>
      </c>
      <c r="C1887" s="39"/>
      <c r="D1887" s="504" t="s">
        <v>6197</v>
      </c>
      <c r="E1887" s="39" t="s">
        <v>6198</v>
      </c>
      <c r="F1887" s="504" t="s">
        <v>2215</v>
      </c>
      <c r="G1887" s="10" t="s">
        <v>2194</v>
      </c>
      <c r="H1887" s="504">
        <v>10</v>
      </c>
      <c r="I1887" s="39"/>
      <c r="J1887" s="40" t="s">
        <v>2195</v>
      </c>
      <c r="K1887" s="504">
        <v>26</v>
      </c>
      <c r="L1887" s="40" t="s">
        <v>6165</v>
      </c>
      <c r="M1887" s="504" t="s">
        <v>6199</v>
      </c>
    </row>
    <row r="1888" spans="1:13" hidden="1">
      <c r="A1888" s="39" t="s">
        <v>6164</v>
      </c>
      <c r="B1888" s="536" t="s">
        <v>6200</v>
      </c>
      <c r="C1888" s="39"/>
      <c r="D1888" s="504" t="s">
        <v>6200</v>
      </c>
      <c r="E1888" s="39" t="s">
        <v>6201</v>
      </c>
      <c r="F1888" s="76" t="s">
        <v>2215</v>
      </c>
      <c r="G1888" s="76" t="s">
        <v>2231</v>
      </c>
      <c r="H1888" s="76" t="s">
        <v>5750</v>
      </c>
      <c r="I1888" s="39"/>
      <c r="J1888" s="40" t="s">
        <v>2195</v>
      </c>
      <c r="K1888" s="76">
        <v>27</v>
      </c>
      <c r="L1888" s="40" t="s">
        <v>6165</v>
      </c>
      <c r="M1888" s="76" t="s">
        <v>6202</v>
      </c>
    </row>
    <row r="1889" spans="1:13" hidden="1">
      <c r="A1889" s="39" t="s">
        <v>6164</v>
      </c>
      <c r="B1889" s="536" t="s">
        <v>6203</v>
      </c>
      <c r="C1889" s="39"/>
      <c r="D1889" s="504" t="s">
        <v>6203</v>
      </c>
      <c r="E1889" s="39" t="s">
        <v>6204</v>
      </c>
      <c r="F1889" s="76" t="s">
        <v>2215</v>
      </c>
      <c r="G1889" s="76" t="s">
        <v>2231</v>
      </c>
      <c r="H1889" s="76" t="s">
        <v>5750</v>
      </c>
      <c r="I1889" s="39"/>
      <c r="J1889" s="40" t="s">
        <v>2195</v>
      </c>
      <c r="K1889" s="76">
        <v>28</v>
      </c>
      <c r="L1889" s="40" t="s">
        <v>6165</v>
      </c>
      <c r="M1889" s="76" t="s">
        <v>6205</v>
      </c>
    </row>
    <row r="1890" spans="1:13" hidden="1">
      <c r="A1890" s="39" t="s">
        <v>6164</v>
      </c>
      <c r="B1890" s="536" t="s">
        <v>6206</v>
      </c>
      <c r="C1890" s="39"/>
      <c r="D1890" s="504" t="s">
        <v>6206</v>
      </c>
      <c r="E1890" s="39" t="s">
        <v>6207</v>
      </c>
      <c r="F1890" s="76" t="s">
        <v>2215</v>
      </c>
      <c r="G1890" s="76" t="s">
        <v>2202</v>
      </c>
      <c r="H1890" s="76">
        <v>16</v>
      </c>
      <c r="I1890" s="39"/>
      <c r="J1890" s="40" t="s">
        <v>2195</v>
      </c>
      <c r="K1890" s="76">
        <v>29</v>
      </c>
      <c r="L1890" s="40" t="s">
        <v>6165</v>
      </c>
      <c r="M1890" s="76" t="s">
        <v>6208</v>
      </c>
    </row>
    <row r="1891" spans="1:13" hidden="1">
      <c r="A1891" s="39" t="s">
        <v>6164</v>
      </c>
      <c r="B1891" s="536" t="s">
        <v>6209</v>
      </c>
      <c r="C1891" s="39"/>
      <c r="D1891" s="504" t="s">
        <v>6209</v>
      </c>
      <c r="E1891" s="39" t="s">
        <v>6210</v>
      </c>
      <c r="F1891" s="76" t="s">
        <v>2215</v>
      </c>
      <c r="G1891" s="76" t="s">
        <v>2202</v>
      </c>
      <c r="H1891" s="76">
        <v>1000</v>
      </c>
      <c r="I1891" s="39"/>
      <c r="J1891" s="40" t="s">
        <v>2195</v>
      </c>
      <c r="K1891" s="76">
        <v>30</v>
      </c>
      <c r="L1891" s="40" t="s">
        <v>6165</v>
      </c>
      <c r="M1891" s="76" t="s">
        <v>6211</v>
      </c>
    </row>
    <row r="1892" spans="1:13" hidden="1">
      <c r="A1892" s="39" t="s">
        <v>6164</v>
      </c>
      <c r="B1892" s="536" t="s">
        <v>6212</v>
      </c>
      <c r="C1892" s="39"/>
      <c r="D1892" s="504" t="s">
        <v>6212</v>
      </c>
      <c r="E1892" s="39" t="s">
        <v>6213</v>
      </c>
      <c r="F1892" s="76" t="s">
        <v>2215</v>
      </c>
      <c r="G1892" s="76" t="s">
        <v>2202</v>
      </c>
      <c r="H1892" s="76">
        <v>12</v>
      </c>
      <c r="I1892" s="39"/>
      <c r="J1892" s="40" t="s">
        <v>2195</v>
      </c>
      <c r="K1892" s="504">
        <v>31</v>
      </c>
      <c r="L1892" s="40" t="s">
        <v>6165</v>
      </c>
      <c r="M1892" s="76" t="s">
        <v>6214</v>
      </c>
    </row>
    <row r="1893" spans="1:13" hidden="1">
      <c r="A1893" s="39" t="s">
        <v>6164</v>
      </c>
      <c r="B1893" s="536" t="s">
        <v>6215</v>
      </c>
      <c r="C1893" s="39"/>
      <c r="D1893" s="504" t="s">
        <v>6215</v>
      </c>
      <c r="E1893" s="39" t="s">
        <v>6216</v>
      </c>
      <c r="F1893" s="76" t="s">
        <v>2215</v>
      </c>
      <c r="G1893" s="76" t="s">
        <v>2202</v>
      </c>
      <c r="H1893" s="76">
        <v>60</v>
      </c>
      <c r="I1893" s="39"/>
      <c r="J1893" s="40" t="s">
        <v>2195</v>
      </c>
      <c r="K1893" s="504">
        <v>32</v>
      </c>
      <c r="L1893" s="40" t="s">
        <v>6165</v>
      </c>
      <c r="M1893" s="76" t="s">
        <v>6217</v>
      </c>
    </row>
    <row r="1894" spans="1:13" hidden="1">
      <c r="A1894" s="39" t="s">
        <v>6164</v>
      </c>
      <c r="B1894" s="536" t="s">
        <v>6218</v>
      </c>
      <c r="C1894" s="39"/>
      <c r="D1894" s="504" t="s">
        <v>6218</v>
      </c>
      <c r="E1894" s="39" t="s">
        <v>6219</v>
      </c>
      <c r="F1894" s="76" t="s">
        <v>2215</v>
      </c>
      <c r="G1894" s="76" t="s">
        <v>2202</v>
      </c>
      <c r="H1894" s="76">
        <v>12</v>
      </c>
      <c r="I1894" s="39"/>
      <c r="J1894" s="40" t="s">
        <v>2195</v>
      </c>
      <c r="K1894" s="76">
        <v>33</v>
      </c>
      <c r="L1894" s="40" t="s">
        <v>6165</v>
      </c>
      <c r="M1894" s="76" t="s">
        <v>6220</v>
      </c>
    </row>
    <row r="1895" spans="1:13" hidden="1">
      <c r="A1895" s="39" t="s">
        <v>6164</v>
      </c>
      <c r="B1895" s="536" t="s">
        <v>6221</v>
      </c>
      <c r="C1895" s="39"/>
      <c r="D1895" s="504" t="s">
        <v>6221</v>
      </c>
      <c r="E1895" s="39" t="s">
        <v>6222</v>
      </c>
      <c r="F1895" s="76" t="s">
        <v>2215</v>
      </c>
      <c r="G1895" s="76" t="s">
        <v>2202</v>
      </c>
      <c r="H1895" s="76">
        <v>60</v>
      </c>
      <c r="I1895" s="39"/>
      <c r="J1895" s="40" t="s">
        <v>2195</v>
      </c>
      <c r="K1895" s="76">
        <v>34</v>
      </c>
      <c r="L1895" s="40" t="s">
        <v>6165</v>
      </c>
      <c r="M1895" s="76" t="s">
        <v>6223</v>
      </c>
    </row>
    <row r="1896" spans="1:13" hidden="1">
      <c r="A1896" s="39" t="s">
        <v>6164</v>
      </c>
      <c r="B1896" s="536" t="s">
        <v>514</v>
      </c>
      <c r="C1896" s="39"/>
      <c r="D1896" s="504" t="s">
        <v>514</v>
      </c>
      <c r="E1896" s="39" t="s">
        <v>287</v>
      </c>
      <c r="F1896" s="76" t="s">
        <v>2215</v>
      </c>
      <c r="G1896" s="76" t="s">
        <v>2202</v>
      </c>
      <c r="H1896" s="76">
        <v>16</v>
      </c>
      <c r="I1896" s="39"/>
      <c r="J1896" s="40" t="s">
        <v>2195</v>
      </c>
      <c r="K1896" s="76">
        <v>35</v>
      </c>
      <c r="L1896" s="40" t="s">
        <v>6165</v>
      </c>
      <c r="M1896" s="76" t="s">
        <v>6224</v>
      </c>
    </row>
    <row r="1897" spans="1:13" hidden="1">
      <c r="A1897" s="39" t="s">
        <v>6164</v>
      </c>
      <c r="B1897" s="536" t="s">
        <v>6225</v>
      </c>
      <c r="C1897" s="39"/>
      <c r="D1897" s="504" t="s">
        <v>6225</v>
      </c>
      <c r="E1897" s="39" t="s">
        <v>6226</v>
      </c>
      <c r="F1897" s="76" t="s">
        <v>2215</v>
      </c>
      <c r="G1897" s="76" t="s">
        <v>2202</v>
      </c>
      <c r="H1897" s="76">
        <v>12</v>
      </c>
      <c r="I1897" s="39"/>
      <c r="J1897" s="40" t="s">
        <v>2195</v>
      </c>
      <c r="K1897" s="76">
        <v>36</v>
      </c>
      <c r="L1897" s="40" t="s">
        <v>6165</v>
      </c>
      <c r="M1897" s="76" t="s">
        <v>6227</v>
      </c>
    </row>
    <row r="1898" spans="1:13" hidden="1">
      <c r="A1898" s="39" t="s">
        <v>6164</v>
      </c>
      <c r="B1898" s="536" t="s">
        <v>6228</v>
      </c>
      <c r="C1898" s="39"/>
      <c r="D1898" s="504" t="s">
        <v>6228</v>
      </c>
      <c r="E1898" s="39" t="s">
        <v>6229</v>
      </c>
      <c r="F1898" s="76" t="s">
        <v>2215</v>
      </c>
      <c r="G1898" s="76" t="s">
        <v>2202</v>
      </c>
      <c r="H1898" s="76">
        <v>60</v>
      </c>
      <c r="I1898" s="39"/>
      <c r="J1898" s="40" t="s">
        <v>2195</v>
      </c>
      <c r="K1898" s="504">
        <v>37</v>
      </c>
      <c r="L1898" s="40" t="s">
        <v>6165</v>
      </c>
      <c r="M1898" s="76" t="s">
        <v>6230</v>
      </c>
    </row>
    <row r="1899" spans="1:13" hidden="1">
      <c r="A1899" s="39" t="s">
        <v>6164</v>
      </c>
      <c r="B1899" s="536" t="s">
        <v>6231</v>
      </c>
      <c r="C1899" s="39"/>
      <c r="D1899" s="504" t="s">
        <v>6231</v>
      </c>
      <c r="E1899" s="39" t="s">
        <v>6232</v>
      </c>
      <c r="F1899" s="76" t="s">
        <v>2215</v>
      </c>
      <c r="G1899" s="76" t="s">
        <v>2202</v>
      </c>
      <c r="H1899" s="76">
        <v>16</v>
      </c>
      <c r="I1899" s="39"/>
      <c r="J1899" s="40" t="s">
        <v>2195</v>
      </c>
      <c r="K1899" s="504">
        <v>38</v>
      </c>
      <c r="L1899" s="40" t="s">
        <v>6165</v>
      </c>
      <c r="M1899" s="76" t="s">
        <v>6233</v>
      </c>
    </row>
    <row r="1900" spans="1:13" hidden="1">
      <c r="A1900" s="39" t="s">
        <v>6164</v>
      </c>
      <c r="B1900" s="536" t="s">
        <v>5527</v>
      </c>
      <c r="C1900" s="39"/>
      <c r="D1900" s="504" t="s">
        <v>5527</v>
      </c>
      <c r="E1900" s="39" t="s">
        <v>5528</v>
      </c>
      <c r="F1900" s="76" t="s">
        <v>2215</v>
      </c>
      <c r="G1900" s="76" t="s">
        <v>2202</v>
      </c>
      <c r="H1900" s="76">
        <v>2</v>
      </c>
      <c r="I1900" s="39"/>
      <c r="J1900" s="40" t="s">
        <v>2195</v>
      </c>
      <c r="K1900" s="76">
        <v>39</v>
      </c>
      <c r="L1900" s="40" t="s">
        <v>6165</v>
      </c>
      <c r="M1900" s="76" t="s">
        <v>5529</v>
      </c>
    </row>
    <row r="1901" spans="1:13" hidden="1">
      <c r="A1901" s="39" t="s">
        <v>6164</v>
      </c>
      <c r="B1901" s="536" t="s">
        <v>6234</v>
      </c>
      <c r="C1901" s="39"/>
      <c r="D1901" s="504" t="s">
        <v>6234</v>
      </c>
      <c r="E1901" s="39" t="s">
        <v>6235</v>
      </c>
      <c r="F1901" s="76" t="s">
        <v>2215</v>
      </c>
      <c r="G1901" s="76" t="s">
        <v>2202</v>
      </c>
      <c r="H1901" s="76">
        <v>2</v>
      </c>
      <c r="I1901" s="39"/>
      <c r="J1901" s="40" t="s">
        <v>2195</v>
      </c>
      <c r="K1901" s="76">
        <v>40</v>
      </c>
      <c r="L1901" s="40" t="s">
        <v>6165</v>
      </c>
      <c r="M1901" s="76" t="s">
        <v>6236</v>
      </c>
    </row>
    <row r="1902" spans="1:13" hidden="1">
      <c r="A1902" s="39" t="s">
        <v>6164</v>
      </c>
      <c r="B1902" s="536" t="s">
        <v>6237</v>
      </c>
      <c r="C1902" s="39"/>
      <c r="D1902" s="504" t="s">
        <v>6237</v>
      </c>
      <c r="E1902" s="39" t="s">
        <v>6238</v>
      </c>
      <c r="F1902" s="76" t="s">
        <v>2215</v>
      </c>
      <c r="G1902" s="76" t="s">
        <v>2202</v>
      </c>
      <c r="H1902" s="76">
        <v>100</v>
      </c>
      <c r="I1902" s="39"/>
      <c r="J1902" s="40" t="s">
        <v>2195</v>
      </c>
      <c r="K1902" s="76">
        <v>41</v>
      </c>
      <c r="L1902" s="40" t="s">
        <v>6165</v>
      </c>
      <c r="M1902" s="76" t="s">
        <v>6239</v>
      </c>
    </row>
    <row r="1903" spans="1:13" hidden="1">
      <c r="A1903" s="39" t="s">
        <v>6164</v>
      </c>
      <c r="B1903" s="536"/>
      <c r="C1903" s="39"/>
      <c r="D1903" s="504"/>
      <c r="E1903" s="39" t="s">
        <v>6240</v>
      </c>
      <c r="F1903" s="76" t="s">
        <v>2215</v>
      </c>
      <c r="G1903" s="76" t="s">
        <v>2202</v>
      </c>
      <c r="H1903" s="76">
        <v>60</v>
      </c>
      <c r="I1903" s="39"/>
      <c r="J1903" s="40" t="s">
        <v>2195</v>
      </c>
      <c r="K1903" s="76">
        <v>42</v>
      </c>
      <c r="L1903" s="40" t="s">
        <v>6165</v>
      </c>
      <c r="M1903" s="76" t="s">
        <v>6241</v>
      </c>
    </row>
    <row r="1904" spans="1:13" hidden="1">
      <c r="A1904" s="39" t="s">
        <v>6164</v>
      </c>
      <c r="B1904" s="536" t="s">
        <v>6107</v>
      </c>
      <c r="C1904" s="39"/>
      <c r="D1904" s="504" t="s">
        <v>6107</v>
      </c>
      <c r="E1904" s="39" t="s">
        <v>6108</v>
      </c>
      <c r="F1904" s="76" t="s">
        <v>2215</v>
      </c>
      <c r="G1904" s="10" t="s">
        <v>2194</v>
      </c>
      <c r="H1904" s="504">
        <v>10</v>
      </c>
      <c r="I1904" s="39"/>
      <c r="J1904" s="40" t="s">
        <v>2195</v>
      </c>
      <c r="K1904" s="504">
        <v>43</v>
      </c>
      <c r="L1904" s="40" t="s">
        <v>6165</v>
      </c>
      <c r="M1904" s="76" t="s">
        <v>6242</v>
      </c>
    </row>
    <row r="1905" spans="1:13" hidden="1">
      <c r="A1905" s="39" t="s">
        <v>6164</v>
      </c>
      <c r="B1905" s="536"/>
      <c r="C1905" s="39"/>
      <c r="D1905" s="504"/>
      <c r="E1905" s="39" t="s">
        <v>1364</v>
      </c>
      <c r="F1905" s="76" t="s">
        <v>2193</v>
      </c>
      <c r="G1905" s="76" t="s">
        <v>2231</v>
      </c>
      <c r="H1905" s="76" t="s">
        <v>5750</v>
      </c>
      <c r="I1905" s="39"/>
      <c r="J1905" s="40" t="s">
        <v>2195</v>
      </c>
      <c r="K1905" s="504">
        <v>44</v>
      </c>
      <c r="L1905" s="40" t="s">
        <v>6165</v>
      </c>
      <c r="M1905" s="76" t="s">
        <v>5380</v>
      </c>
    </row>
    <row r="1906" spans="1:13" hidden="1">
      <c r="A1906" s="39" t="s">
        <v>6164</v>
      </c>
      <c r="B1906" s="536" t="s">
        <v>6243</v>
      </c>
      <c r="C1906" s="39"/>
      <c r="D1906" s="504" t="s">
        <v>6243</v>
      </c>
      <c r="E1906" s="39" t="s">
        <v>6244</v>
      </c>
      <c r="F1906" s="76" t="s">
        <v>2215</v>
      </c>
      <c r="G1906" s="76" t="s">
        <v>2231</v>
      </c>
      <c r="H1906" s="76" t="s">
        <v>5400</v>
      </c>
      <c r="I1906" s="39"/>
      <c r="J1906" s="40" t="s">
        <v>2195</v>
      </c>
      <c r="K1906" s="76">
        <v>45</v>
      </c>
      <c r="L1906" s="40" t="s">
        <v>6165</v>
      </c>
      <c r="M1906" s="76" t="s">
        <v>6245</v>
      </c>
    </row>
    <row r="1907" spans="1:13" hidden="1">
      <c r="A1907" s="39" t="s">
        <v>6164</v>
      </c>
      <c r="B1907" s="536" t="s">
        <v>6246</v>
      </c>
      <c r="C1907" s="39"/>
      <c r="D1907" s="504" t="s">
        <v>6246</v>
      </c>
      <c r="E1907" s="39" t="s">
        <v>6247</v>
      </c>
      <c r="F1907" s="76" t="s">
        <v>2215</v>
      </c>
      <c r="G1907" s="76" t="s">
        <v>2231</v>
      </c>
      <c r="H1907" s="76" t="s">
        <v>5750</v>
      </c>
      <c r="I1907" s="39"/>
      <c r="J1907" s="40" t="s">
        <v>2195</v>
      </c>
      <c r="K1907" s="76">
        <v>46</v>
      </c>
      <c r="L1907" s="40" t="s">
        <v>6165</v>
      </c>
      <c r="M1907" s="76" t="s">
        <v>6248</v>
      </c>
    </row>
    <row r="1908" spans="1:13" hidden="1">
      <c r="A1908" s="39" t="s">
        <v>6164</v>
      </c>
      <c r="B1908" s="536" t="s">
        <v>6249</v>
      </c>
      <c r="C1908" s="39"/>
      <c r="D1908" s="504" t="s">
        <v>6249</v>
      </c>
      <c r="E1908" s="39" t="s">
        <v>6250</v>
      </c>
      <c r="F1908" s="76" t="s">
        <v>2215</v>
      </c>
      <c r="G1908" s="76" t="s">
        <v>2231</v>
      </c>
      <c r="H1908" s="76" t="s">
        <v>5750</v>
      </c>
      <c r="I1908" s="39"/>
      <c r="J1908" s="40" t="s">
        <v>2195</v>
      </c>
      <c r="K1908" s="76">
        <v>47</v>
      </c>
      <c r="L1908" s="40" t="s">
        <v>6165</v>
      </c>
      <c r="M1908" s="76" t="s">
        <v>6251</v>
      </c>
    </row>
    <row r="1909" spans="1:13" hidden="1">
      <c r="A1909" s="39" t="s">
        <v>6164</v>
      </c>
      <c r="B1909" s="536" t="s">
        <v>6252</v>
      </c>
      <c r="C1909" s="39"/>
      <c r="D1909" s="504" t="s">
        <v>6252</v>
      </c>
      <c r="E1909" s="39" t="s">
        <v>6253</v>
      </c>
      <c r="F1909" s="76" t="s">
        <v>2215</v>
      </c>
      <c r="G1909" s="76" t="s">
        <v>2231</v>
      </c>
      <c r="H1909" s="76" t="s">
        <v>5400</v>
      </c>
      <c r="I1909" s="39"/>
      <c r="J1909" s="40" t="s">
        <v>2195</v>
      </c>
      <c r="K1909" s="76">
        <v>48</v>
      </c>
      <c r="L1909" s="40" t="s">
        <v>6165</v>
      </c>
      <c r="M1909" s="76" t="s">
        <v>6254</v>
      </c>
    </row>
    <row r="1910" spans="1:13" hidden="1">
      <c r="A1910" s="39" t="s">
        <v>6164</v>
      </c>
      <c r="B1910" s="536" t="s">
        <v>480</v>
      </c>
      <c r="C1910" s="39"/>
      <c r="D1910" s="504" t="s">
        <v>480</v>
      </c>
      <c r="E1910" s="39" t="s">
        <v>267</v>
      </c>
      <c r="F1910" s="76" t="s">
        <v>2215</v>
      </c>
      <c r="G1910" s="76" t="s">
        <v>2231</v>
      </c>
      <c r="H1910" s="76" t="s">
        <v>5266</v>
      </c>
      <c r="I1910" s="39"/>
      <c r="J1910" s="40" t="s">
        <v>2195</v>
      </c>
      <c r="K1910" s="504">
        <v>49</v>
      </c>
      <c r="L1910" s="40" t="s">
        <v>6165</v>
      </c>
      <c r="M1910" s="76" t="s">
        <v>6255</v>
      </c>
    </row>
    <row r="1911" spans="1:13" hidden="1">
      <c r="A1911" s="39" t="s">
        <v>6164</v>
      </c>
      <c r="B1911" s="536" t="s">
        <v>6256</v>
      </c>
      <c r="C1911" s="39"/>
      <c r="D1911" s="504" t="s">
        <v>6256</v>
      </c>
      <c r="E1911" s="39" t="s">
        <v>6257</v>
      </c>
      <c r="F1911" s="76" t="s">
        <v>2215</v>
      </c>
      <c r="G1911" s="76" t="s">
        <v>2231</v>
      </c>
      <c r="H1911" s="76" t="s">
        <v>5266</v>
      </c>
      <c r="I1911" s="39"/>
      <c r="J1911" s="40" t="s">
        <v>2195</v>
      </c>
      <c r="K1911" s="504">
        <v>50</v>
      </c>
      <c r="L1911" s="40" t="s">
        <v>6165</v>
      </c>
      <c r="M1911" s="76" t="s">
        <v>6258</v>
      </c>
    </row>
    <row r="1912" spans="1:13" hidden="1">
      <c r="A1912" s="39" t="s">
        <v>6164</v>
      </c>
      <c r="B1912" s="536" t="s">
        <v>6259</v>
      </c>
      <c r="C1912" s="39"/>
      <c r="D1912" s="504" t="s">
        <v>6259</v>
      </c>
      <c r="E1912" s="39" t="s">
        <v>6260</v>
      </c>
      <c r="F1912" s="76" t="s">
        <v>2215</v>
      </c>
      <c r="G1912" s="76" t="s">
        <v>2231</v>
      </c>
      <c r="H1912" s="76" t="s">
        <v>5266</v>
      </c>
      <c r="I1912" s="39"/>
      <c r="J1912" s="40" t="s">
        <v>2195</v>
      </c>
      <c r="K1912" s="76">
        <v>51</v>
      </c>
      <c r="L1912" s="40" t="s">
        <v>6165</v>
      </c>
      <c r="M1912" s="76" t="s">
        <v>6261</v>
      </c>
    </row>
    <row r="1913" spans="1:13" hidden="1">
      <c r="A1913" s="39" t="s">
        <v>6164</v>
      </c>
      <c r="B1913" s="536" t="s">
        <v>5446</v>
      </c>
      <c r="C1913" s="39"/>
      <c r="D1913" s="504" t="s">
        <v>5446</v>
      </c>
      <c r="E1913" s="39" t="s">
        <v>6262</v>
      </c>
      <c r="F1913" s="76" t="s">
        <v>2215</v>
      </c>
      <c r="G1913" s="76" t="s">
        <v>2231</v>
      </c>
      <c r="H1913" s="76" t="s">
        <v>5400</v>
      </c>
      <c r="I1913" s="39"/>
      <c r="J1913" s="40" t="s">
        <v>2195</v>
      </c>
      <c r="K1913" s="76">
        <v>52</v>
      </c>
      <c r="L1913" s="40" t="s">
        <v>6165</v>
      </c>
      <c r="M1913" s="76" t="s">
        <v>6263</v>
      </c>
    </row>
    <row r="1914" spans="1:13" hidden="1">
      <c r="A1914" s="39" t="s">
        <v>6164</v>
      </c>
      <c r="B1914" s="536" t="s">
        <v>6264</v>
      </c>
      <c r="C1914" s="39"/>
      <c r="D1914" s="504" t="s">
        <v>6264</v>
      </c>
      <c r="E1914" s="39" t="s">
        <v>6265</v>
      </c>
      <c r="F1914" s="76" t="s">
        <v>2215</v>
      </c>
      <c r="G1914" s="76" t="s">
        <v>2231</v>
      </c>
      <c r="H1914" s="76" t="s">
        <v>5400</v>
      </c>
      <c r="I1914" s="39"/>
      <c r="J1914" s="40" t="s">
        <v>2195</v>
      </c>
      <c r="K1914" s="76">
        <v>53</v>
      </c>
      <c r="L1914" s="40" t="s">
        <v>6165</v>
      </c>
      <c r="M1914" s="76" t="s">
        <v>6266</v>
      </c>
    </row>
    <row r="1915" spans="1:13" hidden="1">
      <c r="A1915" s="39" t="s">
        <v>6164</v>
      </c>
      <c r="B1915" s="536" t="s">
        <v>6267</v>
      </c>
      <c r="C1915" s="39"/>
      <c r="D1915" s="504" t="s">
        <v>6267</v>
      </c>
      <c r="E1915" s="39" t="s">
        <v>6268</v>
      </c>
      <c r="F1915" s="76" t="s">
        <v>2193</v>
      </c>
      <c r="G1915" s="76" t="s">
        <v>2231</v>
      </c>
      <c r="H1915" s="76" t="s">
        <v>5750</v>
      </c>
      <c r="I1915" s="39"/>
      <c r="J1915" s="40" t="s">
        <v>2195</v>
      </c>
      <c r="K1915" s="76">
        <v>54</v>
      </c>
      <c r="L1915" s="40" t="s">
        <v>6165</v>
      </c>
      <c r="M1915" s="76" t="s">
        <v>6267</v>
      </c>
    </row>
    <row r="1916" spans="1:13" hidden="1">
      <c r="A1916" s="39" t="s">
        <v>6164</v>
      </c>
      <c r="B1916" s="536" t="s">
        <v>6269</v>
      </c>
      <c r="C1916" s="39"/>
      <c r="D1916" s="504" t="s">
        <v>6269</v>
      </c>
      <c r="E1916" s="39" t="s">
        <v>6270</v>
      </c>
      <c r="F1916" s="76" t="s">
        <v>2215</v>
      </c>
      <c r="G1916" s="76" t="s">
        <v>2231</v>
      </c>
      <c r="H1916" s="76" t="s">
        <v>5750</v>
      </c>
      <c r="I1916" s="39"/>
      <c r="J1916" s="40" t="s">
        <v>2195</v>
      </c>
      <c r="K1916" s="504">
        <v>55</v>
      </c>
      <c r="L1916" s="40" t="s">
        <v>6165</v>
      </c>
      <c r="M1916" s="76" t="s">
        <v>6269</v>
      </c>
    </row>
    <row r="1917" spans="1:13" hidden="1">
      <c r="A1917" s="39" t="s">
        <v>6164</v>
      </c>
      <c r="B1917" s="536" t="s">
        <v>6271</v>
      </c>
      <c r="C1917" s="39"/>
      <c r="D1917" s="504" t="s">
        <v>6271</v>
      </c>
      <c r="E1917" s="39" t="s">
        <v>6272</v>
      </c>
      <c r="F1917" s="76" t="s">
        <v>2215</v>
      </c>
      <c r="G1917" s="76" t="s">
        <v>2231</v>
      </c>
      <c r="H1917" s="76" t="s">
        <v>5266</v>
      </c>
      <c r="I1917" s="39"/>
      <c r="J1917" s="40" t="s">
        <v>2195</v>
      </c>
      <c r="K1917" s="504">
        <v>56</v>
      </c>
      <c r="L1917" s="40" t="s">
        <v>6165</v>
      </c>
      <c r="M1917" s="76" t="s">
        <v>6273</v>
      </c>
    </row>
    <row r="1918" spans="1:13" hidden="1">
      <c r="A1918" s="39" t="s">
        <v>6164</v>
      </c>
      <c r="B1918" s="536" t="s">
        <v>6274</v>
      </c>
      <c r="C1918" s="39"/>
      <c r="D1918" s="504" t="s">
        <v>6274</v>
      </c>
      <c r="E1918" s="39" t="s">
        <v>6275</v>
      </c>
      <c r="F1918" s="76" t="s">
        <v>2215</v>
      </c>
      <c r="G1918" s="76" t="s">
        <v>2231</v>
      </c>
      <c r="H1918" s="76" t="s">
        <v>5750</v>
      </c>
      <c r="I1918" s="39"/>
      <c r="J1918" s="40" t="s">
        <v>2195</v>
      </c>
      <c r="K1918" s="76">
        <v>57</v>
      </c>
      <c r="L1918" s="40" t="s">
        <v>6165</v>
      </c>
      <c r="M1918" s="76" t="s">
        <v>6276</v>
      </c>
    </row>
    <row r="1919" spans="1:13" hidden="1">
      <c r="A1919" s="39" t="s">
        <v>6164</v>
      </c>
      <c r="B1919" s="536" t="s">
        <v>1969</v>
      </c>
      <c r="C1919" s="39"/>
      <c r="D1919" s="504" t="s">
        <v>1969</v>
      </c>
      <c r="E1919" s="39" t="s">
        <v>1371</v>
      </c>
      <c r="F1919" s="76" t="s">
        <v>2215</v>
      </c>
      <c r="G1919" s="76" t="s">
        <v>2231</v>
      </c>
      <c r="H1919" s="76" t="s">
        <v>5266</v>
      </c>
      <c r="I1919" s="39"/>
      <c r="J1919" s="40" t="s">
        <v>2195</v>
      </c>
      <c r="K1919" s="76">
        <v>58</v>
      </c>
      <c r="L1919" s="40" t="s">
        <v>6165</v>
      </c>
      <c r="M1919" s="76" t="s">
        <v>5293</v>
      </c>
    </row>
    <row r="1920" spans="1:13" hidden="1">
      <c r="A1920" s="39" t="s">
        <v>6164</v>
      </c>
      <c r="B1920" s="536" t="s">
        <v>6277</v>
      </c>
      <c r="C1920" s="39"/>
      <c r="D1920" s="504" t="s">
        <v>6277</v>
      </c>
      <c r="E1920" s="39" t="s">
        <v>6278</v>
      </c>
      <c r="F1920" s="76" t="s">
        <v>2215</v>
      </c>
      <c r="G1920" s="76" t="s">
        <v>2231</v>
      </c>
      <c r="H1920" s="76" t="s">
        <v>5266</v>
      </c>
      <c r="I1920" s="39"/>
      <c r="J1920" s="40" t="s">
        <v>2195</v>
      </c>
      <c r="K1920" s="76">
        <v>59</v>
      </c>
      <c r="L1920" s="40" t="s">
        <v>6165</v>
      </c>
      <c r="M1920" s="76" t="s">
        <v>6279</v>
      </c>
    </row>
    <row r="1921" spans="1:13" hidden="1">
      <c r="A1921" s="39" t="s">
        <v>6164</v>
      </c>
      <c r="B1921" s="536"/>
      <c r="C1921" s="39"/>
      <c r="D1921" s="504"/>
      <c r="E1921" s="39" t="s">
        <v>6280</v>
      </c>
      <c r="F1921" s="76" t="s">
        <v>2215</v>
      </c>
      <c r="G1921" s="76" t="s">
        <v>2202</v>
      </c>
      <c r="H1921" s="76">
        <v>60</v>
      </c>
      <c r="I1921" s="39"/>
      <c r="J1921" s="40" t="s">
        <v>2195</v>
      </c>
      <c r="K1921" s="76">
        <v>60</v>
      </c>
      <c r="L1921" s="40" t="s">
        <v>6165</v>
      </c>
      <c r="M1921" s="76" t="s">
        <v>6281</v>
      </c>
    </row>
    <row r="1922" spans="1:13" hidden="1">
      <c r="A1922" s="39" t="s">
        <v>6164</v>
      </c>
      <c r="B1922" s="536" t="s">
        <v>6282</v>
      </c>
      <c r="C1922" s="39"/>
      <c r="D1922" s="504" t="s">
        <v>6282</v>
      </c>
      <c r="E1922" s="39" t="s">
        <v>6283</v>
      </c>
      <c r="F1922" s="76" t="s">
        <v>2193</v>
      </c>
      <c r="G1922" s="76" t="s">
        <v>2228</v>
      </c>
      <c r="H1922" s="76">
        <v>1</v>
      </c>
      <c r="I1922" s="39"/>
      <c r="J1922" s="40" t="s">
        <v>2195</v>
      </c>
      <c r="K1922" s="504">
        <v>61</v>
      </c>
      <c r="L1922" s="40" t="s">
        <v>6165</v>
      </c>
      <c r="M1922" s="76" t="s">
        <v>6284</v>
      </c>
    </row>
    <row r="1923" spans="1:13" hidden="1">
      <c r="A1923" s="39" t="s">
        <v>6164</v>
      </c>
      <c r="B1923" s="536" t="s">
        <v>1624</v>
      </c>
      <c r="C1923" s="39"/>
      <c r="D1923" s="504" t="s">
        <v>1624</v>
      </c>
      <c r="E1923" s="39" t="s">
        <v>902</v>
      </c>
      <c r="F1923" s="76" t="s">
        <v>2193</v>
      </c>
      <c r="G1923" s="76" t="s">
        <v>2202</v>
      </c>
      <c r="H1923" s="76">
        <v>2</v>
      </c>
      <c r="I1923" s="39"/>
      <c r="J1923" s="40" t="s">
        <v>2195</v>
      </c>
      <c r="K1923" s="504">
        <v>62</v>
      </c>
      <c r="L1923" s="40" t="s">
        <v>6165</v>
      </c>
      <c r="M1923" s="76" t="s">
        <v>5291</v>
      </c>
    </row>
    <row r="1924" spans="1:13" hidden="1">
      <c r="A1924" s="39" t="s">
        <v>6164</v>
      </c>
      <c r="B1924" s="536" t="s">
        <v>6285</v>
      </c>
      <c r="C1924" s="39"/>
      <c r="D1924" s="504" t="s">
        <v>6285</v>
      </c>
      <c r="E1924" s="39" t="s">
        <v>6286</v>
      </c>
      <c r="F1924" s="76" t="s">
        <v>2215</v>
      </c>
      <c r="G1924" s="76" t="s">
        <v>2202</v>
      </c>
      <c r="H1924" s="76">
        <v>1</v>
      </c>
      <c r="I1924" s="39"/>
      <c r="J1924" s="40" t="s">
        <v>2195</v>
      </c>
      <c r="K1924" s="76">
        <v>63</v>
      </c>
      <c r="L1924" s="40" t="s">
        <v>6165</v>
      </c>
      <c r="M1924" s="76" t="s">
        <v>6287</v>
      </c>
    </row>
    <row r="1925" spans="1:13" hidden="1">
      <c r="A1925" s="39" t="s">
        <v>6164</v>
      </c>
      <c r="B1925" s="536" t="s">
        <v>6288</v>
      </c>
      <c r="C1925" s="39"/>
      <c r="D1925" s="504" t="s">
        <v>6288</v>
      </c>
      <c r="E1925" s="39" t="s">
        <v>6289</v>
      </c>
      <c r="F1925" s="76" t="s">
        <v>2193</v>
      </c>
      <c r="G1925" s="76" t="s">
        <v>2202</v>
      </c>
      <c r="H1925" s="76">
        <v>1</v>
      </c>
      <c r="I1925" s="39"/>
      <c r="J1925" s="40" t="s">
        <v>2195</v>
      </c>
      <c r="K1925" s="76">
        <v>64</v>
      </c>
      <c r="L1925" s="40" t="s">
        <v>6165</v>
      </c>
      <c r="M1925" s="76" t="s">
        <v>6290</v>
      </c>
    </row>
    <row r="1926" spans="1:13" hidden="1">
      <c r="A1926" s="39" t="s">
        <v>6164</v>
      </c>
      <c r="B1926" s="536" t="s">
        <v>562</v>
      </c>
      <c r="C1926" s="39"/>
      <c r="D1926" s="504" t="s">
        <v>562</v>
      </c>
      <c r="E1926" s="39" t="s">
        <v>307</v>
      </c>
      <c r="F1926" s="76" t="s">
        <v>2193</v>
      </c>
      <c r="G1926" s="76" t="s">
        <v>2202</v>
      </c>
      <c r="H1926" s="76">
        <v>1</v>
      </c>
      <c r="I1926" s="39"/>
      <c r="J1926" s="40" t="s">
        <v>2195</v>
      </c>
      <c r="K1926" s="76">
        <v>65</v>
      </c>
      <c r="L1926" s="40" t="s">
        <v>6165</v>
      </c>
      <c r="M1926" s="76" t="s">
        <v>6291</v>
      </c>
    </row>
    <row r="1927" spans="1:13" hidden="1">
      <c r="A1927" s="39" t="s">
        <v>6164</v>
      </c>
      <c r="B1927" s="536" t="s">
        <v>6292</v>
      </c>
      <c r="C1927" s="39"/>
      <c r="D1927" s="504" t="s">
        <v>6292</v>
      </c>
      <c r="E1927" s="39" t="s">
        <v>6293</v>
      </c>
      <c r="F1927" s="76" t="s">
        <v>2215</v>
      </c>
      <c r="G1927" s="76" t="s">
        <v>2202</v>
      </c>
      <c r="H1927" s="76">
        <v>2</v>
      </c>
      <c r="I1927" s="39"/>
      <c r="J1927" s="40" t="s">
        <v>2195</v>
      </c>
      <c r="K1927" s="76">
        <v>66</v>
      </c>
      <c r="L1927" s="40" t="s">
        <v>6165</v>
      </c>
      <c r="M1927" s="76" t="s">
        <v>6294</v>
      </c>
    </row>
    <row r="1928" spans="1:13" hidden="1">
      <c r="A1928" s="39" t="s">
        <v>6164</v>
      </c>
      <c r="B1928" s="536" t="s">
        <v>145</v>
      </c>
      <c r="C1928" s="39"/>
      <c r="D1928" s="504" t="s">
        <v>145</v>
      </c>
      <c r="E1928" s="39" t="s">
        <v>144</v>
      </c>
      <c r="F1928" s="76" t="s">
        <v>2215</v>
      </c>
      <c r="G1928" s="76" t="s">
        <v>2202</v>
      </c>
      <c r="H1928" s="76">
        <v>40</v>
      </c>
      <c r="I1928" s="39"/>
      <c r="J1928" s="40" t="s">
        <v>2195</v>
      </c>
      <c r="K1928" s="504">
        <v>67</v>
      </c>
      <c r="L1928" s="40" t="s">
        <v>6165</v>
      </c>
      <c r="M1928" s="76" t="s">
        <v>5214</v>
      </c>
    </row>
    <row r="1929" spans="1:13" hidden="1">
      <c r="A1929" s="39" t="s">
        <v>6164</v>
      </c>
      <c r="B1929" s="536" t="s">
        <v>6295</v>
      </c>
      <c r="C1929" s="39"/>
      <c r="D1929" s="504" t="s">
        <v>6295</v>
      </c>
      <c r="E1929" s="39" t="s">
        <v>6296</v>
      </c>
      <c r="F1929" s="76" t="s">
        <v>2215</v>
      </c>
      <c r="G1929" s="76" t="s">
        <v>2202</v>
      </c>
      <c r="H1929" s="76">
        <v>2</v>
      </c>
      <c r="I1929" s="39"/>
      <c r="J1929" s="40" t="s">
        <v>2195</v>
      </c>
      <c r="K1929" s="504">
        <v>68</v>
      </c>
      <c r="L1929" s="40" t="s">
        <v>6165</v>
      </c>
      <c r="M1929" s="76" t="s">
        <v>6297</v>
      </c>
    </row>
    <row r="1930" spans="1:13" hidden="1">
      <c r="A1930" s="39" t="s">
        <v>6164</v>
      </c>
      <c r="B1930" s="536" t="s">
        <v>1762</v>
      </c>
      <c r="C1930" s="39"/>
      <c r="D1930" s="504" t="s">
        <v>1762</v>
      </c>
      <c r="E1930" s="39" t="s">
        <v>28</v>
      </c>
      <c r="F1930" s="76" t="s">
        <v>2215</v>
      </c>
      <c r="G1930" s="76" t="s">
        <v>2202</v>
      </c>
      <c r="H1930" s="76">
        <v>255</v>
      </c>
      <c r="I1930" s="39"/>
      <c r="J1930" s="40" t="s">
        <v>2195</v>
      </c>
      <c r="K1930" s="76">
        <v>69</v>
      </c>
      <c r="L1930" s="40" t="s">
        <v>6165</v>
      </c>
      <c r="M1930" s="76" t="s">
        <v>6298</v>
      </c>
    </row>
    <row r="1931" spans="1:13" hidden="1">
      <c r="A1931" s="39" t="s">
        <v>6164</v>
      </c>
      <c r="B1931" s="536" t="s">
        <v>6299</v>
      </c>
      <c r="C1931" s="39"/>
      <c r="D1931" s="504" t="s">
        <v>6299</v>
      </c>
      <c r="E1931" s="60" t="s">
        <v>6300</v>
      </c>
      <c r="F1931" s="76" t="s">
        <v>2193</v>
      </c>
      <c r="G1931" s="76" t="s">
        <v>2202</v>
      </c>
      <c r="H1931" s="76">
        <v>30</v>
      </c>
      <c r="I1931" s="39"/>
      <c r="J1931" s="40" t="s">
        <v>2195</v>
      </c>
      <c r="K1931" s="76">
        <v>70</v>
      </c>
      <c r="L1931" s="40" t="s">
        <v>6165</v>
      </c>
      <c r="M1931" s="76" t="s">
        <v>6301</v>
      </c>
    </row>
    <row r="1932" spans="1:13" hidden="1">
      <c r="A1932" s="39" t="s">
        <v>6164</v>
      </c>
      <c r="B1932" s="536" t="s">
        <v>6302</v>
      </c>
      <c r="C1932" s="39"/>
      <c r="D1932" s="504" t="s">
        <v>6302</v>
      </c>
      <c r="E1932" s="39" t="s">
        <v>6303</v>
      </c>
      <c r="F1932" s="76" t="s">
        <v>2215</v>
      </c>
      <c r="G1932" s="76" t="s">
        <v>2202</v>
      </c>
      <c r="H1932" s="76">
        <v>2</v>
      </c>
      <c r="I1932" s="39"/>
      <c r="J1932" s="40" t="s">
        <v>2195</v>
      </c>
      <c r="K1932" s="76">
        <v>71</v>
      </c>
      <c r="L1932" s="40" t="s">
        <v>6165</v>
      </c>
      <c r="M1932" s="76" t="s">
        <v>6304</v>
      </c>
    </row>
    <row r="1933" spans="1:13" hidden="1">
      <c r="A1933" s="39" t="s">
        <v>6164</v>
      </c>
      <c r="B1933" s="536" t="s">
        <v>5190</v>
      </c>
      <c r="C1933" s="39"/>
      <c r="D1933" s="504" t="s">
        <v>5190</v>
      </c>
      <c r="E1933" s="39" t="s">
        <v>5191</v>
      </c>
      <c r="F1933" s="76" t="s">
        <v>2193</v>
      </c>
      <c r="G1933" s="76" t="s">
        <v>2202</v>
      </c>
      <c r="H1933" s="76">
        <v>12</v>
      </c>
      <c r="I1933" s="39"/>
      <c r="J1933" s="40" t="s">
        <v>2195</v>
      </c>
      <c r="K1933" s="76">
        <v>72</v>
      </c>
      <c r="L1933" s="40" t="s">
        <v>6165</v>
      </c>
      <c r="M1933" s="76" t="s">
        <v>5192</v>
      </c>
    </row>
    <row r="1934" spans="1:13" hidden="1">
      <c r="A1934" s="39" t="s">
        <v>6164</v>
      </c>
      <c r="B1934" s="536" t="s">
        <v>6305</v>
      </c>
      <c r="C1934" s="39"/>
      <c r="D1934" s="504" t="s">
        <v>6305</v>
      </c>
      <c r="E1934" s="60" t="s">
        <v>6306</v>
      </c>
      <c r="F1934" s="76" t="s">
        <v>2193</v>
      </c>
      <c r="G1934" s="76" t="s">
        <v>2202</v>
      </c>
      <c r="H1934" s="76">
        <v>202</v>
      </c>
      <c r="I1934" s="39"/>
      <c r="J1934" s="40" t="s">
        <v>2195</v>
      </c>
      <c r="K1934" s="504">
        <v>73</v>
      </c>
      <c r="L1934" s="40" t="s">
        <v>6165</v>
      </c>
      <c r="M1934" s="76" t="s">
        <v>6307</v>
      </c>
    </row>
    <row r="1935" spans="1:13" hidden="1">
      <c r="A1935" s="39" t="s">
        <v>6164</v>
      </c>
      <c r="B1935" s="536" t="s">
        <v>6308</v>
      </c>
      <c r="C1935" s="39"/>
      <c r="D1935" s="504" t="s">
        <v>6308</v>
      </c>
      <c r="E1935" s="39" t="s">
        <v>6309</v>
      </c>
      <c r="F1935" s="76" t="s">
        <v>2193</v>
      </c>
      <c r="G1935" s="76" t="s">
        <v>2202</v>
      </c>
      <c r="H1935" s="76">
        <v>1</v>
      </c>
      <c r="I1935" s="39"/>
      <c r="J1935" s="40" t="s">
        <v>2195</v>
      </c>
      <c r="K1935" s="504">
        <v>74</v>
      </c>
      <c r="L1935" s="40" t="s">
        <v>6165</v>
      </c>
      <c r="M1935" s="76" t="s">
        <v>6310</v>
      </c>
    </row>
    <row r="1936" spans="1:13" hidden="1">
      <c r="A1936" s="39" t="s">
        <v>6164</v>
      </c>
      <c r="B1936" s="536" t="s">
        <v>6311</v>
      </c>
      <c r="C1936" s="39"/>
      <c r="D1936" s="504" t="s">
        <v>6311</v>
      </c>
      <c r="E1936" s="60" t="s">
        <v>6312</v>
      </c>
      <c r="F1936" s="76" t="s">
        <v>2215</v>
      </c>
      <c r="G1936" s="76" t="s">
        <v>2202</v>
      </c>
      <c r="H1936" s="76">
        <v>60</v>
      </c>
      <c r="I1936" s="39"/>
      <c r="J1936" s="40" t="s">
        <v>2195</v>
      </c>
      <c r="K1936" s="76">
        <v>75</v>
      </c>
      <c r="L1936" s="40" t="s">
        <v>6165</v>
      </c>
      <c r="M1936" s="76" t="s">
        <v>5487</v>
      </c>
    </row>
    <row r="1937" spans="1:13" hidden="1">
      <c r="A1937" s="39" t="s">
        <v>6164</v>
      </c>
      <c r="B1937" s="536" t="s">
        <v>6313</v>
      </c>
      <c r="C1937" s="39"/>
      <c r="D1937" s="504" t="s">
        <v>6313</v>
      </c>
      <c r="E1937" s="60" t="s">
        <v>6314</v>
      </c>
      <c r="F1937" s="76" t="s">
        <v>2193</v>
      </c>
      <c r="G1937" s="76" t="s">
        <v>2202</v>
      </c>
      <c r="H1937" s="76">
        <v>100</v>
      </c>
      <c r="I1937" s="39"/>
      <c r="J1937" s="40" t="s">
        <v>2195</v>
      </c>
      <c r="K1937" s="76">
        <v>76</v>
      </c>
      <c r="L1937" s="40" t="s">
        <v>6165</v>
      </c>
      <c r="M1937" s="76" t="s">
        <v>5488</v>
      </c>
    </row>
    <row r="1938" spans="1:13" hidden="1">
      <c r="A1938" s="39" t="s">
        <v>6164</v>
      </c>
      <c r="B1938" s="536" t="s">
        <v>6315</v>
      </c>
      <c r="C1938" s="39"/>
      <c r="D1938" s="504" t="s">
        <v>6315</v>
      </c>
      <c r="E1938" s="60" t="s">
        <v>6316</v>
      </c>
      <c r="F1938" s="76" t="s">
        <v>2215</v>
      </c>
      <c r="G1938" s="76" t="s">
        <v>2202</v>
      </c>
      <c r="H1938" s="76">
        <v>60</v>
      </c>
      <c r="I1938" s="39"/>
      <c r="J1938" s="40" t="s">
        <v>2195</v>
      </c>
      <c r="K1938" s="76">
        <v>77</v>
      </c>
      <c r="L1938" s="40" t="s">
        <v>6165</v>
      </c>
      <c r="M1938" s="76" t="s">
        <v>5489</v>
      </c>
    </row>
    <row r="1939" spans="1:13" hidden="1">
      <c r="A1939" s="39" t="s">
        <v>6164</v>
      </c>
      <c r="B1939" s="536" t="s">
        <v>6317</v>
      </c>
      <c r="C1939" s="39"/>
      <c r="D1939" s="504" t="s">
        <v>6317</v>
      </c>
      <c r="E1939" s="60" t="s">
        <v>6318</v>
      </c>
      <c r="F1939" s="76" t="s">
        <v>2193</v>
      </c>
      <c r="G1939" s="76" t="s">
        <v>2202</v>
      </c>
      <c r="H1939" s="76">
        <v>1000</v>
      </c>
      <c r="I1939" s="39"/>
      <c r="J1939" s="40" t="s">
        <v>2195</v>
      </c>
      <c r="K1939" s="76">
        <v>78</v>
      </c>
      <c r="L1939" s="40" t="s">
        <v>6165</v>
      </c>
      <c r="M1939" s="76" t="s">
        <v>5490</v>
      </c>
    </row>
    <row r="1940" spans="1:13" hidden="1">
      <c r="A1940" s="39" t="s">
        <v>6164</v>
      </c>
      <c r="B1940" s="536" t="s">
        <v>6319</v>
      </c>
      <c r="C1940" s="39"/>
      <c r="D1940" s="504" t="s">
        <v>6319</v>
      </c>
      <c r="E1940" s="60" t="s">
        <v>6320</v>
      </c>
      <c r="F1940" s="76" t="s">
        <v>2193</v>
      </c>
      <c r="G1940" s="76" t="s">
        <v>2202</v>
      </c>
      <c r="H1940" s="76">
        <v>12</v>
      </c>
      <c r="I1940" s="39"/>
      <c r="J1940" s="40" t="s">
        <v>2195</v>
      </c>
      <c r="K1940" s="504">
        <v>79</v>
      </c>
      <c r="L1940" s="40" t="s">
        <v>6165</v>
      </c>
      <c r="M1940" s="76" t="s">
        <v>6321</v>
      </c>
    </row>
    <row r="1941" spans="1:13" hidden="1">
      <c r="A1941" s="39" t="s">
        <v>6164</v>
      </c>
      <c r="B1941" s="536" t="s">
        <v>5907</v>
      </c>
      <c r="C1941" s="39"/>
      <c r="D1941" s="504" t="s">
        <v>5907</v>
      </c>
      <c r="E1941" s="39" t="s">
        <v>5908</v>
      </c>
      <c r="F1941" s="76" t="s">
        <v>2193</v>
      </c>
      <c r="G1941" s="76" t="s">
        <v>2202</v>
      </c>
      <c r="H1941" s="76">
        <v>60</v>
      </c>
      <c r="I1941" s="39"/>
      <c r="J1941" s="40" t="s">
        <v>2195</v>
      </c>
      <c r="K1941" s="504">
        <v>80</v>
      </c>
      <c r="L1941" s="40" t="s">
        <v>6165</v>
      </c>
      <c r="M1941" s="76" t="s">
        <v>5909</v>
      </c>
    </row>
    <row r="1942" spans="1:13" hidden="1">
      <c r="A1942" s="39" t="s">
        <v>6164</v>
      </c>
      <c r="B1942" s="536" t="s">
        <v>5910</v>
      </c>
      <c r="C1942" s="39"/>
      <c r="D1942" s="504" t="s">
        <v>5910</v>
      </c>
      <c r="E1942" s="39" t="s">
        <v>5911</v>
      </c>
      <c r="F1942" s="76" t="s">
        <v>2193</v>
      </c>
      <c r="G1942" s="76" t="s">
        <v>2202</v>
      </c>
      <c r="H1942" s="76">
        <v>12</v>
      </c>
      <c r="I1942" s="39"/>
      <c r="J1942" s="40" t="s">
        <v>2195</v>
      </c>
      <c r="K1942" s="76">
        <v>81</v>
      </c>
      <c r="L1942" s="40" t="s">
        <v>6165</v>
      </c>
      <c r="M1942" s="76" t="s">
        <v>5912</v>
      </c>
    </row>
    <row r="1943" spans="1:13" hidden="1">
      <c r="A1943" s="39" t="s">
        <v>6164</v>
      </c>
      <c r="B1943" s="536" t="s">
        <v>5913</v>
      </c>
      <c r="C1943" s="39"/>
      <c r="D1943" s="504" t="s">
        <v>5913</v>
      </c>
      <c r="E1943" s="39" t="s">
        <v>5914</v>
      </c>
      <c r="F1943" s="76" t="s">
        <v>2193</v>
      </c>
      <c r="G1943" s="76" t="s">
        <v>2202</v>
      </c>
      <c r="H1943" s="76">
        <v>60</v>
      </c>
      <c r="I1943" s="39"/>
      <c r="J1943" s="40" t="s">
        <v>2195</v>
      </c>
      <c r="K1943" s="76">
        <v>82</v>
      </c>
      <c r="L1943" s="40" t="s">
        <v>6165</v>
      </c>
      <c r="M1943" s="76" t="s">
        <v>5915</v>
      </c>
    </row>
    <row r="1944" spans="1:13" hidden="1">
      <c r="A1944" s="39" t="s">
        <v>6164</v>
      </c>
      <c r="B1944" s="536" t="s">
        <v>5916</v>
      </c>
      <c r="C1944" s="39"/>
      <c r="D1944" s="504" t="s">
        <v>5916</v>
      </c>
      <c r="E1944" s="60" t="s">
        <v>5917</v>
      </c>
      <c r="F1944" s="76" t="s">
        <v>2193</v>
      </c>
      <c r="G1944" s="76" t="s">
        <v>2202</v>
      </c>
      <c r="H1944" s="76">
        <v>12</v>
      </c>
      <c r="I1944" s="39"/>
      <c r="J1944" s="40" t="s">
        <v>2195</v>
      </c>
      <c r="K1944" s="76">
        <v>83</v>
      </c>
      <c r="L1944" s="40" t="s">
        <v>6165</v>
      </c>
      <c r="M1944" s="76" t="s">
        <v>6322</v>
      </c>
    </row>
    <row r="1945" spans="1:13" hidden="1">
      <c r="A1945" s="39" t="s">
        <v>6164</v>
      </c>
      <c r="B1945" s="536" t="s">
        <v>5919</v>
      </c>
      <c r="C1945" s="39"/>
      <c r="D1945" s="504" t="s">
        <v>5919</v>
      </c>
      <c r="E1945" s="39" t="s">
        <v>5920</v>
      </c>
      <c r="F1945" s="76" t="s">
        <v>2193</v>
      </c>
      <c r="G1945" s="76" t="s">
        <v>2202</v>
      </c>
      <c r="H1945" s="76">
        <v>60</v>
      </c>
      <c r="I1945" s="39"/>
      <c r="J1945" s="40" t="s">
        <v>2195</v>
      </c>
      <c r="K1945" s="76">
        <v>84</v>
      </c>
      <c r="L1945" s="40" t="s">
        <v>6165</v>
      </c>
      <c r="M1945" s="76" t="s">
        <v>6323</v>
      </c>
    </row>
    <row r="1946" spans="1:13" hidden="1">
      <c r="A1946" s="39" t="s">
        <v>6164</v>
      </c>
      <c r="B1946" s="536" t="s">
        <v>6324</v>
      </c>
      <c r="C1946" s="39"/>
      <c r="D1946" s="504" t="s">
        <v>6324</v>
      </c>
      <c r="E1946" s="60" t="s">
        <v>6325</v>
      </c>
      <c r="F1946" s="76" t="s">
        <v>2193</v>
      </c>
      <c r="G1946" s="76" t="s">
        <v>2202</v>
      </c>
      <c r="H1946" s="76">
        <v>12</v>
      </c>
      <c r="I1946" s="39"/>
      <c r="J1946" s="40" t="s">
        <v>2195</v>
      </c>
      <c r="K1946" s="504">
        <v>85</v>
      </c>
      <c r="L1946" s="40" t="s">
        <v>6165</v>
      </c>
      <c r="M1946" s="76" t="s">
        <v>6326</v>
      </c>
    </row>
    <row r="1947" spans="1:13" hidden="1">
      <c r="A1947" s="39" t="s">
        <v>6164</v>
      </c>
      <c r="B1947" s="536" t="s">
        <v>6327</v>
      </c>
      <c r="C1947" s="39"/>
      <c r="D1947" s="504" t="s">
        <v>6327</v>
      </c>
      <c r="E1947" s="39" t="s">
        <v>6328</v>
      </c>
      <c r="F1947" s="76" t="s">
        <v>2193</v>
      </c>
      <c r="G1947" s="76" t="s">
        <v>2202</v>
      </c>
      <c r="H1947" s="76">
        <v>60</v>
      </c>
      <c r="I1947" s="39"/>
      <c r="J1947" s="40" t="s">
        <v>2195</v>
      </c>
      <c r="K1947" s="504">
        <v>86</v>
      </c>
      <c r="L1947" s="40" t="s">
        <v>6165</v>
      </c>
      <c r="M1947" s="76" t="s">
        <v>6329</v>
      </c>
    </row>
    <row r="1948" spans="1:13" hidden="1">
      <c r="A1948" s="39" t="s">
        <v>6164</v>
      </c>
      <c r="B1948" s="536" t="s">
        <v>6330</v>
      </c>
      <c r="C1948" s="39"/>
      <c r="D1948" s="504" t="s">
        <v>6330</v>
      </c>
      <c r="E1948" s="39" t="s">
        <v>6331</v>
      </c>
      <c r="F1948" s="76" t="s">
        <v>2193</v>
      </c>
      <c r="G1948" s="76" t="s">
        <v>2202</v>
      </c>
      <c r="H1948" s="76">
        <v>12</v>
      </c>
      <c r="I1948" s="39"/>
      <c r="J1948" s="40" t="s">
        <v>2195</v>
      </c>
      <c r="K1948" s="76">
        <v>87</v>
      </c>
      <c r="L1948" s="40" t="s">
        <v>6165</v>
      </c>
      <c r="M1948" s="76" t="s">
        <v>6332</v>
      </c>
    </row>
    <row r="1949" spans="1:13" hidden="1">
      <c r="A1949" s="39" t="s">
        <v>6164</v>
      </c>
      <c r="B1949" s="536" t="s">
        <v>6333</v>
      </c>
      <c r="C1949" s="39"/>
      <c r="D1949" s="504" t="s">
        <v>6333</v>
      </c>
      <c r="E1949" s="39" t="s">
        <v>6334</v>
      </c>
      <c r="F1949" s="76" t="s">
        <v>2193</v>
      </c>
      <c r="G1949" s="76" t="s">
        <v>2202</v>
      </c>
      <c r="H1949" s="76">
        <v>60</v>
      </c>
      <c r="I1949" s="39"/>
      <c r="J1949" s="40" t="s">
        <v>2195</v>
      </c>
      <c r="K1949" s="76">
        <v>88</v>
      </c>
      <c r="L1949" s="40" t="s">
        <v>6165</v>
      </c>
      <c r="M1949" s="76" t="s">
        <v>6335</v>
      </c>
    </row>
    <row r="1950" spans="1:13" hidden="1">
      <c r="A1950" s="39" t="s">
        <v>6164</v>
      </c>
      <c r="B1950" s="536" t="s">
        <v>6336</v>
      </c>
      <c r="C1950" s="39"/>
      <c r="D1950" s="504" t="s">
        <v>6336</v>
      </c>
      <c r="E1950" s="60" t="s">
        <v>6337</v>
      </c>
      <c r="F1950" s="76" t="s">
        <v>2193</v>
      </c>
      <c r="G1950" s="76" t="s">
        <v>2202</v>
      </c>
      <c r="H1950" s="76">
        <v>12</v>
      </c>
      <c r="I1950" s="39"/>
      <c r="J1950" s="40" t="s">
        <v>2195</v>
      </c>
      <c r="K1950" s="76">
        <v>89</v>
      </c>
      <c r="L1950" s="40" t="s">
        <v>6165</v>
      </c>
      <c r="M1950" s="76" t="s">
        <v>6338</v>
      </c>
    </row>
    <row r="1951" spans="1:13" hidden="1">
      <c r="A1951" s="39" t="s">
        <v>6164</v>
      </c>
      <c r="B1951" s="536" t="s">
        <v>6339</v>
      </c>
      <c r="C1951" s="39"/>
      <c r="D1951" s="504" t="s">
        <v>6339</v>
      </c>
      <c r="E1951" s="39" t="s">
        <v>6340</v>
      </c>
      <c r="F1951" s="76" t="s">
        <v>2193</v>
      </c>
      <c r="G1951" s="76" t="s">
        <v>2202</v>
      </c>
      <c r="H1951" s="76">
        <v>60</v>
      </c>
      <c r="I1951" s="39"/>
      <c r="J1951" s="40" t="s">
        <v>2195</v>
      </c>
      <c r="K1951" s="76">
        <v>90</v>
      </c>
      <c r="L1951" s="40" t="s">
        <v>6165</v>
      </c>
      <c r="M1951" s="76" t="s">
        <v>6341</v>
      </c>
    </row>
    <row r="1952" spans="1:13" hidden="1">
      <c r="A1952" s="39" t="s">
        <v>6164</v>
      </c>
      <c r="B1952" s="536" t="s">
        <v>6342</v>
      </c>
      <c r="C1952" s="39"/>
      <c r="D1952" s="504" t="s">
        <v>6342</v>
      </c>
      <c r="E1952" s="39" t="s">
        <v>6343</v>
      </c>
      <c r="F1952" s="76" t="s">
        <v>2215</v>
      </c>
      <c r="G1952" s="76" t="s">
        <v>2202</v>
      </c>
      <c r="H1952" s="76">
        <v>16</v>
      </c>
      <c r="I1952" s="39"/>
      <c r="J1952" s="40" t="s">
        <v>2195</v>
      </c>
      <c r="K1952" s="504">
        <v>91</v>
      </c>
      <c r="L1952" s="40" t="s">
        <v>6165</v>
      </c>
      <c r="M1952" s="76" t="s">
        <v>6344</v>
      </c>
    </row>
    <row r="1953" spans="1:13" hidden="1">
      <c r="A1953" s="39" t="s">
        <v>6164</v>
      </c>
      <c r="B1953" s="536" t="s">
        <v>5832</v>
      </c>
      <c r="C1953" s="39"/>
      <c r="D1953" s="504" t="s">
        <v>5832</v>
      </c>
      <c r="E1953" s="39" t="s">
        <v>5833</v>
      </c>
      <c r="F1953" s="76" t="s">
        <v>2193</v>
      </c>
      <c r="G1953" s="76" t="s">
        <v>2202</v>
      </c>
      <c r="H1953" s="76">
        <v>80</v>
      </c>
      <c r="I1953" s="39"/>
      <c r="J1953" s="40" t="s">
        <v>2195</v>
      </c>
      <c r="K1953" s="504">
        <v>92</v>
      </c>
      <c r="L1953" s="40" t="s">
        <v>6165</v>
      </c>
      <c r="M1953" s="76" t="s">
        <v>5834</v>
      </c>
    </row>
    <row r="1954" spans="1:13" hidden="1">
      <c r="A1954" s="39" t="s">
        <v>6164</v>
      </c>
      <c r="B1954" s="536" t="s">
        <v>5835</v>
      </c>
      <c r="C1954" s="39"/>
      <c r="D1954" s="504" t="s">
        <v>5835</v>
      </c>
      <c r="E1954" s="39" t="s">
        <v>5836</v>
      </c>
      <c r="F1954" s="76" t="s">
        <v>2215</v>
      </c>
      <c r="G1954" s="76" t="s">
        <v>2202</v>
      </c>
      <c r="H1954" s="76">
        <v>80</v>
      </c>
      <c r="I1954" s="39"/>
      <c r="J1954" s="40" t="s">
        <v>2195</v>
      </c>
      <c r="K1954" s="76">
        <v>93</v>
      </c>
      <c r="L1954" s="40" t="s">
        <v>6165</v>
      </c>
      <c r="M1954" s="76" t="s">
        <v>5837</v>
      </c>
    </row>
    <row r="1955" spans="1:13" hidden="1">
      <c r="A1955" s="39" t="s">
        <v>6164</v>
      </c>
      <c r="B1955" s="536" t="s">
        <v>5838</v>
      </c>
      <c r="C1955" s="39"/>
      <c r="D1955" s="504" t="s">
        <v>5838</v>
      </c>
      <c r="E1955" s="39" t="s">
        <v>5839</v>
      </c>
      <c r="F1955" s="76" t="s">
        <v>2193</v>
      </c>
      <c r="G1955" s="76" t="s">
        <v>2202</v>
      </c>
      <c r="H1955" s="76">
        <v>80</v>
      </c>
      <c r="I1955" s="39"/>
      <c r="J1955" s="40" t="s">
        <v>2195</v>
      </c>
      <c r="K1955" s="76">
        <v>94</v>
      </c>
      <c r="L1955" s="40" t="s">
        <v>6165</v>
      </c>
      <c r="M1955" s="76" t="s">
        <v>5840</v>
      </c>
    </row>
    <row r="1956" spans="1:13" hidden="1">
      <c r="A1956" s="39" t="s">
        <v>6164</v>
      </c>
      <c r="B1956" s="536" t="s">
        <v>5841</v>
      </c>
      <c r="C1956" s="39"/>
      <c r="D1956" s="504" t="s">
        <v>5841</v>
      </c>
      <c r="E1956" s="39" t="s">
        <v>5842</v>
      </c>
      <c r="F1956" s="76" t="s">
        <v>2193</v>
      </c>
      <c r="G1956" s="76" t="s">
        <v>2202</v>
      </c>
      <c r="H1956" s="76">
        <v>80</v>
      </c>
      <c r="I1956" s="39"/>
      <c r="J1956" s="40" t="s">
        <v>2195</v>
      </c>
      <c r="K1956" s="76">
        <v>95</v>
      </c>
      <c r="L1956" s="40" t="s">
        <v>6165</v>
      </c>
      <c r="M1956" s="76" t="s">
        <v>5843</v>
      </c>
    </row>
    <row r="1957" spans="1:13" hidden="1">
      <c r="A1957" s="39" t="s">
        <v>6164</v>
      </c>
      <c r="B1957" s="536" t="s">
        <v>5844</v>
      </c>
      <c r="C1957" s="39"/>
      <c r="D1957" s="504" t="s">
        <v>5844</v>
      </c>
      <c r="E1957" s="39" t="s">
        <v>5845</v>
      </c>
      <c r="F1957" s="76" t="s">
        <v>2193</v>
      </c>
      <c r="G1957" s="76" t="s">
        <v>2202</v>
      </c>
      <c r="H1957" s="76">
        <v>80</v>
      </c>
      <c r="I1957" s="39"/>
      <c r="J1957" s="40" t="s">
        <v>2195</v>
      </c>
      <c r="K1957" s="76">
        <v>96</v>
      </c>
      <c r="L1957" s="40" t="s">
        <v>6165</v>
      </c>
      <c r="M1957" s="76" t="s">
        <v>5846</v>
      </c>
    </row>
    <row r="1958" spans="1:13" hidden="1">
      <c r="A1958" s="39" t="s">
        <v>6164</v>
      </c>
      <c r="B1958" s="536"/>
      <c r="C1958" s="39"/>
      <c r="D1958" s="504"/>
      <c r="E1958" s="39" t="s">
        <v>5847</v>
      </c>
      <c r="F1958" s="76" t="s">
        <v>2193</v>
      </c>
      <c r="G1958" s="76" t="s">
        <v>2202</v>
      </c>
      <c r="H1958" s="76">
        <v>10</v>
      </c>
      <c r="I1958" s="39"/>
      <c r="J1958" s="40" t="s">
        <v>2195</v>
      </c>
      <c r="K1958" s="504">
        <v>97</v>
      </c>
      <c r="L1958" s="40" t="s">
        <v>6165</v>
      </c>
      <c r="M1958" s="76" t="s">
        <v>5848</v>
      </c>
    </row>
    <row r="1959" spans="1:13" hidden="1">
      <c r="A1959" s="39" t="s">
        <v>6164</v>
      </c>
      <c r="B1959" s="536" t="s">
        <v>6345</v>
      </c>
      <c r="C1959" s="39"/>
      <c r="D1959" s="504" t="s">
        <v>6345</v>
      </c>
      <c r="E1959" s="39" t="s">
        <v>6346</v>
      </c>
      <c r="F1959" s="76" t="s">
        <v>2215</v>
      </c>
      <c r="G1959" s="76" t="s">
        <v>2202</v>
      </c>
      <c r="H1959" s="76">
        <v>15</v>
      </c>
      <c r="I1959" s="39"/>
      <c r="J1959" s="40" t="s">
        <v>2195</v>
      </c>
      <c r="K1959" s="504">
        <v>98</v>
      </c>
      <c r="L1959" s="40" t="s">
        <v>6165</v>
      </c>
      <c r="M1959" s="76" t="s">
        <v>5849</v>
      </c>
    </row>
    <row r="1960" spans="1:13" hidden="1">
      <c r="A1960" s="39" t="s">
        <v>6164</v>
      </c>
      <c r="B1960" s="536" t="s">
        <v>6347</v>
      </c>
      <c r="C1960" s="39"/>
      <c r="D1960" s="504" t="s">
        <v>6347</v>
      </c>
      <c r="E1960" s="39" t="s">
        <v>6348</v>
      </c>
      <c r="F1960" s="76" t="s">
        <v>2215</v>
      </c>
      <c r="G1960" s="76" t="s">
        <v>2202</v>
      </c>
      <c r="H1960" s="76">
        <v>15</v>
      </c>
      <c r="I1960" s="39"/>
      <c r="J1960" s="40" t="s">
        <v>2195</v>
      </c>
      <c r="K1960" s="76">
        <v>99</v>
      </c>
      <c r="L1960" s="40" t="s">
        <v>6165</v>
      </c>
      <c r="M1960" s="76" t="s">
        <v>6349</v>
      </c>
    </row>
    <row r="1961" spans="1:13" hidden="1">
      <c r="A1961" s="39" t="s">
        <v>6164</v>
      </c>
      <c r="B1961" s="536" t="s">
        <v>1833</v>
      </c>
      <c r="C1961" s="39"/>
      <c r="D1961" s="504" t="s">
        <v>1833</v>
      </c>
      <c r="E1961" s="39" t="s">
        <v>1192</v>
      </c>
      <c r="F1961" s="76" t="s">
        <v>2193</v>
      </c>
      <c r="G1961" s="76" t="s">
        <v>2202</v>
      </c>
      <c r="H1961" s="76">
        <v>2</v>
      </c>
      <c r="I1961" s="39"/>
      <c r="J1961" s="40" t="s">
        <v>2195</v>
      </c>
      <c r="K1961" s="76">
        <v>100</v>
      </c>
      <c r="L1961" s="40" t="s">
        <v>6165</v>
      </c>
      <c r="M1961" s="76" t="s">
        <v>5230</v>
      </c>
    </row>
    <row r="1962" spans="1:13" hidden="1">
      <c r="A1962" s="39" t="s">
        <v>6164</v>
      </c>
      <c r="B1962" s="536" t="s">
        <v>73</v>
      </c>
      <c r="C1962" s="39"/>
      <c r="D1962" s="504" t="s">
        <v>73</v>
      </c>
      <c r="E1962" s="39" t="s">
        <v>72</v>
      </c>
      <c r="F1962" s="76" t="s">
        <v>2215</v>
      </c>
      <c r="G1962" s="76" t="s">
        <v>2202</v>
      </c>
      <c r="H1962" s="76">
        <v>10</v>
      </c>
      <c r="I1962" s="39"/>
      <c r="J1962" s="40" t="s">
        <v>2195</v>
      </c>
      <c r="K1962" s="76">
        <v>101</v>
      </c>
      <c r="L1962" s="40" t="s">
        <v>6165</v>
      </c>
      <c r="M1962" s="76" t="s">
        <v>6350</v>
      </c>
    </row>
    <row r="1963" spans="1:13" hidden="1">
      <c r="A1963" s="39" t="s">
        <v>6164</v>
      </c>
      <c r="B1963" s="536" t="s">
        <v>6351</v>
      </c>
      <c r="C1963" s="39"/>
      <c r="D1963" s="504" t="s">
        <v>6351</v>
      </c>
      <c r="E1963" s="39" t="s">
        <v>6352</v>
      </c>
      <c r="F1963" s="76" t="s">
        <v>2215</v>
      </c>
      <c r="G1963" s="76" t="s">
        <v>2202</v>
      </c>
      <c r="H1963" s="76">
        <v>4</v>
      </c>
      <c r="I1963" s="39"/>
      <c r="J1963" s="40" t="s">
        <v>2195</v>
      </c>
      <c r="K1963" s="76">
        <v>102</v>
      </c>
      <c r="L1963" s="40" t="s">
        <v>6165</v>
      </c>
      <c r="M1963" s="76" t="s">
        <v>6353</v>
      </c>
    </row>
    <row r="1964" spans="1:13" hidden="1">
      <c r="A1964" s="39" t="s">
        <v>6164</v>
      </c>
      <c r="B1964" s="536" t="s">
        <v>5857</v>
      </c>
      <c r="C1964" s="39"/>
      <c r="D1964" s="504" t="s">
        <v>5857</v>
      </c>
      <c r="E1964" s="39" t="s">
        <v>5858</v>
      </c>
      <c r="F1964" s="76" t="s">
        <v>2215</v>
      </c>
      <c r="G1964" s="76" t="s">
        <v>2202</v>
      </c>
      <c r="H1964" s="76">
        <v>60</v>
      </c>
      <c r="I1964" s="39"/>
      <c r="J1964" s="40" t="s">
        <v>2195</v>
      </c>
      <c r="K1964" s="504">
        <v>103</v>
      </c>
      <c r="L1964" s="40" t="s">
        <v>6165</v>
      </c>
      <c r="M1964" s="76" t="s">
        <v>5857</v>
      </c>
    </row>
    <row r="1965" spans="1:13" hidden="1">
      <c r="A1965" s="39" t="s">
        <v>6164</v>
      </c>
      <c r="B1965" s="536" t="s">
        <v>147</v>
      </c>
      <c r="C1965" s="39"/>
      <c r="D1965" s="504" t="s">
        <v>147</v>
      </c>
      <c r="E1965" s="39" t="s">
        <v>364</v>
      </c>
      <c r="F1965" s="76" t="s">
        <v>2193</v>
      </c>
      <c r="G1965" s="76" t="s">
        <v>2202</v>
      </c>
      <c r="H1965" s="76">
        <v>15</v>
      </c>
      <c r="I1965" s="39"/>
      <c r="J1965" s="40" t="s">
        <v>2195</v>
      </c>
      <c r="K1965" s="504">
        <v>104</v>
      </c>
      <c r="L1965" s="40" t="s">
        <v>6165</v>
      </c>
      <c r="M1965" s="76" t="s">
        <v>5808</v>
      </c>
    </row>
    <row r="1966" spans="1:13" hidden="1">
      <c r="A1966" s="39" t="s">
        <v>6164</v>
      </c>
      <c r="B1966" s="536" t="s">
        <v>5809</v>
      </c>
      <c r="C1966" s="39"/>
      <c r="D1966" s="504" t="s">
        <v>5809</v>
      </c>
      <c r="E1966" s="39" t="s">
        <v>5810</v>
      </c>
      <c r="F1966" s="76" t="s">
        <v>2193</v>
      </c>
      <c r="G1966" s="76" t="s">
        <v>2202</v>
      </c>
      <c r="H1966" s="76">
        <v>3</v>
      </c>
      <c r="I1966" s="39"/>
      <c r="J1966" s="40" t="s">
        <v>2195</v>
      </c>
      <c r="K1966" s="76">
        <v>105</v>
      </c>
      <c r="L1966" s="40" t="s">
        <v>6165</v>
      </c>
      <c r="M1966" s="76" t="s">
        <v>5811</v>
      </c>
    </row>
    <row r="1967" spans="1:13" hidden="1">
      <c r="A1967" s="39" t="s">
        <v>6164</v>
      </c>
      <c r="B1967" s="536" t="s">
        <v>6354</v>
      </c>
      <c r="C1967" s="39"/>
      <c r="D1967" s="504" t="s">
        <v>6354</v>
      </c>
      <c r="E1967" s="39" t="s">
        <v>6355</v>
      </c>
      <c r="F1967" s="76" t="s">
        <v>2193</v>
      </c>
      <c r="G1967" s="76" t="s">
        <v>2202</v>
      </c>
      <c r="H1967" s="76">
        <v>255</v>
      </c>
      <c r="I1967" s="39"/>
      <c r="J1967" s="40" t="s">
        <v>2195</v>
      </c>
      <c r="K1967" s="76">
        <v>106</v>
      </c>
      <c r="L1967" s="40" t="s">
        <v>6165</v>
      </c>
      <c r="M1967" s="76" t="s">
        <v>6356</v>
      </c>
    </row>
    <row r="1968" spans="1:13" hidden="1">
      <c r="A1968" s="39" t="s">
        <v>6164</v>
      </c>
      <c r="B1968" s="536" t="s">
        <v>6357</v>
      </c>
      <c r="C1968" s="39"/>
      <c r="D1968" s="504" t="s">
        <v>6357</v>
      </c>
      <c r="E1968" s="39" t="s">
        <v>6358</v>
      </c>
      <c r="F1968" s="76" t="s">
        <v>2215</v>
      </c>
      <c r="G1968" s="76" t="s">
        <v>2202</v>
      </c>
      <c r="H1968" s="76">
        <v>12</v>
      </c>
      <c r="I1968" s="39"/>
      <c r="J1968" s="40" t="s">
        <v>2195</v>
      </c>
      <c r="K1968" s="76">
        <v>107</v>
      </c>
      <c r="L1968" s="40" t="s">
        <v>6165</v>
      </c>
      <c r="M1968" s="76" t="s">
        <v>6359</v>
      </c>
    </row>
    <row r="1969" spans="1:13" hidden="1">
      <c r="A1969" s="39" t="s">
        <v>6164</v>
      </c>
      <c r="B1969" s="536" t="s">
        <v>6360</v>
      </c>
      <c r="C1969" s="39"/>
      <c r="D1969" s="504" t="s">
        <v>6360</v>
      </c>
      <c r="E1969" s="39" t="s">
        <v>6361</v>
      </c>
      <c r="F1969" s="76" t="s">
        <v>2215</v>
      </c>
      <c r="G1969" s="76" t="s">
        <v>2202</v>
      </c>
      <c r="H1969" s="76">
        <v>12</v>
      </c>
      <c r="I1969" s="39"/>
      <c r="J1969" s="40" t="s">
        <v>2195</v>
      </c>
      <c r="K1969" s="76">
        <v>108</v>
      </c>
      <c r="L1969" s="40" t="s">
        <v>6165</v>
      </c>
      <c r="M1969" s="76" t="s">
        <v>6362</v>
      </c>
    </row>
    <row r="1970" spans="1:13" hidden="1">
      <c r="A1970" s="39" t="s">
        <v>6164</v>
      </c>
      <c r="B1970" s="536" t="s">
        <v>6363</v>
      </c>
      <c r="C1970" s="39"/>
      <c r="D1970" s="504" t="s">
        <v>6363</v>
      </c>
      <c r="E1970" s="60" t="s">
        <v>6364</v>
      </c>
      <c r="F1970" s="76" t="s">
        <v>2215</v>
      </c>
      <c r="G1970" s="76" t="s">
        <v>2202</v>
      </c>
      <c r="H1970" s="76">
        <v>60</v>
      </c>
      <c r="I1970" s="39"/>
      <c r="J1970" s="40" t="s">
        <v>2195</v>
      </c>
      <c r="K1970" s="504">
        <v>109</v>
      </c>
      <c r="L1970" s="40" t="s">
        <v>6165</v>
      </c>
      <c r="M1970" s="76" t="s">
        <v>6365</v>
      </c>
    </row>
    <row r="1971" spans="1:13" hidden="1">
      <c r="A1971" s="39" t="s">
        <v>6164</v>
      </c>
      <c r="B1971" s="536" t="s">
        <v>6366</v>
      </c>
      <c r="C1971" s="39"/>
      <c r="D1971" s="504" t="s">
        <v>6366</v>
      </c>
      <c r="E1971" s="60" t="s">
        <v>6367</v>
      </c>
      <c r="F1971" s="76" t="s">
        <v>2215</v>
      </c>
      <c r="G1971" s="76" t="s">
        <v>2202</v>
      </c>
      <c r="H1971" s="76">
        <v>100</v>
      </c>
      <c r="I1971" s="39"/>
      <c r="J1971" s="40" t="s">
        <v>2195</v>
      </c>
      <c r="K1971" s="504">
        <v>110</v>
      </c>
      <c r="L1971" s="40" t="s">
        <v>6165</v>
      </c>
      <c r="M1971" s="76" t="s">
        <v>6368</v>
      </c>
    </row>
    <row r="1972" spans="1:13" hidden="1">
      <c r="A1972" s="39" t="s">
        <v>6164</v>
      </c>
      <c r="B1972" s="536" t="s">
        <v>6369</v>
      </c>
      <c r="C1972" s="39"/>
      <c r="D1972" s="504" t="s">
        <v>6369</v>
      </c>
      <c r="E1972" s="60" t="s">
        <v>6370</v>
      </c>
      <c r="F1972" s="76" t="s">
        <v>2215</v>
      </c>
      <c r="G1972" s="76" t="s">
        <v>2202</v>
      </c>
      <c r="H1972" s="76">
        <v>60</v>
      </c>
      <c r="I1972" s="39"/>
      <c r="J1972" s="40" t="s">
        <v>2195</v>
      </c>
      <c r="K1972" s="76">
        <v>111</v>
      </c>
      <c r="L1972" s="40" t="s">
        <v>6165</v>
      </c>
      <c r="M1972" s="76" t="s">
        <v>6371</v>
      </c>
    </row>
    <row r="1973" spans="1:13" hidden="1">
      <c r="A1973" s="39" t="s">
        <v>6164</v>
      </c>
      <c r="B1973" s="536" t="s">
        <v>6372</v>
      </c>
      <c r="C1973" s="39"/>
      <c r="D1973" s="504" t="s">
        <v>6372</v>
      </c>
      <c r="E1973" s="60" t="s">
        <v>6373</v>
      </c>
      <c r="F1973" s="76" t="s">
        <v>2215</v>
      </c>
      <c r="G1973" s="76" t="s">
        <v>2202</v>
      </c>
      <c r="H1973" s="76">
        <v>1000</v>
      </c>
      <c r="I1973" s="39"/>
      <c r="J1973" s="40" t="s">
        <v>2195</v>
      </c>
      <c r="K1973" s="76">
        <v>112</v>
      </c>
      <c r="L1973" s="40" t="s">
        <v>6165</v>
      </c>
      <c r="M1973" s="76" t="s">
        <v>6374</v>
      </c>
    </row>
    <row r="1974" spans="1:13" hidden="1">
      <c r="A1974" s="39" t="s">
        <v>6164</v>
      </c>
      <c r="B1974" s="536" t="s">
        <v>6375</v>
      </c>
      <c r="C1974" s="39"/>
      <c r="D1974" s="504" t="s">
        <v>6375</v>
      </c>
      <c r="E1974" s="39" t="s">
        <v>6376</v>
      </c>
      <c r="F1974" s="76" t="s">
        <v>2215</v>
      </c>
      <c r="G1974" s="76" t="s">
        <v>2202</v>
      </c>
      <c r="H1974" s="76">
        <v>2</v>
      </c>
      <c r="I1974" s="39"/>
      <c r="J1974" s="40" t="s">
        <v>2195</v>
      </c>
      <c r="K1974" s="76">
        <v>113</v>
      </c>
      <c r="L1974" s="40" t="s">
        <v>6165</v>
      </c>
      <c r="M1974" s="76" t="s">
        <v>6377</v>
      </c>
    </row>
    <row r="1975" spans="1:13" hidden="1">
      <c r="A1975" s="39" t="s">
        <v>6164</v>
      </c>
      <c r="B1975" s="536" t="s">
        <v>6378</v>
      </c>
      <c r="C1975" s="39"/>
      <c r="D1975" s="504" t="s">
        <v>6378</v>
      </c>
      <c r="E1975" s="39" t="s">
        <v>6379</v>
      </c>
      <c r="F1975" s="76" t="s">
        <v>2215</v>
      </c>
      <c r="G1975" s="76" t="s">
        <v>2202</v>
      </c>
      <c r="H1975" s="76">
        <v>12</v>
      </c>
      <c r="I1975" s="39"/>
      <c r="J1975" s="40" t="s">
        <v>2195</v>
      </c>
      <c r="K1975" s="76">
        <v>114</v>
      </c>
      <c r="L1975" s="40" t="s">
        <v>6165</v>
      </c>
      <c r="M1975" s="76" t="s">
        <v>6380</v>
      </c>
    </row>
    <row r="1976" spans="1:13" hidden="1">
      <c r="A1976" s="39" t="s">
        <v>6164</v>
      </c>
      <c r="B1976" s="536" t="s">
        <v>5458</v>
      </c>
      <c r="C1976" s="39"/>
      <c r="D1976" s="504" t="s">
        <v>5458</v>
      </c>
      <c r="E1976" s="39" t="s">
        <v>5459</v>
      </c>
      <c r="F1976" s="76" t="s">
        <v>2215</v>
      </c>
      <c r="G1976" s="76" t="s">
        <v>2228</v>
      </c>
      <c r="H1976" s="76">
        <v>1</v>
      </c>
      <c r="I1976" s="39"/>
      <c r="J1976" s="40" t="s">
        <v>2195</v>
      </c>
      <c r="K1976" s="504">
        <v>115</v>
      </c>
      <c r="L1976" s="40" t="s">
        <v>6165</v>
      </c>
      <c r="M1976" s="76" t="s">
        <v>5460</v>
      </c>
    </row>
    <row r="1977" spans="1:13" hidden="1">
      <c r="A1977" s="39" t="s">
        <v>6164</v>
      </c>
      <c r="B1977" s="536" t="s">
        <v>5925</v>
      </c>
      <c r="C1977" s="39"/>
      <c r="D1977" s="504" t="s">
        <v>5925</v>
      </c>
      <c r="E1977" s="39" t="s">
        <v>5926</v>
      </c>
      <c r="F1977" s="76" t="s">
        <v>2215</v>
      </c>
      <c r="G1977" s="76" t="s">
        <v>2202</v>
      </c>
      <c r="H1977" s="76">
        <v>2</v>
      </c>
      <c r="I1977" s="39"/>
      <c r="J1977" s="40" t="s">
        <v>2195</v>
      </c>
      <c r="K1977" s="504">
        <v>116</v>
      </c>
      <c r="L1977" s="40" t="s">
        <v>6165</v>
      </c>
      <c r="M1977" s="76" t="s">
        <v>5927</v>
      </c>
    </row>
    <row r="1978" spans="1:13" hidden="1">
      <c r="A1978" s="39" t="s">
        <v>6164</v>
      </c>
      <c r="B1978" s="536" t="s">
        <v>5928</v>
      </c>
      <c r="C1978" s="39"/>
      <c r="D1978" s="504" t="s">
        <v>5928</v>
      </c>
      <c r="E1978" s="39" t="s">
        <v>5929</v>
      </c>
      <c r="F1978" s="76" t="s">
        <v>2215</v>
      </c>
      <c r="G1978" s="10" t="s">
        <v>2194</v>
      </c>
      <c r="H1978" s="504">
        <v>10</v>
      </c>
      <c r="I1978" s="39"/>
      <c r="J1978" s="40" t="s">
        <v>2195</v>
      </c>
      <c r="K1978" s="76">
        <v>117</v>
      </c>
      <c r="L1978" s="40" t="s">
        <v>6165</v>
      </c>
      <c r="M1978" s="76" t="s">
        <v>5930</v>
      </c>
    </row>
    <row r="1979" spans="1:13" hidden="1">
      <c r="A1979" s="39" t="s">
        <v>6164</v>
      </c>
      <c r="B1979" s="536" t="s">
        <v>5931</v>
      </c>
      <c r="C1979" s="39"/>
      <c r="D1979" s="504" t="s">
        <v>5931</v>
      </c>
      <c r="E1979" s="39" t="s">
        <v>5932</v>
      </c>
      <c r="F1979" s="76" t="s">
        <v>2215</v>
      </c>
      <c r="G1979" s="10" t="s">
        <v>2194</v>
      </c>
      <c r="H1979" s="504">
        <v>10</v>
      </c>
      <c r="I1979" s="39"/>
      <c r="J1979" s="40" t="s">
        <v>2195</v>
      </c>
      <c r="K1979" s="76">
        <v>118</v>
      </c>
      <c r="L1979" s="40" t="s">
        <v>6165</v>
      </c>
      <c r="M1979" s="76" t="s">
        <v>5933</v>
      </c>
    </row>
    <row r="1980" spans="1:13" hidden="1">
      <c r="A1980" s="39" t="s">
        <v>6164</v>
      </c>
      <c r="B1980" s="536" t="s">
        <v>6381</v>
      </c>
      <c r="C1980" s="39"/>
      <c r="D1980" s="504" t="s">
        <v>6381</v>
      </c>
      <c r="E1980" s="39" t="s">
        <v>6382</v>
      </c>
      <c r="F1980" s="76" t="s">
        <v>2215</v>
      </c>
      <c r="G1980" s="76" t="s">
        <v>2202</v>
      </c>
      <c r="H1980" s="76">
        <v>16</v>
      </c>
      <c r="I1980" s="39"/>
      <c r="J1980" s="40" t="s">
        <v>2195</v>
      </c>
      <c r="K1980" s="76">
        <v>119</v>
      </c>
      <c r="L1980" s="40" t="s">
        <v>6165</v>
      </c>
      <c r="M1980" s="76" t="s">
        <v>6383</v>
      </c>
    </row>
    <row r="1981" spans="1:13" hidden="1">
      <c r="A1981" s="39" t="s">
        <v>6164</v>
      </c>
      <c r="B1981" s="536" t="s">
        <v>6384</v>
      </c>
      <c r="C1981" s="39"/>
      <c r="D1981" s="504" t="s">
        <v>6384</v>
      </c>
      <c r="E1981" s="39" t="s">
        <v>6385</v>
      </c>
      <c r="F1981" s="76" t="s">
        <v>2215</v>
      </c>
      <c r="G1981" s="76" t="s">
        <v>2202</v>
      </c>
      <c r="H1981" s="76">
        <v>12</v>
      </c>
      <c r="I1981" s="39"/>
      <c r="J1981" s="40" t="s">
        <v>2195</v>
      </c>
      <c r="K1981" s="76">
        <v>120</v>
      </c>
      <c r="L1981" s="40" t="s">
        <v>6165</v>
      </c>
      <c r="M1981" s="76" t="s">
        <v>6386</v>
      </c>
    </row>
    <row r="1982" spans="1:13" hidden="1">
      <c r="A1982" s="39" t="s">
        <v>6164</v>
      </c>
      <c r="B1982" s="536" t="s">
        <v>6387</v>
      </c>
      <c r="C1982" s="39"/>
      <c r="D1982" s="504" t="s">
        <v>6387</v>
      </c>
      <c r="E1982" s="39" t="s">
        <v>6388</v>
      </c>
      <c r="F1982" s="76" t="s">
        <v>2215</v>
      </c>
      <c r="G1982" s="76" t="s">
        <v>2202</v>
      </c>
      <c r="H1982" s="76">
        <v>60</v>
      </c>
      <c r="I1982" s="39"/>
      <c r="J1982" s="40" t="s">
        <v>2195</v>
      </c>
      <c r="K1982" s="504">
        <v>121</v>
      </c>
      <c r="L1982" s="40" t="s">
        <v>6165</v>
      </c>
      <c r="M1982" s="76" t="s">
        <v>6389</v>
      </c>
    </row>
    <row r="1983" spans="1:13" hidden="1">
      <c r="A1983" s="39" t="s">
        <v>6164</v>
      </c>
      <c r="B1983" s="536" t="s">
        <v>6390</v>
      </c>
      <c r="C1983" s="39"/>
      <c r="D1983" s="504" t="s">
        <v>6390</v>
      </c>
      <c r="E1983" s="39" t="s">
        <v>6391</v>
      </c>
      <c r="F1983" s="76" t="s">
        <v>2215</v>
      </c>
      <c r="G1983" s="76" t="s">
        <v>2202</v>
      </c>
      <c r="H1983" s="76">
        <v>12</v>
      </c>
      <c r="I1983" s="39"/>
      <c r="J1983" s="40" t="s">
        <v>2195</v>
      </c>
      <c r="K1983" s="504">
        <v>122</v>
      </c>
      <c r="L1983" s="40" t="s">
        <v>6165</v>
      </c>
      <c r="M1983" s="76" t="s">
        <v>6392</v>
      </c>
    </row>
    <row r="1984" spans="1:13" hidden="1">
      <c r="A1984" s="39" t="s">
        <v>6164</v>
      </c>
      <c r="B1984" s="536" t="s">
        <v>6393</v>
      </c>
      <c r="C1984" s="39"/>
      <c r="D1984" s="504" t="s">
        <v>6393</v>
      </c>
      <c r="E1984" s="60" t="s">
        <v>6394</v>
      </c>
      <c r="F1984" s="76" t="s">
        <v>2193</v>
      </c>
      <c r="G1984" s="76" t="s">
        <v>2202</v>
      </c>
      <c r="H1984" s="76">
        <v>12</v>
      </c>
      <c r="I1984" s="39"/>
      <c r="J1984" s="40" t="s">
        <v>2195</v>
      </c>
      <c r="K1984" s="76">
        <v>123</v>
      </c>
      <c r="L1984" s="40" t="s">
        <v>6165</v>
      </c>
      <c r="M1984" s="76" t="s">
        <v>6395</v>
      </c>
    </row>
    <row r="1985" spans="1:13" hidden="1">
      <c r="A1985" s="39" t="s">
        <v>6164</v>
      </c>
      <c r="B1985" s="536" t="s">
        <v>6396</v>
      </c>
      <c r="C1985" s="39"/>
      <c r="D1985" s="504" t="s">
        <v>6396</v>
      </c>
      <c r="E1985" s="39" t="s">
        <v>6397</v>
      </c>
      <c r="F1985" s="76" t="s">
        <v>2193</v>
      </c>
      <c r="G1985" s="76" t="s">
        <v>2202</v>
      </c>
      <c r="H1985" s="76">
        <v>60</v>
      </c>
      <c r="I1985" s="39"/>
      <c r="J1985" s="40" t="s">
        <v>2195</v>
      </c>
      <c r="K1985" s="76">
        <v>124</v>
      </c>
      <c r="L1985" s="40" t="s">
        <v>6165</v>
      </c>
      <c r="M1985" s="76" t="s">
        <v>6398</v>
      </c>
    </row>
    <row r="1986" spans="1:13" hidden="1">
      <c r="A1986" s="39" t="s">
        <v>6164</v>
      </c>
      <c r="B1986" s="536" t="s">
        <v>6399</v>
      </c>
      <c r="C1986" s="39"/>
      <c r="D1986" s="504" t="s">
        <v>6399</v>
      </c>
      <c r="E1986" s="39" t="s">
        <v>6400</v>
      </c>
      <c r="F1986" s="76" t="s">
        <v>2193</v>
      </c>
      <c r="G1986" s="76" t="s">
        <v>2202</v>
      </c>
      <c r="H1986" s="76">
        <v>12</v>
      </c>
      <c r="I1986" s="39"/>
      <c r="J1986" s="40" t="s">
        <v>2195</v>
      </c>
      <c r="K1986" s="76">
        <v>125</v>
      </c>
      <c r="L1986" s="40" t="s">
        <v>6165</v>
      </c>
      <c r="M1986" s="76" t="s">
        <v>6401</v>
      </c>
    </row>
    <row r="1987" spans="1:13" hidden="1">
      <c r="A1987" s="39" t="s">
        <v>6164</v>
      </c>
      <c r="B1987" s="536" t="s">
        <v>6402</v>
      </c>
      <c r="C1987" s="39"/>
      <c r="D1987" s="504" t="s">
        <v>6402</v>
      </c>
      <c r="E1987" s="39" t="s">
        <v>6403</v>
      </c>
      <c r="F1987" s="76" t="s">
        <v>2193</v>
      </c>
      <c r="G1987" s="76" t="s">
        <v>2202</v>
      </c>
      <c r="H1987" s="76">
        <v>60</v>
      </c>
      <c r="I1987" s="39"/>
      <c r="J1987" s="40" t="s">
        <v>2195</v>
      </c>
      <c r="K1987" s="76">
        <v>126</v>
      </c>
      <c r="L1987" s="40" t="s">
        <v>6165</v>
      </c>
      <c r="M1987" s="76" t="s">
        <v>6404</v>
      </c>
    </row>
    <row r="1988" spans="1:13" hidden="1">
      <c r="A1988" s="39" t="s">
        <v>6164</v>
      </c>
      <c r="B1988" s="536" t="s">
        <v>6405</v>
      </c>
      <c r="C1988" s="39"/>
      <c r="D1988" s="504" t="s">
        <v>6405</v>
      </c>
      <c r="E1988" s="60" t="s">
        <v>6406</v>
      </c>
      <c r="F1988" s="76" t="s">
        <v>2193</v>
      </c>
      <c r="G1988" s="76" t="s">
        <v>2202</v>
      </c>
      <c r="H1988" s="76">
        <v>12</v>
      </c>
      <c r="I1988" s="39"/>
      <c r="J1988" s="40" t="s">
        <v>2195</v>
      </c>
      <c r="K1988" s="504">
        <v>127</v>
      </c>
      <c r="L1988" s="40" t="s">
        <v>6165</v>
      </c>
      <c r="M1988" s="76" t="s">
        <v>6407</v>
      </c>
    </row>
    <row r="1989" spans="1:13" hidden="1">
      <c r="A1989" s="39" t="s">
        <v>6164</v>
      </c>
      <c r="B1989" s="536" t="s">
        <v>6408</v>
      </c>
      <c r="C1989" s="39"/>
      <c r="D1989" s="504" t="s">
        <v>6408</v>
      </c>
      <c r="E1989" s="39" t="s">
        <v>6409</v>
      </c>
      <c r="F1989" s="76" t="s">
        <v>2193</v>
      </c>
      <c r="G1989" s="76" t="s">
        <v>2202</v>
      </c>
      <c r="H1989" s="76">
        <v>60</v>
      </c>
      <c r="I1989" s="39"/>
      <c r="J1989" s="40" t="s">
        <v>2195</v>
      </c>
      <c r="K1989" s="504">
        <v>128</v>
      </c>
      <c r="L1989" s="40" t="s">
        <v>6165</v>
      </c>
      <c r="M1989" s="76" t="s">
        <v>6410</v>
      </c>
    </row>
    <row r="1990" spans="1:13" hidden="1">
      <c r="A1990" s="39" t="s">
        <v>6164</v>
      </c>
      <c r="B1990" s="536" t="s">
        <v>6142</v>
      </c>
      <c r="C1990" s="39"/>
      <c r="D1990" s="504" t="s">
        <v>6142</v>
      </c>
      <c r="E1990" s="39" t="s">
        <v>6143</v>
      </c>
      <c r="F1990" s="76" t="s">
        <v>2215</v>
      </c>
      <c r="G1990" s="76" t="s">
        <v>2231</v>
      </c>
      <c r="H1990" s="76" t="s">
        <v>6144</v>
      </c>
      <c r="I1990" s="39"/>
      <c r="J1990" s="40" t="s">
        <v>2195</v>
      </c>
      <c r="K1990" s="76">
        <v>129</v>
      </c>
      <c r="L1990" s="40" t="s">
        <v>6165</v>
      </c>
      <c r="M1990" s="76" t="s">
        <v>5517</v>
      </c>
    </row>
    <row r="1991" spans="1:13" hidden="1">
      <c r="A1991" s="39" t="s">
        <v>6164</v>
      </c>
      <c r="B1991" s="536" t="s">
        <v>6411</v>
      </c>
      <c r="C1991" s="39"/>
      <c r="D1991" s="504" t="s">
        <v>6411</v>
      </c>
      <c r="E1991" s="39" t="s">
        <v>6412</v>
      </c>
      <c r="F1991" s="76" t="s">
        <v>2215</v>
      </c>
      <c r="G1991" s="76" t="s">
        <v>2202</v>
      </c>
      <c r="H1991" s="76">
        <v>10</v>
      </c>
      <c r="I1991" s="39"/>
      <c r="J1991" s="40" t="s">
        <v>2195</v>
      </c>
      <c r="K1991" s="76">
        <v>130</v>
      </c>
      <c r="L1991" s="40" t="s">
        <v>6165</v>
      </c>
      <c r="M1991" s="76" t="s">
        <v>6413</v>
      </c>
    </row>
    <row r="1992" spans="1:13" hidden="1">
      <c r="A1992" s="39" t="s">
        <v>6164</v>
      </c>
      <c r="B1992" s="536" t="s">
        <v>5548</v>
      </c>
      <c r="C1992" s="39"/>
      <c r="D1992" s="504" t="s">
        <v>5548</v>
      </c>
      <c r="E1992" s="39" t="s">
        <v>5549</v>
      </c>
      <c r="F1992" s="76" t="s">
        <v>2215</v>
      </c>
      <c r="G1992" s="76" t="s">
        <v>2228</v>
      </c>
      <c r="H1992" s="76">
        <v>2</v>
      </c>
      <c r="I1992" s="39"/>
      <c r="J1992" s="40" t="s">
        <v>2195</v>
      </c>
      <c r="K1992" s="76">
        <v>131</v>
      </c>
      <c r="L1992" s="40" t="s">
        <v>6165</v>
      </c>
      <c r="M1992" s="76" t="s">
        <v>5550</v>
      </c>
    </row>
    <row r="1993" spans="1:13" hidden="1">
      <c r="A1993" s="39" t="s">
        <v>6164</v>
      </c>
      <c r="B1993" s="536" t="s">
        <v>6414</v>
      </c>
      <c r="C1993" s="39"/>
      <c r="D1993" s="504" t="s">
        <v>6414</v>
      </c>
      <c r="E1993" s="39" t="s">
        <v>6415</v>
      </c>
      <c r="F1993" s="76" t="s">
        <v>2215</v>
      </c>
      <c r="G1993" s="76" t="s">
        <v>2202</v>
      </c>
      <c r="H1993" s="76">
        <v>12</v>
      </c>
      <c r="I1993" s="39"/>
      <c r="J1993" s="40" t="s">
        <v>2195</v>
      </c>
      <c r="K1993" s="76">
        <v>132</v>
      </c>
      <c r="L1993" s="40" t="s">
        <v>6165</v>
      </c>
      <c r="M1993" s="76" t="s">
        <v>6416</v>
      </c>
    </row>
    <row r="1994" spans="1:13" hidden="1">
      <c r="A1994" s="39" t="s">
        <v>6164</v>
      </c>
      <c r="B1994" s="536" t="s">
        <v>6417</v>
      </c>
      <c r="C1994" s="39"/>
      <c r="D1994" s="504" t="s">
        <v>6417</v>
      </c>
      <c r="E1994" s="39" t="s">
        <v>6418</v>
      </c>
      <c r="F1994" s="76" t="s">
        <v>2215</v>
      </c>
      <c r="G1994" s="76" t="s">
        <v>2202</v>
      </c>
      <c r="H1994" s="76">
        <v>60</v>
      </c>
      <c r="I1994" s="39"/>
      <c r="J1994" s="40" t="s">
        <v>2195</v>
      </c>
      <c r="K1994" s="504">
        <v>133</v>
      </c>
      <c r="L1994" s="40" t="s">
        <v>6165</v>
      </c>
      <c r="M1994" s="76" t="s">
        <v>6419</v>
      </c>
    </row>
    <row r="1995" spans="1:13" hidden="1">
      <c r="A1995" s="39" t="s">
        <v>6164</v>
      </c>
      <c r="B1995" s="536" t="s">
        <v>6420</v>
      </c>
      <c r="C1995" s="39"/>
      <c r="D1995" s="504" t="s">
        <v>6420</v>
      </c>
      <c r="E1995" s="39" t="s">
        <v>6421</v>
      </c>
      <c r="F1995" s="76" t="s">
        <v>2215</v>
      </c>
      <c r="G1995" s="76" t="s">
        <v>2202</v>
      </c>
      <c r="H1995" s="76">
        <v>60</v>
      </c>
      <c r="I1995" s="39"/>
      <c r="J1995" s="40" t="s">
        <v>2195</v>
      </c>
      <c r="K1995" s="504">
        <v>134</v>
      </c>
      <c r="L1995" s="40" t="s">
        <v>6165</v>
      </c>
      <c r="M1995" s="76" t="s">
        <v>6422</v>
      </c>
    </row>
    <row r="1996" spans="1:13" hidden="1">
      <c r="A1996" s="39" t="s">
        <v>6164</v>
      </c>
      <c r="B1996" s="536" t="s">
        <v>6423</v>
      </c>
      <c r="C1996" s="39"/>
      <c r="D1996" s="504" t="s">
        <v>6423</v>
      </c>
      <c r="E1996" s="39" t="s">
        <v>6424</v>
      </c>
      <c r="F1996" s="76" t="s">
        <v>2215</v>
      </c>
      <c r="G1996" s="76" t="s">
        <v>2202</v>
      </c>
      <c r="H1996" s="76">
        <v>60</v>
      </c>
      <c r="I1996" s="39"/>
      <c r="J1996" s="40" t="s">
        <v>2195</v>
      </c>
      <c r="K1996" s="76">
        <v>135</v>
      </c>
      <c r="L1996" s="40" t="s">
        <v>6165</v>
      </c>
      <c r="M1996" s="76" t="s">
        <v>6425</v>
      </c>
    </row>
    <row r="1997" spans="1:13" hidden="1">
      <c r="A1997" s="39" t="s">
        <v>6164</v>
      </c>
      <c r="B1997" s="536" t="s">
        <v>6426</v>
      </c>
      <c r="C1997" s="39"/>
      <c r="D1997" s="504" t="s">
        <v>6426</v>
      </c>
      <c r="E1997" s="39" t="s">
        <v>6427</v>
      </c>
      <c r="F1997" s="76" t="s">
        <v>2215</v>
      </c>
      <c r="G1997" s="76" t="s">
        <v>2202</v>
      </c>
      <c r="H1997" s="76">
        <v>80</v>
      </c>
      <c r="I1997" s="39"/>
      <c r="J1997" s="40" t="s">
        <v>2195</v>
      </c>
      <c r="K1997" s="76">
        <v>136</v>
      </c>
      <c r="L1997" s="40" t="s">
        <v>6165</v>
      </c>
      <c r="M1997" s="76" t="s">
        <v>6426</v>
      </c>
    </row>
    <row r="1998" spans="1:13" hidden="1">
      <c r="A1998" s="39" t="s">
        <v>6164</v>
      </c>
      <c r="B1998" s="536" t="s">
        <v>6428</v>
      </c>
      <c r="C1998" s="39"/>
      <c r="D1998" s="504" t="s">
        <v>6428</v>
      </c>
      <c r="E1998" s="39" t="s">
        <v>6429</v>
      </c>
      <c r="F1998" s="76" t="s">
        <v>2215</v>
      </c>
      <c r="G1998" s="76" t="s">
        <v>2202</v>
      </c>
      <c r="H1998" s="76">
        <v>80</v>
      </c>
      <c r="I1998" s="39"/>
      <c r="J1998" s="40" t="s">
        <v>2195</v>
      </c>
      <c r="K1998" s="76">
        <v>137</v>
      </c>
      <c r="L1998" s="40" t="s">
        <v>6165</v>
      </c>
      <c r="M1998" s="76" t="s">
        <v>6430</v>
      </c>
    </row>
    <row r="1999" spans="1:13" hidden="1">
      <c r="A1999" s="39" t="s">
        <v>6164</v>
      </c>
      <c r="B1999" s="536"/>
      <c r="C1999" s="39"/>
      <c r="D1999" s="504"/>
      <c r="E1999" s="39" t="s">
        <v>6431</v>
      </c>
      <c r="F1999" s="76" t="s">
        <v>2215</v>
      </c>
      <c r="G1999" s="76" t="s">
        <v>2271</v>
      </c>
      <c r="H1999" s="76">
        <v>10</v>
      </c>
      <c r="I1999" s="39"/>
      <c r="J1999" s="40" t="s">
        <v>2195</v>
      </c>
      <c r="K1999" s="76">
        <v>138</v>
      </c>
      <c r="L1999" s="40" t="s">
        <v>6165</v>
      </c>
      <c r="M1999" s="76" t="s">
        <v>6432</v>
      </c>
    </row>
    <row r="2000" spans="1:13" hidden="1">
      <c r="A2000" s="39" t="s">
        <v>6164</v>
      </c>
      <c r="B2000" s="536" t="s">
        <v>6433</v>
      </c>
      <c r="C2000" s="39"/>
      <c r="D2000" s="504" t="s">
        <v>6433</v>
      </c>
      <c r="E2000" s="39" t="s">
        <v>6434</v>
      </c>
      <c r="F2000" s="76" t="s">
        <v>2215</v>
      </c>
      <c r="G2000" s="76" t="s">
        <v>2202</v>
      </c>
      <c r="H2000" s="76">
        <v>6</v>
      </c>
      <c r="I2000" s="39"/>
      <c r="J2000" s="40" t="s">
        <v>2195</v>
      </c>
      <c r="K2000" s="504">
        <v>139</v>
      </c>
      <c r="L2000" s="40" t="s">
        <v>6165</v>
      </c>
      <c r="M2000" s="76" t="s">
        <v>6435</v>
      </c>
    </row>
    <row r="2001" spans="1:13" hidden="1">
      <c r="A2001" s="39" t="s">
        <v>6164</v>
      </c>
      <c r="B2001" s="536" t="s">
        <v>6436</v>
      </c>
      <c r="C2001" s="39"/>
      <c r="D2001" s="504" t="s">
        <v>6436</v>
      </c>
      <c r="E2001" s="39" t="s">
        <v>6437</v>
      </c>
      <c r="F2001" s="76" t="s">
        <v>2215</v>
      </c>
      <c r="G2001" s="76" t="s">
        <v>2202</v>
      </c>
      <c r="H2001" s="76">
        <v>6</v>
      </c>
      <c r="I2001" s="39"/>
      <c r="J2001" s="40" t="s">
        <v>2195</v>
      </c>
      <c r="K2001" s="504">
        <v>140</v>
      </c>
      <c r="L2001" s="40" t="s">
        <v>6165</v>
      </c>
      <c r="M2001" s="76" t="s">
        <v>6438</v>
      </c>
    </row>
    <row r="2002" spans="1:13" hidden="1">
      <c r="A2002" s="39" t="s">
        <v>6164</v>
      </c>
      <c r="B2002" s="536" t="s">
        <v>6439</v>
      </c>
      <c r="C2002" s="39"/>
      <c r="D2002" s="504" t="s">
        <v>6439</v>
      </c>
      <c r="E2002" s="39" t="s">
        <v>6440</v>
      </c>
      <c r="F2002" s="76" t="s">
        <v>2215</v>
      </c>
      <c r="G2002" s="76" t="s">
        <v>2202</v>
      </c>
      <c r="H2002" s="76">
        <v>255</v>
      </c>
      <c r="I2002" s="39"/>
      <c r="J2002" s="40" t="s">
        <v>2195</v>
      </c>
      <c r="K2002" s="76">
        <v>141</v>
      </c>
      <c r="L2002" s="40" t="s">
        <v>6165</v>
      </c>
      <c r="M2002" s="76" t="s">
        <v>6441</v>
      </c>
    </row>
    <row r="2003" spans="1:13" hidden="1">
      <c r="A2003" s="39" t="s">
        <v>6164</v>
      </c>
      <c r="B2003" s="536" t="s">
        <v>6442</v>
      </c>
      <c r="C2003" s="39"/>
      <c r="D2003" s="504" t="s">
        <v>6442</v>
      </c>
      <c r="E2003" s="39" t="s">
        <v>6443</v>
      </c>
      <c r="F2003" s="76" t="s">
        <v>2193</v>
      </c>
      <c r="G2003" s="76" t="s">
        <v>2202</v>
      </c>
      <c r="H2003" s="76">
        <v>20</v>
      </c>
      <c r="I2003" s="39"/>
      <c r="J2003" s="40" t="s">
        <v>2195</v>
      </c>
      <c r="K2003" s="76">
        <v>142</v>
      </c>
      <c r="L2003" s="40" t="s">
        <v>6165</v>
      </c>
      <c r="M2003" s="76" t="s">
        <v>6444</v>
      </c>
    </row>
    <row r="2004" spans="1:13" hidden="1">
      <c r="A2004" s="39" t="s">
        <v>6164</v>
      </c>
      <c r="B2004" s="536" t="s">
        <v>5667</v>
      </c>
      <c r="C2004" s="39"/>
      <c r="D2004" s="504" t="s">
        <v>5667</v>
      </c>
      <c r="E2004" s="39" t="s">
        <v>5668</v>
      </c>
      <c r="F2004" s="76" t="s">
        <v>2193</v>
      </c>
      <c r="G2004" s="76" t="s">
        <v>2228</v>
      </c>
      <c r="H2004" s="76">
        <v>5</v>
      </c>
      <c r="I2004" s="39"/>
      <c r="J2004" s="40" t="s">
        <v>2195</v>
      </c>
      <c r="K2004" s="76">
        <v>143</v>
      </c>
      <c r="L2004" s="40" t="s">
        <v>6165</v>
      </c>
      <c r="M2004" s="76" t="s">
        <v>5669</v>
      </c>
    </row>
    <row r="2005" spans="1:13" hidden="1">
      <c r="A2005" s="39" t="s">
        <v>6164</v>
      </c>
      <c r="B2005" s="536" t="s">
        <v>1865</v>
      </c>
      <c r="C2005" s="39"/>
      <c r="D2005" s="504" t="s">
        <v>1865</v>
      </c>
      <c r="E2005" s="60" t="s">
        <v>1225</v>
      </c>
      <c r="F2005" s="76" t="s">
        <v>2193</v>
      </c>
      <c r="G2005" s="76" t="s">
        <v>2202</v>
      </c>
      <c r="H2005" s="76">
        <v>6</v>
      </c>
      <c r="I2005" s="39"/>
      <c r="J2005" s="40" t="s">
        <v>2195</v>
      </c>
      <c r="K2005" s="76">
        <v>144</v>
      </c>
      <c r="L2005" s="40" t="s">
        <v>6165</v>
      </c>
      <c r="M2005" s="76" t="s">
        <v>5327</v>
      </c>
    </row>
    <row r="2006" spans="1:13" hidden="1">
      <c r="A2006" s="39" t="s">
        <v>6164</v>
      </c>
      <c r="B2006" s="536" t="s">
        <v>5485</v>
      </c>
      <c r="C2006" s="39"/>
      <c r="D2006" s="504" t="s">
        <v>5485</v>
      </c>
      <c r="E2006" s="39" t="s">
        <v>5486</v>
      </c>
      <c r="F2006" s="76" t="s">
        <v>2193</v>
      </c>
      <c r="G2006" s="76" t="s">
        <v>2202</v>
      </c>
      <c r="H2006" s="76">
        <v>15</v>
      </c>
      <c r="I2006" s="39"/>
      <c r="J2006" s="40" t="s">
        <v>2195</v>
      </c>
      <c r="K2006" s="504">
        <v>145</v>
      </c>
      <c r="L2006" s="40" t="s">
        <v>6165</v>
      </c>
      <c r="M2006" s="76" t="s">
        <v>5337</v>
      </c>
    </row>
    <row r="2007" spans="1:13" hidden="1">
      <c r="A2007" s="39" t="s">
        <v>6164</v>
      </c>
      <c r="B2007" s="536" t="s">
        <v>1959</v>
      </c>
      <c r="C2007" s="39"/>
      <c r="D2007" s="504" t="s">
        <v>1959</v>
      </c>
      <c r="E2007" s="60" t="s">
        <v>1361</v>
      </c>
      <c r="F2007" s="76" t="s">
        <v>2215</v>
      </c>
      <c r="G2007" s="76" t="s">
        <v>2202</v>
      </c>
      <c r="H2007" s="76">
        <v>60</v>
      </c>
      <c r="I2007" s="39"/>
      <c r="J2007" s="40" t="s">
        <v>2195</v>
      </c>
      <c r="K2007" s="504">
        <v>146</v>
      </c>
      <c r="L2007" s="40" t="s">
        <v>6165</v>
      </c>
      <c r="M2007" s="76" t="s">
        <v>5468</v>
      </c>
    </row>
    <row r="2008" spans="1:13" hidden="1">
      <c r="A2008" s="39" t="s">
        <v>6164</v>
      </c>
      <c r="B2008" s="536" t="s">
        <v>1958</v>
      </c>
      <c r="C2008" s="39"/>
      <c r="D2008" s="504" t="s">
        <v>1958</v>
      </c>
      <c r="E2008" s="60" t="s">
        <v>1360</v>
      </c>
      <c r="F2008" s="76" t="s">
        <v>2193</v>
      </c>
      <c r="G2008" s="76" t="s">
        <v>2202</v>
      </c>
      <c r="H2008" s="76">
        <v>60</v>
      </c>
      <c r="I2008" s="39"/>
      <c r="J2008" s="40" t="s">
        <v>2195</v>
      </c>
      <c r="K2008" s="76">
        <v>147</v>
      </c>
      <c r="L2008" s="40" t="s">
        <v>6165</v>
      </c>
      <c r="M2008" s="76" t="s">
        <v>5328</v>
      </c>
    </row>
    <row r="2009" spans="1:13" hidden="1">
      <c r="A2009" s="39" t="s">
        <v>6164</v>
      </c>
      <c r="B2009" s="536" t="s">
        <v>6445</v>
      </c>
      <c r="C2009" s="39"/>
      <c r="D2009" s="504" t="s">
        <v>6445</v>
      </c>
      <c r="E2009" s="39" t="s">
        <v>6446</v>
      </c>
      <c r="F2009" s="76" t="s">
        <v>2193</v>
      </c>
      <c r="G2009" s="76" t="s">
        <v>2202</v>
      </c>
      <c r="H2009" s="76">
        <v>25</v>
      </c>
      <c r="I2009" s="39"/>
      <c r="J2009" s="40" t="s">
        <v>2195</v>
      </c>
      <c r="K2009" s="76">
        <v>148</v>
      </c>
      <c r="L2009" s="40" t="s">
        <v>6165</v>
      </c>
      <c r="M2009" s="76" t="s">
        <v>6447</v>
      </c>
    </row>
    <row r="2010" spans="1:13" hidden="1">
      <c r="A2010" s="39" t="s">
        <v>6164</v>
      </c>
      <c r="B2010" s="536" t="s">
        <v>6448</v>
      </c>
      <c r="C2010" s="39"/>
      <c r="D2010" s="504" t="s">
        <v>6448</v>
      </c>
      <c r="E2010" s="60" t="s">
        <v>6449</v>
      </c>
      <c r="F2010" s="76" t="s">
        <v>2215</v>
      </c>
      <c r="G2010" s="76" t="s">
        <v>2202</v>
      </c>
      <c r="H2010" s="76">
        <v>6</v>
      </c>
      <c r="I2010" s="39"/>
      <c r="J2010" s="40" t="s">
        <v>2195</v>
      </c>
      <c r="K2010" s="76">
        <v>149</v>
      </c>
      <c r="L2010" s="40" t="s">
        <v>6165</v>
      </c>
      <c r="M2010" s="76" t="s">
        <v>6450</v>
      </c>
    </row>
    <row r="2011" spans="1:13" hidden="1">
      <c r="A2011" s="39" t="s">
        <v>6164</v>
      </c>
      <c r="B2011" s="536" t="s">
        <v>6451</v>
      </c>
      <c r="C2011" s="39"/>
      <c r="D2011" s="504" t="s">
        <v>6451</v>
      </c>
      <c r="E2011" s="39" t="s">
        <v>6452</v>
      </c>
      <c r="F2011" s="76" t="s">
        <v>2215</v>
      </c>
      <c r="G2011" s="76" t="s">
        <v>2202</v>
      </c>
      <c r="H2011" s="76">
        <v>15</v>
      </c>
      <c r="I2011" s="39"/>
      <c r="J2011" s="40" t="s">
        <v>2195</v>
      </c>
      <c r="K2011" s="76">
        <v>150</v>
      </c>
      <c r="L2011" s="40" t="s">
        <v>6165</v>
      </c>
      <c r="M2011" s="76" t="s">
        <v>6453</v>
      </c>
    </row>
    <row r="2012" spans="1:13" hidden="1">
      <c r="A2012" s="39" t="s">
        <v>6164</v>
      </c>
      <c r="B2012" s="536" t="s">
        <v>6454</v>
      </c>
      <c r="C2012" s="39"/>
      <c r="D2012" s="504" t="s">
        <v>6454</v>
      </c>
      <c r="E2012" s="60" t="s">
        <v>6455</v>
      </c>
      <c r="F2012" s="76" t="s">
        <v>2215</v>
      </c>
      <c r="G2012" s="76" t="s">
        <v>2202</v>
      </c>
      <c r="H2012" s="76">
        <v>60</v>
      </c>
      <c r="I2012" s="39"/>
      <c r="J2012" s="40" t="s">
        <v>2195</v>
      </c>
      <c r="K2012" s="504">
        <v>151</v>
      </c>
      <c r="L2012" s="40" t="s">
        <v>6165</v>
      </c>
      <c r="M2012" s="76" t="s">
        <v>6456</v>
      </c>
    </row>
    <row r="2013" spans="1:13" hidden="1">
      <c r="A2013" s="39" t="s">
        <v>6164</v>
      </c>
      <c r="B2013" s="536" t="s">
        <v>6457</v>
      </c>
      <c r="C2013" s="39"/>
      <c r="D2013" s="504" t="s">
        <v>6457</v>
      </c>
      <c r="E2013" s="39" t="s">
        <v>6458</v>
      </c>
      <c r="F2013" s="76" t="s">
        <v>2215</v>
      </c>
      <c r="G2013" s="76" t="s">
        <v>2202</v>
      </c>
      <c r="H2013" s="76">
        <v>25</v>
      </c>
      <c r="I2013" s="39"/>
      <c r="J2013" s="40" t="s">
        <v>2195</v>
      </c>
      <c r="K2013" s="504">
        <v>152</v>
      </c>
      <c r="L2013" s="40" t="s">
        <v>6165</v>
      </c>
      <c r="M2013" s="76" t="s">
        <v>6459</v>
      </c>
    </row>
    <row r="2014" spans="1:13" hidden="1">
      <c r="A2014" s="39" t="s">
        <v>6164</v>
      </c>
      <c r="B2014" s="536" t="s">
        <v>6460</v>
      </c>
      <c r="C2014" s="39"/>
      <c r="D2014" s="504" t="s">
        <v>6460</v>
      </c>
      <c r="E2014" s="39" t="s">
        <v>6461</v>
      </c>
      <c r="F2014" s="76" t="s">
        <v>2215</v>
      </c>
      <c r="G2014" s="76" t="s">
        <v>2202</v>
      </c>
      <c r="H2014" s="76">
        <v>20</v>
      </c>
      <c r="I2014" s="39"/>
      <c r="J2014" s="40" t="s">
        <v>2195</v>
      </c>
      <c r="K2014" s="76">
        <v>153</v>
      </c>
      <c r="L2014" s="40" t="s">
        <v>6165</v>
      </c>
      <c r="M2014" s="76" t="s">
        <v>6462</v>
      </c>
    </row>
    <row r="2015" spans="1:13" hidden="1">
      <c r="A2015" s="39" t="s">
        <v>6164</v>
      </c>
      <c r="B2015" s="536" t="s">
        <v>1876</v>
      </c>
      <c r="C2015" s="39"/>
      <c r="D2015" s="504" t="s">
        <v>1876</v>
      </c>
      <c r="E2015" s="39" t="s">
        <v>1246</v>
      </c>
      <c r="F2015" s="76" t="s">
        <v>2215</v>
      </c>
      <c r="G2015" s="76" t="s">
        <v>2228</v>
      </c>
      <c r="H2015" s="76">
        <v>1</v>
      </c>
      <c r="I2015" s="39"/>
      <c r="J2015" s="40" t="s">
        <v>2195</v>
      </c>
      <c r="K2015" s="76">
        <v>154</v>
      </c>
      <c r="L2015" s="40" t="s">
        <v>6165</v>
      </c>
      <c r="M2015" s="76" t="s">
        <v>5461</v>
      </c>
    </row>
    <row r="2016" spans="1:13" hidden="1">
      <c r="A2016" s="39" t="s">
        <v>6164</v>
      </c>
      <c r="B2016" s="536" t="s">
        <v>5742</v>
      </c>
      <c r="C2016" s="39"/>
      <c r="D2016" s="504" t="s">
        <v>5742</v>
      </c>
      <c r="E2016" s="39" t="s">
        <v>5743</v>
      </c>
      <c r="F2016" s="76" t="s">
        <v>2215</v>
      </c>
      <c r="G2016" s="76" t="s">
        <v>2202</v>
      </c>
      <c r="H2016" s="76">
        <v>2</v>
      </c>
      <c r="I2016" s="39"/>
      <c r="J2016" s="40" t="s">
        <v>2195</v>
      </c>
      <c r="K2016" s="76">
        <v>155</v>
      </c>
      <c r="L2016" s="40" t="s">
        <v>6165</v>
      </c>
      <c r="M2016" s="76" t="s">
        <v>5744</v>
      </c>
    </row>
    <row r="2017" spans="1:13" hidden="1">
      <c r="A2017" s="39" t="s">
        <v>6164</v>
      </c>
      <c r="B2017" s="536" t="s">
        <v>6463</v>
      </c>
      <c r="C2017" s="39"/>
      <c r="D2017" s="504" t="s">
        <v>6463</v>
      </c>
      <c r="E2017" s="39" t="s">
        <v>6464</v>
      </c>
      <c r="F2017" s="76" t="s">
        <v>2215</v>
      </c>
      <c r="G2017" s="76" t="s">
        <v>2202</v>
      </c>
      <c r="H2017" s="76">
        <v>2</v>
      </c>
      <c r="I2017" s="39"/>
      <c r="J2017" s="40" t="s">
        <v>2195</v>
      </c>
      <c r="K2017" s="76">
        <v>156</v>
      </c>
      <c r="L2017" s="40" t="s">
        <v>6165</v>
      </c>
      <c r="M2017" s="76" t="s">
        <v>6465</v>
      </c>
    </row>
    <row r="2018" spans="1:13" hidden="1">
      <c r="A2018" s="39" t="s">
        <v>6164</v>
      </c>
      <c r="B2018" s="536" t="s">
        <v>6466</v>
      </c>
      <c r="C2018" s="39"/>
      <c r="D2018" s="504" t="s">
        <v>6466</v>
      </c>
      <c r="E2018" s="39" t="s">
        <v>6467</v>
      </c>
      <c r="F2018" s="76" t="s">
        <v>2193</v>
      </c>
      <c r="G2018" s="76" t="s">
        <v>2231</v>
      </c>
      <c r="H2018" s="76" t="s">
        <v>6468</v>
      </c>
      <c r="I2018" s="39"/>
      <c r="J2018" s="40" t="s">
        <v>2195</v>
      </c>
      <c r="K2018" s="504">
        <v>157</v>
      </c>
      <c r="L2018" s="40" t="s">
        <v>6165</v>
      </c>
      <c r="M2018" s="76" t="s">
        <v>6469</v>
      </c>
    </row>
    <row r="2019" spans="1:13" hidden="1">
      <c r="A2019" s="39" t="s">
        <v>6164</v>
      </c>
      <c r="B2019" s="536" t="s">
        <v>6470</v>
      </c>
      <c r="C2019" s="39"/>
      <c r="D2019" s="504" t="s">
        <v>6470</v>
      </c>
      <c r="E2019" s="39" t="s">
        <v>6471</v>
      </c>
      <c r="F2019" s="76" t="s">
        <v>2215</v>
      </c>
      <c r="G2019" s="76" t="s">
        <v>2202</v>
      </c>
      <c r="H2019" s="76">
        <v>80</v>
      </c>
      <c r="I2019" s="39"/>
      <c r="J2019" s="40" t="s">
        <v>2195</v>
      </c>
      <c r="K2019" s="504">
        <v>158</v>
      </c>
      <c r="L2019" s="40" t="s">
        <v>6165</v>
      </c>
      <c r="M2019" s="76" t="s">
        <v>5801</v>
      </c>
    </row>
    <row r="2020" spans="1:13" hidden="1">
      <c r="A2020" s="39" t="s">
        <v>6164</v>
      </c>
      <c r="B2020" s="536" t="s">
        <v>6472</v>
      </c>
      <c r="C2020" s="39"/>
      <c r="D2020" s="504" t="s">
        <v>6472</v>
      </c>
      <c r="E2020" s="39" t="s">
        <v>6473</v>
      </c>
      <c r="F2020" s="76" t="s">
        <v>2215</v>
      </c>
      <c r="G2020" s="76" t="s">
        <v>2202</v>
      </c>
      <c r="H2020" s="76">
        <v>60</v>
      </c>
      <c r="I2020" s="39"/>
      <c r="J2020" s="40" t="s">
        <v>2195</v>
      </c>
      <c r="K2020" s="76">
        <v>159</v>
      </c>
      <c r="L2020" s="40" t="s">
        <v>6165</v>
      </c>
      <c r="M2020" s="76" t="s">
        <v>6474</v>
      </c>
    </row>
    <row r="2021" spans="1:13" hidden="1">
      <c r="A2021" s="39" t="s">
        <v>6164</v>
      </c>
      <c r="B2021" s="536" t="s">
        <v>6475</v>
      </c>
      <c r="C2021" s="39"/>
      <c r="D2021" s="504" t="s">
        <v>6475</v>
      </c>
      <c r="E2021" s="39" t="s">
        <v>6476</v>
      </c>
      <c r="F2021" s="76" t="s">
        <v>2215</v>
      </c>
      <c r="G2021" s="76" t="s">
        <v>2202</v>
      </c>
      <c r="H2021" s="76">
        <v>60</v>
      </c>
      <c r="I2021" s="39"/>
      <c r="J2021" s="40" t="s">
        <v>2195</v>
      </c>
      <c r="K2021" s="76">
        <v>160</v>
      </c>
      <c r="L2021" s="40" t="s">
        <v>6165</v>
      </c>
      <c r="M2021" s="76" t="s">
        <v>6477</v>
      </c>
    </row>
    <row r="2022" spans="1:13" hidden="1">
      <c r="A2022" s="39" t="s">
        <v>6164</v>
      </c>
      <c r="B2022" s="536" t="s">
        <v>6478</v>
      </c>
      <c r="C2022" s="39"/>
      <c r="D2022" s="504" t="s">
        <v>6478</v>
      </c>
      <c r="E2022" s="39" t="s">
        <v>6479</v>
      </c>
      <c r="F2022" s="76" t="s">
        <v>2215</v>
      </c>
      <c r="G2022" s="76" t="s">
        <v>2202</v>
      </c>
      <c r="H2022" s="76">
        <v>80</v>
      </c>
      <c r="I2022" s="39"/>
      <c r="J2022" s="40" t="s">
        <v>2195</v>
      </c>
      <c r="K2022" s="76">
        <v>161</v>
      </c>
      <c r="L2022" s="40" t="s">
        <v>6165</v>
      </c>
      <c r="M2022" s="76" t="s">
        <v>6478</v>
      </c>
    </row>
    <row r="2023" spans="1:13" hidden="1">
      <c r="A2023" s="39" t="s">
        <v>6164</v>
      </c>
      <c r="B2023" s="536" t="s">
        <v>6480</v>
      </c>
      <c r="C2023" s="39"/>
      <c r="D2023" s="504" t="s">
        <v>6480</v>
      </c>
      <c r="E2023" s="39" t="s">
        <v>6481</v>
      </c>
      <c r="F2023" s="76" t="s">
        <v>2215</v>
      </c>
      <c r="G2023" s="76" t="s">
        <v>2202</v>
      </c>
      <c r="H2023" s="76">
        <v>80</v>
      </c>
      <c r="I2023" s="39"/>
      <c r="J2023" s="40" t="s">
        <v>2195</v>
      </c>
      <c r="K2023" s="76">
        <v>162</v>
      </c>
      <c r="L2023" s="40" t="s">
        <v>6165</v>
      </c>
      <c r="M2023" s="76" t="s">
        <v>6482</v>
      </c>
    </row>
    <row r="2024" spans="1:13" hidden="1">
      <c r="A2024" s="39" t="s">
        <v>6164</v>
      </c>
      <c r="B2024" s="536"/>
      <c r="C2024" s="39"/>
      <c r="D2024" s="504"/>
      <c r="E2024" s="39" t="s">
        <v>6483</v>
      </c>
      <c r="F2024" s="76" t="s">
        <v>2215</v>
      </c>
      <c r="G2024" s="76" t="s">
        <v>2271</v>
      </c>
      <c r="H2024" s="76">
        <v>10</v>
      </c>
      <c r="I2024" s="39"/>
      <c r="J2024" s="40" t="s">
        <v>2195</v>
      </c>
      <c r="K2024" s="504">
        <v>163</v>
      </c>
      <c r="L2024" s="40" t="s">
        <v>6165</v>
      </c>
      <c r="M2024" s="76" t="s">
        <v>6484</v>
      </c>
    </row>
    <row r="2025" spans="1:13" hidden="1">
      <c r="A2025" s="39" t="s">
        <v>6164</v>
      </c>
      <c r="B2025" s="536" t="s">
        <v>6485</v>
      </c>
      <c r="C2025" s="39"/>
      <c r="D2025" s="504" t="s">
        <v>6485</v>
      </c>
      <c r="E2025" s="60" t="s">
        <v>6486</v>
      </c>
      <c r="F2025" s="76" t="s">
        <v>2215</v>
      </c>
      <c r="G2025" s="76" t="s">
        <v>2202</v>
      </c>
      <c r="H2025" s="76">
        <v>60</v>
      </c>
      <c r="I2025" s="39"/>
      <c r="J2025" s="40" t="s">
        <v>2195</v>
      </c>
      <c r="K2025" s="504">
        <v>164</v>
      </c>
      <c r="L2025" s="40" t="s">
        <v>6165</v>
      </c>
      <c r="M2025" s="76" t="s">
        <v>6487</v>
      </c>
    </row>
    <row r="2026" spans="1:13" hidden="1">
      <c r="A2026" s="39" t="s">
        <v>6164</v>
      </c>
      <c r="B2026" s="536" t="s">
        <v>6488</v>
      </c>
      <c r="C2026" s="39"/>
      <c r="D2026" s="504" t="s">
        <v>6488</v>
      </c>
      <c r="E2026" s="39" t="s">
        <v>6489</v>
      </c>
      <c r="F2026" s="76" t="s">
        <v>2193</v>
      </c>
      <c r="G2026" s="76" t="s">
        <v>2202</v>
      </c>
      <c r="H2026" s="76">
        <v>2</v>
      </c>
      <c r="I2026" s="39"/>
      <c r="J2026" s="40" t="s">
        <v>2195</v>
      </c>
      <c r="K2026" s="76">
        <v>165</v>
      </c>
      <c r="L2026" s="40" t="s">
        <v>6165</v>
      </c>
      <c r="M2026" s="76" t="s">
        <v>6490</v>
      </c>
    </row>
    <row r="2027" spans="1:13" hidden="1">
      <c r="A2027" s="39" t="s">
        <v>6164</v>
      </c>
      <c r="B2027" s="536" t="s">
        <v>6491</v>
      </c>
      <c r="C2027" s="39"/>
      <c r="D2027" s="504" t="s">
        <v>6491</v>
      </c>
      <c r="E2027" s="39" t="s">
        <v>6492</v>
      </c>
      <c r="F2027" s="76" t="s">
        <v>2215</v>
      </c>
      <c r="G2027" s="76" t="s">
        <v>2202</v>
      </c>
      <c r="H2027" s="76">
        <v>6</v>
      </c>
      <c r="I2027" s="39"/>
      <c r="J2027" s="40" t="s">
        <v>2195</v>
      </c>
      <c r="K2027" s="76">
        <v>166</v>
      </c>
      <c r="L2027" s="40" t="s">
        <v>6165</v>
      </c>
      <c r="M2027" s="76" t="s">
        <v>6493</v>
      </c>
    </row>
    <row r="2028" spans="1:13" hidden="1">
      <c r="A2028" s="39" t="s">
        <v>6164</v>
      </c>
      <c r="B2028" s="536" t="s">
        <v>6494</v>
      </c>
      <c r="C2028" s="39"/>
      <c r="D2028" s="504" t="s">
        <v>6494</v>
      </c>
      <c r="E2028" s="39" t="s">
        <v>6495</v>
      </c>
      <c r="F2028" s="76" t="s">
        <v>2215</v>
      </c>
      <c r="G2028" s="76" t="s">
        <v>2202</v>
      </c>
      <c r="H2028" s="76">
        <v>2</v>
      </c>
      <c r="I2028" s="39"/>
      <c r="J2028" s="40" t="s">
        <v>2195</v>
      </c>
      <c r="K2028" s="76">
        <v>167</v>
      </c>
      <c r="L2028" s="40" t="s">
        <v>6165</v>
      </c>
      <c r="M2028" s="76" t="s">
        <v>6496</v>
      </c>
    </row>
    <row r="2029" spans="1:13" hidden="1">
      <c r="A2029" s="39" t="s">
        <v>6164</v>
      </c>
      <c r="B2029" s="536" t="s">
        <v>6497</v>
      </c>
      <c r="C2029" s="39"/>
      <c r="D2029" s="504" t="s">
        <v>6497</v>
      </c>
      <c r="E2029" s="39" t="s">
        <v>6498</v>
      </c>
      <c r="F2029" s="76" t="s">
        <v>2215</v>
      </c>
      <c r="G2029" s="76" t="s">
        <v>2202</v>
      </c>
      <c r="H2029" s="76">
        <v>60</v>
      </c>
      <c r="I2029" s="39"/>
      <c r="J2029" s="40" t="s">
        <v>2195</v>
      </c>
      <c r="K2029" s="76">
        <v>168</v>
      </c>
      <c r="L2029" s="40" t="s">
        <v>6165</v>
      </c>
      <c r="M2029" s="76" t="s">
        <v>6499</v>
      </c>
    </row>
    <row r="2030" spans="1:13" hidden="1">
      <c r="A2030" s="39" t="s">
        <v>6164</v>
      </c>
      <c r="B2030" s="536" t="s">
        <v>6500</v>
      </c>
      <c r="C2030" s="39"/>
      <c r="D2030" s="504" t="s">
        <v>6500</v>
      </c>
      <c r="E2030" s="39" t="s">
        <v>6501</v>
      </c>
      <c r="F2030" s="76" t="s">
        <v>2215</v>
      </c>
      <c r="G2030" s="76" t="s">
        <v>2202</v>
      </c>
      <c r="H2030" s="76">
        <v>60</v>
      </c>
      <c r="I2030" s="39"/>
      <c r="J2030" s="40" t="s">
        <v>2195</v>
      </c>
      <c r="K2030" s="504">
        <v>169</v>
      </c>
      <c r="L2030" s="40" t="s">
        <v>6165</v>
      </c>
      <c r="M2030" s="76" t="s">
        <v>6502</v>
      </c>
    </row>
    <row r="2031" spans="1:13" hidden="1">
      <c r="A2031" s="39" t="s">
        <v>6164</v>
      </c>
      <c r="B2031" s="536" t="s">
        <v>6503</v>
      </c>
      <c r="C2031" s="39"/>
      <c r="D2031" s="504" t="s">
        <v>6503</v>
      </c>
      <c r="E2031" s="39" t="s">
        <v>6504</v>
      </c>
      <c r="F2031" s="76" t="s">
        <v>2215</v>
      </c>
      <c r="G2031" s="76" t="s">
        <v>2202</v>
      </c>
      <c r="H2031" s="76">
        <v>60</v>
      </c>
      <c r="I2031" s="39"/>
      <c r="J2031" s="40" t="s">
        <v>2195</v>
      </c>
      <c r="K2031" s="504">
        <v>170</v>
      </c>
      <c r="L2031" s="40" t="s">
        <v>6165</v>
      </c>
      <c r="M2031" s="76" t="s">
        <v>6505</v>
      </c>
    </row>
    <row r="2032" spans="1:13" hidden="1">
      <c r="A2032" s="39" t="s">
        <v>6164</v>
      </c>
      <c r="B2032" s="536" t="s">
        <v>6506</v>
      </c>
      <c r="C2032" s="39"/>
      <c r="D2032" s="504" t="s">
        <v>6506</v>
      </c>
      <c r="E2032" s="39" t="s">
        <v>6507</v>
      </c>
      <c r="F2032" s="76" t="s">
        <v>2215</v>
      </c>
      <c r="G2032" s="76" t="s">
        <v>2202</v>
      </c>
      <c r="H2032" s="76">
        <v>60</v>
      </c>
      <c r="I2032" s="39"/>
      <c r="J2032" s="40" t="s">
        <v>2195</v>
      </c>
      <c r="K2032" s="76">
        <v>171</v>
      </c>
      <c r="L2032" s="40" t="s">
        <v>6165</v>
      </c>
      <c r="M2032" s="76" t="s">
        <v>6508</v>
      </c>
    </row>
    <row r="2033" spans="1:13" hidden="1">
      <c r="A2033" s="39" t="s">
        <v>6164</v>
      </c>
      <c r="B2033" s="536" t="s">
        <v>516</v>
      </c>
      <c r="C2033" s="39"/>
      <c r="D2033" s="504" t="s">
        <v>516</v>
      </c>
      <c r="E2033" s="39" t="s">
        <v>288</v>
      </c>
      <c r="F2033" s="76" t="s">
        <v>2215</v>
      </c>
      <c r="G2033" s="76" t="s">
        <v>2202</v>
      </c>
      <c r="H2033" s="76">
        <v>12</v>
      </c>
      <c r="I2033" s="39"/>
      <c r="J2033" s="40" t="s">
        <v>2195</v>
      </c>
      <c r="K2033" s="76">
        <v>172</v>
      </c>
      <c r="L2033" s="40" t="s">
        <v>6165</v>
      </c>
      <c r="M2033" s="76" t="s">
        <v>6509</v>
      </c>
    </row>
    <row r="2034" spans="1:13" hidden="1">
      <c r="A2034" s="39" t="s">
        <v>6164</v>
      </c>
      <c r="B2034" s="536" t="s">
        <v>6510</v>
      </c>
      <c r="C2034" s="39"/>
      <c r="D2034" s="504" t="s">
        <v>6510</v>
      </c>
      <c r="E2034" s="39" t="s">
        <v>6511</v>
      </c>
      <c r="F2034" s="76" t="s">
        <v>2215</v>
      </c>
      <c r="G2034" s="76" t="s">
        <v>2202</v>
      </c>
      <c r="H2034" s="76">
        <v>12</v>
      </c>
      <c r="I2034" s="39"/>
      <c r="J2034" s="40" t="s">
        <v>2195</v>
      </c>
      <c r="K2034" s="76">
        <v>173</v>
      </c>
      <c r="L2034" s="40" t="s">
        <v>6165</v>
      </c>
      <c r="M2034" s="76" t="s">
        <v>6512</v>
      </c>
    </row>
    <row r="2035" spans="1:13" hidden="1">
      <c r="A2035" s="39" t="s">
        <v>6164</v>
      </c>
      <c r="B2035" s="536" t="s">
        <v>6513</v>
      </c>
      <c r="C2035" s="39"/>
      <c r="D2035" s="504" t="s">
        <v>6513</v>
      </c>
      <c r="E2035" s="39" t="s">
        <v>6514</v>
      </c>
      <c r="F2035" s="76" t="s">
        <v>2215</v>
      </c>
      <c r="G2035" s="10" t="s">
        <v>2194</v>
      </c>
      <c r="H2035" s="504">
        <v>10</v>
      </c>
      <c r="I2035" s="39"/>
      <c r="J2035" s="40" t="s">
        <v>2195</v>
      </c>
      <c r="K2035" s="76">
        <v>174</v>
      </c>
      <c r="L2035" s="40" t="s">
        <v>6165</v>
      </c>
      <c r="M2035" s="76" t="s">
        <v>6515</v>
      </c>
    </row>
    <row r="2036" spans="1:13" hidden="1">
      <c r="A2036" s="39" t="s">
        <v>6164</v>
      </c>
      <c r="B2036" s="536" t="s">
        <v>6516</v>
      </c>
      <c r="C2036" s="39"/>
      <c r="D2036" s="504" t="s">
        <v>6516</v>
      </c>
      <c r="E2036" s="39" t="s">
        <v>6517</v>
      </c>
      <c r="F2036" s="76" t="s">
        <v>2215</v>
      </c>
      <c r="G2036" s="76" t="s">
        <v>2231</v>
      </c>
      <c r="H2036" s="76" t="s">
        <v>5400</v>
      </c>
      <c r="I2036" s="39"/>
      <c r="J2036" s="40" t="s">
        <v>2195</v>
      </c>
      <c r="K2036" s="504">
        <v>175</v>
      </c>
      <c r="L2036" s="40" t="s">
        <v>6165</v>
      </c>
      <c r="M2036" s="76" t="s">
        <v>6518</v>
      </c>
    </row>
    <row r="2037" spans="1:13" hidden="1">
      <c r="A2037" s="39" t="s">
        <v>6164</v>
      </c>
      <c r="B2037" s="536" t="s">
        <v>5264</v>
      </c>
      <c r="C2037" s="39"/>
      <c r="D2037" s="504" t="s">
        <v>5264</v>
      </c>
      <c r="E2037" s="39" t="s">
        <v>5265</v>
      </c>
      <c r="F2037" s="76" t="s">
        <v>2215</v>
      </c>
      <c r="G2037" s="76" t="s">
        <v>2231</v>
      </c>
      <c r="H2037" s="76" t="s">
        <v>5400</v>
      </c>
      <c r="I2037" s="39"/>
      <c r="J2037" s="40" t="s">
        <v>2195</v>
      </c>
      <c r="K2037" s="504">
        <v>176</v>
      </c>
      <c r="L2037" s="40" t="s">
        <v>6165</v>
      </c>
      <c r="M2037" s="76" t="s">
        <v>5267</v>
      </c>
    </row>
    <row r="2038" spans="1:13" hidden="1">
      <c r="A2038" s="39" t="s">
        <v>6164</v>
      </c>
      <c r="B2038" s="536" t="s">
        <v>5745</v>
      </c>
      <c r="C2038" s="39"/>
      <c r="D2038" s="504" t="s">
        <v>5745</v>
      </c>
      <c r="E2038" s="39" t="s">
        <v>5746</v>
      </c>
      <c r="F2038" s="76" t="s">
        <v>2215</v>
      </c>
      <c r="G2038" s="76" t="s">
        <v>2231</v>
      </c>
      <c r="H2038" s="76" t="s">
        <v>5400</v>
      </c>
      <c r="I2038" s="39"/>
      <c r="J2038" s="40" t="s">
        <v>2195</v>
      </c>
      <c r="K2038" s="76">
        <v>177</v>
      </c>
      <c r="L2038" s="40" t="s">
        <v>6165</v>
      </c>
      <c r="M2038" s="76" t="s">
        <v>5747</v>
      </c>
    </row>
    <row r="2039" spans="1:13" hidden="1">
      <c r="A2039" s="39" t="s">
        <v>6164</v>
      </c>
      <c r="B2039" s="536" t="s">
        <v>6519</v>
      </c>
      <c r="C2039" s="39"/>
      <c r="D2039" s="504" t="s">
        <v>6519</v>
      </c>
      <c r="E2039" s="39" t="s">
        <v>6520</v>
      </c>
      <c r="F2039" s="76" t="s">
        <v>2215</v>
      </c>
      <c r="G2039" s="76" t="s">
        <v>2231</v>
      </c>
      <c r="H2039" s="76" t="s">
        <v>5266</v>
      </c>
      <c r="I2039" s="39"/>
      <c r="J2039" s="40" t="s">
        <v>2195</v>
      </c>
      <c r="K2039" s="76">
        <v>178</v>
      </c>
      <c r="L2039" s="40" t="s">
        <v>6165</v>
      </c>
      <c r="M2039" s="76" t="s">
        <v>6521</v>
      </c>
    </row>
    <row r="2040" spans="1:13" hidden="1">
      <c r="A2040" s="39" t="s">
        <v>6164</v>
      </c>
      <c r="B2040" s="536" t="s">
        <v>5443</v>
      </c>
      <c r="C2040" s="39"/>
      <c r="D2040" s="504" t="s">
        <v>5443</v>
      </c>
      <c r="E2040" s="39" t="s">
        <v>6522</v>
      </c>
      <c r="F2040" s="76" t="s">
        <v>2215</v>
      </c>
      <c r="G2040" s="76" t="s">
        <v>2231</v>
      </c>
      <c r="H2040" s="76" t="s">
        <v>5400</v>
      </c>
      <c r="I2040" s="39"/>
      <c r="J2040" s="40" t="s">
        <v>2195</v>
      </c>
      <c r="K2040" s="76">
        <v>179</v>
      </c>
      <c r="L2040" s="40" t="s">
        <v>6165</v>
      </c>
      <c r="M2040" s="76" t="s">
        <v>6523</v>
      </c>
    </row>
    <row r="2041" spans="1:13" hidden="1">
      <c r="A2041" s="39" t="s">
        <v>6164</v>
      </c>
      <c r="B2041" s="536" t="s">
        <v>6524</v>
      </c>
      <c r="C2041" s="39"/>
      <c r="D2041" s="504" t="s">
        <v>6524</v>
      </c>
      <c r="E2041" s="39" t="s">
        <v>6525</v>
      </c>
      <c r="F2041" s="76" t="s">
        <v>2215</v>
      </c>
      <c r="G2041" s="76" t="s">
        <v>2231</v>
      </c>
      <c r="H2041" s="76" t="s">
        <v>5266</v>
      </c>
      <c r="I2041" s="39"/>
      <c r="J2041" s="40" t="s">
        <v>2195</v>
      </c>
      <c r="K2041" s="76">
        <v>180</v>
      </c>
      <c r="L2041" s="40" t="s">
        <v>6165</v>
      </c>
      <c r="M2041" s="76" t="s">
        <v>6526</v>
      </c>
    </row>
    <row r="2042" spans="1:13" hidden="1">
      <c r="A2042" s="39" t="s">
        <v>6164</v>
      </c>
      <c r="B2042" s="536" t="s">
        <v>6527</v>
      </c>
      <c r="C2042" s="39"/>
      <c r="D2042" s="504" t="s">
        <v>6527</v>
      </c>
      <c r="E2042" s="39" t="s">
        <v>6528</v>
      </c>
      <c r="F2042" s="76" t="s">
        <v>2215</v>
      </c>
      <c r="G2042" s="76" t="s">
        <v>2231</v>
      </c>
      <c r="H2042" s="76" t="s">
        <v>5266</v>
      </c>
      <c r="I2042" s="39"/>
      <c r="J2042" s="40" t="s">
        <v>2195</v>
      </c>
      <c r="K2042" s="504">
        <v>181</v>
      </c>
      <c r="L2042" s="40" t="s">
        <v>6165</v>
      </c>
      <c r="M2042" s="76" t="s">
        <v>6529</v>
      </c>
    </row>
    <row r="2043" spans="1:13" hidden="1">
      <c r="A2043" s="39" t="s">
        <v>6164</v>
      </c>
      <c r="B2043" s="536" t="s">
        <v>6530</v>
      </c>
      <c r="C2043" s="39"/>
      <c r="D2043" s="504" t="s">
        <v>6530</v>
      </c>
      <c r="E2043" s="39" t="s">
        <v>6531</v>
      </c>
      <c r="F2043" s="76" t="s">
        <v>2215</v>
      </c>
      <c r="G2043" s="76" t="s">
        <v>2231</v>
      </c>
      <c r="H2043" s="76" t="s">
        <v>5266</v>
      </c>
      <c r="I2043" s="39"/>
      <c r="J2043" s="40" t="s">
        <v>2195</v>
      </c>
      <c r="K2043" s="504">
        <v>182</v>
      </c>
      <c r="L2043" s="40" t="s">
        <v>6165</v>
      </c>
      <c r="M2043" s="76" t="s">
        <v>6532</v>
      </c>
    </row>
    <row r="2044" spans="1:13" hidden="1">
      <c r="A2044" s="39" t="s">
        <v>6164</v>
      </c>
      <c r="B2044" s="536" t="s">
        <v>6533</v>
      </c>
      <c r="C2044" s="39"/>
      <c r="D2044" s="504" t="s">
        <v>6533</v>
      </c>
      <c r="E2044" s="39" t="s">
        <v>6534</v>
      </c>
      <c r="F2044" s="76" t="s">
        <v>2215</v>
      </c>
      <c r="G2044" s="76" t="s">
        <v>2231</v>
      </c>
      <c r="H2044" s="76" t="s">
        <v>5266</v>
      </c>
      <c r="I2044" s="39"/>
      <c r="J2044" s="40" t="s">
        <v>2195</v>
      </c>
      <c r="K2044" s="76">
        <v>183</v>
      </c>
      <c r="L2044" s="40" t="s">
        <v>6165</v>
      </c>
      <c r="M2044" s="76" t="s">
        <v>6535</v>
      </c>
    </row>
    <row r="2045" spans="1:13" hidden="1">
      <c r="A2045" s="39" t="s">
        <v>6164</v>
      </c>
      <c r="B2045" s="536" t="s">
        <v>6536</v>
      </c>
      <c r="C2045" s="39"/>
      <c r="D2045" s="504" t="s">
        <v>6536</v>
      </c>
      <c r="E2045" s="39" t="s">
        <v>6537</v>
      </c>
      <c r="F2045" s="76" t="s">
        <v>2215</v>
      </c>
      <c r="G2045" s="10" t="s">
        <v>2194</v>
      </c>
      <c r="H2045" s="504">
        <v>10</v>
      </c>
      <c r="I2045" s="39"/>
      <c r="J2045" s="40" t="s">
        <v>2195</v>
      </c>
      <c r="K2045" s="76">
        <v>184</v>
      </c>
      <c r="L2045" s="40" t="s">
        <v>6165</v>
      </c>
      <c r="M2045" s="76" t="s">
        <v>6538</v>
      </c>
    </row>
    <row r="2046" spans="1:13" hidden="1">
      <c r="A2046" s="39" t="s">
        <v>6164</v>
      </c>
      <c r="B2046" s="536" t="s">
        <v>6539</v>
      </c>
      <c r="C2046" s="39"/>
      <c r="D2046" s="504" t="s">
        <v>6539</v>
      </c>
      <c r="E2046" s="39" t="s">
        <v>6540</v>
      </c>
      <c r="F2046" s="76" t="s">
        <v>2215</v>
      </c>
      <c r="G2046" s="76" t="s">
        <v>2202</v>
      </c>
      <c r="H2046" s="76">
        <v>2</v>
      </c>
      <c r="I2046" s="39"/>
      <c r="J2046" s="40" t="s">
        <v>2195</v>
      </c>
      <c r="K2046" s="76">
        <v>185</v>
      </c>
      <c r="L2046" s="40" t="s">
        <v>6165</v>
      </c>
      <c r="M2046" s="76" t="s">
        <v>6541</v>
      </c>
    </row>
    <row r="2047" spans="1:13" hidden="1">
      <c r="A2047" s="39" t="s">
        <v>6164</v>
      </c>
      <c r="B2047" s="536" t="s">
        <v>301</v>
      </c>
      <c r="C2047" s="39"/>
      <c r="D2047" s="504" t="s">
        <v>301</v>
      </c>
      <c r="E2047" s="39" t="s">
        <v>217</v>
      </c>
      <c r="F2047" s="76" t="s">
        <v>2215</v>
      </c>
      <c r="G2047" s="10" t="s">
        <v>2194</v>
      </c>
      <c r="H2047" s="504">
        <v>10</v>
      </c>
      <c r="I2047" s="39"/>
      <c r="J2047" s="40" t="s">
        <v>2195</v>
      </c>
      <c r="K2047" s="76">
        <v>186</v>
      </c>
      <c r="L2047" s="40" t="s">
        <v>6165</v>
      </c>
      <c r="M2047" s="76" t="s">
        <v>6542</v>
      </c>
    </row>
    <row r="2048" spans="1:13" hidden="1">
      <c r="A2048" s="39" t="s">
        <v>6164</v>
      </c>
      <c r="B2048" s="536" t="s">
        <v>6543</v>
      </c>
      <c r="C2048" s="39"/>
      <c r="D2048" s="504" t="s">
        <v>6543</v>
      </c>
      <c r="E2048" s="60" t="s">
        <v>6544</v>
      </c>
      <c r="F2048" s="76" t="s">
        <v>2215</v>
      </c>
      <c r="G2048" s="76" t="s">
        <v>2202</v>
      </c>
      <c r="H2048" s="76">
        <v>12</v>
      </c>
      <c r="I2048" s="39"/>
      <c r="J2048" s="40" t="s">
        <v>2195</v>
      </c>
      <c r="K2048" s="504">
        <v>187</v>
      </c>
      <c r="L2048" s="40" t="s">
        <v>6165</v>
      </c>
      <c r="M2048" s="76" t="s">
        <v>6545</v>
      </c>
    </row>
    <row r="2049" spans="1:13" hidden="1">
      <c r="A2049" s="39" t="s">
        <v>6164</v>
      </c>
      <c r="B2049" s="536" t="s">
        <v>6546</v>
      </c>
      <c r="C2049" s="39"/>
      <c r="D2049" s="504" t="s">
        <v>6546</v>
      </c>
      <c r="E2049" s="39" t="s">
        <v>6547</v>
      </c>
      <c r="F2049" s="76" t="s">
        <v>2215</v>
      </c>
      <c r="G2049" s="76" t="s">
        <v>2202</v>
      </c>
      <c r="H2049" s="76">
        <v>60</v>
      </c>
      <c r="I2049" s="39"/>
      <c r="J2049" s="40" t="s">
        <v>2195</v>
      </c>
      <c r="K2049" s="504">
        <v>188</v>
      </c>
      <c r="L2049" s="40" t="s">
        <v>6165</v>
      </c>
      <c r="M2049" s="76" t="s">
        <v>6548</v>
      </c>
    </row>
    <row r="2050" spans="1:13" hidden="1">
      <c r="A2050" s="39" t="s">
        <v>6164</v>
      </c>
      <c r="B2050" s="536" t="s">
        <v>6549</v>
      </c>
      <c r="C2050" s="39"/>
      <c r="D2050" s="504" t="s">
        <v>6549</v>
      </c>
      <c r="E2050" s="39" t="s">
        <v>6550</v>
      </c>
      <c r="F2050" s="76" t="s">
        <v>2215</v>
      </c>
      <c r="G2050" s="76" t="s">
        <v>2202</v>
      </c>
      <c r="H2050" s="76">
        <v>12</v>
      </c>
      <c r="I2050" s="39"/>
      <c r="J2050" s="40" t="s">
        <v>2195</v>
      </c>
      <c r="K2050" s="76">
        <v>189</v>
      </c>
      <c r="L2050" s="40" t="s">
        <v>6165</v>
      </c>
      <c r="M2050" s="76" t="s">
        <v>6551</v>
      </c>
    </row>
    <row r="2051" spans="1:13" hidden="1">
      <c r="A2051" s="39" t="s">
        <v>6164</v>
      </c>
      <c r="B2051" s="536" t="s">
        <v>6552</v>
      </c>
      <c r="C2051" s="39"/>
      <c r="D2051" s="504" t="s">
        <v>6552</v>
      </c>
      <c r="E2051" s="39" t="s">
        <v>6553</v>
      </c>
      <c r="F2051" s="76" t="s">
        <v>2215</v>
      </c>
      <c r="G2051" s="76" t="s">
        <v>2202</v>
      </c>
      <c r="H2051" s="76">
        <v>60</v>
      </c>
      <c r="I2051" s="39"/>
      <c r="J2051" s="40" t="s">
        <v>2195</v>
      </c>
      <c r="K2051" s="76">
        <v>190</v>
      </c>
      <c r="L2051" s="40" t="s">
        <v>6165</v>
      </c>
      <c r="M2051" s="76" t="s">
        <v>6554</v>
      </c>
    </row>
    <row r="2052" spans="1:13" hidden="1">
      <c r="A2052" s="39" t="s">
        <v>6164</v>
      </c>
      <c r="B2052" s="536" t="s">
        <v>6555</v>
      </c>
      <c r="C2052" s="39"/>
      <c r="D2052" s="504" t="s">
        <v>6555</v>
      </c>
      <c r="E2052" s="60" t="s">
        <v>6556</v>
      </c>
      <c r="F2052" s="76" t="s">
        <v>2215</v>
      </c>
      <c r="G2052" s="76" t="s">
        <v>2202</v>
      </c>
      <c r="H2052" s="76">
        <v>12</v>
      </c>
      <c r="I2052" s="39"/>
      <c r="J2052" s="40" t="s">
        <v>2195</v>
      </c>
      <c r="K2052" s="76">
        <v>191</v>
      </c>
      <c r="L2052" s="40" t="s">
        <v>6165</v>
      </c>
      <c r="M2052" s="76" t="s">
        <v>6557</v>
      </c>
    </row>
    <row r="2053" spans="1:13" hidden="1">
      <c r="A2053" s="39" t="s">
        <v>6164</v>
      </c>
      <c r="B2053" s="536" t="s">
        <v>6558</v>
      </c>
      <c r="C2053" s="39"/>
      <c r="D2053" s="504" t="s">
        <v>6558</v>
      </c>
      <c r="E2053" s="39" t="s">
        <v>6559</v>
      </c>
      <c r="F2053" s="76" t="s">
        <v>2215</v>
      </c>
      <c r="G2053" s="76" t="s">
        <v>2202</v>
      </c>
      <c r="H2053" s="76">
        <v>60</v>
      </c>
      <c r="I2053" s="39"/>
      <c r="J2053" s="40" t="s">
        <v>2195</v>
      </c>
      <c r="K2053" s="76">
        <v>192</v>
      </c>
      <c r="L2053" s="40" t="s">
        <v>6165</v>
      </c>
      <c r="M2053" s="76" t="s">
        <v>6560</v>
      </c>
    </row>
    <row r="2054" spans="1:13" hidden="1">
      <c r="A2054" s="39" t="s">
        <v>6164</v>
      </c>
      <c r="B2054" s="536" t="s">
        <v>5366</v>
      </c>
      <c r="C2054" s="39"/>
      <c r="D2054" s="504" t="s">
        <v>5366</v>
      </c>
      <c r="E2054" s="39" t="s">
        <v>5367</v>
      </c>
      <c r="F2054" s="76" t="s">
        <v>2215</v>
      </c>
      <c r="G2054" s="76" t="s">
        <v>2202</v>
      </c>
      <c r="H2054" s="76">
        <v>255</v>
      </c>
      <c r="I2054" s="39"/>
      <c r="J2054" s="40" t="s">
        <v>2195</v>
      </c>
      <c r="K2054" s="504">
        <v>193</v>
      </c>
      <c r="L2054" s="40" t="s">
        <v>6165</v>
      </c>
      <c r="M2054" s="76" t="s">
        <v>5934</v>
      </c>
    </row>
    <row r="2055" spans="1:13" hidden="1">
      <c r="A2055" s="39" t="s">
        <v>6164</v>
      </c>
      <c r="B2055" s="536" t="s">
        <v>6561</v>
      </c>
      <c r="C2055" s="39"/>
      <c r="D2055" s="504" t="s">
        <v>6561</v>
      </c>
      <c r="E2055" s="39" t="s">
        <v>6562</v>
      </c>
      <c r="F2055" s="76" t="s">
        <v>2215</v>
      </c>
      <c r="G2055" s="76" t="s">
        <v>2231</v>
      </c>
      <c r="H2055" s="76" t="s">
        <v>6563</v>
      </c>
      <c r="I2055" s="39"/>
      <c r="J2055" s="40" t="s">
        <v>2195</v>
      </c>
      <c r="K2055" s="504">
        <v>194</v>
      </c>
      <c r="L2055" s="40" t="s">
        <v>6165</v>
      </c>
      <c r="M2055" s="76" t="s">
        <v>6564</v>
      </c>
    </row>
    <row r="2056" spans="1:13" hidden="1">
      <c r="A2056" s="39" t="s">
        <v>6164</v>
      </c>
      <c r="B2056" s="536"/>
      <c r="C2056" s="39"/>
      <c r="D2056" s="504"/>
      <c r="E2056" s="39" t="s">
        <v>6565</v>
      </c>
      <c r="F2056" s="76" t="s">
        <v>2215</v>
      </c>
      <c r="G2056" s="76" t="s">
        <v>2271</v>
      </c>
      <c r="H2056" s="76">
        <v>10</v>
      </c>
      <c r="I2056" s="39"/>
      <c r="J2056" s="40" t="s">
        <v>2195</v>
      </c>
      <c r="K2056" s="76">
        <v>195</v>
      </c>
      <c r="L2056" s="40" t="s">
        <v>6165</v>
      </c>
      <c r="M2056" s="76" t="s">
        <v>6566</v>
      </c>
    </row>
    <row r="2057" spans="1:13" hidden="1">
      <c r="A2057" s="39" t="s">
        <v>6164</v>
      </c>
      <c r="B2057" s="536"/>
      <c r="C2057" s="39"/>
      <c r="D2057" s="504"/>
      <c r="E2057" s="39" t="s">
        <v>6567</v>
      </c>
      <c r="F2057" s="76" t="s">
        <v>2215</v>
      </c>
      <c r="G2057" s="76" t="s">
        <v>2271</v>
      </c>
      <c r="H2057" s="76">
        <v>10</v>
      </c>
      <c r="I2057" s="39"/>
      <c r="J2057" s="40" t="s">
        <v>2195</v>
      </c>
      <c r="K2057" s="76">
        <v>196</v>
      </c>
      <c r="L2057" s="40" t="s">
        <v>6165</v>
      </c>
      <c r="M2057" s="76" t="s">
        <v>6568</v>
      </c>
    </row>
    <row r="2058" spans="1:13" hidden="1">
      <c r="A2058" s="39" t="s">
        <v>6164</v>
      </c>
      <c r="B2058" s="536" t="s">
        <v>6569</v>
      </c>
      <c r="C2058" s="39"/>
      <c r="D2058" s="504" t="s">
        <v>6569</v>
      </c>
      <c r="E2058" s="39" t="s">
        <v>6570</v>
      </c>
      <c r="F2058" s="76" t="s">
        <v>2215</v>
      </c>
      <c r="G2058" s="76" t="s">
        <v>2231</v>
      </c>
      <c r="H2058" s="76" t="s">
        <v>5750</v>
      </c>
      <c r="I2058" s="39"/>
      <c r="J2058" s="40" t="s">
        <v>2195</v>
      </c>
      <c r="K2058" s="76">
        <v>197</v>
      </c>
      <c r="L2058" s="40" t="s">
        <v>6165</v>
      </c>
      <c r="M2058" s="76" t="s">
        <v>6571</v>
      </c>
    </row>
    <row r="2059" spans="1:13" hidden="1">
      <c r="A2059" s="39" t="s">
        <v>6164</v>
      </c>
      <c r="B2059" s="536" t="s">
        <v>6572</v>
      </c>
      <c r="C2059" s="39"/>
      <c r="D2059" s="504" t="s">
        <v>6572</v>
      </c>
      <c r="E2059" s="39" t="s">
        <v>6573</v>
      </c>
      <c r="F2059" s="76" t="s">
        <v>2215</v>
      </c>
      <c r="G2059" s="76" t="s">
        <v>2231</v>
      </c>
      <c r="H2059" s="76" t="s">
        <v>5750</v>
      </c>
      <c r="I2059" s="39"/>
      <c r="J2059" s="40" t="s">
        <v>2195</v>
      </c>
      <c r="K2059" s="76">
        <v>198</v>
      </c>
      <c r="L2059" s="40" t="s">
        <v>6165</v>
      </c>
      <c r="M2059" s="76" t="s">
        <v>6574</v>
      </c>
    </row>
    <row r="2060" spans="1:13" hidden="1">
      <c r="A2060" s="39" t="s">
        <v>6164</v>
      </c>
      <c r="B2060" s="536" t="s">
        <v>6575</v>
      </c>
      <c r="C2060" s="39"/>
      <c r="D2060" s="504" t="s">
        <v>6575</v>
      </c>
      <c r="E2060" s="39" t="s">
        <v>6576</v>
      </c>
      <c r="F2060" s="76" t="s">
        <v>2215</v>
      </c>
      <c r="G2060" s="76" t="s">
        <v>2231</v>
      </c>
      <c r="H2060" s="76" t="s">
        <v>5400</v>
      </c>
      <c r="I2060" s="39"/>
      <c r="J2060" s="40" t="s">
        <v>2195</v>
      </c>
      <c r="K2060" s="504">
        <v>199</v>
      </c>
      <c r="L2060" s="40" t="s">
        <v>6165</v>
      </c>
      <c r="M2060" s="76" t="s">
        <v>6577</v>
      </c>
    </row>
    <row r="2061" spans="1:13" hidden="1">
      <c r="A2061" s="39" t="s">
        <v>6164</v>
      </c>
      <c r="B2061" s="536" t="s">
        <v>6578</v>
      </c>
      <c r="C2061" s="39"/>
      <c r="D2061" s="504" t="s">
        <v>6578</v>
      </c>
      <c r="E2061" s="39" t="s">
        <v>6579</v>
      </c>
      <c r="F2061" s="76" t="s">
        <v>2215</v>
      </c>
      <c r="G2061" s="76" t="s">
        <v>2231</v>
      </c>
      <c r="H2061" s="76" t="s">
        <v>5266</v>
      </c>
      <c r="I2061" s="39"/>
      <c r="J2061" s="40" t="s">
        <v>2195</v>
      </c>
      <c r="K2061" s="504">
        <v>200</v>
      </c>
      <c r="L2061" s="40" t="s">
        <v>6165</v>
      </c>
      <c r="M2061" s="76" t="s">
        <v>6580</v>
      </c>
    </row>
    <row r="2062" spans="1:13" hidden="1">
      <c r="A2062" s="39" t="s">
        <v>6164</v>
      </c>
      <c r="B2062" s="536" t="s">
        <v>5649</v>
      </c>
      <c r="C2062" s="39"/>
      <c r="D2062" s="504" t="s">
        <v>5649</v>
      </c>
      <c r="E2062" s="39" t="s">
        <v>5650</v>
      </c>
      <c r="F2062" s="76" t="s">
        <v>2215</v>
      </c>
      <c r="G2062" s="76" t="s">
        <v>2271</v>
      </c>
      <c r="H2062" s="76">
        <v>10</v>
      </c>
      <c r="I2062" s="39"/>
      <c r="J2062" s="40" t="s">
        <v>2195</v>
      </c>
      <c r="K2062" s="76">
        <v>201</v>
      </c>
      <c r="L2062" s="40" t="s">
        <v>6165</v>
      </c>
      <c r="M2062" s="76" t="s">
        <v>5651</v>
      </c>
    </row>
    <row r="2063" spans="1:13" hidden="1">
      <c r="A2063" s="39" t="s">
        <v>6164</v>
      </c>
      <c r="B2063" s="536" t="s">
        <v>5469</v>
      </c>
      <c r="C2063" s="39"/>
      <c r="D2063" s="504" t="s">
        <v>5469</v>
      </c>
      <c r="E2063" s="39" t="s">
        <v>5470</v>
      </c>
      <c r="F2063" s="76" t="s">
        <v>2215</v>
      </c>
      <c r="G2063" s="76" t="s">
        <v>2202</v>
      </c>
      <c r="H2063" s="76">
        <v>5</v>
      </c>
      <c r="I2063" s="39"/>
      <c r="J2063" s="40" t="s">
        <v>2195</v>
      </c>
      <c r="K2063" s="76">
        <v>202</v>
      </c>
      <c r="L2063" s="40" t="s">
        <v>6165</v>
      </c>
      <c r="M2063" s="76" t="s">
        <v>5471</v>
      </c>
    </row>
    <row r="2064" spans="1:13" hidden="1">
      <c r="A2064" s="39" t="s">
        <v>6164</v>
      </c>
      <c r="B2064" s="536" t="s">
        <v>6581</v>
      </c>
      <c r="C2064" s="39"/>
      <c r="D2064" s="504" t="s">
        <v>6581</v>
      </c>
      <c r="E2064" s="39" t="s">
        <v>6582</v>
      </c>
      <c r="F2064" s="76" t="s">
        <v>2193</v>
      </c>
      <c r="G2064" s="76" t="s">
        <v>2202</v>
      </c>
      <c r="H2064" s="76">
        <v>15</v>
      </c>
      <c r="I2064" s="39"/>
      <c r="J2064" s="40" t="s">
        <v>2195</v>
      </c>
      <c r="K2064" s="76">
        <v>203</v>
      </c>
      <c r="L2064" s="40" t="s">
        <v>6165</v>
      </c>
      <c r="M2064" s="76" t="s">
        <v>5464</v>
      </c>
    </row>
    <row r="2065" spans="1:13" hidden="1">
      <c r="A2065" s="39" t="s">
        <v>6164</v>
      </c>
      <c r="B2065" s="536" t="s">
        <v>6583</v>
      </c>
      <c r="C2065" s="39"/>
      <c r="D2065" s="504" t="s">
        <v>6583</v>
      </c>
      <c r="E2065" s="39" t="s">
        <v>6584</v>
      </c>
      <c r="F2065" s="76" t="s">
        <v>2215</v>
      </c>
      <c r="G2065" s="76" t="s">
        <v>2202</v>
      </c>
      <c r="H2065" s="76">
        <v>15</v>
      </c>
      <c r="I2065" s="39"/>
      <c r="J2065" s="40" t="s">
        <v>2195</v>
      </c>
      <c r="K2065" s="76">
        <v>204</v>
      </c>
      <c r="L2065" s="40" t="s">
        <v>6165</v>
      </c>
      <c r="M2065" s="76" t="s">
        <v>6585</v>
      </c>
    </row>
    <row r="2066" spans="1:13" hidden="1">
      <c r="A2066" s="39" t="s">
        <v>6164</v>
      </c>
      <c r="B2066" s="536" t="s">
        <v>6586</v>
      </c>
      <c r="C2066" s="39"/>
      <c r="D2066" s="504" t="s">
        <v>6586</v>
      </c>
      <c r="E2066" s="39" t="s">
        <v>6587</v>
      </c>
      <c r="F2066" s="76" t="s">
        <v>2215</v>
      </c>
      <c r="G2066" s="76" t="s">
        <v>2202</v>
      </c>
      <c r="H2066" s="76">
        <v>15</v>
      </c>
      <c r="I2066" s="39"/>
      <c r="J2066" s="40" t="s">
        <v>2195</v>
      </c>
      <c r="K2066" s="504">
        <v>205</v>
      </c>
      <c r="L2066" s="40" t="s">
        <v>6165</v>
      </c>
      <c r="M2066" s="76" t="s">
        <v>6588</v>
      </c>
    </row>
    <row r="2067" spans="1:13" hidden="1">
      <c r="A2067" s="39" t="s">
        <v>6164</v>
      </c>
      <c r="B2067" s="536" t="s">
        <v>6589</v>
      </c>
      <c r="C2067" s="39"/>
      <c r="D2067" s="504" t="s">
        <v>6589</v>
      </c>
      <c r="E2067" s="39" t="s">
        <v>6590</v>
      </c>
      <c r="F2067" s="76" t="s">
        <v>6591</v>
      </c>
      <c r="G2067" s="10" t="s">
        <v>2194</v>
      </c>
      <c r="H2067" s="76">
        <v>26</v>
      </c>
      <c r="I2067" s="39"/>
      <c r="J2067" s="40" t="s">
        <v>2195</v>
      </c>
      <c r="K2067" s="504">
        <v>206</v>
      </c>
      <c r="L2067" s="40" t="s">
        <v>6165</v>
      </c>
      <c r="M2067" s="76" t="s">
        <v>6592</v>
      </c>
    </row>
    <row r="2068" spans="1:13" hidden="1">
      <c r="A2068" s="39" t="s">
        <v>6164</v>
      </c>
      <c r="B2068" s="536" t="s">
        <v>149</v>
      </c>
      <c r="C2068" s="496" t="s">
        <v>149</v>
      </c>
      <c r="D2068" s="504"/>
      <c r="E2068" s="39"/>
      <c r="F2068" s="496" t="s">
        <v>2193</v>
      </c>
      <c r="G2068" s="496" t="s">
        <v>2308</v>
      </c>
      <c r="H2068" s="76">
        <v>26</v>
      </c>
      <c r="I2068" s="39"/>
      <c r="J2068" s="40" t="s">
        <v>2195</v>
      </c>
      <c r="K2068" s="76">
        <v>207</v>
      </c>
      <c r="L2068" s="40" t="s">
        <v>6165</v>
      </c>
      <c r="M2068" s="496" t="s">
        <v>149</v>
      </c>
    </row>
    <row r="2069" spans="1:13" hidden="1">
      <c r="A2069" s="39" t="s">
        <v>6164</v>
      </c>
      <c r="B2069" s="536" t="s">
        <v>151</v>
      </c>
      <c r="C2069" s="496" t="s">
        <v>151</v>
      </c>
      <c r="D2069" s="504"/>
      <c r="E2069" s="39"/>
      <c r="F2069" s="496" t="s">
        <v>2193</v>
      </c>
      <c r="G2069" s="496" t="s">
        <v>2202</v>
      </c>
      <c r="H2069" s="76">
        <v>10</v>
      </c>
      <c r="I2069" s="39"/>
      <c r="J2069" s="40" t="s">
        <v>2195</v>
      </c>
      <c r="K2069" s="76">
        <v>208</v>
      </c>
      <c r="L2069" s="40" t="s">
        <v>6165</v>
      </c>
      <c r="M2069" s="496" t="s">
        <v>151</v>
      </c>
    </row>
    <row r="2070" spans="1:13" hidden="1">
      <c r="A2070" s="39" t="s">
        <v>6164</v>
      </c>
      <c r="B2070" s="536" t="s">
        <v>153</v>
      </c>
      <c r="C2070" s="496" t="s">
        <v>153</v>
      </c>
      <c r="D2070" s="504"/>
      <c r="E2070" s="39"/>
      <c r="F2070" s="496" t="s">
        <v>2193</v>
      </c>
      <c r="G2070" s="496" t="s">
        <v>2202</v>
      </c>
      <c r="H2070" s="76">
        <v>4</v>
      </c>
      <c r="I2070" s="39"/>
      <c r="J2070" s="40" t="s">
        <v>2195</v>
      </c>
      <c r="K2070" s="76">
        <v>209</v>
      </c>
      <c r="L2070" s="40" t="s">
        <v>6165</v>
      </c>
      <c r="M2070" s="496" t="s">
        <v>153</v>
      </c>
    </row>
    <row r="2071" spans="1:13" hidden="1">
      <c r="A2071" s="39" t="s">
        <v>6164</v>
      </c>
      <c r="B2071" s="536" t="s">
        <v>155</v>
      </c>
      <c r="C2071" s="496" t="s">
        <v>155</v>
      </c>
      <c r="D2071" s="504"/>
      <c r="E2071" s="39"/>
      <c r="F2071" s="496" t="s">
        <v>2193</v>
      </c>
      <c r="G2071" s="496" t="s">
        <v>2202</v>
      </c>
      <c r="H2071" s="76">
        <v>2</v>
      </c>
      <c r="I2071" s="39"/>
      <c r="J2071" s="40" t="s">
        <v>2195</v>
      </c>
      <c r="K2071" s="76">
        <v>210</v>
      </c>
      <c r="L2071" s="40" t="s">
        <v>6165</v>
      </c>
      <c r="M2071" s="496" t="s">
        <v>155</v>
      </c>
    </row>
    <row r="2072" spans="1:13" hidden="1">
      <c r="A2072" s="39" t="s">
        <v>6164</v>
      </c>
      <c r="B2072" s="536" t="s">
        <v>157</v>
      </c>
      <c r="C2072" s="496" t="s">
        <v>157</v>
      </c>
      <c r="D2072" s="504"/>
      <c r="E2072" s="39"/>
      <c r="F2072" s="496" t="s">
        <v>2193</v>
      </c>
      <c r="G2072" s="496" t="s">
        <v>2202</v>
      </c>
      <c r="H2072" s="76">
        <v>2</v>
      </c>
      <c r="I2072" s="39"/>
      <c r="J2072" s="40" t="s">
        <v>2195</v>
      </c>
      <c r="K2072" s="504">
        <v>211</v>
      </c>
      <c r="L2072" s="40" t="s">
        <v>6165</v>
      </c>
      <c r="M2072" s="496" t="s">
        <v>157</v>
      </c>
    </row>
    <row r="2073" spans="1:13" hidden="1">
      <c r="A2073" s="40" t="s">
        <v>6593</v>
      </c>
      <c r="B2073" s="536" t="s">
        <v>34</v>
      </c>
      <c r="C2073" s="496" t="s">
        <v>34</v>
      </c>
      <c r="D2073" s="504"/>
      <c r="E2073" s="516"/>
      <c r="F2073" s="496" t="s">
        <v>2193</v>
      </c>
      <c r="G2073" s="496" t="s">
        <v>2194</v>
      </c>
      <c r="H2073" s="504">
        <v>8</v>
      </c>
      <c r="I2073" s="39"/>
      <c r="J2073" s="39" t="s">
        <v>2195</v>
      </c>
      <c r="K2073" s="504">
        <v>1</v>
      </c>
      <c r="L2073" s="40" t="s">
        <v>6594</v>
      </c>
      <c r="M2073" s="496" t="s">
        <v>34</v>
      </c>
    </row>
    <row r="2074" spans="1:13" hidden="1">
      <c r="A2074" s="40" t="s">
        <v>6593</v>
      </c>
      <c r="B2074" s="536" t="s">
        <v>5186</v>
      </c>
      <c r="C2074" s="39"/>
      <c r="D2074" s="504" t="s">
        <v>5186</v>
      </c>
      <c r="E2074" s="39" t="s">
        <v>5187</v>
      </c>
      <c r="F2074" s="76" t="s">
        <v>2193</v>
      </c>
      <c r="G2074" s="10" t="s">
        <v>2194</v>
      </c>
      <c r="H2074" s="76">
        <v>10</v>
      </c>
      <c r="I2074" s="39"/>
      <c r="J2074" s="39" t="s">
        <v>2195</v>
      </c>
      <c r="K2074" s="504">
        <v>2</v>
      </c>
      <c r="L2074" s="40" t="s">
        <v>6594</v>
      </c>
      <c r="M2074" s="76" t="s">
        <v>43</v>
      </c>
    </row>
    <row r="2075" spans="1:13" hidden="1">
      <c r="A2075" s="40" t="s">
        <v>6593</v>
      </c>
      <c r="B2075" s="536"/>
      <c r="C2075" s="39"/>
      <c r="D2075" s="504"/>
      <c r="E2075" s="39" t="s">
        <v>5193</v>
      </c>
      <c r="F2075" s="76" t="s">
        <v>2193</v>
      </c>
      <c r="G2075" s="76" t="s">
        <v>2202</v>
      </c>
      <c r="H2075" s="76">
        <v>50</v>
      </c>
      <c r="I2075" s="39"/>
      <c r="J2075" s="39" t="s">
        <v>2195</v>
      </c>
      <c r="K2075" s="76">
        <v>3</v>
      </c>
      <c r="L2075" s="40" t="s">
        <v>6594</v>
      </c>
      <c r="M2075" s="76" t="s">
        <v>5194</v>
      </c>
    </row>
    <row r="2076" spans="1:13" hidden="1">
      <c r="A2076" s="40" t="s">
        <v>6593</v>
      </c>
      <c r="B2076" s="536" t="s">
        <v>5482</v>
      </c>
      <c r="C2076" s="39"/>
      <c r="D2076" s="504" t="s">
        <v>5482</v>
      </c>
      <c r="E2076" s="39" t="s">
        <v>5483</v>
      </c>
      <c r="F2076" s="76" t="s">
        <v>2193</v>
      </c>
      <c r="G2076" s="71" t="s">
        <v>2308</v>
      </c>
      <c r="H2076" s="76">
        <v>26</v>
      </c>
      <c r="I2076" s="39"/>
      <c r="J2076" s="39" t="s">
        <v>2195</v>
      </c>
      <c r="K2076" s="76">
        <v>4</v>
      </c>
      <c r="L2076" s="40" t="s">
        <v>6594</v>
      </c>
      <c r="M2076" s="76" t="s">
        <v>5484</v>
      </c>
    </row>
    <row r="2077" spans="1:13" hidden="1">
      <c r="A2077" s="40" t="s">
        <v>6593</v>
      </c>
      <c r="B2077" s="536" t="s">
        <v>6166</v>
      </c>
      <c r="C2077" s="39"/>
      <c r="D2077" s="504" t="s">
        <v>6166</v>
      </c>
      <c r="E2077" s="39" t="s">
        <v>6167</v>
      </c>
      <c r="F2077" s="76" t="s">
        <v>2193</v>
      </c>
      <c r="G2077" s="76" t="s">
        <v>2202</v>
      </c>
      <c r="H2077" s="76">
        <v>4</v>
      </c>
      <c r="I2077" s="39"/>
      <c r="J2077" s="39" t="s">
        <v>2195</v>
      </c>
      <c r="K2077" s="76">
        <v>5</v>
      </c>
      <c r="L2077" s="40" t="s">
        <v>6594</v>
      </c>
      <c r="M2077" s="76" t="s">
        <v>6168</v>
      </c>
    </row>
    <row r="2078" spans="1:13" hidden="1">
      <c r="A2078" s="40" t="s">
        <v>6593</v>
      </c>
      <c r="B2078" s="536" t="s">
        <v>6169</v>
      </c>
      <c r="C2078" s="39"/>
      <c r="D2078" s="504" t="s">
        <v>6169</v>
      </c>
      <c r="E2078" s="39" t="s">
        <v>6170</v>
      </c>
      <c r="F2078" s="76" t="s">
        <v>2215</v>
      </c>
      <c r="G2078" s="76" t="s">
        <v>2271</v>
      </c>
      <c r="H2078" s="76">
        <v>10</v>
      </c>
      <c r="I2078" s="39"/>
      <c r="J2078" s="39" t="s">
        <v>2195</v>
      </c>
      <c r="K2078" s="76">
        <v>6</v>
      </c>
      <c r="L2078" s="40" t="s">
        <v>6594</v>
      </c>
      <c r="M2078" s="76" t="s">
        <v>6171</v>
      </c>
    </row>
    <row r="2079" spans="1:13" hidden="1">
      <c r="A2079" s="40" t="s">
        <v>6593</v>
      </c>
      <c r="B2079" s="536" t="s">
        <v>6172</v>
      </c>
      <c r="C2079" s="39"/>
      <c r="D2079" s="504" t="s">
        <v>6172</v>
      </c>
      <c r="E2079" s="39" t="s">
        <v>6173</v>
      </c>
      <c r="F2079" s="76" t="s">
        <v>2193</v>
      </c>
      <c r="G2079" s="76" t="s">
        <v>2202</v>
      </c>
      <c r="H2079" s="76">
        <v>16</v>
      </c>
      <c r="I2079" s="39"/>
      <c r="J2079" s="39" t="s">
        <v>2195</v>
      </c>
      <c r="K2079" s="76">
        <v>7</v>
      </c>
      <c r="L2079" s="40" t="s">
        <v>6594</v>
      </c>
      <c r="M2079" s="76" t="s">
        <v>6174</v>
      </c>
    </row>
    <row r="2080" spans="1:13" hidden="1">
      <c r="A2080" s="40" t="s">
        <v>6593</v>
      </c>
      <c r="B2080" s="536" t="s">
        <v>463</v>
      </c>
      <c r="C2080" s="39"/>
      <c r="D2080" s="504" t="s">
        <v>463</v>
      </c>
      <c r="E2080" s="39" t="s">
        <v>249</v>
      </c>
      <c r="F2080" s="76" t="s">
        <v>2193</v>
      </c>
      <c r="G2080" s="76" t="s">
        <v>2202</v>
      </c>
      <c r="H2080" s="76">
        <v>16</v>
      </c>
      <c r="I2080" s="39"/>
      <c r="J2080" s="39" t="s">
        <v>2195</v>
      </c>
      <c r="K2080" s="504">
        <v>8</v>
      </c>
      <c r="L2080" s="40" t="s">
        <v>6594</v>
      </c>
      <c r="M2080" s="76" t="s">
        <v>6175</v>
      </c>
    </row>
    <row r="2081" spans="1:13" hidden="1">
      <c r="A2081" s="40" t="s">
        <v>6593</v>
      </c>
      <c r="B2081" s="536" t="s">
        <v>41</v>
      </c>
      <c r="C2081" s="39"/>
      <c r="D2081" s="504" t="s">
        <v>41</v>
      </c>
      <c r="E2081" s="39" t="s">
        <v>38</v>
      </c>
      <c r="F2081" s="76" t="s">
        <v>2193</v>
      </c>
      <c r="G2081" s="76" t="s">
        <v>2202</v>
      </c>
      <c r="H2081" s="76">
        <v>12</v>
      </c>
      <c r="I2081" s="39"/>
      <c r="J2081" s="39" t="s">
        <v>2195</v>
      </c>
      <c r="K2081" s="504">
        <v>9</v>
      </c>
      <c r="L2081" s="40" t="s">
        <v>6594</v>
      </c>
      <c r="M2081" s="76" t="s">
        <v>5480</v>
      </c>
    </row>
    <row r="2082" spans="1:13" hidden="1">
      <c r="A2082" s="40" t="s">
        <v>6593</v>
      </c>
      <c r="B2082" s="536" t="s">
        <v>293</v>
      </c>
      <c r="C2082" s="39"/>
      <c r="D2082" s="504" t="s">
        <v>293</v>
      </c>
      <c r="E2082" s="39" t="s">
        <v>211</v>
      </c>
      <c r="F2082" s="76" t="s">
        <v>2193</v>
      </c>
      <c r="G2082" s="76" t="s">
        <v>2202</v>
      </c>
      <c r="H2082" s="76">
        <v>2</v>
      </c>
      <c r="I2082" s="39"/>
      <c r="J2082" s="39" t="s">
        <v>2195</v>
      </c>
      <c r="K2082" s="76">
        <v>10</v>
      </c>
      <c r="L2082" s="40" t="s">
        <v>6594</v>
      </c>
      <c r="M2082" s="76" t="s">
        <v>5481</v>
      </c>
    </row>
    <row r="2083" spans="1:13" hidden="1">
      <c r="A2083" s="40" t="s">
        <v>6593</v>
      </c>
      <c r="B2083" s="536" t="s">
        <v>5521</v>
      </c>
      <c r="C2083" s="39"/>
      <c r="D2083" s="504" t="s">
        <v>5521</v>
      </c>
      <c r="E2083" s="39" t="s">
        <v>5522</v>
      </c>
      <c r="F2083" s="76" t="s">
        <v>2193</v>
      </c>
      <c r="G2083" s="76" t="s">
        <v>2202</v>
      </c>
      <c r="H2083" s="76">
        <v>2</v>
      </c>
      <c r="I2083" s="39"/>
      <c r="J2083" s="39" t="s">
        <v>2195</v>
      </c>
      <c r="K2083" s="504">
        <v>11</v>
      </c>
      <c r="L2083" s="40" t="s">
        <v>6594</v>
      </c>
      <c r="M2083" s="76" t="s">
        <v>5523</v>
      </c>
    </row>
    <row r="2084" spans="1:13" hidden="1">
      <c r="A2084" s="40" t="s">
        <v>6593</v>
      </c>
      <c r="B2084" s="536" t="s">
        <v>6176</v>
      </c>
      <c r="C2084" s="39"/>
      <c r="D2084" s="504" t="s">
        <v>6176</v>
      </c>
      <c r="E2084" s="39" t="s">
        <v>6177</v>
      </c>
      <c r="F2084" s="76" t="s">
        <v>2193</v>
      </c>
      <c r="G2084" s="76" t="s">
        <v>2202</v>
      </c>
      <c r="H2084" s="76">
        <v>2</v>
      </c>
      <c r="I2084" s="39"/>
      <c r="J2084" s="39" t="s">
        <v>2195</v>
      </c>
      <c r="K2084" s="504">
        <v>12</v>
      </c>
      <c r="L2084" s="40" t="s">
        <v>6594</v>
      </c>
      <c r="M2084" s="76" t="s">
        <v>6178</v>
      </c>
    </row>
    <row r="2085" spans="1:13" hidden="1">
      <c r="A2085" s="40" t="s">
        <v>6593</v>
      </c>
      <c r="B2085" s="536" t="s">
        <v>6179</v>
      </c>
      <c r="C2085" s="39"/>
      <c r="D2085" s="504" t="s">
        <v>6179</v>
      </c>
      <c r="E2085" s="39" t="s">
        <v>6180</v>
      </c>
      <c r="F2085" s="76" t="s">
        <v>2215</v>
      </c>
      <c r="G2085" s="76" t="s">
        <v>2202</v>
      </c>
      <c r="H2085" s="76">
        <v>2</v>
      </c>
      <c r="I2085" s="39"/>
      <c r="J2085" s="39" t="s">
        <v>2195</v>
      </c>
      <c r="K2085" s="76">
        <v>13</v>
      </c>
      <c r="L2085" s="40" t="s">
        <v>6594</v>
      </c>
      <c r="M2085" s="76" t="s">
        <v>6181</v>
      </c>
    </row>
    <row r="2086" spans="1:13" hidden="1">
      <c r="A2086" s="40" t="s">
        <v>6593</v>
      </c>
      <c r="B2086" s="536" t="s">
        <v>465</v>
      </c>
      <c r="C2086" s="39"/>
      <c r="D2086" s="504" t="s">
        <v>465</v>
      </c>
      <c r="E2086" s="39" t="s">
        <v>251</v>
      </c>
      <c r="F2086" s="76" t="s">
        <v>2193</v>
      </c>
      <c r="G2086" s="10" t="s">
        <v>2194</v>
      </c>
      <c r="H2086" s="76">
        <v>8</v>
      </c>
      <c r="I2086" s="39"/>
      <c r="J2086" s="39" t="s">
        <v>2195</v>
      </c>
      <c r="K2086" s="76">
        <v>14</v>
      </c>
      <c r="L2086" s="40" t="s">
        <v>6594</v>
      </c>
      <c r="M2086" s="76" t="s">
        <v>6182</v>
      </c>
    </row>
    <row r="2087" spans="1:13" hidden="1">
      <c r="A2087" s="40" t="s">
        <v>6593</v>
      </c>
      <c r="B2087" s="536" t="s">
        <v>2855</v>
      </c>
      <c r="C2087" s="39"/>
      <c r="D2087" s="504" t="s">
        <v>2855</v>
      </c>
      <c r="E2087" s="39" t="s">
        <v>2856</v>
      </c>
      <c r="F2087" s="76" t="s">
        <v>2215</v>
      </c>
      <c r="G2087" s="10" t="s">
        <v>2194</v>
      </c>
      <c r="H2087" s="76">
        <v>8</v>
      </c>
      <c r="I2087" s="39"/>
      <c r="J2087" s="39" t="s">
        <v>2195</v>
      </c>
      <c r="K2087" s="76">
        <v>15</v>
      </c>
      <c r="L2087" s="40" t="s">
        <v>6594</v>
      </c>
      <c r="M2087" s="76" t="s">
        <v>6183</v>
      </c>
    </row>
    <row r="2088" spans="1:13" hidden="1">
      <c r="A2088" s="40" t="s">
        <v>6593</v>
      </c>
      <c r="B2088" s="536" t="s">
        <v>5736</v>
      </c>
      <c r="C2088" s="39"/>
      <c r="D2088" s="504" t="s">
        <v>5736</v>
      </c>
      <c r="E2088" s="39" t="s">
        <v>5737</v>
      </c>
      <c r="F2088" s="76" t="s">
        <v>2215</v>
      </c>
      <c r="G2088" s="10" t="s">
        <v>2194</v>
      </c>
      <c r="H2088" s="76">
        <v>8</v>
      </c>
      <c r="I2088" s="39"/>
      <c r="J2088" s="39" t="s">
        <v>2195</v>
      </c>
      <c r="K2088" s="76">
        <v>16</v>
      </c>
      <c r="L2088" s="40" t="s">
        <v>6594</v>
      </c>
      <c r="M2088" s="76" t="s">
        <v>5738</v>
      </c>
    </row>
    <row r="2089" spans="1:13" hidden="1">
      <c r="A2089" s="40" t="s">
        <v>6593</v>
      </c>
      <c r="B2089" s="536" t="s">
        <v>6184</v>
      </c>
      <c r="C2089" s="39"/>
      <c r="D2089" s="504" t="s">
        <v>6184</v>
      </c>
      <c r="E2089" s="39" t="s">
        <v>6185</v>
      </c>
      <c r="F2089" s="76" t="s">
        <v>2215</v>
      </c>
      <c r="G2089" s="76" t="s">
        <v>2231</v>
      </c>
      <c r="H2089" s="76" t="s">
        <v>5750</v>
      </c>
      <c r="I2089" s="39"/>
      <c r="J2089" s="39" t="s">
        <v>2195</v>
      </c>
      <c r="K2089" s="76">
        <v>17</v>
      </c>
      <c r="L2089" s="40" t="s">
        <v>6594</v>
      </c>
      <c r="M2089" s="76" t="s">
        <v>6186</v>
      </c>
    </row>
    <row r="2090" spans="1:13" hidden="1">
      <c r="A2090" s="40" t="s">
        <v>6593</v>
      </c>
      <c r="B2090" s="536" t="s">
        <v>5793</v>
      </c>
      <c r="C2090" s="39"/>
      <c r="D2090" s="504" t="s">
        <v>5793</v>
      </c>
      <c r="E2090" s="39" t="s">
        <v>5794</v>
      </c>
      <c r="F2090" s="76" t="s">
        <v>2215</v>
      </c>
      <c r="G2090" s="10" t="s">
        <v>2194</v>
      </c>
      <c r="H2090" s="76">
        <v>8</v>
      </c>
      <c r="I2090" s="39"/>
      <c r="J2090" s="39" t="s">
        <v>2195</v>
      </c>
      <c r="K2090" s="504">
        <v>18</v>
      </c>
      <c r="L2090" s="40" t="s">
        <v>6594</v>
      </c>
      <c r="M2090" s="76" t="s">
        <v>5795</v>
      </c>
    </row>
    <row r="2091" spans="1:13" hidden="1">
      <c r="A2091" s="40" t="s">
        <v>6593</v>
      </c>
      <c r="B2091" s="536" t="s">
        <v>6187</v>
      </c>
      <c r="C2091" s="39"/>
      <c r="D2091" s="504" t="s">
        <v>6187</v>
      </c>
      <c r="E2091" s="39" t="s">
        <v>6188</v>
      </c>
      <c r="F2091" s="76" t="s">
        <v>2193</v>
      </c>
      <c r="G2091" s="76" t="s">
        <v>2202</v>
      </c>
      <c r="H2091" s="76">
        <v>1</v>
      </c>
      <c r="I2091" s="39"/>
      <c r="J2091" s="39" t="s">
        <v>2195</v>
      </c>
      <c r="K2091" s="504">
        <v>19</v>
      </c>
      <c r="L2091" s="40" t="s">
        <v>6594</v>
      </c>
      <c r="M2091" s="76" t="s">
        <v>5816</v>
      </c>
    </row>
    <row r="2092" spans="1:13" hidden="1">
      <c r="A2092" s="40" t="s">
        <v>6593</v>
      </c>
      <c r="B2092" s="536" t="s">
        <v>6595</v>
      </c>
      <c r="C2092" s="39"/>
      <c r="D2092" s="504" t="s">
        <v>6595</v>
      </c>
      <c r="E2092" s="39" t="s">
        <v>6596</v>
      </c>
      <c r="F2092" s="76" t="s">
        <v>2215</v>
      </c>
      <c r="G2092" s="76" t="s">
        <v>2202</v>
      </c>
      <c r="H2092" s="76">
        <v>5</v>
      </c>
      <c r="I2092" s="39"/>
      <c r="J2092" s="39" t="s">
        <v>2195</v>
      </c>
      <c r="K2092" s="76">
        <v>20</v>
      </c>
      <c r="L2092" s="40" t="s">
        <v>6594</v>
      </c>
      <c r="M2092" s="76" t="s">
        <v>6191</v>
      </c>
    </row>
    <row r="2093" spans="1:13" hidden="1">
      <c r="A2093" s="40" t="s">
        <v>6593</v>
      </c>
      <c r="B2093" s="536" t="s">
        <v>5530</v>
      </c>
      <c r="C2093" s="496"/>
      <c r="D2093" s="504" t="s">
        <v>5530</v>
      </c>
      <c r="E2093" s="496" t="s">
        <v>5531</v>
      </c>
      <c r="F2093" s="76" t="s">
        <v>2193</v>
      </c>
      <c r="G2093" s="76" t="s">
        <v>2202</v>
      </c>
      <c r="H2093" s="76">
        <v>2</v>
      </c>
      <c r="I2093" s="496"/>
      <c r="J2093" s="39" t="s">
        <v>2195</v>
      </c>
      <c r="K2093" s="504">
        <v>21</v>
      </c>
      <c r="L2093" s="40" t="s">
        <v>6594</v>
      </c>
      <c r="M2093" s="76" t="s">
        <v>5532</v>
      </c>
    </row>
    <row r="2094" spans="1:13" hidden="1">
      <c r="A2094" s="40" t="s">
        <v>6593</v>
      </c>
      <c r="B2094" s="536" t="s">
        <v>5524</v>
      </c>
      <c r="C2094" s="496"/>
      <c r="D2094" s="504" t="s">
        <v>5524</v>
      </c>
      <c r="E2094" s="496" t="s">
        <v>5525</v>
      </c>
      <c r="F2094" s="504" t="s">
        <v>2193</v>
      </c>
      <c r="G2094" s="76" t="s">
        <v>2202</v>
      </c>
      <c r="H2094" s="504">
        <v>1</v>
      </c>
      <c r="I2094" s="496"/>
      <c r="J2094" s="39" t="s">
        <v>2195</v>
      </c>
      <c r="K2094" s="504">
        <v>22</v>
      </c>
      <c r="L2094" s="40" t="s">
        <v>6594</v>
      </c>
      <c r="M2094" s="504" t="s">
        <v>5526</v>
      </c>
    </row>
    <row r="2095" spans="1:13" hidden="1">
      <c r="A2095" s="40" t="s">
        <v>6593</v>
      </c>
      <c r="B2095" s="536"/>
      <c r="C2095" s="496"/>
      <c r="D2095" s="504"/>
      <c r="E2095" s="496" t="s">
        <v>6192</v>
      </c>
      <c r="F2095" s="504" t="s">
        <v>2193</v>
      </c>
      <c r="G2095" s="76" t="s">
        <v>2202</v>
      </c>
      <c r="H2095" s="504">
        <v>1</v>
      </c>
      <c r="I2095" s="496"/>
      <c r="J2095" s="39" t="s">
        <v>2195</v>
      </c>
      <c r="K2095" s="76">
        <v>23</v>
      </c>
      <c r="L2095" s="40" t="s">
        <v>6594</v>
      </c>
      <c r="M2095" s="504" t="s">
        <v>6193</v>
      </c>
    </row>
    <row r="2096" spans="1:13" hidden="1">
      <c r="A2096" s="40" t="s">
        <v>6593</v>
      </c>
      <c r="B2096" s="536" t="s">
        <v>5455</v>
      </c>
      <c r="C2096" s="496"/>
      <c r="D2096" s="504" t="s">
        <v>5455</v>
      </c>
      <c r="E2096" s="60" t="s">
        <v>5456</v>
      </c>
      <c r="F2096" s="504" t="s">
        <v>2193</v>
      </c>
      <c r="G2096" s="76" t="s">
        <v>2202</v>
      </c>
      <c r="H2096" s="504">
        <v>15</v>
      </c>
      <c r="I2096" s="496"/>
      <c r="J2096" s="39" t="s">
        <v>2195</v>
      </c>
      <c r="K2096" s="76">
        <v>24</v>
      </c>
      <c r="L2096" s="40" t="s">
        <v>6594</v>
      </c>
      <c r="M2096" s="504" t="s">
        <v>5457</v>
      </c>
    </row>
    <row r="2097" spans="1:13" hidden="1">
      <c r="A2097" s="40" t="s">
        <v>6593</v>
      </c>
      <c r="B2097" s="536" t="s">
        <v>6194</v>
      </c>
      <c r="C2097" s="496"/>
      <c r="D2097" s="504" t="s">
        <v>6194</v>
      </c>
      <c r="E2097" s="496" t="s">
        <v>6195</v>
      </c>
      <c r="F2097" s="504" t="s">
        <v>2193</v>
      </c>
      <c r="G2097" s="10" t="s">
        <v>2194</v>
      </c>
      <c r="H2097" s="504">
        <v>8</v>
      </c>
      <c r="I2097" s="496"/>
      <c r="J2097" s="39" t="s">
        <v>2195</v>
      </c>
      <c r="K2097" s="76">
        <v>25</v>
      </c>
      <c r="L2097" s="40" t="s">
        <v>6594</v>
      </c>
      <c r="M2097" s="504" t="s">
        <v>6196</v>
      </c>
    </row>
    <row r="2098" spans="1:13" hidden="1">
      <c r="A2098" s="40" t="s">
        <v>6593</v>
      </c>
      <c r="B2098" s="536" t="s">
        <v>6197</v>
      </c>
      <c r="C2098" s="39"/>
      <c r="D2098" s="504" t="s">
        <v>6197</v>
      </c>
      <c r="E2098" s="39" t="s">
        <v>6198</v>
      </c>
      <c r="F2098" s="504" t="s">
        <v>2215</v>
      </c>
      <c r="G2098" s="10" t="s">
        <v>2194</v>
      </c>
      <c r="H2098" s="504">
        <v>8</v>
      </c>
      <c r="I2098" s="39"/>
      <c r="J2098" s="39" t="s">
        <v>2195</v>
      </c>
      <c r="K2098" s="76">
        <v>26</v>
      </c>
      <c r="L2098" s="40" t="s">
        <v>6594</v>
      </c>
      <c r="M2098" s="504" t="s">
        <v>6199</v>
      </c>
    </row>
    <row r="2099" spans="1:13" hidden="1">
      <c r="A2099" s="40" t="s">
        <v>6593</v>
      </c>
      <c r="B2099" s="536" t="s">
        <v>6200</v>
      </c>
      <c r="C2099" s="39"/>
      <c r="D2099" s="504" t="s">
        <v>6200</v>
      </c>
      <c r="E2099" s="39" t="s">
        <v>6201</v>
      </c>
      <c r="F2099" s="76" t="s">
        <v>2215</v>
      </c>
      <c r="G2099" s="76" t="s">
        <v>2231</v>
      </c>
      <c r="H2099" s="76" t="s">
        <v>5750</v>
      </c>
      <c r="I2099" s="39"/>
      <c r="J2099" s="39" t="s">
        <v>2195</v>
      </c>
      <c r="K2099" s="76">
        <v>27</v>
      </c>
      <c r="L2099" s="40" t="s">
        <v>6594</v>
      </c>
      <c r="M2099" s="76" t="s">
        <v>6202</v>
      </c>
    </row>
    <row r="2100" spans="1:13" hidden="1">
      <c r="A2100" s="40" t="s">
        <v>6593</v>
      </c>
      <c r="B2100" s="536" t="s">
        <v>6203</v>
      </c>
      <c r="C2100" s="39"/>
      <c r="D2100" s="504" t="s">
        <v>6203</v>
      </c>
      <c r="E2100" s="39" t="s">
        <v>6204</v>
      </c>
      <c r="F2100" s="76" t="s">
        <v>2215</v>
      </c>
      <c r="G2100" s="76" t="s">
        <v>2231</v>
      </c>
      <c r="H2100" s="76" t="s">
        <v>5750</v>
      </c>
      <c r="I2100" s="39"/>
      <c r="J2100" s="39" t="s">
        <v>2195</v>
      </c>
      <c r="K2100" s="504">
        <v>28</v>
      </c>
      <c r="L2100" s="40" t="s">
        <v>6594</v>
      </c>
      <c r="M2100" s="76" t="s">
        <v>6205</v>
      </c>
    </row>
    <row r="2101" spans="1:13" hidden="1">
      <c r="A2101" s="40" t="s">
        <v>6593</v>
      </c>
      <c r="B2101" s="536" t="s">
        <v>6206</v>
      </c>
      <c r="C2101" s="39"/>
      <c r="D2101" s="504" t="s">
        <v>6206</v>
      </c>
      <c r="E2101" s="39" t="s">
        <v>6207</v>
      </c>
      <c r="F2101" s="76" t="s">
        <v>2215</v>
      </c>
      <c r="G2101" s="76" t="s">
        <v>2202</v>
      </c>
      <c r="H2101" s="76">
        <v>16</v>
      </c>
      <c r="I2101" s="39"/>
      <c r="J2101" s="39" t="s">
        <v>2195</v>
      </c>
      <c r="K2101" s="504">
        <v>29</v>
      </c>
      <c r="L2101" s="40" t="s">
        <v>6594</v>
      </c>
      <c r="M2101" s="76" t="s">
        <v>6208</v>
      </c>
    </row>
    <row r="2102" spans="1:13" hidden="1">
      <c r="A2102" s="40" t="s">
        <v>6593</v>
      </c>
      <c r="B2102" s="536" t="s">
        <v>6209</v>
      </c>
      <c r="C2102" s="39"/>
      <c r="D2102" s="504" t="s">
        <v>6209</v>
      </c>
      <c r="E2102" s="39" t="s">
        <v>6210</v>
      </c>
      <c r="F2102" s="76" t="s">
        <v>2215</v>
      </c>
      <c r="G2102" s="76" t="s">
        <v>2202</v>
      </c>
      <c r="H2102" s="76">
        <v>1000</v>
      </c>
      <c r="I2102" s="39"/>
      <c r="J2102" s="39" t="s">
        <v>2195</v>
      </c>
      <c r="K2102" s="76">
        <v>30</v>
      </c>
      <c r="L2102" s="40" t="s">
        <v>6594</v>
      </c>
      <c r="M2102" s="76" t="s">
        <v>6211</v>
      </c>
    </row>
    <row r="2103" spans="1:13" hidden="1">
      <c r="A2103" s="40" t="s">
        <v>6593</v>
      </c>
      <c r="B2103" s="536" t="s">
        <v>6212</v>
      </c>
      <c r="C2103" s="39"/>
      <c r="D2103" s="504" t="s">
        <v>6212</v>
      </c>
      <c r="E2103" s="39" t="s">
        <v>6213</v>
      </c>
      <c r="F2103" s="76" t="s">
        <v>2215</v>
      </c>
      <c r="G2103" s="76" t="s">
        <v>2202</v>
      </c>
      <c r="H2103" s="76">
        <v>12</v>
      </c>
      <c r="I2103" s="39"/>
      <c r="J2103" s="39" t="s">
        <v>2195</v>
      </c>
      <c r="K2103" s="504">
        <v>31</v>
      </c>
      <c r="L2103" s="40" t="s">
        <v>6594</v>
      </c>
      <c r="M2103" s="76" t="s">
        <v>6214</v>
      </c>
    </row>
    <row r="2104" spans="1:13" hidden="1">
      <c r="A2104" s="40" t="s">
        <v>6593</v>
      </c>
      <c r="B2104" s="536" t="s">
        <v>6215</v>
      </c>
      <c r="C2104" s="39"/>
      <c r="D2104" s="504" t="s">
        <v>6215</v>
      </c>
      <c r="E2104" s="39" t="s">
        <v>6216</v>
      </c>
      <c r="F2104" s="76" t="s">
        <v>2215</v>
      </c>
      <c r="G2104" s="76" t="s">
        <v>2202</v>
      </c>
      <c r="H2104" s="76">
        <v>60</v>
      </c>
      <c r="I2104" s="39"/>
      <c r="J2104" s="39" t="s">
        <v>2195</v>
      </c>
      <c r="K2104" s="504">
        <v>32</v>
      </c>
      <c r="L2104" s="40" t="s">
        <v>6594</v>
      </c>
      <c r="M2104" s="76" t="s">
        <v>6217</v>
      </c>
    </row>
    <row r="2105" spans="1:13" hidden="1">
      <c r="A2105" s="40" t="s">
        <v>6593</v>
      </c>
      <c r="B2105" s="536" t="s">
        <v>6218</v>
      </c>
      <c r="C2105" s="39"/>
      <c r="D2105" s="504" t="s">
        <v>6218</v>
      </c>
      <c r="E2105" s="39" t="s">
        <v>6219</v>
      </c>
      <c r="F2105" s="76" t="s">
        <v>2215</v>
      </c>
      <c r="G2105" s="76" t="s">
        <v>2202</v>
      </c>
      <c r="H2105" s="76">
        <v>12</v>
      </c>
      <c r="I2105" s="39"/>
      <c r="J2105" s="39" t="s">
        <v>2195</v>
      </c>
      <c r="K2105" s="76">
        <v>33</v>
      </c>
      <c r="L2105" s="40" t="s">
        <v>6594</v>
      </c>
      <c r="M2105" s="76" t="s">
        <v>6220</v>
      </c>
    </row>
    <row r="2106" spans="1:13" hidden="1">
      <c r="A2106" s="40" t="s">
        <v>6593</v>
      </c>
      <c r="B2106" s="536" t="s">
        <v>6221</v>
      </c>
      <c r="C2106" s="39"/>
      <c r="D2106" s="504" t="s">
        <v>6221</v>
      </c>
      <c r="E2106" s="39" t="s">
        <v>6222</v>
      </c>
      <c r="F2106" s="76" t="s">
        <v>2215</v>
      </c>
      <c r="G2106" s="76" t="s">
        <v>2202</v>
      </c>
      <c r="H2106" s="76">
        <v>60</v>
      </c>
      <c r="I2106" s="39"/>
      <c r="J2106" s="39" t="s">
        <v>2195</v>
      </c>
      <c r="K2106" s="76">
        <v>34</v>
      </c>
      <c r="L2106" s="40" t="s">
        <v>6594</v>
      </c>
      <c r="M2106" s="76" t="s">
        <v>6223</v>
      </c>
    </row>
    <row r="2107" spans="1:13" hidden="1">
      <c r="A2107" s="40" t="s">
        <v>6593</v>
      </c>
      <c r="B2107" s="536" t="s">
        <v>514</v>
      </c>
      <c r="C2107" s="39"/>
      <c r="D2107" s="504" t="s">
        <v>514</v>
      </c>
      <c r="E2107" s="39" t="s">
        <v>287</v>
      </c>
      <c r="F2107" s="76" t="s">
        <v>2215</v>
      </c>
      <c r="G2107" s="76" t="s">
        <v>2202</v>
      </c>
      <c r="H2107" s="76">
        <v>16</v>
      </c>
      <c r="I2107" s="39"/>
      <c r="J2107" s="39" t="s">
        <v>2195</v>
      </c>
      <c r="K2107" s="76">
        <v>35</v>
      </c>
      <c r="L2107" s="40" t="s">
        <v>6594</v>
      </c>
      <c r="M2107" s="76" t="s">
        <v>6224</v>
      </c>
    </row>
    <row r="2108" spans="1:13" hidden="1">
      <c r="A2108" s="40" t="s">
        <v>6593</v>
      </c>
      <c r="B2108" s="536" t="s">
        <v>6225</v>
      </c>
      <c r="C2108" s="39"/>
      <c r="D2108" s="504" t="s">
        <v>6225</v>
      </c>
      <c r="E2108" s="39" t="s">
        <v>6226</v>
      </c>
      <c r="F2108" s="76" t="s">
        <v>2215</v>
      </c>
      <c r="G2108" s="76" t="s">
        <v>2202</v>
      </c>
      <c r="H2108" s="76">
        <v>12</v>
      </c>
      <c r="I2108" s="39"/>
      <c r="J2108" s="39" t="s">
        <v>2195</v>
      </c>
      <c r="K2108" s="76">
        <v>36</v>
      </c>
      <c r="L2108" s="40" t="s">
        <v>6594</v>
      </c>
      <c r="M2108" s="76" t="s">
        <v>6227</v>
      </c>
    </row>
    <row r="2109" spans="1:13" hidden="1">
      <c r="A2109" s="40" t="s">
        <v>6593</v>
      </c>
      <c r="B2109" s="536" t="s">
        <v>6597</v>
      </c>
      <c r="C2109" s="39"/>
      <c r="D2109" s="504" t="s">
        <v>6597</v>
      </c>
      <c r="E2109" s="39" t="s">
        <v>6598</v>
      </c>
      <c r="F2109" s="76" t="s">
        <v>2215</v>
      </c>
      <c r="G2109" s="76" t="s">
        <v>2202</v>
      </c>
      <c r="H2109" s="76">
        <v>60</v>
      </c>
      <c r="I2109" s="39"/>
      <c r="J2109" s="39" t="s">
        <v>2195</v>
      </c>
      <c r="K2109" s="76">
        <v>37</v>
      </c>
      <c r="L2109" s="40" t="s">
        <v>6594</v>
      </c>
      <c r="M2109" s="76" t="s">
        <v>6230</v>
      </c>
    </row>
    <row r="2110" spans="1:13" hidden="1">
      <c r="A2110" s="40" t="s">
        <v>6593</v>
      </c>
      <c r="B2110" s="536" t="s">
        <v>6231</v>
      </c>
      <c r="C2110" s="39"/>
      <c r="D2110" s="504" t="s">
        <v>6231</v>
      </c>
      <c r="E2110" s="39" t="s">
        <v>6232</v>
      </c>
      <c r="F2110" s="76" t="s">
        <v>2215</v>
      </c>
      <c r="G2110" s="76" t="s">
        <v>2202</v>
      </c>
      <c r="H2110" s="76">
        <v>16</v>
      </c>
      <c r="I2110" s="39"/>
      <c r="J2110" s="39" t="s">
        <v>2195</v>
      </c>
      <c r="K2110" s="504">
        <v>38</v>
      </c>
      <c r="L2110" s="40" t="s">
        <v>6594</v>
      </c>
      <c r="M2110" s="76" t="s">
        <v>6233</v>
      </c>
    </row>
    <row r="2111" spans="1:13" hidden="1">
      <c r="A2111" s="40" t="s">
        <v>6593</v>
      </c>
      <c r="B2111" s="536" t="s">
        <v>5527</v>
      </c>
      <c r="C2111" s="39"/>
      <c r="D2111" s="504" t="s">
        <v>5527</v>
      </c>
      <c r="E2111" s="39" t="s">
        <v>5528</v>
      </c>
      <c r="F2111" s="76" t="s">
        <v>2215</v>
      </c>
      <c r="G2111" s="76" t="s">
        <v>2202</v>
      </c>
      <c r="H2111" s="76">
        <v>2</v>
      </c>
      <c r="I2111" s="39"/>
      <c r="J2111" s="39" t="s">
        <v>2195</v>
      </c>
      <c r="K2111" s="504">
        <v>39</v>
      </c>
      <c r="L2111" s="40" t="s">
        <v>6594</v>
      </c>
      <c r="M2111" s="76" t="s">
        <v>5529</v>
      </c>
    </row>
    <row r="2112" spans="1:13" hidden="1">
      <c r="A2112" s="40" t="s">
        <v>6593</v>
      </c>
      <c r="B2112" s="536" t="s">
        <v>6234</v>
      </c>
      <c r="C2112" s="39"/>
      <c r="D2112" s="504" t="s">
        <v>6234</v>
      </c>
      <c r="E2112" s="39" t="s">
        <v>6599</v>
      </c>
      <c r="F2112" s="76" t="s">
        <v>2215</v>
      </c>
      <c r="G2112" s="76" t="s">
        <v>2202</v>
      </c>
      <c r="H2112" s="76">
        <v>2</v>
      </c>
      <c r="I2112" s="39"/>
      <c r="J2112" s="39" t="s">
        <v>2195</v>
      </c>
      <c r="K2112" s="76">
        <v>40</v>
      </c>
      <c r="L2112" s="40" t="s">
        <v>6594</v>
      </c>
      <c r="M2112" s="76" t="s">
        <v>6236</v>
      </c>
    </row>
    <row r="2113" spans="1:13" hidden="1">
      <c r="A2113" s="40" t="s">
        <v>6593</v>
      </c>
      <c r="B2113" s="536" t="s">
        <v>6237</v>
      </c>
      <c r="C2113" s="39"/>
      <c r="D2113" s="504" t="s">
        <v>6237</v>
      </c>
      <c r="E2113" s="39" t="s">
        <v>6238</v>
      </c>
      <c r="F2113" s="76" t="s">
        <v>2215</v>
      </c>
      <c r="G2113" s="76" t="s">
        <v>2202</v>
      </c>
      <c r="H2113" s="76">
        <v>100</v>
      </c>
      <c r="I2113" s="39"/>
      <c r="J2113" s="39" t="s">
        <v>2195</v>
      </c>
      <c r="K2113" s="504">
        <v>41</v>
      </c>
      <c r="L2113" s="40" t="s">
        <v>6594</v>
      </c>
      <c r="M2113" s="76" t="s">
        <v>6239</v>
      </c>
    </row>
    <row r="2114" spans="1:13" hidden="1">
      <c r="A2114" s="40" t="s">
        <v>6593</v>
      </c>
      <c r="B2114" s="536"/>
      <c r="C2114" s="39"/>
      <c r="D2114" s="504"/>
      <c r="E2114" s="39" t="s">
        <v>6240</v>
      </c>
      <c r="F2114" s="76" t="s">
        <v>2215</v>
      </c>
      <c r="G2114" s="76" t="s">
        <v>2202</v>
      </c>
      <c r="H2114" s="76">
        <v>60</v>
      </c>
      <c r="I2114" s="39"/>
      <c r="J2114" s="39" t="s">
        <v>2195</v>
      </c>
      <c r="K2114" s="504">
        <v>42</v>
      </c>
      <c r="L2114" s="40" t="s">
        <v>6594</v>
      </c>
      <c r="M2114" s="76" t="s">
        <v>6241</v>
      </c>
    </row>
    <row r="2115" spans="1:13" hidden="1">
      <c r="A2115" s="40" t="s">
        <v>6593</v>
      </c>
      <c r="B2115" s="536" t="s">
        <v>6107</v>
      </c>
      <c r="C2115" s="39"/>
      <c r="D2115" s="504" t="s">
        <v>6107</v>
      </c>
      <c r="E2115" s="39" t="s">
        <v>6108</v>
      </c>
      <c r="F2115" s="76" t="s">
        <v>2215</v>
      </c>
      <c r="G2115" s="10" t="s">
        <v>2194</v>
      </c>
      <c r="H2115" s="76">
        <v>8</v>
      </c>
      <c r="I2115" s="39"/>
      <c r="J2115" s="39" t="s">
        <v>2195</v>
      </c>
      <c r="K2115" s="76">
        <v>43</v>
      </c>
      <c r="L2115" s="40" t="s">
        <v>6594</v>
      </c>
      <c r="M2115" s="76" t="s">
        <v>6242</v>
      </c>
    </row>
    <row r="2116" spans="1:13" hidden="1">
      <c r="A2116" s="40" t="s">
        <v>6593</v>
      </c>
      <c r="B2116" s="536"/>
      <c r="C2116" s="39"/>
      <c r="D2116" s="504"/>
      <c r="E2116" s="39" t="s">
        <v>1364</v>
      </c>
      <c r="F2116" s="76" t="s">
        <v>2193</v>
      </c>
      <c r="G2116" s="76" t="s">
        <v>2231</v>
      </c>
      <c r="H2116" s="76" t="s">
        <v>5750</v>
      </c>
      <c r="I2116" s="39"/>
      <c r="J2116" s="39" t="s">
        <v>2195</v>
      </c>
      <c r="K2116" s="76">
        <v>44</v>
      </c>
      <c r="L2116" s="40" t="s">
        <v>6594</v>
      </c>
      <c r="M2116" s="76" t="s">
        <v>5380</v>
      </c>
    </row>
    <row r="2117" spans="1:13" hidden="1">
      <c r="A2117" s="40" t="s">
        <v>6593</v>
      </c>
      <c r="B2117" s="536" t="s">
        <v>6243</v>
      </c>
      <c r="C2117" s="39"/>
      <c r="D2117" s="504" t="s">
        <v>6243</v>
      </c>
      <c r="E2117" s="39" t="s">
        <v>6244</v>
      </c>
      <c r="F2117" s="76" t="s">
        <v>2215</v>
      </c>
      <c r="G2117" s="76" t="s">
        <v>2231</v>
      </c>
      <c r="H2117" s="76" t="s">
        <v>5400</v>
      </c>
      <c r="I2117" s="39"/>
      <c r="J2117" s="39" t="s">
        <v>2195</v>
      </c>
      <c r="K2117" s="76">
        <v>45</v>
      </c>
      <c r="L2117" s="40" t="s">
        <v>6594</v>
      </c>
      <c r="M2117" s="76" t="s">
        <v>6245</v>
      </c>
    </row>
    <row r="2118" spans="1:13" hidden="1">
      <c r="A2118" s="40" t="s">
        <v>6593</v>
      </c>
      <c r="B2118" s="536" t="s">
        <v>6246</v>
      </c>
      <c r="C2118" s="39"/>
      <c r="D2118" s="504" t="s">
        <v>6246</v>
      </c>
      <c r="E2118" s="39" t="s">
        <v>6247</v>
      </c>
      <c r="F2118" s="76" t="s">
        <v>2215</v>
      </c>
      <c r="G2118" s="76" t="s">
        <v>2231</v>
      </c>
      <c r="H2118" s="76" t="s">
        <v>5750</v>
      </c>
      <c r="I2118" s="39"/>
      <c r="J2118" s="39" t="s">
        <v>2195</v>
      </c>
      <c r="K2118" s="76">
        <v>46</v>
      </c>
      <c r="L2118" s="40" t="s">
        <v>6594</v>
      </c>
      <c r="M2118" s="76" t="s">
        <v>6248</v>
      </c>
    </row>
    <row r="2119" spans="1:13" hidden="1">
      <c r="A2119" s="40" t="s">
        <v>6593</v>
      </c>
      <c r="B2119" s="536" t="s">
        <v>6249</v>
      </c>
      <c r="C2119" s="39"/>
      <c r="D2119" s="504" t="s">
        <v>6249</v>
      </c>
      <c r="E2119" s="39" t="s">
        <v>6250</v>
      </c>
      <c r="F2119" s="76" t="s">
        <v>2215</v>
      </c>
      <c r="G2119" s="76" t="s">
        <v>2231</v>
      </c>
      <c r="H2119" s="76" t="s">
        <v>5750</v>
      </c>
      <c r="I2119" s="39"/>
      <c r="J2119" s="39" t="s">
        <v>2195</v>
      </c>
      <c r="K2119" s="76">
        <v>47</v>
      </c>
      <c r="L2119" s="40" t="s">
        <v>6594</v>
      </c>
      <c r="M2119" s="76" t="s">
        <v>6251</v>
      </c>
    </row>
    <row r="2120" spans="1:13" hidden="1">
      <c r="A2120" s="40" t="s">
        <v>6593</v>
      </c>
      <c r="B2120" s="536" t="s">
        <v>6252</v>
      </c>
      <c r="C2120" s="39"/>
      <c r="D2120" s="504" t="s">
        <v>6252</v>
      </c>
      <c r="E2120" s="39" t="s">
        <v>6253</v>
      </c>
      <c r="F2120" s="76" t="s">
        <v>2215</v>
      </c>
      <c r="G2120" s="76" t="s">
        <v>2231</v>
      </c>
      <c r="H2120" s="76" t="s">
        <v>5400</v>
      </c>
      <c r="I2120" s="39"/>
      <c r="J2120" s="39" t="s">
        <v>2195</v>
      </c>
      <c r="K2120" s="504">
        <v>48</v>
      </c>
      <c r="L2120" s="40" t="s">
        <v>6594</v>
      </c>
      <c r="M2120" s="76" t="s">
        <v>6254</v>
      </c>
    </row>
    <row r="2121" spans="1:13" hidden="1">
      <c r="A2121" s="40" t="s">
        <v>6593</v>
      </c>
      <c r="B2121" s="536" t="s">
        <v>480</v>
      </c>
      <c r="C2121" s="39"/>
      <c r="D2121" s="504" t="s">
        <v>480</v>
      </c>
      <c r="E2121" s="39" t="s">
        <v>267</v>
      </c>
      <c r="F2121" s="76" t="s">
        <v>2215</v>
      </c>
      <c r="G2121" s="76" t="s">
        <v>2231</v>
      </c>
      <c r="H2121" s="76" t="s">
        <v>5266</v>
      </c>
      <c r="I2121" s="39"/>
      <c r="J2121" s="39" t="s">
        <v>2195</v>
      </c>
      <c r="K2121" s="504">
        <v>49</v>
      </c>
      <c r="L2121" s="40" t="s">
        <v>6594</v>
      </c>
      <c r="M2121" s="76" t="s">
        <v>6255</v>
      </c>
    </row>
    <row r="2122" spans="1:13" hidden="1">
      <c r="A2122" s="40" t="s">
        <v>6593</v>
      </c>
      <c r="B2122" s="536" t="s">
        <v>6256</v>
      </c>
      <c r="C2122" s="39"/>
      <c r="D2122" s="504" t="s">
        <v>6256</v>
      </c>
      <c r="E2122" s="39" t="s">
        <v>6257</v>
      </c>
      <c r="F2122" s="76" t="s">
        <v>2215</v>
      </c>
      <c r="G2122" s="76" t="s">
        <v>2231</v>
      </c>
      <c r="H2122" s="76" t="s">
        <v>5266</v>
      </c>
      <c r="I2122" s="39"/>
      <c r="J2122" s="39" t="s">
        <v>2195</v>
      </c>
      <c r="K2122" s="76">
        <v>50</v>
      </c>
      <c r="L2122" s="40" t="s">
        <v>6594</v>
      </c>
      <c r="M2122" s="76" t="s">
        <v>6258</v>
      </c>
    </row>
    <row r="2123" spans="1:13" hidden="1">
      <c r="A2123" s="40" t="s">
        <v>6593</v>
      </c>
      <c r="B2123" s="536" t="s">
        <v>6259</v>
      </c>
      <c r="C2123" s="39"/>
      <c r="D2123" s="504" t="s">
        <v>6259</v>
      </c>
      <c r="E2123" s="39" t="s">
        <v>6260</v>
      </c>
      <c r="F2123" s="76" t="s">
        <v>2215</v>
      </c>
      <c r="G2123" s="76" t="s">
        <v>2231</v>
      </c>
      <c r="H2123" s="76" t="s">
        <v>5266</v>
      </c>
      <c r="I2123" s="39"/>
      <c r="J2123" s="39" t="s">
        <v>2195</v>
      </c>
      <c r="K2123" s="504">
        <v>51</v>
      </c>
      <c r="L2123" s="40" t="s">
        <v>6594</v>
      </c>
      <c r="M2123" s="76" t="s">
        <v>6261</v>
      </c>
    </row>
    <row r="2124" spans="1:13" hidden="1">
      <c r="A2124" s="40" t="s">
        <v>6593</v>
      </c>
      <c r="B2124" s="536" t="s">
        <v>5446</v>
      </c>
      <c r="C2124" s="39"/>
      <c r="D2124" s="504" t="s">
        <v>5446</v>
      </c>
      <c r="E2124" s="39" t="s">
        <v>6262</v>
      </c>
      <c r="F2124" s="76" t="s">
        <v>2215</v>
      </c>
      <c r="G2124" s="76" t="s">
        <v>2231</v>
      </c>
      <c r="H2124" s="76" t="s">
        <v>5400</v>
      </c>
      <c r="I2124" s="39"/>
      <c r="J2124" s="39" t="s">
        <v>2195</v>
      </c>
      <c r="K2124" s="504">
        <v>52</v>
      </c>
      <c r="L2124" s="40" t="s">
        <v>6594</v>
      </c>
      <c r="M2124" s="76" t="s">
        <v>6263</v>
      </c>
    </row>
    <row r="2125" spans="1:13" hidden="1">
      <c r="A2125" s="40" t="s">
        <v>6593</v>
      </c>
      <c r="B2125" s="536" t="s">
        <v>6264</v>
      </c>
      <c r="C2125" s="39"/>
      <c r="D2125" s="504" t="s">
        <v>6264</v>
      </c>
      <c r="E2125" s="39" t="s">
        <v>6265</v>
      </c>
      <c r="F2125" s="76" t="s">
        <v>2215</v>
      </c>
      <c r="G2125" s="76" t="s">
        <v>2231</v>
      </c>
      <c r="H2125" s="76" t="s">
        <v>5400</v>
      </c>
      <c r="I2125" s="39"/>
      <c r="J2125" s="39" t="s">
        <v>2195</v>
      </c>
      <c r="K2125" s="76">
        <v>53</v>
      </c>
      <c r="L2125" s="40" t="s">
        <v>6594</v>
      </c>
      <c r="M2125" s="76" t="s">
        <v>6266</v>
      </c>
    </row>
    <row r="2126" spans="1:13" hidden="1">
      <c r="A2126" s="40" t="s">
        <v>6593</v>
      </c>
      <c r="B2126" s="536" t="s">
        <v>6267</v>
      </c>
      <c r="C2126" s="39"/>
      <c r="D2126" s="504" t="s">
        <v>6267</v>
      </c>
      <c r="E2126" s="39" t="s">
        <v>6268</v>
      </c>
      <c r="F2126" s="76" t="s">
        <v>2193</v>
      </c>
      <c r="G2126" s="76" t="s">
        <v>2231</v>
      </c>
      <c r="H2126" s="76" t="s">
        <v>5750</v>
      </c>
      <c r="I2126" s="39"/>
      <c r="J2126" s="39" t="s">
        <v>2195</v>
      </c>
      <c r="K2126" s="76">
        <v>54</v>
      </c>
      <c r="L2126" s="40" t="s">
        <v>6594</v>
      </c>
      <c r="M2126" s="76" t="s">
        <v>6267</v>
      </c>
    </row>
    <row r="2127" spans="1:13" hidden="1">
      <c r="A2127" s="40" t="s">
        <v>6593</v>
      </c>
      <c r="B2127" s="536" t="s">
        <v>6269</v>
      </c>
      <c r="C2127" s="39"/>
      <c r="D2127" s="504" t="s">
        <v>6269</v>
      </c>
      <c r="E2127" s="39" t="s">
        <v>6270</v>
      </c>
      <c r="F2127" s="76" t="s">
        <v>2215</v>
      </c>
      <c r="G2127" s="76" t="s">
        <v>2231</v>
      </c>
      <c r="H2127" s="76" t="s">
        <v>5750</v>
      </c>
      <c r="I2127" s="39"/>
      <c r="J2127" s="39" t="s">
        <v>2195</v>
      </c>
      <c r="K2127" s="76">
        <v>55</v>
      </c>
      <c r="L2127" s="40" t="s">
        <v>6594</v>
      </c>
      <c r="M2127" s="76" t="s">
        <v>6269</v>
      </c>
    </row>
    <row r="2128" spans="1:13" hidden="1">
      <c r="A2128" s="40" t="s">
        <v>6593</v>
      </c>
      <c r="B2128" s="536" t="s">
        <v>6271</v>
      </c>
      <c r="C2128" s="39"/>
      <c r="D2128" s="504" t="s">
        <v>6271</v>
      </c>
      <c r="E2128" s="39" t="s">
        <v>6272</v>
      </c>
      <c r="F2128" s="76" t="s">
        <v>2215</v>
      </c>
      <c r="G2128" s="76" t="s">
        <v>2231</v>
      </c>
      <c r="H2128" s="76" t="s">
        <v>5266</v>
      </c>
      <c r="I2128" s="39"/>
      <c r="J2128" s="39" t="s">
        <v>2195</v>
      </c>
      <c r="K2128" s="76">
        <v>56</v>
      </c>
      <c r="L2128" s="40" t="s">
        <v>6594</v>
      </c>
      <c r="M2128" s="76" t="s">
        <v>6273</v>
      </c>
    </row>
    <row r="2129" spans="1:13" hidden="1">
      <c r="A2129" s="40" t="s">
        <v>6593</v>
      </c>
      <c r="B2129" s="536" t="s">
        <v>6274</v>
      </c>
      <c r="C2129" s="39"/>
      <c r="D2129" s="504" t="s">
        <v>6274</v>
      </c>
      <c r="E2129" s="39" t="s">
        <v>6275</v>
      </c>
      <c r="F2129" s="76" t="s">
        <v>2215</v>
      </c>
      <c r="G2129" s="76" t="s">
        <v>2231</v>
      </c>
      <c r="H2129" s="76" t="s">
        <v>5750</v>
      </c>
      <c r="I2129" s="39"/>
      <c r="J2129" s="39" t="s">
        <v>2195</v>
      </c>
      <c r="K2129" s="76">
        <v>57</v>
      </c>
      <c r="L2129" s="40" t="s">
        <v>6594</v>
      </c>
      <c r="M2129" s="76" t="s">
        <v>6276</v>
      </c>
    </row>
    <row r="2130" spans="1:13" hidden="1">
      <c r="A2130" s="40" t="s">
        <v>6593</v>
      </c>
      <c r="B2130" s="536" t="s">
        <v>1969</v>
      </c>
      <c r="C2130" s="39"/>
      <c r="D2130" s="504" t="s">
        <v>1969</v>
      </c>
      <c r="E2130" s="39" t="s">
        <v>1371</v>
      </c>
      <c r="F2130" s="76" t="s">
        <v>2215</v>
      </c>
      <c r="G2130" s="76" t="s">
        <v>2231</v>
      </c>
      <c r="H2130" s="76" t="s">
        <v>5266</v>
      </c>
      <c r="I2130" s="39"/>
      <c r="J2130" s="39" t="s">
        <v>2195</v>
      </c>
      <c r="K2130" s="504">
        <v>58</v>
      </c>
      <c r="L2130" s="40" t="s">
        <v>6594</v>
      </c>
      <c r="M2130" s="76" t="s">
        <v>5293</v>
      </c>
    </row>
    <row r="2131" spans="1:13" hidden="1">
      <c r="A2131" s="40" t="s">
        <v>6593</v>
      </c>
      <c r="B2131" s="536" t="s">
        <v>6277</v>
      </c>
      <c r="C2131" s="39"/>
      <c r="D2131" s="504" t="s">
        <v>6277</v>
      </c>
      <c r="E2131" s="39" t="s">
        <v>6278</v>
      </c>
      <c r="F2131" s="76" t="s">
        <v>2215</v>
      </c>
      <c r="G2131" s="76" t="s">
        <v>2231</v>
      </c>
      <c r="H2131" s="76" t="s">
        <v>5266</v>
      </c>
      <c r="I2131" s="39"/>
      <c r="J2131" s="39" t="s">
        <v>2195</v>
      </c>
      <c r="K2131" s="504">
        <v>59</v>
      </c>
      <c r="L2131" s="40" t="s">
        <v>6594</v>
      </c>
      <c r="M2131" s="76" t="s">
        <v>6279</v>
      </c>
    </row>
    <row r="2132" spans="1:13" hidden="1">
      <c r="A2132" s="40" t="s">
        <v>6593</v>
      </c>
      <c r="B2132" s="536"/>
      <c r="C2132" s="39"/>
      <c r="D2132" s="504"/>
      <c r="E2132" s="39" t="s">
        <v>6280</v>
      </c>
      <c r="F2132" s="76" t="s">
        <v>2215</v>
      </c>
      <c r="G2132" s="76" t="s">
        <v>2202</v>
      </c>
      <c r="H2132" s="76">
        <v>60</v>
      </c>
      <c r="I2132" s="39"/>
      <c r="J2132" s="39" t="s">
        <v>2195</v>
      </c>
      <c r="K2132" s="76">
        <v>60</v>
      </c>
      <c r="L2132" s="40" t="s">
        <v>6594</v>
      </c>
      <c r="M2132" s="76" t="s">
        <v>6281</v>
      </c>
    </row>
    <row r="2133" spans="1:13" hidden="1">
      <c r="A2133" s="40" t="s">
        <v>6593</v>
      </c>
      <c r="B2133" s="536" t="s">
        <v>6282</v>
      </c>
      <c r="C2133" s="39"/>
      <c r="D2133" s="504" t="s">
        <v>6282</v>
      </c>
      <c r="E2133" s="39" t="s">
        <v>6283</v>
      </c>
      <c r="F2133" s="76" t="s">
        <v>2193</v>
      </c>
      <c r="G2133" s="76" t="s">
        <v>2228</v>
      </c>
      <c r="H2133" s="76">
        <v>1</v>
      </c>
      <c r="I2133" s="39"/>
      <c r="J2133" s="39" t="s">
        <v>2195</v>
      </c>
      <c r="K2133" s="504">
        <v>61</v>
      </c>
      <c r="L2133" s="40" t="s">
        <v>6594</v>
      </c>
      <c r="M2133" s="76" t="s">
        <v>6284</v>
      </c>
    </row>
    <row r="2134" spans="1:13" hidden="1">
      <c r="A2134" s="40" t="s">
        <v>6593</v>
      </c>
      <c r="B2134" s="536" t="s">
        <v>1624</v>
      </c>
      <c r="C2134" s="39"/>
      <c r="D2134" s="504" t="s">
        <v>1624</v>
      </c>
      <c r="E2134" s="39" t="s">
        <v>902</v>
      </c>
      <c r="F2134" s="76" t="s">
        <v>2193</v>
      </c>
      <c r="G2134" s="76" t="s">
        <v>2202</v>
      </c>
      <c r="H2134" s="76">
        <v>1</v>
      </c>
      <c r="I2134" s="39"/>
      <c r="J2134" s="39" t="s">
        <v>2195</v>
      </c>
      <c r="K2134" s="504">
        <v>62</v>
      </c>
      <c r="L2134" s="40" t="s">
        <v>6594</v>
      </c>
      <c r="M2134" s="76" t="s">
        <v>5291</v>
      </c>
    </row>
    <row r="2135" spans="1:13" hidden="1">
      <c r="A2135" s="40" t="s">
        <v>6593</v>
      </c>
      <c r="B2135" s="536" t="s">
        <v>6285</v>
      </c>
      <c r="C2135" s="39"/>
      <c r="D2135" s="504" t="s">
        <v>6285</v>
      </c>
      <c r="E2135" s="39" t="s">
        <v>6286</v>
      </c>
      <c r="F2135" s="76" t="s">
        <v>2215</v>
      </c>
      <c r="G2135" s="76" t="s">
        <v>2202</v>
      </c>
      <c r="H2135" s="76">
        <v>1</v>
      </c>
      <c r="I2135" s="39"/>
      <c r="J2135" s="39" t="s">
        <v>2195</v>
      </c>
      <c r="K2135" s="76">
        <v>63</v>
      </c>
      <c r="L2135" s="40" t="s">
        <v>6594</v>
      </c>
      <c r="M2135" s="76" t="s">
        <v>6287</v>
      </c>
    </row>
    <row r="2136" spans="1:13" hidden="1">
      <c r="A2136" s="40" t="s">
        <v>6593</v>
      </c>
      <c r="B2136" s="536" t="s">
        <v>6288</v>
      </c>
      <c r="C2136" s="39"/>
      <c r="D2136" s="504" t="s">
        <v>6288</v>
      </c>
      <c r="E2136" s="39" t="s">
        <v>6289</v>
      </c>
      <c r="F2136" s="76" t="s">
        <v>2193</v>
      </c>
      <c r="G2136" s="76" t="s">
        <v>2202</v>
      </c>
      <c r="H2136" s="76">
        <v>1</v>
      </c>
      <c r="I2136" s="39"/>
      <c r="J2136" s="39" t="s">
        <v>2195</v>
      </c>
      <c r="K2136" s="76">
        <v>64</v>
      </c>
      <c r="L2136" s="40" t="s">
        <v>6594</v>
      </c>
      <c r="M2136" s="76" t="s">
        <v>6290</v>
      </c>
    </row>
    <row r="2137" spans="1:13" hidden="1">
      <c r="A2137" s="40" t="s">
        <v>6593</v>
      </c>
      <c r="B2137" s="536" t="s">
        <v>562</v>
      </c>
      <c r="C2137" s="39"/>
      <c r="D2137" s="504" t="s">
        <v>562</v>
      </c>
      <c r="E2137" s="39" t="s">
        <v>307</v>
      </c>
      <c r="F2137" s="76" t="s">
        <v>2193</v>
      </c>
      <c r="G2137" s="76" t="s">
        <v>2202</v>
      </c>
      <c r="H2137" s="76">
        <v>1</v>
      </c>
      <c r="I2137" s="39"/>
      <c r="J2137" s="39" t="s">
        <v>2195</v>
      </c>
      <c r="K2137" s="76">
        <v>65</v>
      </c>
      <c r="L2137" s="40" t="s">
        <v>6594</v>
      </c>
      <c r="M2137" s="76" t="s">
        <v>6291</v>
      </c>
    </row>
    <row r="2138" spans="1:13" hidden="1">
      <c r="A2138" s="40" t="s">
        <v>6593</v>
      </c>
      <c r="B2138" s="536" t="s">
        <v>6292</v>
      </c>
      <c r="C2138" s="39"/>
      <c r="D2138" s="504" t="s">
        <v>6292</v>
      </c>
      <c r="E2138" s="39" t="s">
        <v>6293</v>
      </c>
      <c r="F2138" s="76" t="s">
        <v>2215</v>
      </c>
      <c r="G2138" s="76" t="s">
        <v>2202</v>
      </c>
      <c r="H2138" s="76">
        <v>2</v>
      </c>
      <c r="I2138" s="39"/>
      <c r="J2138" s="39" t="s">
        <v>2195</v>
      </c>
      <c r="K2138" s="76">
        <v>66</v>
      </c>
      <c r="L2138" s="40" t="s">
        <v>6594</v>
      </c>
      <c r="M2138" s="76" t="s">
        <v>6294</v>
      </c>
    </row>
    <row r="2139" spans="1:13" hidden="1">
      <c r="A2139" s="40" t="s">
        <v>6593</v>
      </c>
      <c r="B2139" s="536" t="s">
        <v>145</v>
      </c>
      <c r="C2139" s="39"/>
      <c r="D2139" s="504" t="s">
        <v>145</v>
      </c>
      <c r="E2139" s="60" t="s">
        <v>144</v>
      </c>
      <c r="F2139" s="76" t="s">
        <v>2215</v>
      </c>
      <c r="G2139" s="76" t="s">
        <v>2202</v>
      </c>
      <c r="H2139" s="76">
        <v>40</v>
      </c>
      <c r="I2139" s="39"/>
      <c r="J2139" s="39" t="s">
        <v>2195</v>
      </c>
      <c r="K2139" s="76">
        <v>67</v>
      </c>
      <c r="L2139" s="40" t="s">
        <v>6594</v>
      </c>
      <c r="M2139" s="76" t="s">
        <v>5214</v>
      </c>
    </row>
    <row r="2140" spans="1:13" hidden="1">
      <c r="A2140" s="40" t="s">
        <v>6593</v>
      </c>
      <c r="B2140" s="536" t="s">
        <v>6295</v>
      </c>
      <c r="C2140" s="39"/>
      <c r="D2140" s="504" t="s">
        <v>6295</v>
      </c>
      <c r="E2140" s="39" t="s">
        <v>6600</v>
      </c>
      <c r="F2140" s="76" t="s">
        <v>2215</v>
      </c>
      <c r="G2140" s="76" t="s">
        <v>2202</v>
      </c>
      <c r="H2140" s="76">
        <v>2</v>
      </c>
      <c r="I2140" s="39"/>
      <c r="J2140" s="39" t="s">
        <v>2195</v>
      </c>
      <c r="K2140" s="504">
        <v>68</v>
      </c>
      <c r="L2140" s="40" t="s">
        <v>6594</v>
      </c>
      <c r="M2140" s="76" t="s">
        <v>6297</v>
      </c>
    </row>
    <row r="2141" spans="1:13" hidden="1">
      <c r="A2141" s="40" t="s">
        <v>6593</v>
      </c>
      <c r="B2141" s="536" t="s">
        <v>1762</v>
      </c>
      <c r="C2141" s="39"/>
      <c r="D2141" s="504" t="s">
        <v>1762</v>
      </c>
      <c r="E2141" s="39" t="s">
        <v>28</v>
      </c>
      <c r="F2141" s="76" t="s">
        <v>2215</v>
      </c>
      <c r="G2141" s="76" t="s">
        <v>2202</v>
      </c>
      <c r="H2141" s="76">
        <v>255</v>
      </c>
      <c r="I2141" s="39"/>
      <c r="J2141" s="39" t="s">
        <v>2195</v>
      </c>
      <c r="K2141" s="504">
        <v>69</v>
      </c>
      <c r="L2141" s="40" t="s">
        <v>6594</v>
      </c>
      <c r="M2141" s="76" t="s">
        <v>6298</v>
      </c>
    </row>
    <row r="2142" spans="1:13" hidden="1">
      <c r="A2142" s="40" t="s">
        <v>6593</v>
      </c>
      <c r="B2142" s="536" t="s">
        <v>6299</v>
      </c>
      <c r="C2142" s="39"/>
      <c r="D2142" s="504" t="s">
        <v>6299</v>
      </c>
      <c r="E2142" s="60" t="s">
        <v>6300</v>
      </c>
      <c r="F2142" s="76" t="s">
        <v>2193</v>
      </c>
      <c r="G2142" s="76" t="s">
        <v>2202</v>
      </c>
      <c r="H2142" s="76">
        <v>30</v>
      </c>
      <c r="I2142" s="39"/>
      <c r="J2142" s="39" t="s">
        <v>2195</v>
      </c>
      <c r="K2142" s="76">
        <v>70</v>
      </c>
      <c r="L2142" s="40" t="s">
        <v>6594</v>
      </c>
      <c r="M2142" s="76" t="s">
        <v>6301</v>
      </c>
    </row>
    <row r="2143" spans="1:13" hidden="1">
      <c r="A2143" s="40" t="s">
        <v>6593</v>
      </c>
      <c r="B2143" s="536" t="s">
        <v>6302</v>
      </c>
      <c r="C2143" s="39"/>
      <c r="D2143" s="504" t="s">
        <v>6302</v>
      </c>
      <c r="E2143" s="39" t="s">
        <v>6303</v>
      </c>
      <c r="F2143" s="76" t="s">
        <v>2215</v>
      </c>
      <c r="G2143" s="76" t="s">
        <v>2202</v>
      </c>
      <c r="H2143" s="76">
        <v>2</v>
      </c>
      <c r="I2143" s="39"/>
      <c r="J2143" s="39" t="s">
        <v>2195</v>
      </c>
      <c r="K2143" s="504">
        <v>71</v>
      </c>
      <c r="L2143" s="40" t="s">
        <v>6594</v>
      </c>
      <c r="M2143" s="76" t="s">
        <v>6304</v>
      </c>
    </row>
    <row r="2144" spans="1:13" hidden="1">
      <c r="A2144" s="40" t="s">
        <v>6593</v>
      </c>
      <c r="B2144" s="536" t="s">
        <v>5190</v>
      </c>
      <c r="C2144" s="39"/>
      <c r="D2144" s="504" t="s">
        <v>5190</v>
      </c>
      <c r="E2144" s="39" t="s">
        <v>5191</v>
      </c>
      <c r="F2144" s="76" t="s">
        <v>2193</v>
      </c>
      <c r="G2144" s="76" t="s">
        <v>2202</v>
      </c>
      <c r="H2144" s="76">
        <v>12</v>
      </c>
      <c r="I2144" s="39"/>
      <c r="J2144" s="39" t="s">
        <v>2195</v>
      </c>
      <c r="K2144" s="504">
        <v>72</v>
      </c>
      <c r="L2144" s="40" t="s">
        <v>6594</v>
      </c>
      <c r="M2144" s="76" t="s">
        <v>5192</v>
      </c>
    </row>
    <row r="2145" spans="1:13" hidden="1">
      <c r="A2145" s="40" t="s">
        <v>6593</v>
      </c>
      <c r="B2145" s="536" t="s">
        <v>6305</v>
      </c>
      <c r="C2145" s="39"/>
      <c r="D2145" s="504" t="s">
        <v>6305</v>
      </c>
      <c r="E2145" s="60" t="s">
        <v>6601</v>
      </c>
      <c r="F2145" s="76" t="s">
        <v>2193</v>
      </c>
      <c r="G2145" s="76" t="s">
        <v>2202</v>
      </c>
      <c r="H2145" s="76">
        <v>600</v>
      </c>
      <c r="I2145" s="39"/>
      <c r="J2145" s="39" t="s">
        <v>2195</v>
      </c>
      <c r="K2145" s="76">
        <v>73</v>
      </c>
      <c r="L2145" s="40" t="s">
        <v>6594</v>
      </c>
      <c r="M2145" s="76" t="s">
        <v>6307</v>
      </c>
    </row>
    <row r="2146" spans="1:13" hidden="1">
      <c r="A2146" s="40" t="s">
        <v>6593</v>
      </c>
      <c r="B2146" s="536" t="s">
        <v>6308</v>
      </c>
      <c r="C2146" s="39"/>
      <c r="D2146" s="504" t="s">
        <v>6308</v>
      </c>
      <c r="E2146" s="39" t="s">
        <v>6309</v>
      </c>
      <c r="F2146" s="76" t="s">
        <v>2193</v>
      </c>
      <c r="G2146" s="76" t="s">
        <v>2202</v>
      </c>
      <c r="H2146" s="76">
        <v>1</v>
      </c>
      <c r="I2146" s="39"/>
      <c r="J2146" s="39" t="s">
        <v>2195</v>
      </c>
      <c r="K2146" s="76">
        <v>74</v>
      </c>
      <c r="L2146" s="40" t="s">
        <v>6594</v>
      </c>
      <c r="M2146" s="76" t="s">
        <v>6310</v>
      </c>
    </row>
    <row r="2147" spans="1:13" hidden="1">
      <c r="A2147" s="40" t="s">
        <v>6593</v>
      </c>
      <c r="B2147" s="536" t="s">
        <v>6311</v>
      </c>
      <c r="C2147" s="39"/>
      <c r="D2147" s="504" t="s">
        <v>6311</v>
      </c>
      <c r="E2147" s="60" t="s">
        <v>6602</v>
      </c>
      <c r="F2147" s="76" t="s">
        <v>2215</v>
      </c>
      <c r="G2147" s="76" t="s">
        <v>2202</v>
      </c>
      <c r="H2147" s="76">
        <v>180</v>
      </c>
      <c r="I2147" s="39"/>
      <c r="J2147" s="39" t="s">
        <v>2195</v>
      </c>
      <c r="K2147" s="76">
        <v>75</v>
      </c>
      <c r="L2147" s="40" t="s">
        <v>6594</v>
      </c>
      <c r="M2147" s="76" t="s">
        <v>5487</v>
      </c>
    </row>
    <row r="2148" spans="1:13" hidden="1">
      <c r="A2148" s="40" t="s">
        <v>6593</v>
      </c>
      <c r="B2148" s="536" t="s">
        <v>6313</v>
      </c>
      <c r="C2148" s="39"/>
      <c r="D2148" s="504" t="s">
        <v>6313</v>
      </c>
      <c r="E2148" s="60" t="s">
        <v>6314</v>
      </c>
      <c r="F2148" s="76" t="s">
        <v>2193</v>
      </c>
      <c r="G2148" s="76" t="s">
        <v>2202</v>
      </c>
      <c r="H2148" s="76">
        <v>300</v>
      </c>
      <c r="I2148" s="39"/>
      <c r="J2148" s="39" t="s">
        <v>2195</v>
      </c>
      <c r="K2148" s="76">
        <v>76</v>
      </c>
      <c r="L2148" s="40" t="s">
        <v>6594</v>
      </c>
      <c r="M2148" s="76" t="s">
        <v>5488</v>
      </c>
    </row>
    <row r="2149" spans="1:13" hidden="1">
      <c r="A2149" s="40" t="s">
        <v>6593</v>
      </c>
      <c r="B2149" s="536" t="s">
        <v>6315</v>
      </c>
      <c r="C2149" s="39"/>
      <c r="D2149" s="504" t="s">
        <v>6315</v>
      </c>
      <c r="E2149" s="60" t="s">
        <v>6316</v>
      </c>
      <c r="F2149" s="76" t="s">
        <v>2215</v>
      </c>
      <c r="G2149" s="76" t="s">
        <v>2202</v>
      </c>
      <c r="H2149" s="76">
        <v>180</v>
      </c>
      <c r="I2149" s="39"/>
      <c r="J2149" s="39" t="s">
        <v>2195</v>
      </c>
      <c r="K2149" s="76">
        <v>77</v>
      </c>
      <c r="L2149" s="40" t="s">
        <v>6594</v>
      </c>
      <c r="M2149" s="76" t="s">
        <v>5489</v>
      </c>
    </row>
    <row r="2150" spans="1:13" hidden="1">
      <c r="A2150" s="40" t="s">
        <v>6593</v>
      </c>
      <c r="B2150" s="536" t="s">
        <v>6317</v>
      </c>
      <c r="C2150" s="39"/>
      <c r="D2150" s="504" t="s">
        <v>6317</v>
      </c>
      <c r="E2150" s="60" t="s">
        <v>6318</v>
      </c>
      <c r="F2150" s="76" t="s">
        <v>2193</v>
      </c>
      <c r="G2150" s="76" t="s">
        <v>2202</v>
      </c>
      <c r="H2150" s="76">
        <v>750</v>
      </c>
      <c r="I2150" s="39"/>
      <c r="J2150" s="39" t="s">
        <v>2195</v>
      </c>
      <c r="K2150" s="504">
        <v>78</v>
      </c>
      <c r="L2150" s="40" t="s">
        <v>6594</v>
      </c>
      <c r="M2150" s="76" t="s">
        <v>5490</v>
      </c>
    </row>
    <row r="2151" spans="1:13" hidden="1">
      <c r="A2151" s="40" t="s">
        <v>6593</v>
      </c>
      <c r="B2151" s="536" t="s">
        <v>6319</v>
      </c>
      <c r="C2151" s="39"/>
      <c r="D2151" s="504" t="s">
        <v>6319</v>
      </c>
      <c r="E2151" s="60" t="s">
        <v>6320</v>
      </c>
      <c r="F2151" s="76" t="s">
        <v>2193</v>
      </c>
      <c r="G2151" s="76" t="s">
        <v>2202</v>
      </c>
      <c r="H2151" s="76">
        <v>12</v>
      </c>
      <c r="I2151" s="39"/>
      <c r="J2151" s="39" t="s">
        <v>2195</v>
      </c>
      <c r="K2151" s="504">
        <v>79</v>
      </c>
      <c r="L2151" s="40" t="s">
        <v>6594</v>
      </c>
      <c r="M2151" s="76" t="s">
        <v>6321</v>
      </c>
    </row>
    <row r="2152" spans="1:13" hidden="1">
      <c r="A2152" s="40" t="s">
        <v>6593</v>
      </c>
      <c r="B2152" s="536" t="s">
        <v>5907</v>
      </c>
      <c r="C2152" s="39"/>
      <c r="D2152" s="504" t="s">
        <v>5907</v>
      </c>
      <c r="E2152" s="39" t="s">
        <v>5908</v>
      </c>
      <c r="F2152" s="76" t="s">
        <v>2193</v>
      </c>
      <c r="G2152" s="76" t="s">
        <v>2202</v>
      </c>
      <c r="H2152" s="76">
        <v>60</v>
      </c>
      <c r="I2152" s="39"/>
      <c r="J2152" s="39" t="s">
        <v>2195</v>
      </c>
      <c r="K2152" s="76">
        <v>80</v>
      </c>
      <c r="L2152" s="40" t="s">
        <v>6594</v>
      </c>
      <c r="M2152" s="76" t="s">
        <v>5909</v>
      </c>
    </row>
    <row r="2153" spans="1:13" hidden="1">
      <c r="A2153" s="40" t="s">
        <v>6593</v>
      </c>
      <c r="B2153" s="536" t="s">
        <v>5910</v>
      </c>
      <c r="C2153" s="39"/>
      <c r="D2153" s="504" t="s">
        <v>5910</v>
      </c>
      <c r="E2153" s="39" t="s">
        <v>5911</v>
      </c>
      <c r="F2153" s="76" t="s">
        <v>2193</v>
      </c>
      <c r="G2153" s="76" t="s">
        <v>2202</v>
      </c>
      <c r="H2153" s="76">
        <v>12</v>
      </c>
      <c r="I2153" s="39"/>
      <c r="J2153" s="39" t="s">
        <v>2195</v>
      </c>
      <c r="K2153" s="504">
        <v>81</v>
      </c>
      <c r="L2153" s="40" t="s">
        <v>6594</v>
      </c>
      <c r="M2153" s="76" t="s">
        <v>5912</v>
      </c>
    </row>
    <row r="2154" spans="1:13" hidden="1">
      <c r="A2154" s="40" t="s">
        <v>6593</v>
      </c>
      <c r="B2154" s="536" t="s">
        <v>5913</v>
      </c>
      <c r="C2154" s="39"/>
      <c r="D2154" s="504" t="s">
        <v>5913</v>
      </c>
      <c r="E2154" s="39" t="s">
        <v>5914</v>
      </c>
      <c r="F2154" s="76" t="s">
        <v>2193</v>
      </c>
      <c r="G2154" s="76" t="s">
        <v>2202</v>
      </c>
      <c r="H2154" s="76">
        <v>60</v>
      </c>
      <c r="I2154" s="39"/>
      <c r="J2154" s="39" t="s">
        <v>2195</v>
      </c>
      <c r="K2154" s="504">
        <v>82</v>
      </c>
      <c r="L2154" s="40" t="s">
        <v>6594</v>
      </c>
      <c r="M2154" s="76" t="s">
        <v>5915</v>
      </c>
    </row>
    <row r="2155" spans="1:13" hidden="1">
      <c r="A2155" s="40" t="s">
        <v>6593</v>
      </c>
      <c r="B2155" s="536" t="s">
        <v>5916</v>
      </c>
      <c r="C2155" s="39"/>
      <c r="D2155" s="504" t="s">
        <v>5916</v>
      </c>
      <c r="E2155" s="60" t="s">
        <v>5917</v>
      </c>
      <c r="F2155" s="76" t="s">
        <v>2193</v>
      </c>
      <c r="G2155" s="76" t="s">
        <v>2202</v>
      </c>
      <c r="H2155" s="76">
        <v>12</v>
      </c>
      <c r="I2155" s="39"/>
      <c r="J2155" s="39" t="s">
        <v>2195</v>
      </c>
      <c r="K2155" s="76">
        <v>83</v>
      </c>
      <c r="L2155" s="40" t="s">
        <v>6594</v>
      </c>
      <c r="M2155" s="76" t="s">
        <v>6322</v>
      </c>
    </row>
    <row r="2156" spans="1:13" hidden="1">
      <c r="A2156" s="40" t="s">
        <v>6593</v>
      </c>
      <c r="B2156" s="536" t="s">
        <v>5919</v>
      </c>
      <c r="C2156" s="39"/>
      <c r="D2156" s="504" t="s">
        <v>5919</v>
      </c>
      <c r="E2156" s="39" t="s">
        <v>5920</v>
      </c>
      <c r="F2156" s="76" t="s">
        <v>2193</v>
      </c>
      <c r="G2156" s="76" t="s">
        <v>2202</v>
      </c>
      <c r="H2156" s="76">
        <v>60</v>
      </c>
      <c r="I2156" s="39"/>
      <c r="J2156" s="39" t="s">
        <v>2195</v>
      </c>
      <c r="K2156" s="76">
        <v>84</v>
      </c>
      <c r="L2156" s="40" t="s">
        <v>6594</v>
      </c>
      <c r="M2156" s="76" t="s">
        <v>6323</v>
      </c>
    </row>
    <row r="2157" spans="1:13" hidden="1">
      <c r="A2157" s="40" t="s">
        <v>6593</v>
      </c>
      <c r="B2157" s="536" t="s">
        <v>6324</v>
      </c>
      <c r="C2157" s="39"/>
      <c r="D2157" s="504" t="s">
        <v>6324</v>
      </c>
      <c r="E2157" s="60" t="s">
        <v>6325</v>
      </c>
      <c r="F2157" s="76" t="s">
        <v>2193</v>
      </c>
      <c r="G2157" s="76" t="s">
        <v>2202</v>
      </c>
      <c r="H2157" s="76">
        <v>12</v>
      </c>
      <c r="I2157" s="39"/>
      <c r="J2157" s="39" t="s">
        <v>2195</v>
      </c>
      <c r="K2157" s="76">
        <v>85</v>
      </c>
      <c r="L2157" s="40" t="s">
        <v>6594</v>
      </c>
      <c r="M2157" s="76" t="s">
        <v>6326</v>
      </c>
    </row>
    <row r="2158" spans="1:13" hidden="1">
      <c r="A2158" s="40" t="s">
        <v>6593</v>
      </c>
      <c r="B2158" s="536" t="s">
        <v>6327</v>
      </c>
      <c r="C2158" s="39"/>
      <c r="D2158" s="504" t="s">
        <v>6327</v>
      </c>
      <c r="E2158" s="39" t="s">
        <v>6328</v>
      </c>
      <c r="F2158" s="76" t="s">
        <v>2193</v>
      </c>
      <c r="G2158" s="76" t="s">
        <v>2202</v>
      </c>
      <c r="H2158" s="76">
        <v>60</v>
      </c>
      <c r="I2158" s="39"/>
      <c r="J2158" s="39" t="s">
        <v>2195</v>
      </c>
      <c r="K2158" s="76">
        <v>86</v>
      </c>
      <c r="L2158" s="40" t="s">
        <v>6594</v>
      </c>
      <c r="M2158" s="76" t="s">
        <v>6329</v>
      </c>
    </row>
    <row r="2159" spans="1:13" hidden="1">
      <c r="A2159" s="40" t="s">
        <v>6593</v>
      </c>
      <c r="B2159" s="536" t="s">
        <v>6330</v>
      </c>
      <c r="C2159" s="39"/>
      <c r="D2159" s="504" t="s">
        <v>6330</v>
      </c>
      <c r="E2159" s="39" t="s">
        <v>6331</v>
      </c>
      <c r="F2159" s="76" t="s">
        <v>2193</v>
      </c>
      <c r="G2159" s="76" t="s">
        <v>2202</v>
      </c>
      <c r="H2159" s="76">
        <v>12</v>
      </c>
      <c r="I2159" s="39"/>
      <c r="J2159" s="39" t="s">
        <v>2195</v>
      </c>
      <c r="K2159" s="76">
        <v>87</v>
      </c>
      <c r="L2159" s="40" t="s">
        <v>6594</v>
      </c>
      <c r="M2159" s="76" t="s">
        <v>6332</v>
      </c>
    </row>
    <row r="2160" spans="1:13" hidden="1">
      <c r="A2160" s="40" t="s">
        <v>6593</v>
      </c>
      <c r="B2160" s="536" t="s">
        <v>6333</v>
      </c>
      <c r="C2160" s="39"/>
      <c r="D2160" s="504" t="s">
        <v>6333</v>
      </c>
      <c r="E2160" s="39" t="s">
        <v>6334</v>
      </c>
      <c r="F2160" s="76" t="s">
        <v>2193</v>
      </c>
      <c r="G2160" s="76" t="s">
        <v>2202</v>
      </c>
      <c r="H2160" s="76">
        <v>60</v>
      </c>
      <c r="I2160" s="39"/>
      <c r="J2160" s="39" t="s">
        <v>2195</v>
      </c>
      <c r="K2160" s="504">
        <v>88</v>
      </c>
      <c r="L2160" s="40" t="s">
        <v>6594</v>
      </c>
      <c r="M2160" s="76" t="s">
        <v>6335</v>
      </c>
    </row>
    <row r="2161" spans="1:13" hidden="1">
      <c r="A2161" s="40" t="s">
        <v>6593</v>
      </c>
      <c r="B2161" s="536" t="s">
        <v>6336</v>
      </c>
      <c r="C2161" s="39"/>
      <c r="D2161" s="504" t="s">
        <v>6336</v>
      </c>
      <c r="E2161" s="60" t="s">
        <v>6337</v>
      </c>
      <c r="F2161" s="76" t="s">
        <v>2193</v>
      </c>
      <c r="G2161" s="76" t="s">
        <v>2202</v>
      </c>
      <c r="H2161" s="76">
        <v>12</v>
      </c>
      <c r="I2161" s="39"/>
      <c r="J2161" s="39" t="s">
        <v>2195</v>
      </c>
      <c r="K2161" s="504">
        <v>89</v>
      </c>
      <c r="L2161" s="40" t="s">
        <v>6594</v>
      </c>
      <c r="M2161" s="76" t="s">
        <v>6338</v>
      </c>
    </row>
    <row r="2162" spans="1:13" hidden="1">
      <c r="A2162" s="40" t="s">
        <v>6593</v>
      </c>
      <c r="B2162" s="536" t="s">
        <v>6339</v>
      </c>
      <c r="C2162" s="39"/>
      <c r="D2162" s="504" t="s">
        <v>6339</v>
      </c>
      <c r="E2162" s="39" t="s">
        <v>6340</v>
      </c>
      <c r="F2162" s="76" t="s">
        <v>2193</v>
      </c>
      <c r="G2162" s="76" t="s">
        <v>2202</v>
      </c>
      <c r="H2162" s="76">
        <v>60</v>
      </c>
      <c r="I2162" s="39"/>
      <c r="J2162" s="39" t="s">
        <v>2195</v>
      </c>
      <c r="K2162" s="76">
        <v>90</v>
      </c>
      <c r="L2162" s="40" t="s">
        <v>6594</v>
      </c>
      <c r="M2162" s="76" t="s">
        <v>6341</v>
      </c>
    </row>
    <row r="2163" spans="1:13" hidden="1">
      <c r="A2163" s="40" t="s">
        <v>6593</v>
      </c>
      <c r="B2163" s="536" t="s">
        <v>6342</v>
      </c>
      <c r="C2163" s="39"/>
      <c r="D2163" s="504" t="s">
        <v>6342</v>
      </c>
      <c r="E2163" s="39" t="s">
        <v>6343</v>
      </c>
      <c r="F2163" s="76" t="s">
        <v>2215</v>
      </c>
      <c r="G2163" s="76" t="s">
        <v>2202</v>
      </c>
      <c r="H2163" s="76">
        <v>16</v>
      </c>
      <c r="I2163" s="39"/>
      <c r="J2163" s="39" t="s">
        <v>2195</v>
      </c>
      <c r="K2163" s="504">
        <v>91</v>
      </c>
      <c r="L2163" s="40" t="s">
        <v>6594</v>
      </c>
      <c r="M2163" s="76" t="s">
        <v>6344</v>
      </c>
    </row>
    <row r="2164" spans="1:13" hidden="1">
      <c r="A2164" s="40" t="s">
        <v>6593</v>
      </c>
      <c r="B2164" s="536" t="s">
        <v>5832</v>
      </c>
      <c r="C2164" s="39"/>
      <c r="D2164" s="504" t="s">
        <v>5832</v>
      </c>
      <c r="E2164" s="39" t="s">
        <v>5833</v>
      </c>
      <c r="F2164" s="76" t="s">
        <v>2193</v>
      </c>
      <c r="G2164" s="76" t="s">
        <v>2202</v>
      </c>
      <c r="H2164" s="76">
        <v>80</v>
      </c>
      <c r="I2164" s="39"/>
      <c r="J2164" s="39" t="s">
        <v>2195</v>
      </c>
      <c r="K2164" s="504">
        <v>92</v>
      </c>
      <c r="L2164" s="40" t="s">
        <v>6594</v>
      </c>
      <c r="M2164" s="76" t="s">
        <v>5834</v>
      </c>
    </row>
    <row r="2165" spans="1:13" hidden="1">
      <c r="A2165" s="40" t="s">
        <v>6593</v>
      </c>
      <c r="B2165" s="536" t="s">
        <v>5835</v>
      </c>
      <c r="C2165" s="39"/>
      <c r="D2165" s="504" t="s">
        <v>5835</v>
      </c>
      <c r="E2165" s="39" t="s">
        <v>5836</v>
      </c>
      <c r="F2165" s="76" t="s">
        <v>2215</v>
      </c>
      <c r="G2165" s="76" t="s">
        <v>2202</v>
      </c>
      <c r="H2165" s="76">
        <v>80</v>
      </c>
      <c r="I2165" s="39"/>
      <c r="J2165" s="39" t="s">
        <v>2195</v>
      </c>
      <c r="K2165" s="76">
        <v>93</v>
      </c>
      <c r="L2165" s="40" t="s">
        <v>6594</v>
      </c>
      <c r="M2165" s="76" t="s">
        <v>5837</v>
      </c>
    </row>
    <row r="2166" spans="1:13" hidden="1">
      <c r="A2166" s="40" t="s">
        <v>6593</v>
      </c>
      <c r="B2166" s="536" t="s">
        <v>5838</v>
      </c>
      <c r="C2166" s="39"/>
      <c r="D2166" s="504" t="s">
        <v>5838</v>
      </c>
      <c r="E2166" s="39" t="s">
        <v>5839</v>
      </c>
      <c r="F2166" s="76" t="s">
        <v>2193</v>
      </c>
      <c r="G2166" s="76" t="s">
        <v>2202</v>
      </c>
      <c r="H2166" s="76">
        <v>80</v>
      </c>
      <c r="I2166" s="39"/>
      <c r="J2166" s="39" t="s">
        <v>2195</v>
      </c>
      <c r="K2166" s="76">
        <v>94</v>
      </c>
      <c r="L2166" s="40" t="s">
        <v>6594</v>
      </c>
      <c r="M2166" s="76" t="s">
        <v>5840</v>
      </c>
    </row>
    <row r="2167" spans="1:13" hidden="1">
      <c r="A2167" s="40" t="s">
        <v>6593</v>
      </c>
      <c r="B2167" s="536" t="s">
        <v>5841</v>
      </c>
      <c r="C2167" s="39"/>
      <c r="D2167" s="504" t="s">
        <v>5841</v>
      </c>
      <c r="E2167" s="39" t="s">
        <v>5842</v>
      </c>
      <c r="F2167" s="76" t="s">
        <v>2193</v>
      </c>
      <c r="G2167" s="76" t="s">
        <v>2202</v>
      </c>
      <c r="H2167" s="76">
        <v>80</v>
      </c>
      <c r="I2167" s="39"/>
      <c r="J2167" s="39" t="s">
        <v>2195</v>
      </c>
      <c r="K2167" s="76">
        <v>95</v>
      </c>
      <c r="L2167" s="40" t="s">
        <v>6594</v>
      </c>
      <c r="M2167" s="76" t="s">
        <v>5843</v>
      </c>
    </row>
    <row r="2168" spans="1:13" hidden="1">
      <c r="A2168" s="40" t="s">
        <v>6593</v>
      </c>
      <c r="B2168" s="536" t="s">
        <v>5844</v>
      </c>
      <c r="C2168" s="39"/>
      <c r="D2168" s="504" t="s">
        <v>5844</v>
      </c>
      <c r="E2168" s="39" t="s">
        <v>5845</v>
      </c>
      <c r="F2168" s="76" t="s">
        <v>2193</v>
      </c>
      <c r="G2168" s="76" t="s">
        <v>2202</v>
      </c>
      <c r="H2168" s="76">
        <v>80</v>
      </c>
      <c r="I2168" s="39"/>
      <c r="J2168" s="39" t="s">
        <v>2195</v>
      </c>
      <c r="K2168" s="76">
        <v>96</v>
      </c>
      <c r="L2168" s="40" t="s">
        <v>6594</v>
      </c>
      <c r="M2168" s="76" t="s">
        <v>5846</v>
      </c>
    </row>
    <row r="2169" spans="1:13" hidden="1">
      <c r="A2169" s="40" t="s">
        <v>6593</v>
      </c>
      <c r="B2169" s="536"/>
      <c r="C2169" s="39"/>
      <c r="D2169" s="504"/>
      <c r="E2169" s="39" t="s">
        <v>5847</v>
      </c>
      <c r="F2169" s="76" t="s">
        <v>2193</v>
      </c>
      <c r="G2169" s="76" t="s">
        <v>2202</v>
      </c>
      <c r="H2169" s="76">
        <v>10</v>
      </c>
      <c r="I2169" s="39"/>
      <c r="J2169" s="39" t="s">
        <v>2195</v>
      </c>
      <c r="K2169" s="76">
        <v>97</v>
      </c>
      <c r="L2169" s="40" t="s">
        <v>6594</v>
      </c>
      <c r="M2169" s="76" t="s">
        <v>5848</v>
      </c>
    </row>
    <row r="2170" spans="1:13" hidden="1">
      <c r="A2170" s="40" t="s">
        <v>6593</v>
      </c>
      <c r="B2170" s="536" t="s">
        <v>6345</v>
      </c>
      <c r="C2170" s="39"/>
      <c r="D2170" s="504" t="s">
        <v>6345</v>
      </c>
      <c r="E2170" s="39" t="s">
        <v>6346</v>
      </c>
      <c r="F2170" s="76" t="s">
        <v>2215</v>
      </c>
      <c r="G2170" s="76" t="s">
        <v>2202</v>
      </c>
      <c r="H2170" s="76">
        <v>15</v>
      </c>
      <c r="I2170" s="39"/>
      <c r="J2170" s="39" t="s">
        <v>2195</v>
      </c>
      <c r="K2170" s="504">
        <v>98</v>
      </c>
      <c r="L2170" s="40" t="s">
        <v>6594</v>
      </c>
      <c r="M2170" s="76" t="s">
        <v>5849</v>
      </c>
    </row>
    <row r="2171" spans="1:13" hidden="1">
      <c r="A2171" s="40" t="s">
        <v>6593</v>
      </c>
      <c r="B2171" s="536" t="s">
        <v>6347</v>
      </c>
      <c r="C2171" s="39"/>
      <c r="D2171" s="504" t="s">
        <v>6347</v>
      </c>
      <c r="E2171" s="39" t="s">
        <v>6348</v>
      </c>
      <c r="F2171" s="76" t="s">
        <v>2215</v>
      </c>
      <c r="G2171" s="76" t="s">
        <v>2202</v>
      </c>
      <c r="H2171" s="76">
        <v>15</v>
      </c>
      <c r="I2171" s="39"/>
      <c r="J2171" s="39" t="s">
        <v>2195</v>
      </c>
      <c r="K2171" s="504">
        <v>99</v>
      </c>
      <c r="L2171" s="40" t="s">
        <v>6594</v>
      </c>
      <c r="M2171" s="76" t="s">
        <v>6349</v>
      </c>
    </row>
    <row r="2172" spans="1:13" hidden="1">
      <c r="A2172" s="40" t="s">
        <v>6593</v>
      </c>
      <c r="B2172" s="536" t="s">
        <v>1833</v>
      </c>
      <c r="C2172" s="39"/>
      <c r="D2172" s="504" t="s">
        <v>1833</v>
      </c>
      <c r="E2172" s="39" t="s">
        <v>1192</v>
      </c>
      <c r="F2172" s="76" t="s">
        <v>2193</v>
      </c>
      <c r="G2172" s="76" t="s">
        <v>2202</v>
      </c>
      <c r="H2172" s="76">
        <v>2</v>
      </c>
      <c r="I2172" s="39"/>
      <c r="J2172" s="39" t="s">
        <v>2195</v>
      </c>
      <c r="K2172" s="76">
        <v>100</v>
      </c>
      <c r="L2172" s="40" t="s">
        <v>6594</v>
      </c>
      <c r="M2172" s="76" t="s">
        <v>5230</v>
      </c>
    </row>
    <row r="2173" spans="1:13" hidden="1">
      <c r="A2173" s="40" t="s">
        <v>6593</v>
      </c>
      <c r="B2173" s="536" t="s">
        <v>73</v>
      </c>
      <c r="C2173" s="39"/>
      <c r="D2173" s="504" t="s">
        <v>73</v>
      </c>
      <c r="E2173" s="39" t="s">
        <v>72</v>
      </c>
      <c r="F2173" s="76" t="s">
        <v>2215</v>
      </c>
      <c r="G2173" s="76" t="s">
        <v>2202</v>
      </c>
      <c r="H2173" s="76">
        <v>10</v>
      </c>
      <c r="I2173" s="39"/>
      <c r="J2173" s="39" t="s">
        <v>2195</v>
      </c>
      <c r="K2173" s="504">
        <v>101</v>
      </c>
      <c r="L2173" s="40" t="s">
        <v>6594</v>
      </c>
      <c r="M2173" s="76" t="s">
        <v>6350</v>
      </c>
    </row>
    <row r="2174" spans="1:13" hidden="1">
      <c r="A2174" s="40" t="s">
        <v>6593</v>
      </c>
      <c r="B2174" s="536" t="s">
        <v>6351</v>
      </c>
      <c r="C2174" s="39"/>
      <c r="D2174" s="504" t="s">
        <v>6351</v>
      </c>
      <c r="E2174" s="39" t="s">
        <v>6352</v>
      </c>
      <c r="F2174" s="76" t="s">
        <v>2215</v>
      </c>
      <c r="G2174" s="76" t="s">
        <v>2202</v>
      </c>
      <c r="H2174" s="76">
        <v>4</v>
      </c>
      <c r="I2174" s="39"/>
      <c r="J2174" s="39" t="s">
        <v>2195</v>
      </c>
      <c r="K2174" s="504">
        <v>102</v>
      </c>
      <c r="L2174" s="40" t="s">
        <v>6594</v>
      </c>
      <c r="M2174" s="76" t="s">
        <v>6353</v>
      </c>
    </row>
    <row r="2175" spans="1:13" hidden="1">
      <c r="A2175" s="40" t="s">
        <v>6593</v>
      </c>
      <c r="B2175" s="536" t="s">
        <v>5857</v>
      </c>
      <c r="C2175" s="39"/>
      <c r="D2175" s="504" t="s">
        <v>5857</v>
      </c>
      <c r="E2175" s="39" t="s">
        <v>5858</v>
      </c>
      <c r="F2175" s="76" t="s">
        <v>2215</v>
      </c>
      <c r="G2175" s="76" t="s">
        <v>2202</v>
      </c>
      <c r="H2175" s="76">
        <v>60</v>
      </c>
      <c r="I2175" s="39"/>
      <c r="J2175" s="39" t="s">
        <v>2195</v>
      </c>
      <c r="K2175" s="76">
        <v>103</v>
      </c>
      <c r="L2175" s="40" t="s">
        <v>6594</v>
      </c>
      <c r="M2175" s="76" t="s">
        <v>5857</v>
      </c>
    </row>
    <row r="2176" spans="1:13" hidden="1">
      <c r="A2176" s="40" t="s">
        <v>6593</v>
      </c>
      <c r="B2176" s="536" t="s">
        <v>147</v>
      </c>
      <c r="C2176" s="39"/>
      <c r="D2176" s="504" t="s">
        <v>147</v>
      </c>
      <c r="E2176" s="39" t="s">
        <v>364</v>
      </c>
      <c r="F2176" s="76" t="s">
        <v>2193</v>
      </c>
      <c r="G2176" s="76" t="s">
        <v>2202</v>
      </c>
      <c r="H2176" s="76">
        <v>15</v>
      </c>
      <c r="I2176" s="39"/>
      <c r="J2176" s="39" t="s">
        <v>2195</v>
      </c>
      <c r="K2176" s="76">
        <v>104</v>
      </c>
      <c r="L2176" s="40" t="s">
        <v>6594</v>
      </c>
      <c r="M2176" s="76" t="s">
        <v>5808</v>
      </c>
    </row>
    <row r="2177" spans="1:13" hidden="1">
      <c r="A2177" s="40" t="s">
        <v>6593</v>
      </c>
      <c r="B2177" s="536" t="s">
        <v>5809</v>
      </c>
      <c r="C2177" s="39"/>
      <c r="D2177" s="504" t="s">
        <v>5809</v>
      </c>
      <c r="E2177" s="39" t="s">
        <v>5810</v>
      </c>
      <c r="F2177" s="76" t="s">
        <v>2193</v>
      </c>
      <c r="G2177" s="76" t="s">
        <v>2202</v>
      </c>
      <c r="H2177" s="76">
        <v>3</v>
      </c>
      <c r="I2177" s="39"/>
      <c r="J2177" s="39" t="s">
        <v>2195</v>
      </c>
      <c r="K2177" s="76">
        <v>105</v>
      </c>
      <c r="L2177" s="40" t="s">
        <v>6594</v>
      </c>
      <c r="M2177" s="76" t="s">
        <v>5811</v>
      </c>
    </row>
    <row r="2178" spans="1:13" hidden="1">
      <c r="A2178" s="40" t="s">
        <v>6593</v>
      </c>
      <c r="B2178" s="536" t="s">
        <v>6354</v>
      </c>
      <c r="C2178" s="39"/>
      <c r="D2178" s="504" t="s">
        <v>6354</v>
      </c>
      <c r="E2178" s="39" t="s">
        <v>6355</v>
      </c>
      <c r="F2178" s="76" t="s">
        <v>2193</v>
      </c>
      <c r="G2178" s="76" t="s">
        <v>2202</v>
      </c>
      <c r="H2178" s="76">
        <v>255</v>
      </c>
      <c r="I2178" s="39"/>
      <c r="J2178" s="39" t="s">
        <v>2195</v>
      </c>
      <c r="K2178" s="76">
        <v>106</v>
      </c>
      <c r="L2178" s="40" t="s">
        <v>6594</v>
      </c>
      <c r="M2178" s="76" t="s">
        <v>6356</v>
      </c>
    </row>
    <row r="2179" spans="1:13" hidden="1">
      <c r="A2179" s="40" t="s">
        <v>6593</v>
      </c>
      <c r="B2179" s="536" t="s">
        <v>6357</v>
      </c>
      <c r="C2179" s="39"/>
      <c r="D2179" s="504" t="s">
        <v>6357</v>
      </c>
      <c r="E2179" s="39" t="s">
        <v>6358</v>
      </c>
      <c r="F2179" s="76" t="s">
        <v>2215</v>
      </c>
      <c r="G2179" s="76" t="s">
        <v>2202</v>
      </c>
      <c r="H2179" s="76">
        <v>12</v>
      </c>
      <c r="I2179" s="39"/>
      <c r="J2179" s="39" t="s">
        <v>2195</v>
      </c>
      <c r="K2179" s="76">
        <v>107</v>
      </c>
      <c r="L2179" s="40" t="s">
        <v>6594</v>
      </c>
      <c r="M2179" s="76" t="s">
        <v>6359</v>
      </c>
    </row>
    <row r="2180" spans="1:13" hidden="1">
      <c r="A2180" s="40" t="s">
        <v>6593</v>
      </c>
      <c r="B2180" s="536" t="s">
        <v>6360</v>
      </c>
      <c r="C2180" s="39"/>
      <c r="D2180" s="504" t="s">
        <v>6360</v>
      </c>
      <c r="E2180" s="39" t="s">
        <v>6361</v>
      </c>
      <c r="F2180" s="76" t="s">
        <v>2215</v>
      </c>
      <c r="G2180" s="76" t="s">
        <v>2202</v>
      </c>
      <c r="H2180" s="76">
        <v>12</v>
      </c>
      <c r="I2180" s="39"/>
      <c r="J2180" s="39" t="s">
        <v>2195</v>
      </c>
      <c r="K2180" s="504">
        <v>108</v>
      </c>
      <c r="L2180" s="40" t="s">
        <v>6594</v>
      </c>
      <c r="M2180" s="76" t="s">
        <v>6362</v>
      </c>
    </row>
    <row r="2181" spans="1:13" hidden="1">
      <c r="A2181" s="40" t="s">
        <v>6593</v>
      </c>
      <c r="B2181" s="536" t="s">
        <v>6363</v>
      </c>
      <c r="C2181" s="39"/>
      <c r="D2181" s="504" t="s">
        <v>6363</v>
      </c>
      <c r="E2181" s="60" t="s">
        <v>6364</v>
      </c>
      <c r="F2181" s="76" t="s">
        <v>2215</v>
      </c>
      <c r="G2181" s="76" t="s">
        <v>2202</v>
      </c>
      <c r="H2181" s="76">
        <v>180</v>
      </c>
      <c r="I2181" s="39"/>
      <c r="J2181" s="39" t="s">
        <v>2195</v>
      </c>
      <c r="K2181" s="504">
        <v>109</v>
      </c>
      <c r="L2181" s="40" t="s">
        <v>6594</v>
      </c>
      <c r="M2181" s="76" t="s">
        <v>6365</v>
      </c>
    </row>
    <row r="2182" spans="1:13" hidden="1">
      <c r="A2182" s="40" t="s">
        <v>6593</v>
      </c>
      <c r="B2182" s="536" t="s">
        <v>6366</v>
      </c>
      <c r="C2182" s="39"/>
      <c r="D2182" s="504" t="s">
        <v>6366</v>
      </c>
      <c r="E2182" s="60" t="s">
        <v>6367</v>
      </c>
      <c r="F2182" s="76" t="s">
        <v>2215</v>
      </c>
      <c r="G2182" s="76" t="s">
        <v>2202</v>
      </c>
      <c r="H2182" s="76">
        <v>300</v>
      </c>
      <c r="I2182" s="39"/>
      <c r="J2182" s="39" t="s">
        <v>2195</v>
      </c>
      <c r="K2182" s="76">
        <v>110</v>
      </c>
      <c r="L2182" s="40" t="s">
        <v>6594</v>
      </c>
      <c r="M2182" s="76" t="s">
        <v>6368</v>
      </c>
    </row>
    <row r="2183" spans="1:13" hidden="1">
      <c r="A2183" s="40" t="s">
        <v>6593</v>
      </c>
      <c r="B2183" s="536" t="s">
        <v>6369</v>
      </c>
      <c r="C2183" s="39"/>
      <c r="D2183" s="504" t="s">
        <v>6369</v>
      </c>
      <c r="E2183" s="60" t="s">
        <v>6370</v>
      </c>
      <c r="F2183" s="76" t="s">
        <v>2215</v>
      </c>
      <c r="G2183" s="76" t="s">
        <v>2202</v>
      </c>
      <c r="H2183" s="76">
        <v>180</v>
      </c>
      <c r="I2183" s="39"/>
      <c r="J2183" s="39" t="s">
        <v>2195</v>
      </c>
      <c r="K2183" s="504">
        <v>111</v>
      </c>
      <c r="L2183" s="40" t="s">
        <v>6594</v>
      </c>
      <c r="M2183" s="76" t="s">
        <v>6371</v>
      </c>
    </row>
    <row r="2184" spans="1:13" hidden="1">
      <c r="A2184" s="40" t="s">
        <v>6593</v>
      </c>
      <c r="B2184" s="536" t="s">
        <v>6372</v>
      </c>
      <c r="C2184" s="39"/>
      <c r="D2184" s="504" t="s">
        <v>6372</v>
      </c>
      <c r="E2184" s="60" t="s">
        <v>6373</v>
      </c>
      <c r="F2184" s="76" t="s">
        <v>2215</v>
      </c>
      <c r="G2184" s="76" t="s">
        <v>2202</v>
      </c>
      <c r="H2184" s="76">
        <v>750</v>
      </c>
      <c r="I2184" s="39"/>
      <c r="J2184" s="39" t="s">
        <v>2195</v>
      </c>
      <c r="K2184" s="504">
        <v>112</v>
      </c>
      <c r="L2184" s="40" t="s">
        <v>6594</v>
      </c>
      <c r="M2184" s="76" t="s">
        <v>6374</v>
      </c>
    </row>
    <row r="2185" spans="1:13" hidden="1">
      <c r="A2185" s="40" t="s">
        <v>6593</v>
      </c>
      <c r="B2185" s="536" t="s">
        <v>6375</v>
      </c>
      <c r="C2185" s="39"/>
      <c r="D2185" s="504" t="s">
        <v>6375</v>
      </c>
      <c r="E2185" s="39" t="s">
        <v>6376</v>
      </c>
      <c r="F2185" s="76" t="s">
        <v>2215</v>
      </c>
      <c r="G2185" s="76" t="s">
        <v>2202</v>
      </c>
      <c r="H2185" s="76">
        <v>2</v>
      </c>
      <c r="I2185" s="39"/>
      <c r="J2185" s="39" t="s">
        <v>2195</v>
      </c>
      <c r="K2185" s="76">
        <v>113</v>
      </c>
      <c r="L2185" s="40" t="s">
        <v>6594</v>
      </c>
      <c r="M2185" s="76" t="s">
        <v>6377</v>
      </c>
    </row>
    <row r="2186" spans="1:13" hidden="1">
      <c r="A2186" s="40" t="s">
        <v>6593</v>
      </c>
      <c r="B2186" s="536" t="s">
        <v>6378</v>
      </c>
      <c r="C2186" s="39"/>
      <c r="D2186" s="504" t="s">
        <v>6378</v>
      </c>
      <c r="E2186" s="39" t="s">
        <v>6379</v>
      </c>
      <c r="F2186" s="76" t="s">
        <v>2215</v>
      </c>
      <c r="G2186" s="76" t="s">
        <v>2202</v>
      </c>
      <c r="H2186" s="76">
        <v>12</v>
      </c>
      <c r="I2186" s="39"/>
      <c r="J2186" s="39" t="s">
        <v>2195</v>
      </c>
      <c r="K2186" s="76">
        <v>114</v>
      </c>
      <c r="L2186" s="40" t="s">
        <v>6594</v>
      </c>
      <c r="M2186" s="76" t="s">
        <v>6380</v>
      </c>
    </row>
    <row r="2187" spans="1:13" hidden="1">
      <c r="A2187" s="40" t="s">
        <v>6593</v>
      </c>
      <c r="B2187" s="536" t="s">
        <v>5458</v>
      </c>
      <c r="C2187" s="39"/>
      <c r="D2187" s="504" t="s">
        <v>5458</v>
      </c>
      <c r="E2187" s="39" t="s">
        <v>5459</v>
      </c>
      <c r="F2187" s="76" t="s">
        <v>2215</v>
      </c>
      <c r="G2187" s="76" t="s">
        <v>2228</v>
      </c>
      <c r="H2187" s="76">
        <v>1</v>
      </c>
      <c r="I2187" s="39"/>
      <c r="J2187" s="39" t="s">
        <v>2195</v>
      </c>
      <c r="K2187" s="76">
        <v>115</v>
      </c>
      <c r="L2187" s="40" t="s">
        <v>6594</v>
      </c>
      <c r="M2187" s="76" t="s">
        <v>5460</v>
      </c>
    </row>
    <row r="2188" spans="1:13" hidden="1">
      <c r="A2188" s="40" t="s">
        <v>6593</v>
      </c>
      <c r="B2188" s="536" t="s">
        <v>5925</v>
      </c>
      <c r="C2188" s="39"/>
      <c r="D2188" s="504" t="s">
        <v>5925</v>
      </c>
      <c r="E2188" s="39" t="s">
        <v>6603</v>
      </c>
      <c r="F2188" s="76" t="s">
        <v>2215</v>
      </c>
      <c r="G2188" s="76" t="s">
        <v>2202</v>
      </c>
      <c r="H2188" s="76">
        <v>2</v>
      </c>
      <c r="I2188" s="39"/>
      <c r="J2188" s="39" t="s">
        <v>2195</v>
      </c>
      <c r="K2188" s="76">
        <v>116</v>
      </c>
      <c r="L2188" s="40" t="s">
        <v>6594</v>
      </c>
      <c r="M2188" s="76" t="s">
        <v>5927</v>
      </c>
    </row>
    <row r="2189" spans="1:13" hidden="1">
      <c r="A2189" s="40" t="s">
        <v>6593</v>
      </c>
      <c r="B2189" s="536" t="s">
        <v>5928</v>
      </c>
      <c r="C2189" s="39"/>
      <c r="D2189" s="504" t="s">
        <v>5928</v>
      </c>
      <c r="E2189" s="39" t="s">
        <v>5929</v>
      </c>
      <c r="F2189" s="76" t="s">
        <v>2215</v>
      </c>
      <c r="G2189" s="10" t="s">
        <v>2194</v>
      </c>
      <c r="H2189" s="76">
        <v>8</v>
      </c>
      <c r="I2189" s="39"/>
      <c r="J2189" s="39" t="s">
        <v>2195</v>
      </c>
      <c r="K2189" s="76">
        <v>117</v>
      </c>
      <c r="L2189" s="40" t="s">
        <v>6594</v>
      </c>
      <c r="M2189" s="76" t="s">
        <v>5930</v>
      </c>
    </row>
    <row r="2190" spans="1:13" hidden="1">
      <c r="A2190" s="40" t="s">
        <v>6593</v>
      </c>
      <c r="B2190" s="536" t="s">
        <v>5931</v>
      </c>
      <c r="C2190" s="39"/>
      <c r="D2190" s="504" t="s">
        <v>5931</v>
      </c>
      <c r="E2190" s="39" t="s">
        <v>5932</v>
      </c>
      <c r="F2190" s="76" t="s">
        <v>2215</v>
      </c>
      <c r="G2190" s="10" t="s">
        <v>2194</v>
      </c>
      <c r="H2190" s="76">
        <v>8</v>
      </c>
      <c r="I2190" s="39"/>
      <c r="J2190" s="39" t="s">
        <v>2195</v>
      </c>
      <c r="K2190" s="504">
        <v>118</v>
      </c>
      <c r="L2190" s="40" t="s">
        <v>6594</v>
      </c>
      <c r="M2190" s="76" t="s">
        <v>5933</v>
      </c>
    </row>
    <row r="2191" spans="1:13" hidden="1">
      <c r="A2191" s="40" t="s">
        <v>6593</v>
      </c>
      <c r="B2191" s="536" t="s">
        <v>6381</v>
      </c>
      <c r="C2191" s="39"/>
      <c r="D2191" s="504" t="s">
        <v>6381</v>
      </c>
      <c r="E2191" s="39" t="s">
        <v>6382</v>
      </c>
      <c r="F2191" s="76" t="s">
        <v>2215</v>
      </c>
      <c r="G2191" s="76" t="s">
        <v>2202</v>
      </c>
      <c r="H2191" s="76">
        <v>16</v>
      </c>
      <c r="I2191" s="39"/>
      <c r="J2191" s="39" t="s">
        <v>2195</v>
      </c>
      <c r="K2191" s="504">
        <v>119</v>
      </c>
      <c r="L2191" s="40" t="s">
        <v>6594</v>
      </c>
      <c r="M2191" s="76" t="s">
        <v>6383</v>
      </c>
    </row>
    <row r="2192" spans="1:13" hidden="1">
      <c r="A2192" s="40" t="s">
        <v>6593</v>
      </c>
      <c r="B2192" s="536" t="s">
        <v>6384</v>
      </c>
      <c r="C2192" s="39"/>
      <c r="D2192" s="504" t="s">
        <v>6384</v>
      </c>
      <c r="E2192" s="39" t="s">
        <v>6385</v>
      </c>
      <c r="F2192" s="76" t="s">
        <v>2215</v>
      </c>
      <c r="G2192" s="76" t="s">
        <v>2202</v>
      </c>
      <c r="H2192" s="76">
        <v>12</v>
      </c>
      <c r="I2192" s="39"/>
      <c r="J2192" s="39" t="s">
        <v>2195</v>
      </c>
      <c r="K2192" s="76">
        <v>120</v>
      </c>
      <c r="L2192" s="40" t="s">
        <v>6594</v>
      </c>
      <c r="M2192" s="76" t="s">
        <v>6386</v>
      </c>
    </row>
    <row r="2193" spans="1:13" hidden="1">
      <c r="A2193" s="40" t="s">
        <v>6593</v>
      </c>
      <c r="B2193" s="536" t="s">
        <v>6387</v>
      </c>
      <c r="C2193" s="39"/>
      <c r="D2193" s="504" t="s">
        <v>6387</v>
      </c>
      <c r="E2193" s="39" t="s">
        <v>6388</v>
      </c>
      <c r="F2193" s="76" t="s">
        <v>2215</v>
      </c>
      <c r="G2193" s="76" t="s">
        <v>2202</v>
      </c>
      <c r="H2193" s="76">
        <v>180</v>
      </c>
      <c r="I2193" s="39"/>
      <c r="J2193" s="39" t="s">
        <v>2195</v>
      </c>
      <c r="K2193" s="504">
        <v>121</v>
      </c>
      <c r="L2193" s="40" t="s">
        <v>6594</v>
      </c>
      <c r="M2193" s="76" t="s">
        <v>6389</v>
      </c>
    </row>
    <row r="2194" spans="1:13" hidden="1">
      <c r="A2194" s="40" t="s">
        <v>6593</v>
      </c>
      <c r="B2194" s="536" t="s">
        <v>6390</v>
      </c>
      <c r="C2194" s="39"/>
      <c r="D2194" s="504" t="s">
        <v>6390</v>
      </c>
      <c r="E2194" s="39" t="s">
        <v>6391</v>
      </c>
      <c r="F2194" s="76" t="s">
        <v>2215</v>
      </c>
      <c r="G2194" s="76" t="s">
        <v>2202</v>
      </c>
      <c r="H2194" s="76">
        <v>12</v>
      </c>
      <c r="I2194" s="39"/>
      <c r="J2194" s="39" t="s">
        <v>2195</v>
      </c>
      <c r="K2194" s="504">
        <v>122</v>
      </c>
      <c r="L2194" s="40" t="s">
        <v>6594</v>
      </c>
      <c r="M2194" s="76" t="s">
        <v>6392</v>
      </c>
    </row>
    <row r="2195" spans="1:13" hidden="1">
      <c r="A2195" s="40" t="s">
        <v>6593</v>
      </c>
      <c r="B2195" s="536" t="s">
        <v>6393</v>
      </c>
      <c r="C2195" s="39"/>
      <c r="D2195" s="504" t="s">
        <v>6393</v>
      </c>
      <c r="E2195" s="60" t="s">
        <v>6394</v>
      </c>
      <c r="F2195" s="76" t="s">
        <v>2193</v>
      </c>
      <c r="G2195" s="76" t="s">
        <v>2202</v>
      </c>
      <c r="H2195" s="76">
        <v>12</v>
      </c>
      <c r="I2195" s="39"/>
      <c r="J2195" s="39" t="s">
        <v>2195</v>
      </c>
      <c r="K2195" s="76">
        <v>123</v>
      </c>
      <c r="L2195" s="40" t="s">
        <v>6594</v>
      </c>
      <c r="M2195" s="76" t="s">
        <v>6395</v>
      </c>
    </row>
    <row r="2196" spans="1:13" hidden="1">
      <c r="A2196" s="40" t="s">
        <v>6593</v>
      </c>
      <c r="B2196" s="536" t="s">
        <v>6396</v>
      </c>
      <c r="C2196" s="39"/>
      <c r="D2196" s="504" t="s">
        <v>6396</v>
      </c>
      <c r="E2196" s="39" t="s">
        <v>6397</v>
      </c>
      <c r="F2196" s="76" t="s">
        <v>2193</v>
      </c>
      <c r="G2196" s="76" t="s">
        <v>2202</v>
      </c>
      <c r="H2196" s="76">
        <v>60</v>
      </c>
      <c r="I2196" s="39"/>
      <c r="J2196" s="39" t="s">
        <v>2195</v>
      </c>
      <c r="K2196" s="76">
        <v>124</v>
      </c>
      <c r="L2196" s="40" t="s">
        <v>6594</v>
      </c>
      <c r="M2196" s="76" t="s">
        <v>6398</v>
      </c>
    </row>
    <row r="2197" spans="1:13" hidden="1">
      <c r="A2197" s="40" t="s">
        <v>6593</v>
      </c>
      <c r="B2197" s="536" t="s">
        <v>6399</v>
      </c>
      <c r="C2197" s="39"/>
      <c r="D2197" s="504" t="s">
        <v>6399</v>
      </c>
      <c r="E2197" s="39" t="s">
        <v>6400</v>
      </c>
      <c r="F2197" s="76" t="s">
        <v>2193</v>
      </c>
      <c r="G2197" s="76" t="s">
        <v>2202</v>
      </c>
      <c r="H2197" s="76">
        <v>12</v>
      </c>
      <c r="I2197" s="39"/>
      <c r="J2197" s="39" t="s">
        <v>2195</v>
      </c>
      <c r="K2197" s="76">
        <v>125</v>
      </c>
      <c r="L2197" s="40" t="s">
        <v>6594</v>
      </c>
      <c r="M2197" s="76" t="s">
        <v>6401</v>
      </c>
    </row>
    <row r="2198" spans="1:13" hidden="1">
      <c r="A2198" s="40" t="s">
        <v>6593</v>
      </c>
      <c r="B2198" s="536" t="s">
        <v>6402</v>
      </c>
      <c r="C2198" s="39"/>
      <c r="D2198" s="504" t="s">
        <v>6402</v>
      </c>
      <c r="E2198" s="39" t="s">
        <v>6403</v>
      </c>
      <c r="F2198" s="76" t="s">
        <v>2193</v>
      </c>
      <c r="G2198" s="76" t="s">
        <v>2202</v>
      </c>
      <c r="H2198" s="76">
        <v>60</v>
      </c>
      <c r="I2198" s="39"/>
      <c r="J2198" s="39" t="s">
        <v>2195</v>
      </c>
      <c r="K2198" s="76">
        <v>126</v>
      </c>
      <c r="L2198" s="40" t="s">
        <v>6594</v>
      </c>
      <c r="M2198" s="76" t="s">
        <v>6404</v>
      </c>
    </row>
    <row r="2199" spans="1:13" hidden="1">
      <c r="A2199" s="40" t="s">
        <v>6593</v>
      </c>
      <c r="B2199" s="536" t="s">
        <v>6405</v>
      </c>
      <c r="C2199" s="39"/>
      <c r="D2199" s="504" t="s">
        <v>6405</v>
      </c>
      <c r="E2199" s="60" t="s">
        <v>6406</v>
      </c>
      <c r="F2199" s="76" t="s">
        <v>2193</v>
      </c>
      <c r="G2199" s="76" t="s">
        <v>2202</v>
      </c>
      <c r="H2199" s="76">
        <v>12</v>
      </c>
      <c r="I2199" s="39"/>
      <c r="J2199" s="39" t="s">
        <v>2195</v>
      </c>
      <c r="K2199" s="76">
        <v>127</v>
      </c>
      <c r="L2199" s="40" t="s">
        <v>6594</v>
      </c>
      <c r="M2199" s="76" t="s">
        <v>6407</v>
      </c>
    </row>
    <row r="2200" spans="1:13" hidden="1">
      <c r="A2200" s="40" t="s">
        <v>6593</v>
      </c>
      <c r="B2200" s="536" t="s">
        <v>6408</v>
      </c>
      <c r="C2200" s="39"/>
      <c r="D2200" s="504" t="s">
        <v>6408</v>
      </c>
      <c r="E2200" s="39" t="s">
        <v>6409</v>
      </c>
      <c r="F2200" s="76" t="s">
        <v>2193</v>
      </c>
      <c r="G2200" s="76" t="s">
        <v>2202</v>
      </c>
      <c r="H2200" s="76">
        <v>60</v>
      </c>
      <c r="I2200" s="39"/>
      <c r="J2200" s="39" t="s">
        <v>2195</v>
      </c>
      <c r="K2200" s="504">
        <v>128</v>
      </c>
      <c r="L2200" s="40" t="s">
        <v>6594</v>
      </c>
      <c r="M2200" s="76" t="s">
        <v>6410</v>
      </c>
    </row>
    <row r="2201" spans="1:13" hidden="1">
      <c r="A2201" s="40" t="s">
        <v>6593</v>
      </c>
      <c r="B2201" s="536" t="s">
        <v>6142</v>
      </c>
      <c r="C2201" s="39"/>
      <c r="D2201" s="504" t="s">
        <v>6142</v>
      </c>
      <c r="E2201" s="39" t="s">
        <v>6143</v>
      </c>
      <c r="F2201" s="76" t="s">
        <v>2215</v>
      </c>
      <c r="G2201" s="76" t="s">
        <v>2231</v>
      </c>
      <c r="H2201" s="76" t="s">
        <v>6144</v>
      </c>
      <c r="I2201" s="39"/>
      <c r="J2201" s="39" t="s">
        <v>2195</v>
      </c>
      <c r="K2201" s="504">
        <v>129</v>
      </c>
      <c r="L2201" s="40" t="s">
        <v>6594</v>
      </c>
      <c r="M2201" s="76" t="s">
        <v>5517</v>
      </c>
    </row>
    <row r="2202" spans="1:13" hidden="1">
      <c r="A2202" s="40" t="s">
        <v>6593</v>
      </c>
      <c r="B2202" s="536" t="s">
        <v>6411</v>
      </c>
      <c r="C2202" s="39"/>
      <c r="D2202" s="504" t="s">
        <v>6411</v>
      </c>
      <c r="E2202" s="39" t="s">
        <v>6412</v>
      </c>
      <c r="F2202" s="76" t="s">
        <v>2215</v>
      </c>
      <c r="G2202" s="76" t="s">
        <v>2202</v>
      </c>
      <c r="H2202" s="76">
        <v>10</v>
      </c>
      <c r="I2202" s="39"/>
      <c r="J2202" s="39" t="s">
        <v>2195</v>
      </c>
      <c r="K2202" s="76">
        <v>130</v>
      </c>
      <c r="L2202" s="40" t="s">
        <v>6594</v>
      </c>
      <c r="M2202" s="76" t="s">
        <v>6413</v>
      </c>
    </row>
    <row r="2203" spans="1:13" hidden="1">
      <c r="A2203" s="40" t="s">
        <v>6593</v>
      </c>
      <c r="B2203" s="536" t="s">
        <v>5548</v>
      </c>
      <c r="C2203" s="39"/>
      <c r="D2203" s="504" t="s">
        <v>5548</v>
      </c>
      <c r="E2203" s="39" t="s">
        <v>5549</v>
      </c>
      <c r="F2203" s="76" t="s">
        <v>2215</v>
      </c>
      <c r="G2203" s="76" t="s">
        <v>2228</v>
      </c>
      <c r="H2203" s="76">
        <v>2</v>
      </c>
      <c r="I2203" s="39"/>
      <c r="J2203" s="39" t="s">
        <v>2195</v>
      </c>
      <c r="K2203" s="504">
        <v>131</v>
      </c>
      <c r="L2203" s="40" t="s">
        <v>6594</v>
      </c>
      <c r="M2203" s="76" t="s">
        <v>5550</v>
      </c>
    </row>
    <row r="2204" spans="1:13" hidden="1">
      <c r="A2204" s="40" t="s">
        <v>6593</v>
      </c>
      <c r="B2204" s="536" t="s">
        <v>6414</v>
      </c>
      <c r="C2204" s="39"/>
      <c r="D2204" s="504" t="s">
        <v>6414</v>
      </c>
      <c r="E2204" s="39" t="s">
        <v>6415</v>
      </c>
      <c r="F2204" s="76" t="s">
        <v>2215</v>
      </c>
      <c r="G2204" s="76" t="s">
        <v>2202</v>
      </c>
      <c r="H2204" s="76">
        <v>12</v>
      </c>
      <c r="I2204" s="39"/>
      <c r="J2204" s="39" t="s">
        <v>2195</v>
      </c>
      <c r="K2204" s="504">
        <v>132</v>
      </c>
      <c r="L2204" s="40" t="s">
        <v>6594</v>
      </c>
      <c r="M2204" s="76" t="s">
        <v>6416</v>
      </c>
    </row>
    <row r="2205" spans="1:13" hidden="1">
      <c r="A2205" s="40" t="s">
        <v>6593</v>
      </c>
      <c r="B2205" s="536" t="s">
        <v>6417</v>
      </c>
      <c r="C2205" s="39"/>
      <c r="D2205" s="504" t="s">
        <v>6417</v>
      </c>
      <c r="E2205" s="39" t="s">
        <v>6418</v>
      </c>
      <c r="F2205" s="76" t="s">
        <v>2215</v>
      </c>
      <c r="G2205" s="76" t="s">
        <v>2202</v>
      </c>
      <c r="H2205" s="76">
        <v>60</v>
      </c>
      <c r="I2205" s="39"/>
      <c r="J2205" s="39" t="s">
        <v>2195</v>
      </c>
      <c r="K2205" s="76">
        <v>133</v>
      </c>
      <c r="L2205" s="40" t="s">
        <v>6594</v>
      </c>
      <c r="M2205" s="76" t="s">
        <v>6419</v>
      </c>
    </row>
    <row r="2206" spans="1:13" hidden="1">
      <c r="A2206" s="40" t="s">
        <v>6593</v>
      </c>
      <c r="B2206" s="536" t="s">
        <v>6420</v>
      </c>
      <c r="C2206" s="39"/>
      <c r="D2206" s="504" t="s">
        <v>6420</v>
      </c>
      <c r="E2206" s="39" t="s">
        <v>6421</v>
      </c>
      <c r="F2206" s="76" t="s">
        <v>2215</v>
      </c>
      <c r="G2206" s="76" t="s">
        <v>2202</v>
      </c>
      <c r="H2206" s="76">
        <v>60</v>
      </c>
      <c r="I2206" s="39"/>
      <c r="J2206" s="39" t="s">
        <v>2195</v>
      </c>
      <c r="K2206" s="76">
        <v>134</v>
      </c>
      <c r="L2206" s="40" t="s">
        <v>6594</v>
      </c>
      <c r="M2206" s="76" t="s">
        <v>6422</v>
      </c>
    </row>
    <row r="2207" spans="1:13" hidden="1">
      <c r="A2207" s="40" t="s">
        <v>6593</v>
      </c>
      <c r="B2207" s="536" t="s">
        <v>6423</v>
      </c>
      <c r="C2207" s="39"/>
      <c r="D2207" s="504" t="s">
        <v>6423</v>
      </c>
      <c r="E2207" s="39" t="s">
        <v>6424</v>
      </c>
      <c r="F2207" s="76" t="s">
        <v>2215</v>
      </c>
      <c r="G2207" s="76" t="s">
        <v>2202</v>
      </c>
      <c r="H2207" s="76">
        <v>60</v>
      </c>
      <c r="I2207" s="39"/>
      <c r="J2207" s="39" t="s">
        <v>2195</v>
      </c>
      <c r="K2207" s="76">
        <v>135</v>
      </c>
      <c r="L2207" s="40" t="s">
        <v>6594</v>
      </c>
      <c r="M2207" s="76" t="s">
        <v>6425</v>
      </c>
    </row>
    <row r="2208" spans="1:13" hidden="1">
      <c r="A2208" s="40" t="s">
        <v>6593</v>
      </c>
      <c r="B2208" s="536" t="s">
        <v>6426</v>
      </c>
      <c r="C2208" s="39"/>
      <c r="D2208" s="504" t="s">
        <v>6426</v>
      </c>
      <c r="E2208" s="39" t="s">
        <v>6427</v>
      </c>
      <c r="F2208" s="76" t="s">
        <v>2215</v>
      </c>
      <c r="G2208" s="76" t="s">
        <v>2202</v>
      </c>
      <c r="H2208" s="76">
        <v>80</v>
      </c>
      <c r="I2208" s="39"/>
      <c r="J2208" s="39" t="s">
        <v>2195</v>
      </c>
      <c r="K2208" s="76">
        <v>136</v>
      </c>
      <c r="L2208" s="40" t="s">
        <v>6594</v>
      </c>
      <c r="M2208" s="76" t="s">
        <v>6426</v>
      </c>
    </row>
    <row r="2209" spans="1:13" hidden="1">
      <c r="A2209" s="40" t="s">
        <v>6593</v>
      </c>
      <c r="B2209" s="536" t="s">
        <v>6428</v>
      </c>
      <c r="C2209" s="39"/>
      <c r="D2209" s="504" t="s">
        <v>6428</v>
      </c>
      <c r="E2209" s="39" t="s">
        <v>6429</v>
      </c>
      <c r="F2209" s="76" t="s">
        <v>2215</v>
      </c>
      <c r="G2209" s="76" t="s">
        <v>2202</v>
      </c>
      <c r="H2209" s="76">
        <v>80</v>
      </c>
      <c r="I2209" s="39"/>
      <c r="J2209" s="39" t="s">
        <v>2195</v>
      </c>
      <c r="K2209" s="76">
        <v>137</v>
      </c>
      <c r="L2209" s="40" t="s">
        <v>6594</v>
      </c>
      <c r="M2209" s="76" t="s">
        <v>6430</v>
      </c>
    </row>
    <row r="2210" spans="1:13" hidden="1">
      <c r="A2210" s="40" t="s">
        <v>6593</v>
      </c>
      <c r="B2210" s="536"/>
      <c r="C2210" s="39"/>
      <c r="D2210" s="504"/>
      <c r="E2210" s="39" t="s">
        <v>6431</v>
      </c>
      <c r="F2210" s="76" t="s">
        <v>2215</v>
      </c>
      <c r="G2210" s="76" t="s">
        <v>2271</v>
      </c>
      <c r="H2210" s="76">
        <v>10</v>
      </c>
      <c r="I2210" s="39"/>
      <c r="J2210" s="39" t="s">
        <v>2195</v>
      </c>
      <c r="K2210" s="504">
        <v>138</v>
      </c>
      <c r="L2210" s="40" t="s">
        <v>6594</v>
      </c>
      <c r="M2210" s="76" t="s">
        <v>6432</v>
      </c>
    </row>
    <row r="2211" spans="1:13" hidden="1">
      <c r="A2211" s="40" t="s">
        <v>6593</v>
      </c>
      <c r="B2211" s="536" t="s">
        <v>6433</v>
      </c>
      <c r="C2211" s="39"/>
      <c r="D2211" s="504" t="s">
        <v>6433</v>
      </c>
      <c r="E2211" s="39" t="s">
        <v>6434</v>
      </c>
      <c r="F2211" s="76" t="s">
        <v>2215</v>
      </c>
      <c r="G2211" s="76" t="s">
        <v>2202</v>
      </c>
      <c r="H2211" s="76">
        <v>6</v>
      </c>
      <c r="I2211" s="39"/>
      <c r="J2211" s="39" t="s">
        <v>2195</v>
      </c>
      <c r="K2211" s="504">
        <v>139</v>
      </c>
      <c r="L2211" s="40" t="s">
        <v>6594</v>
      </c>
      <c r="M2211" s="76" t="s">
        <v>6435</v>
      </c>
    </row>
    <row r="2212" spans="1:13" hidden="1">
      <c r="A2212" s="40" t="s">
        <v>6593</v>
      </c>
      <c r="B2212" s="536" t="s">
        <v>6436</v>
      </c>
      <c r="C2212" s="39"/>
      <c r="D2212" s="504" t="s">
        <v>6436</v>
      </c>
      <c r="E2212" s="39" t="s">
        <v>6437</v>
      </c>
      <c r="F2212" s="76" t="s">
        <v>2215</v>
      </c>
      <c r="G2212" s="76" t="s">
        <v>2202</v>
      </c>
      <c r="H2212" s="76">
        <v>6</v>
      </c>
      <c r="I2212" s="39"/>
      <c r="J2212" s="39" t="s">
        <v>2195</v>
      </c>
      <c r="K2212" s="76">
        <v>140</v>
      </c>
      <c r="L2212" s="40" t="s">
        <v>6594</v>
      </c>
      <c r="M2212" s="76" t="s">
        <v>6438</v>
      </c>
    </row>
    <row r="2213" spans="1:13" hidden="1">
      <c r="A2213" s="40" t="s">
        <v>6593</v>
      </c>
      <c r="B2213" s="536" t="s">
        <v>6439</v>
      </c>
      <c r="C2213" s="39"/>
      <c r="D2213" s="504" t="s">
        <v>6439</v>
      </c>
      <c r="E2213" s="39" t="s">
        <v>6440</v>
      </c>
      <c r="F2213" s="76" t="s">
        <v>2215</v>
      </c>
      <c r="G2213" s="76" t="s">
        <v>2202</v>
      </c>
      <c r="H2213" s="76">
        <v>255</v>
      </c>
      <c r="I2213" s="39"/>
      <c r="J2213" s="39" t="s">
        <v>2195</v>
      </c>
      <c r="K2213" s="504">
        <v>141</v>
      </c>
      <c r="L2213" s="40" t="s">
        <v>6594</v>
      </c>
      <c r="M2213" s="76" t="s">
        <v>6441</v>
      </c>
    </row>
    <row r="2214" spans="1:13" hidden="1">
      <c r="A2214" s="40" t="s">
        <v>6593</v>
      </c>
      <c r="B2214" s="536" t="s">
        <v>6442</v>
      </c>
      <c r="C2214" s="39"/>
      <c r="D2214" s="504" t="s">
        <v>6442</v>
      </c>
      <c r="E2214" s="39" t="s">
        <v>6443</v>
      </c>
      <c r="F2214" s="76" t="s">
        <v>2193</v>
      </c>
      <c r="G2214" s="76" t="s">
        <v>2202</v>
      </c>
      <c r="H2214" s="76">
        <v>20</v>
      </c>
      <c r="I2214" s="39"/>
      <c r="J2214" s="39" t="s">
        <v>2195</v>
      </c>
      <c r="K2214" s="504">
        <v>142</v>
      </c>
      <c r="L2214" s="40" t="s">
        <v>6594</v>
      </c>
      <c r="M2214" s="76" t="s">
        <v>6444</v>
      </c>
    </row>
    <row r="2215" spans="1:13" hidden="1">
      <c r="A2215" s="40" t="s">
        <v>6593</v>
      </c>
      <c r="B2215" s="536" t="s">
        <v>5667</v>
      </c>
      <c r="C2215" s="39"/>
      <c r="D2215" s="504" t="s">
        <v>5667</v>
      </c>
      <c r="E2215" s="39" t="s">
        <v>5668</v>
      </c>
      <c r="F2215" s="76" t="s">
        <v>2193</v>
      </c>
      <c r="G2215" s="76" t="s">
        <v>2228</v>
      </c>
      <c r="H2215" s="76">
        <v>5</v>
      </c>
      <c r="I2215" s="39"/>
      <c r="J2215" s="39" t="s">
        <v>2195</v>
      </c>
      <c r="K2215" s="76">
        <v>143</v>
      </c>
      <c r="L2215" s="40" t="s">
        <v>6594</v>
      </c>
      <c r="M2215" s="76" t="s">
        <v>5669</v>
      </c>
    </row>
    <row r="2216" spans="1:13" hidden="1">
      <c r="A2216" s="40" t="s">
        <v>6593</v>
      </c>
      <c r="B2216" s="536" t="s">
        <v>1865</v>
      </c>
      <c r="C2216" s="39"/>
      <c r="D2216" s="504" t="s">
        <v>1865</v>
      </c>
      <c r="E2216" s="60" t="s">
        <v>1225</v>
      </c>
      <c r="F2216" s="76" t="s">
        <v>2193</v>
      </c>
      <c r="G2216" s="76" t="s">
        <v>2202</v>
      </c>
      <c r="H2216" s="76">
        <v>6</v>
      </c>
      <c r="I2216" s="39"/>
      <c r="J2216" s="39" t="s">
        <v>2195</v>
      </c>
      <c r="K2216" s="76">
        <v>144</v>
      </c>
      <c r="L2216" s="40" t="s">
        <v>6594</v>
      </c>
      <c r="M2216" s="76" t="s">
        <v>5327</v>
      </c>
    </row>
    <row r="2217" spans="1:13" hidden="1">
      <c r="A2217" s="40" t="s">
        <v>6593</v>
      </c>
      <c r="B2217" s="536" t="s">
        <v>5485</v>
      </c>
      <c r="C2217" s="39"/>
      <c r="D2217" s="504" t="s">
        <v>5485</v>
      </c>
      <c r="E2217" s="39" t="s">
        <v>5486</v>
      </c>
      <c r="F2217" s="76" t="s">
        <v>2193</v>
      </c>
      <c r="G2217" s="76" t="s">
        <v>2202</v>
      </c>
      <c r="H2217" s="76">
        <v>15</v>
      </c>
      <c r="I2217" s="39"/>
      <c r="J2217" s="39" t="s">
        <v>2195</v>
      </c>
      <c r="K2217" s="76">
        <v>145</v>
      </c>
      <c r="L2217" s="40" t="s">
        <v>6594</v>
      </c>
      <c r="M2217" s="76" t="s">
        <v>5337</v>
      </c>
    </row>
    <row r="2218" spans="1:13" hidden="1">
      <c r="A2218" s="40" t="s">
        <v>6593</v>
      </c>
      <c r="B2218" s="536" t="s">
        <v>1959</v>
      </c>
      <c r="C2218" s="39"/>
      <c r="D2218" s="504" t="s">
        <v>1959</v>
      </c>
      <c r="E2218" s="60" t="s">
        <v>1361</v>
      </c>
      <c r="F2218" s="76" t="s">
        <v>2215</v>
      </c>
      <c r="G2218" s="76" t="s">
        <v>2202</v>
      </c>
      <c r="H2218" s="76">
        <v>60</v>
      </c>
      <c r="I2218" s="39"/>
      <c r="J2218" s="39" t="s">
        <v>2195</v>
      </c>
      <c r="K2218" s="76">
        <v>146</v>
      </c>
      <c r="L2218" s="40" t="s">
        <v>6594</v>
      </c>
      <c r="M2218" s="76" t="s">
        <v>5468</v>
      </c>
    </row>
    <row r="2219" spans="1:13" hidden="1">
      <c r="A2219" s="40" t="s">
        <v>6593</v>
      </c>
      <c r="B2219" s="536" t="s">
        <v>1958</v>
      </c>
      <c r="C2219" s="39"/>
      <c r="D2219" s="504" t="s">
        <v>1958</v>
      </c>
      <c r="E2219" s="60" t="s">
        <v>1360</v>
      </c>
      <c r="F2219" s="76" t="s">
        <v>2193</v>
      </c>
      <c r="G2219" s="76" t="s">
        <v>2202</v>
      </c>
      <c r="H2219" s="76">
        <v>180</v>
      </c>
      <c r="I2219" s="39"/>
      <c r="J2219" s="39" t="s">
        <v>2195</v>
      </c>
      <c r="K2219" s="76">
        <v>147</v>
      </c>
      <c r="L2219" s="40" t="s">
        <v>6594</v>
      </c>
      <c r="M2219" s="76" t="s">
        <v>5328</v>
      </c>
    </row>
    <row r="2220" spans="1:13" hidden="1">
      <c r="A2220" s="40" t="s">
        <v>6593</v>
      </c>
      <c r="B2220" s="536" t="s">
        <v>6445</v>
      </c>
      <c r="C2220" s="39"/>
      <c r="D2220" s="504" t="s">
        <v>6445</v>
      </c>
      <c r="E2220" s="39" t="s">
        <v>6446</v>
      </c>
      <c r="F2220" s="76" t="s">
        <v>2193</v>
      </c>
      <c r="G2220" s="76" t="s">
        <v>2202</v>
      </c>
      <c r="H2220" s="76">
        <v>25</v>
      </c>
      <c r="I2220" s="39"/>
      <c r="J2220" s="39" t="s">
        <v>2195</v>
      </c>
      <c r="K2220" s="504">
        <v>148</v>
      </c>
      <c r="L2220" s="40" t="s">
        <v>6594</v>
      </c>
      <c r="M2220" s="76" t="s">
        <v>6447</v>
      </c>
    </row>
    <row r="2221" spans="1:13" hidden="1">
      <c r="A2221" s="40" t="s">
        <v>6593</v>
      </c>
      <c r="B2221" s="536" t="s">
        <v>6448</v>
      </c>
      <c r="C2221" s="39"/>
      <c r="D2221" s="504" t="s">
        <v>6448</v>
      </c>
      <c r="E2221" s="60" t="s">
        <v>6449</v>
      </c>
      <c r="F2221" s="76" t="s">
        <v>2215</v>
      </c>
      <c r="G2221" s="76" t="s">
        <v>2202</v>
      </c>
      <c r="H2221" s="76">
        <v>6</v>
      </c>
      <c r="I2221" s="39"/>
      <c r="J2221" s="39" t="s">
        <v>2195</v>
      </c>
      <c r="K2221" s="504">
        <v>149</v>
      </c>
      <c r="L2221" s="40" t="s">
        <v>6594</v>
      </c>
      <c r="M2221" s="76" t="s">
        <v>6450</v>
      </c>
    </row>
    <row r="2222" spans="1:13" hidden="1">
      <c r="A2222" s="40" t="s">
        <v>6593</v>
      </c>
      <c r="B2222" s="536" t="s">
        <v>6451</v>
      </c>
      <c r="C2222" s="39"/>
      <c r="D2222" s="504" t="s">
        <v>6451</v>
      </c>
      <c r="E2222" s="39" t="s">
        <v>6452</v>
      </c>
      <c r="F2222" s="76" t="s">
        <v>2215</v>
      </c>
      <c r="G2222" s="76" t="s">
        <v>2202</v>
      </c>
      <c r="H2222" s="76">
        <v>15</v>
      </c>
      <c r="I2222" s="39"/>
      <c r="J2222" s="39" t="s">
        <v>2195</v>
      </c>
      <c r="K2222" s="76">
        <v>150</v>
      </c>
      <c r="L2222" s="40" t="s">
        <v>6594</v>
      </c>
      <c r="M2222" s="76" t="s">
        <v>6453</v>
      </c>
    </row>
    <row r="2223" spans="1:13" hidden="1">
      <c r="A2223" s="40" t="s">
        <v>6593</v>
      </c>
      <c r="B2223" s="536" t="s">
        <v>6454</v>
      </c>
      <c r="C2223" s="39"/>
      <c r="D2223" s="504" t="s">
        <v>6454</v>
      </c>
      <c r="E2223" s="60" t="s">
        <v>6455</v>
      </c>
      <c r="F2223" s="76" t="s">
        <v>2215</v>
      </c>
      <c r="G2223" s="76" t="s">
        <v>2202</v>
      </c>
      <c r="H2223" s="76">
        <v>60</v>
      </c>
      <c r="I2223" s="39"/>
      <c r="J2223" s="39" t="s">
        <v>2195</v>
      </c>
      <c r="K2223" s="504">
        <v>151</v>
      </c>
      <c r="L2223" s="40" t="s">
        <v>6594</v>
      </c>
      <c r="M2223" s="76" t="s">
        <v>6456</v>
      </c>
    </row>
    <row r="2224" spans="1:13" hidden="1">
      <c r="A2224" s="40" t="s">
        <v>6593</v>
      </c>
      <c r="B2224" s="536" t="s">
        <v>6457</v>
      </c>
      <c r="C2224" s="39"/>
      <c r="D2224" s="504" t="s">
        <v>6457</v>
      </c>
      <c r="E2224" s="39" t="s">
        <v>6458</v>
      </c>
      <c r="F2224" s="76" t="s">
        <v>2215</v>
      </c>
      <c r="G2224" s="76" t="s">
        <v>2202</v>
      </c>
      <c r="H2224" s="76">
        <v>25</v>
      </c>
      <c r="I2224" s="39"/>
      <c r="J2224" s="39" t="s">
        <v>2195</v>
      </c>
      <c r="K2224" s="504">
        <v>152</v>
      </c>
      <c r="L2224" s="40" t="s">
        <v>6594</v>
      </c>
      <c r="M2224" s="76" t="s">
        <v>6459</v>
      </c>
    </row>
    <row r="2225" spans="1:13" hidden="1">
      <c r="A2225" s="40" t="s">
        <v>6593</v>
      </c>
      <c r="B2225" s="536" t="s">
        <v>6460</v>
      </c>
      <c r="C2225" s="39"/>
      <c r="D2225" s="504" t="s">
        <v>6460</v>
      </c>
      <c r="E2225" s="39" t="s">
        <v>6461</v>
      </c>
      <c r="F2225" s="76" t="s">
        <v>2215</v>
      </c>
      <c r="G2225" s="76" t="s">
        <v>2202</v>
      </c>
      <c r="H2225" s="76">
        <v>20</v>
      </c>
      <c r="I2225" s="39"/>
      <c r="J2225" s="39" t="s">
        <v>2195</v>
      </c>
      <c r="K2225" s="76">
        <v>153</v>
      </c>
      <c r="L2225" s="40" t="s">
        <v>6594</v>
      </c>
      <c r="M2225" s="76" t="s">
        <v>6462</v>
      </c>
    </row>
    <row r="2226" spans="1:13" hidden="1">
      <c r="A2226" s="40" t="s">
        <v>6593</v>
      </c>
      <c r="B2226" s="536" t="s">
        <v>1876</v>
      </c>
      <c r="C2226" s="39"/>
      <c r="D2226" s="504" t="s">
        <v>1876</v>
      </c>
      <c r="E2226" s="39" t="s">
        <v>1246</v>
      </c>
      <c r="F2226" s="76" t="s">
        <v>2215</v>
      </c>
      <c r="G2226" s="76" t="s">
        <v>2228</v>
      </c>
      <c r="H2226" s="76">
        <v>1</v>
      </c>
      <c r="I2226" s="39"/>
      <c r="J2226" s="39" t="s">
        <v>2195</v>
      </c>
      <c r="K2226" s="76">
        <v>154</v>
      </c>
      <c r="L2226" s="40" t="s">
        <v>6594</v>
      </c>
      <c r="M2226" s="76" t="s">
        <v>5461</v>
      </c>
    </row>
    <row r="2227" spans="1:13" hidden="1">
      <c r="A2227" s="40" t="s">
        <v>6593</v>
      </c>
      <c r="B2227" s="536" t="s">
        <v>5742</v>
      </c>
      <c r="C2227" s="39"/>
      <c r="D2227" s="504" t="s">
        <v>5742</v>
      </c>
      <c r="E2227" s="39" t="s">
        <v>6604</v>
      </c>
      <c r="F2227" s="76" t="s">
        <v>2215</v>
      </c>
      <c r="G2227" s="76" t="s">
        <v>2202</v>
      </c>
      <c r="H2227" s="76">
        <v>2</v>
      </c>
      <c r="I2227" s="39"/>
      <c r="J2227" s="39" t="s">
        <v>2195</v>
      </c>
      <c r="K2227" s="76">
        <v>155</v>
      </c>
      <c r="L2227" s="40" t="s">
        <v>6594</v>
      </c>
      <c r="M2227" s="76" t="s">
        <v>5744</v>
      </c>
    </row>
    <row r="2228" spans="1:13" hidden="1">
      <c r="A2228" s="40" t="s">
        <v>6593</v>
      </c>
      <c r="B2228" s="536" t="s">
        <v>6463</v>
      </c>
      <c r="C2228" s="39"/>
      <c r="D2228" s="504" t="s">
        <v>6463</v>
      </c>
      <c r="E2228" s="39" t="s">
        <v>6464</v>
      </c>
      <c r="F2228" s="76" t="s">
        <v>2215</v>
      </c>
      <c r="G2228" s="76" t="s">
        <v>2202</v>
      </c>
      <c r="H2228" s="76">
        <v>2</v>
      </c>
      <c r="I2228" s="39"/>
      <c r="J2228" s="39" t="s">
        <v>2195</v>
      </c>
      <c r="K2228" s="76">
        <v>156</v>
      </c>
      <c r="L2228" s="40" t="s">
        <v>6594</v>
      </c>
      <c r="M2228" s="76" t="s">
        <v>6465</v>
      </c>
    </row>
    <row r="2229" spans="1:13" hidden="1">
      <c r="A2229" s="40" t="s">
        <v>6593</v>
      </c>
      <c r="B2229" s="536" t="s">
        <v>6466</v>
      </c>
      <c r="C2229" s="39"/>
      <c r="D2229" s="504" t="s">
        <v>6466</v>
      </c>
      <c r="E2229" s="39" t="s">
        <v>6467</v>
      </c>
      <c r="F2229" s="76" t="s">
        <v>2193</v>
      </c>
      <c r="G2229" s="76" t="s">
        <v>2231</v>
      </c>
      <c r="H2229" s="76" t="s">
        <v>6468</v>
      </c>
      <c r="I2229" s="39"/>
      <c r="J2229" s="39" t="s">
        <v>2195</v>
      </c>
      <c r="K2229" s="76">
        <v>157</v>
      </c>
      <c r="L2229" s="40" t="s">
        <v>6594</v>
      </c>
      <c r="M2229" s="76" t="s">
        <v>6469</v>
      </c>
    </row>
    <row r="2230" spans="1:13" hidden="1">
      <c r="A2230" s="40" t="s">
        <v>6593</v>
      </c>
      <c r="B2230" s="536" t="s">
        <v>6470</v>
      </c>
      <c r="C2230" s="39"/>
      <c r="D2230" s="504" t="s">
        <v>6470</v>
      </c>
      <c r="E2230" s="39" t="s">
        <v>6471</v>
      </c>
      <c r="F2230" s="76" t="s">
        <v>2215</v>
      </c>
      <c r="G2230" s="76" t="s">
        <v>2202</v>
      </c>
      <c r="H2230" s="76">
        <v>80</v>
      </c>
      <c r="I2230" s="39"/>
      <c r="J2230" s="39" t="s">
        <v>2195</v>
      </c>
      <c r="K2230" s="504">
        <v>158</v>
      </c>
      <c r="L2230" s="40" t="s">
        <v>6594</v>
      </c>
      <c r="M2230" s="76" t="s">
        <v>5801</v>
      </c>
    </row>
    <row r="2231" spans="1:13" hidden="1">
      <c r="A2231" s="40" t="s">
        <v>6593</v>
      </c>
      <c r="B2231" s="536" t="s">
        <v>6472</v>
      </c>
      <c r="C2231" s="39"/>
      <c r="D2231" s="504" t="s">
        <v>6472</v>
      </c>
      <c r="E2231" s="39" t="s">
        <v>6473</v>
      </c>
      <c r="F2231" s="76" t="s">
        <v>2215</v>
      </c>
      <c r="G2231" s="76" t="s">
        <v>2202</v>
      </c>
      <c r="H2231" s="76">
        <v>60</v>
      </c>
      <c r="I2231" s="39"/>
      <c r="J2231" s="39" t="s">
        <v>2195</v>
      </c>
      <c r="K2231" s="504">
        <v>159</v>
      </c>
      <c r="L2231" s="40" t="s">
        <v>6594</v>
      </c>
      <c r="M2231" s="76" t="s">
        <v>6474</v>
      </c>
    </row>
    <row r="2232" spans="1:13" hidden="1">
      <c r="A2232" s="40" t="s">
        <v>6593</v>
      </c>
      <c r="B2232" s="536" t="s">
        <v>6475</v>
      </c>
      <c r="C2232" s="39"/>
      <c r="D2232" s="504" t="s">
        <v>6475</v>
      </c>
      <c r="E2232" s="39" t="s">
        <v>6476</v>
      </c>
      <c r="F2232" s="76" t="s">
        <v>2215</v>
      </c>
      <c r="G2232" s="76" t="s">
        <v>2202</v>
      </c>
      <c r="H2232" s="76">
        <v>60</v>
      </c>
      <c r="I2232" s="39"/>
      <c r="J2232" s="39" t="s">
        <v>2195</v>
      </c>
      <c r="K2232" s="76">
        <v>160</v>
      </c>
      <c r="L2232" s="40" t="s">
        <v>6594</v>
      </c>
      <c r="M2232" s="76" t="s">
        <v>6477</v>
      </c>
    </row>
    <row r="2233" spans="1:13" hidden="1">
      <c r="A2233" s="40" t="s">
        <v>6593</v>
      </c>
      <c r="B2233" s="536" t="s">
        <v>6478</v>
      </c>
      <c r="C2233" s="39"/>
      <c r="D2233" s="504" t="s">
        <v>6478</v>
      </c>
      <c r="E2233" s="39" t="s">
        <v>6479</v>
      </c>
      <c r="F2233" s="76" t="s">
        <v>2215</v>
      </c>
      <c r="G2233" s="76" t="s">
        <v>2202</v>
      </c>
      <c r="H2233" s="76">
        <v>80</v>
      </c>
      <c r="I2233" s="39"/>
      <c r="J2233" s="39" t="s">
        <v>2195</v>
      </c>
      <c r="K2233" s="504">
        <v>161</v>
      </c>
      <c r="L2233" s="40" t="s">
        <v>6594</v>
      </c>
      <c r="M2233" s="76" t="s">
        <v>6478</v>
      </c>
    </row>
    <row r="2234" spans="1:13" hidden="1">
      <c r="A2234" s="40" t="s">
        <v>6593</v>
      </c>
      <c r="B2234" s="536" t="s">
        <v>6480</v>
      </c>
      <c r="C2234" s="39"/>
      <c r="D2234" s="504" t="s">
        <v>6480</v>
      </c>
      <c r="E2234" s="39" t="s">
        <v>6481</v>
      </c>
      <c r="F2234" s="76" t="s">
        <v>2215</v>
      </c>
      <c r="G2234" s="76" t="s">
        <v>2202</v>
      </c>
      <c r="H2234" s="76">
        <v>80</v>
      </c>
      <c r="I2234" s="39"/>
      <c r="J2234" s="39" t="s">
        <v>2195</v>
      </c>
      <c r="K2234" s="504">
        <v>162</v>
      </c>
      <c r="L2234" s="40" t="s">
        <v>6594</v>
      </c>
      <c r="M2234" s="76" t="s">
        <v>6482</v>
      </c>
    </row>
    <row r="2235" spans="1:13" hidden="1">
      <c r="A2235" s="40" t="s">
        <v>6593</v>
      </c>
      <c r="B2235" s="536"/>
      <c r="C2235" s="39"/>
      <c r="D2235" s="504"/>
      <c r="E2235" s="39" t="s">
        <v>6483</v>
      </c>
      <c r="F2235" s="76" t="s">
        <v>2215</v>
      </c>
      <c r="G2235" s="76" t="s">
        <v>2271</v>
      </c>
      <c r="H2235" s="76">
        <v>10</v>
      </c>
      <c r="I2235" s="39"/>
      <c r="J2235" s="39" t="s">
        <v>2195</v>
      </c>
      <c r="K2235" s="76">
        <v>163</v>
      </c>
      <c r="L2235" s="40" t="s">
        <v>6594</v>
      </c>
      <c r="M2235" s="76" t="s">
        <v>6484</v>
      </c>
    </row>
    <row r="2236" spans="1:13" hidden="1">
      <c r="A2236" s="40" t="s">
        <v>6593</v>
      </c>
      <c r="B2236" s="536" t="s">
        <v>6485</v>
      </c>
      <c r="C2236" s="39"/>
      <c r="D2236" s="504" t="s">
        <v>6485</v>
      </c>
      <c r="E2236" s="60" t="s">
        <v>6486</v>
      </c>
      <c r="F2236" s="76" t="s">
        <v>2215</v>
      </c>
      <c r="G2236" s="76" t="s">
        <v>2202</v>
      </c>
      <c r="H2236" s="76">
        <v>180</v>
      </c>
      <c r="I2236" s="39"/>
      <c r="J2236" s="39" t="s">
        <v>2195</v>
      </c>
      <c r="K2236" s="76">
        <v>164</v>
      </c>
      <c r="L2236" s="40" t="s">
        <v>6594</v>
      </c>
      <c r="M2236" s="76" t="s">
        <v>6487</v>
      </c>
    </row>
    <row r="2237" spans="1:13" hidden="1">
      <c r="A2237" s="40" t="s">
        <v>6593</v>
      </c>
      <c r="B2237" s="536" t="s">
        <v>6488</v>
      </c>
      <c r="C2237" s="39"/>
      <c r="D2237" s="504" t="s">
        <v>6488</v>
      </c>
      <c r="E2237" s="39" t="s">
        <v>6489</v>
      </c>
      <c r="F2237" s="76" t="s">
        <v>2193</v>
      </c>
      <c r="G2237" s="76" t="s">
        <v>2202</v>
      </c>
      <c r="H2237" s="76">
        <v>2</v>
      </c>
      <c r="I2237" s="39"/>
      <c r="J2237" s="39" t="s">
        <v>2195</v>
      </c>
      <c r="K2237" s="76">
        <v>165</v>
      </c>
      <c r="L2237" s="40" t="s">
        <v>6594</v>
      </c>
      <c r="M2237" s="76" t="s">
        <v>6490</v>
      </c>
    </row>
    <row r="2238" spans="1:13" hidden="1">
      <c r="A2238" s="40" t="s">
        <v>6593</v>
      </c>
      <c r="B2238" s="536" t="s">
        <v>6491</v>
      </c>
      <c r="C2238" s="39"/>
      <c r="D2238" s="504" t="s">
        <v>6491</v>
      </c>
      <c r="E2238" s="39" t="s">
        <v>6492</v>
      </c>
      <c r="F2238" s="76" t="s">
        <v>2215</v>
      </c>
      <c r="G2238" s="76" t="s">
        <v>2202</v>
      </c>
      <c r="H2238" s="76">
        <v>6</v>
      </c>
      <c r="I2238" s="39"/>
      <c r="J2238" s="39" t="s">
        <v>2195</v>
      </c>
      <c r="K2238" s="76">
        <v>166</v>
      </c>
      <c r="L2238" s="40" t="s">
        <v>6594</v>
      </c>
      <c r="M2238" s="76" t="s">
        <v>6493</v>
      </c>
    </row>
    <row r="2239" spans="1:13" hidden="1">
      <c r="A2239" s="40" t="s">
        <v>6593</v>
      </c>
      <c r="B2239" s="536" t="s">
        <v>6494</v>
      </c>
      <c r="C2239" s="39"/>
      <c r="D2239" s="504" t="s">
        <v>6494</v>
      </c>
      <c r="E2239" s="39" t="s">
        <v>6495</v>
      </c>
      <c r="F2239" s="76" t="s">
        <v>2215</v>
      </c>
      <c r="G2239" s="76" t="s">
        <v>2202</v>
      </c>
      <c r="H2239" s="76">
        <v>2</v>
      </c>
      <c r="I2239" s="39"/>
      <c r="J2239" s="39" t="s">
        <v>2195</v>
      </c>
      <c r="K2239" s="76">
        <v>167</v>
      </c>
      <c r="L2239" s="40" t="s">
        <v>6594</v>
      </c>
      <c r="M2239" s="76" t="s">
        <v>6496</v>
      </c>
    </row>
    <row r="2240" spans="1:13" hidden="1">
      <c r="A2240" s="40" t="s">
        <v>6593</v>
      </c>
      <c r="B2240" s="536" t="s">
        <v>6497</v>
      </c>
      <c r="C2240" s="39"/>
      <c r="D2240" s="504" t="s">
        <v>6497</v>
      </c>
      <c r="E2240" s="39" t="s">
        <v>6498</v>
      </c>
      <c r="F2240" s="76" t="s">
        <v>2215</v>
      </c>
      <c r="G2240" s="76" t="s">
        <v>2202</v>
      </c>
      <c r="H2240" s="76">
        <v>60</v>
      </c>
      <c r="I2240" s="39"/>
      <c r="J2240" s="39" t="s">
        <v>2195</v>
      </c>
      <c r="K2240" s="504">
        <v>168</v>
      </c>
      <c r="L2240" s="40" t="s">
        <v>6594</v>
      </c>
      <c r="M2240" s="76" t="s">
        <v>6499</v>
      </c>
    </row>
    <row r="2241" spans="1:13" hidden="1">
      <c r="A2241" s="40" t="s">
        <v>6593</v>
      </c>
      <c r="B2241" s="536" t="s">
        <v>6500</v>
      </c>
      <c r="C2241" s="39"/>
      <c r="D2241" s="504" t="s">
        <v>6500</v>
      </c>
      <c r="E2241" s="39" t="s">
        <v>6501</v>
      </c>
      <c r="F2241" s="76" t="s">
        <v>2215</v>
      </c>
      <c r="G2241" s="76" t="s">
        <v>2202</v>
      </c>
      <c r="H2241" s="76">
        <v>60</v>
      </c>
      <c r="I2241" s="39"/>
      <c r="J2241" s="39" t="s">
        <v>2195</v>
      </c>
      <c r="K2241" s="504">
        <v>169</v>
      </c>
      <c r="L2241" s="40" t="s">
        <v>6594</v>
      </c>
      <c r="M2241" s="76" t="s">
        <v>6502</v>
      </c>
    </row>
    <row r="2242" spans="1:13" hidden="1">
      <c r="A2242" s="40" t="s">
        <v>6593</v>
      </c>
      <c r="B2242" s="536" t="s">
        <v>6503</v>
      </c>
      <c r="C2242" s="39"/>
      <c r="D2242" s="504" t="s">
        <v>6503</v>
      </c>
      <c r="E2242" s="39" t="s">
        <v>6504</v>
      </c>
      <c r="F2242" s="76" t="s">
        <v>2215</v>
      </c>
      <c r="G2242" s="76" t="s">
        <v>2202</v>
      </c>
      <c r="H2242" s="76">
        <v>60</v>
      </c>
      <c r="I2242" s="39"/>
      <c r="J2242" s="39" t="s">
        <v>2195</v>
      </c>
      <c r="K2242" s="76">
        <v>170</v>
      </c>
      <c r="L2242" s="40" t="s">
        <v>6594</v>
      </c>
      <c r="M2242" s="76" t="s">
        <v>6505</v>
      </c>
    </row>
    <row r="2243" spans="1:13" hidden="1">
      <c r="A2243" s="40" t="s">
        <v>6593</v>
      </c>
      <c r="B2243" s="536" t="s">
        <v>6506</v>
      </c>
      <c r="C2243" s="39"/>
      <c r="D2243" s="504" t="s">
        <v>6506</v>
      </c>
      <c r="E2243" s="39" t="s">
        <v>6507</v>
      </c>
      <c r="F2243" s="76" t="s">
        <v>2215</v>
      </c>
      <c r="G2243" s="76" t="s">
        <v>2202</v>
      </c>
      <c r="H2243" s="76">
        <v>60</v>
      </c>
      <c r="I2243" s="39"/>
      <c r="J2243" s="39" t="s">
        <v>2195</v>
      </c>
      <c r="K2243" s="504">
        <v>171</v>
      </c>
      <c r="L2243" s="40" t="s">
        <v>6594</v>
      </c>
      <c r="M2243" s="76" t="s">
        <v>6508</v>
      </c>
    </row>
    <row r="2244" spans="1:13" hidden="1">
      <c r="A2244" s="40" t="s">
        <v>6593</v>
      </c>
      <c r="B2244" s="536" t="s">
        <v>516</v>
      </c>
      <c r="C2244" s="39"/>
      <c r="D2244" s="504" t="s">
        <v>516</v>
      </c>
      <c r="E2244" s="39" t="s">
        <v>288</v>
      </c>
      <c r="F2244" s="76" t="s">
        <v>2215</v>
      </c>
      <c r="G2244" s="76" t="s">
        <v>2202</v>
      </c>
      <c r="H2244" s="76">
        <v>12</v>
      </c>
      <c r="I2244" s="39"/>
      <c r="J2244" s="39" t="s">
        <v>2195</v>
      </c>
      <c r="K2244" s="504">
        <v>172</v>
      </c>
      <c r="L2244" s="40" t="s">
        <v>6594</v>
      </c>
      <c r="M2244" s="76" t="s">
        <v>6509</v>
      </c>
    </row>
    <row r="2245" spans="1:13" hidden="1">
      <c r="A2245" s="40" t="s">
        <v>6593</v>
      </c>
      <c r="B2245" s="536" t="s">
        <v>6510</v>
      </c>
      <c r="C2245" s="39"/>
      <c r="D2245" s="504" t="s">
        <v>6510</v>
      </c>
      <c r="E2245" s="39" t="s">
        <v>6511</v>
      </c>
      <c r="F2245" s="76" t="s">
        <v>2215</v>
      </c>
      <c r="G2245" s="76" t="s">
        <v>2202</v>
      </c>
      <c r="H2245" s="76">
        <v>12</v>
      </c>
      <c r="I2245" s="39"/>
      <c r="J2245" s="39" t="s">
        <v>2195</v>
      </c>
      <c r="K2245" s="76">
        <v>173</v>
      </c>
      <c r="L2245" s="40" t="s">
        <v>6594</v>
      </c>
      <c r="M2245" s="76" t="s">
        <v>6512</v>
      </c>
    </row>
    <row r="2246" spans="1:13" hidden="1">
      <c r="A2246" s="40" t="s">
        <v>6593</v>
      </c>
      <c r="B2246" s="536" t="s">
        <v>6513</v>
      </c>
      <c r="C2246" s="39"/>
      <c r="D2246" s="504" t="s">
        <v>6513</v>
      </c>
      <c r="E2246" s="39" t="s">
        <v>6514</v>
      </c>
      <c r="F2246" s="76" t="s">
        <v>2215</v>
      </c>
      <c r="G2246" s="10" t="s">
        <v>2194</v>
      </c>
      <c r="H2246" s="76">
        <v>8</v>
      </c>
      <c r="I2246" s="39"/>
      <c r="J2246" s="39" t="s">
        <v>2195</v>
      </c>
      <c r="K2246" s="76">
        <v>174</v>
      </c>
      <c r="L2246" s="40" t="s">
        <v>6594</v>
      </c>
      <c r="M2246" s="76" t="s">
        <v>6515</v>
      </c>
    </row>
    <row r="2247" spans="1:13" hidden="1">
      <c r="A2247" s="40" t="s">
        <v>6593</v>
      </c>
      <c r="B2247" s="536" t="s">
        <v>6516</v>
      </c>
      <c r="C2247" s="39"/>
      <c r="D2247" s="504" t="s">
        <v>6516</v>
      </c>
      <c r="E2247" s="39" t="s">
        <v>6517</v>
      </c>
      <c r="F2247" s="76" t="s">
        <v>2215</v>
      </c>
      <c r="G2247" s="76" t="s">
        <v>2231</v>
      </c>
      <c r="H2247" s="76" t="s">
        <v>5400</v>
      </c>
      <c r="I2247" s="39"/>
      <c r="J2247" s="39" t="s">
        <v>2195</v>
      </c>
      <c r="K2247" s="76">
        <v>175</v>
      </c>
      <c r="L2247" s="40" t="s">
        <v>6594</v>
      </c>
      <c r="M2247" s="76" t="s">
        <v>6518</v>
      </c>
    </row>
    <row r="2248" spans="1:13" hidden="1">
      <c r="A2248" s="40" t="s">
        <v>6593</v>
      </c>
      <c r="B2248" s="536" t="s">
        <v>5264</v>
      </c>
      <c r="C2248" s="39"/>
      <c r="D2248" s="504" t="s">
        <v>5264</v>
      </c>
      <c r="E2248" s="39" t="s">
        <v>5265</v>
      </c>
      <c r="F2248" s="76" t="s">
        <v>2215</v>
      </c>
      <c r="G2248" s="76" t="s">
        <v>2231</v>
      </c>
      <c r="H2248" s="76" t="s">
        <v>5400</v>
      </c>
      <c r="I2248" s="39"/>
      <c r="J2248" s="39" t="s">
        <v>2195</v>
      </c>
      <c r="K2248" s="76">
        <v>176</v>
      </c>
      <c r="L2248" s="40" t="s">
        <v>6594</v>
      </c>
      <c r="M2248" s="76" t="s">
        <v>5267</v>
      </c>
    </row>
    <row r="2249" spans="1:13" hidden="1">
      <c r="A2249" s="40" t="s">
        <v>6593</v>
      </c>
      <c r="B2249" s="536" t="s">
        <v>5745</v>
      </c>
      <c r="C2249" s="39"/>
      <c r="D2249" s="504" t="s">
        <v>5745</v>
      </c>
      <c r="E2249" s="39" t="s">
        <v>5746</v>
      </c>
      <c r="F2249" s="76" t="s">
        <v>2215</v>
      </c>
      <c r="G2249" s="76" t="s">
        <v>2231</v>
      </c>
      <c r="H2249" s="76" t="s">
        <v>5400</v>
      </c>
      <c r="I2249" s="39"/>
      <c r="J2249" s="39" t="s">
        <v>2195</v>
      </c>
      <c r="K2249" s="76">
        <v>177</v>
      </c>
      <c r="L2249" s="40" t="s">
        <v>6594</v>
      </c>
      <c r="M2249" s="76" t="s">
        <v>5747</v>
      </c>
    </row>
    <row r="2250" spans="1:13" hidden="1">
      <c r="A2250" s="40" t="s">
        <v>6593</v>
      </c>
      <c r="B2250" s="536" t="s">
        <v>6519</v>
      </c>
      <c r="C2250" s="39"/>
      <c r="D2250" s="504" t="s">
        <v>6519</v>
      </c>
      <c r="E2250" s="39" t="s">
        <v>6520</v>
      </c>
      <c r="F2250" s="76" t="s">
        <v>2215</v>
      </c>
      <c r="G2250" s="76" t="s">
        <v>2231</v>
      </c>
      <c r="H2250" s="76" t="s">
        <v>5266</v>
      </c>
      <c r="I2250" s="39"/>
      <c r="J2250" s="39" t="s">
        <v>2195</v>
      </c>
      <c r="K2250" s="504">
        <v>178</v>
      </c>
      <c r="L2250" s="40" t="s">
        <v>6594</v>
      </c>
      <c r="M2250" s="76" t="s">
        <v>6521</v>
      </c>
    </row>
    <row r="2251" spans="1:13" hidden="1">
      <c r="A2251" s="40" t="s">
        <v>6593</v>
      </c>
      <c r="B2251" s="536" t="s">
        <v>5443</v>
      </c>
      <c r="C2251" s="39"/>
      <c r="D2251" s="504" t="s">
        <v>5443</v>
      </c>
      <c r="E2251" s="39" t="s">
        <v>6522</v>
      </c>
      <c r="F2251" s="76" t="s">
        <v>2215</v>
      </c>
      <c r="G2251" s="76" t="s">
        <v>2231</v>
      </c>
      <c r="H2251" s="76" t="s">
        <v>5400</v>
      </c>
      <c r="I2251" s="39"/>
      <c r="J2251" s="39" t="s">
        <v>2195</v>
      </c>
      <c r="K2251" s="504">
        <v>179</v>
      </c>
      <c r="L2251" s="40" t="s">
        <v>6594</v>
      </c>
      <c r="M2251" s="76" t="s">
        <v>6523</v>
      </c>
    </row>
    <row r="2252" spans="1:13" hidden="1">
      <c r="A2252" s="40" t="s">
        <v>6593</v>
      </c>
      <c r="B2252" s="536" t="s">
        <v>6524</v>
      </c>
      <c r="C2252" s="39"/>
      <c r="D2252" s="504" t="s">
        <v>6524</v>
      </c>
      <c r="E2252" s="39" t="s">
        <v>6525</v>
      </c>
      <c r="F2252" s="76" t="s">
        <v>2215</v>
      </c>
      <c r="G2252" s="76" t="s">
        <v>2231</v>
      </c>
      <c r="H2252" s="76" t="s">
        <v>5266</v>
      </c>
      <c r="I2252" s="39"/>
      <c r="J2252" s="39" t="s">
        <v>2195</v>
      </c>
      <c r="K2252" s="76">
        <v>180</v>
      </c>
      <c r="L2252" s="40" t="s">
        <v>6594</v>
      </c>
      <c r="M2252" s="76" t="s">
        <v>6526</v>
      </c>
    </row>
    <row r="2253" spans="1:13" hidden="1">
      <c r="A2253" s="40" t="s">
        <v>6593</v>
      </c>
      <c r="B2253" s="536" t="s">
        <v>6527</v>
      </c>
      <c r="C2253" s="39"/>
      <c r="D2253" s="504" t="s">
        <v>6527</v>
      </c>
      <c r="E2253" s="39" t="s">
        <v>6528</v>
      </c>
      <c r="F2253" s="76" t="s">
        <v>2215</v>
      </c>
      <c r="G2253" s="76" t="s">
        <v>2231</v>
      </c>
      <c r="H2253" s="76" t="s">
        <v>5266</v>
      </c>
      <c r="I2253" s="39"/>
      <c r="J2253" s="39" t="s">
        <v>2195</v>
      </c>
      <c r="K2253" s="504">
        <v>181</v>
      </c>
      <c r="L2253" s="40" t="s">
        <v>6594</v>
      </c>
      <c r="M2253" s="76" t="s">
        <v>6529</v>
      </c>
    </row>
    <row r="2254" spans="1:13" hidden="1">
      <c r="A2254" s="40" t="s">
        <v>6593</v>
      </c>
      <c r="B2254" s="536" t="s">
        <v>6530</v>
      </c>
      <c r="C2254" s="39"/>
      <c r="D2254" s="504" t="s">
        <v>6530</v>
      </c>
      <c r="E2254" s="39" t="s">
        <v>6531</v>
      </c>
      <c r="F2254" s="76" t="s">
        <v>2215</v>
      </c>
      <c r="G2254" s="76" t="s">
        <v>2231</v>
      </c>
      <c r="H2254" s="76" t="s">
        <v>5266</v>
      </c>
      <c r="I2254" s="39"/>
      <c r="J2254" s="39" t="s">
        <v>2195</v>
      </c>
      <c r="K2254" s="504">
        <v>182</v>
      </c>
      <c r="L2254" s="40" t="s">
        <v>6594</v>
      </c>
      <c r="M2254" s="76" t="s">
        <v>6532</v>
      </c>
    </row>
    <row r="2255" spans="1:13" hidden="1">
      <c r="A2255" s="40" t="s">
        <v>6593</v>
      </c>
      <c r="B2255" s="536" t="s">
        <v>6533</v>
      </c>
      <c r="C2255" s="39"/>
      <c r="D2255" s="504" t="s">
        <v>6533</v>
      </c>
      <c r="E2255" s="39" t="s">
        <v>6534</v>
      </c>
      <c r="F2255" s="76" t="s">
        <v>2215</v>
      </c>
      <c r="G2255" s="76" t="s">
        <v>2231</v>
      </c>
      <c r="H2255" s="76" t="s">
        <v>5266</v>
      </c>
      <c r="I2255" s="39"/>
      <c r="J2255" s="39" t="s">
        <v>2195</v>
      </c>
      <c r="K2255" s="76">
        <v>183</v>
      </c>
      <c r="L2255" s="40" t="s">
        <v>6594</v>
      </c>
      <c r="M2255" s="76" t="s">
        <v>6535</v>
      </c>
    </row>
    <row r="2256" spans="1:13" hidden="1">
      <c r="A2256" s="40" t="s">
        <v>6593</v>
      </c>
      <c r="B2256" s="536" t="s">
        <v>6536</v>
      </c>
      <c r="C2256" s="39"/>
      <c r="D2256" s="504" t="s">
        <v>6536</v>
      </c>
      <c r="E2256" s="39" t="s">
        <v>6537</v>
      </c>
      <c r="F2256" s="76" t="s">
        <v>2215</v>
      </c>
      <c r="G2256" s="10" t="s">
        <v>2194</v>
      </c>
      <c r="H2256" s="76">
        <v>8</v>
      </c>
      <c r="I2256" s="39"/>
      <c r="J2256" s="39" t="s">
        <v>2195</v>
      </c>
      <c r="K2256" s="76">
        <v>184</v>
      </c>
      <c r="L2256" s="40" t="s">
        <v>6594</v>
      </c>
      <c r="M2256" s="76" t="s">
        <v>6538</v>
      </c>
    </row>
    <row r="2257" spans="1:13" hidden="1">
      <c r="A2257" s="40" t="s">
        <v>6593</v>
      </c>
      <c r="B2257" s="536" t="s">
        <v>6539</v>
      </c>
      <c r="C2257" s="39"/>
      <c r="D2257" s="504" t="s">
        <v>6539</v>
      </c>
      <c r="E2257" s="39" t="s">
        <v>6540</v>
      </c>
      <c r="F2257" s="76" t="s">
        <v>2215</v>
      </c>
      <c r="G2257" s="76" t="s">
        <v>2202</v>
      </c>
      <c r="H2257" s="76">
        <v>2</v>
      </c>
      <c r="I2257" s="39"/>
      <c r="J2257" s="39" t="s">
        <v>2195</v>
      </c>
      <c r="K2257" s="76">
        <v>185</v>
      </c>
      <c r="L2257" s="40" t="s">
        <v>6594</v>
      </c>
      <c r="M2257" s="76" t="s">
        <v>6541</v>
      </c>
    </row>
    <row r="2258" spans="1:13" hidden="1">
      <c r="A2258" s="40" t="s">
        <v>6593</v>
      </c>
      <c r="B2258" s="536" t="s">
        <v>301</v>
      </c>
      <c r="C2258" s="39"/>
      <c r="D2258" s="504" t="s">
        <v>301</v>
      </c>
      <c r="E2258" s="39" t="s">
        <v>217</v>
      </c>
      <c r="F2258" s="76" t="s">
        <v>2215</v>
      </c>
      <c r="G2258" s="10" t="s">
        <v>2194</v>
      </c>
      <c r="H2258" s="76">
        <v>8</v>
      </c>
      <c r="I2258" s="39"/>
      <c r="J2258" s="39" t="s">
        <v>2195</v>
      </c>
      <c r="K2258" s="76">
        <v>186</v>
      </c>
      <c r="L2258" s="40" t="s">
        <v>6594</v>
      </c>
      <c r="M2258" s="76" t="s">
        <v>6542</v>
      </c>
    </row>
    <row r="2259" spans="1:13" hidden="1">
      <c r="A2259" s="40" t="s">
        <v>6593</v>
      </c>
      <c r="B2259" s="536" t="s">
        <v>6543</v>
      </c>
      <c r="C2259" s="39"/>
      <c r="D2259" s="504" t="s">
        <v>6543</v>
      </c>
      <c r="E2259" s="60" t="s">
        <v>6544</v>
      </c>
      <c r="F2259" s="76" t="s">
        <v>2215</v>
      </c>
      <c r="G2259" s="76" t="s">
        <v>2202</v>
      </c>
      <c r="H2259" s="76">
        <v>12</v>
      </c>
      <c r="I2259" s="39"/>
      <c r="J2259" s="39" t="s">
        <v>2195</v>
      </c>
      <c r="K2259" s="76">
        <v>187</v>
      </c>
      <c r="L2259" s="40" t="s">
        <v>6594</v>
      </c>
      <c r="M2259" s="76" t="s">
        <v>6545</v>
      </c>
    </row>
    <row r="2260" spans="1:13" hidden="1">
      <c r="A2260" s="40" t="s">
        <v>6593</v>
      </c>
      <c r="B2260" s="536" t="s">
        <v>6546</v>
      </c>
      <c r="C2260" s="39"/>
      <c r="D2260" s="504" t="s">
        <v>6546</v>
      </c>
      <c r="E2260" s="39" t="s">
        <v>6547</v>
      </c>
      <c r="F2260" s="76" t="s">
        <v>2215</v>
      </c>
      <c r="G2260" s="76" t="s">
        <v>2202</v>
      </c>
      <c r="H2260" s="76">
        <v>60</v>
      </c>
      <c r="I2260" s="39"/>
      <c r="J2260" s="39" t="s">
        <v>2195</v>
      </c>
      <c r="K2260" s="504">
        <v>188</v>
      </c>
      <c r="L2260" s="40" t="s">
        <v>6594</v>
      </c>
      <c r="M2260" s="76" t="s">
        <v>6548</v>
      </c>
    </row>
    <row r="2261" spans="1:13" hidden="1">
      <c r="A2261" s="40" t="s">
        <v>6593</v>
      </c>
      <c r="B2261" s="536" t="s">
        <v>6549</v>
      </c>
      <c r="C2261" s="39"/>
      <c r="D2261" s="504" t="s">
        <v>6549</v>
      </c>
      <c r="E2261" s="39" t="s">
        <v>6550</v>
      </c>
      <c r="F2261" s="76" t="s">
        <v>2215</v>
      </c>
      <c r="G2261" s="76" t="s">
        <v>2202</v>
      </c>
      <c r="H2261" s="76">
        <v>12</v>
      </c>
      <c r="I2261" s="39"/>
      <c r="J2261" s="39" t="s">
        <v>2195</v>
      </c>
      <c r="K2261" s="504">
        <v>189</v>
      </c>
      <c r="L2261" s="40" t="s">
        <v>6594</v>
      </c>
      <c r="M2261" s="76" t="s">
        <v>6551</v>
      </c>
    </row>
    <row r="2262" spans="1:13" hidden="1">
      <c r="A2262" s="40" t="s">
        <v>6593</v>
      </c>
      <c r="B2262" s="536" t="s">
        <v>6552</v>
      </c>
      <c r="C2262" s="39"/>
      <c r="D2262" s="504" t="s">
        <v>6552</v>
      </c>
      <c r="E2262" s="39" t="s">
        <v>6553</v>
      </c>
      <c r="F2262" s="76" t="s">
        <v>2215</v>
      </c>
      <c r="G2262" s="76" t="s">
        <v>2202</v>
      </c>
      <c r="H2262" s="76">
        <v>60</v>
      </c>
      <c r="I2262" s="39"/>
      <c r="J2262" s="39" t="s">
        <v>2195</v>
      </c>
      <c r="K2262" s="76">
        <v>190</v>
      </c>
      <c r="L2262" s="40" t="s">
        <v>6594</v>
      </c>
      <c r="M2262" s="76" t="s">
        <v>6554</v>
      </c>
    </row>
    <row r="2263" spans="1:13" hidden="1">
      <c r="A2263" s="40" t="s">
        <v>6593</v>
      </c>
      <c r="B2263" s="536" t="s">
        <v>6555</v>
      </c>
      <c r="C2263" s="39"/>
      <c r="D2263" s="504" t="s">
        <v>6555</v>
      </c>
      <c r="E2263" s="60" t="s">
        <v>6556</v>
      </c>
      <c r="F2263" s="76" t="s">
        <v>2215</v>
      </c>
      <c r="G2263" s="76" t="s">
        <v>2202</v>
      </c>
      <c r="H2263" s="76">
        <v>12</v>
      </c>
      <c r="I2263" s="39"/>
      <c r="J2263" s="39" t="s">
        <v>2195</v>
      </c>
      <c r="K2263" s="504">
        <v>191</v>
      </c>
      <c r="L2263" s="40" t="s">
        <v>6594</v>
      </c>
      <c r="M2263" s="76" t="s">
        <v>6557</v>
      </c>
    </row>
    <row r="2264" spans="1:13" hidden="1">
      <c r="A2264" s="40" t="s">
        <v>6593</v>
      </c>
      <c r="B2264" s="536" t="s">
        <v>6558</v>
      </c>
      <c r="C2264" s="39"/>
      <c r="D2264" s="504" t="s">
        <v>6558</v>
      </c>
      <c r="E2264" s="39" t="s">
        <v>6559</v>
      </c>
      <c r="F2264" s="76" t="s">
        <v>2215</v>
      </c>
      <c r="G2264" s="76" t="s">
        <v>2202</v>
      </c>
      <c r="H2264" s="76">
        <v>60</v>
      </c>
      <c r="I2264" s="39"/>
      <c r="J2264" s="39" t="s">
        <v>2195</v>
      </c>
      <c r="K2264" s="504">
        <v>192</v>
      </c>
      <c r="L2264" s="40" t="s">
        <v>6594</v>
      </c>
      <c r="M2264" s="76" t="s">
        <v>6560</v>
      </c>
    </row>
    <row r="2265" spans="1:13" hidden="1">
      <c r="A2265" s="40" t="s">
        <v>6593</v>
      </c>
      <c r="B2265" s="536" t="s">
        <v>5366</v>
      </c>
      <c r="C2265" s="39"/>
      <c r="D2265" s="504" t="s">
        <v>5366</v>
      </c>
      <c r="E2265" s="39" t="s">
        <v>5367</v>
      </c>
      <c r="F2265" s="76" t="s">
        <v>2215</v>
      </c>
      <c r="G2265" s="76" t="s">
        <v>2202</v>
      </c>
      <c r="H2265" s="76">
        <v>255</v>
      </c>
      <c r="I2265" s="39"/>
      <c r="J2265" s="39" t="s">
        <v>2195</v>
      </c>
      <c r="K2265" s="76">
        <v>193</v>
      </c>
      <c r="L2265" s="40" t="s">
        <v>6594</v>
      </c>
      <c r="M2265" s="76" t="s">
        <v>5934</v>
      </c>
    </row>
    <row r="2266" spans="1:13" hidden="1">
      <c r="A2266" s="40" t="s">
        <v>6593</v>
      </c>
      <c r="B2266" s="536" t="s">
        <v>6561</v>
      </c>
      <c r="C2266" s="39"/>
      <c r="D2266" s="504" t="s">
        <v>6561</v>
      </c>
      <c r="E2266" s="39" t="s">
        <v>6562</v>
      </c>
      <c r="F2266" s="76" t="s">
        <v>2215</v>
      </c>
      <c r="G2266" s="76" t="s">
        <v>2231</v>
      </c>
      <c r="H2266" s="76" t="s">
        <v>6563</v>
      </c>
      <c r="I2266" s="39"/>
      <c r="J2266" s="39" t="s">
        <v>2195</v>
      </c>
      <c r="K2266" s="76">
        <v>194</v>
      </c>
      <c r="L2266" s="40" t="s">
        <v>6594</v>
      </c>
      <c r="M2266" s="76" t="s">
        <v>6564</v>
      </c>
    </row>
    <row r="2267" spans="1:13" hidden="1">
      <c r="A2267" s="40" t="s">
        <v>6593</v>
      </c>
      <c r="B2267" s="536"/>
      <c r="C2267" s="39"/>
      <c r="D2267" s="504"/>
      <c r="E2267" s="39" t="s">
        <v>6565</v>
      </c>
      <c r="F2267" s="76" t="s">
        <v>2215</v>
      </c>
      <c r="G2267" s="76" t="s">
        <v>2271</v>
      </c>
      <c r="H2267" s="76">
        <v>10</v>
      </c>
      <c r="I2267" s="39"/>
      <c r="J2267" s="39" t="s">
        <v>2195</v>
      </c>
      <c r="K2267" s="76">
        <v>195</v>
      </c>
      <c r="L2267" s="40" t="s">
        <v>6594</v>
      </c>
      <c r="M2267" s="76" t="s">
        <v>6566</v>
      </c>
    </row>
    <row r="2268" spans="1:13" hidden="1">
      <c r="A2268" s="40" t="s">
        <v>6593</v>
      </c>
      <c r="B2268" s="536"/>
      <c r="C2268" s="39"/>
      <c r="D2268" s="504"/>
      <c r="E2268" s="39" t="s">
        <v>6567</v>
      </c>
      <c r="F2268" s="76" t="s">
        <v>2215</v>
      </c>
      <c r="G2268" s="76" t="s">
        <v>2271</v>
      </c>
      <c r="H2268" s="76">
        <v>10</v>
      </c>
      <c r="I2268" s="39"/>
      <c r="J2268" s="39" t="s">
        <v>2195</v>
      </c>
      <c r="K2268" s="76">
        <v>196</v>
      </c>
      <c r="L2268" s="40" t="s">
        <v>6594</v>
      </c>
      <c r="M2268" s="76" t="s">
        <v>6568</v>
      </c>
    </row>
    <row r="2269" spans="1:13" hidden="1">
      <c r="A2269" s="40" t="s">
        <v>6593</v>
      </c>
      <c r="B2269" s="536" t="s">
        <v>6569</v>
      </c>
      <c r="C2269" s="39"/>
      <c r="D2269" s="504" t="s">
        <v>6569</v>
      </c>
      <c r="E2269" s="39" t="s">
        <v>6570</v>
      </c>
      <c r="F2269" s="76" t="s">
        <v>2215</v>
      </c>
      <c r="G2269" s="76" t="s">
        <v>2231</v>
      </c>
      <c r="H2269" s="76" t="s">
        <v>5750</v>
      </c>
      <c r="I2269" s="39"/>
      <c r="J2269" s="39" t="s">
        <v>2195</v>
      </c>
      <c r="K2269" s="76">
        <v>197</v>
      </c>
      <c r="L2269" s="40" t="s">
        <v>6594</v>
      </c>
      <c r="M2269" s="76" t="s">
        <v>6571</v>
      </c>
    </row>
    <row r="2270" spans="1:13" hidden="1">
      <c r="A2270" s="40" t="s">
        <v>6593</v>
      </c>
      <c r="B2270" s="536" t="s">
        <v>6572</v>
      </c>
      <c r="C2270" s="39"/>
      <c r="D2270" s="504" t="s">
        <v>6572</v>
      </c>
      <c r="E2270" s="39" t="s">
        <v>6573</v>
      </c>
      <c r="F2270" s="76" t="s">
        <v>2215</v>
      </c>
      <c r="G2270" s="76" t="s">
        <v>2231</v>
      </c>
      <c r="H2270" s="76" t="s">
        <v>5750</v>
      </c>
      <c r="I2270" s="39"/>
      <c r="J2270" s="39" t="s">
        <v>2195</v>
      </c>
      <c r="K2270" s="504">
        <v>198</v>
      </c>
      <c r="L2270" s="40" t="s">
        <v>6594</v>
      </c>
      <c r="M2270" s="76" t="s">
        <v>6574</v>
      </c>
    </row>
    <row r="2271" spans="1:13" hidden="1">
      <c r="A2271" s="40" t="s">
        <v>6593</v>
      </c>
      <c r="B2271" s="536" t="s">
        <v>6575</v>
      </c>
      <c r="C2271" s="39"/>
      <c r="D2271" s="504" t="s">
        <v>6575</v>
      </c>
      <c r="E2271" s="39" t="s">
        <v>6576</v>
      </c>
      <c r="F2271" s="76" t="s">
        <v>2215</v>
      </c>
      <c r="G2271" s="76" t="s">
        <v>2231</v>
      </c>
      <c r="H2271" s="76" t="s">
        <v>5400</v>
      </c>
      <c r="I2271" s="39"/>
      <c r="J2271" s="39" t="s">
        <v>2195</v>
      </c>
      <c r="K2271" s="504">
        <v>199</v>
      </c>
      <c r="L2271" s="40" t="s">
        <v>6594</v>
      </c>
      <c r="M2271" s="76" t="s">
        <v>6577</v>
      </c>
    </row>
    <row r="2272" spans="1:13" hidden="1">
      <c r="A2272" s="40" t="s">
        <v>6593</v>
      </c>
      <c r="B2272" s="536" t="s">
        <v>6605</v>
      </c>
      <c r="C2272" s="39"/>
      <c r="D2272" s="504" t="s">
        <v>6605</v>
      </c>
      <c r="E2272" s="39" t="s">
        <v>6606</v>
      </c>
      <c r="F2272" s="76" t="s">
        <v>2215</v>
      </c>
      <c r="G2272" s="76" t="s">
        <v>2231</v>
      </c>
      <c r="H2272" s="76" t="s">
        <v>5266</v>
      </c>
      <c r="I2272" s="39"/>
      <c r="J2272" s="39" t="s">
        <v>2195</v>
      </c>
      <c r="K2272" s="76">
        <v>200</v>
      </c>
      <c r="L2272" s="40" t="s">
        <v>6594</v>
      </c>
      <c r="M2272" s="76" t="s">
        <v>6580</v>
      </c>
    </row>
    <row r="2273" spans="1:13" hidden="1">
      <c r="A2273" s="40" t="s">
        <v>6593</v>
      </c>
      <c r="B2273" s="536" t="s">
        <v>5649</v>
      </c>
      <c r="C2273" s="39"/>
      <c r="D2273" s="504" t="s">
        <v>5649</v>
      </c>
      <c r="E2273" s="39" t="s">
        <v>5650</v>
      </c>
      <c r="F2273" s="76" t="s">
        <v>2215</v>
      </c>
      <c r="G2273" s="76" t="s">
        <v>2271</v>
      </c>
      <c r="H2273" s="76">
        <v>10</v>
      </c>
      <c r="I2273" s="39"/>
      <c r="J2273" s="39" t="s">
        <v>2195</v>
      </c>
      <c r="K2273" s="504">
        <v>201</v>
      </c>
      <c r="L2273" s="40" t="s">
        <v>6594</v>
      </c>
      <c r="M2273" s="76" t="s">
        <v>5651</v>
      </c>
    </row>
    <row r="2274" spans="1:13" hidden="1">
      <c r="A2274" s="40" t="s">
        <v>6593</v>
      </c>
      <c r="B2274" s="536" t="s">
        <v>5469</v>
      </c>
      <c r="C2274" s="39"/>
      <c r="D2274" s="504" t="s">
        <v>5469</v>
      </c>
      <c r="E2274" s="39" t="s">
        <v>5470</v>
      </c>
      <c r="F2274" s="76" t="s">
        <v>2215</v>
      </c>
      <c r="G2274" s="76" t="s">
        <v>2202</v>
      </c>
      <c r="H2274" s="76">
        <v>5</v>
      </c>
      <c r="I2274" s="39"/>
      <c r="J2274" s="39" t="s">
        <v>2195</v>
      </c>
      <c r="K2274" s="504">
        <v>202</v>
      </c>
      <c r="L2274" s="40" t="s">
        <v>6594</v>
      </c>
      <c r="M2274" s="76" t="s">
        <v>5471</v>
      </c>
    </row>
    <row r="2275" spans="1:13" hidden="1">
      <c r="A2275" s="40" t="s">
        <v>6593</v>
      </c>
      <c r="B2275" s="536" t="s">
        <v>6581</v>
      </c>
      <c r="C2275" s="39"/>
      <c r="D2275" s="504" t="s">
        <v>6581</v>
      </c>
      <c r="E2275" s="39" t="s">
        <v>6582</v>
      </c>
      <c r="F2275" s="76" t="s">
        <v>2193</v>
      </c>
      <c r="G2275" s="76" t="s">
        <v>2202</v>
      </c>
      <c r="H2275" s="76">
        <v>15</v>
      </c>
      <c r="I2275" s="39"/>
      <c r="J2275" s="39" t="s">
        <v>2195</v>
      </c>
      <c r="K2275" s="76">
        <v>203</v>
      </c>
      <c r="L2275" s="40" t="s">
        <v>6594</v>
      </c>
      <c r="M2275" s="76" t="s">
        <v>5464</v>
      </c>
    </row>
    <row r="2276" spans="1:13" hidden="1">
      <c r="A2276" s="40" t="s">
        <v>6593</v>
      </c>
      <c r="B2276" s="536" t="s">
        <v>6583</v>
      </c>
      <c r="C2276" s="39"/>
      <c r="D2276" s="504" t="s">
        <v>6583</v>
      </c>
      <c r="E2276" s="39" t="s">
        <v>6584</v>
      </c>
      <c r="F2276" s="76" t="s">
        <v>2215</v>
      </c>
      <c r="G2276" s="76" t="s">
        <v>2202</v>
      </c>
      <c r="H2276" s="76">
        <v>15</v>
      </c>
      <c r="I2276" s="39"/>
      <c r="J2276" s="39" t="s">
        <v>2195</v>
      </c>
      <c r="K2276" s="76">
        <v>204</v>
      </c>
      <c r="L2276" s="40" t="s">
        <v>6594</v>
      </c>
      <c r="M2276" s="76" t="s">
        <v>6585</v>
      </c>
    </row>
    <row r="2277" spans="1:13" hidden="1">
      <c r="A2277" s="40" t="s">
        <v>6593</v>
      </c>
      <c r="B2277" s="536" t="s">
        <v>6586</v>
      </c>
      <c r="C2277" s="39"/>
      <c r="D2277" s="504" t="s">
        <v>6586</v>
      </c>
      <c r="E2277" s="39" t="s">
        <v>6587</v>
      </c>
      <c r="F2277" s="76" t="s">
        <v>2215</v>
      </c>
      <c r="G2277" s="76" t="s">
        <v>2202</v>
      </c>
      <c r="H2277" s="76">
        <v>15</v>
      </c>
      <c r="I2277" s="39"/>
      <c r="J2277" s="39" t="s">
        <v>2195</v>
      </c>
      <c r="K2277" s="76">
        <v>205</v>
      </c>
      <c r="L2277" s="40" t="s">
        <v>6594</v>
      </c>
      <c r="M2277" s="76" t="s">
        <v>6588</v>
      </c>
    </row>
    <row r="2278" spans="1:13" hidden="1">
      <c r="A2278" s="40" t="s">
        <v>6593</v>
      </c>
      <c r="B2278" s="536" t="s">
        <v>6607</v>
      </c>
      <c r="C2278" s="39"/>
      <c r="D2278" s="504" t="s">
        <v>6607</v>
      </c>
      <c r="E2278" s="39" t="s">
        <v>6608</v>
      </c>
      <c r="F2278" s="76" t="s">
        <v>6591</v>
      </c>
      <c r="G2278" s="10" t="s">
        <v>2194</v>
      </c>
      <c r="H2278" s="76">
        <v>10</v>
      </c>
      <c r="I2278" s="39"/>
      <c r="J2278" s="39" t="s">
        <v>2195</v>
      </c>
      <c r="K2278" s="76">
        <v>206</v>
      </c>
      <c r="L2278" s="40" t="s">
        <v>6594</v>
      </c>
      <c r="M2278" s="76" t="s">
        <v>6609</v>
      </c>
    </row>
    <row r="2279" spans="1:13" hidden="1">
      <c r="A2279" s="40" t="s">
        <v>6593</v>
      </c>
      <c r="B2279" s="536" t="s">
        <v>149</v>
      </c>
      <c r="C2279" s="496" t="s">
        <v>149</v>
      </c>
      <c r="D2279" s="504"/>
      <c r="E2279" s="39"/>
      <c r="F2279" s="496" t="s">
        <v>2193</v>
      </c>
      <c r="G2279" s="496" t="s">
        <v>2308</v>
      </c>
      <c r="H2279" s="76">
        <v>26</v>
      </c>
      <c r="I2279" s="39"/>
      <c r="J2279" s="39" t="s">
        <v>2195</v>
      </c>
      <c r="K2279" s="76">
        <v>207</v>
      </c>
      <c r="L2279" s="40" t="s">
        <v>6594</v>
      </c>
      <c r="M2279" s="496" t="s">
        <v>149</v>
      </c>
    </row>
    <row r="2280" spans="1:13" hidden="1">
      <c r="A2280" s="40" t="s">
        <v>6593</v>
      </c>
      <c r="B2280" s="536" t="s">
        <v>151</v>
      </c>
      <c r="C2280" s="496" t="s">
        <v>151</v>
      </c>
      <c r="D2280" s="504"/>
      <c r="E2280" s="39"/>
      <c r="F2280" s="496" t="s">
        <v>2193</v>
      </c>
      <c r="G2280" s="496" t="s">
        <v>2202</v>
      </c>
      <c r="H2280" s="76">
        <v>10</v>
      </c>
      <c r="I2280" s="39"/>
      <c r="J2280" s="39" t="s">
        <v>2195</v>
      </c>
      <c r="K2280" s="504">
        <v>208</v>
      </c>
      <c r="L2280" s="40" t="s">
        <v>6594</v>
      </c>
      <c r="M2280" s="496" t="s">
        <v>151</v>
      </c>
    </row>
    <row r="2281" spans="1:13" hidden="1">
      <c r="A2281" s="40" t="s">
        <v>6593</v>
      </c>
      <c r="B2281" s="536" t="s">
        <v>153</v>
      </c>
      <c r="C2281" s="496" t="s">
        <v>153</v>
      </c>
      <c r="D2281" s="504"/>
      <c r="E2281" s="39"/>
      <c r="F2281" s="496" t="s">
        <v>2193</v>
      </c>
      <c r="G2281" s="496" t="s">
        <v>2202</v>
      </c>
      <c r="H2281" s="76">
        <v>4</v>
      </c>
      <c r="I2281" s="39"/>
      <c r="J2281" s="39" t="s">
        <v>2195</v>
      </c>
      <c r="K2281" s="504">
        <v>209</v>
      </c>
      <c r="L2281" s="40" t="s">
        <v>6594</v>
      </c>
      <c r="M2281" s="496" t="s">
        <v>153</v>
      </c>
    </row>
    <row r="2282" spans="1:13" hidden="1">
      <c r="A2282" s="40" t="s">
        <v>6593</v>
      </c>
      <c r="B2282" s="536" t="s">
        <v>155</v>
      </c>
      <c r="C2282" s="496" t="s">
        <v>155</v>
      </c>
      <c r="D2282" s="504"/>
      <c r="E2282" s="39"/>
      <c r="F2282" s="496" t="s">
        <v>2193</v>
      </c>
      <c r="G2282" s="496" t="s">
        <v>2202</v>
      </c>
      <c r="H2282" s="76">
        <v>2</v>
      </c>
      <c r="I2282" s="39"/>
      <c r="J2282" s="39" t="s">
        <v>2195</v>
      </c>
      <c r="K2282" s="76">
        <v>210</v>
      </c>
      <c r="L2282" s="40" t="s">
        <v>6594</v>
      </c>
      <c r="M2282" s="496" t="s">
        <v>155</v>
      </c>
    </row>
    <row r="2283" spans="1:13" hidden="1">
      <c r="A2283" s="40" t="s">
        <v>6593</v>
      </c>
      <c r="B2283" s="536" t="s">
        <v>157</v>
      </c>
      <c r="C2283" s="496" t="s">
        <v>157</v>
      </c>
      <c r="D2283" s="504"/>
      <c r="E2283" s="39"/>
      <c r="F2283" s="496" t="s">
        <v>2193</v>
      </c>
      <c r="G2283" s="496" t="s">
        <v>2202</v>
      </c>
      <c r="H2283" s="76">
        <v>2</v>
      </c>
      <c r="I2283" s="39"/>
      <c r="J2283" s="39" t="s">
        <v>2195</v>
      </c>
      <c r="K2283" s="504">
        <v>211</v>
      </c>
      <c r="L2283" s="40" t="s">
        <v>6594</v>
      </c>
      <c r="M2283" s="496" t="s">
        <v>157</v>
      </c>
    </row>
    <row r="2284" spans="1:13" hidden="1">
      <c r="A2284" s="39" t="s">
        <v>6610</v>
      </c>
      <c r="B2284" s="536" t="s">
        <v>34</v>
      </c>
      <c r="C2284" s="496" t="s">
        <v>34</v>
      </c>
      <c r="D2284" s="504"/>
      <c r="E2284" s="516"/>
      <c r="F2284" s="496" t="s">
        <v>2193</v>
      </c>
      <c r="G2284" s="496" t="s">
        <v>2194</v>
      </c>
      <c r="H2284" s="504">
        <v>8</v>
      </c>
      <c r="I2284" s="39"/>
      <c r="J2284" s="39" t="s">
        <v>2195</v>
      </c>
      <c r="K2284" s="504">
        <v>1</v>
      </c>
      <c r="L2284" s="40" t="s">
        <v>6611</v>
      </c>
      <c r="M2284" s="496" t="s">
        <v>34</v>
      </c>
    </row>
    <row r="2285" spans="1:13" hidden="1">
      <c r="A2285" s="39" t="s">
        <v>6610</v>
      </c>
      <c r="B2285" s="536" t="s">
        <v>475</v>
      </c>
      <c r="C2285" s="516"/>
      <c r="D2285" s="504" t="s">
        <v>475</v>
      </c>
      <c r="E2285" s="40" t="s">
        <v>261</v>
      </c>
      <c r="F2285" s="39" t="s">
        <v>2193</v>
      </c>
      <c r="G2285" s="496" t="s">
        <v>2202</v>
      </c>
      <c r="H2285" s="76">
        <v>20</v>
      </c>
      <c r="I2285" s="39"/>
      <c r="J2285" s="39" t="s">
        <v>2195</v>
      </c>
      <c r="K2285" s="504">
        <v>2</v>
      </c>
      <c r="L2285" s="40" t="s">
        <v>6611</v>
      </c>
      <c r="M2285" s="39" t="s">
        <v>6612</v>
      </c>
    </row>
    <row r="2286" spans="1:13" hidden="1">
      <c r="A2286" s="39" t="s">
        <v>6610</v>
      </c>
      <c r="B2286" s="536" t="s">
        <v>6613</v>
      </c>
      <c r="C2286" s="516"/>
      <c r="D2286" s="504" t="s">
        <v>6613</v>
      </c>
      <c r="E2286" s="40" t="s">
        <v>6614</v>
      </c>
      <c r="F2286" s="39" t="s">
        <v>6591</v>
      </c>
      <c r="G2286" s="496" t="s">
        <v>2202</v>
      </c>
      <c r="H2286" s="76">
        <v>20</v>
      </c>
      <c r="I2286" s="39"/>
      <c r="J2286" s="39" t="s">
        <v>2195</v>
      </c>
      <c r="K2286" s="76">
        <v>3</v>
      </c>
      <c r="L2286" s="40" t="s">
        <v>6611</v>
      </c>
      <c r="M2286" s="39" t="s">
        <v>6615</v>
      </c>
    </row>
    <row r="2287" spans="1:13" hidden="1">
      <c r="A2287" s="39" t="s">
        <v>6610</v>
      </c>
      <c r="B2287" s="536" t="s">
        <v>6068</v>
      </c>
      <c r="C2287" s="516"/>
      <c r="D2287" s="504" t="s">
        <v>6068</v>
      </c>
      <c r="E2287" s="40" t="s">
        <v>6069</v>
      </c>
      <c r="F2287" s="39" t="s">
        <v>2193</v>
      </c>
      <c r="G2287" s="496" t="s">
        <v>2202</v>
      </c>
      <c r="H2287" s="76">
        <v>11</v>
      </c>
      <c r="I2287" s="39"/>
      <c r="J2287" s="39" t="s">
        <v>2195</v>
      </c>
      <c r="K2287" s="76">
        <v>4</v>
      </c>
      <c r="L2287" s="40" t="s">
        <v>6611</v>
      </c>
      <c r="M2287" s="39" t="s">
        <v>6616</v>
      </c>
    </row>
    <row r="2288" spans="1:13" hidden="1">
      <c r="A2288" s="39" t="s">
        <v>6610</v>
      </c>
      <c r="B2288" s="536" t="s">
        <v>6617</v>
      </c>
      <c r="C2288" s="516"/>
      <c r="D2288" s="504" t="s">
        <v>6617</v>
      </c>
      <c r="E2288" s="40" t="s">
        <v>6618</v>
      </c>
      <c r="F2288" s="39" t="s">
        <v>2193</v>
      </c>
      <c r="G2288" s="39" t="s">
        <v>2194</v>
      </c>
      <c r="H2288" s="76">
        <v>10</v>
      </c>
      <c r="I2288" s="39"/>
      <c r="J2288" s="39" t="s">
        <v>2195</v>
      </c>
      <c r="K2288" s="76">
        <v>5</v>
      </c>
      <c r="L2288" s="40" t="s">
        <v>6611</v>
      </c>
      <c r="M2288" s="39" t="s">
        <v>6619</v>
      </c>
    </row>
    <row r="2289" spans="1:13" hidden="1">
      <c r="A2289" s="39" t="s">
        <v>6610</v>
      </c>
      <c r="B2289" s="536" t="s">
        <v>6620</v>
      </c>
      <c r="C2289" s="516"/>
      <c r="D2289" s="504" t="s">
        <v>6620</v>
      </c>
      <c r="E2289" s="40" t="s">
        <v>6621</v>
      </c>
      <c r="F2289" s="39" t="s">
        <v>2193</v>
      </c>
      <c r="G2289" s="39" t="s">
        <v>2194</v>
      </c>
      <c r="H2289" s="76">
        <v>10</v>
      </c>
      <c r="I2289" s="39"/>
      <c r="J2289" s="39" t="s">
        <v>2195</v>
      </c>
      <c r="K2289" s="504">
        <v>6</v>
      </c>
      <c r="L2289" s="40" t="s">
        <v>6611</v>
      </c>
      <c r="M2289" s="39" t="s">
        <v>6622</v>
      </c>
    </row>
    <row r="2290" spans="1:13" hidden="1">
      <c r="A2290" s="39" t="s">
        <v>6610</v>
      </c>
      <c r="B2290" s="536" t="s">
        <v>6623</v>
      </c>
      <c r="C2290" s="516"/>
      <c r="D2290" s="504" t="s">
        <v>6623</v>
      </c>
      <c r="E2290" s="40" t="s">
        <v>6624</v>
      </c>
      <c r="F2290" s="39" t="s">
        <v>2193</v>
      </c>
      <c r="G2290" s="39" t="s">
        <v>2308</v>
      </c>
      <c r="H2290" s="76">
        <v>26</v>
      </c>
      <c r="I2290" s="39"/>
      <c r="J2290" s="39" t="s">
        <v>2195</v>
      </c>
      <c r="K2290" s="504">
        <v>7</v>
      </c>
      <c r="L2290" s="40" t="s">
        <v>6611</v>
      </c>
      <c r="M2290" s="39" t="s">
        <v>6625</v>
      </c>
    </row>
    <row r="2291" spans="1:13" hidden="1">
      <c r="A2291" s="39" t="s">
        <v>6610</v>
      </c>
      <c r="B2291" s="536" t="s">
        <v>1865</v>
      </c>
      <c r="C2291" s="516"/>
      <c r="D2291" s="504" t="s">
        <v>1865</v>
      </c>
      <c r="E2291" s="507" t="s">
        <v>1225</v>
      </c>
      <c r="F2291" s="39" t="s">
        <v>2193</v>
      </c>
      <c r="G2291" s="496" t="s">
        <v>2202</v>
      </c>
      <c r="H2291" s="76">
        <v>6</v>
      </c>
      <c r="I2291" s="39"/>
      <c r="J2291" s="39" t="s">
        <v>2195</v>
      </c>
      <c r="K2291" s="76">
        <v>8</v>
      </c>
      <c r="L2291" s="40" t="s">
        <v>6611</v>
      </c>
      <c r="M2291" s="39" t="s">
        <v>5327</v>
      </c>
    </row>
    <row r="2292" spans="1:13" hidden="1">
      <c r="A2292" s="39" t="s">
        <v>6610</v>
      </c>
      <c r="B2292" s="536" t="s">
        <v>6626</v>
      </c>
      <c r="C2292" s="516"/>
      <c r="D2292" s="504" t="s">
        <v>6626</v>
      </c>
      <c r="E2292" s="40" t="s">
        <v>6627</v>
      </c>
      <c r="F2292" s="39" t="s">
        <v>2193</v>
      </c>
      <c r="G2292" s="496" t="s">
        <v>2202</v>
      </c>
      <c r="H2292" s="76">
        <v>1000</v>
      </c>
      <c r="I2292" s="39"/>
      <c r="J2292" s="39" t="s">
        <v>2195</v>
      </c>
      <c r="K2292" s="76">
        <v>9</v>
      </c>
      <c r="L2292" s="40" t="s">
        <v>6611</v>
      </c>
      <c r="M2292" s="39" t="s">
        <v>6628</v>
      </c>
    </row>
    <row r="2293" spans="1:13" hidden="1">
      <c r="A2293" s="39" t="s">
        <v>6610</v>
      </c>
      <c r="B2293" s="536" t="s">
        <v>5527</v>
      </c>
      <c r="C2293" s="516"/>
      <c r="D2293" s="504" t="s">
        <v>5527</v>
      </c>
      <c r="E2293" s="40" t="s">
        <v>5528</v>
      </c>
      <c r="F2293" s="39" t="s">
        <v>2193</v>
      </c>
      <c r="G2293" s="496" t="s">
        <v>2202</v>
      </c>
      <c r="H2293" s="76">
        <v>2</v>
      </c>
      <c r="I2293" s="39"/>
      <c r="J2293" s="39" t="s">
        <v>2195</v>
      </c>
      <c r="K2293" s="76">
        <v>10</v>
      </c>
      <c r="L2293" s="40" t="s">
        <v>6611</v>
      </c>
      <c r="M2293" s="39" t="s">
        <v>5529</v>
      </c>
    </row>
    <row r="2294" spans="1:13" hidden="1">
      <c r="A2294" s="39" t="s">
        <v>6610</v>
      </c>
      <c r="B2294" s="536" t="s">
        <v>6091</v>
      </c>
      <c r="C2294" s="516"/>
      <c r="D2294" s="504" t="s">
        <v>6091</v>
      </c>
      <c r="E2294" s="40" t="s">
        <v>6092</v>
      </c>
      <c r="F2294" s="39" t="s">
        <v>6629</v>
      </c>
      <c r="G2294" s="496" t="s">
        <v>2202</v>
      </c>
      <c r="H2294" s="76">
        <v>4</v>
      </c>
      <c r="I2294" s="39"/>
      <c r="J2294" s="39" t="s">
        <v>2195</v>
      </c>
      <c r="K2294" s="504">
        <v>11</v>
      </c>
      <c r="L2294" s="40" t="s">
        <v>6611</v>
      </c>
      <c r="M2294" s="39" t="s">
        <v>6630</v>
      </c>
    </row>
    <row r="2295" spans="1:13" hidden="1">
      <c r="A2295" s="39" t="s">
        <v>6610</v>
      </c>
      <c r="B2295" s="536" t="s">
        <v>6631</v>
      </c>
      <c r="C2295" s="516"/>
      <c r="D2295" s="504" t="s">
        <v>6631</v>
      </c>
      <c r="E2295" s="40" t="s">
        <v>6632</v>
      </c>
      <c r="F2295" s="39" t="s">
        <v>6629</v>
      </c>
      <c r="G2295" s="496" t="s">
        <v>2202</v>
      </c>
      <c r="H2295" s="76">
        <v>4</v>
      </c>
      <c r="I2295" s="39"/>
      <c r="J2295" s="39" t="s">
        <v>2195</v>
      </c>
      <c r="K2295" s="504">
        <v>12</v>
      </c>
      <c r="L2295" s="40" t="s">
        <v>6611</v>
      </c>
      <c r="M2295" s="39" t="s">
        <v>6633</v>
      </c>
    </row>
    <row r="2296" spans="1:13" hidden="1">
      <c r="A2296" s="39" t="s">
        <v>6610</v>
      </c>
      <c r="B2296" s="536" t="s">
        <v>6634</v>
      </c>
      <c r="C2296" s="516"/>
      <c r="D2296" s="504" t="s">
        <v>6634</v>
      </c>
      <c r="E2296" s="40" t="s">
        <v>6635</v>
      </c>
      <c r="F2296" s="39" t="s">
        <v>2193</v>
      </c>
      <c r="G2296" s="39" t="s">
        <v>2231</v>
      </c>
      <c r="H2296" s="76" t="s">
        <v>2386</v>
      </c>
      <c r="I2296" s="39"/>
      <c r="J2296" s="39" t="s">
        <v>2195</v>
      </c>
      <c r="K2296" s="76">
        <v>13</v>
      </c>
      <c r="L2296" s="40" t="s">
        <v>6611</v>
      </c>
      <c r="M2296" s="39" t="s">
        <v>6636</v>
      </c>
    </row>
    <row r="2297" spans="1:13" hidden="1">
      <c r="A2297" s="39" t="s">
        <v>6610</v>
      </c>
      <c r="B2297" s="536" t="s">
        <v>6101</v>
      </c>
      <c r="C2297" s="516"/>
      <c r="D2297" s="504" t="s">
        <v>6101</v>
      </c>
      <c r="E2297" s="40" t="s">
        <v>6102</v>
      </c>
      <c r="F2297" s="39" t="s">
        <v>6629</v>
      </c>
      <c r="G2297" s="496" t="s">
        <v>2202</v>
      </c>
      <c r="H2297" s="76">
        <v>4</v>
      </c>
      <c r="I2297" s="39"/>
      <c r="J2297" s="39" t="s">
        <v>2195</v>
      </c>
      <c r="K2297" s="76">
        <v>14</v>
      </c>
      <c r="L2297" s="40" t="s">
        <v>6611</v>
      </c>
      <c r="M2297" s="39" t="s">
        <v>6637</v>
      </c>
    </row>
    <row r="2298" spans="1:13" hidden="1">
      <c r="A2298" s="39" t="s">
        <v>6610</v>
      </c>
      <c r="B2298" s="536" t="s">
        <v>6638</v>
      </c>
      <c r="C2298" s="516"/>
      <c r="D2298" s="504" t="s">
        <v>6638</v>
      </c>
      <c r="E2298" s="40" t="s">
        <v>6639</v>
      </c>
      <c r="F2298" s="39" t="s">
        <v>6629</v>
      </c>
      <c r="G2298" s="496" t="s">
        <v>2202</v>
      </c>
      <c r="H2298" s="76">
        <v>4</v>
      </c>
      <c r="I2298" s="39"/>
      <c r="J2298" s="39" t="s">
        <v>2195</v>
      </c>
      <c r="K2298" s="76">
        <v>15</v>
      </c>
      <c r="L2298" s="40" t="s">
        <v>6611</v>
      </c>
      <c r="M2298" s="39" t="s">
        <v>6640</v>
      </c>
    </row>
    <row r="2299" spans="1:13" hidden="1">
      <c r="A2299" s="39" t="s">
        <v>6610</v>
      </c>
      <c r="B2299" s="536" t="s">
        <v>6641</v>
      </c>
      <c r="C2299" s="516"/>
      <c r="D2299" s="504" t="s">
        <v>6641</v>
      </c>
      <c r="E2299" s="40" t="s">
        <v>6642</v>
      </c>
      <c r="F2299" s="39" t="s">
        <v>2193</v>
      </c>
      <c r="G2299" s="496" t="s">
        <v>2202</v>
      </c>
      <c r="H2299" s="76">
        <v>14</v>
      </c>
      <c r="I2299" s="39"/>
      <c r="J2299" s="39" t="s">
        <v>2195</v>
      </c>
      <c r="K2299" s="504">
        <v>16</v>
      </c>
      <c r="L2299" s="40" t="s">
        <v>6611</v>
      </c>
      <c r="M2299" s="39" t="s">
        <v>6643</v>
      </c>
    </row>
    <row r="2300" spans="1:13" hidden="1">
      <c r="A2300" s="39" t="s">
        <v>6610</v>
      </c>
      <c r="B2300" s="536" t="s">
        <v>6644</v>
      </c>
      <c r="C2300" s="516"/>
      <c r="D2300" s="504" t="s">
        <v>6644</v>
      </c>
      <c r="E2300" s="40" t="s">
        <v>6645</v>
      </c>
      <c r="F2300" s="39" t="s">
        <v>2193</v>
      </c>
      <c r="G2300" s="496" t="s">
        <v>2202</v>
      </c>
      <c r="H2300" s="76">
        <v>2</v>
      </c>
      <c r="I2300" s="39"/>
      <c r="J2300" s="39" t="s">
        <v>2195</v>
      </c>
      <c r="K2300" s="504">
        <v>17</v>
      </c>
      <c r="L2300" s="40" t="s">
        <v>6611</v>
      </c>
      <c r="M2300" s="39" t="s">
        <v>6646</v>
      </c>
    </row>
    <row r="2301" spans="1:13" hidden="1">
      <c r="A2301" s="39" t="s">
        <v>6610</v>
      </c>
      <c r="B2301" s="536" t="s">
        <v>6120</v>
      </c>
      <c r="C2301" s="516"/>
      <c r="D2301" s="504" t="s">
        <v>6120</v>
      </c>
      <c r="E2301" s="40" t="s">
        <v>6121</v>
      </c>
      <c r="F2301" s="39" t="s">
        <v>2193</v>
      </c>
      <c r="G2301" s="39" t="s">
        <v>2231</v>
      </c>
      <c r="H2301" s="76" t="s">
        <v>5292</v>
      </c>
      <c r="I2301" s="39"/>
      <c r="J2301" s="39" t="s">
        <v>2195</v>
      </c>
      <c r="K2301" s="76">
        <v>18</v>
      </c>
      <c r="L2301" s="40" t="s">
        <v>6611</v>
      </c>
      <c r="M2301" s="39" t="s">
        <v>6647</v>
      </c>
    </row>
    <row r="2302" spans="1:13" hidden="1">
      <c r="A2302" s="39" t="s">
        <v>6610</v>
      </c>
      <c r="B2302" s="536" t="s">
        <v>6648</v>
      </c>
      <c r="C2302" s="516"/>
      <c r="D2302" s="504" t="s">
        <v>6648</v>
      </c>
      <c r="E2302" s="40" t="s">
        <v>6649</v>
      </c>
      <c r="F2302" s="39" t="s">
        <v>2193</v>
      </c>
      <c r="G2302" s="39" t="s">
        <v>2231</v>
      </c>
      <c r="H2302" s="76" t="s">
        <v>2386</v>
      </c>
      <c r="I2302" s="39"/>
      <c r="J2302" s="39" t="s">
        <v>2195</v>
      </c>
      <c r="K2302" s="76">
        <v>19</v>
      </c>
      <c r="L2302" s="40" t="s">
        <v>6611</v>
      </c>
      <c r="M2302" s="39" t="s">
        <v>6650</v>
      </c>
    </row>
    <row r="2303" spans="1:13" hidden="1">
      <c r="A2303" s="39" t="s">
        <v>6610</v>
      </c>
      <c r="B2303" s="536" t="s">
        <v>6651</v>
      </c>
      <c r="C2303" s="516"/>
      <c r="D2303" s="504" t="s">
        <v>6651</v>
      </c>
      <c r="E2303" s="40" t="s">
        <v>6652</v>
      </c>
      <c r="F2303" s="39" t="s">
        <v>2193</v>
      </c>
      <c r="G2303" s="39" t="s">
        <v>2231</v>
      </c>
      <c r="H2303" s="76" t="s">
        <v>2386</v>
      </c>
      <c r="I2303" s="39"/>
      <c r="J2303" s="39" t="s">
        <v>2195</v>
      </c>
      <c r="K2303" s="76">
        <v>20</v>
      </c>
      <c r="L2303" s="40" t="s">
        <v>6611</v>
      </c>
      <c r="M2303" s="39" t="s">
        <v>6653</v>
      </c>
    </row>
    <row r="2304" spans="1:13" hidden="1">
      <c r="A2304" s="39" t="s">
        <v>6610</v>
      </c>
      <c r="B2304" s="536" t="s">
        <v>6654</v>
      </c>
      <c r="C2304" s="496"/>
      <c r="D2304" s="504" t="s">
        <v>6654</v>
      </c>
      <c r="E2304" s="501" t="s">
        <v>6655</v>
      </c>
      <c r="F2304" s="39" t="s">
        <v>2193</v>
      </c>
      <c r="G2304" s="39" t="s">
        <v>2194</v>
      </c>
      <c r="H2304" s="76">
        <v>10</v>
      </c>
      <c r="I2304" s="40"/>
      <c r="J2304" s="39" t="s">
        <v>2195</v>
      </c>
      <c r="K2304" s="504">
        <v>21</v>
      </c>
      <c r="L2304" s="40" t="s">
        <v>6611</v>
      </c>
      <c r="M2304" s="39" t="s">
        <v>6656</v>
      </c>
    </row>
    <row r="2305" spans="1:13" hidden="1">
      <c r="A2305" s="39" t="s">
        <v>6610</v>
      </c>
      <c r="B2305" s="536" t="s">
        <v>6657</v>
      </c>
      <c r="C2305" s="496"/>
      <c r="D2305" s="504" t="s">
        <v>6657</v>
      </c>
      <c r="E2305" s="501" t="s">
        <v>6658</v>
      </c>
      <c r="F2305" s="496" t="s">
        <v>2193</v>
      </c>
      <c r="G2305" s="496" t="s">
        <v>2202</v>
      </c>
      <c r="H2305" s="504">
        <v>2</v>
      </c>
      <c r="I2305" s="40"/>
      <c r="J2305" s="39" t="s">
        <v>2195</v>
      </c>
      <c r="K2305" s="504">
        <v>22</v>
      </c>
      <c r="L2305" s="40" t="s">
        <v>6611</v>
      </c>
      <c r="M2305" s="496" t="s">
        <v>6659</v>
      </c>
    </row>
    <row r="2306" spans="1:13" hidden="1">
      <c r="A2306" s="39" t="s">
        <v>6610</v>
      </c>
      <c r="B2306" s="536" t="s">
        <v>6660</v>
      </c>
      <c r="C2306" s="496"/>
      <c r="D2306" s="504" t="s">
        <v>6660</v>
      </c>
      <c r="E2306" s="501" t="s">
        <v>6661</v>
      </c>
      <c r="F2306" s="496" t="s">
        <v>2193</v>
      </c>
      <c r="G2306" s="496" t="s">
        <v>2194</v>
      </c>
      <c r="H2306" s="504">
        <v>10</v>
      </c>
      <c r="I2306" s="40"/>
      <c r="J2306" s="39" t="s">
        <v>2195</v>
      </c>
      <c r="K2306" s="76">
        <v>23</v>
      </c>
      <c r="L2306" s="40" t="s">
        <v>6611</v>
      </c>
      <c r="M2306" s="496" t="s">
        <v>6662</v>
      </c>
    </row>
    <row r="2307" spans="1:13" hidden="1">
      <c r="A2307" s="39" t="s">
        <v>6610</v>
      </c>
      <c r="B2307" s="536" t="s">
        <v>5446</v>
      </c>
      <c r="C2307" s="496"/>
      <c r="D2307" s="504" t="s">
        <v>5446</v>
      </c>
      <c r="E2307" s="501" t="s">
        <v>6262</v>
      </c>
      <c r="F2307" s="496" t="s">
        <v>2193</v>
      </c>
      <c r="G2307" s="39" t="s">
        <v>2231</v>
      </c>
      <c r="H2307" s="504" t="s">
        <v>4163</v>
      </c>
      <c r="I2307" s="40"/>
      <c r="J2307" s="39" t="s">
        <v>2195</v>
      </c>
      <c r="K2307" s="76">
        <v>24</v>
      </c>
      <c r="L2307" s="40" t="s">
        <v>6611</v>
      </c>
      <c r="M2307" s="496" t="s">
        <v>6263</v>
      </c>
    </row>
    <row r="2308" spans="1:13" hidden="1">
      <c r="A2308" s="39" t="s">
        <v>6610</v>
      </c>
      <c r="B2308" s="536" t="s">
        <v>149</v>
      </c>
      <c r="C2308" s="496" t="s">
        <v>149</v>
      </c>
      <c r="D2308" s="504"/>
      <c r="E2308" s="496"/>
      <c r="F2308" s="496" t="s">
        <v>2193</v>
      </c>
      <c r="G2308" s="496" t="s">
        <v>2308</v>
      </c>
      <c r="H2308" s="504">
        <v>26</v>
      </c>
      <c r="I2308" s="40"/>
      <c r="J2308" s="39" t="s">
        <v>2195</v>
      </c>
      <c r="K2308" s="76">
        <v>25</v>
      </c>
      <c r="L2308" s="40" t="s">
        <v>6611</v>
      </c>
      <c r="M2308" s="496" t="s">
        <v>149</v>
      </c>
    </row>
    <row r="2309" spans="1:13" hidden="1">
      <c r="A2309" s="39" t="s">
        <v>6610</v>
      </c>
      <c r="B2309" s="536" t="s">
        <v>151</v>
      </c>
      <c r="C2309" s="496" t="s">
        <v>151</v>
      </c>
      <c r="D2309" s="504"/>
      <c r="E2309" s="39"/>
      <c r="F2309" s="496" t="s">
        <v>2193</v>
      </c>
      <c r="G2309" s="496" t="s">
        <v>2202</v>
      </c>
      <c r="H2309" s="504">
        <v>10</v>
      </c>
      <c r="I2309" s="39"/>
      <c r="J2309" s="39" t="s">
        <v>2195</v>
      </c>
      <c r="K2309" s="504">
        <v>26</v>
      </c>
      <c r="L2309" s="40" t="s">
        <v>6611</v>
      </c>
      <c r="M2309" s="496" t="s">
        <v>151</v>
      </c>
    </row>
    <row r="2310" spans="1:13" hidden="1">
      <c r="A2310" s="39" t="s">
        <v>6610</v>
      </c>
      <c r="B2310" s="536" t="s">
        <v>153</v>
      </c>
      <c r="C2310" s="496" t="s">
        <v>153</v>
      </c>
      <c r="D2310" s="504"/>
      <c r="E2310" s="39"/>
      <c r="F2310" s="496" t="s">
        <v>2193</v>
      </c>
      <c r="G2310" s="496" t="s">
        <v>2202</v>
      </c>
      <c r="H2310" s="504">
        <v>4</v>
      </c>
      <c r="I2310" s="39"/>
      <c r="J2310" s="39" t="s">
        <v>2195</v>
      </c>
      <c r="K2310" s="504">
        <v>27</v>
      </c>
      <c r="L2310" s="40" t="s">
        <v>6611</v>
      </c>
      <c r="M2310" s="496" t="s">
        <v>153</v>
      </c>
    </row>
    <row r="2311" spans="1:13" hidden="1">
      <c r="A2311" s="39" t="s">
        <v>6610</v>
      </c>
      <c r="B2311" s="536" t="s">
        <v>155</v>
      </c>
      <c r="C2311" s="496" t="s">
        <v>155</v>
      </c>
      <c r="D2311" s="504"/>
      <c r="E2311" s="39"/>
      <c r="F2311" s="496" t="s">
        <v>2193</v>
      </c>
      <c r="G2311" s="496" t="s">
        <v>2202</v>
      </c>
      <c r="H2311" s="504">
        <v>2</v>
      </c>
      <c r="I2311" s="39"/>
      <c r="J2311" s="39" t="s">
        <v>2195</v>
      </c>
      <c r="K2311" s="76">
        <v>28</v>
      </c>
      <c r="L2311" s="40" t="s">
        <v>6611</v>
      </c>
      <c r="M2311" s="496" t="s">
        <v>155</v>
      </c>
    </row>
    <row r="2312" spans="1:13" hidden="1">
      <c r="A2312" s="39" t="s">
        <v>6610</v>
      </c>
      <c r="B2312" s="536" t="s">
        <v>157</v>
      </c>
      <c r="C2312" s="496" t="s">
        <v>157</v>
      </c>
      <c r="D2312" s="504"/>
      <c r="E2312" s="39"/>
      <c r="F2312" s="496" t="s">
        <v>2193</v>
      </c>
      <c r="G2312" s="496" t="s">
        <v>2202</v>
      </c>
      <c r="H2312" s="504">
        <v>2</v>
      </c>
      <c r="I2312" s="39"/>
      <c r="J2312" s="39" t="s">
        <v>2195</v>
      </c>
      <c r="K2312" s="76">
        <v>29</v>
      </c>
      <c r="L2312" s="40" t="s">
        <v>6611</v>
      </c>
      <c r="M2312" s="496" t="s">
        <v>157</v>
      </c>
    </row>
    <row r="2313" spans="1:13" hidden="1">
      <c r="A2313" s="39" t="s">
        <v>6663</v>
      </c>
      <c r="B2313" s="536" t="s">
        <v>34</v>
      </c>
      <c r="C2313" s="496" t="s">
        <v>34</v>
      </c>
      <c r="D2313" s="504" t="s">
        <v>34</v>
      </c>
      <c r="E2313" s="39" t="s">
        <v>430</v>
      </c>
      <c r="F2313" s="496" t="s">
        <v>2193</v>
      </c>
      <c r="G2313" s="496" t="s">
        <v>2194</v>
      </c>
      <c r="H2313" s="504">
        <v>8</v>
      </c>
      <c r="I2313" s="39"/>
      <c r="J2313" s="39" t="s">
        <v>2195</v>
      </c>
      <c r="K2313" s="504">
        <v>1</v>
      </c>
      <c r="L2313" s="39" t="s">
        <v>6664</v>
      </c>
      <c r="M2313" s="496" t="s">
        <v>34</v>
      </c>
    </row>
    <row r="2314" spans="1:13" hidden="1">
      <c r="A2314" s="39" t="s">
        <v>6663</v>
      </c>
      <c r="B2314" s="536" t="s">
        <v>37</v>
      </c>
      <c r="C2314" s="516"/>
      <c r="D2314" s="504" t="s">
        <v>37</v>
      </c>
      <c r="E2314" s="39" t="s">
        <v>35</v>
      </c>
      <c r="F2314" s="39" t="s">
        <v>2193</v>
      </c>
      <c r="G2314" s="40" t="s">
        <v>2202</v>
      </c>
      <c r="H2314" s="76">
        <v>1</v>
      </c>
      <c r="I2314" s="39"/>
      <c r="J2314" s="39" t="s">
        <v>2195</v>
      </c>
      <c r="K2314" s="504">
        <v>2</v>
      </c>
      <c r="L2314" s="39" t="s">
        <v>6664</v>
      </c>
      <c r="M2314" s="39" t="s">
        <v>2198</v>
      </c>
    </row>
    <row r="2315" spans="1:13" hidden="1">
      <c r="A2315" s="39" t="s">
        <v>6663</v>
      </c>
      <c r="B2315" s="536" t="s">
        <v>5935</v>
      </c>
      <c r="C2315" s="516"/>
      <c r="D2315" s="504" t="s">
        <v>5935</v>
      </c>
      <c r="E2315" s="39" t="s">
        <v>5936</v>
      </c>
      <c r="F2315" s="39" t="s">
        <v>2193</v>
      </c>
      <c r="G2315" s="40" t="s">
        <v>2202</v>
      </c>
      <c r="H2315" s="76">
        <v>10</v>
      </c>
      <c r="I2315" s="39"/>
      <c r="J2315" s="39" t="s">
        <v>2195</v>
      </c>
      <c r="K2315" s="504">
        <v>3</v>
      </c>
      <c r="L2315" s="39" t="s">
        <v>6664</v>
      </c>
      <c r="M2315" s="39" t="s">
        <v>6665</v>
      </c>
    </row>
    <row r="2316" spans="1:13" hidden="1">
      <c r="A2316" s="39" t="s">
        <v>6663</v>
      </c>
      <c r="B2316" s="536" t="s">
        <v>6666</v>
      </c>
      <c r="C2316" s="516"/>
      <c r="D2316" s="504" t="s">
        <v>6666</v>
      </c>
      <c r="E2316" s="39" t="s">
        <v>6667</v>
      </c>
      <c r="F2316" s="39" t="s">
        <v>2193</v>
      </c>
      <c r="G2316" s="40" t="s">
        <v>2202</v>
      </c>
      <c r="H2316" s="76">
        <v>10</v>
      </c>
      <c r="I2316" s="39"/>
      <c r="J2316" s="39" t="s">
        <v>2195</v>
      </c>
      <c r="K2316" s="504">
        <v>4</v>
      </c>
      <c r="L2316" s="39" t="s">
        <v>6664</v>
      </c>
      <c r="M2316" s="39" t="s">
        <v>6668</v>
      </c>
    </row>
    <row r="2317" spans="1:13" hidden="1">
      <c r="A2317" s="39" t="s">
        <v>6663</v>
      </c>
      <c r="B2317" s="536" t="s">
        <v>1452</v>
      </c>
      <c r="C2317" s="516"/>
      <c r="D2317" s="504" t="s">
        <v>1452</v>
      </c>
      <c r="E2317" s="39" t="s">
        <v>802</v>
      </c>
      <c r="F2317" s="39" t="s">
        <v>2193</v>
      </c>
      <c r="G2317" s="40" t="s">
        <v>2202</v>
      </c>
      <c r="H2317" s="76">
        <v>10</v>
      </c>
      <c r="I2317" s="39"/>
      <c r="J2317" s="39" t="s">
        <v>2195</v>
      </c>
      <c r="K2317" s="504">
        <v>5</v>
      </c>
      <c r="L2317" s="39" t="s">
        <v>6664</v>
      </c>
      <c r="M2317" s="39" t="s">
        <v>6669</v>
      </c>
    </row>
    <row r="2318" spans="1:13" hidden="1">
      <c r="A2318" s="39" t="s">
        <v>6663</v>
      </c>
      <c r="B2318" s="536" t="s">
        <v>6670</v>
      </c>
      <c r="C2318" s="516"/>
      <c r="D2318" s="504" t="s">
        <v>6670</v>
      </c>
      <c r="E2318" s="39" t="s">
        <v>6671</v>
      </c>
      <c r="F2318" s="39" t="s">
        <v>2193</v>
      </c>
      <c r="G2318" s="40" t="s">
        <v>2202</v>
      </c>
      <c r="H2318" s="76">
        <v>10</v>
      </c>
      <c r="I2318" s="39"/>
      <c r="J2318" s="39" t="s">
        <v>2195</v>
      </c>
      <c r="K2318" s="504">
        <v>6</v>
      </c>
      <c r="L2318" s="39" t="s">
        <v>6664</v>
      </c>
      <c r="M2318" s="39" t="s">
        <v>6672</v>
      </c>
    </row>
    <row r="2319" spans="1:13" hidden="1">
      <c r="A2319" s="39" t="s">
        <v>6663</v>
      </c>
      <c r="B2319" s="536" t="s">
        <v>6673</v>
      </c>
      <c r="C2319" s="516"/>
      <c r="D2319" s="504" t="s">
        <v>6673</v>
      </c>
      <c r="E2319" s="39" t="s">
        <v>6674</v>
      </c>
      <c r="F2319" s="39" t="s">
        <v>2193</v>
      </c>
      <c r="G2319" s="39" t="s">
        <v>2194</v>
      </c>
      <c r="H2319" s="76">
        <v>10</v>
      </c>
      <c r="I2319" s="39"/>
      <c r="J2319" s="39" t="s">
        <v>2195</v>
      </c>
      <c r="K2319" s="504">
        <v>7</v>
      </c>
      <c r="L2319" s="39" t="s">
        <v>6664</v>
      </c>
      <c r="M2319" s="39" t="s">
        <v>6675</v>
      </c>
    </row>
    <row r="2320" spans="1:13" hidden="1">
      <c r="A2320" s="39" t="s">
        <v>6663</v>
      </c>
      <c r="B2320" s="536" t="s">
        <v>6676</v>
      </c>
      <c r="C2320" s="516"/>
      <c r="D2320" s="504" t="s">
        <v>6676</v>
      </c>
      <c r="E2320" s="39" t="s">
        <v>6677</v>
      </c>
      <c r="F2320" s="39" t="s">
        <v>2193</v>
      </c>
      <c r="G2320" s="39" t="s">
        <v>2194</v>
      </c>
      <c r="H2320" s="76">
        <v>10</v>
      </c>
      <c r="I2320" s="39"/>
      <c r="J2320" s="39" t="s">
        <v>2195</v>
      </c>
      <c r="K2320" s="504">
        <v>8</v>
      </c>
      <c r="L2320" s="39" t="s">
        <v>6664</v>
      </c>
      <c r="M2320" s="39" t="s">
        <v>6678</v>
      </c>
    </row>
    <row r="2321" spans="1:13" hidden="1">
      <c r="A2321" s="39" t="s">
        <v>6663</v>
      </c>
      <c r="B2321" s="536" t="s">
        <v>61</v>
      </c>
      <c r="C2321" s="516"/>
      <c r="D2321" s="504" t="s">
        <v>61</v>
      </c>
      <c r="E2321" s="39" t="s">
        <v>60</v>
      </c>
      <c r="F2321" s="39" t="s">
        <v>2193</v>
      </c>
      <c r="G2321" s="39" t="s">
        <v>2202</v>
      </c>
      <c r="H2321" s="76">
        <v>3</v>
      </c>
      <c r="I2321" s="39"/>
      <c r="J2321" s="39" t="s">
        <v>2195</v>
      </c>
      <c r="K2321" s="504">
        <v>9</v>
      </c>
      <c r="L2321" s="39" t="s">
        <v>6664</v>
      </c>
      <c r="M2321" s="39" t="s">
        <v>3097</v>
      </c>
    </row>
    <row r="2322" spans="1:13" hidden="1">
      <c r="A2322" s="39" t="s">
        <v>6663</v>
      </c>
      <c r="B2322" s="536" t="s">
        <v>2504</v>
      </c>
      <c r="C2322" s="516"/>
      <c r="D2322" s="504" t="s">
        <v>2504</v>
      </c>
      <c r="E2322" s="39" t="s">
        <v>2505</v>
      </c>
      <c r="F2322" s="39" t="s">
        <v>2193</v>
      </c>
      <c r="G2322" s="39" t="s">
        <v>2231</v>
      </c>
      <c r="H2322" s="76" t="s">
        <v>2321</v>
      </c>
      <c r="I2322" s="39"/>
      <c r="J2322" s="39" t="s">
        <v>2195</v>
      </c>
      <c r="K2322" s="504">
        <v>10</v>
      </c>
      <c r="L2322" s="39" t="s">
        <v>6664</v>
      </c>
      <c r="M2322" s="39" t="s">
        <v>6679</v>
      </c>
    </row>
    <row r="2323" spans="1:13" hidden="1">
      <c r="A2323" s="39" t="s">
        <v>6663</v>
      </c>
      <c r="B2323" s="536" t="s">
        <v>6680</v>
      </c>
      <c r="C2323" s="516"/>
      <c r="D2323" s="504" t="s">
        <v>6680</v>
      </c>
      <c r="E2323" s="39" t="s">
        <v>6681</v>
      </c>
      <c r="F2323" s="39" t="s">
        <v>2193</v>
      </c>
      <c r="G2323" s="39" t="s">
        <v>2231</v>
      </c>
      <c r="H2323" s="76" t="s">
        <v>2321</v>
      </c>
      <c r="I2323" s="39"/>
      <c r="J2323" s="39" t="s">
        <v>2195</v>
      </c>
      <c r="K2323" s="504">
        <v>11</v>
      </c>
      <c r="L2323" s="39" t="s">
        <v>6664</v>
      </c>
      <c r="M2323" s="39" t="s">
        <v>6682</v>
      </c>
    </row>
    <row r="2324" spans="1:13" hidden="1">
      <c r="A2324" s="39" t="s">
        <v>6663</v>
      </c>
      <c r="B2324" s="536" t="s">
        <v>6683</v>
      </c>
      <c r="C2324" s="516"/>
      <c r="D2324" s="504" t="s">
        <v>6683</v>
      </c>
      <c r="E2324" s="39" t="s">
        <v>6684</v>
      </c>
      <c r="F2324" s="39" t="s">
        <v>2215</v>
      </c>
      <c r="G2324" s="39" t="s">
        <v>2228</v>
      </c>
      <c r="H2324" s="76">
        <v>1</v>
      </c>
      <c r="I2324" s="39"/>
      <c r="J2324" s="39" t="s">
        <v>2195</v>
      </c>
      <c r="K2324" s="504">
        <v>12</v>
      </c>
      <c r="L2324" s="39" t="s">
        <v>6664</v>
      </c>
      <c r="M2324" s="39" t="s">
        <v>6685</v>
      </c>
    </row>
    <row r="2325" spans="1:13" hidden="1">
      <c r="A2325" s="39" t="s">
        <v>6663</v>
      </c>
      <c r="B2325" s="536" t="s">
        <v>149</v>
      </c>
      <c r="C2325" s="496" t="s">
        <v>149</v>
      </c>
      <c r="D2325" s="504"/>
      <c r="E2325" s="39"/>
      <c r="F2325" s="496" t="s">
        <v>2193</v>
      </c>
      <c r="G2325" s="496" t="s">
        <v>2308</v>
      </c>
      <c r="H2325" s="504">
        <v>26</v>
      </c>
      <c r="I2325" s="39"/>
      <c r="J2325" s="39" t="s">
        <v>2195</v>
      </c>
      <c r="K2325" s="504">
        <v>13</v>
      </c>
      <c r="L2325" s="39" t="s">
        <v>6664</v>
      </c>
      <c r="M2325" s="496" t="s">
        <v>149</v>
      </c>
    </row>
    <row r="2326" spans="1:13" hidden="1">
      <c r="A2326" s="39" t="s">
        <v>6663</v>
      </c>
      <c r="B2326" s="536" t="s">
        <v>151</v>
      </c>
      <c r="C2326" s="496" t="s">
        <v>151</v>
      </c>
      <c r="D2326" s="504"/>
      <c r="E2326" s="39"/>
      <c r="F2326" s="496" t="s">
        <v>2193</v>
      </c>
      <c r="G2326" s="496" t="s">
        <v>2202</v>
      </c>
      <c r="H2326" s="504">
        <v>10</v>
      </c>
      <c r="I2326" s="39"/>
      <c r="J2326" s="39" t="s">
        <v>2195</v>
      </c>
      <c r="K2326" s="504">
        <v>14</v>
      </c>
      <c r="L2326" s="39" t="s">
        <v>6664</v>
      </c>
      <c r="M2326" s="496" t="s">
        <v>151</v>
      </c>
    </row>
    <row r="2327" spans="1:13" hidden="1">
      <c r="A2327" s="39" t="s">
        <v>6663</v>
      </c>
      <c r="B2327" s="536" t="s">
        <v>153</v>
      </c>
      <c r="C2327" s="496" t="s">
        <v>153</v>
      </c>
      <c r="D2327" s="504"/>
      <c r="E2327" s="39"/>
      <c r="F2327" s="496" t="s">
        <v>2193</v>
      </c>
      <c r="G2327" s="496" t="s">
        <v>2202</v>
      </c>
      <c r="H2327" s="504">
        <v>4</v>
      </c>
      <c r="I2327" s="39"/>
      <c r="J2327" s="39" t="s">
        <v>2195</v>
      </c>
      <c r="K2327" s="504">
        <v>15</v>
      </c>
      <c r="L2327" s="39" t="s">
        <v>6664</v>
      </c>
      <c r="M2327" s="496" t="s">
        <v>153</v>
      </c>
    </row>
    <row r="2328" spans="1:13" hidden="1">
      <c r="A2328" s="39" t="s">
        <v>6663</v>
      </c>
      <c r="B2328" s="536" t="s">
        <v>155</v>
      </c>
      <c r="C2328" s="496" t="s">
        <v>155</v>
      </c>
      <c r="D2328" s="504"/>
      <c r="E2328" s="39"/>
      <c r="F2328" s="496" t="s">
        <v>2193</v>
      </c>
      <c r="G2328" s="496" t="s">
        <v>2202</v>
      </c>
      <c r="H2328" s="504">
        <v>2</v>
      </c>
      <c r="I2328" s="39"/>
      <c r="J2328" s="39" t="s">
        <v>2195</v>
      </c>
      <c r="K2328" s="504">
        <v>16</v>
      </c>
      <c r="L2328" s="39" t="s">
        <v>6664</v>
      </c>
      <c r="M2328" s="496" t="s">
        <v>155</v>
      </c>
    </row>
    <row r="2329" spans="1:13" hidden="1">
      <c r="A2329" s="39" t="s">
        <v>6663</v>
      </c>
      <c r="B2329" s="536" t="s">
        <v>157</v>
      </c>
      <c r="C2329" s="496" t="s">
        <v>157</v>
      </c>
      <c r="D2329" s="504"/>
      <c r="E2329" s="39"/>
      <c r="F2329" s="496" t="s">
        <v>2193</v>
      </c>
      <c r="G2329" s="496" t="s">
        <v>2202</v>
      </c>
      <c r="H2329" s="504">
        <v>2</v>
      </c>
      <c r="I2329" s="39"/>
      <c r="J2329" s="39" t="s">
        <v>2195</v>
      </c>
      <c r="K2329" s="504">
        <v>17</v>
      </c>
      <c r="L2329" s="39" t="s">
        <v>6664</v>
      </c>
      <c r="M2329" s="496" t="s">
        <v>157</v>
      </c>
    </row>
    <row r="2330" spans="1:13" hidden="1">
      <c r="A2330" s="39" t="s">
        <v>6686</v>
      </c>
      <c r="B2330" s="536" t="s">
        <v>34</v>
      </c>
      <c r="C2330" s="496" t="s">
        <v>34</v>
      </c>
      <c r="D2330" s="504" t="s">
        <v>34</v>
      </c>
      <c r="E2330" s="496" t="s">
        <v>430</v>
      </c>
      <c r="F2330" s="496" t="s">
        <v>2193</v>
      </c>
      <c r="G2330" s="496" t="s">
        <v>2194</v>
      </c>
      <c r="H2330" s="504">
        <v>8</v>
      </c>
      <c r="I2330" s="39"/>
      <c r="J2330" s="39" t="s">
        <v>2195</v>
      </c>
      <c r="K2330" s="504">
        <v>1</v>
      </c>
      <c r="L2330" s="39" t="s">
        <v>6687</v>
      </c>
      <c r="M2330" s="496" t="s">
        <v>34</v>
      </c>
    </row>
    <row r="2331" spans="1:13" hidden="1">
      <c r="A2331" s="39" t="s">
        <v>6686</v>
      </c>
      <c r="B2331" s="536" t="s">
        <v>1452</v>
      </c>
      <c r="C2331" s="516"/>
      <c r="D2331" s="504" t="s">
        <v>1452</v>
      </c>
      <c r="E2331" s="496" t="s">
        <v>802</v>
      </c>
      <c r="F2331" s="39" t="s">
        <v>3178</v>
      </c>
      <c r="G2331" s="40" t="s">
        <v>2202</v>
      </c>
      <c r="H2331" s="76">
        <v>10</v>
      </c>
      <c r="I2331" s="39"/>
      <c r="J2331" s="39" t="s">
        <v>2195</v>
      </c>
      <c r="K2331" s="504">
        <v>2</v>
      </c>
      <c r="L2331" s="39" t="s">
        <v>6687</v>
      </c>
      <c r="M2331" s="39" t="s">
        <v>6669</v>
      </c>
    </row>
    <row r="2332" spans="1:13" hidden="1">
      <c r="A2332" s="39" t="s">
        <v>6686</v>
      </c>
      <c r="B2332" s="536" t="s">
        <v>6688</v>
      </c>
      <c r="C2332" s="516"/>
      <c r="D2332" s="504" t="s">
        <v>6688</v>
      </c>
      <c r="E2332" s="496" t="s">
        <v>6689</v>
      </c>
      <c r="F2332" s="39" t="s">
        <v>3178</v>
      </c>
      <c r="G2332" s="40" t="s">
        <v>2202</v>
      </c>
      <c r="H2332" s="76">
        <v>10</v>
      </c>
      <c r="I2332" s="39"/>
      <c r="J2332" s="39" t="s">
        <v>2195</v>
      </c>
      <c r="K2332" s="504">
        <v>3</v>
      </c>
      <c r="L2332" s="39" t="s">
        <v>6687</v>
      </c>
      <c r="M2332" s="39" t="s">
        <v>6672</v>
      </c>
    </row>
    <row r="2333" spans="1:13" hidden="1">
      <c r="A2333" s="39" t="s">
        <v>6686</v>
      </c>
      <c r="B2333" s="536"/>
      <c r="C2333" s="516"/>
      <c r="D2333" s="504"/>
      <c r="E2333" s="496" t="s">
        <v>6690</v>
      </c>
      <c r="F2333" s="39" t="s">
        <v>2215</v>
      </c>
      <c r="G2333" s="40" t="s">
        <v>2202</v>
      </c>
      <c r="H2333" s="76">
        <v>10</v>
      </c>
      <c r="I2333" s="39"/>
      <c r="J2333" s="39" t="s">
        <v>2195</v>
      </c>
      <c r="K2333" s="504">
        <v>4</v>
      </c>
      <c r="L2333" s="39" t="s">
        <v>6687</v>
      </c>
      <c r="M2333" s="39" t="s">
        <v>6691</v>
      </c>
    </row>
    <row r="2334" spans="1:13" hidden="1">
      <c r="A2334" s="39" t="s">
        <v>6686</v>
      </c>
      <c r="B2334" s="536"/>
      <c r="C2334" s="516"/>
      <c r="D2334" s="504"/>
      <c r="E2334" s="496" t="s">
        <v>6692</v>
      </c>
      <c r="F2334" s="39" t="s">
        <v>2215</v>
      </c>
      <c r="G2334" s="40" t="s">
        <v>2202</v>
      </c>
      <c r="H2334" s="76">
        <v>10</v>
      </c>
      <c r="I2334" s="39"/>
      <c r="J2334" s="39" t="s">
        <v>2195</v>
      </c>
      <c r="K2334" s="504">
        <v>5</v>
      </c>
      <c r="L2334" s="39" t="s">
        <v>6687</v>
      </c>
      <c r="M2334" s="39" t="s">
        <v>6693</v>
      </c>
    </row>
    <row r="2335" spans="1:13" hidden="1">
      <c r="A2335" s="39" t="s">
        <v>6686</v>
      </c>
      <c r="B2335" s="536" t="s">
        <v>6694</v>
      </c>
      <c r="C2335" s="516"/>
      <c r="D2335" s="504" t="s">
        <v>6694</v>
      </c>
      <c r="E2335" s="496" t="s">
        <v>6695</v>
      </c>
      <c r="F2335" s="39" t="s">
        <v>2215</v>
      </c>
      <c r="G2335" s="39" t="s">
        <v>2271</v>
      </c>
      <c r="H2335" s="76">
        <v>11</v>
      </c>
      <c r="I2335" s="39"/>
      <c r="J2335" s="39" t="s">
        <v>2195</v>
      </c>
      <c r="K2335" s="504">
        <v>6</v>
      </c>
      <c r="L2335" s="39" t="s">
        <v>6687</v>
      </c>
      <c r="M2335" s="39" t="s">
        <v>6696</v>
      </c>
    </row>
    <row r="2336" spans="1:13" hidden="1">
      <c r="A2336" s="39" t="s">
        <v>6686</v>
      </c>
      <c r="B2336" s="536" t="s">
        <v>6697</v>
      </c>
      <c r="C2336" s="516"/>
      <c r="D2336" s="504" t="s">
        <v>6697</v>
      </c>
      <c r="E2336" s="496" t="s">
        <v>6698</v>
      </c>
      <c r="F2336" s="39" t="s">
        <v>2215</v>
      </c>
      <c r="G2336" s="39" t="s">
        <v>2231</v>
      </c>
      <c r="H2336" s="76" t="s">
        <v>2599</v>
      </c>
      <c r="I2336" s="39"/>
      <c r="J2336" s="39" t="s">
        <v>2195</v>
      </c>
      <c r="K2336" s="504">
        <v>7</v>
      </c>
      <c r="L2336" s="39" t="s">
        <v>6687</v>
      </c>
      <c r="M2336" s="39" t="s">
        <v>6699</v>
      </c>
    </row>
    <row r="2337" spans="1:13" hidden="1">
      <c r="A2337" s="39" t="s">
        <v>6686</v>
      </c>
      <c r="B2337" s="536" t="s">
        <v>6700</v>
      </c>
      <c r="C2337" s="516"/>
      <c r="D2337" s="504" t="s">
        <v>6700</v>
      </c>
      <c r="E2337" s="496" t="s">
        <v>6701</v>
      </c>
      <c r="F2337" s="39" t="s">
        <v>2215</v>
      </c>
      <c r="G2337" s="39" t="s">
        <v>2231</v>
      </c>
      <c r="H2337" s="76" t="s">
        <v>2599</v>
      </c>
      <c r="I2337" s="39"/>
      <c r="J2337" s="39" t="s">
        <v>2195</v>
      </c>
      <c r="K2337" s="504">
        <v>8</v>
      </c>
      <c r="L2337" s="39" t="s">
        <v>6687</v>
      </c>
      <c r="M2337" s="39" t="s">
        <v>6702</v>
      </c>
    </row>
    <row r="2338" spans="1:13" hidden="1">
      <c r="A2338" s="39" t="s">
        <v>6686</v>
      </c>
      <c r="B2338" s="536" t="s">
        <v>836</v>
      </c>
      <c r="C2338" s="516"/>
      <c r="D2338" s="504" t="s">
        <v>836</v>
      </c>
      <c r="E2338" s="496" t="s">
        <v>441</v>
      </c>
      <c r="F2338" s="39" t="s">
        <v>2215</v>
      </c>
      <c r="G2338" s="39" t="s">
        <v>2231</v>
      </c>
      <c r="H2338" s="76" t="s">
        <v>2599</v>
      </c>
      <c r="I2338" s="39"/>
      <c r="J2338" s="39" t="s">
        <v>2195</v>
      </c>
      <c r="K2338" s="504">
        <v>9</v>
      </c>
      <c r="L2338" s="39" t="s">
        <v>6687</v>
      </c>
      <c r="M2338" s="39" t="s">
        <v>6703</v>
      </c>
    </row>
    <row r="2339" spans="1:13" hidden="1">
      <c r="A2339" s="39" t="s">
        <v>6686</v>
      </c>
      <c r="B2339" s="536" t="s">
        <v>6704</v>
      </c>
      <c r="C2339" s="516"/>
      <c r="D2339" s="504" t="s">
        <v>6704</v>
      </c>
      <c r="E2339" s="496" t="s">
        <v>6705</v>
      </c>
      <c r="F2339" s="39" t="s">
        <v>2215</v>
      </c>
      <c r="G2339" s="39" t="s">
        <v>2231</v>
      </c>
      <c r="H2339" s="76" t="s">
        <v>2599</v>
      </c>
      <c r="I2339" s="39"/>
      <c r="J2339" s="39" t="s">
        <v>2195</v>
      </c>
      <c r="K2339" s="504">
        <v>10</v>
      </c>
      <c r="L2339" s="39" t="s">
        <v>6687</v>
      </c>
      <c r="M2339" s="39" t="s">
        <v>6706</v>
      </c>
    </row>
    <row r="2340" spans="1:13" hidden="1">
      <c r="A2340" s="39" t="s">
        <v>6686</v>
      </c>
      <c r="B2340" s="536" t="s">
        <v>6707</v>
      </c>
      <c r="C2340" s="516"/>
      <c r="D2340" s="504" t="s">
        <v>6707</v>
      </c>
      <c r="E2340" s="496" t="s">
        <v>6708</v>
      </c>
      <c r="F2340" s="39" t="s">
        <v>2215</v>
      </c>
      <c r="G2340" s="39" t="s">
        <v>2202</v>
      </c>
      <c r="H2340" s="76">
        <v>1</v>
      </c>
      <c r="I2340" s="39"/>
      <c r="J2340" s="39" t="s">
        <v>2195</v>
      </c>
      <c r="K2340" s="504">
        <v>11</v>
      </c>
      <c r="L2340" s="39" t="s">
        <v>6687</v>
      </c>
      <c r="M2340" s="39" t="s">
        <v>6709</v>
      </c>
    </row>
    <row r="2341" spans="1:13" hidden="1">
      <c r="A2341" s="39" t="s">
        <v>6686</v>
      </c>
      <c r="B2341" s="536" t="s">
        <v>6710</v>
      </c>
      <c r="C2341" s="516"/>
      <c r="D2341" s="504" t="s">
        <v>6710</v>
      </c>
      <c r="E2341" s="496" t="s">
        <v>6711</v>
      </c>
      <c r="F2341" s="39" t="s">
        <v>2215</v>
      </c>
      <c r="G2341" s="39" t="s">
        <v>2231</v>
      </c>
      <c r="H2341" s="76" t="s">
        <v>6712</v>
      </c>
      <c r="I2341" s="39"/>
      <c r="J2341" s="39" t="s">
        <v>2195</v>
      </c>
      <c r="K2341" s="504">
        <v>12</v>
      </c>
      <c r="L2341" s="39" t="s">
        <v>6687</v>
      </c>
      <c r="M2341" s="39" t="s">
        <v>6713</v>
      </c>
    </row>
    <row r="2342" spans="1:13" hidden="1">
      <c r="A2342" s="39" t="s">
        <v>6686</v>
      </c>
      <c r="B2342" s="536" t="s">
        <v>6714</v>
      </c>
      <c r="C2342" s="516"/>
      <c r="D2342" s="504" t="s">
        <v>6714</v>
      </c>
      <c r="E2342" s="39" t="s">
        <v>6715</v>
      </c>
      <c r="F2342" s="39" t="s">
        <v>2215</v>
      </c>
      <c r="G2342" s="40" t="s">
        <v>2202</v>
      </c>
      <c r="H2342" s="76">
        <v>50</v>
      </c>
      <c r="I2342" s="39"/>
      <c r="J2342" s="39" t="s">
        <v>2195</v>
      </c>
      <c r="K2342" s="504">
        <v>13</v>
      </c>
      <c r="L2342" s="39" t="s">
        <v>6687</v>
      </c>
      <c r="M2342" s="39" t="s">
        <v>6716</v>
      </c>
    </row>
    <row r="2343" spans="1:13" hidden="1">
      <c r="A2343" s="39" t="s">
        <v>6686</v>
      </c>
      <c r="B2343" s="536" t="s">
        <v>6717</v>
      </c>
      <c r="C2343" s="516"/>
      <c r="D2343" s="504" t="s">
        <v>6717</v>
      </c>
      <c r="E2343" s="39" t="s">
        <v>6718</v>
      </c>
      <c r="F2343" s="39" t="s">
        <v>2215</v>
      </c>
      <c r="G2343" s="40" t="s">
        <v>2202</v>
      </c>
      <c r="H2343" s="76">
        <v>100</v>
      </c>
      <c r="I2343" s="39"/>
      <c r="J2343" s="39" t="s">
        <v>2195</v>
      </c>
      <c r="K2343" s="504">
        <v>14</v>
      </c>
      <c r="L2343" s="39" t="s">
        <v>6687</v>
      </c>
      <c r="M2343" s="39" t="s">
        <v>6719</v>
      </c>
    </row>
    <row r="2344" spans="1:13" hidden="1">
      <c r="A2344" s="39" t="s">
        <v>6686</v>
      </c>
      <c r="B2344" s="536" t="s">
        <v>6720</v>
      </c>
      <c r="C2344" s="516"/>
      <c r="D2344" s="504" t="s">
        <v>6720</v>
      </c>
      <c r="E2344" s="39" t="s">
        <v>6721</v>
      </c>
      <c r="F2344" s="39" t="s">
        <v>2215</v>
      </c>
      <c r="G2344" s="40" t="s">
        <v>2202</v>
      </c>
      <c r="H2344" s="76">
        <v>40</v>
      </c>
      <c r="I2344" s="39"/>
      <c r="J2344" s="39" t="s">
        <v>2195</v>
      </c>
      <c r="K2344" s="504">
        <v>15</v>
      </c>
      <c r="L2344" s="39" t="s">
        <v>6687</v>
      </c>
      <c r="M2344" s="39" t="s">
        <v>6722</v>
      </c>
    </row>
    <row r="2345" spans="1:13" hidden="1">
      <c r="A2345" s="39" t="s">
        <v>6686</v>
      </c>
      <c r="B2345" s="536" t="s">
        <v>6723</v>
      </c>
      <c r="C2345" s="516"/>
      <c r="D2345" s="504" t="s">
        <v>6723</v>
      </c>
      <c r="E2345" s="39" t="s">
        <v>6724</v>
      </c>
      <c r="F2345" s="39" t="s">
        <v>2215</v>
      </c>
      <c r="G2345" s="40" t="s">
        <v>2202</v>
      </c>
      <c r="H2345" s="76">
        <v>200</v>
      </c>
      <c r="I2345" s="39"/>
      <c r="J2345" s="39" t="s">
        <v>2195</v>
      </c>
      <c r="K2345" s="504">
        <v>16</v>
      </c>
      <c r="L2345" s="39" t="s">
        <v>6687</v>
      </c>
      <c r="M2345" s="39" t="s">
        <v>6725</v>
      </c>
    </row>
    <row r="2346" spans="1:13" hidden="1">
      <c r="A2346" s="39" t="s">
        <v>6686</v>
      </c>
      <c r="B2346" s="536" t="s">
        <v>5990</v>
      </c>
      <c r="C2346" s="516"/>
      <c r="D2346" s="504" t="s">
        <v>5990</v>
      </c>
      <c r="E2346" s="39" t="s">
        <v>6726</v>
      </c>
      <c r="F2346" s="39" t="s">
        <v>2215</v>
      </c>
      <c r="G2346" s="40" t="s">
        <v>2202</v>
      </c>
      <c r="H2346" s="76">
        <v>200</v>
      </c>
      <c r="I2346" s="39"/>
      <c r="J2346" s="39" t="s">
        <v>2195</v>
      </c>
      <c r="K2346" s="504">
        <v>17</v>
      </c>
      <c r="L2346" s="39" t="s">
        <v>6687</v>
      </c>
      <c r="M2346" s="39" t="s">
        <v>6727</v>
      </c>
    </row>
    <row r="2347" spans="1:13" hidden="1">
      <c r="A2347" s="39" t="s">
        <v>6686</v>
      </c>
      <c r="B2347" s="536" t="s">
        <v>5992</v>
      </c>
      <c r="C2347" s="516"/>
      <c r="D2347" s="504" t="s">
        <v>5992</v>
      </c>
      <c r="E2347" s="39" t="s">
        <v>6728</v>
      </c>
      <c r="F2347" s="39" t="s">
        <v>2215</v>
      </c>
      <c r="G2347" s="40" t="s">
        <v>2202</v>
      </c>
      <c r="H2347" s="76">
        <v>200</v>
      </c>
      <c r="I2347" s="39"/>
      <c r="J2347" s="39" t="s">
        <v>2195</v>
      </c>
      <c r="K2347" s="504">
        <v>18</v>
      </c>
      <c r="L2347" s="39" t="s">
        <v>6687</v>
      </c>
      <c r="M2347" s="39" t="s">
        <v>6729</v>
      </c>
    </row>
    <row r="2348" spans="1:13" hidden="1">
      <c r="A2348" s="39" t="s">
        <v>6686</v>
      </c>
      <c r="B2348" s="536" t="s">
        <v>6730</v>
      </c>
      <c r="C2348" s="516"/>
      <c r="D2348" s="504" t="s">
        <v>6730</v>
      </c>
      <c r="E2348" s="39" t="s">
        <v>6731</v>
      </c>
      <c r="F2348" s="39" t="s">
        <v>2215</v>
      </c>
      <c r="G2348" s="40" t="s">
        <v>2202</v>
      </c>
      <c r="H2348" s="76">
        <v>200</v>
      </c>
      <c r="I2348" s="39"/>
      <c r="J2348" s="39" t="s">
        <v>2195</v>
      </c>
      <c r="K2348" s="504">
        <v>19</v>
      </c>
      <c r="L2348" s="39" t="s">
        <v>6687</v>
      </c>
      <c r="M2348" s="39" t="s">
        <v>6732</v>
      </c>
    </row>
    <row r="2349" spans="1:13" hidden="1">
      <c r="A2349" s="39" t="s">
        <v>6686</v>
      </c>
      <c r="B2349" s="536" t="s">
        <v>6733</v>
      </c>
      <c r="C2349" s="516"/>
      <c r="D2349" s="504" t="s">
        <v>6733</v>
      </c>
      <c r="E2349" s="39" t="s">
        <v>6734</v>
      </c>
      <c r="F2349" s="39" t="s">
        <v>2215</v>
      </c>
      <c r="G2349" s="40" t="s">
        <v>2202</v>
      </c>
      <c r="H2349" s="76">
        <v>500</v>
      </c>
      <c r="I2349" s="39"/>
      <c r="J2349" s="39" t="s">
        <v>2195</v>
      </c>
      <c r="K2349" s="504">
        <v>20</v>
      </c>
      <c r="L2349" s="39" t="s">
        <v>6687</v>
      </c>
      <c r="M2349" s="39" t="s">
        <v>6735</v>
      </c>
    </row>
    <row r="2350" spans="1:13" hidden="1">
      <c r="A2350" s="39" t="s">
        <v>6686</v>
      </c>
      <c r="B2350" s="536" t="s">
        <v>6736</v>
      </c>
      <c r="C2350" s="516"/>
      <c r="D2350" s="504" t="s">
        <v>6736</v>
      </c>
      <c r="E2350" s="39" t="s">
        <v>6737</v>
      </c>
      <c r="F2350" s="39" t="s">
        <v>2215</v>
      </c>
      <c r="G2350" s="39" t="s">
        <v>2202</v>
      </c>
      <c r="H2350" s="76">
        <v>3</v>
      </c>
      <c r="I2350" s="39"/>
      <c r="J2350" s="39" t="s">
        <v>2195</v>
      </c>
      <c r="K2350" s="504">
        <v>21</v>
      </c>
      <c r="L2350" s="39" t="s">
        <v>6687</v>
      </c>
      <c r="M2350" s="39" t="s">
        <v>6738</v>
      </c>
    </row>
    <row r="2351" spans="1:13" hidden="1">
      <c r="A2351" s="39" t="s">
        <v>6686</v>
      </c>
      <c r="B2351" s="536" t="s">
        <v>6739</v>
      </c>
      <c r="C2351" s="516"/>
      <c r="D2351" s="504" t="s">
        <v>6739</v>
      </c>
      <c r="E2351" s="60" t="s">
        <v>6740</v>
      </c>
      <c r="F2351" s="39" t="s">
        <v>2215</v>
      </c>
      <c r="G2351" s="39" t="s">
        <v>2202</v>
      </c>
      <c r="H2351" s="76">
        <v>1</v>
      </c>
      <c r="I2351" s="39"/>
      <c r="J2351" s="39" t="s">
        <v>2195</v>
      </c>
      <c r="K2351" s="504">
        <v>22</v>
      </c>
      <c r="L2351" s="39" t="s">
        <v>6687</v>
      </c>
      <c r="M2351" s="39" t="s">
        <v>6741</v>
      </c>
    </row>
    <row r="2352" spans="1:13" hidden="1">
      <c r="A2352" s="39" t="s">
        <v>6686</v>
      </c>
      <c r="B2352" s="536" t="s">
        <v>6742</v>
      </c>
      <c r="C2352" s="516"/>
      <c r="D2352" s="504" t="s">
        <v>6742</v>
      </c>
      <c r="E2352" s="39" t="s">
        <v>6743</v>
      </c>
      <c r="F2352" s="39" t="s">
        <v>2215</v>
      </c>
      <c r="G2352" s="40" t="s">
        <v>2202</v>
      </c>
      <c r="H2352" s="76">
        <v>3</v>
      </c>
      <c r="I2352" s="39"/>
      <c r="J2352" s="39" t="s">
        <v>2195</v>
      </c>
      <c r="K2352" s="504">
        <v>23</v>
      </c>
      <c r="L2352" s="39" t="s">
        <v>6687</v>
      </c>
      <c r="M2352" s="39" t="s">
        <v>6744</v>
      </c>
    </row>
    <row r="2353" spans="1:13" hidden="1">
      <c r="A2353" s="39" t="s">
        <v>6686</v>
      </c>
      <c r="B2353" s="536" t="s">
        <v>6745</v>
      </c>
      <c r="C2353" s="516"/>
      <c r="D2353" s="504" t="s">
        <v>6745</v>
      </c>
      <c r="E2353" s="39" t="s">
        <v>6746</v>
      </c>
      <c r="F2353" s="39" t="s">
        <v>2215</v>
      </c>
      <c r="G2353" s="40" t="s">
        <v>2202</v>
      </c>
      <c r="H2353" s="76">
        <v>10</v>
      </c>
      <c r="I2353" s="39"/>
      <c r="J2353" s="39" t="s">
        <v>2195</v>
      </c>
      <c r="K2353" s="504">
        <v>24</v>
      </c>
      <c r="L2353" s="39" t="s">
        <v>6687</v>
      </c>
      <c r="M2353" s="39" t="s">
        <v>6747</v>
      </c>
    </row>
    <row r="2354" spans="1:13" hidden="1">
      <c r="A2354" s="39" t="s">
        <v>6686</v>
      </c>
      <c r="B2354" s="536" t="s">
        <v>6748</v>
      </c>
      <c r="C2354" s="516"/>
      <c r="D2354" s="504" t="s">
        <v>6748</v>
      </c>
      <c r="E2354" s="39" t="s">
        <v>6749</v>
      </c>
      <c r="F2354" s="39" t="s">
        <v>2215</v>
      </c>
      <c r="G2354" s="39" t="s">
        <v>2202</v>
      </c>
      <c r="H2354" s="76">
        <v>1</v>
      </c>
      <c r="I2354" s="39"/>
      <c r="J2354" s="39" t="s">
        <v>2195</v>
      </c>
      <c r="K2354" s="504">
        <v>25</v>
      </c>
      <c r="L2354" s="39" t="s">
        <v>6687</v>
      </c>
      <c r="M2354" s="39" t="s">
        <v>6750</v>
      </c>
    </row>
    <row r="2355" spans="1:13" hidden="1">
      <c r="A2355" s="39" t="s">
        <v>6686</v>
      </c>
      <c r="B2355" s="536" t="s">
        <v>6751</v>
      </c>
      <c r="C2355" s="516"/>
      <c r="D2355" s="504" t="s">
        <v>6751</v>
      </c>
      <c r="E2355" s="39" t="s">
        <v>6752</v>
      </c>
      <c r="F2355" s="39" t="s">
        <v>2215</v>
      </c>
      <c r="G2355" s="40" t="s">
        <v>2202</v>
      </c>
      <c r="H2355" s="76">
        <v>200</v>
      </c>
      <c r="I2355" s="39"/>
      <c r="J2355" s="39" t="s">
        <v>2195</v>
      </c>
      <c r="K2355" s="504">
        <v>26</v>
      </c>
      <c r="L2355" s="39" t="s">
        <v>6687</v>
      </c>
      <c r="M2355" s="39" t="s">
        <v>6753</v>
      </c>
    </row>
    <row r="2356" spans="1:13" hidden="1">
      <c r="A2356" s="39" t="s">
        <v>6686</v>
      </c>
      <c r="B2356" s="536" t="s">
        <v>6754</v>
      </c>
      <c r="C2356" s="516"/>
      <c r="D2356" s="504" t="s">
        <v>6754</v>
      </c>
      <c r="E2356" s="60" t="s">
        <v>6755</v>
      </c>
      <c r="F2356" s="39" t="s">
        <v>2215</v>
      </c>
      <c r="G2356" s="39" t="s">
        <v>2455</v>
      </c>
      <c r="H2356" s="76">
        <v>6</v>
      </c>
      <c r="I2356" s="39"/>
      <c r="J2356" s="39" t="s">
        <v>2195</v>
      </c>
      <c r="K2356" s="504">
        <v>27</v>
      </c>
      <c r="L2356" s="39" t="s">
        <v>6687</v>
      </c>
      <c r="M2356" s="39" t="s">
        <v>6756</v>
      </c>
    </row>
    <row r="2357" spans="1:13" hidden="1">
      <c r="A2357" s="39" t="s">
        <v>6686</v>
      </c>
      <c r="B2357" s="536" t="s">
        <v>6757</v>
      </c>
      <c r="C2357" s="516"/>
      <c r="D2357" s="504" t="s">
        <v>6757</v>
      </c>
      <c r="E2357" s="39" t="s">
        <v>6758</v>
      </c>
      <c r="F2357" s="39" t="s">
        <v>2215</v>
      </c>
      <c r="G2357" s="39" t="s">
        <v>2455</v>
      </c>
      <c r="H2357" s="76">
        <v>6</v>
      </c>
      <c r="I2357" s="39"/>
      <c r="J2357" s="39" t="s">
        <v>2195</v>
      </c>
      <c r="K2357" s="504">
        <v>28</v>
      </c>
      <c r="L2357" s="39" t="s">
        <v>6687</v>
      </c>
      <c r="M2357" s="39" t="s">
        <v>6759</v>
      </c>
    </row>
    <row r="2358" spans="1:13" hidden="1">
      <c r="A2358" s="39" t="s">
        <v>6686</v>
      </c>
      <c r="B2358" s="536" t="s">
        <v>6760</v>
      </c>
      <c r="C2358" s="516"/>
      <c r="D2358" s="504" t="s">
        <v>6760</v>
      </c>
      <c r="E2358" s="39" t="s">
        <v>6761</v>
      </c>
      <c r="F2358" s="39" t="s">
        <v>2215</v>
      </c>
      <c r="G2358" s="39" t="s">
        <v>2271</v>
      </c>
      <c r="H2358" s="76">
        <v>11</v>
      </c>
      <c r="I2358" s="39"/>
      <c r="J2358" s="39" t="s">
        <v>2195</v>
      </c>
      <c r="K2358" s="504">
        <v>29</v>
      </c>
      <c r="L2358" s="39" t="s">
        <v>6687</v>
      </c>
      <c r="M2358" s="39" t="s">
        <v>6762</v>
      </c>
    </row>
    <row r="2359" spans="1:13" hidden="1">
      <c r="A2359" s="39" t="s">
        <v>6686</v>
      </c>
      <c r="B2359" s="536" t="s">
        <v>6763</v>
      </c>
      <c r="C2359" s="516"/>
      <c r="D2359" s="504" t="s">
        <v>6763</v>
      </c>
      <c r="E2359" s="39" t="s">
        <v>6764</v>
      </c>
      <c r="F2359" s="39" t="s">
        <v>2215</v>
      </c>
      <c r="G2359" s="39" t="s">
        <v>2231</v>
      </c>
      <c r="H2359" s="76" t="s">
        <v>6765</v>
      </c>
      <c r="I2359" s="39"/>
      <c r="J2359" s="39" t="s">
        <v>2195</v>
      </c>
      <c r="K2359" s="504">
        <v>30</v>
      </c>
      <c r="L2359" s="39" t="s">
        <v>6687</v>
      </c>
      <c r="M2359" s="39" t="s">
        <v>6766</v>
      </c>
    </row>
    <row r="2360" spans="1:13" hidden="1">
      <c r="A2360" s="39" t="s">
        <v>6686</v>
      </c>
      <c r="B2360" s="536" t="s">
        <v>3375</v>
      </c>
      <c r="C2360" s="516"/>
      <c r="D2360" s="504" t="s">
        <v>3375</v>
      </c>
      <c r="E2360" s="39" t="s">
        <v>3376</v>
      </c>
      <c r="F2360" s="39" t="s">
        <v>2215</v>
      </c>
      <c r="G2360" s="40" t="s">
        <v>2202</v>
      </c>
      <c r="H2360" s="76">
        <v>50</v>
      </c>
      <c r="I2360" s="39"/>
      <c r="J2360" s="39" t="s">
        <v>2195</v>
      </c>
      <c r="K2360" s="504">
        <v>31</v>
      </c>
      <c r="L2360" s="39" t="s">
        <v>6687</v>
      </c>
      <c r="M2360" s="39" t="s">
        <v>6767</v>
      </c>
    </row>
    <row r="2361" spans="1:13" hidden="1">
      <c r="A2361" s="39" t="s">
        <v>6686</v>
      </c>
      <c r="B2361" s="536" t="s">
        <v>2996</v>
      </c>
      <c r="C2361" s="516"/>
      <c r="D2361" s="504" t="s">
        <v>2996</v>
      </c>
      <c r="E2361" s="39" t="s">
        <v>6768</v>
      </c>
      <c r="F2361" s="39" t="s">
        <v>2215</v>
      </c>
      <c r="G2361" s="39" t="s">
        <v>2202</v>
      </c>
      <c r="H2361" s="76">
        <v>20</v>
      </c>
      <c r="I2361" s="39"/>
      <c r="J2361" s="39" t="s">
        <v>2195</v>
      </c>
      <c r="K2361" s="504">
        <v>32</v>
      </c>
      <c r="L2361" s="39" t="s">
        <v>6687</v>
      </c>
      <c r="M2361" s="39" t="s">
        <v>6769</v>
      </c>
    </row>
    <row r="2362" spans="1:13" hidden="1">
      <c r="A2362" s="39" t="s">
        <v>6686</v>
      </c>
      <c r="B2362" s="536" t="s">
        <v>6770</v>
      </c>
      <c r="C2362" s="516"/>
      <c r="D2362" s="504" t="s">
        <v>6770</v>
      </c>
      <c r="E2362" s="39" t="s">
        <v>6771</v>
      </c>
      <c r="F2362" s="39" t="s">
        <v>2215</v>
      </c>
      <c r="G2362" s="39" t="s">
        <v>2202</v>
      </c>
      <c r="H2362" s="76">
        <v>20</v>
      </c>
      <c r="I2362" s="39"/>
      <c r="J2362" s="39" t="s">
        <v>2195</v>
      </c>
      <c r="K2362" s="504">
        <v>33</v>
      </c>
      <c r="L2362" s="39" t="s">
        <v>6687</v>
      </c>
      <c r="M2362" s="39" t="s">
        <v>6772</v>
      </c>
    </row>
    <row r="2363" spans="1:13" hidden="1">
      <c r="A2363" s="39" t="s">
        <v>6686</v>
      </c>
      <c r="B2363" s="536" t="s">
        <v>6773</v>
      </c>
      <c r="C2363" s="516"/>
      <c r="D2363" s="504" t="s">
        <v>6773</v>
      </c>
      <c r="E2363" s="39" t="s">
        <v>6774</v>
      </c>
      <c r="F2363" s="39" t="s">
        <v>2215</v>
      </c>
      <c r="G2363" s="40" t="s">
        <v>2202</v>
      </c>
      <c r="H2363" s="76">
        <v>100</v>
      </c>
      <c r="I2363" s="39"/>
      <c r="J2363" s="39" t="s">
        <v>2195</v>
      </c>
      <c r="K2363" s="504">
        <v>34</v>
      </c>
      <c r="L2363" s="39" t="s">
        <v>6687</v>
      </c>
      <c r="M2363" s="39" t="s">
        <v>6775</v>
      </c>
    </row>
    <row r="2364" spans="1:13" hidden="1">
      <c r="A2364" s="39" t="s">
        <v>6686</v>
      </c>
      <c r="B2364" s="536" t="s">
        <v>6776</v>
      </c>
      <c r="C2364" s="516"/>
      <c r="D2364" s="504" t="s">
        <v>6776</v>
      </c>
      <c r="E2364" s="39" t="s">
        <v>6777</v>
      </c>
      <c r="F2364" s="39" t="s">
        <v>2215</v>
      </c>
      <c r="G2364" s="40" t="s">
        <v>2202</v>
      </c>
      <c r="H2364" s="76">
        <v>500</v>
      </c>
      <c r="I2364" s="39"/>
      <c r="J2364" s="39" t="s">
        <v>2195</v>
      </c>
      <c r="K2364" s="504">
        <v>35</v>
      </c>
      <c r="L2364" s="39" t="s">
        <v>6687</v>
      </c>
      <c r="M2364" s="39" t="s">
        <v>6778</v>
      </c>
    </row>
    <row r="2365" spans="1:13" hidden="1">
      <c r="A2365" s="39" t="s">
        <v>6686</v>
      </c>
      <c r="B2365" s="536" t="s">
        <v>3377</v>
      </c>
      <c r="C2365" s="516"/>
      <c r="D2365" s="504" t="s">
        <v>3377</v>
      </c>
      <c r="E2365" s="39" t="s">
        <v>3378</v>
      </c>
      <c r="F2365" s="39" t="s">
        <v>2215</v>
      </c>
      <c r="G2365" s="40" t="s">
        <v>2202</v>
      </c>
      <c r="H2365" s="76">
        <v>50</v>
      </c>
      <c r="I2365" s="39"/>
      <c r="J2365" s="39" t="s">
        <v>2195</v>
      </c>
      <c r="K2365" s="504">
        <v>36</v>
      </c>
      <c r="L2365" s="39" t="s">
        <v>6687</v>
      </c>
      <c r="M2365" s="39" t="s">
        <v>6779</v>
      </c>
    </row>
    <row r="2366" spans="1:13" hidden="1">
      <c r="A2366" s="39" t="s">
        <v>6686</v>
      </c>
      <c r="B2366" s="536" t="s">
        <v>1629</v>
      </c>
      <c r="C2366" s="516"/>
      <c r="D2366" s="504" t="s">
        <v>1629</v>
      </c>
      <c r="E2366" s="39" t="s">
        <v>6780</v>
      </c>
      <c r="F2366" s="39" t="s">
        <v>2215</v>
      </c>
      <c r="G2366" s="39" t="s">
        <v>2202</v>
      </c>
      <c r="H2366" s="76">
        <v>20</v>
      </c>
      <c r="I2366" s="39"/>
      <c r="J2366" s="39" t="s">
        <v>2195</v>
      </c>
      <c r="K2366" s="504">
        <v>37</v>
      </c>
      <c r="L2366" s="39" t="s">
        <v>6687</v>
      </c>
      <c r="M2366" s="39" t="s">
        <v>6781</v>
      </c>
    </row>
    <row r="2367" spans="1:13" hidden="1">
      <c r="A2367" s="39" t="s">
        <v>6686</v>
      </c>
      <c r="B2367" s="536" t="s">
        <v>6782</v>
      </c>
      <c r="C2367" s="516"/>
      <c r="D2367" s="504" t="s">
        <v>6782</v>
      </c>
      <c r="E2367" s="39" t="s">
        <v>6783</v>
      </c>
      <c r="F2367" s="39" t="s">
        <v>2215</v>
      </c>
      <c r="G2367" s="39" t="s">
        <v>2202</v>
      </c>
      <c r="H2367" s="76">
        <v>20</v>
      </c>
      <c r="I2367" s="39"/>
      <c r="J2367" s="39" t="s">
        <v>2195</v>
      </c>
      <c r="K2367" s="504">
        <v>38</v>
      </c>
      <c r="L2367" s="39" t="s">
        <v>6687</v>
      </c>
      <c r="M2367" s="39" t="s">
        <v>6784</v>
      </c>
    </row>
    <row r="2368" spans="1:13" hidden="1">
      <c r="A2368" s="39" t="s">
        <v>6686</v>
      </c>
      <c r="B2368" s="536" t="s">
        <v>149</v>
      </c>
      <c r="C2368" s="496" t="s">
        <v>149</v>
      </c>
      <c r="D2368" s="504"/>
      <c r="E2368" s="39"/>
      <c r="F2368" s="496" t="s">
        <v>2193</v>
      </c>
      <c r="G2368" s="496" t="s">
        <v>2308</v>
      </c>
      <c r="H2368" s="504">
        <v>26</v>
      </c>
      <c r="I2368" s="39"/>
      <c r="J2368" s="39" t="s">
        <v>2195</v>
      </c>
      <c r="K2368" s="504">
        <v>39</v>
      </c>
      <c r="L2368" s="39" t="s">
        <v>6785</v>
      </c>
      <c r="M2368" s="496" t="s">
        <v>149</v>
      </c>
    </row>
    <row r="2369" spans="1:13" hidden="1">
      <c r="A2369" s="39" t="s">
        <v>6686</v>
      </c>
      <c r="B2369" s="536" t="s">
        <v>151</v>
      </c>
      <c r="C2369" s="496" t="s">
        <v>151</v>
      </c>
      <c r="D2369" s="504"/>
      <c r="E2369" s="39"/>
      <c r="F2369" s="496" t="s">
        <v>2193</v>
      </c>
      <c r="G2369" s="496" t="s">
        <v>2202</v>
      </c>
      <c r="H2369" s="504">
        <v>10</v>
      </c>
      <c r="I2369" s="39"/>
      <c r="J2369" s="39" t="s">
        <v>2195</v>
      </c>
      <c r="K2369" s="504">
        <v>40</v>
      </c>
      <c r="L2369" s="39" t="s">
        <v>6785</v>
      </c>
      <c r="M2369" s="496" t="s">
        <v>151</v>
      </c>
    </row>
    <row r="2370" spans="1:13" hidden="1">
      <c r="A2370" s="39" t="s">
        <v>6686</v>
      </c>
      <c r="B2370" s="536" t="s">
        <v>153</v>
      </c>
      <c r="C2370" s="496" t="s">
        <v>153</v>
      </c>
      <c r="D2370" s="504"/>
      <c r="E2370" s="39"/>
      <c r="F2370" s="496" t="s">
        <v>2193</v>
      </c>
      <c r="G2370" s="496" t="s">
        <v>2202</v>
      </c>
      <c r="H2370" s="504">
        <v>4</v>
      </c>
      <c r="I2370" s="39"/>
      <c r="J2370" s="39" t="s">
        <v>2195</v>
      </c>
      <c r="K2370" s="504">
        <v>41</v>
      </c>
      <c r="L2370" s="39" t="s">
        <v>6785</v>
      </c>
      <c r="M2370" s="496" t="s">
        <v>153</v>
      </c>
    </row>
    <row r="2371" spans="1:13" hidden="1">
      <c r="A2371" s="39" t="s">
        <v>6686</v>
      </c>
      <c r="B2371" s="536" t="s">
        <v>155</v>
      </c>
      <c r="C2371" s="496" t="s">
        <v>155</v>
      </c>
      <c r="D2371" s="504"/>
      <c r="E2371" s="39"/>
      <c r="F2371" s="496" t="s">
        <v>2193</v>
      </c>
      <c r="G2371" s="496" t="s">
        <v>2202</v>
      </c>
      <c r="H2371" s="504">
        <v>2</v>
      </c>
      <c r="I2371" s="39"/>
      <c r="J2371" s="39" t="s">
        <v>2195</v>
      </c>
      <c r="K2371" s="504">
        <v>42</v>
      </c>
      <c r="L2371" s="39" t="s">
        <v>6785</v>
      </c>
      <c r="M2371" s="496" t="s">
        <v>155</v>
      </c>
    </row>
    <row r="2372" spans="1:13" hidden="1">
      <c r="A2372" s="39" t="s">
        <v>6686</v>
      </c>
      <c r="B2372" s="536" t="s">
        <v>157</v>
      </c>
      <c r="C2372" s="496" t="s">
        <v>157</v>
      </c>
      <c r="D2372" s="504"/>
      <c r="E2372" s="39"/>
      <c r="F2372" s="496" t="s">
        <v>2193</v>
      </c>
      <c r="G2372" s="496" t="s">
        <v>2202</v>
      </c>
      <c r="H2372" s="504">
        <v>2</v>
      </c>
      <c r="I2372" s="39"/>
      <c r="J2372" s="39" t="s">
        <v>2195</v>
      </c>
      <c r="K2372" s="504">
        <v>43</v>
      </c>
      <c r="L2372" s="39" t="s">
        <v>6785</v>
      </c>
      <c r="M2372" s="496" t="s">
        <v>157</v>
      </c>
    </row>
    <row r="2373" spans="1:13" hidden="1">
      <c r="A2373" s="39" t="s">
        <v>6786</v>
      </c>
      <c r="B2373" s="536" t="s">
        <v>34</v>
      </c>
      <c r="C2373" s="496" t="s">
        <v>34</v>
      </c>
      <c r="D2373" s="504" t="s">
        <v>34</v>
      </c>
      <c r="E2373" s="39" t="s">
        <v>430</v>
      </c>
      <c r="F2373" s="496" t="s">
        <v>2193</v>
      </c>
      <c r="G2373" s="496" t="s">
        <v>2194</v>
      </c>
      <c r="H2373" s="504">
        <v>8</v>
      </c>
      <c r="I2373" s="39"/>
      <c r="J2373" s="39" t="s">
        <v>2195</v>
      </c>
      <c r="K2373" s="504">
        <v>1</v>
      </c>
      <c r="L2373" s="39" t="s">
        <v>6787</v>
      </c>
      <c r="M2373" s="496" t="s">
        <v>34</v>
      </c>
    </row>
    <row r="2374" spans="1:13" hidden="1">
      <c r="A2374" s="39" t="s">
        <v>6786</v>
      </c>
      <c r="B2374" s="536" t="s">
        <v>235</v>
      </c>
      <c r="C2374" s="516"/>
      <c r="D2374" s="504" t="s">
        <v>235</v>
      </c>
      <c r="E2374" s="39" t="s">
        <v>178</v>
      </c>
      <c r="F2374" s="76" t="s">
        <v>3178</v>
      </c>
      <c r="G2374" s="10" t="s">
        <v>2202</v>
      </c>
      <c r="H2374" s="76">
        <v>10</v>
      </c>
      <c r="I2374" s="39"/>
      <c r="J2374" s="39" t="s">
        <v>2195</v>
      </c>
      <c r="K2374" s="504">
        <v>2</v>
      </c>
      <c r="L2374" s="39" t="s">
        <v>6787</v>
      </c>
      <c r="M2374" s="76" t="s">
        <v>6788</v>
      </c>
    </row>
    <row r="2375" spans="1:13" hidden="1">
      <c r="A2375" s="39" t="s">
        <v>6786</v>
      </c>
      <c r="B2375" s="536" t="s">
        <v>6789</v>
      </c>
      <c r="C2375" s="516"/>
      <c r="D2375" s="504" t="s">
        <v>6789</v>
      </c>
      <c r="E2375" s="39" t="s">
        <v>6790</v>
      </c>
      <c r="F2375" s="76" t="s">
        <v>3178</v>
      </c>
      <c r="G2375" s="76" t="s">
        <v>2202</v>
      </c>
      <c r="H2375" s="76">
        <v>120</v>
      </c>
      <c r="I2375" s="39"/>
      <c r="J2375" s="39" t="s">
        <v>2195</v>
      </c>
      <c r="K2375" s="76">
        <v>3</v>
      </c>
      <c r="L2375" s="39" t="s">
        <v>6787</v>
      </c>
      <c r="M2375" s="76" t="s">
        <v>6791</v>
      </c>
    </row>
    <row r="2376" spans="1:13" hidden="1">
      <c r="A2376" s="39" t="s">
        <v>6786</v>
      </c>
      <c r="B2376" s="536" t="s">
        <v>816</v>
      </c>
      <c r="C2376" s="516"/>
      <c r="D2376" s="504" t="s">
        <v>816</v>
      </c>
      <c r="E2376" s="39" t="s">
        <v>433</v>
      </c>
      <c r="F2376" s="76" t="s">
        <v>2215</v>
      </c>
      <c r="G2376" s="76" t="s">
        <v>2202</v>
      </c>
      <c r="H2376" s="76">
        <v>3</v>
      </c>
      <c r="I2376" s="39"/>
      <c r="J2376" s="39" t="s">
        <v>2195</v>
      </c>
      <c r="K2376" s="76">
        <v>4</v>
      </c>
      <c r="L2376" s="39" t="s">
        <v>6787</v>
      </c>
      <c r="M2376" s="76" t="s">
        <v>6792</v>
      </c>
    </row>
    <row r="2377" spans="1:13" hidden="1">
      <c r="A2377" s="39" t="s">
        <v>6786</v>
      </c>
      <c r="B2377" s="536" t="s">
        <v>6793</v>
      </c>
      <c r="C2377" s="516"/>
      <c r="D2377" s="504" t="s">
        <v>6793</v>
      </c>
      <c r="E2377" s="39" t="s">
        <v>6794</v>
      </c>
      <c r="F2377" s="76" t="s">
        <v>2215</v>
      </c>
      <c r="G2377" s="76" t="s">
        <v>2202</v>
      </c>
      <c r="H2377" s="76">
        <v>50</v>
      </c>
      <c r="I2377" s="39"/>
      <c r="J2377" s="39" t="s">
        <v>2195</v>
      </c>
      <c r="K2377" s="504">
        <v>5</v>
      </c>
      <c r="L2377" s="39" t="s">
        <v>6787</v>
      </c>
      <c r="M2377" s="76" t="s">
        <v>6795</v>
      </c>
    </row>
    <row r="2378" spans="1:13" hidden="1">
      <c r="A2378" s="39" t="s">
        <v>6786</v>
      </c>
      <c r="B2378" s="536"/>
      <c r="C2378" s="516"/>
      <c r="D2378" s="504"/>
      <c r="E2378" s="39" t="s">
        <v>6796</v>
      </c>
      <c r="F2378" s="76" t="s">
        <v>2215</v>
      </c>
      <c r="G2378" s="76" t="s">
        <v>2202</v>
      </c>
      <c r="H2378" s="76">
        <v>3</v>
      </c>
      <c r="I2378" s="39"/>
      <c r="J2378" s="39" t="s">
        <v>2195</v>
      </c>
      <c r="K2378" s="504">
        <v>6</v>
      </c>
      <c r="L2378" s="39" t="s">
        <v>6787</v>
      </c>
      <c r="M2378" s="76" t="s">
        <v>6797</v>
      </c>
    </row>
    <row r="2379" spans="1:13" hidden="1">
      <c r="A2379" s="39" t="s">
        <v>6786</v>
      </c>
      <c r="B2379" s="536"/>
      <c r="C2379" s="516"/>
      <c r="D2379" s="504"/>
      <c r="E2379" s="39" t="s">
        <v>6798</v>
      </c>
      <c r="F2379" s="76" t="s">
        <v>2215</v>
      </c>
      <c r="G2379" s="76" t="s">
        <v>2202</v>
      </c>
      <c r="H2379" s="76">
        <v>50</v>
      </c>
      <c r="I2379" s="39"/>
      <c r="J2379" s="39" t="s">
        <v>2195</v>
      </c>
      <c r="K2379" s="76">
        <v>7</v>
      </c>
      <c r="L2379" s="39" t="s">
        <v>6787</v>
      </c>
      <c r="M2379" s="76" t="s">
        <v>6799</v>
      </c>
    </row>
    <row r="2380" spans="1:13" hidden="1">
      <c r="A2380" s="39" t="s">
        <v>6786</v>
      </c>
      <c r="B2380" s="536" t="s">
        <v>6800</v>
      </c>
      <c r="C2380" s="516"/>
      <c r="D2380" s="504" t="s">
        <v>6800</v>
      </c>
      <c r="E2380" s="39" t="s">
        <v>6801</v>
      </c>
      <c r="F2380" s="76" t="s">
        <v>2215</v>
      </c>
      <c r="G2380" s="76" t="s">
        <v>2202</v>
      </c>
      <c r="H2380" s="76">
        <v>3</v>
      </c>
      <c r="I2380" s="39"/>
      <c r="J2380" s="39" t="s">
        <v>2195</v>
      </c>
      <c r="K2380" s="76">
        <v>8</v>
      </c>
      <c r="L2380" s="39" t="s">
        <v>6787</v>
      </c>
      <c r="M2380" s="76" t="s">
        <v>6802</v>
      </c>
    </row>
    <row r="2381" spans="1:13" hidden="1">
      <c r="A2381" s="39" t="s">
        <v>6786</v>
      </c>
      <c r="B2381" s="536" t="s">
        <v>6803</v>
      </c>
      <c r="C2381" s="516"/>
      <c r="D2381" s="504" t="s">
        <v>6803</v>
      </c>
      <c r="E2381" s="39" t="s">
        <v>6804</v>
      </c>
      <c r="F2381" s="76" t="s">
        <v>2215</v>
      </c>
      <c r="G2381" s="76" t="s">
        <v>2202</v>
      </c>
      <c r="H2381" s="76">
        <v>50</v>
      </c>
      <c r="I2381" s="39"/>
      <c r="J2381" s="39" t="s">
        <v>2195</v>
      </c>
      <c r="K2381" s="504">
        <v>9</v>
      </c>
      <c r="L2381" s="39" t="s">
        <v>6787</v>
      </c>
      <c r="M2381" s="76" t="s">
        <v>6805</v>
      </c>
    </row>
    <row r="2382" spans="1:13" hidden="1">
      <c r="A2382" s="39" t="s">
        <v>6786</v>
      </c>
      <c r="B2382" s="536" t="s">
        <v>5667</v>
      </c>
      <c r="C2382" s="516"/>
      <c r="D2382" s="504" t="s">
        <v>5667</v>
      </c>
      <c r="E2382" s="39" t="s">
        <v>5668</v>
      </c>
      <c r="F2382" s="76" t="s">
        <v>2215</v>
      </c>
      <c r="G2382" s="76" t="s">
        <v>2202</v>
      </c>
      <c r="H2382" s="76">
        <v>3</v>
      </c>
      <c r="I2382" s="39"/>
      <c r="J2382" s="39" t="s">
        <v>2195</v>
      </c>
      <c r="K2382" s="504">
        <v>10</v>
      </c>
      <c r="L2382" s="39" t="s">
        <v>6787</v>
      </c>
      <c r="M2382" s="76" t="s">
        <v>6806</v>
      </c>
    </row>
    <row r="2383" spans="1:13" hidden="1">
      <c r="A2383" s="39" t="s">
        <v>6786</v>
      </c>
      <c r="B2383" s="536" t="s">
        <v>6807</v>
      </c>
      <c r="C2383" s="516"/>
      <c r="D2383" s="504" t="s">
        <v>6807</v>
      </c>
      <c r="E2383" s="39" t="s">
        <v>6808</v>
      </c>
      <c r="F2383" s="76" t="s">
        <v>2215</v>
      </c>
      <c r="G2383" s="76" t="s">
        <v>2202</v>
      </c>
      <c r="H2383" s="76">
        <v>50</v>
      </c>
      <c r="I2383" s="39"/>
      <c r="J2383" s="39" t="s">
        <v>2195</v>
      </c>
      <c r="K2383" s="76">
        <v>11</v>
      </c>
      <c r="L2383" s="39" t="s">
        <v>6787</v>
      </c>
      <c r="M2383" s="76" t="s">
        <v>6809</v>
      </c>
    </row>
    <row r="2384" spans="1:13" hidden="1">
      <c r="A2384" s="39" t="s">
        <v>6786</v>
      </c>
      <c r="B2384" s="536"/>
      <c r="C2384" s="516"/>
      <c r="D2384" s="504"/>
      <c r="E2384" s="39" t="s">
        <v>6810</v>
      </c>
      <c r="F2384" s="76" t="s">
        <v>2215</v>
      </c>
      <c r="G2384" s="76" t="s">
        <v>2202</v>
      </c>
      <c r="H2384" s="76">
        <v>3</v>
      </c>
      <c r="I2384" s="39"/>
      <c r="J2384" s="39" t="s">
        <v>2195</v>
      </c>
      <c r="K2384" s="76">
        <v>12</v>
      </c>
      <c r="L2384" s="39" t="s">
        <v>6787</v>
      </c>
      <c r="M2384" s="76" t="s">
        <v>6811</v>
      </c>
    </row>
    <row r="2385" spans="1:13" hidden="1">
      <c r="A2385" s="39" t="s">
        <v>6786</v>
      </c>
      <c r="B2385" s="536"/>
      <c r="C2385" s="516"/>
      <c r="D2385" s="504"/>
      <c r="E2385" s="39" t="s">
        <v>6812</v>
      </c>
      <c r="F2385" s="76" t="s">
        <v>2215</v>
      </c>
      <c r="G2385" s="76" t="s">
        <v>2202</v>
      </c>
      <c r="H2385" s="76">
        <v>50</v>
      </c>
      <c r="I2385" s="39"/>
      <c r="J2385" s="39" t="s">
        <v>2195</v>
      </c>
      <c r="K2385" s="504">
        <v>13</v>
      </c>
      <c r="L2385" s="39" t="s">
        <v>6787</v>
      </c>
      <c r="M2385" s="76" t="s">
        <v>6813</v>
      </c>
    </row>
    <row r="2386" spans="1:13" hidden="1">
      <c r="A2386" s="39" t="s">
        <v>6786</v>
      </c>
      <c r="B2386" s="536" t="s">
        <v>6814</v>
      </c>
      <c r="C2386" s="516"/>
      <c r="D2386" s="504" t="s">
        <v>6814</v>
      </c>
      <c r="E2386" s="39" t="s">
        <v>6815</v>
      </c>
      <c r="F2386" s="76" t="s">
        <v>2215</v>
      </c>
      <c r="G2386" s="76" t="s">
        <v>2455</v>
      </c>
      <c r="H2386" s="76">
        <v>6</v>
      </c>
      <c r="I2386" s="39"/>
      <c r="J2386" s="39" t="s">
        <v>2195</v>
      </c>
      <c r="K2386" s="504">
        <v>14</v>
      </c>
      <c r="L2386" s="39" t="s">
        <v>6787</v>
      </c>
      <c r="M2386" s="76" t="s">
        <v>6816</v>
      </c>
    </row>
    <row r="2387" spans="1:13" hidden="1">
      <c r="A2387" s="39" t="s">
        <v>6786</v>
      </c>
      <c r="B2387" s="536" t="s">
        <v>6817</v>
      </c>
      <c r="C2387" s="516"/>
      <c r="D2387" s="504" t="s">
        <v>6817</v>
      </c>
      <c r="E2387" s="39" t="s">
        <v>6818</v>
      </c>
      <c r="F2387" s="76" t="s">
        <v>2215</v>
      </c>
      <c r="G2387" s="76" t="s">
        <v>2455</v>
      </c>
      <c r="H2387" s="76">
        <v>6</v>
      </c>
      <c r="I2387" s="39"/>
      <c r="J2387" s="39" t="s">
        <v>2195</v>
      </c>
      <c r="K2387" s="76">
        <v>15</v>
      </c>
      <c r="L2387" s="39" t="s">
        <v>6787</v>
      </c>
      <c r="M2387" s="76" t="s">
        <v>6819</v>
      </c>
    </row>
    <row r="2388" spans="1:13" hidden="1">
      <c r="A2388" s="39" t="s">
        <v>6786</v>
      </c>
      <c r="B2388" s="536" t="s">
        <v>6820</v>
      </c>
      <c r="C2388" s="496"/>
      <c r="D2388" s="504" t="s">
        <v>6820</v>
      </c>
      <c r="E2388" s="496" t="s">
        <v>6821</v>
      </c>
      <c r="F2388" s="76" t="s">
        <v>2215</v>
      </c>
      <c r="G2388" s="76" t="s">
        <v>2231</v>
      </c>
      <c r="H2388" s="76" t="s">
        <v>2648</v>
      </c>
      <c r="I2388" s="40"/>
      <c r="J2388" s="39" t="s">
        <v>2195</v>
      </c>
      <c r="K2388" s="76">
        <v>16</v>
      </c>
      <c r="L2388" s="39" t="s">
        <v>6787</v>
      </c>
      <c r="M2388" s="76" t="s">
        <v>6822</v>
      </c>
    </row>
    <row r="2389" spans="1:13" hidden="1">
      <c r="A2389" s="39" t="s">
        <v>6786</v>
      </c>
      <c r="B2389" s="536" t="s">
        <v>1762</v>
      </c>
      <c r="C2389" s="496"/>
      <c r="D2389" s="504" t="s">
        <v>1762</v>
      </c>
      <c r="E2389" s="496" t="s">
        <v>28</v>
      </c>
      <c r="F2389" s="76" t="s">
        <v>2215</v>
      </c>
      <c r="G2389" s="76" t="s">
        <v>2202</v>
      </c>
      <c r="H2389" s="76">
        <v>100</v>
      </c>
      <c r="I2389" s="40"/>
      <c r="J2389" s="39" t="s">
        <v>2195</v>
      </c>
      <c r="K2389" s="504">
        <v>17</v>
      </c>
      <c r="L2389" s="39" t="s">
        <v>6787</v>
      </c>
      <c r="M2389" s="76" t="s">
        <v>6823</v>
      </c>
    </row>
    <row r="2390" spans="1:13" hidden="1">
      <c r="A2390" s="39" t="s">
        <v>6786</v>
      </c>
      <c r="B2390" s="536" t="s">
        <v>6824</v>
      </c>
      <c r="C2390" s="496"/>
      <c r="D2390" s="504" t="s">
        <v>6824</v>
      </c>
      <c r="E2390" s="496" t="s">
        <v>6825</v>
      </c>
      <c r="F2390" s="76" t="s">
        <v>2215</v>
      </c>
      <c r="G2390" s="76" t="s">
        <v>2202</v>
      </c>
      <c r="H2390" s="76">
        <v>1</v>
      </c>
      <c r="I2390" s="40"/>
      <c r="J2390" s="39" t="s">
        <v>2195</v>
      </c>
      <c r="K2390" s="504">
        <v>18</v>
      </c>
      <c r="L2390" s="39" t="s">
        <v>6787</v>
      </c>
      <c r="M2390" s="76" t="s">
        <v>6826</v>
      </c>
    </row>
    <row r="2391" spans="1:13" hidden="1">
      <c r="A2391" s="39" t="s">
        <v>6786</v>
      </c>
      <c r="B2391" s="536" t="s">
        <v>6827</v>
      </c>
      <c r="C2391" s="496"/>
      <c r="D2391" s="504" t="s">
        <v>6827</v>
      </c>
      <c r="E2391" s="496" t="s">
        <v>6828</v>
      </c>
      <c r="F2391" s="76" t="s">
        <v>2215</v>
      </c>
      <c r="G2391" s="76" t="s">
        <v>2202</v>
      </c>
      <c r="H2391" s="76">
        <v>3</v>
      </c>
      <c r="I2391" s="40"/>
      <c r="J2391" s="39" t="s">
        <v>2195</v>
      </c>
      <c r="K2391" s="76">
        <v>19</v>
      </c>
      <c r="L2391" s="39" t="s">
        <v>6787</v>
      </c>
      <c r="M2391" s="76" t="s">
        <v>6829</v>
      </c>
    </row>
    <row r="2392" spans="1:13" hidden="1">
      <c r="A2392" s="39" t="s">
        <v>6786</v>
      </c>
      <c r="B2392" s="536" t="s">
        <v>6830</v>
      </c>
      <c r="C2392" s="496"/>
      <c r="D2392" s="504" t="s">
        <v>6830</v>
      </c>
      <c r="E2392" s="496" t="s">
        <v>6831</v>
      </c>
      <c r="F2392" s="76" t="s">
        <v>2215</v>
      </c>
      <c r="G2392" s="76" t="s">
        <v>2202</v>
      </c>
      <c r="H2392" s="76">
        <v>50</v>
      </c>
      <c r="I2392" s="40"/>
      <c r="J2392" s="39" t="s">
        <v>2195</v>
      </c>
      <c r="K2392" s="76">
        <v>20</v>
      </c>
      <c r="L2392" s="39" t="s">
        <v>6787</v>
      </c>
      <c r="M2392" s="76" t="s">
        <v>6832</v>
      </c>
    </row>
    <row r="2393" spans="1:13" hidden="1">
      <c r="A2393" s="39" t="s">
        <v>6786</v>
      </c>
      <c r="B2393" s="536" t="s">
        <v>3375</v>
      </c>
      <c r="C2393" s="39"/>
      <c r="D2393" s="504" t="s">
        <v>3375</v>
      </c>
      <c r="E2393" s="39" t="s">
        <v>3376</v>
      </c>
      <c r="F2393" s="76" t="s">
        <v>2215</v>
      </c>
      <c r="G2393" s="76" t="s">
        <v>2202</v>
      </c>
      <c r="H2393" s="76">
        <v>50</v>
      </c>
      <c r="I2393" s="39"/>
      <c r="J2393" s="39" t="s">
        <v>2195</v>
      </c>
      <c r="K2393" s="504">
        <v>21</v>
      </c>
      <c r="L2393" s="39" t="s">
        <v>6787</v>
      </c>
      <c r="M2393" s="76" t="s">
        <v>6767</v>
      </c>
    </row>
    <row r="2394" spans="1:13" hidden="1">
      <c r="A2394" s="39" t="s">
        <v>6786</v>
      </c>
      <c r="B2394" s="536" t="s">
        <v>2996</v>
      </c>
      <c r="C2394" s="39"/>
      <c r="D2394" s="504" t="s">
        <v>2996</v>
      </c>
      <c r="E2394" s="39" t="s">
        <v>6768</v>
      </c>
      <c r="F2394" s="76" t="s">
        <v>2215</v>
      </c>
      <c r="G2394" s="76" t="s">
        <v>2194</v>
      </c>
      <c r="H2394" s="76">
        <v>10</v>
      </c>
      <c r="I2394" s="39"/>
      <c r="J2394" s="39" t="s">
        <v>2195</v>
      </c>
      <c r="K2394" s="504">
        <v>22</v>
      </c>
      <c r="L2394" s="39" t="s">
        <v>6787</v>
      </c>
      <c r="M2394" s="76" t="s">
        <v>6769</v>
      </c>
    </row>
    <row r="2395" spans="1:13" hidden="1">
      <c r="A2395" s="39" t="s">
        <v>6786</v>
      </c>
      <c r="B2395" s="536" t="s">
        <v>6770</v>
      </c>
      <c r="C2395" s="39"/>
      <c r="D2395" s="504" t="s">
        <v>6770</v>
      </c>
      <c r="E2395" s="39" t="s">
        <v>6771</v>
      </c>
      <c r="F2395" s="76" t="s">
        <v>2215</v>
      </c>
      <c r="G2395" s="76" t="s">
        <v>2202</v>
      </c>
      <c r="H2395" s="76">
        <v>10</v>
      </c>
      <c r="I2395" s="39"/>
      <c r="J2395" s="39" t="s">
        <v>2195</v>
      </c>
      <c r="K2395" s="76">
        <v>23</v>
      </c>
      <c r="L2395" s="39" t="s">
        <v>6787</v>
      </c>
      <c r="M2395" s="76" t="s">
        <v>6772</v>
      </c>
    </row>
    <row r="2396" spans="1:13" hidden="1">
      <c r="A2396" s="39" t="s">
        <v>6786</v>
      </c>
      <c r="B2396" s="536" t="s">
        <v>3377</v>
      </c>
      <c r="C2396" s="39"/>
      <c r="D2396" s="504" t="s">
        <v>3377</v>
      </c>
      <c r="E2396" s="39" t="s">
        <v>3378</v>
      </c>
      <c r="F2396" s="76" t="s">
        <v>2215</v>
      </c>
      <c r="G2396" s="76" t="s">
        <v>2202</v>
      </c>
      <c r="H2396" s="76">
        <v>50</v>
      </c>
      <c r="I2396" s="39"/>
      <c r="J2396" s="39" t="s">
        <v>2195</v>
      </c>
      <c r="K2396" s="76">
        <v>24</v>
      </c>
      <c r="L2396" s="39" t="s">
        <v>6787</v>
      </c>
      <c r="M2396" s="76" t="s">
        <v>6779</v>
      </c>
    </row>
    <row r="2397" spans="1:13" hidden="1">
      <c r="A2397" s="39" t="s">
        <v>6786</v>
      </c>
      <c r="B2397" s="536" t="s">
        <v>1629</v>
      </c>
      <c r="C2397" s="39"/>
      <c r="D2397" s="504" t="s">
        <v>1629</v>
      </c>
      <c r="E2397" s="39" t="s">
        <v>6780</v>
      </c>
      <c r="F2397" s="76" t="s">
        <v>2215</v>
      </c>
      <c r="G2397" s="76" t="s">
        <v>2194</v>
      </c>
      <c r="H2397" s="76">
        <v>10</v>
      </c>
      <c r="I2397" s="39"/>
      <c r="J2397" s="39" t="s">
        <v>2195</v>
      </c>
      <c r="K2397" s="504">
        <v>25</v>
      </c>
      <c r="L2397" s="39" t="s">
        <v>6787</v>
      </c>
      <c r="M2397" s="76" t="s">
        <v>6833</v>
      </c>
    </row>
    <row r="2398" spans="1:13" hidden="1">
      <c r="A2398" s="39" t="s">
        <v>6786</v>
      </c>
      <c r="B2398" s="536" t="s">
        <v>6782</v>
      </c>
      <c r="C2398" s="39"/>
      <c r="D2398" s="504" t="s">
        <v>6782</v>
      </c>
      <c r="E2398" s="39" t="s">
        <v>6783</v>
      </c>
      <c r="F2398" s="76" t="s">
        <v>2215</v>
      </c>
      <c r="G2398" s="76" t="s">
        <v>2194</v>
      </c>
      <c r="H2398" s="76">
        <v>10</v>
      </c>
      <c r="I2398" s="39"/>
      <c r="J2398" s="39" t="s">
        <v>2195</v>
      </c>
      <c r="K2398" s="504">
        <v>26</v>
      </c>
      <c r="L2398" s="39" t="s">
        <v>6787</v>
      </c>
      <c r="M2398" s="76" t="s">
        <v>6784</v>
      </c>
    </row>
    <row r="2399" spans="1:13" hidden="1">
      <c r="A2399" s="39" t="s">
        <v>6786</v>
      </c>
      <c r="B2399" s="536" t="s">
        <v>149</v>
      </c>
      <c r="C2399" s="496" t="s">
        <v>149</v>
      </c>
      <c r="D2399" s="504"/>
      <c r="E2399" s="39"/>
      <c r="F2399" s="496" t="s">
        <v>2193</v>
      </c>
      <c r="G2399" s="496" t="s">
        <v>2308</v>
      </c>
      <c r="H2399" s="504">
        <v>26</v>
      </c>
      <c r="I2399" s="39"/>
      <c r="J2399" s="39" t="s">
        <v>2195</v>
      </c>
      <c r="K2399" s="76">
        <v>27</v>
      </c>
      <c r="L2399" s="39" t="s">
        <v>6787</v>
      </c>
      <c r="M2399" s="496" t="s">
        <v>149</v>
      </c>
    </row>
    <row r="2400" spans="1:13" hidden="1">
      <c r="A2400" s="39" t="s">
        <v>6786</v>
      </c>
      <c r="B2400" s="536" t="s">
        <v>151</v>
      </c>
      <c r="C2400" s="496" t="s">
        <v>151</v>
      </c>
      <c r="D2400" s="504"/>
      <c r="E2400" s="39"/>
      <c r="F2400" s="496" t="s">
        <v>2193</v>
      </c>
      <c r="G2400" s="496" t="s">
        <v>2202</v>
      </c>
      <c r="H2400" s="504">
        <v>10</v>
      </c>
      <c r="I2400" s="39"/>
      <c r="J2400" s="39" t="s">
        <v>2195</v>
      </c>
      <c r="K2400" s="76">
        <v>28</v>
      </c>
      <c r="L2400" s="39" t="s">
        <v>6787</v>
      </c>
      <c r="M2400" s="496" t="s">
        <v>151</v>
      </c>
    </row>
    <row r="2401" spans="1:13" hidden="1">
      <c r="A2401" s="39" t="s">
        <v>6786</v>
      </c>
      <c r="B2401" s="536" t="s">
        <v>153</v>
      </c>
      <c r="C2401" s="496" t="s">
        <v>153</v>
      </c>
      <c r="D2401" s="504"/>
      <c r="E2401" s="39"/>
      <c r="F2401" s="496" t="s">
        <v>2193</v>
      </c>
      <c r="G2401" s="496" t="s">
        <v>2202</v>
      </c>
      <c r="H2401" s="504">
        <v>4</v>
      </c>
      <c r="I2401" s="39"/>
      <c r="J2401" s="39" t="s">
        <v>2195</v>
      </c>
      <c r="K2401" s="504">
        <v>29</v>
      </c>
      <c r="L2401" s="39" t="s">
        <v>6787</v>
      </c>
      <c r="M2401" s="496" t="s">
        <v>153</v>
      </c>
    </row>
    <row r="2402" spans="1:13" hidden="1">
      <c r="A2402" s="39" t="s">
        <v>6786</v>
      </c>
      <c r="B2402" s="536" t="s">
        <v>155</v>
      </c>
      <c r="C2402" s="496" t="s">
        <v>155</v>
      </c>
      <c r="D2402" s="504"/>
      <c r="E2402" s="39"/>
      <c r="F2402" s="496" t="s">
        <v>2193</v>
      </c>
      <c r="G2402" s="496" t="s">
        <v>2202</v>
      </c>
      <c r="H2402" s="504">
        <v>2</v>
      </c>
      <c r="I2402" s="39"/>
      <c r="J2402" s="39" t="s">
        <v>2195</v>
      </c>
      <c r="K2402" s="504">
        <v>30</v>
      </c>
      <c r="L2402" s="39" t="s">
        <v>6787</v>
      </c>
      <c r="M2402" s="496" t="s">
        <v>155</v>
      </c>
    </row>
    <row r="2403" spans="1:13" hidden="1">
      <c r="A2403" s="39" t="s">
        <v>6786</v>
      </c>
      <c r="B2403" s="536" t="s">
        <v>157</v>
      </c>
      <c r="C2403" s="496" t="s">
        <v>157</v>
      </c>
      <c r="D2403" s="504"/>
      <c r="E2403" s="39"/>
      <c r="F2403" s="496" t="s">
        <v>2193</v>
      </c>
      <c r="G2403" s="496" t="s">
        <v>2202</v>
      </c>
      <c r="H2403" s="504">
        <v>2</v>
      </c>
      <c r="I2403" s="39"/>
      <c r="J2403" s="39" t="s">
        <v>2195</v>
      </c>
      <c r="K2403" s="76">
        <v>31</v>
      </c>
      <c r="L2403" s="39" t="s">
        <v>6787</v>
      </c>
      <c r="M2403" s="496" t="s">
        <v>157</v>
      </c>
    </row>
    <row r="2404" spans="1:13" hidden="1">
      <c r="A2404" s="39" t="s">
        <v>6834</v>
      </c>
      <c r="B2404" s="536" t="s">
        <v>34</v>
      </c>
      <c r="C2404" s="496" t="s">
        <v>34</v>
      </c>
      <c r="D2404" s="504" t="s">
        <v>34</v>
      </c>
      <c r="E2404" s="39" t="s">
        <v>430</v>
      </c>
      <c r="F2404" s="496" t="s">
        <v>2193</v>
      </c>
      <c r="G2404" s="496" t="s">
        <v>2194</v>
      </c>
      <c r="H2404" s="504">
        <v>8</v>
      </c>
      <c r="I2404" s="39"/>
      <c r="J2404" s="39" t="s">
        <v>2195</v>
      </c>
      <c r="K2404" s="504">
        <v>1</v>
      </c>
      <c r="L2404" s="39" t="s">
        <v>6835</v>
      </c>
      <c r="M2404" s="496" t="s">
        <v>34</v>
      </c>
    </row>
    <row r="2405" spans="1:13" hidden="1">
      <c r="A2405" s="39" t="s">
        <v>6834</v>
      </c>
      <c r="B2405" s="536" t="s">
        <v>1452</v>
      </c>
      <c r="C2405" s="516"/>
      <c r="D2405" s="504" t="s">
        <v>1452</v>
      </c>
      <c r="E2405" s="39" t="s">
        <v>802</v>
      </c>
      <c r="F2405" s="76" t="s">
        <v>2193</v>
      </c>
      <c r="G2405" s="76" t="s">
        <v>2202</v>
      </c>
      <c r="H2405" s="76">
        <v>10</v>
      </c>
      <c r="I2405" s="39"/>
      <c r="J2405" s="39" t="s">
        <v>2195</v>
      </c>
      <c r="K2405" s="504">
        <v>2</v>
      </c>
      <c r="L2405" s="39" t="s">
        <v>6835</v>
      </c>
      <c r="M2405" s="76" t="s">
        <v>6836</v>
      </c>
    </row>
    <row r="2406" spans="1:13" hidden="1">
      <c r="A2406" s="39" t="s">
        <v>6834</v>
      </c>
      <c r="B2406" s="536" t="s">
        <v>6688</v>
      </c>
      <c r="C2406" s="516"/>
      <c r="D2406" s="504" t="s">
        <v>6688</v>
      </c>
      <c r="E2406" s="39" t="s">
        <v>6689</v>
      </c>
      <c r="F2406" s="76" t="s">
        <v>2215</v>
      </c>
      <c r="G2406" s="76" t="s">
        <v>2202</v>
      </c>
      <c r="H2406" s="76">
        <v>10</v>
      </c>
      <c r="I2406" s="39"/>
      <c r="J2406" s="39" t="s">
        <v>2195</v>
      </c>
      <c r="K2406" s="76">
        <v>3</v>
      </c>
      <c r="L2406" s="39" t="s">
        <v>6835</v>
      </c>
      <c r="M2406" s="76" t="s">
        <v>6837</v>
      </c>
    </row>
    <row r="2407" spans="1:13" hidden="1">
      <c r="A2407" s="39" t="s">
        <v>6834</v>
      </c>
      <c r="B2407" s="536" t="s">
        <v>6838</v>
      </c>
      <c r="C2407" s="516"/>
      <c r="D2407" s="504" t="s">
        <v>6838</v>
      </c>
      <c r="E2407" s="39" t="s">
        <v>6839</v>
      </c>
      <c r="F2407" s="76" t="s">
        <v>2215</v>
      </c>
      <c r="G2407" s="76" t="s">
        <v>2202</v>
      </c>
      <c r="H2407" s="76">
        <v>10</v>
      </c>
      <c r="I2407" s="39"/>
      <c r="J2407" s="39" t="s">
        <v>2195</v>
      </c>
      <c r="K2407" s="76">
        <v>4</v>
      </c>
      <c r="L2407" s="39" t="s">
        <v>6835</v>
      </c>
      <c r="M2407" s="76" t="s">
        <v>6840</v>
      </c>
    </row>
    <row r="2408" spans="1:13" hidden="1">
      <c r="A2408" s="39" t="s">
        <v>6834</v>
      </c>
      <c r="B2408" s="536"/>
      <c r="C2408" s="516"/>
      <c r="D2408" s="504"/>
      <c r="E2408" s="39" t="s">
        <v>6690</v>
      </c>
      <c r="F2408" s="76" t="s">
        <v>2215</v>
      </c>
      <c r="G2408" s="76" t="s">
        <v>2202</v>
      </c>
      <c r="H2408" s="76">
        <v>10</v>
      </c>
      <c r="I2408" s="39"/>
      <c r="J2408" s="39" t="s">
        <v>2195</v>
      </c>
      <c r="K2408" s="76">
        <v>5</v>
      </c>
      <c r="L2408" s="39" t="s">
        <v>6835</v>
      </c>
      <c r="M2408" s="76" t="s">
        <v>6691</v>
      </c>
    </row>
    <row r="2409" spans="1:13" hidden="1">
      <c r="A2409" s="39" t="s">
        <v>6834</v>
      </c>
      <c r="B2409" s="536" t="s">
        <v>6308</v>
      </c>
      <c r="C2409" s="516"/>
      <c r="D2409" s="504" t="s">
        <v>6308</v>
      </c>
      <c r="E2409" s="39" t="s">
        <v>6309</v>
      </c>
      <c r="F2409" s="76" t="s">
        <v>2215</v>
      </c>
      <c r="G2409" s="76" t="s">
        <v>2202</v>
      </c>
      <c r="H2409" s="76">
        <v>50</v>
      </c>
      <c r="I2409" s="39"/>
      <c r="J2409" s="39" t="s">
        <v>2195</v>
      </c>
      <c r="K2409" s="504">
        <v>6</v>
      </c>
      <c r="L2409" s="39" t="s">
        <v>6835</v>
      </c>
      <c r="M2409" s="76" t="s">
        <v>6841</v>
      </c>
    </row>
    <row r="2410" spans="1:13" hidden="1">
      <c r="A2410" s="39" t="s">
        <v>6834</v>
      </c>
      <c r="B2410" s="536" t="s">
        <v>6842</v>
      </c>
      <c r="C2410" s="516"/>
      <c r="D2410" s="504" t="s">
        <v>6842</v>
      </c>
      <c r="E2410" s="39" t="s">
        <v>6843</v>
      </c>
      <c r="F2410" s="76" t="s">
        <v>2215</v>
      </c>
      <c r="G2410" s="76" t="s">
        <v>2202</v>
      </c>
      <c r="H2410" s="76">
        <v>20</v>
      </c>
      <c r="I2410" s="39"/>
      <c r="J2410" s="39" t="s">
        <v>2195</v>
      </c>
      <c r="K2410" s="504">
        <v>7</v>
      </c>
      <c r="L2410" s="39" t="s">
        <v>6835</v>
      </c>
      <c r="M2410" s="76" t="s">
        <v>6844</v>
      </c>
    </row>
    <row r="2411" spans="1:13" hidden="1">
      <c r="A2411" s="39" t="s">
        <v>6834</v>
      </c>
      <c r="B2411" s="536" t="s">
        <v>6845</v>
      </c>
      <c r="C2411" s="516"/>
      <c r="D2411" s="504" t="s">
        <v>6845</v>
      </c>
      <c r="E2411" s="39" t="s">
        <v>6846</v>
      </c>
      <c r="F2411" s="76" t="s">
        <v>2215</v>
      </c>
      <c r="G2411" s="76" t="s">
        <v>2202</v>
      </c>
      <c r="H2411" s="76">
        <v>40</v>
      </c>
      <c r="I2411" s="39"/>
      <c r="J2411" s="39" t="s">
        <v>2195</v>
      </c>
      <c r="K2411" s="76">
        <v>8</v>
      </c>
      <c r="L2411" s="39" t="s">
        <v>6835</v>
      </c>
      <c r="M2411" s="76" t="s">
        <v>6847</v>
      </c>
    </row>
    <row r="2412" spans="1:13" hidden="1">
      <c r="A2412" s="39" t="s">
        <v>6834</v>
      </c>
      <c r="B2412" s="536" t="s">
        <v>6848</v>
      </c>
      <c r="C2412" s="516"/>
      <c r="D2412" s="504" t="s">
        <v>6848</v>
      </c>
      <c r="E2412" s="39" t="s">
        <v>6849</v>
      </c>
      <c r="F2412" s="76" t="s">
        <v>2215</v>
      </c>
      <c r="G2412" s="76" t="s">
        <v>2202</v>
      </c>
      <c r="H2412" s="76">
        <v>100</v>
      </c>
      <c r="I2412" s="39"/>
      <c r="J2412" s="39" t="s">
        <v>2195</v>
      </c>
      <c r="K2412" s="76">
        <v>9</v>
      </c>
      <c r="L2412" s="39" t="s">
        <v>6835</v>
      </c>
      <c r="M2412" s="76" t="s">
        <v>6850</v>
      </c>
    </row>
    <row r="2413" spans="1:13" hidden="1">
      <c r="A2413" s="39" t="s">
        <v>6834</v>
      </c>
      <c r="B2413" s="536" t="s">
        <v>6754</v>
      </c>
      <c r="C2413" s="516"/>
      <c r="D2413" s="504" t="s">
        <v>6754</v>
      </c>
      <c r="E2413" s="39" t="s">
        <v>6755</v>
      </c>
      <c r="F2413" s="76" t="s">
        <v>2215</v>
      </c>
      <c r="G2413" s="76" t="s">
        <v>2455</v>
      </c>
      <c r="H2413" s="76">
        <v>6</v>
      </c>
      <c r="I2413" s="39"/>
      <c r="J2413" s="39" t="s">
        <v>2195</v>
      </c>
      <c r="K2413" s="76">
        <v>10</v>
      </c>
      <c r="L2413" s="39" t="s">
        <v>6835</v>
      </c>
      <c r="M2413" s="76" t="s">
        <v>6756</v>
      </c>
    </row>
    <row r="2414" spans="1:13" hidden="1">
      <c r="A2414" s="39" t="s">
        <v>6834</v>
      </c>
      <c r="B2414" s="536" t="s">
        <v>235</v>
      </c>
      <c r="C2414" s="516"/>
      <c r="D2414" s="504" t="s">
        <v>235</v>
      </c>
      <c r="E2414" s="39" t="s">
        <v>178</v>
      </c>
      <c r="F2414" s="76" t="s">
        <v>2215</v>
      </c>
      <c r="G2414" s="76" t="s">
        <v>2202</v>
      </c>
      <c r="H2414" s="76">
        <v>10</v>
      </c>
      <c r="I2414" s="39"/>
      <c r="J2414" s="39" t="s">
        <v>2195</v>
      </c>
      <c r="K2414" s="504">
        <v>11</v>
      </c>
      <c r="L2414" s="39" t="s">
        <v>6835</v>
      </c>
      <c r="M2414" s="76" t="s">
        <v>6788</v>
      </c>
    </row>
    <row r="2415" spans="1:13" hidden="1">
      <c r="A2415" s="39" t="s">
        <v>6834</v>
      </c>
      <c r="B2415" s="536" t="s">
        <v>6851</v>
      </c>
      <c r="C2415" s="516"/>
      <c r="D2415" s="504" t="s">
        <v>6851</v>
      </c>
      <c r="E2415" s="39" t="s">
        <v>6852</v>
      </c>
      <c r="F2415" s="76" t="s">
        <v>2215</v>
      </c>
      <c r="G2415" s="76" t="s">
        <v>2202</v>
      </c>
      <c r="H2415" s="76">
        <v>5</v>
      </c>
      <c r="I2415" s="39"/>
      <c r="J2415" s="39" t="s">
        <v>2195</v>
      </c>
      <c r="K2415" s="504">
        <v>12</v>
      </c>
      <c r="L2415" s="39" t="s">
        <v>6835</v>
      </c>
      <c r="M2415" s="76" t="s">
        <v>6853</v>
      </c>
    </row>
    <row r="2416" spans="1:13" hidden="1">
      <c r="A2416" s="39" t="s">
        <v>6834</v>
      </c>
      <c r="B2416" s="536" t="s">
        <v>6854</v>
      </c>
      <c r="C2416" s="496"/>
      <c r="D2416" s="504" t="s">
        <v>6854</v>
      </c>
      <c r="E2416" s="496" t="s">
        <v>6855</v>
      </c>
      <c r="F2416" s="76" t="s">
        <v>2215</v>
      </c>
      <c r="G2416" s="76" t="s">
        <v>2202</v>
      </c>
      <c r="H2416" s="76">
        <v>5</v>
      </c>
      <c r="I2416" s="496"/>
      <c r="J2416" s="39" t="s">
        <v>2195</v>
      </c>
      <c r="K2416" s="76">
        <v>13</v>
      </c>
      <c r="L2416" s="39" t="s">
        <v>6835</v>
      </c>
      <c r="M2416" s="76" t="s">
        <v>6856</v>
      </c>
    </row>
    <row r="2417" spans="1:13" hidden="1">
      <c r="A2417" s="39" t="s">
        <v>6834</v>
      </c>
      <c r="B2417" s="536" t="s">
        <v>6857</v>
      </c>
      <c r="C2417" s="496"/>
      <c r="D2417" s="504" t="s">
        <v>6857</v>
      </c>
      <c r="E2417" s="496" t="s">
        <v>6858</v>
      </c>
      <c r="F2417" s="76" t="s">
        <v>2215</v>
      </c>
      <c r="G2417" s="76" t="s">
        <v>2202</v>
      </c>
      <c r="H2417" s="76">
        <v>50</v>
      </c>
      <c r="I2417" s="496"/>
      <c r="J2417" s="39" t="s">
        <v>2195</v>
      </c>
      <c r="K2417" s="76">
        <v>14</v>
      </c>
      <c r="L2417" s="39" t="s">
        <v>6835</v>
      </c>
      <c r="M2417" s="76" t="s">
        <v>6859</v>
      </c>
    </row>
    <row r="2418" spans="1:13" hidden="1">
      <c r="A2418" s="39" t="s">
        <v>6834</v>
      </c>
      <c r="B2418" s="536" t="s">
        <v>2084</v>
      </c>
      <c r="C2418" s="496"/>
      <c r="D2418" s="504" t="s">
        <v>2084</v>
      </c>
      <c r="E2418" s="496" t="s">
        <v>1490</v>
      </c>
      <c r="F2418" s="76" t="s">
        <v>2215</v>
      </c>
      <c r="G2418" s="76" t="s">
        <v>2202</v>
      </c>
      <c r="H2418" s="76">
        <v>50</v>
      </c>
      <c r="I2418" s="496"/>
      <c r="J2418" s="39" t="s">
        <v>2195</v>
      </c>
      <c r="K2418" s="76">
        <v>15</v>
      </c>
      <c r="L2418" s="39" t="s">
        <v>6835</v>
      </c>
      <c r="M2418" s="76" t="s">
        <v>6860</v>
      </c>
    </row>
    <row r="2419" spans="1:13" hidden="1">
      <c r="A2419" s="39" t="s">
        <v>6834</v>
      </c>
      <c r="B2419" s="536" t="s">
        <v>997</v>
      </c>
      <c r="C2419" s="496"/>
      <c r="D2419" s="504" t="s">
        <v>997</v>
      </c>
      <c r="E2419" s="496" t="s">
        <v>565</v>
      </c>
      <c r="F2419" s="76" t="s">
        <v>2215</v>
      </c>
      <c r="G2419" s="76" t="s">
        <v>2202</v>
      </c>
      <c r="H2419" s="76">
        <v>10</v>
      </c>
      <c r="I2419" s="496"/>
      <c r="J2419" s="39" t="s">
        <v>2195</v>
      </c>
      <c r="K2419" s="504">
        <v>16</v>
      </c>
      <c r="L2419" s="39" t="s">
        <v>6835</v>
      </c>
      <c r="M2419" s="76" t="s">
        <v>6861</v>
      </c>
    </row>
    <row r="2420" spans="1:13" hidden="1">
      <c r="A2420" s="39" t="s">
        <v>6834</v>
      </c>
      <c r="B2420" s="536" t="s">
        <v>6862</v>
      </c>
      <c r="C2420" s="496"/>
      <c r="D2420" s="504" t="s">
        <v>6862</v>
      </c>
      <c r="E2420" s="496" t="s">
        <v>6863</v>
      </c>
      <c r="F2420" s="76" t="s">
        <v>2215</v>
      </c>
      <c r="G2420" s="76" t="s">
        <v>2231</v>
      </c>
      <c r="H2420" s="76" t="s">
        <v>2599</v>
      </c>
      <c r="I2420" s="496"/>
      <c r="J2420" s="39" t="s">
        <v>2195</v>
      </c>
      <c r="K2420" s="504">
        <v>17</v>
      </c>
      <c r="L2420" s="39" t="s">
        <v>6835</v>
      </c>
      <c r="M2420" s="76" t="s">
        <v>6864</v>
      </c>
    </row>
    <row r="2421" spans="1:13" hidden="1">
      <c r="A2421" s="39" t="s">
        <v>6834</v>
      </c>
      <c r="B2421" s="536" t="s">
        <v>6865</v>
      </c>
      <c r="C2421" s="516"/>
      <c r="D2421" s="504" t="s">
        <v>6865</v>
      </c>
      <c r="E2421" s="39" t="s">
        <v>6866</v>
      </c>
      <c r="F2421" s="76" t="s">
        <v>2215</v>
      </c>
      <c r="G2421" s="76" t="s">
        <v>2231</v>
      </c>
      <c r="H2421" s="76" t="s">
        <v>2599</v>
      </c>
      <c r="I2421" s="39"/>
      <c r="J2421" s="39" t="s">
        <v>2195</v>
      </c>
      <c r="K2421" s="76">
        <v>18</v>
      </c>
      <c r="L2421" s="39" t="s">
        <v>6835</v>
      </c>
      <c r="M2421" s="76" t="s">
        <v>6702</v>
      </c>
    </row>
    <row r="2422" spans="1:13" hidden="1">
      <c r="A2422" s="39" t="s">
        <v>6834</v>
      </c>
      <c r="B2422" s="536" t="s">
        <v>736</v>
      </c>
      <c r="C2422" s="516"/>
      <c r="D2422" s="504" t="s">
        <v>736</v>
      </c>
      <c r="E2422" s="39" t="s">
        <v>6867</v>
      </c>
      <c r="F2422" s="76" t="s">
        <v>2215</v>
      </c>
      <c r="G2422" s="76" t="s">
        <v>2231</v>
      </c>
      <c r="H2422" s="76" t="s">
        <v>2599</v>
      </c>
      <c r="I2422" s="39"/>
      <c r="J2422" s="39" t="s">
        <v>2195</v>
      </c>
      <c r="K2422" s="76">
        <v>19</v>
      </c>
      <c r="L2422" s="39" t="s">
        <v>6835</v>
      </c>
      <c r="M2422" s="76" t="s">
        <v>6868</v>
      </c>
    </row>
    <row r="2423" spans="1:13" hidden="1">
      <c r="A2423" s="39" t="s">
        <v>6834</v>
      </c>
      <c r="B2423" s="536" t="s">
        <v>836</v>
      </c>
      <c r="C2423" s="516"/>
      <c r="D2423" s="504" t="s">
        <v>836</v>
      </c>
      <c r="E2423" s="39" t="s">
        <v>441</v>
      </c>
      <c r="F2423" s="76" t="s">
        <v>2215</v>
      </c>
      <c r="G2423" s="76" t="s">
        <v>2231</v>
      </c>
      <c r="H2423" s="76" t="s">
        <v>2599</v>
      </c>
      <c r="I2423" s="39"/>
      <c r="J2423" s="39" t="s">
        <v>2195</v>
      </c>
      <c r="K2423" s="76">
        <v>20</v>
      </c>
      <c r="L2423" s="39" t="s">
        <v>6835</v>
      </c>
      <c r="M2423" s="76" t="s">
        <v>6703</v>
      </c>
    </row>
    <row r="2424" spans="1:13" hidden="1">
      <c r="A2424" s="39" t="s">
        <v>6834</v>
      </c>
      <c r="B2424" s="536" t="s">
        <v>6869</v>
      </c>
      <c r="C2424" s="39"/>
      <c r="D2424" s="504" t="s">
        <v>6869</v>
      </c>
      <c r="E2424" s="39" t="s">
        <v>6870</v>
      </c>
      <c r="F2424" s="76" t="s">
        <v>2215</v>
      </c>
      <c r="G2424" s="76" t="s">
        <v>2231</v>
      </c>
      <c r="H2424" s="76" t="s">
        <v>2599</v>
      </c>
      <c r="I2424" s="39"/>
      <c r="J2424" s="39" t="s">
        <v>2195</v>
      </c>
      <c r="K2424" s="504">
        <v>21</v>
      </c>
      <c r="L2424" s="39" t="s">
        <v>6835</v>
      </c>
      <c r="M2424" s="76" t="s">
        <v>6871</v>
      </c>
    </row>
    <row r="2425" spans="1:13" hidden="1">
      <c r="A2425" s="39" t="s">
        <v>6834</v>
      </c>
      <c r="B2425" s="536" t="s">
        <v>174</v>
      </c>
      <c r="C2425" s="39"/>
      <c r="D2425" s="504" t="s">
        <v>174</v>
      </c>
      <c r="E2425" s="39" t="s">
        <v>148</v>
      </c>
      <c r="F2425" s="76" t="s">
        <v>2215</v>
      </c>
      <c r="G2425" s="76" t="s">
        <v>2231</v>
      </c>
      <c r="H2425" s="76" t="s">
        <v>2599</v>
      </c>
      <c r="I2425" s="39"/>
      <c r="J2425" s="39" t="s">
        <v>2195</v>
      </c>
      <c r="K2425" s="504">
        <v>22</v>
      </c>
      <c r="L2425" s="39" t="s">
        <v>6835</v>
      </c>
      <c r="M2425" s="76" t="s">
        <v>6872</v>
      </c>
    </row>
    <row r="2426" spans="1:13" hidden="1">
      <c r="A2426" s="39" t="s">
        <v>6834</v>
      </c>
      <c r="B2426" s="536" t="s">
        <v>2090</v>
      </c>
      <c r="C2426" s="39"/>
      <c r="D2426" s="504" t="s">
        <v>2090</v>
      </c>
      <c r="E2426" s="39" t="s">
        <v>1501</v>
      </c>
      <c r="F2426" s="76" t="s">
        <v>2215</v>
      </c>
      <c r="G2426" s="76" t="s">
        <v>2202</v>
      </c>
      <c r="H2426" s="76">
        <v>50</v>
      </c>
      <c r="I2426" s="39"/>
      <c r="J2426" s="39" t="s">
        <v>2195</v>
      </c>
      <c r="K2426" s="76">
        <v>23</v>
      </c>
      <c r="L2426" s="39" t="s">
        <v>6835</v>
      </c>
      <c r="M2426" s="76" t="s">
        <v>3097</v>
      </c>
    </row>
    <row r="2427" spans="1:13" hidden="1">
      <c r="A2427" s="39" t="s">
        <v>6834</v>
      </c>
      <c r="B2427" s="536" t="s">
        <v>6707</v>
      </c>
      <c r="C2427" s="39"/>
      <c r="D2427" s="504" t="s">
        <v>6707</v>
      </c>
      <c r="E2427" s="39" t="s">
        <v>6708</v>
      </c>
      <c r="F2427" s="76" t="s">
        <v>2215</v>
      </c>
      <c r="G2427" s="76" t="s">
        <v>2202</v>
      </c>
      <c r="H2427" s="76">
        <v>1</v>
      </c>
      <c r="I2427" s="39"/>
      <c r="J2427" s="39" t="s">
        <v>2195</v>
      </c>
      <c r="K2427" s="76">
        <v>24</v>
      </c>
      <c r="L2427" s="39" t="s">
        <v>6835</v>
      </c>
      <c r="M2427" s="76" t="s">
        <v>6709</v>
      </c>
    </row>
    <row r="2428" spans="1:13" hidden="1">
      <c r="A2428" s="39" t="s">
        <v>6834</v>
      </c>
      <c r="B2428" s="536" t="s">
        <v>6710</v>
      </c>
      <c r="C2428" s="39"/>
      <c r="D2428" s="504" t="s">
        <v>6710</v>
      </c>
      <c r="E2428" s="39" t="s">
        <v>6711</v>
      </c>
      <c r="F2428" s="76" t="s">
        <v>2215</v>
      </c>
      <c r="G2428" s="76" t="s">
        <v>2231</v>
      </c>
      <c r="H2428" s="76" t="s">
        <v>6765</v>
      </c>
      <c r="I2428" s="39"/>
      <c r="J2428" s="39" t="s">
        <v>2195</v>
      </c>
      <c r="K2428" s="76">
        <v>25</v>
      </c>
      <c r="L2428" s="39" t="s">
        <v>6835</v>
      </c>
      <c r="M2428" s="76" t="s">
        <v>6713</v>
      </c>
    </row>
    <row r="2429" spans="1:13" hidden="1">
      <c r="A2429" s="39" t="s">
        <v>6834</v>
      </c>
      <c r="B2429" s="536" t="s">
        <v>6873</v>
      </c>
      <c r="C2429" s="39"/>
      <c r="D2429" s="504" t="s">
        <v>6873</v>
      </c>
      <c r="E2429" s="39" t="s">
        <v>6874</v>
      </c>
      <c r="F2429" s="76" t="s">
        <v>2215</v>
      </c>
      <c r="G2429" s="76" t="s">
        <v>2202</v>
      </c>
      <c r="H2429" s="76">
        <v>1</v>
      </c>
      <c r="I2429" s="39"/>
      <c r="J2429" s="39" t="s">
        <v>2195</v>
      </c>
      <c r="K2429" s="504">
        <v>26</v>
      </c>
      <c r="L2429" s="39" t="s">
        <v>6835</v>
      </c>
      <c r="M2429" s="76" t="s">
        <v>6875</v>
      </c>
    </row>
    <row r="2430" spans="1:13" hidden="1">
      <c r="A2430" s="39" t="s">
        <v>6834</v>
      </c>
      <c r="B2430" s="536" t="s">
        <v>6876</v>
      </c>
      <c r="C2430" s="39"/>
      <c r="D2430" s="504" t="s">
        <v>6876</v>
      </c>
      <c r="E2430" s="39" t="s">
        <v>6877</v>
      </c>
      <c r="F2430" s="76" t="s">
        <v>2215</v>
      </c>
      <c r="G2430" s="76" t="s">
        <v>2231</v>
      </c>
      <c r="H2430" s="76" t="s">
        <v>6765</v>
      </c>
      <c r="I2430" s="39"/>
      <c r="J2430" s="39" t="s">
        <v>2195</v>
      </c>
      <c r="K2430" s="504">
        <v>27</v>
      </c>
      <c r="L2430" s="39" t="s">
        <v>6835</v>
      </c>
      <c r="M2430" s="76" t="s">
        <v>6878</v>
      </c>
    </row>
    <row r="2431" spans="1:13" hidden="1">
      <c r="A2431" s="39" t="s">
        <v>6834</v>
      </c>
      <c r="B2431" s="536" t="s">
        <v>6879</v>
      </c>
      <c r="C2431" s="39"/>
      <c r="D2431" s="504" t="s">
        <v>6879</v>
      </c>
      <c r="E2431" s="39" t="s">
        <v>6880</v>
      </c>
      <c r="F2431" s="76" t="s">
        <v>2215</v>
      </c>
      <c r="G2431" s="76" t="s">
        <v>2231</v>
      </c>
      <c r="H2431" s="76" t="s">
        <v>2599</v>
      </c>
      <c r="I2431" s="39"/>
      <c r="J2431" s="39" t="s">
        <v>2195</v>
      </c>
      <c r="K2431" s="76">
        <v>28</v>
      </c>
      <c r="L2431" s="39" t="s">
        <v>6835</v>
      </c>
      <c r="M2431" s="76" t="s">
        <v>6881</v>
      </c>
    </row>
    <row r="2432" spans="1:13" hidden="1">
      <c r="A2432" s="39" t="s">
        <v>6834</v>
      </c>
      <c r="B2432" s="536" t="s">
        <v>6882</v>
      </c>
      <c r="C2432" s="39"/>
      <c r="D2432" s="504" t="s">
        <v>6882</v>
      </c>
      <c r="E2432" s="39" t="s">
        <v>6883</v>
      </c>
      <c r="F2432" s="76" t="s">
        <v>2215</v>
      </c>
      <c r="G2432" s="76" t="s">
        <v>2231</v>
      </c>
      <c r="H2432" s="76" t="s">
        <v>2599</v>
      </c>
      <c r="I2432" s="39"/>
      <c r="J2432" s="39" t="s">
        <v>2195</v>
      </c>
      <c r="K2432" s="76">
        <v>29</v>
      </c>
      <c r="L2432" s="39" t="s">
        <v>6835</v>
      </c>
      <c r="M2432" s="76" t="s">
        <v>6884</v>
      </c>
    </row>
    <row r="2433" spans="1:13" hidden="1">
      <c r="A2433" s="39" t="s">
        <v>6834</v>
      </c>
      <c r="B2433" s="536" t="s">
        <v>6885</v>
      </c>
      <c r="C2433" s="39"/>
      <c r="D2433" s="504" t="s">
        <v>6885</v>
      </c>
      <c r="E2433" s="39" t="s">
        <v>6886</v>
      </c>
      <c r="F2433" s="76" t="s">
        <v>2215</v>
      </c>
      <c r="G2433" s="76" t="s">
        <v>2202</v>
      </c>
      <c r="H2433" s="76">
        <v>1</v>
      </c>
      <c r="I2433" s="39"/>
      <c r="J2433" s="39" t="s">
        <v>2195</v>
      </c>
      <c r="K2433" s="76">
        <v>30</v>
      </c>
      <c r="L2433" s="39" t="s">
        <v>6835</v>
      </c>
      <c r="M2433" s="76" t="s">
        <v>6887</v>
      </c>
    </row>
    <row r="2434" spans="1:13" hidden="1">
      <c r="A2434" s="39" t="s">
        <v>6834</v>
      </c>
      <c r="B2434" s="536" t="s">
        <v>6888</v>
      </c>
      <c r="C2434" s="39"/>
      <c r="D2434" s="504" t="s">
        <v>6888</v>
      </c>
      <c r="E2434" s="39" t="s">
        <v>6889</v>
      </c>
      <c r="F2434" s="76" t="s">
        <v>2215</v>
      </c>
      <c r="G2434" s="76" t="s">
        <v>2202</v>
      </c>
      <c r="H2434" s="76">
        <v>10</v>
      </c>
      <c r="I2434" s="39"/>
      <c r="J2434" s="39" t="s">
        <v>2195</v>
      </c>
      <c r="K2434" s="504">
        <v>31</v>
      </c>
      <c r="L2434" s="39" t="s">
        <v>6835</v>
      </c>
      <c r="M2434" s="76" t="s">
        <v>6890</v>
      </c>
    </row>
    <row r="2435" spans="1:13" hidden="1">
      <c r="A2435" s="39" t="s">
        <v>6834</v>
      </c>
      <c r="B2435" s="536" t="s">
        <v>6891</v>
      </c>
      <c r="C2435" s="39"/>
      <c r="D2435" s="504" t="s">
        <v>6891</v>
      </c>
      <c r="E2435" s="39" t="s">
        <v>6892</v>
      </c>
      <c r="F2435" s="76" t="s">
        <v>2215</v>
      </c>
      <c r="G2435" s="76" t="s">
        <v>2231</v>
      </c>
      <c r="H2435" s="76" t="s">
        <v>2648</v>
      </c>
      <c r="I2435" s="39"/>
      <c r="J2435" s="39" t="s">
        <v>2195</v>
      </c>
      <c r="K2435" s="504">
        <v>32</v>
      </c>
      <c r="L2435" s="39" t="s">
        <v>6835</v>
      </c>
      <c r="M2435" s="76" t="s">
        <v>6893</v>
      </c>
    </row>
    <row r="2436" spans="1:13" hidden="1">
      <c r="A2436" s="39" t="s">
        <v>6834</v>
      </c>
      <c r="B2436" s="536" t="s">
        <v>6814</v>
      </c>
      <c r="C2436" s="39"/>
      <c r="D2436" s="504" t="s">
        <v>6814</v>
      </c>
      <c r="E2436" s="39" t="s">
        <v>6815</v>
      </c>
      <c r="F2436" s="76" t="s">
        <v>2215</v>
      </c>
      <c r="G2436" s="76" t="s">
        <v>2455</v>
      </c>
      <c r="H2436" s="76">
        <v>11</v>
      </c>
      <c r="I2436" s="39"/>
      <c r="J2436" s="39" t="s">
        <v>2195</v>
      </c>
      <c r="K2436" s="76">
        <v>33</v>
      </c>
      <c r="L2436" s="39" t="s">
        <v>6835</v>
      </c>
      <c r="M2436" s="76" t="s">
        <v>6816</v>
      </c>
    </row>
    <row r="2437" spans="1:13" hidden="1">
      <c r="A2437" s="39" t="s">
        <v>6834</v>
      </c>
      <c r="B2437" s="536" t="s">
        <v>6894</v>
      </c>
      <c r="C2437" s="39"/>
      <c r="D2437" s="504" t="s">
        <v>6894</v>
      </c>
      <c r="E2437" s="39" t="s">
        <v>6895</v>
      </c>
      <c r="F2437" s="76" t="s">
        <v>2215</v>
      </c>
      <c r="G2437" s="76" t="s">
        <v>2455</v>
      </c>
      <c r="H2437" s="76">
        <v>11</v>
      </c>
      <c r="I2437" s="39"/>
      <c r="J2437" s="39" t="s">
        <v>2195</v>
      </c>
      <c r="K2437" s="76">
        <v>34</v>
      </c>
      <c r="L2437" s="39" t="s">
        <v>6835</v>
      </c>
      <c r="M2437" s="76" t="s">
        <v>6819</v>
      </c>
    </row>
    <row r="2438" spans="1:13" hidden="1">
      <c r="A2438" s="39" t="s">
        <v>6834</v>
      </c>
      <c r="B2438" s="536" t="s">
        <v>6896</v>
      </c>
      <c r="C2438" s="39"/>
      <c r="D2438" s="504" t="s">
        <v>6896</v>
      </c>
      <c r="E2438" s="39" t="s">
        <v>6897</v>
      </c>
      <c r="F2438" s="76" t="s">
        <v>2215</v>
      </c>
      <c r="G2438" s="76" t="s">
        <v>2202</v>
      </c>
      <c r="H2438" s="76">
        <v>1</v>
      </c>
      <c r="I2438" s="39"/>
      <c r="J2438" s="39" t="s">
        <v>2195</v>
      </c>
      <c r="K2438" s="76">
        <v>35</v>
      </c>
      <c r="L2438" s="39" t="s">
        <v>6835</v>
      </c>
      <c r="M2438" s="76" t="s">
        <v>6898</v>
      </c>
    </row>
    <row r="2439" spans="1:13" hidden="1">
      <c r="A2439" s="39" t="s">
        <v>6834</v>
      </c>
      <c r="B2439" s="536" t="s">
        <v>6899</v>
      </c>
      <c r="C2439" s="39"/>
      <c r="D2439" s="504" t="s">
        <v>6899</v>
      </c>
      <c r="E2439" s="39" t="s">
        <v>6900</v>
      </c>
      <c r="F2439" s="76" t="s">
        <v>2215</v>
      </c>
      <c r="G2439" s="76" t="s">
        <v>2231</v>
      </c>
      <c r="H2439" s="76" t="s">
        <v>2599</v>
      </c>
      <c r="I2439" s="39"/>
      <c r="J2439" s="39" t="s">
        <v>2195</v>
      </c>
      <c r="K2439" s="39"/>
      <c r="L2439" s="39" t="s">
        <v>6835</v>
      </c>
      <c r="M2439" s="76" t="s">
        <v>6901</v>
      </c>
    </row>
    <row r="2440" spans="1:13" hidden="1">
      <c r="A2440" s="39" t="s">
        <v>6834</v>
      </c>
      <c r="B2440" s="536" t="s">
        <v>6902</v>
      </c>
      <c r="C2440" s="39"/>
      <c r="D2440" s="504" t="s">
        <v>6902</v>
      </c>
      <c r="E2440" s="39" t="s">
        <v>6903</v>
      </c>
      <c r="F2440" s="76" t="s">
        <v>2215</v>
      </c>
      <c r="G2440" s="76" t="s">
        <v>2202</v>
      </c>
      <c r="H2440" s="76">
        <v>1</v>
      </c>
      <c r="I2440" s="39"/>
      <c r="J2440" s="39" t="s">
        <v>2195</v>
      </c>
      <c r="K2440" s="504">
        <v>37</v>
      </c>
      <c r="L2440" s="39" t="s">
        <v>6835</v>
      </c>
      <c r="M2440" s="76" t="s">
        <v>6904</v>
      </c>
    </row>
    <row r="2441" spans="1:13" hidden="1">
      <c r="A2441" s="39" t="s">
        <v>6834</v>
      </c>
      <c r="B2441" s="536" t="s">
        <v>6739</v>
      </c>
      <c r="C2441" s="39"/>
      <c r="D2441" s="504" t="s">
        <v>6739</v>
      </c>
      <c r="E2441" s="60" t="s">
        <v>6740</v>
      </c>
      <c r="F2441" s="76" t="s">
        <v>2215</v>
      </c>
      <c r="G2441" s="76" t="s">
        <v>2202</v>
      </c>
      <c r="H2441" s="76">
        <v>1</v>
      </c>
      <c r="I2441" s="39"/>
      <c r="J2441" s="39" t="s">
        <v>2195</v>
      </c>
      <c r="K2441" s="76">
        <v>38</v>
      </c>
      <c r="L2441" s="39" t="s">
        <v>6835</v>
      </c>
      <c r="M2441" s="76" t="s">
        <v>6741</v>
      </c>
    </row>
    <row r="2442" spans="1:13" hidden="1">
      <c r="A2442" s="39" t="s">
        <v>6834</v>
      </c>
      <c r="B2442" s="536" t="s">
        <v>6905</v>
      </c>
      <c r="C2442" s="39"/>
      <c r="D2442" s="504" t="s">
        <v>6905</v>
      </c>
      <c r="E2442" s="39" t="s">
        <v>6906</v>
      </c>
      <c r="F2442" s="76" t="s">
        <v>2215</v>
      </c>
      <c r="G2442" s="76" t="s">
        <v>2202</v>
      </c>
      <c r="H2442" s="76">
        <v>50</v>
      </c>
      <c r="I2442" s="39"/>
      <c r="J2442" s="39" t="s">
        <v>2195</v>
      </c>
      <c r="K2442" s="76">
        <v>39</v>
      </c>
      <c r="L2442" s="39" t="s">
        <v>6835</v>
      </c>
      <c r="M2442" s="76" t="s">
        <v>6907</v>
      </c>
    </row>
    <row r="2443" spans="1:13" hidden="1">
      <c r="A2443" s="39" t="s">
        <v>6834</v>
      </c>
      <c r="B2443" s="536" t="s">
        <v>6908</v>
      </c>
      <c r="C2443" s="39"/>
      <c r="D2443" s="504" t="s">
        <v>6908</v>
      </c>
      <c r="E2443" s="39" t="s">
        <v>6909</v>
      </c>
      <c r="F2443" s="76" t="s">
        <v>2215</v>
      </c>
      <c r="G2443" s="76" t="s">
        <v>2202</v>
      </c>
      <c r="H2443" s="76">
        <v>200</v>
      </c>
      <c r="I2443" s="39"/>
      <c r="J2443" s="39" t="s">
        <v>2195</v>
      </c>
      <c r="K2443" s="76">
        <v>40</v>
      </c>
      <c r="L2443" s="39" t="s">
        <v>6835</v>
      </c>
      <c r="M2443" s="76" t="s">
        <v>6910</v>
      </c>
    </row>
    <row r="2444" spans="1:13" hidden="1">
      <c r="A2444" s="39" t="s">
        <v>6834</v>
      </c>
      <c r="B2444" s="536" t="s">
        <v>6911</v>
      </c>
      <c r="C2444" s="39"/>
      <c r="D2444" s="504" t="s">
        <v>6911</v>
      </c>
      <c r="E2444" s="39" t="s">
        <v>6912</v>
      </c>
      <c r="F2444" s="76" t="s">
        <v>2215</v>
      </c>
      <c r="G2444" s="76" t="s">
        <v>2202</v>
      </c>
      <c r="H2444" s="76">
        <v>50</v>
      </c>
      <c r="I2444" s="39"/>
      <c r="J2444" s="39" t="s">
        <v>2195</v>
      </c>
      <c r="K2444" s="504">
        <v>41</v>
      </c>
      <c r="L2444" s="39" t="s">
        <v>6835</v>
      </c>
      <c r="M2444" s="76" t="s">
        <v>6913</v>
      </c>
    </row>
    <row r="2445" spans="1:13" hidden="1">
      <c r="A2445" s="39" t="s">
        <v>6834</v>
      </c>
      <c r="B2445" s="536" t="s">
        <v>6914</v>
      </c>
      <c r="C2445" s="39"/>
      <c r="D2445" s="504" t="s">
        <v>6914</v>
      </c>
      <c r="E2445" s="39" t="s">
        <v>6915</v>
      </c>
      <c r="F2445" s="76" t="s">
        <v>2215</v>
      </c>
      <c r="G2445" s="76" t="s">
        <v>2231</v>
      </c>
      <c r="H2445" s="76" t="s">
        <v>2599</v>
      </c>
      <c r="I2445" s="39"/>
      <c r="J2445" s="39" t="s">
        <v>2195</v>
      </c>
      <c r="K2445" s="504">
        <v>42</v>
      </c>
      <c r="L2445" s="39" t="s">
        <v>6835</v>
      </c>
      <c r="M2445" s="76" t="s">
        <v>6916</v>
      </c>
    </row>
    <row r="2446" spans="1:13" hidden="1">
      <c r="A2446" s="39" t="s">
        <v>6834</v>
      </c>
      <c r="B2446" s="536" t="s">
        <v>6917</v>
      </c>
      <c r="C2446" s="39"/>
      <c r="D2446" s="504" t="s">
        <v>6917</v>
      </c>
      <c r="E2446" s="39" t="s">
        <v>6918</v>
      </c>
      <c r="F2446" s="76" t="s">
        <v>2215</v>
      </c>
      <c r="G2446" s="76" t="s">
        <v>2202</v>
      </c>
      <c r="H2446" s="76">
        <v>50</v>
      </c>
      <c r="I2446" s="39"/>
      <c r="J2446" s="39" t="s">
        <v>2195</v>
      </c>
      <c r="K2446" s="76">
        <v>43</v>
      </c>
      <c r="L2446" s="39" t="s">
        <v>6835</v>
      </c>
      <c r="M2446" s="76" t="s">
        <v>6919</v>
      </c>
    </row>
    <row r="2447" spans="1:13" hidden="1">
      <c r="A2447" s="39" t="s">
        <v>6834</v>
      </c>
      <c r="B2447" s="536" t="s">
        <v>6920</v>
      </c>
      <c r="C2447" s="39"/>
      <c r="D2447" s="504" t="s">
        <v>6920</v>
      </c>
      <c r="E2447" s="39" t="s">
        <v>6921</v>
      </c>
      <c r="F2447" s="76" t="s">
        <v>2215</v>
      </c>
      <c r="G2447" s="76" t="s">
        <v>2194</v>
      </c>
      <c r="H2447" s="76">
        <v>10</v>
      </c>
      <c r="I2447" s="39"/>
      <c r="J2447" s="39" t="s">
        <v>2195</v>
      </c>
      <c r="K2447" s="76">
        <v>44</v>
      </c>
      <c r="L2447" s="39" t="s">
        <v>6835</v>
      </c>
      <c r="M2447" s="76" t="s">
        <v>6922</v>
      </c>
    </row>
    <row r="2448" spans="1:13" hidden="1">
      <c r="A2448" s="39" t="s">
        <v>6834</v>
      </c>
      <c r="B2448" s="536" t="s">
        <v>6923</v>
      </c>
      <c r="C2448" s="39"/>
      <c r="D2448" s="504" t="s">
        <v>6923</v>
      </c>
      <c r="E2448" s="39" t="s">
        <v>6924</v>
      </c>
      <c r="F2448" s="76" t="s">
        <v>2215</v>
      </c>
      <c r="G2448" s="76" t="s">
        <v>2455</v>
      </c>
      <c r="H2448" s="76">
        <v>11</v>
      </c>
      <c r="I2448" s="39"/>
      <c r="J2448" s="39" t="s">
        <v>2195</v>
      </c>
      <c r="K2448" s="76">
        <v>45</v>
      </c>
      <c r="L2448" s="39" t="s">
        <v>6835</v>
      </c>
      <c r="M2448" s="76" t="s">
        <v>6925</v>
      </c>
    </row>
    <row r="2449" spans="1:13" hidden="1">
      <c r="A2449" s="39" t="s">
        <v>6834</v>
      </c>
      <c r="B2449" s="536" t="s">
        <v>2629</v>
      </c>
      <c r="C2449" s="39"/>
      <c r="D2449" s="504" t="s">
        <v>2629</v>
      </c>
      <c r="E2449" s="39" t="s">
        <v>2630</v>
      </c>
      <c r="F2449" s="76" t="s">
        <v>2215</v>
      </c>
      <c r="G2449" s="76" t="s">
        <v>2194</v>
      </c>
      <c r="H2449" s="76">
        <v>10</v>
      </c>
      <c r="I2449" s="39"/>
      <c r="J2449" s="39" t="s">
        <v>2195</v>
      </c>
      <c r="K2449" s="504">
        <v>46</v>
      </c>
      <c r="L2449" s="39" t="s">
        <v>6835</v>
      </c>
      <c r="M2449" s="76" t="s">
        <v>6926</v>
      </c>
    </row>
    <row r="2450" spans="1:13" hidden="1">
      <c r="A2450" s="39" t="s">
        <v>6834</v>
      </c>
      <c r="B2450" s="536" t="s">
        <v>2229</v>
      </c>
      <c r="C2450" s="39"/>
      <c r="D2450" s="504" t="s">
        <v>2229</v>
      </c>
      <c r="E2450" s="39" t="s">
        <v>2230</v>
      </c>
      <c r="F2450" s="76" t="s">
        <v>2215</v>
      </c>
      <c r="G2450" s="76" t="s">
        <v>2231</v>
      </c>
      <c r="H2450" s="76" t="s">
        <v>2599</v>
      </c>
      <c r="I2450" s="39"/>
      <c r="J2450" s="39" t="s">
        <v>2195</v>
      </c>
      <c r="K2450" s="504">
        <v>47</v>
      </c>
      <c r="L2450" s="39" t="s">
        <v>6835</v>
      </c>
      <c r="M2450" s="76" t="s">
        <v>6927</v>
      </c>
    </row>
    <row r="2451" spans="1:13" hidden="1">
      <c r="A2451" s="39" t="s">
        <v>6834</v>
      </c>
      <c r="B2451" s="536" t="s">
        <v>6928</v>
      </c>
      <c r="C2451" s="39"/>
      <c r="D2451" s="504" t="s">
        <v>6928</v>
      </c>
      <c r="E2451" s="39" t="s">
        <v>6929</v>
      </c>
      <c r="F2451" s="76" t="s">
        <v>2215</v>
      </c>
      <c r="G2451" s="76" t="s">
        <v>2202</v>
      </c>
      <c r="H2451" s="76">
        <v>50</v>
      </c>
      <c r="I2451" s="39"/>
      <c r="J2451" s="39" t="s">
        <v>2195</v>
      </c>
      <c r="K2451" s="76">
        <v>48</v>
      </c>
      <c r="L2451" s="39" t="s">
        <v>6835</v>
      </c>
      <c r="M2451" s="76" t="s">
        <v>6930</v>
      </c>
    </row>
    <row r="2452" spans="1:13" hidden="1">
      <c r="A2452" s="39" t="s">
        <v>6834</v>
      </c>
      <c r="B2452" s="536" t="s">
        <v>6931</v>
      </c>
      <c r="C2452" s="39"/>
      <c r="D2452" s="504" t="s">
        <v>6931</v>
      </c>
      <c r="E2452" s="39" t="s">
        <v>6932</v>
      </c>
      <c r="F2452" s="76" t="s">
        <v>2215</v>
      </c>
      <c r="G2452" s="76" t="s">
        <v>2202</v>
      </c>
      <c r="H2452" s="76">
        <v>50</v>
      </c>
      <c r="I2452" s="39"/>
      <c r="J2452" s="39" t="s">
        <v>2195</v>
      </c>
      <c r="K2452" s="76">
        <v>49</v>
      </c>
      <c r="L2452" s="39" t="s">
        <v>6835</v>
      </c>
      <c r="M2452" s="76" t="s">
        <v>6933</v>
      </c>
    </row>
    <row r="2453" spans="1:13" hidden="1">
      <c r="A2453" s="39" t="s">
        <v>6834</v>
      </c>
      <c r="B2453" s="536" t="s">
        <v>6934</v>
      </c>
      <c r="C2453" s="39"/>
      <c r="D2453" s="504" t="s">
        <v>6934</v>
      </c>
      <c r="E2453" s="39" t="s">
        <v>6935</v>
      </c>
      <c r="F2453" s="76" t="s">
        <v>2215</v>
      </c>
      <c r="G2453" s="76" t="s">
        <v>2202</v>
      </c>
      <c r="H2453" s="76">
        <v>10</v>
      </c>
      <c r="I2453" s="39"/>
      <c r="J2453" s="39" t="s">
        <v>2195</v>
      </c>
      <c r="K2453" s="76">
        <v>50</v>
      </c>
      <c r="L2453" s="39" t="s">
        <v>6835</v>
      </c>
      <c r="M2453" s="76" t="s">
        <v>6936</v>
      </c>
    </row>
    <row r="2454" spans="1:13" hidden="1">
      <c r="A2454" s="39" t="s">
        <v>6834</v>
      </c>
      <c r="B2454" s="536" t="s">
        <v>6937</v>
      </c>
      <c r="C2454" s="39"/>
      <c r="D2454" s="504" t="s">
        <v>6937</v>
      </c>
      <c r="E2454" s="39" t="s">
        <v>6938</v>
      </c>
      <c r="F2454" s="76" t="s">
        <v>2215</v>
      </c>
      <c r="G2454" s="76" t="s">
        <v>2231</v>
      </c>
      <c r="H2454" s="76" t="s">
        <v>2599</v>
      </c>
      <c r="I2454" s="39"/>
      <c r="J2454" s="39" t="s">
        <v>2195</v>
      </c>
      <c r="K2454" s="504">
        <v>51</v>
      </c>
      <c r="L2454" s="39" t="s">
        <v>6835</v>
      </c>
      <c r="M2454" s="76" t="s">
        <v>6939</v>
      </c>
    </row>
    <row r="2455" spans="1:13" hidden="1">
      <c r="A2455" s="39" t="s">
        <v>6834</v>
      </c>
      <c r="B2455" s="536" t="s">
        <v>6940</v>
      </c>
      <c r="C2455" s="39"/>
      <c r="D2455" s="504" t="s">
        <v>6940</v>
      </c>
      <c r="E2455" s="39" t="s">
        <v>6941</v>
      </c>
      <c r="F2455" s="76" t="s">
        <v>2215</v>
      </c>
      <c r="G2455" s="76" t="s">
        <v>2202</v>
      </c>
      <c r="H2455" s="76">
        <v>500</v>
      </c>
      <c r="I2455" s="39"/>
      <c r="J2455" s="39" t="s">
        <v>2195</v>
      </c>
      <c r="K2455" s="504">
        <v>52</v>
      </c>
      <c r="L2455" s="39" t="s">
        <v>6835</v>
      </c>
      <c r="M2455" s="76" t="s">
        <v>6942</v>
      </c>
    </row>
    <row r="2456" spans="1:13" hidden="1">
      <c r="A2456" s="39" t="s">
        <v>6834</v>
      </c>
      <c r="B2456" s="536" t="s">
        <v>6943</v>
      </c>
      <c r="C2456" s="39"/>
      <c r="D2456" s="504" t="s">
        <v>6943</v>
      </c>
      <c r="E2456" s="39" t="s">
        <v>6944</v>
      </c>
      <c r="F2456" s="76" t="s">
        <v>2215</v>
      </c>
      <c r="G2456" s="76" t="s">
        <v>2202</v>
      </c>
      <c r="H2456" s="76">
        <v>1</v>
      </c>
      <c r="I2456" s="39"/>
      <c r="J2456" s="39" t="s">
        <v>2195</v>
      </c>
      <c r="K2456" s="76">
        <v>53</v>
      </c>
      <c r="L2456" s="39" t="s">
        <v>6835</v>
      </c>
      <c r="M2456" s="76" t="s">
        <v>6945</v>
      </c>
    </row>
    <row r="2457" spans="1:13" hidden="1">
      <c r="A2457" s="39" t="s">
        <v>6834</v>
      </c>
      <c r="B2457" s="536" t="s">
        <v>6946</v>
      </c>
      <c r="C2457" s="39"/>
      <c r="D2457" s="504" t="s">
        <v>6946</v>
      </c>
      <c r="E2457" s="39" t="s">
        <v>6947</v>
      </c>
      <c r="F2457" s="76" t="s">
        <v>2215</v>
      </c>
      <c r="G2457" s="76" t="s">
        <v>2202</v>
      </c>
      <c r="H2457" s="76">
        <v>50</v>
      </c>
      <c r="I2457" s="39"/>
      <c r="J2457" s="39" t="s">
        <v>2195</v>
      </c>
      <c r="K2457" s="76">
        <v>54</v>
      </c>
      <c r="L2457" s="39" t="s">
        <v>6835</v>
      </c>
      <c r="M2457" s="76" t="s">
        <v>6826</v>
      </c>
    </row>
    <row r="2458" spans="1:13" hidden="1">
      <c r="A2458" s="39" t="s">
        <v>6834</v>
      </c>
      <c r="B2458" s="536" t="s">
        <v>2304</v>
      </c>
      <c r="C2458" s="39"/>
      <c r="D2458" s="504" t="s">
        <v>2304</v>
      </c>
      <c r="E2458" s="39" t="s">
        <v>2305</v>
      </c>
      <c r="F2458" s="76" t="s">
        <v>2215</v>
      </c>
      <c r="G2458" s="76" t="s">
        <v>2455</v>
      </c>
      <c r="H2458" s="76">
        <v>6</v>
      </c>
      <c r="I2458" s="39"/>
      <c r="J2458" s="39" t="s">
        <v>2195</v>
      </c>
      <c r="K2458" s="76">
        <v>55</v>
      </c>
      <c r="L2458" s="39" t="s">
        <v>6835</v>
      </c>
      <c r="M2458" s="76" t="s">
        <v>6948</v>
      </c>
    </row>
    <row r="2459" spans="1:13" hidden="1">
      <c r="A2459" s="39" t="s">
        <v>6834</v>
      </c>
      <c r="B2459" s="536" t="s">
        <v>6763</v>
      </c>
      <c r="C2459" s="39"/>
      <c r="D2459" s="504" t="s">
        <v>6763</v>
      </c>
      <c r="E2459" s="39" t="s">
        <v>6764</v>
      </c>
      <c r="F2459" s="76" t="s">
        <v>2215</v>
      </c>
      <c r="G2459" s="76" t="s">
        <v>2231</v>
      </c>
      <c r="H2459" s="76" t="s">
        <v>6765</v>
      </c>
      <c r="I2459" s="39"/>
      <c r="J2459" s="39" t="s">
        <v>2195</v>
      </c>
      <c r="K2459" s="504">
        <v>56</v>
      </c>
      <c r="L2459" s="39" t="s">
        <v>6835</v>
      </c>
      <c r="M2459" s="76" t="s">
        <v>6766</v>
      </c>
    </row>
    <row r="2460" spans="1:13" hidden="1">
      <c r="A2460" s="39" t="s">
        <v>6834</v>
      </c>
      <c r="B2460" s="536" t="s">
        <v>6949</v>
      </c>
      <c r="C2460" s="39"/>
      <c r="D2460" s="504" t="s">
        <v>6949</v>
      </c>
      <c r="E2460" s="60" t="s">
        <v>6950</v>
      </c>
      <c r="F2460" s="76" t="s">
        <v>2215</v>
      </c>
      <c r="G2460" s="76" t="s">
        <v>2202</v>
      </c>
      <c r="H2460" s="76">
        <v>50</v>
      </c>
      <c r="I2460" s="39"/>
      <c r="J2460" s="39" t="s">
        <v>2195</v>
      </c>
      <c r="K2460" s="504">
        <v>57</v>
      </c>
      <c r="L2460" s="39" t="s">
        <v>6835</v>
      </c>
      <c r="M2460" s="76" t="s">
        <v>6951</v>
      </c>
    </row>
    <row r="2461" spans="1:13" hidden="1">
      <c r="A2461" s="39" t="s">
        <v>6834</v>
      </c>
      <c r="B2461" s="536" t="s">
        <v>6952</v>
      </c>
      <c r="C2461" s="39"/>
      <c r="D2461" s="504" t="s">
        <v>6952</v>
      </c>
      <c r="E2461" s="107" t="s">
        <v>6953</v>
      </c>
      <c r="F2461" s="76" t="s">
        <v>2215</v>
      </c>
      <c r="G2461" s="76" t="s">
        <v>2194</v>
      </c>
      <c r="H2461" s="76">
        <v>10</v>
      </c>
      <c r="I2461" s="39"/>
      <c r="J2461" s="39" t="s">
        <v>2195</v>
      </c>
      <c r="K2461" s="76">
        <v>58</v>
      </c>
      <c r="L2461" s="39" t="s">
        <v>6835</v>
      </c>
      <c r="M2461" s="76" t="s">
        <v>6954</v>
      </c>
    </row>
    <row r="2462" spans="1:13" hidden="1">
      <c r="A2462" s="39" t="s">
        <v>6834</v>
      </c>
      <c r="B2462" s="536" t="s">
        <v>6955</v>
      </c>
      <c r="C2462" s="39"/>
      <c r="D2462" s="504" t="s">
        <v>6955</v>
      </c>
      <c r="E2462" s="39" t="s">
        <v>6956</v>
      </c>
      <c r="F2462" s="76" t="s">
        <v>2215</v>
      </c>
      <c r="G2462" s="76" t="s">
        <v>2202</v>
      </c>
      <c r="H2462" s="76">
        <v>20</v>
      </c>
      <c r="I2462" s="39"/>
      <c r="J2462" s="39" t="s">
        <v>2195</v>
      </c>
      <c r="K2462" s="76">
        <v>59</v>
      </c>
      <c r="L2462" s="39" t="s">
        <v>6835</v>
      </c>
      <c r="M2462" s="76" t="s">
        <v>6957</v>
      </c>
    </row>
    <row r="2463" spans="1:13" hidden="1">
      <c r="A2463" s="39" t="s">
        <v>6834</v>
      </c>
      <c r="B2463" s="536" t="s">
        <v>3375</v>
      </c>
      <c r="C2463" s="39"/>
      <c r="D2463" s="504" t="s">
        <v>3375</v>
      </c>
      <c r="E2463" s="39" t="s">
        <v>3376</v>
      </c>
      <c r="F2463" s="76" t="s">
        <v>2215</v>
      </c>
      <c r="G2463" s="76" t="s">
        <v>2202</v>
      </c>
      <c r="H2463" s="76">
        <v>50</v>
      </c>
      <c r="I2463" s="39"/>
      <c r="J2463" s="39" t="s">
        <v>2195</v>
      </c>
      <c r="K2463" s="76">
        <v>60</v>
      </c>
      <c r="L2463" s="39" t="s">
        <v>6835</v>
      </c>
      <c r="M2463" s="76" t="s">
        <v>6767</v>
      </c>
    </row>
    <row r="2464" spans="1:13" hidden="1">
      <c r="A2464" s="39" t="s">
        <v>6834</v>
      </c>
      <c r="B2464" s="536" t="s">
        <v>2996</v>
      </c>
      <c r="C2464" s="39"/>
      <c r="D2464" s="504" t="s">
        <v>2996</v>
      </c>
      <c r="E2464" s="39" t="s">
        <v>6768</v>
      </c>
      <c r="F2464" s="76" t="s">
        <v>2215</v>
      </c>
      <c r="G2464" s="76" t="s">
        <v>2194</v>
      </c>
      <c r="H2464" s="76">
        <v>10</v>
      </c>
      <c r="I2464" s="39"/>
      <c r="J2464" s="39" t="s">
        <v>2195</v>
      </c>
      <c r="K2464" s="504">
        <v>61</v>
      </c>
      <c r="L2464" s="39" t="s">
        <v>6835</v>
      </c>
      <c r="M2464" s="76" t="s">
        <v>6769</v>
      </c>
    </row>
    <row r="2465" spans="1:13" hidden="1">
      <c r="A2465" s="39" t="s">
        <v>6834</v>
      </c>
      <c r="B2465" s="536" t="s">
        <v>6770</v>
      </c>
      <c r="C2465" s="39"/>
      <c r="D2465" s="504" t="s">
        <v>6770</v>
      </c>
      <c r="E2465" s="39" t="s">
        <v>6771</v>
      </c>
      <c r="F2465" s="76" t="s">
        <v>2215</v>
      </c>
      <c r="G2465" s="76" t="s">
        <v>2202</v>
      </c>
      <c r="H2465" s="76">
        <v>20</v>
      </c>
      <c r="I2465" s="39"/>
      <c r="J2465" s="39" t="s">
        <v>2195</v>
      </c>
      <c r="K2465" s="504">
        <v>62</v>
      </c>
      <c r="L2465" s="39" t="s">
        <v>6835</v>
      </c>
      <c r="M2465" s="76" t="s">
        <v>6772</v>
      </c>
    </row>
    <row r="2466" spans="1:13" hidden="1">
      <c r="A2466" s="39" t="s">
        <v>6834</v>
      </c>
      <c r="B2466" s="536" t="s">
        <v>3377</v>
      </c>
      <c r="C2466" s="39"/>
      <c r="D2466" s="504" t="s">
        <v>3377</v>
      </c>
      <c r="E2466" s="39" t="s">
        <v>3378</v>
      </c>
      <c r="F2466" s="76" t="s">
        <v>2215</v>
      </c>
      <c r="G2466" s="76" t="s">
        <v>2202</v>
      </c>
      <c r="H2466" s="76">
        <v>50</v>
      </c>
      <c r="I2466" s="39"/>
      <c r="J2466" s="39" t="s">
        <v>2195</v>
      </c>
      <c r="K2466" s="504">
        <v>63</v>
      </c>
      <c r="L2466" s="39" t="s">
        <v>6835</v>
      </c>
      <c r="M2466" s="76" t="s">
        <v>6779</v>
      </c>
    </row>
    <row r="2467" spans="1:13" hidden="1">
      <c r="A2467" s="39" t="s">
        <v>6834</v>
      </c>
      <c r="B2467" s="536" t="s">
        <v>1629</v>
      </c>
      <c r="C2467" s="39"/>
      <c r="D2467" s="504" t="s">
        <v>1629</v>
      </c>
      <c r="E2467" s="39" t="s">
        <v>6780</v>
      </c>
      <c r="F2467" s="76" t="s">
        <v>2215</v>
      </c>
      <c r="G2467" s="76" t="s">
        <v>2194</v>
      </c>
      <c r="H2467" s="76">
        <v>10</v>
      </c>
      <c r="I2467" s="39"/>
      <c r="J2467" s="39" t="s">
        <v>2195</v>
      </c>
      <c r="K2467" s="76">
        <v>64</v>
      </c>
      <c r="L2467" s="39" t="s">
        <v>6835</v>
      </c>
      <c r="M2467" s="76" t="s">
        <v>6833</v>
      </c>
    </row>
    <row r="2468" spans="1:13" hidden="1">
      <c r="A2468" s="39" t="s">
        <v>6834</v>
      </c>
      <c r="B2468" s="536" t="s">
        <v>6782</v>
      </c>
      <c r="C2468" s="39"/>
      <c r="D2468" s="504" t="s">
        <v>6782</v>
      </c>
      <c r="E2468" s="39" t="s">
        <v>6783</v>
      </c>
      <c r="F2468" s="76" t="s">
        <v>2215</v>
      </c>
      <c r="G2468" s="76" t="s">
        <v>2202</v>
      </c>
      <c r="H2468" s="76">
        <v>20</v>
      </c>
      <c r="I2468" s="39"/>
      <c r="J2468" s="39" t="s">
        <v>2195</v>
      </c>
      <c r="K2468" s="76">
        <v>65</v>
      </c>
      <c r="L2468" s="39" t="s">
        <v>6835</v>
      </c>
      <c r="M2468" s="76" t="s">
        <v>6784</v>
      </c>
    </row>
    <row r="2469" spans="1:13" hidden="1">
      <c r="A2469" s="39" t="s">
        <v>6834</v>
      </c>
      <c r="B2469" s="536" t="s">
        <v>6958</v>
      </c>
      <c r="C2469" s="39"/>
      <c r="D2469" s="504" t="s">
        <v>6958</v>
      </c>
      <c r="E2469" s="39" t="s">
        <v>6959</v>
      </c>
      <c r="F2469" s="76" t="s">
        <v>2215</v>
      </c>
      <c r="G2469" s="76" t="s">
        <v>2231</v>
      </c>
      <c r="H2469" s="76" t="s">
        <v>2648</v>
      </c>
      <c r="I2469" s="39"/>
      <c r="J2469" s="39" t="s">
        <v>2195</v>
      </c>
      <c r="K2469" s="76">
        <v>66</v>
      </c>
      <c r="L2469" s="39" t="s">
        <v>6835</v>
      </c>
      <c r="M2469" s="76" t="s">
        <v>6960</v>
      </c>
    </row>
    <row r="2470" spans="1:13" hidden="1">
      <c r="A2470" s="39" t="s">
        <v>6834</v>
      </c>
      <c r="B2470" s="536" t="s">
        <v>149</v>
      </c>
      <c r="C2470" s="504" t="s">
        <v>149</v>
      </c>
      <c r="D2470" s="504"/>
      <c r="E2470" s="39"/>
      <c r="F2470" s="504" t="s">
        <v>2193</v>
      </c>
      <c r="G2470" s="504" t="s">
        <v>2308</v>
      </c>
      <c r="H2470" s="504">
        <v>26</v>
      </c>
      <c r="I2470" s="39"/>
      <c r="J2470" s="39" t="s">
        <v>2195</v>
      </c>
      <c r="K2470" s="504">
        <v>67</v>
      </c>
      <c r="L2470" s="39" t="s">
        <v>6835</v>
      </c>
      <c r="M2470" s="504" t="s">
        <v>149</v>
      </c>
    </row>
    <row r="2471" spans="1:13" hidden="1">
      <c r="A2471" s="39" t="s">
        <v>6834</v>
      </c>
      <c r="B2471" s="536" t="s">
        <v>151</v>
      </c>
      <c r="C2471" s="504" t="s">
        <v>151</v>
      </c>
      <c r="D2471" s="504"/>
      <c r="E2471" s="39"/>
      <c r="F2471" s="504" t="s">
        <v>2193</v>
      </c>
      <c r="G2471" s="504" t="s">
        <v>2202</v>
      </c>
      <c r="H2471" s="504">
        <v>10</v>
      </c>
      <c r="I2471" s="39"/>
      <c r="J2471" s="39" t="s">
        <v>2195</v>
      </c>
      <c r="K2471" s="504">
        <v>68</v>
      </c>
      <c r="L2471" s="39" t="s">
        <v>6835</v>
      </c>
      <c r="M2471" s="504" t="s">
        <v>151</v>
      </c>
    </row>
    <row r="2472" spans="1:13" hidden="1">
      <c r="A2472" s="39" t="s">
        <v>6834</v>
      </c>
      <c r="B2472" s="536" t="s">
        <v>153</v>
      </c>
      <c r="C2472" s="504" t="s">
        <v>153</v>
      </c>
      <c r="D2472" s="504"/>
      <c r="E2472" s="39"/>
      <c r="F2472" s="504" t="s">
        <v>2193</v>
      </c>
      <c r="G2472" s="504" t="s">
        <v>2202</v>
      </c>
      <c r="H2472" s="504">
        <v>4</v>
      </c>
      <c r="I2472" s="39"/>
      <c r="J2472" s="39" t="s">
        <v>2195</v>
      </c>
      <c r="K2472" s="504">
        <v>69</v>
      </c>
      <c r="L2472" s="39" t="s">
        <v>6835</v>
      </c>
      <c r="M2472" s="504" t="s">
        <v>153</v>
      </c>
    </row>
    <row r="2473" spans="1:13" hidden="1">
      <c r="A2473" s="39" t="s">
        <v>6834</v>
      </c>
      <c r="B2473" s="536" t="s">
        <v>155</v>
      </c>
      <c r="C2473" s="504" t="s">
        <v>155</v>
      </c>
      <c r="D2473" s="504"/>
      <c r="E2473" s="39"/>
      <c r="F2473" s="504" t="s">
        <v>2193</v>
      </c>
      <c r="G2473" s="504" t="s">
        <v>2202</v>
      </c>
      <c r="H2473" s="504">
        <v>2</v>
      </c>
      <c r="I2473" s="39"/>
      <c r="J2473" s="39" t="s">
        <v>2195</v>
      </c>
      <c r="K2473" s="76">
        <v>70</v>
      </c>
      <c r="L2473" s="39" t="s">
        <v>6835</v>
      </c>
      <c r="M2473" s="504" t="s">
        <v>155</v>
      </c>
    </row>
    <row r="2474" spans="1:13" hidden="1">
      <c r="A2474" s="39" t="s">
        <v>6834</v>
      </c>
      <c r="B2474" s="536" t="s">
        <v>157</v>
      </c>
      <c r="C2474" s="504" t="s">
        <v>157</v>
      </c>
      <c r="D2474" s="504"/>
      <c r="E2474" s="39"/>
      <c r="F2474" s="504" t="s">
        <v>2193</v>
      </c>
      <c r="G2474" s="504" t="s">
        <v>2202</v>
      </c>
      <c r="H2474" s="504">
        <v>2</v>
      </c>
      <c r="I2474" s="39"/>
      <c r="J2474" s="39" t="s">
        <v>2195</v>
      </c>
      <c r="K2474" s="76">
        <v>71</v>
      </c>
      <c r="L2474" s="39" t="s">
        <v>6835</v>
      </c>
      <c r="M2474" s="504" t="s">
        <v>157</v>
      </c>
    </row>
    <row r="2475" spans="1:13" hidden="1">
      <c r="A2475" s="39" t="s">
        <v>6961</v>
      </c>
      <c r="B2475" s="536" t="s">
        <v>34</v>
      </c>
      <c r="C2475" s="496" t="s">
        <v>34</v>
      </c>
      <c r="D2475" s="504" t="s">
        <v>34</v>
      </c>
      <c r="E2475" s="39" t="s">
        <v>430</v>
      </c>
      <c r="F2475" s="496" t="s">
        <v>2193</v>
      </c>
      <c r="G2475" s="496" t="s">
        <v>2194</v>
      </c>
      <c r="H2475" s="504">
        <v>8</v>
      </c>
      <c r="I2475" s="39"/>
      <c r="J2475" s="39" t="s">
        <v>2195</v>
      </c>
      <c r="K2475" s="504">
        <v>1</v>
      </c>
      <c r="L2475" s="40" t="s">
        <v>6962</v>
      </c>
      <c r="M2475" s="496" t="s">
        <v>34</v>
      </c>
    </row>
    <row r="2476" spans="1:13" hidden="1">
      <c r="A2476" s="39" t="s">
        <v>6961</v>
      </c>
      <c r="B2476" s="536" t="s">
        <v>1452</v>
      </c>
      <c r="C2476" s="516"/>
      <c r="D2476" s="504" t="s">
        <v>1452</v>
      </c>
      <c r="E2476" s="39" t="s">
        <v>802</v>
      </c>
      <c r="F2476" s="39" t="s">
        <v>3178</v>
      </c>
      <c r="G2476" s="76" t="s">
        <v>2202</v>
      </c>
      <c r="H2476" s="76">
        <v>10</v>
      </c>
      <c r="I2476" s="39"/>
      <c r="J2476" s="39" t="s">
        <v>2195</v>
      </c>
      <c r="K2476" s="76">
        <v>2</v>
      </c>
      <c r="L2476" s="40" t="s">
        <v>6962</v>
      </c>
      <c r="M2476" s="39" t="s">
        <v>6669</v>
      </c>
    </row>
    <row r="2477" spans="1:13" hidden="1">
      <c r="A2477" s="39" t="s">
        <v>6961</v>
      </c>
      <c r="B2477" s="536" t="s">
        <v>6963</v>
      </c>
      <c r="C2477" s="516"/>
      <c r="D2477" s="504" t="s">
        <v>6963</v>
      </c>
      <c r="E2477" s="39" t="s">
        <v>6964</v>
      </c>
      <c r="F2477" s="39" t="s">
        <v>3178</v>
      </c>
      <c r="G2477" s="76" t="s">
        <v>2455</v>
      </c>
      <c r="H2477" s="76">
        <v>11</v>
      </c>
      <c r="I2477" s="39"/>
      <c r="J2477" s="39" t="s">
        <v>2195</v>
      </c>
      <c r="K2477" s="504">
        <v>3</v>
      </c>
      <c r="L2477" s="40" t="s">
        <v>6962</v>
      </c>
      <c r="M2477" s="39" t="s">
        <v>6963</v>
      </c>
    </row>
    <row r="2478" spans="1:13" hidden="1">
      <c r="A2478" s="39" t="s">
        <v>6961</v>
      </c>
      <c r="B2478" s="536" t="s">
        <v>2084</v>
      </c>
      <c r="C2478" s="516"/>
      <c r="D2478" s="504" t="s">
        <v>2084</v>
      </c>
      <c r="E2478" s="39" t="s">
        <v>1490</v>
      </c>
      <c r="F2478" s="39" t="s">
        <v>2193</v>
      </c>
      <c r="G2478" s="76" t="s">
        <v>2202</v>
      </c>
      <c r="H2478" s="76">
        <v>50</v>
      </c>
      <c r="I2478" s="39"/>
      <c r="J2478" s="39" t="s">
        <v>2195</v>
      </c>
      <c r="K2478" s="76">
        <v>4</v>
      </c>
      <c r="L2478" s="40" t="s">
        <v>6962</v>
      </c>
      <c r="M2478" s="39" t="s">
        <v>6860</v>
      </c>
    </row>
    <row r="2479" spans="1:13" hidden="1">
      <c r="A2479" s="39" t="s">
        <v>6961</v>
      </c>
      <c r="B2479" s="536" t="s">
        <v>6965</v>
      </c>
      <c r="C2479" s="516"/>
      <c r="D2479" s="504" t="s">
        <v>6965</v>
      </c>
      <c r="E2479" s="39" t="s">
        <v>6966</v>
      </c>
      <c r="F2479" s="39" t="s">
        <v>3178</v>
      </c>
      <c r="G2479" s="76" t="s">
        <v>2194</v>
      </c>
      <c r="H2479" s="76">
        <v>10</v>
      </c>
      <c r="I2479" s="39"/>
      <c r="J2479" s="39" t="s">
        <v>2195</v>
      </c>
      <c r="K2479" s="504">
        <v>5</v>
      </c>
      <c r="L2479" s="40" t="s">
        <v>6962</v>
      </c>
      <c r="M2479" s="39" t="s">
        <v>6967</v>
      </c>
    </row>
    <row r="2480" spans="1:13" hidden="1">
      <c r="A2480" s="39" t="s">
        <v>6961</v>
      </c>
      <c r="B2480" s="536" t="s">
        <v>6968</v>
      </c>
      <c r="C2480" s="516"/>
      <c r="D2480" s="504" t="s">
        <v>6968</v>
      </c>
      <c r="E2480" s="39" t="s">
        <v>6969</v>
      </c>
      <c r="F2480" s="39" t="s">
        <v>2215</v>
      </c>
      <c r="G2480" s="76" t="s">
        <v>2194</v>
      </c>
      <c r="H2480" s="76">
        <v>10</v>
      </c>
      <c r="I2480" s="39"/>
      <c r="J2480" s="39" t="s">
        <v>2195</v>
      </c>
      <c r="K2480" s="76">
        <v>6</v>
      </c>
      <c r="L2480" s="40" t="s">
        <v>6962</v>
      </c>
      <c r="M2480" s="39" t="s">
        <v>6970</v>
      </c>
    </row>
    <row r="2481" spans="1:13" hidden="1">
      <c r="A2481" s="39" t="s">
        <v>6961</v>
      </c>
      <c r="B2481" s="536" t="s">
        <v>6971</v>
      </c>
      <c r="C2481" s="516"/>
      <c r="D2481" s="504" t="s">
        <v>6971</v>
      </c>
      <c r="E2481" s="39" t="s">
        <v>6972</v>
      </c>
      <c r="F2481" s="39" t="s">
        <v>2215</v>
      </c>
      <c r="G2481" s="76" t="s">
        <v>2231</v>
      </c>
      <c r="H2481" s="76" t="s">
        <v>2599</v>
      </c>
      <c r="I2481" s="39"/>
      <c r="J2481" s="39" t="s">
        <v>2195</v>
      </c>
      <c r="K2481" s="504">
        <v>7</v>
      </c>
      <c r="L2481" s="40" t="s">
        <v>6962</v>
      </c>
      <c r="M2481" s="39" t="s">
        <v>6973</v>
      </c>
    </row>
    <row r="2482" spans="1:13" hidden="1">
      <c r="A2482" s="39" t="s">
        <v>6961</v>
      </c>
      <c r="B2482" s="536" t="s">
        <v>6974</v>
      </c>
      <c r="C2482" s="516"/>
      <c r="D2482" s="504" t="s">
        <v>6974</v>
      </c>
      <c r="E2482" s="39" t="s">
        <v>6975</v>
      </c>
      <c r="F2482" s="39" t="s">
        <v>2215</v>
      </c>
      <c r="G2482" s="76" t="s">
        <v>2202</v>
      </c>
      <c r="H2482" s="76">
        <v>10</v>
      </c>
      <c r="I2482" s="39"/>
      <c r="J2482" s="39" t="s">
        <v>2195</v>
      </c>
      <c r="K2482" s="76">
        <v>8</v>
      </c>
      <c r="L2482" s="40" t="s">
        <v>6962</v>
      </c>
      <c r="M2482" s="39" t="s">
        <v>6976</v>
      </c>
    </row>
    <row r="2483" spans="1:13" hidden="1">
      <c r="A2483" s="39" t="s">
        <v>6961</v>
      </c>
      <c r="B2483" s="536" t="s">
        <v>1762</v>
      </c>
      <c r="C2483" s="516"/>
      <c r="D2483" s="504" t="s">
        <v>1762</v>
      </c>
      <c r="E2483" s="39" t="s">
        <v>28</v>
      </c>
      <c r="F2483" s="39" t="s">
        <v>2215</v>
      </c>
      <c r="G2483" s="76" t="s">
        <v>2202</v>
      </c>
      <c r="H2483" s="76">
        <v>200</v>
      </c>
      <c r="I2483" s="39"/>
      <c r="J2483" s="39" t="s">
        <v>2195</v>
      </c>
      <c r="K2483" s="504">
        <v>9</v>
      </c>
      <c r="L2483" s="40" t="s">
        <v>6962</v>
      </c>
      <c r="M2483" s="39" t="s">
        <v>6977</v>
      </c>
    </row>
    <row r="2484" spans="1:13" hidden="1">
      <c r="A2484" s="39" t="s">
        <v>6961</v>
      </c>
      <c r="B2484" s="536" t="s">
        <v>149</v>
      </c>
      <c r="C2484" s="496" t="s">
        <v>149</v>
      </c>
      <c r="D2484" s="504"/>
      <c r="E2484" s="516"/>
      <c r="F2484" s="496" t="s">
        <v>2193</v>
      </c>
      <c r="G2484" s="496" t="s">
        <v>2308</v>
      </c>
      <c r="H2484" s="504">
        <v>26</v>
      </c>
      <c r="I2484" s="39"/>
      <c r="J2484" s="39" t="s">
        <v>2195</v>
      </c>
      <c r="K2484" s="76">
        <v>10</v>
      </c>
      <c r="L2484" s="40" t="s">
        <v>6962</v>
      </c>
      <c r="M2484" s="496" t="s">
        <v>149</v>
      </c>
    </row>
    <row r="2485" spans="1:13" hidden="1">
      <c r="A2485" s="39" t="s">
        <v>6961</v>
      </c>
      <c r="B2485" s="536" t="s">
        <v>151</v>
      </c>
      <c r="C2485" s="496" t="s">
        <v>151</v>
      </c>
      <c r="D2485" s="504"/>
      <c r="E2485" s="516"/>
      <c r="F2485" s="496" t="s">
        <v>2193</v>
      </c>
      <c r="G2485" s="496" t="s">
        <v>2202</v>
      </c>
      <c r="H2485" s="504">
        <v>10</v>
      </c>
      <c r="I2485" s="39"/>
      <c r="J2485" s="39" t="s">
        <v>2195</v>
      </c>
      <c r="K2485" s="504">
        <v>11</v>
      </c>
      <c r="L2485" s="40" t="s">
        <v>6962</v>
      </c>
      <c r="M2485" s="496" t="s">
        <v>151</v>
      </c>
    </row>
    <row r="2486" spans="1:13" hidden="1">
      <c r="A2486" s="39" t="s">
        <v>6961</v>
      </c>
      <c r="B2486" s="536" t="s">
        <v>153</v>
      </c>
      <c r="C2486" s="496" t="s">
        <v>153</v>
      </c>
      <c r="D2486" s="504"/>
      <c r="E2486" s="516"/>
      <c r="F2486" s="496" t="s">
        <v>2193</v>
      </c>
      <c r="G2486" s="496" t="s">
        <v>2202</v>
      </c>
      <c r="H2486" s="504">
        <v>4</v>
      </c>
      <c r="I2486" s="39"/>
      <c r="J2486" s="39" t="s">
        <v>2195</v>
      </c>
      <c r="K2486" s="76">
        <v>12</v>
      </c>
      <c r="L2486" s="40" t="s">
        <v>6962</v>
      </c>
      <c r="M2486" s="496" t="s">
        <v>153</v>
      </c>
    </row>
    <row r="2487" spans="1:13" hidden="1">
      <c r="A2487" s="39" t="s">
        <v>6961</v>
      </c>
      <c r="B2487" s="536" t="s">
        <v>155</v>
      </c>
      <c r="C2487" s="496" t="s">
        <v>155</v>
      </c>
      <c r="D2487" s="504"/>
      <c r="E2487" s="516"/>
      <c r="F2487" s="496" t="s">
        <v>2193</v>
      </c>
      <c r="G2487" s="496" t="s">
        <v>2202</v>
      </c>
      <c r="H2487" s="504">
        <v>2</v>
      </c>
      <c r="I2487" s="39"/>
      <c r="J2487" s="39" t="s">
        <v>2195</v>
      </c>
      <c r="K2487" s="504">
        <v>13</v>
      </c>
      <c r="L2487" s="40" t="s">
        <v>6962</v>
      </c>
      <c r="M2487" s="496" t="s">
        <v>155</v>
      </c>
    </row>
    <row r="2488" spans="1:13" hidden="1">
      <c r="A2488" s="39" t="s">
        <v>6961</v>
      </c>
      <c r="B2488" s="536" t="s">
        <v>157</v>
      </c>
      <c r="C2488" s="496" t="s">
        <v>157</v>
      </c>
      <c r="D2488" s="504"/>
      <c r="E2488" s="516"/>
      <c r="F2488" s="496" t="s">
        <v>2193</v>
      </c>
      <c r="G2488" s="496" t="s">
        <v>2202</v>
      </c>
      <c r="H2488" s="504">
        <v>2</v>
      </c>
      <c r="I2488" s="39"/>
      <c r="J2488" s="39" t="s">
        <v>2195</v>
      </c>
      <c r="K2488" s="76">
        <v>14</v>
      </c>
      <c r="L2488" s="40" t="s">
        <v>6962</v>
      </c>
      <c r="M2488" s="496" t="s">
        <v>157</v>
      </c>
    </row>
    <row r="2489" spans="1:13" hidden="1">
      <c r="A2489" s="39" t="s">
        <v>6978</v>
      </c>
      <c r="B2489" s="536" t="s">
        <v>34</v>
      </c>
      <c r="C2489" s="496" t="s">
        <v>34</v>
      </c>
      <c r="D2489" s="504" t="s">
        <v>34</v>
      </c>
      <c r="E2489" s="39" t="s">
        <v>430</v>
      </c>
      <c r="F2489" s="543" t="s">
        <v>2193</v>
      </c>
      <c r="G2489" s="496" t="s">
        <v>2194</v>
      </c>
      <c r="H2489" s="504">
        <v>8</v>
      </c>
      <c r="I2489" s="39"/>
      <c r="J2489" s="39" t="s">
        <v>2195</v>
      </c>
      <c r="K2489" s="504">
        <v>1</v>
      </c>
      <c r="L2489" s="40" t="s">
        <v>6979</v>
      </c>
      <c r="M2489" s="496" t="s">
        <v>34</v>
      </c>
    </row>
    <row r="2490" spans="1:13" hidden="1">
      <c r="A2490" s="39" t="s">
        <v>6978</v>
      </c>
      <c r="B2490" s="536"/>
      <c r="C2490" s="516"/>
      <c r="D2490" s="504"/>
      <c r="E2490" s="39" t="s">
        <v>350</v>
      </c>
      <c r="F2490" s="552" t="s">
        <v>3178</v>
      </c>
      <c r="G2490" s="76" t="s">
        <v>2202</v>
      </c>
      <c r="H2490" s="76">
        <v>10</v>
      </c>
      <c r="I2490" s="39"/>
      <c r="J2490" s="39" t="s">
        <v>2195</v>
      </c>
      <c r="K2490" s="504">
        <v>2</v>
      </c>
      <c r="L2490" s="40" t="s">
        <v>6979</v>
      </c>
      <c r="M2490" s="76" t="s">
        <v>6837</v>
      </c>
    </row>
    <row r="2491" spans="1:13" hidden="1">
      <c r="A2491" s="39" t="s">
        <v>6978</v>
      </c>
      <c r="B2491" s="536"/>
      <c r="C2491" s="516"/>
      <c r="D2491" s="504"/>
      <c r="E2491" s="39" t="s">
        <v>6980</v>
      </c>
      <c r="F2491" s="552" t="s">
        <v>2215</v>
      </c>
      <c r="G2491" s="76" t="s">
        <v>2202</v>
      </c>
      <c r="H2491" s="76">
        <v>10</v>
      </c>
      <c r="I2491" s="39"/>
      <c r="J2491" s="39" t="s">
        <v>2195</v>
      </c>
      <c r="K2491" s="76">
        <v>3</v>
      </c>
      <c r="L2491" s="40" t="s">
        <v>6979</v>
      </c>
      <c r="M2491" s="76" t="s">
        <v>6981</v>
      </c>
    </row>
    <row r="2492" spans="1:13" hidden="1">
      <c r="A2492" s="39" t="s">
        <v>6978</v>
      </c>
      <c r="B2492" s="536" t="s">
        <v>1961</v>
      </c>
      <c r="C2492" s="516"/>
      <c r="D2492" s="504" t="s">
        <v>1961</v>
      </c>
      <c r="E2492" s="39" t="s">
        <v>1363</v>
      </c>
      <c r="F2492" s="552" t="s">
        <v>2215</v>
      </c>
      <c r="G2492" s="76" t="s">
        <v>2202</v>
      </c>
      <c r="H2492" s="76">
        <v>10</v>
      </c>
      <c r="I2492" s="39"/>
      <c r="J2492" s="39" t="s">
        <v>2195</v>
      </c>
      <c r="K2492" s="76">
        <v>4</v>
      </c>
      <c r="L2492" s="40" t="s">
        <v>6979</v>
      </c>
      <c r="M2492" s="76" t="s">
        <v>6853</v>
      </c>
    </row>
    <row r="2493" spans="1:13" hidden="1">
      <c r="A2493" s="39" t="s">
        <v>6978</v>
      </c>
      <c r="B2493" s="536" t="s">
        <v>6982</v>
      </c>
      <c r="C2493" s="516"/>
      <c r="D2493" s="504" t="s">
        <v>6982</v>
      </c>
      <c r="E2493" s="39" t="s">
        <v>6983</v>
      </c>
      <c r="F2493" s="552" t="s">
        <v>2215</v>
      </c>
      <c r="G2493" s="76" t="s">
        <v>2202</v>
      </c>
      <c r="H2493" s="76">
        <v>120</v>
      </c>
      <c r="I2493" s="39"/>
      <c r="J2493" s="39" t="s">
        <v>2195</v>
      </c>
      <c r="K2493" s="504">
        <v>5</v>
      </c>
      <c r="L2493" s="40" t="s">
        <v>6979</v>
      </c>
      <c r="M2493" s="76" t="s">
        <v>6984</v>
      </c>
    </row>
    <row r="2494" spans="1:13" hidden="1">
      <c r="A2494" s="39" t="s">
        <v>6978</v>
      </c>
      <c r="B2494" s="536" t="s">
        <v>6985</v>
      </c>
      <c r="C2494" s="516"/>
      <c r="D2494" s="504" t="s">
        <v>6985</v>
      </c>
      <c r="E2494" s="39" t="s">
        <v>6986</v>
      </c>
      <c r="F2494" s="552" t="s">
        <v>2215</v>
      </c>
      <c r="G2494" s="76" t="s">
        <v>2202</v>
      </c>
      <c r="H2494" s="76">
        <v>50</v>
      </c>
      <c r="I2494" s="39"/>
      <c r="J2494" s="39" t="s">
        <v>2195</v>
      </c>
      <c r="K2494" s="504">
        <v>6</v>
      </c>
      <c r="L2494" s="40" t="s">
        <v>6979</v>
      </c>
      <c r="M2494" s="76" t="s">
        <v>6987</v>
      </c>
    </row>
    <row r="2495" spans="1:13" hidden="1">
      <c r="A2495" s="39" t="s">
        <v>6978</v>
      </c>
      <c r="B2495" s="536" t="s">
        <v>6988</v>
      </c>
      <c r="C2495" s="516"/>
      <c r="D2495" s="504" t="s">
        <v>6988</v>
      </c>
      <c r="E2495" s="39" t="s">
        <v>6989</v>
      </c>
      <c r="F2495" s="552" t="s">
        <v>2215</v>
      </c>
      <c r="G2495" s="76" t="s">
        <v>2202</v>
      </c>
      <c r="H2495" s="76">
        <v>100</v>
      </c>
      <c r="I2495" s="39"/>
      <c r="J2495" s="39" t="s">
        <v>2195</v>
      </c>
      <c r="K2495" s="76">
        <v>7</v>
      </c>
      <c r="L2495" s="40" t="s">
        <v>6979</v>
      </c>
      <c r="M2495" s="76" t="s">
        <v>6990</v>
      </c>
    </row>
    <row r="2496" spans="1:13" hidden="1">
      <c r="A2496" s="39" t="s">
        <v>6978</v>
      </c>
      <c r="B2496" s="536" t="s">
        <v>6991</v>
      </c>
      <c r="C2496" s="516"/>
      <c r="D2496" s="504" t="s">
        <v>6991</v>
      </c>
      <c r="E2496" s="39" t="s">
        <v>6992</v>
      </c>
      <c r="F2496" s="552" t="s">
        <v>2215</v>
      </c>
      <c r="G2496" s="76" t="s">
        <v>2202</v>
      </c>
      <c r="H2496" s="76">
        <v>11</v>
      </c>
      <c r="I2496" s="39"/>
      <c r="J2496" s="39" t="s">
        <v>2195</v>
      </c>
      <c r="K2496" s="76">
        <v>8</v>
      </c>
      <c r="L2496" s="40" t="s">
        <v>6979</v>
      </c>
      <c r="M2496" s="76" t="s">
        <v>6993</v>
      </c>
    </row>
    <row r="2497" spans="1:13" hidden="1">
      <c r="A2497" s="39" t="s">
        <v>6978</v>
      </c>
      <c r="B2497" s="536" t="s">
        <v>6994</v>
      </c>
      <c r="C2497" s="516"/>
      <c r="D2497" s="504" t="s">
        <v>6994</v>
      </c>
      <c r="E2497" s="39" t="s">
        <v>6995</v>
      </c>
      <c r="F2497" s="552" t="s">
        <v>2215</v>
      </c>
      <c r="G2497" s="76" t="s">
        <v>2202</v>
      </c>
      <c r="H2497" s="76">
        <v>100</v>
      </c>
      <c r="I2497" s="39"/>
      <c r="J2497" s="39" t="s">
        <v>2195</v>
      </c>
      <c r="K2497" s="504">
        <v>9</v>
      </c>
      <c r="L2497" s="40" t="s">
        <v>6979</v>
      </c>
      <c r="M2497" s="76" t="s">
        <v>6996</v>
      </c>
    </row>
    <row r="2498" spans="1:13" hidden="1">
      <c r="A2498" s="39" t="s">
        <v>6978</v>
      </c>
      <c r="B2498" s="536" t="s">
        <v>6997</v>
      </c>
      <c r="C2498" s="496"/>
      <c r="D2498" s="504" t="s">
        <v>6997</v>
      </c>
      <c r="E2498" s="496" t="s">
        <v>6998</v>
      </c>
      <c r="F2498" s="552" t="s">
        <v>2215</v>
      </c>
      <c r="G2498" s="76" t="s">
        <v>2202</v>
      </c>
      <c r="H2498" s="76">
        <v>50</v>
      </c>
      <c r="I2498" s="496"/>
      <c r="J2498" s="39" t="s">
        <v>2195</v>
      </c>
      <c r="K2498" s="504">
        <v>10</v>
      </c>
      <c r="L2498" s="40" t="s">
        <v>6979</v>
      </c>
      <c r="M2498" s="76" t="s">
        <v>6999</v>
      </c>
    </row>
    <row r="2499" spans="1:13" hidden="1">
      <c r="A2499" s="39" t="s">
        <v>6978</v>
      </c>
      <c r="B2499" s="536" t="s">
        <v>7000</v>
      </c>
      <c r="C2499" s="496"/>
      <c r="D2499" s="504" t="s">
        <v>7000</v>
      </c>
      <c r="E2499" s="496" t="s">
        <v>7001</v>
      </c>
      <c r="F2499" s="552" t="s">
        <v>2215</v>
      </c>
      <c r="G2499" s="76" t="s">
        <v>2202</v>
      </c>
      <c r="H2499" s="76">
        <v>100</v>
      </c>
      <c r="I2499" s="496"/>
      <c r="J2499" s="39" t="s">
        <v>2195</v>
      </c>
      <c r="K2499" s="76">
        <v>11</v>
      </c>
      <c r="L2499" s="40" t="s">
        <v>6979</v>
      </c>
      <c r="M2499" s="76" t="s">
        <v>7002</v>
      </c>
    </row>
    <row r="2500" spans="1:13" hidden="1">
      <c r="A2500" s="39" t="s">
        <v>6978</v>
      </c>
      <c r="B2500" s="536" t="s">
        <v>7003</v>
      </c>
      <c r="C2500" s="496"/>
      <c r="D2500" s="504" t="s">
        <v>7003</v>
      </c>
      <c r="E2500" s="496" t="s">
        <v>7004</v>
      </c>
      <c r="F2500" s="552" t="s">
        <v>2215</v>
      </c>
      <c r="G2500" s="76" t="s">
        <v>2202</v>
      </c>
      <c r="H2500" s="76">
        <v>50</v>
      </c>
      <c r="I2500" s="496"/>
      <c r="J2500" s="39" t="s">
        <v>2195</v>
      </c>
      <c r="K2500" s="76">
        <v>12</v>
      </c>
      <c r="L2500" s="40" t="s">
        <v>6979</v>
      </c>
      <c r="M2500" s="76" t="s">
        <v>6859</v>
      </c>
    </row>
    <row r="2501" spans="1:13" hidden="1">
      <c r="A2501" s="39" t="s">
        <v>6978</v>
      </c>
      <c r="B2501" s="536" t="s">
        <v>7005</v>
      </c>
      <c r="C2501" s="496"/>
      <c r="D2501" s="504" t="s">
        <v>7005</v>
      </c>
      <c r="E2501" s="496" t="s">
        <v>7006</v>
      </c>
      <c r="F2501" s="552" t="s">
        <v>2215</v>
      </c>
      <c r="G2501" s="76" t="s">
        <v>2202</v>
      </c>
      <c r="H2501" s="76">
        <v>10</v>
      </c>
      <c r="I2501" s="496"/>
      <c r="J2501" s="39" t="s">
        <v>2195</v>
      </c>
      <c r="K2501" s="504">
        <v>13</v>
      </c>
      <c r="L2501" s="40" t="s">
        <v>6979</v>
      </c>
      <c r="M2501" s="76" t="s">
        <v>7007</v>
      </c>
    </row>
    <row r="2502" spans="1:13" hidden="1">
      <c r="A2502" s="39" t="s">
        <v>6978</v>
      </c>
      <c r="B2502" s="536" t="s">
        <v>7008</v>
      </c>
      <c r="C2502" s="496"/>
      <c r="D2502" s="504" t="s">
        <v>7008</v>
      </c>
      <c r="E2502" s="496" t="s">
        <v>7009</v>
      </c>
      <c r="F2502" s="552" t="s">
        <v>2215</v>
      </c>
      <c r="G2502" s="76" t="s">
        <v>2202</v>
      </c>
      <c r="H2502" s="76">
        <v>200</v>
      </c>
      <c r="I2502" s="496"/>
      <c r="J2502" s="39" t="s">
        <v>2195</v>
      </c>
      <c r="K2502" s="504">
        <v>14</v>
      </c>
      <c r="L2502" s="40" t="s">
        <v>6979</v>
      </c>
      <c r="M2502" s="76" t="s">
        <v>7010</v>
      </c>
    </row>
    <row r="2503" spans="1:13" hidden="1">
      <c r="A2503" s="39" t="s">
        <v>6978</v>
      </c>
      <c r="B2503" s="536" t="s">
        <v>6347</v>
      </c>
      <c r="C2503" s="516"/>
      <c r="D2503" s="504" t="s">
        <v>6347</v>
      </c>
      <c r="E2503" s="39" t="s">
        <v>6348</v>
      </c>
      <c r="F2503" s="552" t="s">
        <v>2215</v>
      </c>
      <c r="G2503" s="76" t="s">
        <v>2202</v>
      </c>
      <c r="H2503" s="76">
        <v>50</v>
      </c>
      <c r="I2503" s="39"/>
      <c r="J2503" s="39" t="s">
        <v>2195</v>
      </c>
      <c r="K2503" s="76">
        <v>15</v>
      </c>
      <c r="L2503" s="40" t="s">
        <v>6979</v>
      </c>
      <c r="M2503" s="76" t="s">
        <v>7011</v>
      </c>
    </row>
    <row r="2504" spans="1:13" hidden="1">
      <c r="A2504" s="39" t="s">
        <v>6978</v>
      </c>
      <c r="B2504" s="536" t="s">
        <v>7012</v>
      </c>
      <c r="C2504" s="516"/>
      <c r="D2504" s="504" t="s">
        <v>7012</v>
      </c>
      <c r="E2504" s="39" t="s">
        <v>7013</v>
      </c>
      <c r="F2504" s="552" t="s">
        <v>2215</v>
      </c>
      <c r="G2504" s="76" t="s">
        <v>2202</v>
      </c>
      <c r="H2504" s="76">
        <v>50</v>
      </c>
      <c r="I2504" s="39"/>
      <c r="J2504" s="39" t="s">
        <v>2195</v>
      </c>
      <c r="K2504" s="76">
        <v>16</v>
      </c>
      <c r="L2504" s="40" t="s">
        <v>6979</v>
      </c>
      <c r="M2504" s="76" t="s">
        <v>7014</v>
      </c>
    </row>
    <row r="2505" spans="1:13" hidden="1">
      <c r="A2505" s="39" t="s">
        <v>6978</v>
      </c>
      <c r="B2505" s="536" t="s">
        <v>7015</v>
      </c>
      <c r="C2505" s="516"/>
      <c r="D2505" s="504" t="s">
        <v>7015</v>
      </c>
      <c r="E2505" s="39" t="s">
        <v>7016</v>
      </c>
      <c r="F2505" s="552" t="s">
        <v>2215</v>
      </c>
      <c r="G2505" s="76" t="s">
        <v>2202</v>
      </c>
      <c r="H2505" s="76">
        <v>50</v>
      </c>
      <c r="I2505" s="39"/>
      <c r="J2505" s="39" t="s">
        <v>2195</v>
      </c>
      <c r="K2505" s="504">
        <v>17</v>
      </c>
      <c r="L2505" s="40" t="s">
        <v>6979</v>
      </c>
      <c r="M2505" s="76" t="s">
        <v>7017</v>
      </c>
    </row>
    <row r="2506" spans="1:13" hidden="1">
      <c r="A2506" s="39" t="s">
        <v>6978</v>
      </c>
      <c r="B2506" s="536" t="s">
        <v>7018</v>
      </c>
      <c r="C2506" s="516"/>
      <c r="D2506" s="504" t="s">
        <v>7018</v>
      </c>
      <c r="E2506" s="39" t="s">
        <v>7019</v>
      </c>
      <c r="F2506" s="552" t="s">
        <v>2215</v>
      </c>
      <c r="G2506" s="76" t="s">
        <v>2202</v>
      </c>
      <c r="H2506" s="76">
        <v>100</v>
      </c>
      <c r="I2506" s="39"/>
      <c r="J2506" s="39" t="s">
        <v>2195</v>
      </c>
      <c r="K2506" s="504">
        <v>18</v>
      </c>
      <c r="L2506" s="40" t="s">
        <v>6979</v>
      </c>
      <c r="M2506" s="76" t="s">
        <v>7020</v>
      </c>
    </row>
    <row r="2507" spans="1:13" hidden="1">
      <c r="A2507" s="39" t="s">
        <v>6978</v>
      </c>
      <c r="B2507" s="536" t="s">
        <v>7021</v>
      </c>
      <c r="C2507" s="516"/>
      <c r="D2507" s="504" t="s">
        <v>7021</v>
      </c>
      <c r="E2507" s="39" t="s">
        <v>7022</v>
      </c>
      <c r="F2507" s="552" t="s">
        <v>2215</v>
      </c>
      <c r="G2507" s="76" t="s">
        <v>2202</v>
      </c>
      <c r="H2507" s="76">
        <v>50</v>
      </c>
      <c r="I2507" s="39"/>
      <c r="J2507" s="39" t="s">
        <v>2195</v>
      </c>
      <c r="K2507" s="76">
        <v>19</v>
      </c>
      <c r="L2507" s="40" t="s">
        <v>6979</v>
      </c>
      <c r="M2507" s="76" t="s">
        <v>7023</v>
      </c>
    </row>
    <row r="2508" spans="1:13" hidden="1">
      <c r="A2508" s="39" t="s">
        <v>6978</v>
      </c>
      <c r="B2508" s="536" t="s">
        <v>7024</v>
      </c>
      <c r="C2508" s="516"/>
      <c r="D2508" s="504" t="s">
        <v>7024</v>
      </c>
      <c r="E2508" s="39" t="s">
        <v>7025</v>
      </c>
      <c r="F2508" s="552" t="s">
        <v>2215</v>
      </c>
      <c r="G2508" s="76" t="s">
        <v>2202</v>
      </c>
      <c r="H2508" s="76">
        <v>500</v>
      </c>
      <c r="I2508" s="39"/>
      <c r="J2508" s="39" t="s">
        <v>2195</v>
      </c>
      <c r="K2508" s="76">
        <v>20</v>
      </c>
      <c r="L2508" s="40" t="s">
        <v>6979</v>
      </c>
      <c r="M2508" s="76" t="s">
        <v>7026</v>
      </c>
    </row>
    <row r="2509" spans="1:13" hidden="1">
      <c r="A2509" s="39" t="s">
        <v>6978</v>
      </c>
      <c r="B2509" s="536" t="s">
        <v>6902</v>
      </c>
      <c r="C2509" s="39"/>
      <c r="D2509" s="504" t="s">
        <v>6902</v>
      </c>
      <c r="E2509" s="39" t="s">
        <v>6903</v>
      </c>
      <c r="F2509" s="552" t="s">
        <v>2215</v>
      </c>
      <c r="G2509" s="76" t="s">
        <v>2202</v>
      </c>
      <c r="H2509" s="76">
        <v>1</v>
      </c>
      <c r="I2509" s="39"/>
      <c r="J2509" s="39" t="s">
        <v>2195</v>
      </c>
      <c r="K2509" s="504">
        <v>21</v>
      </c>
      <c r="L2509" s="40" t="s">
        <v>6979</v>
      </c>
      <c r="M2509" s="76" t="s">
        <v>6904</v>
      </c>
    </row>
    <row r="2510" spans="1:13" hidden="1">
      <c r="A2510" s="39" t="s">
        <v>6978</v>
      </c>
      <c r="B2510" s="536" t="s">
        <v>7027</v>
      </c>
      <c r="C2510" s="39"/>
      <c r="D2510" s="504" t="s">
        <v>7027</v>
      </c>
      <c r="E2510" s="39" t="s">
        <v>7028</v>
      </c>
      <c r="F2510" s="552" t="s">
        <v>2215</v>
      </c>
      <c r="G2510" s="76" t="s">
        <v>2202</v>
      </c>
      <c r="H2510" s="76">
        <v>200</v>
      </c>
      <c r="I2510" s="39"/>
      <c r="J2510" s="39" t="s">
        <v>2195</v>
      </c>
      <c r="K2510" s="504">
        <v>22</v>
      </c>
      <c r="L2510" s="40" t="s">
        <v>6979</v>
      </c>
      <c r="M2510" s="76" t="s">
        <v>7029</v>
      </c>
    </row>
    <row r="2511" spans="1:13" hidden="1">
      <c r="A2511" s="39" t="s">
        <v>6978</v>
      </c>
      <c r="B2511" s="536" t="s">
        <v>7030</v>
      </c>
      <c r="C2511" s="39"/>
      <c r="D2511" s="504" t="s">
        <v>7030</v>
      </c>
      <c r="E2511" s="39" t="s">
        <v>7031</v>
      </c>
      <c r="F2511" s="552" t="s">
        <v>2215</v>
      </c>
      <c r="G2511" s="76" t="s">
        <v>2231</v>
      </c>
      <c r="H2511" s="76" t="s">
        <v>2599</v>
      </c>
      <c r="I2511" s="39"/>
      <c r="J2511" s="39" t="s">
        <v>2195</v>
      </c>
      <c r="K2511" s="76">
        <v>23</v>
      </c>
      <c r="L2511" s="40" t="s">
        <v>6979</v>
      </c>
      <c r="M2511" s="76" t="s">
        <v>7032</v>
      </c>
    </row>
    <row r="2512" spans="1:13" hidden="1">
      <c r="A2512" s="39" t="s">
        <v>6978</v>
      </c>
      <c r="B2512" s="536" t="s">
        <v>7033</v>
      </c>
      <c r="C2512" s="39"/>
      <c r="D2512" s="504" t="s">
        <v>7033</v>
      </c>
      <c r="E2512" s="39" t="s">
        <v>7034</v>
      </c>
      <c r="F2512" s="552" t="s">
        <v>2215</v>
      </c>
      <c r="G2512" s="76" t="s">
        <v>2202</v>
      </c>
      <c r="H2512" s="76">
        <v>200</v>
      </c>
      <c r="I2512" s="39"/>
      <c r="J2512" s="39" t="s">
        <v>2195</v>
      </c>
      <c r="K2512" s="76">
        <v>24</v>
      </c>
      <c r="L2512" s="40" t="s">
        <v>6979</v>
      </c>
      <c r="M2512" s="76" t="s">
        <v>7035</v>
      </c>
    </row>
    <row r="2513" spans="1:13" hidden="1">
      <c r="A2513" s="39" t="s">
        <v>6978</v>
      </c>
      <c r="B2513" s="536" t="s">
        <v>7036</v>
      </c>
      <c r="C2513" s="39"/>
      <c r="D2513" s="504" t="s">
        <v>7036</v>
      </c>
      <c r="E2513" s="39" t="s">
        <v>7037</v>
      </c>
      <c r="F2513" s="552" t="s">
        <v>2215</v>
      </c>
      <c r="G2513" s="76" t="s">
        <v>2202</v>
      </c>
      <c r="H2513" s="76">
        <v>30</v>
      </c>
      <c r="I2513" s="39"/>
      <c r="J2513" s="39" t="s">
        <v>2195</v>
      </c>
      <c r="K2513" s="504">
        <v>25</v>
      </c>
      <c r="L2513" s="40" t="s">
        <v>6979</v>
      </c>
      <c r="M2513" s="76" t="s">
        <v>7038</v>
      </c>
    </row>
    <row r="2514" spans="1:13" hidden="1">
      <c r="A2514" s="39" t="s">
        <v>6978</v>
      </c>
      <c r="B2514" s="536" t="s">
        <v>3375</v>
      </c>
      <c r="C2514" s="39"/>
      <c r="D2514" s="504" t="s">
        <v>3375</v>
      </c>
      <c r="E2514" s="39" t="s">
        <v>3376</v>
      </c>
      <c r="F2514" s="552" t="s">
        <v>2215</v>
      </c>
      <c r="G2514" s="76" t="s">
        <v>2202</v>
      </c>
      <c r="H2514" s="76">
        <v>50</v>
      </c>
      <c r="I2514" s="39"/>
      <c r="J2514" s="39" t="s">
        <v>2195</v>
      </c>
      <c r="K2514" s="504">
        <v>26</v>
      </c>
      <c r="L2514" s="40" t="s">
        <v>6979</v>
      </c>
      <c r="M2514" s="76" t="s">
        <v>6767</v>
      </c>
    </row>
    <row r="2515" spans="1:13" hidden="1">
      <c r="A2515" s="39" t="s">
        <v>6978</v>
      </c>
      <c r="B2515" s="536" t="s">
        <v>2996</v>
      </c>
      <c r="C2515" s="39"/>
      <c r="D2515" s="504" t="s">
        <v>2996</v>
      </c>
      <c r="E2515" s="39" t="s">
        <v>6768</v>
      </c>
      <c r="F2515" s="552" t="s">
        <v>2215</v>
      </c>
      <c r="G2515" s="76" t="s">
        <v>2194</v>
      </c>
      <c r="H2515" s="76">
        <v>10</v>
      </c>
      <c r="I2515" s="39"/>
      <c r="J2515" s="39" t="s">
        <v>2195</v>
      </c>
      <c r="K2515" s="76">
        <v>27</v>
      </c>
      <c r="L2515" s="40" t="s">
        <v>6979</v>
      </c>
      <c r="M2515" s="76" t="s">
        <v>6769</v>
      </c>
    </row>
    <row r="2516" spans="1:13" hidden="1">
      <c r="A2516" s="39" t="s">
        <v>6978</v>
      </c>
      <c r="B2516" s="536" t="s">
        <v>6770</v>
      </c>
      <c r="C2516" s="39"/>
      <c r="D2516" s="504" t="s">
        <v>6770</v>
      </c>
      <c r="E2516" s="39" t="s">
        <v>6771</v>
      </c>
      <c r="F2516" s="552" t="s">
        <v>2215</v>
      </c>
      <c r="G2516" s="76" t="s">
        <v>2202</v>
      </c>
      <c r="H2516" s="76">
        <v>20</v>
      </c>
      <c r="I2516" s="39"/>
      <c r="J2516" s="39" t="s">
        <v>2195</v>
      </c>
      <c r="K2516" s="76">
        <v>28</v>
      </c>
      <c r="L2516" s="40" t="s">
        <v>6979</v>
      </c>
      <c r="M2516" s="10" t="s">
        <v>6772</v>
      </c>
    </row>
    <row r="2517" spans="1:13" hidden="1">
      <c r="A2517" s="39" t="s">
        <v>6978</v>
      </c>
      <c r="B2517" s="536" t="s">
        <v>3377</v>
      </c>
      <c r="C2517" s="39"/>
      <c r="D2517" s="504" t="s">
        <v>3377</v>
      </c>
      <c r="E2517" s="39" t="s">
        <v>3378</v>
      </c>
      <c r="F2517" s="552" t="s">
        <v>2215</v>
      </c>
      <c r="G2517" s="76" t="s">
        <v>2202</v>
      </c>
      <c r="H2517" s="76">
        <v>50</v>
      </c>
      <c r="I2517" s="39"/>
      <c r="J2517" s="39" t="s">
        <v>2195</v>
      </c>
      <c r="K2517" s="504">
        <v>29</v>
      </c>
      <c r="L2517" s="40" t="s">
        <v>6979</v>
      </c>
      <c r="M2517" s="76" t="s">
        <v>6779</v>
      </c>
    </row>
    <row r="2518" spans="1:13" hidden="1">
      <c r="A2518" s="39" t="s">
        <v>6978</v>
      </c>
      <c r="B2518" s="536" t="s">
        <v>1629</v>
      </c>
      <c r="C2518" s="39"/>
      <c r="D2518" s="504" t="s">
        <v>1629</v>
      </c>
      <c r="E2518" s="39" t="s">
        <v>6780</v>
      </c>
      <c r="F2518" s="552" t="s">
        <v>2215</v>
      </c>
      <c r="G2518" s="76" t="s">
        <v>2194</v>
      </c>
      <c r="H2518" s="76">
        <v>10</v>
      </c>
      <c r="I2518" s="39"/>
      <c r="J2518" s="39" t="s">
        <v>2195</v>
      </c>
      <c r="K2518" s="504">
        <v>30</v>
      </c>
      <c r="L2518" s="40" t="s">
        <v>6979</v>
      </c>
      <c r="M2518" s="76" t="s">
        <v>6833</v>
      </c>
    </row>
    <row r="2519" spans="1:13" hidden="1">
      <c r="A2519" s="39" t="s">
        <v>6978</v>
      </c>
      <c r="B2519" s="536" t="s">
        <v>6782</v>
      </c>
      <c r="C2519" s="39"/>
      <c r="D2519" s="504" t="s">
        <v>6782</v>
      </c>
      <c r="E2519" s="39" t="s">
        <v>6783</v>
      </c>
      <c r="F2519" s="552" t="s">
        <v>2215</v>
      </c>
      <c r="G2519" s="76" t="s">
        <v>2202</v>
      </c>
      <c r="H2519" s="76">
        <v>20</v>
      </c>
      <c r="I2519" s="39"/>
      <c r="J2519" s="39" t="s">
        <v>2195</v>
      </c>
      <c r="K2519" s="76">
        <v>31</v>
      </c>
      <c r="L2519" s="40" t="s">
        <v>6979</v>
      </c>
      <c r="M2519" s="10" t="s">
        <v>6784</v>
      </c>
    </row>
    <row r="2520" spans="1:13" hidden="1">
      <c r="A2520" s="39" t="s">
        <v>6978</v>
      </c>
      <c r="B2520" s="536" t="s">
        <v>2743</v>
      </c>
      <c r="C2520" s="39"/>
      <c r="D2520" s="504" t="s">
        <v>2743</v>
      </c>
      <c r="E2520" s="39" t="s">
        <v>2744</v>
      </c>
      <c r="F2520" s="552" t="s">
        <v>2215</v>
      </c>
      <c r="G2520" s="76" t="s">
        <v>2202</v>
      </c>
      <c r="H2520" s="76">
        <v>25</v>
      </c>
      <c r="I2520" s="39"/>
      <c r="J2520" s="39" t="s">
        <v>2195</v>
      </c>
      <c r="K2520" s="504">
        <v>32</v>
      </c>
      <c r="L2520" s="40" t="s">
        <v>6979</v>
      </c>
      <c r="M2520" s="1" t="s">
        <v>7039</v>
      </c>
    </row>
    <row r="2521" spans="1:13" hidden="1">
      <c r="A2521" s="39" t="s">
        <v>6978</v>
      </c>
      <c r="B2521" s="536" t="s">
        <v>7040</v>
      </c>
      <c r="C2521" s="39"/>
      <c r="D2521" s="504" t="s">
        <v>7040</v>
      </c>
      <c r="E2521" s="39" t="s">
        <v>7041</v>
      </c>
      <c r="F2521" s="552" t="s">
        <v>2215</v>
      </c>
      <c r="G2521" s="76" t="s">
        <v>2202</v>
      </c>
      <c r="H2521" s="76">
        <v>50</v>
      </c>
      <c r="I2521" s="39"/>
      <c r="J2521" s="39" t="s">
        <v>2195</v>
      </c>
      <c r="K2521" s="504">
        <v>33</v>
      </c>
      <c r="L2521" s="40" t="s">
        <v>6979</v>
      </c>
      <c r="M2521" s="1" t="s">
        <v>7042</v>
      </c>
    </row>
    <row r="2522" spans="1:13" hidden="1">
      <c r="A2522" s="39" t="s">
        <v>6978</v>
      </c>
      <c r="B2522" s="536" t="s">
        <v>149</v>
      </c>
      <c r="C2522" s="496" t="s">
        <v>149</v>
      </c>
      <c r="D2522" s="504"/>
      <c r="E2522" s="39"/>
      <c r="F2522" s="543" t="s">
        <v>2193</v>
      </c>
      <c r="G2522" s="496" t="s">
        <v>2308</v>
      </c>
      <c r="H2522" s="504">
        <v>26</v>
      </c>
      <c r="I2522" s="39"/>
      <c r="J2522" s="39" t="s">
        <v>2195</v>
      </c>
      <c r="K2522" s="76">
        <v>34</v>
      </c>
      <c r="L2522" s="40" t="s">
        <v>6979</v>
      </c>
      <c r="M2522" s="496" t="s">
        <v>149</v>
      </c>
    </row>
    <row r="2523" spans="1:13" hidden="1">
      <c r="A2523" s="39" t="s">
        <v>6978</v>
      </c>
      <c r="B2523" s="536" t="s">
        <v>151</v>
      </c>
      <c r="C2523" s="496" t="s">
        <v>151</v>
      </c>
      <c r="D2523" s="504"/>
      <c r="E2523" s="39"/>
      <c r="F2523" s="543" t="s">
        <v>2193</v>
      </c>
      <c r="G2523" s="496" t="s">
        <v>2202</v>
      </c>
      <c r="H2523" s="504">
        <v>10</v>
      </c>
      <c r="I2523" s="39"/>
      <c r="J2523" s="39" t="s">
        <v>2195</v>
      </c>
      <c r="K2523" s="76">
        <v>35</v>
      </c>
      <c r="L2523" s="40" t="s">
        <v>6979</v>
      </c>
      <c r="M2523" s="496" t="s">
        <v>151</v>
      </c>
    </row>
    <row r="2524" spans="1:13" hidden="1">
      <c r="A2524" s="39" t="s">
        <v>6978</v>
      </c>
      <c r="B2524" s="536" t="s">
        <v>153</v>
      </c>
      <c r="C2524" s="496" t="s">
        <v>153</v>
      </c>
      <c r="D2524" s="504"/>
      <c r="E2524" s="39"/>
      <c r="F2524" s="543" t="s">
        <v>2193</v>
      </c>
      <c r="G2524" s="496" t="s">
        <v>2202</v>
      </c>
      <c r="H2524" s="504">
        <v>4</v>
      </c>
      <c r="I2524" s="39"/>
      <c r="J2524" s="39" t="s">
        <v>2195</v>
      </c>
      <c r="K2524" s="504">
        <v>36</v>
      </c>
      <c r="L2524" s="40" t="s">
        <v>6979</v>
      </c>
      <c r="M2524" s="496" t="s">
        <v>153</v>
      </c>
    </row>
    <row r="2525" spans="1:13" hidden="1">
      <c r="A2525" s="39" t="s">
        <v>6978</v>
      </c>
      <c r="B2525" s="536" t="s">
        <v>155</v>
      </c>
      <c r="C2525" s="496" t="s">
        <v>155</v>
      </c>
      <c r="D2525" s="504"/>
      <c r="E2525" s="39"/>
      <c r="F2525" s="543" t="s">
        <v>2193</v>
      </c>
      <c r="G2525" s="496" t="s">
        <v>2202</v>
      </c>
      <c r="H2525" s="504">
        <v>2</v>
      </c>
      <c r="I2525" s="39"/>
      <c r="J2525" s="39" t="s">
        <v>2195</v>
      </c>
      <c r="K2525" s="504">
        <v>37</v>
      </c>
      <c r="L2525" s="40" t="s">
        <v>6979</v>
      </c>
      <c r="M2525" s="496" t="s">
        <v>155</v>
      </c>
    </row>
    <row r="2526" spans="1:13" hidden="1">
      <c r="A2526" s="39" t="s">
        <v>6978</v>
      </c>
      <c r="B2526" s="536" t="s">
        <v>157</v>
      </c>
      <c r="C2526" s="496" t="s">
        <v>157</v>
      </c>
      <c r="D2526" s="504"/>
      <c r="E2526" s="39"/>
      <c r="F2526" s="543" t="s">
        <v>2193</v>
      </c>
      <c r="G2526" s="496" t="s">
        <v>2202</v>
      </c>
      <c r="H2526" s="504">
        <v>2</v>
      </c>
      <c r="I2526" s="39"/>
      <c r="J2526" s="39" t="s">
        <v>2195</v>
      </c>
      <c r="K2526" s="76">
        <v>38</v>
      </c>
      <c r="L2526" s="40" t="s">
        <v>6979</v>
      </c>
      <c r="M2526" s="496" t="s">
        <v>157</v>
      </c>
    </row>
    <row r="2527" spans="1:13" hidden="1">
      <c r="A2527" s="39" t="s">
        <v>7043</v>
      </c>
      <c r="B2527" s="536" t="s">
        <v>34</v>
      </c>
      <c r="C2527" s="504" t="s">
        <v>34</v>
      </c>
      <c r="D2527" s="504" t="s">
        <v>34</v>
      </c>
      <c r="E2527" s="39" t="s">
        <v>430</v>
      </c>
      <c r="F2527" s="504" t="s">
        <v>2193</v>
      </c>
      <c r="G2527" s="504" t="s">
        <v>2194</v>
      </c>
      <c r="H2527" s="504">
        <v>8</v>
      </c>
      <c r="I2527" s="39"/>
      <c r="J2527" s="76" t="s">
        <v>2195</v>
      </c>
      <c r="K2527" s="504">
        <v>1</v>
      </c>
      <c r="L2527" s="10" t="s">
        <v>7044</v>
      </c>
      <c r="M2527" s="504" t="s">
        <v>34</v>
      </c>
    </row>
    <row r="2528" spans="1:13" hidden="1">
      <c r="A2528" s="39" t="s">
        <v>7043</v>
      </c>
      <c r="B2528" s="536" t="s">
        <v>7045</v>
      </c>
      <c r="C2528" s="516"/>
      <c r="D2528" s="504" t="s">
        <v>7045</v>
      </c>
      <c r="E2528" s="506" t="s">
        <v>7046</v>
      </c>
      <c r="F2528" s="504" t="s">
        <v>2193</v>
      </c>
      <c r="G2528" s="504" t="s">
        <v>2202</v>
      </c>
      <c r="H2528" s="504">
        <v>19</v>
      </c>
      <c r="I2528" s="39"/>
      <c r="J2528" s="76" t="s">
        <v>2195</v>
      </c>
      <c r="K2528" s="504"/>
      <c r="L2528" s="10" t="s">
        <v>7044</v>
      </c>
      <c r="M2528" s="553" t="s">
        <v>7047</v>
      </c>
    </row>
    <row r="2529" spans="1:13" hidden="1">
      <c r="A2529" s="39" t="s">
        <v>7043</v>
      </c>
      <c r="B2529" s="536" t="s">
        <v>7048</v>
      </c>
      <c r="C2529" s="516"/>
      <c r="D2529" s="504" t="s">
        <v>7048</v>
      </c>
      <c r="E2529" s="258" t="s">
        <v>7049</v>
      </c>
      <c r="F2529" s="504" t="s">
        <v>2193</v>
      </c>
      <c r="G2529" s="504" t="s">
        <v>2202</v>
      </c>
      <c r="H2529" s="504">
        <v>19</v>
      </c>
      <c r="I2529" s="39"/>
      <c r="J2529" s="76" t="s">
        <v>2195</v>
      </c>
      <c r="K2529" s="504">
        <v>2</v>
      </c>
      <c r="L2529" s="10" t="s">
        <v>7044</v>
      </c>
      <c r="M2529" s="554" t="s">
        <v>7050</v>
      </c>
    </row>
    <row r="2530" spans="1:13" hidden="1">
      <c r="A2530" s="39" t="s">
        <v>7043</v>
      </c>
      <c r="B2530" s="536" t="s">
        <v>7051</v>
      </c>
      <c r="C2530" s="516"/>
      <c r="D2530" s="504" t="s">
        <v>7051</v>
      </c>
      <c r="E2530" s="258" t="s">
        <v>7052</v>
      </c>
      <c r="F2530" s="504" t="s">
        <v>2193</v>
      </c>
      <c r="G2530" s="504" t="s">
        <v>2202</v>
      </c>
      <c r="H2530" s="504">
        <v>2</v>
      </c>
      <c r="I2530" s="39"/>
      <c r="J2530" s="76" t="s">
        <v>2195</v>
      </c>
      <c r="K2530" s="76">
        <v>3</v>
      </c>
      <c r="L2530" s="10" t="s">
        <v>7044</v>
      </c>
      <c r="M2530" s="554" t="s">
        <v>7053</v>
      </c>
    </row>
    <row r="2531" spans="1:13" hidden="1">
      <c r="A2531" s="39" t="s">
        <v>7043</v>
      </c>
      <c r="B2531" s="536" t="s">
        <v>7054</v>
      </c>
      <c r="C2531" s="516"/>
      <c r="D2531" s="504" t="s">
        <v>7054</v>
      </c>
      <c r="E2531" s="258" t="s">
        <v>7055</v>
      </c>
      <c r="F2531" s="504" t="s">
        <v>2193</v>
      </c>
      <c r="G2531" s="504" t="s">
        <v>2202</v>
      </c>
      <c r="H2531" s="504">
        <v>50</v>
      </c>
      <c r="I2531" s="39"/>
      <c r="J2531" s="76" t="s">
        <v>2195</v>
      </c>
      <c r="K2531" s="76">
        <v>4</v>
      </c>
      <c r="L2531" s="10" t="s">
        <v>7044</v>
      </c>
      <c r="M2531" s="554" t="s">
        <v>7056</v>
      </c>
    </row>
    <row r="2532" spans="1:13" hidden="1">
      <c r="A2532" s="39" t="s">
        <v>7043</v>
      </c>
      <c r="B2532" s="536" t="s">
        <v>7057</v>
      </c>
      <c r="C2532" s="516"/>
      <c r="D2532" s="504" t="s">
        <v>7057</v>
      </c>
      <c r="E2532" s="258" t="s">
        <v>7058</v>
      </c>
      <c r="F2532" s="504" t="s">
        <v>2193</v>
      </c>
      <c r="G2532" s="504" t="s">
        <v>2202</v>
      </c>
      <c r="H2532" s="504">
        <v>4</v>
      </c>
      <c r="I2532" s="39"/>
      <c r="J2532" s="76" t="s">
        <v>2195</v>
      </c>
      <c r="K2532" s="504">
        <v>5</v>
      </c>
      <c r="L2532" s="10" t="s">
        <v>7044</v>
      </c>
      <c r="M2532" s="555" t="s">
        <v>7059</v>
      </c>
    </row>
    <row r="2533" spans="1:13" hidden="1">
      <c r="A2533" s="39" t="s">
        <v>7043</v>
      </c>
      <c r="B2533" s="536" t="s">
        <v>2996</v>
      </c>
      <c r="C2533" s="516"/>
      <c r="D2533" s="504" t="s">
        <v>2996</v>
      </c>
      <c r="E2533" s="39" t="s">
        <v>2997</v>
      </c>
      <c r="F2533" s="504" t="s">
        <v>2193</v>
      </c>
      <c r="G2533" s="504" t="s">
        <v>2194</v>
      </c>
      <c r="H2533" s="504">
        <v>10</v>
      </c>
      <c r="I2533" s="39"/>
      <c r="J2533" s="76" t="s">
        <v>2195</v>
      </c>
      <c r="K2533" s="504">
        <v>6</v>
      </c>
      <c r="L2533" s="10" t="s">
        <v>7044</v>
      </c>
      <c r="M2533" s="554" t="s">
        <v>7060</v>
      </c>
    </row>
    <row r="2534" spans="1:13" hidden="1">
      <c r="A2534" s="39" t="s">
        <v>7043</v>
      </c>
      <c r="B2534" s="536" t="s">
        <v>1749</v>
      </c>
      <c r="C2534" s="516"/>
      <c r="D2534" s="504" t="s">
        <v>1749</v>
      </c>
      <c r="E2534" s="39" t="s">
        <v>1074</v>
      </c>
      <c r="F2534" s="504" t="s">
        <v>2193</v>
      </c>
      <c r="G2534" s="504" t="s">
        <v>2202</v>
      </c>
      <c r="H2534" s="504">
        <v>5</v>
      </c>
      <c r="I2534" s="39"/>
      <c r="J2534" s="76" t="s">
        <v>2195</v>
      </c>
      <c r="K2534" s="76">
        <v>7</v>
      </c>
      <c r="L2534" s="10" t="s">
        <v>7044</v>
      </c>
      <c r="M2534" s="554" t="s">
        <v>7061</v>
      </c>
    </row>
    <row r="2535" spans="1:13" hidden="1">
      <c r="A2535" s="39" t="s">
        <v>7043</v>
      </c>
      <c r="B2535" s="536" t="s">
        <v>7062</v>
      </c>
      <c r="C2535" s="516"/>
      <c r="D2535" s="504" t="s">
        <v>7062</v>
      </c>
      <c r="E2535" s="39" t="s">
        <v>7063</v>
      </c>
      <c r="F2535" s="504" t="s">
        <v>2215</v>
      </c>
      <c r="G2535" s="504" t="s">
        <v>2202</v>
      </c>
      <c r="H2535" s="504">
        <v>2</v>
      </c>
      <c r="I2535" s="39"/>
      <c r="J2535" s="76" t="s">
        <v>2195</v>
      </c>
      <c r="K2535" s="76">
        <v>8</v>
      </c>
      <c r="L2535" s="10" t="s">
        <v>7044</v>
      </c>
      <c r="M2535" s="554" t="s">
        <v>7064</v>
      </c>
    </row>
    <row r="2536" spans="1:13" hidden="1">
      <c r="A2536" s="39" t="s">
        <v>7043</v>
      </c>
      <c r="B2536" s="536"/>
      <c r="C2536" s="516"/>
      <c r="D2536" s="504"/>
      <c r="E2536" s="39" t="s">
        <v>7065</v>
      </c>
      <c r="F2536" s="504" t="s">
        <v>2215</v>
      </c>
      <c r="G2536" s="504" t="s">
        <v>2202</v>
      </c>
      <c r="H2536" s="504">
        <v>1</v>
      </c>
      <c r="I2536" s="39"/>
      <c r="J2536" s="76" t="s">
        <v>2195</v>
      </c>
      <c r="K2536" s="504">
        <v>9</v>
      </c>
      <c r="L2536" s="10" t="s">
        <v>7044</v>
      </c>
      <c r="M2536" s="554" t="s">
        <v>7066</v>
      </c>
    </row>
    <row r="2537" spans="1:13" hidden="1">
      <c r="A2537" s="39" t="s">
        <v>7043</v>
      </c>
      <c r="B2537" s="536" t="s">
        <v>7067</v>
      </c>
      <c r="C2537" s="516"/>
      <c r="D2537" s="504" t="s">
        <v>7067</v>
      </c>
      <c r="E2537" s="39" t="s">
        <v>7068</v>
      </c>
      <c r="F2537" s="504" t="s">
        <v>2215</v>
      </c>
      <c r="G2537" s="504" t="s">
        <v>2202</v>
      </c>
      <c r="H2537" s="504">
        <v>3</v>
      </c>
      <c r="I2537" s="39"/>
      <c r="J2537" s="76" t="s">
        <v>2195</v>
      </c>
      <c r="K2537" s="504">
        <v>10</v>
      </c>
      <c r="L2537" s="10" t="s">
        <v>7044</v>
      </c>
      <c r="M2537" s="554" t="s">
        <v>7069</v>
      </c>
    </row>
    <row r="2538" spans="1:13" hidden="1">
      <c r="A2538" s="39" t="s">
        <v>7043</v>
      </c>
      <c r="B2538" s="536" t="s">
        <v>3373</v>
      </c>
      <c r="C2538" s="516"/>
      <c r="D2538" s="504" t="s">
        <v>3373</v>
      </c>
      <c r="E2538" s="39" t="s">
        <v>3374</v>
      </c>
      <c r="F2538" s="504" t="s">
        <v>2193</v>
      </c>
      <c r="G2538" s="504" t="s">
        <v>2202</v>
      </c>
      <c r="H2538" s="504">
        <v>2</v>
      </c>
      <c r="I2538" s="39"/>
      <c r="J2538" s="76" t="s">
        <v>2195</v>
      </c>
      <c r="K2538" s="76">
        <v>11</v>
      </c>
      <c r="L2538" s="10" t="s">
        <v>7044</v>
      </c>
      <c r="M2538" s="554" t="s">
        <v>7070</v>
      </c>
    </row>
    <row r="2539" spans="1:13" hidden="1">
      <c r="A2539" s="39" t="s">
        <v>7043</v>
      </c>
      <c r="B2539" s="536" t="s">
        <v>1157</v>
      </c>
      <c r="C2539" s="516"/>
      <c r="D2539" s="504" t="s">
        <v>1157</v>
      </c>
      <c r="E2539" s="39" t="s">
        <v>678</v>
      </c>
      <c r="F2539" s="504" t="s">
        <v>2193</v>
      </c>
      <c r="G2539" s="504" t="s">
        <v>2194</v>
      </c>
      <c r="H2539" s="504">
        <v>10</v>
      </c>
      <c r="I2539" s="39"/>
      <c r="J2539" s="76" t="s">
        <v>2195</v>
      </c>
      <c r="K2539" s="76">
        <v>12</v>
      </c>
      <c r="L2539" s="10" t="s">
        <v>7044</v>
      </c>
      <c r="M2539" s="555" t="s">
        <v>7071</v>
      </c>
    </row>
    <row r="2540" spans="1:13" hidden="1">
      <c r="A2540" s="39" t="s">
        <v>7043</v>
      </c>
      <c r="B2540" s="536" t="s">
        <v>7072</v>
      </c>
      <c r="C2540" s="516"/>
      <c r="D2540" s="504" t="s">
        <v>7072</v>
      </c>
      <c r="E2540" s="39" t="s">
        <v>7073</v>
      </c>
      <c r="F2540" s="504" t="s">
        <v>2215</v>
      </c>
      <c r="G2540" s="504" t="s">
        <v>2194</v>
      </c>
      <c r="H2540" s="504">
        <v>10</v>
      </c>
      <c r="I2540" s="39"/>
      <c r="J2540" s="76" t="s">
        <v>2195</v>
      </c>
      <c r="K2540" s="504">
        <v>13</v>
      </c>
      <c r="L2540" s="10" t="s">
        <v>7044</v>
      </c>
      <c r="M2540" s="556" t="s">
        <v>7074</v>
      </c>
    </row>
    <row r="2541" spans="1:13" hidden="1">
      <c r="A2541" s="39" t="s">
        <v>7043</v>
      </c>
      <c r="B2541" s="536" t="s">
        <v>3480</v>
      </c>
      <c r="C2541" s="516"/>
      <c r="D2541" s="504" t="s">
        <v>3480</v>
      </c>
      <c r="E2541" s="39" t="s">
        <v>7075</v>
      </c>
      <c r="F2541" s="504" t="s">
        <v>2193</v>
      </c>
      <c r="G2541" s="504" t="s">
        <v>2202</v>
      </c>
      <c r="H2541" s="504">
        <v>4</v>
      </c>
      <c r="I2541" s="39"/>
      <c r="J2541" s="76" t="s">
        <v>2195</v>
      </c>
      <c r="K2541" s="504">
        <v>14</v>
      </c>
      <c r="L2541" s="10" t="s">
        <v>7044</v>
      </c>
      <c r="M2541" s="555" t="s">
        <v>7076</v>
      </c>
    </row>
    <row r="2542" spans="1:13" hidden="1">
      <c r="A2542" s="39" t="s">
        <v>7043</v>
      </c>
      <c r="B2542" s="536" t="s">
        <v>7077</v>
      </c>
      <c r="C2542" s="516"/>
      <c r="D2542" s="504" t="s">
        <v>7077</v>
      </c>
      <c r="E2542" s="39" t="s">
        <v>7078</v>
      </c>
      <c r="F2542" s="504" t="s">
        <v>2215</v>
      </c>
      <c r="G2542" s="504" t="s">
        <v>2194</v>
      </c>
      <c r="H2542" s="504">
        <v>10</v>
      </c>
      <c r="I2542" s="39"/>
      <c r="J2542" s="76" t="s">
        <v>2195</v>
      </c>
      <c r="K2542" s="76">
        <v>15</v>
      </c>
      <c r="L2542" s="10" t="s">
        <v>7044</v>
      </c>
      <c r="M2542" s="556" t="s">
        <v>7079</v>
      </c>
    </row>
    <row r="2543" spans="1:13" hidden="1">
      <c r="A2543" s="39" t="s">
        <v>7043</v>
      </c>
      <c r="B2543" s="536" t="s">
        <v>7080</v>
      </c>
      <c r="C2543" s="516"/>
      <c r="D2543" s="504" t="s">
        <v>7080</v>
      </c>
      <c r="E2543" s="39" t="s">
        <v>7081</v>
      </c>
      <c r="F2543" s="504" t="s">
        <v>2215</v>
      </c>
      <c r="G2543" s="504" t="s">
        <v>2202</v>
      </c>
      <c r="H2543" s="504">
        <v>6</v>
      </c>
      <c r="I2543" s="39"/>
      <c r="J2543" s="76" t="s">
        <v>2195</v>
      </c>
      <c r="K2543" s="76">
        <v>16</v>
      </c>
      <c r="L2543" s="10" t="s">
        <v>7044</v>
      </c>
      <c r="M2543" s="556" t="s">
        <v>7082</v>
      </c>
    </row>
    <row r="2544" spans="1:13" hidden="1">
      <c r="A2544" s="39" t="s">
        <v>7043</v>
      </c>
      <c r="B2544" s="536" t="s">
        <v>7083</v>
      </c>
      <c r="C2544" s="516"/>
      <c r="D2544" s="504" t="s">
        <v>7083</v>
      </c>
      <c r="E2544" s="39" t="s">
        <v>7084</v>
      </c>
      <c r="F2544" s="504" t="s">
        <v>2215</v>
      </c>
      <c r="G2544" s="504" t="s">
        <v>2202</v>
      </c>
      <c r="H2544" s="504">
        <v>8</v>
      </c>
      <c r="I2544" s="39"/>
      <c r="J2544" s="76" t="s">
        <v>2195</v>
      </c>
      <c r="K2544" s="504">
        <v>17</v>
      </c>
      <c r="L2544" s="10" t="s">
        <v>7044</v>
      </c>
      <c r="M2544" s="554" t="s">
        <v>7085</v>
      </c>
    </row>
    <row r="2545" spans="1:13" hidden="1">
      <c r="A2545" s="39" t="s">
        <v>7043</v>
      </c>
      <c r="B2545" s="536" t="s">
        <v>7086</v>
      </c>
      <c r="C2545" s="516"/>
      <c r="D2545" s="504" t="s">
        <v>7086</v>
      </c>
      <c r="E2545" s="39" t="s">
        <v>7087</v>
      </c>
      <c r="F2545" s="504" t="s">
        <v>2215</v>
      </c>
      <c r="G2545" s="504" t="s">
        <v>2455</v>
      </c>
      <c r="H2545" s="504">
        <v>1</v>
      </c>
      <c r="I2545" s="39"/>
      <c r="J2545" s="76" t="s">
        <v>2195</v>
      </c>
      <c r="K2545" s="504">
        <v>18</v>
      </c>
      <c r="L2545" s="10" t="s">
        <v>7044</v>
      </c>
      <c r="M2545" s="554" t="s">
        <v>7088</v>
      </c>
    </row>
    <row r="2546" spans="1:13" hidden="1">
      <c r="A2546" s="39" t="s">
        <v>7043</v>
      </c>
      <c r="B2546" s="536" t="s">
        <v>7089</v>
      </c>
      <c r="C2546" s="516"/>
      <c r="D2546" s="504" t="s">
        <v>7089</v>
      </c>
      <c r="E2546" s="39" t="s">
        <v>7090</v>
      </c>
      <c r="F2546" s="504" t="s">
        <v>2215</v>
      </c>
      <c r="G2546" s="504" t="s">
        <v>2202</v>
      </c>
      <c r="H2546" s="504">
        <v>3</v>
      </c>
      <c r="I2546" s="39"/>
      <c r="J2546" s="76" t="s">
        <v>2195</v>
      </c>
      <c r="K2546" s="76">
        <v>19</v>
      </c>
      <c r="L2546" s="10" t="s">
        <v>7044</v>
      </c>
      <c r="M2546" s="556" t="s">
        <v>7091</v>
      </c>
    </row>
    <row r="2547" spans="1:13" hidden="1">
      <c r="A2547" s="39" t="s">
        <v>7043</v>
      </c>
      <c r="B2547" s="536" t="s">
        <v>7092</v>
      </c>
      <c r="C2547" s="39"/>
      <c r="D2547" s="504" t="s">
        <v>7092</v>
      </c>
      <c r="E2547" s="39" t="s">
        <v>7093</v>
      </c>
      <c r="F2547" s="504" t="s">
        <v>2215</v>
      </c>
      <c r="G2547" s="504" t="s">
        <v>2455</v>
      </c>
      <c r="H2547" s="504">
        <v>1</v>
      </c>
      <c r="I2547" s="39"/>
      <c r="J2547" s="76" t="s">
        <v>2195</v>
      </c>
      <c r="K2547" s="76">
        <v>20</v>
      </c>
      <c r="L2547" s="10" t="s">
        <v>7044</v>
      </c>
      <c r="M2547" s="555" t="s">
        <v>7094</v>
      </c>
    </row>
    <row r="2548" spans="1:13" hidden="1">
      <c r="A2548" s="39" t="s">
        <v>7043</v>
      </c>
      <c r="B2548" s="536" t="s">
        <v>7095</v>
      </c>
      <c r="C2548" s="39"/>
      <c r="D2548" s="504" t="s">
        <v>7095</v>
      </c>
      <c r="E2548" s="39" t="s">
        <v>7096</v>
      </c>
      <c r="F2548" s="504" t="s">
        <v>2215</v>
      </c>
      <c r="G2548" s="504" t="s">
        <v>2202</v>
      </c>
      <c r="H2548" s="504">
        <v>16</v>
      </c>
      <c r="I2548" s="39"/>
      <c r="J2548" s="76" t="s">
        <v>2195</v>
      </c>
      <c r="K2548" s="504">
        <v>21</v>
      </c>
      <c r="L2548" s="10" t="s">
        <v>7044</v>
      </c>
      <c r="M2548" s="554" t="s">
        <v>7097</v>
      </c>
    </row>
    <row r="2549" spans="1:13" hidden="1">
      <c r="A2549" s="39" t="s">
        <v>7043</v>
      </c>
      <c r="B2549" s="536" t="s">
        <v>3548</v>
      </c>
      <c r="C2549" s="39"/>
      <c r="D2549" s="504" t="s">
        <v>3548</v>
      </c>
      <c r="E2549" s="39" t="s">
        <v>3549</v>
      </c>
      <c r="F2549" s="504" t="s">
        <v>2215</v>
      </c>
      <c r="G2549" s="504" t="s">
        <v>2202</v>
      </c>
      <c r="H2549" s="504">
        <v>16</v>
      </c>
      <c r="I2549" s="39"/>
      <c r="J2549" s="76" t="s">
        <v>2195</v>
      </c>
      <c r="K2549" s="504">
        <v>22</v>
      </c>
      <c r="L2549" s="10" t="s">
        <v>7044</v>
      </c>
      <c r="M2549" s="554" t="s">
        <v>7098</v>
      </c>
    </row>
    <row r="2550" spans="1:13" hidden="1">
      <c r="A2550" s="39" t="s">
        <v>7043</v>
      </c>
      <c r="B2550" s="536" t="s">
        <v>7099</v>
      </c>
      <c r="C2550" s="39"/>
      <c r="D2550" s="504" t="s">
        <v>7099</v>
      </c>
      <c r="E2550" s="39" t="s">
        <v>7100</v>
      </c>
      <c r="F2550" s="504" t="s">
        <v>2215</v>
      </c>
      <c r="G2550" s="504" t="s">
        <v>2202</v>
      </c>
      <c r="H2550" s="504">
        <v>12</v>
      </c>
      <c r="I2550" s="39"/>
      <c r="J2550" s="76" t="s">
        <v>2195</v>
      </c>
      <c r="K2550" s="76">
        <v>23</v>
      </c>
      <c r="L2550" s="10" t="s">
        <v>7044</v>
      </c>
      <c r="M2550" s="554" t="s">
        <v>7101</v>
      </c>
    </row>
    <row r="2551" spans="1:13" hidden="1">
      <c r="A2551" s="39" t="s">
        <v>7043</v>
      </c>
      <c r="B2551" s="536" t="s">
        <v>3891</v>
      </c>
      <c r="C2551" s="39"/>
      <c r="D2551" s="504" t="s">
        <v>3891</v>
      </c>
      <c r="E2551" s="39" t="s">
        <v>7102</v>
      </c>
      <c r="F2551" s="504" t="s">
        <v>2215</v>
      </c>
      <c r="G2551" s="504" t="s">
        <v>2194</v>
      </c>
      <c r="H2551" s="504">
        <v>10</v>
      </c>
      <c r="I2551" s="39"/>
      <c r="J2551" s="76" t="s">
        <v>2195</v>
      </c>
      <c r="K2551" s="76">
        <v>24</v>
      </c>
      <c r="L2551" s="10" t="s">
        <v>7044</v>
      </c>
      <c r="M2551" s="554" t="s">
        <v>7103</v>
      </c>
    </row>
    <row r="2552" spans="1:13" hidden="1">
      <c r="A2552" s="39" t="s">
        <v>7043</v>
      </c>
      <c r="B2552" s="536" t="s">
        <v>7104</v>
      </c>
      <c r="C2552" s="39"/>
      <c r="D2552" s="504" t="s">
        <v>7104</v>
      </c>
      <c r="E2552" s="39" t="s">
        <v>7105</v>
      </c>
      <c r="F2552" s="504" t="s">
        <v>2215</v>
      </c>
      <c r="G2552" s="504" t="s">
        <v>2202</v>
      </c>
      <c r="H2552" s="504">
        <v>6</v>
      </c>
      <c r="I2552" s="39"/>
      <c r="J2552" s="76" t="s">
        <v>2195</v>
      </c>
      <c r="K2552" s="504">
        <v>25</v>
      </c>
      <c r="L2552" s="10" t="s">
        <v>7044</v>
      </c>
      <c r="M2552" s="554" t="s">
        <v>7106</v>
      </c>
    </row>
    <row r="2553" spans="1:13" hidden="1">
      <c r="A2553" s="39" t="s">
        <v>7043</v>
      </c>
      <c r="B2553" s="536"/>
      <c r="C2553" s="39"/>
      <c r="D2553" s="504"/>
      <c r="E2553" s="39" t="s">
        <v>7107</v>
      </c>
      <c r="F2553" s="504" t="s">
        <v>2215</v>
      </c>
      <c r="G2553" s="504" t="s">
        <v>2202</v>
      </c>
      <c r="H2553" s="504">
        <v>3</v>
      </c>
      <c r="I2553" s="39"/>
      <c r="J2553" s="76" t="s">
        <v>2195</v>
      </c>
      <c r="K2553" s="504">
        <v>26</v>
      </c>
      <c r="L2553" s="10" t="s">
        <v>7044</v>
      </c>
      <c r="M2553" s="554" t="s">
        <v>7108</v>
      </c>
    </row>
    <row r="2554" spans="1:13" hidden="1">
      <c r="A2554" s="39" t="s">
        <v>7043</v>
      </c>
      <c r="B2554" s="536" t="s">
        <v>7109</v>
      </c>
      <c r="C2554" s="39"/>
      <c r="D2554" s="504" t="s">
        <v>7109</v>
      </c>
      <c r="E2554" s="39" t="s">
        <v>7110</v>
      </c>
      <c r="F2554" s="504" t="s">
        <v>2215</v>
      </c>
      <c r="G2554" s="504" t="s">
        <v>2202</v>
      </c>
      <c r="H2554" s="504">
        <v>8</v>
      </c>
      <c r="I2554" s="39"/>
      <c r="J2554" s="76" t="s">
        <v>2195</v>
      </c>
      <c r="K2554" s="76">
        <v>27</v>
      </c>
      <c r="L2554" s="10" t="s">
        <v>7044</v>
      </c>
      <c r="M2554" s="554" t="s">
        <v>7111</v>
      </c>
    </row>
    <row r="2555" spans="1:13" hidden="1">
      <c r="A2555" s="39" t="s">
        <v>7043</v>
      </c>
      <c r="B2555" s="536" t="s">
        <v>7112</v>
      </c>
      <c r="C2555" s="39"/>
      <c r="D2555" s="504" t="s">
        <v>7112</v>
      </c>
      <c r="E2555" s="39" t="s">
        <v>7113</v>
      </c>
      <c r="F2555" s="504" t="s">
        <v>2215</v>
      </c>
      <c r="G2555" s="504" t="s">
        <v>2202</v>
      </c>
      <c r="H2555" s="504">
        <v>1</v>
      </c>
      <c r="I2555" s="39"/>
      <c r="J2555" s="76" t="s">
        <v>2195</v>
      </c>
      <c r="K2555" s="76">
        <v>28</v>
      </c>
      <c r="L2555" s="10" t="s">
        <v>7044</v>
      </c>
      <c r="M2555" s="554" t="s">
        <v>7114</v>
      </c>
    </row>
    <row r="2556" spans="1:13" hidden="1">
      <c r="A2556" s="39" t="s">
        <v>7043</v>
      </c>
      <c r="B2556" s="536" t="s">
        <v>7115</v>
      </c>
      <c r="C2556" s="39"/>
      <c r="D2556" s="504" t="s">
        <v>7115</v>
      </c>
      <c r="E2556" s="39" t="s">
        <v>7116</v>
      </c>
      <c r="F2556" s="504" t="s">
        <v>2193</v>
      </c>
      <c r="G2556" s="504" t="s">
        <v>2455</v>
      </c>
      <c r="H2556" s="504">
        <v>7</v>
      </c>
      <c r="I2556" s="39"/>
      <c r="J2556" s="76" t="s">
        <v>2195</v>
      </c>
      <c r="K2556" s="504">
        <v>29</v>
      </c>
      <c r="L2556" s="10" t="s">
        <v>7044</v>
      </c>
      <c r="M2556" s="554" t="s">
        <v>7117</v>
      </c>
    </row>
    <row r="2557" spans="1:13" hidden="1">
      <c r="A2557" s="39" t="s">
        <v>7043</v>
      </c>
      <c r="B2557" s="536" t="s">
        <v>5355</v>
      </c>
      <c r="C2557" s="39"/>
      <c r="D2557" s="504" t="s">
        <v>5355</v>
      </c>
      <c r="E2557" s="39" t="s">
        <v>5356</v>
      </c>
      <c r="F2557" s="504" t="s">
        <v>2215</v>
      </c>
      <c r="G2557" s="504" t="s">
        <v>2194</v>
      </c>
      <c r="H2557" s="504">
        <v>10</v>
      </c>
      <c r="I2557" s="39"/>
      <c r="J2557" s="76" t="s">
        <v>2195</v>
      </c>
      <c r="K2557" s="504">
        <v>30</v>
      </c>
      <c r="L2557" s="10" t="s">
        <v>7044</v>
      </c>
      <c r="M2557" s="554" t="s">
        <v>7118</v>
      </c>
    </row>
    <row r="2558" spans="1:13" hidden="1">
      <c r="A2558" s="39" t="s">
        <v>7043</v>
      </c>
      <c r="B2558" s="536" t="s">
        <v>7119</v>
      </c>
      <c r="C2558" s="39"/>
      <c r="D2558" s="504" t="s">
        <v>7119</v>
      </c>
      <c r="E2558" s="39" t="s">
        <v>7120</v>
      </c>
      <c r="F2558" s="504" t="s">
        <v>2215</v>
      </c>
      <c r="G2558" s="504" t="s">
        <v>2202</v>
      </c>
      <c r="H2558" s="504">
        <v>1</v>
      </c>
      <c r="I2558" s="39"/>
      <c r="J2558" s="76" t="s">
        <v>2195</v>
      </c>
      <c r="K2558" s="76">
        <v>31</v>
      </c>
      <c r="L2558" s="10" t="s">
        <v>7044</v>
      </c>
      <c r="M2558" s="554" t="s">
        <v>7121</v>
      </c>
    </row>
    <row r="2559" spans="1:13" hidden="1">
      <c r="A2559" s="39" t="s">
        <v>7043</v>
      </c>
      <c r="B2559" s="536" t="s">
        <v>7122</v>
      </c>
      <c r="C2559" s="39"/>
      <c r="D2559" s="504" t="s">
        <v>7122</v>
      </c>
      <c r="E2559" s="60" t="s">
        <v>7123</v>
      </c>
      <c r="F2559" s="504" t="s">
        <v>2215</v>
      </c>
      <c r="G2559" s="504" t="s">
        <v>2455</v>
      </c>
      <c r="H2559" s="504">
        <v>7</v>
      </c>
      <c r="I2559" s="39"/>
      <c r="J2559" s="76" t="s">
        <v>2195</v>
      </c>
      <c r="K2559" s="76">
        <v>32</v>
      </c>
      <c r="L2559" s="10" t="s">
        <v>7044</v>
      </c>
      <c r="M2559" s="554" t="s">
        <v>7124</v>
      </c>
    </row>
    <row r="2560" spans="1:13" hidden="1">
      <c r="A2560" s="39" t="s">
        <v>7043</v>
      </c>
      <c r="B2560" s="536" t="s">
        <v>7125</v>
      </c>
      <c r="C2560" s="39"/>
      <c r="D2560" s="504" t="s">
        <v>7125</v>
      </c>
      <c r="E2560" s="39" t="s">
        <v>7126</v>
      </c>
      <c r="F2560" s="504" t="s">
        <v>2215</v>
      </c>
      <c r="G2560" s="504" t="s">
        <v>2194</v>
      </c>
      <c r="H2560" s="504">
        <v>10</v>
      </c>
      <c r="I2560" s="39"/>
      <c r="J2560" s="76" t="s">
        <v>2195</v>
      </c>
      <c r="K2560" s="504">
        <v>33</v>
      </c>
      <c r="L2560" s="10" t="s">
        <v>7044</v>
      </c>
      <c r="M2560" s="554" t="s">
        <v>7127</v>
      </c>
    </row>
    <row r="2561" spans="1:13" hidden="1">
      <c r="A2561" s="39" t="s">
        <v>7043</v>
      </c>
      <c r="B2561" s="536" t="s">
        <v>7128</v>
      </c>
      <c r="C2561" s="39"/>
      <c r="D2561" s="504" t="s">
        <v>7128</v>
      </c>
      <c r="E2561" s="39" t="s">
        <v>7129</v>
      </c>
      <c r="F2561" s="504" t="s">
        <v>2215</v>
      </c>
      <c r="G2561" s="504" t="s">
        <v>2202</v>
      </c>
      <c r="H2561" s="504">
        <v>6</v>
      </c>
      <c r="I2561" s="39"/>
      <c r="J2561" s="76" t="s">
        <v>2195</v>
      </c>
      <c r="K2561" s="504">
        <v>34</v>
      </c>
      <c r="L2561" s="10" t="s">
        <v>7044</v>
      </c>
      <c r="M2561" s="554" t="s">
        <v>7130</v>
      </c>
    </row>
    <row r="2562" spans="1:13" hidden="1">
      <c r="A2562" s="39" t="s">
        <v>7043</v>
      </c>
      <c r="B2562" s="536" t="s">
        <v>7131</v>
      </c>
      <c r="C2562" s="39"/>
      <c r="D2562" s="504" t="s">
        <v>7131</v>
      </c>
      <c r="E2562" s="39" t="s">
        <v>7132</v>
      </c>
      <c r="F2562" s="504" t="s">
        <v>2215</v>
      </c>
      <c r="G2562" s="504" t="s">
        <v>2202</v>
      </c>
      <c r="H2562" s="504">
        <v>8</v>
      </c>
      <c r="I2562" s="39"/>
      <c r="J2562" s="76" t="s">
        <v>2195</v>
      </c>
      <c r="K2562" s="76">
        <v>35</v>
      </c>
      <c r="L2562" s="10" t="s">
        <v>7044</v>
      </c>
      <c r="M2562" s="554" t="s">
        <v>7133</v>
      </c>
    </row>
    <row r="2563" spans="1:13" hidden="1">
      <c r="A2563" s="39" t="s">
        <v>7043</v>
      </c>
      <c r="B2563" s="536" t="s">
        <v>7134</v>
      </c>
      <c r="C2563" s="39"/>
      <c r="D2563" s="504" t="s">
        <v>7134</v>
      </c>
      <c r="E2563" s="39" t="s">
        <v>7135</v>
      </c>
      <c r="F2563" s="504" t="s">
        <v>2215</v>
      </c>
      <c r="G2563" s="504" t="s">
        <v>2455</v>
      </c>
      <c r="H2563" s="504">
        <v>7</v>
      </c>
      <c r="I2563" s="39"/>
      <c r="J2563" s="76" t="s">
        <v>2195</v>
      </c>
      <c r="K2563" s="76">
        <v>36</v>
      </c>
      <c r="L2563" s="10" t="s">
        <v>7044</v>
      </c>
      <c r="M2563" s="554" t="s">
        <v>7136</v>
      </c>
    </row>
    <row r="2564" spans="1:13" hidden="1">
      <c r="A2564" s="39" t="s">
        <v>7043</v>
      </c>
      <c r="B2564" s="536" t="s">
        <v>7137</v>
      </c>
      <c r="C2564" s="39"/>
      <c r="D2564" s="504" t="s">
        <v>7137</v>
      </c>
      <c r="E2564" s="39" t="s">
        <v>7138</v>
      </c>
      <c r="F2564" s="504" t="s">
        <v>2215</v>
      </c>
      <c r="G2564" s="504" t="s">
        <v>2455</v>
      </c>
      <c r="H2564" s="504">
        <v>7</v>
      </c>
      <c r="I2564" s="39"/>
      <c r="J2564" s="76" t="s">
        <v>2195</v>
      </c>
      <c r="K2564" s="504">
        <v>37</v>
      </c>
      <c r="L2564" s="10" t="s">
        <v>7044</v>
      </c>
      <c r="M2564" s="554" t="s">
        <v>7139</v>
      </c>
    </row>
    <row r="2565" spans="1:13" hidden="1">
      <c r="A2565" s="39" t="s">
        <v>7043</v>
      </c>
      <c r="B2565" s="536" t="s">
        <v>7140</v>
      </c>
      <c r="C2565" s="39"/>
      <c r="D2565" s="504" t="s">
        <v>7140</v>
      </c>
      <c r="E2565" s="39" t="s">
        <v>7141</v>
      </c>
      <c r="F2565" s="504" t="s">
        <v>2215</v>
      </c>
      <c r="G2565" s="504" t="s">
        <v>2194</v>
      </c>
      <c r="H2565" s="504">
        <v>10</v>
      </c>
      <c r="I2565" s="39"/>
      <c r="J2565" s="76" t="s">
        <v>2195</v>
      </c>
      <c r="K2565" s="504">
        <v>38</v>
      </c>
      <c r="L2565" s="10" t="s">
        <v>7044</v>
      </c>
      <c r="M2565" s="554" t="s">
        <v>7142</v>
      </c>
    </row>
    <row r="2566" spans="1:13" hidden="1">
      <c r="A2566" s="39" t="s">
        <v>7043</v>
      </c>
      <c r="B2566" s="536" t="s">
        <v>7143</v>
      </c>
      <c r="C2566" s="39"/>
      <c r="D2566" s="504" t="s">
        <v>7143</v>
      </c>
      <c r="E2566" s="39" t="s">
        <v>7144</v>
      </c>
      <c r="F2566" s="504" t="s">
        <v>2215</v>
      </c>
      <c r="G2566" s="504" t="s">
        <v>2202</v>
      </c>
      <c r="H2566" s="504">
        <v>6</v>
      </c>
      <c r="I2566" s="39"/>
      <c r="J2566" s="76" t="s">
        <v>2195</v>
      </c>
      <c r="K2566" s="76">
        <v>39</v>
      </c>
      <c r="L2566" s="10" t="s">
        <v>7044</v>
      </c>
      <c r="M2566" s="554" t="s">
        <v>7145</v>
      </c>
    </row>
    <row r="2567" spans="1:13" hidden="1">
      <c r="A2567" s="39" t="s">
        <v>7043</v>
      </c>
      <c r="B2567" s="536" t="s">
        <v>7146</v>
      </c>
      <c r="C2567" s="39"/>
      <c r="D2567" s="504" t="s">
        <v>7146</v>
      </c>
      <c r="E2567" s="39" t="s">
        <v>7147</v>
      </c>
      <c r="F2567" s="504" t="s">
        <v>2215</v>
      </c>
      <c r="G2567" s="504" t="s">
        <v>2202</v>
      </c>
      <c r="H2567" s="504">
        <v>8</v>
      </c>
      <c r="I2567" s="39"/>
      <c r="J2567" s="76" t="s">
        <v>2195</v>
      </c>
      <c r="K2567" s="76">
        <v>40</v>
      </c>
      <c r="L2567" s="10" t="s">
        <v>7044</v>
      </c>
      <c r="M2567" s="554" t="s">
        <v>7148</v>
      </c>
    </row>
    <row r="2568" spans="1:13" hidden="1">
      <c r="A2568" s="39" t="s">
        <v>7043</v>
      </c>
      <c r="B2568" s="536" t="s">
        <v>7149</v>
      </c>
      <c r="C2568" s="39"/>
      <c r="D2568" s="504" t="s">
        <v>7149</v>
      </c>
      <c r="E2568" s="39" t="s">
        <v>7150</v>
      </c>
      <c r="F2568" s="504" t="s">
        <v>2215</v>
      </c>
      <c r="G2568" s="504" t="s">
        <v>2455</v>
      </c>
      <c r="H2568" s="504">
        <v>7</v>
      </c>
      <c r="I2568" s="39"/>
      <c r="J2568" s="76" t="s">
        <v>2195</v>
      </c>
      <c r="K2568" s="504">
        <v>41</v>
      </c>
      <c r="L2568" s="10" t="s">
        <v>7044</v>
      </c>
      <c r="M2568" s="554" t="s">
        <v>7151</v>
      </c>
    </row>
    <row r="2569" spans="1:13" hidden="1">
      <c r="A2569" s="39" t="s">
        <v>7043</v>
      </c>
      <c r="B2569" s="536" t="s">
        <v>7152</v>
      </c>
      <c r="C2569" s="39"/>
      <c r="D2569" s="504" t="s">
        <v>7152</v>
      </c>
      <c r="E2569" s="39" t="s">
        <v>7153</v>
      </c>
      <c r="F2569" s="504" t="s">
        <v>2215</v>
      </c>
      <c r="G2569" s="504" t="s">
        <v>2194</v>
      </c>
      <c r="H2569" s="504">
        <v>10</v>
      </c>
      <c r="I2569" s="39"/>
      <c r="J2569" s="76" t="s">
        <v>2195</v>
      </c>
      <c r="K2569" s="504">
        <v>42</v>
      </c>
      <c r="L2569" s="10" t="s">
        <v>7044</v>
      </c>
      <c r="M2569" s="554" t="s">
        <v>7154</v>
      </c>
    </row>
    <row r="2570" spans="1:13" hidden="1">
      <c r="A2570" s="39" t="s">
        <v>7043</v>
      </c>
      <c r="B2570" s="536" t="s">
        <v>7155</v>
      </c>
      <c r="C2570" s="39"/>
      <c r="D2570" s="504" t="s">
        <v>7155</v>
      </c>
      <c r="E2570" s="39" t="s">
        <v>7156</v>
      </c>
      <c r="F2570" s="504" t="s">
        <v>2215</v>
      </c>
      <c r="G2570" s="504" t="s">
        <v>2202</v>
      </c>
      <c r="H2570" s="504">
        <v>6</v>
      </c>
      <c r="I2570" s="39"/>
      <c r="J2570" s="76" t="s">
        <v>2195</v>
      </c>
      <c r="K2570" s="76">
        <v>43</v>
      </c>
      <c r="L2570" s="10" t="s">
        <v>7044</v>
      </c>
      <c r="M2570" s="554" t="s">
        <v>7157</v>
      </c>
    </row>
    <row r="2571" spans="1:13" hidden="1">
      <c r="A2571" s="39" t="s">
        <v>7043</v>
      </c>
      <c r="B2571" s="536" t="s">
        <v>7158</v>
      </c>
      <c r="C2571" s="39"/>
      <c r="D2571" s="504" t="s">
        <v>7158</v>
      </c>
      <c r="E2571" s="39" t="s">
        <v>7159</v>
      </c>
      <c r="F2571" s="504" t="s">
        <v>2215</v>
      </c>
      <c r="G2571" s="504" t="s">
        <v>2202</v>
      </c>
      <c r="H2571" s="504">
        <v>8</v>
      </c>
      <c r="I2571" s="39"/>
      <c r="J2571" s="76" t="s">
        <v>2195</v>
      </c>
      <c r="K2571" s="76">
        <v>44</v>
      </c>
      <c r="L2571" s="10" t="s">
        <v>7044</v>
      </c>
      <c r="M2571" s="554" t="s">
        <v>7160</v>
      </c>
    </row>
    <row r="2572" spans="1:13" hidden="1">
      <c r="A2572" s="39" t="s">
        <v>7043</v>
      </c>
      <c r="B2572" s="536" t="s">
        <v>7161</v>
      </c>
      <c r="C2572" s="39"/>
      <c r="D2572" s="504" t="s">
        <v>7161</v>
      </c>
      <c r="E2572" s="60" t="s">
        <v>7162</v>
      </c>
      <c r="F2572" s="504" t="s">
        <v>2215</v>
      </c>
      <c r="G2572" s="504" t="s">
        <v>2231</v>
      </c>
      <c r="H2572" s="504" t="s">
        <v>7163</v>
      </c>
      <c r="I2572" s="39"/>
      <c r="J2572" s="76" t="s">
        <v>2195</v>
      </c>
      <c r="K2572" s="504">
        <v>45</v>
      </c>
      <c r="L2572" s="10" t="s">
        <v>7044</v>
      </c>
      <c r="M2572" s="554" t="s">
        <v>7164</v>
      </c>
    </row>
    <row r="2573" spans="1:13" hidden="1">
      <c r="A2573" s="39" t="s">
        <v>7043</v>
      </c>
      <c r="B2573" s="536" t="s">
        <v>7165</v>
      </c>
      <c r="C2573" s="39"/>
      <c r="D2573" s="504" t="s">
        <v>7165</v>
      </c>
      <c r="E2573" s="39" t="s">
        <v>7166</v>
      </c>
      <c r="F2573" s="504" t="s">
        <v>2215</v>
      </c>
      <c r="G2573" s="504" t="s">
        <v>2455</v>
      </c>
      <c r="H2573" s="504">
        <v>4</v>
      </c>
      <c r="I2573" s="39"/>
      <c r="J2573" s="76" t="s">
        <v>2195</v>
      </c>
      <c r="K2573" s="504">
        <v>46</v>
      </c>
      <c r="L2573" s="10" t="s">
        <v>7044</v>
      </c>
      <c r="M2573" s="554" t="s">
        <v>7167</v>
      </c>
    </row>
    <row r="2574" spans="1:13" hidden="1">
      <c r="A2574" s="39" t="s">
        <v>7043</v>
      </c>
      <c r="B2574" s="536" t="s">
        <v>3822</v>
      </c>
      <c r="C2574" s="39"/>
      <c r="D2574" s="504" t="s">
        <v>3822</v>
      </c>
      <c r="E2574" s="39" t="s">
        <v>3823</v>
      </c>
      <c r="F2574" s="504" t="s">
        <v>2215</v>
      </c>
      <c r="G2574" s="504" t="s">
        <v>2194</v>
      </c>
      <c r="H2574" s="504">
        <v>10</v>
      </c>
      <c r="I2574" s="39"/>
      <c r="J2574" s="76" t="s">
        <v>2195</v>
      </c>
      <c r="K2574" s="76">
        <v>47</v>
      </c>
      <c r="L2574" s="10" t="s">
        <v>7044</v>
      </c>
      <c r="M2574" s="554" t="s">
        <v>7168</v>
      </c>
    </row>
    <row r="2575" spans="1:13" hidden="1">
      <c r="A2575" s="39" t="s">
        <v>7043</v>
      </c>
      <c r="B2575" s="536" t="s">
        <v>7169</v>
      </c>
      <c r="C2575" s="39"/>
      <c r="D2575" s="504" t="s">
        <v>7169</v>
      </c>
      <c r="E2575" s="39" t="s">
        <v>7170</v>
      </c>
      <c r="F2575" s="504" t="s">
        <v>2215</v>
      </c>
      <c r="G2575" s="504" t="s">
        <v>2231</v>
      </c>
      <c r="H2575" s="504" t="s">
        <v>7163</v>
      </c>
      <c r="I2575" s="39"/>
      <c r="J2575" s="76" t="s">
        <v>2195</v>
      </c>
      <c r="K2575" s="76">
        <v>48</v>
      </c>
      <c r="L2575" s="10" t="s">
        <v>7044</v>
      </c>
      <c r="M2575" s="554" t="s">
        <v>7171</v>
      </c>
    </row>
    <row r="2576" spans="1:13" hidden="1">
      <c r="A2576" s="39" t="s">
        <v>7043</v>
      </c>
      <c r="B2576" s="536" t="s">
        <v>4605</v>
      </c>
      <c r="C2576" s="39"/>
      <c r="D2576" s="504" t="s">
        <v>4605</v>
      </c>
      <c r="E2576" s="39" t="s">
        <v>4606</v>
      </c>
      <c r="F2576" s="504" t="s">
        <v>2215</v>
      </c>
      <c r="G2576" s="504" t="s">
        <v>2231</v>
      </c>
      <c r="H2576" s="504" t="s">
        <v>7163</v>
      </c>
      <c r="I2576" s="39"/>
      <c r="J2576" s="76" t="s">
        <v>2195</v>
      </c>
      <c r="K2576" s="504">
        <v>49</v>
      </c>
      <c r="L2576" s="10" t="s">
        <v>7044</v>
      </c>
      <c r="M2576" s="554" t="s">
        <v>7172</v>
      </c>
    </row>
    <row r="2577" spans="1:13" hidden="1">
      <c r="A2577" s="39" t="s">
        <v>7043</v>
      </c>
      <c r="B2577" s="536" t="s">
        <v>7173</v>
      </c>
      <c r="C2577" s="39"/>
      <c r="D2577" s="504" t="s">
        <v>7173</v>
      </c>
      <c r="E2577" s="39" t="s">
        <v>7174</v>
      </c>
      <c r="F2577" s="504" t="s">
        <v>2215</v>
      </c>
      <c r="G2577" s="504" t="s">
        <v>2455</v>
      </c>
      <c r="H2577" s="504">
        <v>4</v>
      </c>
      <c r="I2577" s="39"/>
      <c r="J2577" s="76" t="s">
        <v>2195</v>
      </c>
      <c r="K2577" s="504">
        <v>50</v>
      </c>
      <c r="L2577" s="10" t="s">
        <v>7044</v>
      </c>
      <c r="M2577" s="554" t="s">
        <v>7175</v>
      </c>
    </row>
    <row r="2578" spans="1:13" hidden="1">
      <c r="A2578" s="39" t="s">
        <v>7043</v>
      </c>
      <c r="B2578" s="536" t="s">
        <v>7176</v>
      </c>
      <c r="C2578" s="39"/>
      <c r="D2578" s="504" t="s">
        <v>7176</v>
      </c>
      <c r="E2578" s="39" t="s">
        <v>7177</v>
      </c>
      <c r="F2578" s="504" t="s">
        <v>2215</v>
      </c>
      <c r="G2578" s="504" t="s">
        <v>2194</v>
      </c>
      <c r="H2578" s="504">
        <v>10</v>
      </c>
      <c r="I2578" s="39"/>
      <c r="J2578" s="76" t="s">
        <v>2195</v>
      </c>
      <c r="K2578" s="76">
        <v>51</v>
      </c>
      <c r="L2578" s="10" t="s">
        <v>7044</v>
      </c>
      <c r="M2578" s="554" t="s">
        <v>7178</v>
      </c>
    </row>
    <row r="2579" spans="1:13" hidden="1">
      <c r="A2579" s="39" t="s">
        <v>7043</v>
      </c>
      <c r="B2579" s="536" t="s">
        <v>7179</v>
      </c>
      <c r="C2579" s="39"/>
      <c r="D2579" s="504" t="s">
        <v>7179</v>
      </c>
      <c r="E2579" s="40" t="s">
        <v>7180</v>
      </c>
      <c r="F2579" s="504" t="s">
        <v>2215</v>
      </c>
      <c r="G2579" s="504" t="s">
        <v>2231</v>
      </c>
      <c r="H2579" s="504" t="s">
        <v>7163</v>
      </c>
      <c r="I2579" s="39"/>
      <c r="J2579" s="76" t="s">
        <v>2195</v>
      </c>
      <c r="K2579" s="76">
        <v>52</v>
      </c>
      <c r="L2579" s="10" t="s">
        <v>7044</v>
      </c>
      <c r="M2579" s="554" t="s">
        <v>7181</v>
      </c>
    </row>
    <row r="2580" spans="1:13" hidden="1">
      <c r="A2580" s="39" t="s">
        <v>7043</v>
      </c>
      <c r="B2580" s="536" t="s">
        <v>7182</v>
      </c>
      <c r="C2580" s="39"/>
      <c r="D2580" s="504" t="s">
        <v>7182</v>
      </c>
      <c r="E2580" s="40" t="s">
        <v>7183</v>
      </c>
      <c r="F2580" s="504" t="s">
        <v>2215</v>
      </c>
      <c r="G2580" s="504" t="s">
        <v>2455</v>
      </c>
      <c r="H2580" s="504">
        <v>4</v>
      </c>
      <c r="I2580" s="39"/>
      <c r="J2580" s="76" t="s">
        <v>2195</v>
      </c>
      <c r="K2580" s="504">
        <v>53</v>
      </c>
      <c r="L2580" s="10" t="s">
        <v>7044</v>
      </c>
      <c r="M2580" s="554" t="s">
        <v>7184</v>
      </c>
    </row>
    <row r="2581" spans="1:13" hidden="1">
      <c r="A2581" s="39" t="s">
        <v>7043</v>
      </c>
      <c r="B2581" s="536" t="s">
        <v>7185</v>
      </c>
      <c r="C2581" s="39"/>
      <c r="D2581" s="504" t="s">
        <v>7185</v>
      </c>
      <c r="E2581" s="513" t="s">
        <v>7186</v>
      </c>
      <c r="F2581" s="504" t="s">
        <v>2215</v>
      </c>
      <c r="G2581" s="504" t="s">
        <v>2231</v>
      </c>
      <c r="H2581" s="504" t="s">
        <v>7163</v>
      </c>
      <c r="I2581" s="39"/>
      <c r="J2581" s="76" t="s">
        <v>2195</v>
      </c>
      <c r="K2581" s="504">
        <v>54</v>
      </c>
      <c r="L2581" s="10" t="s">
        <v>7044</v>
      </c>
      <c r="M2581" s="554" t="s">
        <v>7187</v>
      </c>
    </row>
    <row r="2582" spans="1:13" hidden="1">
      <c r="A2582" s="39" t="s">
        <v>7043</v>
      </c>
      <c r="B2582" s="536" t="s">
        <v>7188</v>
      </c>
      <c r="C2582" s="39"/>
      <c r="D2582" s="504" t="s">
        <v>7188</v>
      </c>
      <c r="E2582" s="513" t="s">
        <v>7189</v>
      </c>
      <c r="F2582" s="504" t="s">
        <v>2215</v>
      </c>
      <c r="G2582" s="504" t="s">
        <v>2455</v>
      </c>
      <c r="H2582" s="504">
        <v>4</v>
      </c>
      <c r="I2582" s="39"/>
      <c r="J2582" s="76" t="s">
        <v>2195</v>
      </c>
      <c r="K2582" s="76">
        <v>55</v>
      </c>
      <c r="L2582" s="10" t="s">
        <v>7044</v>
      </c>
      <c r="M2582" s="554" t="s">
        <v>7190</v>
      </c>
    </row>
    <row r="2583" spans="1:13" hidden="1">
      <c r="A2583" s="39" t="s">
        <v>7043</v>
      </c>
      <c r="B2583" s="536"/>
      <c r="C2583" s="39"/>
      <c r="D2583" s="504"/>
      <c r="E2583" s="40" t="s">
        <v>7191</v>
      </c>
      <c r="F2583" s="504" t="s">
        <v>2215</v>
      </c>
      <c r="G2583" s="504" t="s">
        <v>2231</v>
      </c>
      <c r="H2583" s="504" t="s">
        <v>7163</v>
      </c>
      <c r="I2583" s="39"/>
      <c r="J2583" s="76" t="s">
        <v>2195</v>
      </c>
      <c r="K2583" s="76">
        <v>56</v>
      </c>
      <c r="L2583" s="10" t="s">
        <v>7044</v>
      </c>
      <c r="M2583" s="554" t="s">
        <v>7192</v>
      </c>
    </row>
    <row r="2584" spans="1:13" hidden="1">
      <c r="A2584" s="39" t="s">
        <v>7043</v>
      </c>
      <c r="B2584" s="536"/>
      <c r="C2584" s="39"/>
      <c r="D2584" s="504"/>
      <c r="E2584" s="40" t="s">
        <v>7193</v>
      </c>
      <c r="F2584" s="504" t="s">
        <v>2215</v>
      </c>
      <c r="G2584" s="504" t="s">
        <v>2455</v>
      </c>
      <c r="H2584" s="504">
        <v>4</v>
      </c>
      <c r="I2584" s="39"/>
      <c r="J2584" s="76" t="s">
        <v>2195</v>
      </c>
      <c r="K2584" s="504">
        <v>57</v>
      </c>
      <c r="L2584" s="10" t="s">
        <v>7044</v>
      </c>
      <c r="M2584" s="554" t="s">
        <v>7194</v>
      </c>
    </row>
    <row r="2585" spans="1:13" hidden="1">
      <c r="A2585" s="39" t="s">
        <v>7043</v>
      </c>
      <c r="B2585" s="536" t="s">
        <v>7195</v>
      </c>
      <c r="C2585" s="39"/>
      <c r="D2585" s="504" t="s">
        <v>7195</v>
      </c>
      <c r="E2585" s="39" t="s">
        <v>7196</v>
      </c>
      <c r="F2585" s="504" t="s">
        <v>2215</v>
      </c>
      <c r="G2585" s="504" t="s">
        <v>2194</v>
      </c>
      <c r="H2585" s="504">
        <v>10</v>
      </c>
      <c r="I2585" s="39"/>
      <c r="J2585" s="76" t="s">
        <v>2195</v>
      </c>
      <c r="K2585" s="504">
        <v>58</v>
      </c>
      <c r="L2585" s="10" t="s">
        <v>7044</v>
      </c>
      <c r="M2585" s="554" t="s">
        <v>7197</v>
      </c>
    </row>
    <row r="2586" spans="1:13" hidden="1">
      <c r="A2586" s="39" t="s">
        <v>7043</v>
      </c>
      <c r="B2586" s="536" t="s">
        <v>7198</v>
      </c>
      <c r="C2586" s="39"/>
      <c r="D2586" s="504" t="s">
        <v>7198</v>
      </c>
      <c r="E2586" s="39" t="s">
        <v>7199</v>
      </c>
      <c r="F2586" s="504" t="s">
        <v>2215</v>
      </c>
      <c r="G2586" s="504" t="s">
        <v>2231</v>
      </c>
      <c r="H2586" s="504" t="s">
        <v>7163</v>
      </c>
      <c r="I2586" s="39"/>
      <c r="J2586" s="76" t="s">
        <v>2195</v>
      </c>
      <c r="K2586" s="76">
        <v>59</v>
      </c>
      <c r="L2586" s="10" t="s">
        <v>7044</v>
      </c>
      <c r="M2586" s="554" t="s">
        <v>7200</v>
      </c>
    </row>
    <row r="2587" spans="1:13" hidden="1">
      <c r="A2587" s="39" t="s">
        <v>7043</v>
      </c>
      <c r="B2587" s="536" t="s">
        <v>7201</v>
      </c>
      <c r="C2587" s="39"/>
      <c r="D2587" s="504" t="s">
        <v>7201</v>
      </c>
      <c r="E2587" s="39" t="s">
        <v>7202</v>
      </c>
      <c r="F2587" s="504" t="s">
        <v>2215</v>
      </c>
      <c r="G2587" s="504" t="s">
        <v>2455</v>
      </c>
      <c r="H2587" s="504">
        <v>4</v>
      </c>
      <c r="I2587" s="39"/>
      <c r="J2587" s="76" t="s">
        <v>2195</v>
      </c>
      <c r="K2587" s="76">
        <v>60</v>
      </c>
      <c r="L2587" s="10" t="s">
        <v>7044</v>
      </c>
      <c r="M2587" s="554" t="s">
        <v>7203</v>
      </c>
    </row>
    <row r="2588" spans="1:13" hidden="1">
      <c r="A2588" s="39" t="s">
        <v>7043</v>
      </c>
      <c r="B2588" s="536" t="s">
        <v>7204</v>
      </c>
      <c r="C2588" s="39"/>
      <c r="D2588" s="504" t="s">
        <v>7204</v>
      </c>
      <c r="E2588" s="39" t="s">
        <v>7205</v>
      </c>
      <c r="F2588" s="504" t="s">
        <v>2215</v>
      </c>
      <c r="G2588" s="504" t="s">
        <v>2455</v>
      </c>
      <c r="H2588" s="504">
        <v>4</v>
      </c>
      <c r="I2588" s="39"/>
      <c r="J2588" s="76" t="s">
        <v>2195</v>
      </c>
      <c r="K2588" s="504">
        <v>61</v>
      </c>
      <c r="L2588" s="10" t="s">
        <v>7044</v>
      </c>
      <c r="M2588" s="554" t="s">
        <v>7206</v>
      </c>
    </row>
    <row r="2589" spans="1:13" hidden="1">
      <c r="A2589" s="39" t="s">
        <v>7043</v>
      </c>
      <c r="B2589" s="536"/>
      <c r="C2589" s="39"/>
      <c r="D2589" s="504"/>
      <c r="E2589" s="39" t="s">
        <v>7207</v>
      </c>
      <c r="F2589" s="504" t="s">
        <v>2215</v>
      </c>
      <c r="G2589" s="504" t="s">
        <v>2194</v>
      </c>
      <c r="H2589" s="504">
        <v>10</v>
      </c>
      <c r="I2589" s="39"/>
      <c r="J2589" s="76" t="s">
        <v>2195</v>
      </c>
      <c r="K2589" s="504">
        <v>62</v>
      </c>
      <c r="L2589" s="10" t="s">
        <v>7044</v>
      </c>
      <c r="M2589" s="554" t="s">
        <v>7208</v>
      </c>
    </row>
    <row r="2590" spans="1:13" hidden="1">
      <c r="A2590" s="39" t="s">
        <v>7043</v>
      </c>
      <c r="B2590" s="536"/>
      <c r="C2590" s="39"/>
      <c r="D2590" s="504"/>
      <c r="E2590" s="39" t="s">
        <v>7209</v>
      </c>
      <c r="F2590" s="504" t="s">
        <v>2215</v>
      </c>
      <c r="G2590" s="504" t="s">
        <v>2455</v>
      </c>
      <c r="H2590" s="504">
        <v>2</v>
      </c>
      <c r="I2590" s="39"/>
      <c r="J2590" s="76" t="s">
        <v>2195</v>
      </c>
      <c r="K2590" s="76">
        <v>63</v>
      </c>
      <c r="L2590" s="10" t="s">
        <v>7044</v>
      </c>
      <c r="M2590" s="554" t="s">
        <v>7210</v>
      </c>
    </row>
    <row r="2591" spans="1:13" hidden="1">
      <c r="A2591" s="39" t="s">
        <v>7043</v>
      </c>
      <c r="B2591" s="536" t="s">
        <v>7211</v>
      </c>
      <c r="C2591" s="39"/>
      <c r="D2591" s="504" t="s">
        <v>7211</v>
      </c>
      <c r="E2591" s="39" t="s">
        <v>7212</v>
      </c>
      <c r="F2591" s="504" t="s">
        <v>2215</v>
      </c>
      <c r="G2591" s="504" t="s">
        <v>2194</v>
      </c>
      <c r="H2591" s="504">
        <v>10</v>
      </c>
      <c r="I2591" s="39"/>
      <c r="J2591" s="76" t="s">
        <v>2195</v>
      </c>
      <c r="K2591" s="76">
        <v>64</v>
      </c>
      <c r="L2591" s="10" t="s">
        <v>7044</v>
      </c>
      <c r="M2591" s="554" t="s">
        <v>7213</v>
      </c>
    </row>
    <row r="2592" spans="1:13" hidden="1">
      <c r="A2592" s="39" t="s">
        <v>7043</v>
      </c>
      <c r="B2592" s="536" t="s">
        <v>7214</v>
      </c>
      <c r="C2592" s="39"/>
      <c r="D2592" s="504" t="s">
        <v>7214</v>
      </c>
      <c r="E2592" s="39" t="s">
        <v>7215</v>
      </c>
      <c r="F2592" s="504" t="s">
        <v>2215</v>
      </c>
      <c r="G2592" s="504" t="s">
        <v>2455</v>
      </c>
      <c r="H2592" s="504">
        <v>2</v>
      </c>
      <c r="I2592" s="39"/>
      <c r="J2592" s="76" t="s">
        <v>2195</v>
      </c>
      <c r="K2592" s="504">
        <v>65</v>
      </c>
      <c r="L2592" s="10" t="s">
        <v>7044</v>
      </c>
      <c r="M2592" s="554" t="s">
        <v>7216</v>
      </c>
    </row>
    <row r="2593" spans="1:13" hidden="1">
      <c r="A2593" s="39" t="s">
        <v>7043</v>
      </c>
      <c r="B2593" s="536" t="s">
        <v>7217</v>
      </c>
      <c r="C2593" s="39"/>
      <c r="D2593" s="504" t="s">
        <v>7217</v>
      </c>
      <c r="E2593" s="39" t="s">
        <v>7218</v>
      </c>
      <c r="F2593" s="504" t="s">
        <v>2215</v>
      </c>
      <c r="G2593" s="504" t="s">
        <v>2194</v>
      </c>
      <c r="H2593" s="504">
        <v>10</v>
      </c>
      <c r="I2593" s="39"/>
      <c r="J2593" s="76" t="s">
        <v>2195</v>
      </c>
      <c r="K2593" s="504">
        <v>66</v>
      </c>
      <c r="L2593" s="10" t="s">
        <v>7044</v>
      </c>
      <c r="M2593" s="557" t="s">
        <v>7219</v>
      </c>
    </row>
    <row r="2594" spans="1:13" hidden="1">
      <c r="A2594" s="39" t="s">
        <v>7043</v>
      </c>
      <c r="B2594" s="536" t="s">
        <v>7220</v>
      </c>
      <c r="C2594" s="39"/>
      <c r="D2594" s="504" t="s">
        <v>7220</v>
      </c>
      <c r="E2594" s="39" t="s">
        <v>7221</v>
      </c>
      <c r="F2594" s="504" t="s">
        <v>2215</v>
      </c>
      <c r="G2594" s="504" t="s">
        <v>2455</v>
      </c>
      <c r="H2594" s="504">
        <v>2</v>
      </c>
      <c r="I2594" s="39"/>
      <c r="J2594" s="76" t="s">
        <v>2195</v>
      </c>
      <c r="K2594" s="76">
        <v>67</v>
      </c>
      <c r="L2594" s="10" t="s">
        <v>7044</v>
      </c>
      <c r="M2594" s="557" t="s">
        <v>7222</v>
      </c>
    </row>
    <row r="2595" spans="1:13" hidden="1">
      <c r="A2595" s="39" t="s">
        <v>7043</v>
      </c>
      <c r="B2595" s="536" t="s">
        <v>7223</v>
      </c>
      <c r="C2595" s="39"/>
      <c r="D2595" s="504" t="s">
        <v>7223</v>
      </c>
      <c r="E2595" s="39" t="s">
        <v>7224</v>
      </c>
      <c r="F2595" s="504" t="s">
        <v>2215</v>
      </c>
      <c r="G2595" s="504" t="s">
        <v>2194</v>
      </c>
      <c r="H2595" s="504">
        <v>10</v>
      </c>
      <c r="I2595" s="39"/>
      <c r="J2595" s="76" t="s">
        <v>2195</v>
      </c>
      <c r="K2595" s="76">
        <v>68</v>
      </c>
      <c r="L2595" s="10" t="s">
        <v>7044</v>
      </c>
      <c r="M2595" s="557" t="s">
        <v>7225</v>
      </c>
    </row>
    <row r="2596" spans="1:13" hidden="1">
      <c r="A2596" s="39" t="s">
        <v>7043</v>
      </c>
      <c r="B2596" s="536" t="s">
        <v>7226</v>
      </c>
      <c r="C2596" s="39"/>
      <c r="D2596" s="504" t="s">
        <v>7226</v>
      </c>
      <c r="E2596" s="39" t="s">
        <v>7227</v>
      </c>
      <c r="F2596" s="504" t="s">
        <v>2215</v>
      </c>
      <c r="G2596" s="504" t="s">
        <v>2455</v>
      </c>
      <c r="H2596" s="504">
        <v>2</v>
      </c>
      <c r="I2596" s="39"/>
      <c r="J2596" s="76" t="s">
        <v>2195</v>
      </c>
      <c r="K2596" s="504">
        <v>69</v>
      </c>
      <c r="L2596" s="10" t="s">
        <v>7044</v>
      </c>
      <c r="M2596" s="557" t="s">
        <v>7228</v>
      </c>
    </row>
    <row r="2597" spans="1:13" hidden="1">
      <c r="A2597" s="39" t="s">
        <v>7043</v>
      </c>
      <c r="B2597" s="536" t="s">
        <v>7229</v>
      </c>
      <c r="C2597" s="39"/>
      <c r="D2597" s="504" t="s">
        <v>7229</v>
      </c>
      <c r="E2597" s="76" t="s">
        <v>7230</v>
      </c>
      <c r="F2597" s="504" t="s">
        <v>2215</v>
      </c>
      <c r="G2597" s="504" t="s">
        <v>2202</v>
      </c>
      <c r="H2597" s="504">
        <v>5</v>
      </c>
      <c r="I2597" s="39"/>
      <c r="J2597" s="76" t="s">
        <v>2195</v>
      </c>
      <c r="K2597" s="504">
        <v>70</v>
      </c>
      <c r="L2597" s="10" t="s">
        <v>7044</v>
      </c>
      <c r="M2597" s="554" t="s">
        <v>7231</v>
      </c>
    </row>
    <row r="2598" spans="1:13" hidden="1">
      <c r="A2598" s="39" t="s">
        <v>7043</v>
      </c>
      <c r="B2598" s="536" t="s">
        <v>7232</v>
      </c>
      <c r="C2598" s="39"/>
      <c r="D2598" s="504" t="s">
        <v>7232</v>
      </c>
      <c r="E2598" s="76" t="s">
        <v>7233</v>
      </c>
      <c r="F2598" s="504" t="s">
        <v>2215</v>
      </c>
      <c r="G2598" s="504" t="s">
        <v>2202</v>
      </c>
      <c r="H2598" s="504">
        <v>5</v>
      </c>
      <c r="I2598" s="39"/>
      <c r="J2598" s="76" t="s">
        <v>2195</v>
      </c>
      <c r="K2598" s="76">
        <v>71</v>
      </c>
      <c r="L2598" s="10" t="s">
        <v>7044</v>
      </c>
      <c r="M2598" s="554" t="s">
        <v>7234</v>
      </c>
    </row>
    <row r="2599" spans="1:13" hidden="1">
      <c r="A2599" s="39" t="s">
        <v>7043</v>
      </c>
      <c r="B2599" s="536"/>
      <c r="C2599" s="39"/>
      <c r="D2599" s="504"/>
      <c r="E2599" s="60" t="s">
        <v>7235</v>
      </c>
      <c r="F2599" s="504" t="s">
        <v>2215</v>
      </c>
      <c r="G2599" s="504" t="s">
        <v>2202</v>
      </c>
      <c r="H2599" s="504">
        <v>1</v>
      </c>
      <c r="I2599" s="39"/>
      <c r="J2599" s="76" t="s">
        <v>2195</v>
      </c>
      <c r="K2599" s="76">
        <v>72</v>
      </c>
      <c r="L2599" s="10" t="s">
        <v>7044</v>
      </c>
      <c r="M2599" s="554" t="s">
        <v>7236</v>
      </c>
    </row>
    <row r="2600" spans="1:13" hidden="1">
      <c r="A2600" s="39" t="s">
        <v>7043</v>
      </c>
      <c r="B2600" s="536" t="s">
        <v>7237</v>
      </c>
      <c r="C2600" s="39"/>
      <c r="D2600" s="504" t="s">
        <v>7237</v>
      </c>
      <c r="E2600" s="39" t="s">
        <v>7238</v>
      </c>
      <c r="F2600" s="504" t="s">
        <v>2215</v>
      </c>
      <c r="G2600" s="504" t="s">
        <v>2202</v>
      </c>
      <c r="H2600" s="504">
        <v>19</v>
      </c>
      <c r="I2600" s="39"/>
      <c r="J2600" s="76" t="s">
        <v>2195</v>
      </c>
      <c r="K2600" s="504">
        <v>73</v>
      </c>
      <c r="L2600" s="10" t="s">
        <v>7044</v>
      </c>
      <c r="M2600" s="555" t="s">
        <v>7239</v>
      </c>
    </row>
    <row r="2601" spans="1:13" hidden="1">
      <c r="A2601" s="39" t="s">
        <v>7043</v>
      </c>
      <c r="B2601" s="536" t="s">
        <v>7240</v>
      </c>
      <c r="C2601" s="39"/>
      <c r="D2601" s="504" t="s">
        <v>7240</v>
      </c>
      <c r="E2601" s="40" t="s">
        <v>7241</v>
      </c>
      <c r="F2601" s="504" t="s">
        <v>2215</v>
      </c>
      <c r="G2601" s="504" t="s">
        <v>2202</v>
      </c>
      <c r="H2601" s="504">
        <v>4</v>
      </c>
      <c r="I2601" s="39"/>
      <c r="J2601" s="76" t="s">
        <v>2195</v>
      </c>
      <c r="K2601" s="504">
        <v>74</v>
      </c>
      <c r="L2601" s="10" t="s">
        <v>7044</v>
      </c>
      <c r="M2601" s="555" t="s">
        <v>7242</v>
      </c>
    </row>
    <row r="2602" spans="1:13" hidden="1">
      <c r="A2602" s="39" t="s">
        <v>7043</v>
      </c>
      <c r="B2602" s="536" t="s">
        <v>7243</v>
      </c>
      <c r="C2602" s="39"/>
      <c r="D2602" s="504" t="s">
        <v>7243</v>
      </c>
      <c r="E2602" s="39" t="s">
        <v>7244</v>
      </c>
      <c r="F2602" s="504" t="s">
        <v>2215</v>
      </c>
      <c r="G2602" s="504" t="s">
        <v>2202</v>
      </c>
      <c r="H2602" s="504">
        <v>2</v>
      </c>
      <c r="I2602" s="39"/>
      <c r="J2602" s="76" t="s">
        <v>2195</v>
      </c>
      <c r="K2602" s="76">
        <v>75</v>
      </c>
      <c r="L2602" s="10" t="s">
        <v>7044</v>
      </c>
      <c r="M2602" s="555" t="s">
        <v>7245</v>
      </c>
    </row>
    <row r="2603" spans="1:13" hidden="1">
      <c r="A2603" s="39" t="s">
        <v>7043</v>
      </c>
      <c r="B2603" s="536" t="s">
        <v>7246</v>
      </c>
      <c r="C2603" s="39"/>
      <c r="D2603" s="504" t="s">
        <v>7246</v>
      </c>
      <c r="E2603" s="39" t="s">
        <v>7247</v>
      </c>
      <c r="F2603" s="504" t="s">
        <v>2215</v>
      </c>
      <c r="G2603" s="504" t="s">
        <v>2202</v>
      </c>
      <c r="H2603" s="504">
        <v>19</v>
      </c>
      <c r="I2603" s="39"/>
      <c r="J2603" s="76" t="s">
        <v>2195</v>
      </c>
      <c r="K2603" s="76">
        <v>76</v>
      </c>
      <c r="L2603" s="10" t="s">
        <v>7044</v>
      </c>
      <c r="M2603" s="555" t="s">
        <v>7248</v>
      </c>
    </row>
    <row r="2604" spans="1:13" hidden="1">
      <c r="A2604" s="39" t="s">
        <v>7043</v>
      </c>
      <c r="B2604" s="536" t="s">
        <v>7249</v>
      </c>
      <c r="C2604" s="39"/>
      <c r="D2604" s="504" t="s">
        <v>7249</v>
      </c>
      <c r="E2604" s="40" t="s">
        <v>7250</v>
      </c>
      <c r="F2604" s="504" t="s">
        <v>2215</v>
      </c>
      <c r="G2604" s="504" t="s">
        <v>2202</v>
      </c>
      <c r="H2604" s="504">
        <v>4</v>
      </c>
      <c r="I2604" s="39"/>
      <c r="J2604" s="76" t="s">
        <v>2195</v>
      </c>
      <c r="K2604" s="504">
        <v>77</v>
      </c>
      <c r="L2604" s="10" t="s">
        <v>7044</v>
      </c>
      <c r="M2604" s="555" t="s">
        <v>7251</v>
      </c>
    </row>
    <row r="2605" spans="1:13" hidden="1">
      <c r="A2605" s="39" t="s">
        <v>7043</v>
      </c>
      <c r="B2605" s="536" t="s">
        <v>7252</v>
      </c>
      <c r="C2605" s="39"/>
      <c r="D2605" s="504" t="s">
        <v>7252</v>
      </c>
      <c r="E2605" s="39" t="s">
        <v>7253</v>
      </c>
      <c r="F2605" s="504" t="s">
        <v>2215</v>
      </c>
      <c r="G2605" s="504" t="s">
        <v>2202</v>
      </c>
      <c r="H2605" s="504">
        <v>2</v>
      </c>
      <c r="I2605" s="39"/>
      <c r="J2605" s="76" t="s">
        <v>2195</v>
      </c>
      <c r="K2605" s="504">
        <v>78</v>
      </c>
      <c r="L2605" s="10" t="s">
        <v>7044</v>
      </c>
      <c r="M2605" s="555" t="s">
        <v>7254</v>
      </c>
    </row>
    <row r="2606" spans="1:13" hidden="1">
      <c r="A2606" s="39" t="s">
        <v>7043</v>
      </c>
      <c r="B2606" s="536" t="s">
        <v>7255</v>
      </c>
      <c r="C2606" s="39"/>
      <c r="D2606" s="504" t="s">
        <v>7255</v>
      </c>
      <c r="E2606" s="39" t="s">
        <v>7256</v>
      </c>
      <c r="F2606" s="504" t="s">
        <v>2215</v>
      </c>
      <c r="G2606" s="504" t="s">
        <v>2202</v>
      </c>
      <c r="H2606" s="504">
        <v>19</v>
      </c>
      <c r="I2606" s="39"/>
      <c r="J2606" s="76" t="s">
        <v>2195</v>
      </c>
      <c r="K2606" s="76">
        <v>79</v>
      </c>
      <c r="L2606" s="10" t="s">
        <v>7044</v>
      </c>
      <c r="M2606" s="555" t="s">
        <v>7257</v>
      </c>
    </row>
    <row r="2607" spans="1:13" hidden="1">
      <c r="A2607" s="39" t="s">
        <v>7043</v>
      </c>
      <c r="B2607" s="536" t="s">
        <v>7258</v>
      </c>
      <c r="C2607" s="39"/>
      <c r="D2607" s="504" t="s">
        <v>7258</v>
      </c>
      <c r="E2607" s="40" t="s">
        <v>7259</v>
      </c>
      <c r="F2607" s="504" t="s">
        <v>2215</v>
      </c>
      <c r="G2607" s="504" t="s">
        <v>2202</v>
      </c>
      <c r="H2607" s="504">
        <v>4</v>
      </c>
      <c r="I2607" s="39"/>
      <c r="J2607" s="76" t="s">
        <v>2195</v>
      </c>
      <c r="K2607" s="76">
        <v>80</v>
      </c>
      <c r="L2607" s="10" t="s">
        <v>7044</v>
      </c>
      <c r="M2607" s="555" t="s">
        <v>7260</v>
      </c>
    </row>
    <row r="2608" spans="1:13" hidden="1">
      <c r="A2608" s="39" t="s">
        <v>7043</v>
      </c>
      <c r="B2608" s="536" t="s">
        <v>7261</v>
      </c>
      <c r="C2608" s="39"/>
      <c r="D2608" s="504" t="s">
        <v>7261</v>
      </c>
      <c r="E2608" s="39" t="s">
        <v>7262</v>
      </c>
      <c r="F2608" s="504" t="s">
        <v>2215</v>
      </c>
      <c r="G2608" s="504" t="s">
        <v>2202</v>
      </c>
      <c r="H2608" s="504">
        <v>2</v>
      </c>
      <c r="I2608" s="39"/>
      <c r="J2608" s="76" t="s">
        <v>2195</v>
      </c>
      <c r="K2608" s="504">
        <v>81</v>
      </c>
      <c r="L2608" s="10" t="s">
        <v>7044</v>
      </c>
      <c r="M2608" s="555" t="s">
        <v>7263</v>
      </c>
    </row>
    <row r="2609" spans="1:13" hidden="1">
      <c r="A2609" s="39" t="s">
        <v>7043</v>
      </c>
      <c r="B2609" s="536" t="s">
        <v>7264</v>
      </c>
      <c r="C2609" s="39"/>
      <c r="D2609" s="504" t="s">
        <v>7264</v>
      </c>
      <c r="E2609" s="39" t="s">
        <v>7265</v>
      </c>
      <c r="F2609" s="504" t="s">
        <v>2215</v>
      </c>
      <c r="G2609" s="504" t="s">
        <v>2194</v>
      </c>
      <c r="H2609" s="504">
        <v>10</v>
      </c>
      <c r="I2609" s="39"/>
      <c r="J2609" s="76" t="s">
        <v>2195</v>
      </c>
      <c r="K2609" s="504">
        <v>82</v>
      </c>
      <c r="L2609" s="10" t="s">
        <v>7044</v>
      </c>
      <c r="M2609" s="554" t="s">
        <v>7266</v>
      </c>
    </row>
    <row r="2610" spans="1:13" hidden="1">
      <c r="A2610" s="39" t="s">
        <v>7043</v>
      </c>
      <c r="B2610" s="536" t="s">
        <v>7267</v>
      </c>
      <c r="C2610" s="39"/>
      <c r="D2610" s="504" t="s">
        <v>7267</v>
      </c>
      <c r="E2610" s="39" t="s">
        <v>7268</v>
      </c>
      <c r="F2610" s="504" t="s">
        <v>2215</v>
      </c>
      <c r="G2610" s="504" t="s">
        <v>2202</v>
      </c>
      <c r="H2610" s="504">
        <v>1</v>
      </c>
      <c r="I2610" s="39"/>
      <c r="J2610" s="76" t="s">
        <v>2195</v>
      </c>
      <c r="K2610" s="76">
        <v>83</v>
      </c>
      <c r="L2610" s="10" t="s">
        <v>7044</v>
      </c>
      <c r="M2610" s="554" t="s">
        <v>7269</v>
      </c>
    </row>
    <row r="2611" spans="1:13" hidden="1">
      <c r="A2611" s="39" t="s">
        <v>7043</v>
      </c>
      <c r="B2611" s="536" t="s">
        <v>7270</v>
      </c>
      <c r="C2611" s="39"/>
      <c r="D2611" s="504" t="s">
        <v>7270</v>
      </c>
      <c r="E2611" s="39" t="s">
        <v>7271</v>
      </c>
      <c r="F2611" s="504" t="s">
        <v>2215</v>
      </c>
      <c r="G2611" s="504" t="s">
        <v>2455</v>
      </c>
      <c r="H2611" s="504">
        <v>1</v>
      </c>
      <c r="I2611" s="39"/>
      <c r="J2611" s="76" t="s">
        <v>2195</v>
      </c>
      <c r="K2611" s="76">
        <v>84</v>
      </c>
      <c r="L2611" s="10" t="s">
        <v>7044</v>
      </c>
      <c r="M2611" s="554" t="s">
        <v>7272</v>
      </c>
    </row>
    <row r="2612" spans="1:13" hidden="1">
      <c r="A2612" s="39" t="s">
        <v>7043</v>
      </c>
      <c r="B2612" s="536" t="s">
        <v>7273</v>
      </c>
      <c r="C2612" s="39"/>
      <c r="D2612" s="504" t="s">
        <v>7273</v>
      </c>
      <c r="E2612" s="39" t="s">
        <v>7274</v>
      </c>
      <c r="F2612" s="504" t="s">
        <v>2215</v>
      </c>
      <c r="G2612" s="504" t="s">
        <v>2231</v>
      </c>
      <c r="H2612" s="504" t="s">
        <v>7275</v>
      </c>
      <c r="I2612" s="39"/>
      <c r="J2612" s="76" t="s">
        <v>2195</v>
      </c>
      <c r="K2612" s="504">
        <v>85</v>
      </c>
      <c r="L2612" s="10" t="s">
        <v>7044</v>
      </c>
      <c r="M2612" s="554" t="s">
        <v>7276</v>
      </c>
    </row>
    <row r="2613" spans="1:13" hidden="1">
      <c r="A2613" s="39" t="s">
        <v>7043</v>
      </c>
      <c r="B2613" s="536" t="s">
        <v>7277</v>
      </c>
      <c r="C2613" s="39"/>
      <c r="D2613" s="504" t="s">
        <v>7277</v>
      </c>
      <c r="E2613" s="39" t="s">
        <v>7278</v>
      </c>
      <c r="F2613" s="504" t="s">
        <v>2193</v>
      </c>
      <c r="G2613" s="504" t="s">
        <v>2231</v>
      </c>
      <c r="H2613" s="504" t="s">
        <v>7275</v>
      </c>
      <c r="I2613" s="39"/>
      <c r="J2613" s="76" t="s">
        <v>2195</v>
      </c>
      <c r="K2613" s="504">
        <v>86</v>
      </c>
      <c r="L2613" s="10" t="s">
        <v>7044</v>
      </c>
      <c r="M2613" s="554" t="s">
        <v>7279</v>
      </c>
    </row>
    <row r="2614" spans="1:13" hidden="1">
      <c r="A2614" s="39" t="s">
        <v>7043</v>
      </c>
      <c r="B2614" s="536" t="s">
        <v>7280</v>
      </c>
      <c r="C2614" s="39"/>
      <c r="D2614" s="504" t="s">
        <v>7280</v>
      </c>
      <c r="E2614" s="39" t="s">
        <v>7281</v>
      </c>
      <c r="F2614" s="504" t="s">
        <v>2193</v>
      </c>
      <c r="G2614" s="504" t="s">
        <v>2231</v>
      </c>
      <c r="H2614" s="504" t="s">
        <v>7275</v>
      </c>
      <c r="I2614" s="39"/>
      <c r="J2614" s="76" t="s">
        <v>2195</v>
      </c>
      <c r="K2614" s="76">
        <v>87</v>
      </c>
      <c r="L2614" s="10" t="s">
        <v>7044</v>
      </c>
      <c r="M2614" s="554" t="s">
        <v>7282</v>
      </c>
    </row>
    <row r="2615" spans="1:13" hidden="1">
      <c r="A2615" s="39" t="s">
        <v>7043</v>
      </c>
      <c r="B2615" s="536" t="s">
        <v>7283</v>
      </c>
      <c r="C2615" s="39"/>
      <c r="D2615" s="504" t="s">
        <v>7283</v>
      </c>
      <c r="E2615" s="39" t="s">
        <v>7284</v>
      </c>
      <c r="F2615" s="504" t="s">
        <v>2193</v>
      </c>
      <c r="G2615" s="504" t="s">
        <v>2231</v>
      </c>
      <c r="H2615" s="504" t="s">
        <v>7275</v>
      </c>
      <c r="I2615" s="39"/>
      <c r="J2615" s="76" t="s">
        <v>2195</v>
      </c>
      <c r="K2615" s="76">
        <v>88</v>
      </c>
      <c r="L2615" s="10" t="s">
        <v>7044</v>
      </c>
      <c r="M2615" s="554" t="s">
        <v>7285</v>
      </c>
    </row>
    <row r="2616" spans="1:13" hidden="1">
      <c r="A2616" s="39" t="s">
        <v>7043</v>
      </c>
      <c r="B2616" s="536" t="s">
        <v>7286</v>
      </c>
      <c r="C2616" s="39"/>
      <c r="D2616" s="504" t="s">
        <v>7286</v>
      </c>
      <c r="E2616" s="39" t="s">
        <v>7287</v>
      </c>
      <c r="F2616" s="504" t="s">
        <v>2193</v>
      </c>
      <c r="G2616" s="504" t="s">
        <v>2202</v>
      </c>
      <c r="H2616" s="504">
        <v>4</v>
      </c>
      <c r="I2616" s="39"/>
      <c r="J2616" s="76" t="s">
        <v>2195</v>
      </c>
      <c r="K2616" s="504">
        <v>89</v>
      </c>
      <c r="L2616" s="10" t="s">
        <v>7044</v>
      </c>
      <c r="M2616" s="554" t="s">
        <v>7288</v>
      </c>
    </row>
    <row r="2617" spans="1:13" hidden="1">
      <c r="A2617" s="39" t="s">
        <v>7043</v>
      </c>
      <c r="B2617" s="536" t="s">
        <v>7289</v>
      </c>
      <c r="C2617" s="39"/>
      <c r="D2617" s="504" t="s">
        <v>7289</v>
      </c>
      <c r="E2617" s="39" t="s">
        <v>7290</v>
      </c>
      <c r="F2617" s="504" t="s">
        <v>2215</v>
      </c>
      <c r="G2617" s="504" t="s">
        <v>2231</v>
      </c>
      <c r="H2617" s="504" t="s">
        <v>7275</v>
      </c>
      <c r="I2617" s="39"/>
      <c r="J2617" s="76" t="s">
        <v>2195</v>
      </c>
      <c r="K2617" s="504">
        <v>90</v>
      </c>
      <c r="L2617" s="10" t="s">
        <v>7044</v>
      </c>
      <c r="M2617" s="554" t="s">
        <v>7291</v>
      </c>
    </row>
    <row r="2618" spans="1:13" hidden="1">
      <c r="A2618" s="39" t="s">
        <v>7043</v>
      </c>
      <c r="B2618" s="536" t="s">
        <v>7292</v>
      </c>
      <c r="C2618" s="39"/>
      <c r="D2618" s="504" t="s">
        <v>7292</v>
      </c>
      <c r="E2618" s="39" t="s">
        <v>7293</v>
      </c>
      <c r="F2618" s="504" t="s">
        <v>2215</v>
      </c>
      <c r="G2618" s="504" t="s">
        <v>2194</v>
      </c>
      <c r="H2618" s="504">
        <v>10</v>
      </c>
      <c r="I2618" s="39"/>
      <c r="J2618" s="76" t="s">
        <v>2195</v>
      </c>
      <c r="K2618" s="76">
        <v>91</v>
      </c>
      <c r="L2618" s="10" t="s">
        <v>7044</v>
      </c>
      <c r="M2618" s="554" t="s">
        <v>7294</v>
      </c>
    </row>
    <row r="2619" spans="1:13" hidden="1">
      <c r="A2619" s="39" t="s">
        <v>7043</v>
      </c>
      <c r="B2619" s="536" t="s">
        <v>7295</v>
      </c>
      <c r="C2619" s="39"/>
      <c r="D2619" s="504" t="s">
        <v>7295</v>
      </c>
      <c r="E2619" s="39" t="s">
        <v>7296</v>
      </c>
      <c r="F2619" s="504" t="s">
        <v>2215</v>
      </c>
      <c r="G2619" s="504" t="s">
        <v>2202</v>
      </c>
      <c r="H2619" s="504">
        <v>1</v>
      </c>
      <c r="I2619" s="39"/>
      <c r="J2619" s="76" t="s">
        <v>2195</v>
      </c>
      <c r="K2619" s="76">
        <v>92</v>
      </c>
      <c r="L2619" s="10" t="s">
        <v>7044</v>
      </c>
      <c r="M2619" s="554" t="s">
        <v>7297</v>
      </c>
    </row>
    <row r="2620" spans="1:13" hidden="1">
      <c r="A2620" s="39" t="s">
        <v>7043</v>
      </c>
      <c r="B2620" s="536" t="s">
        <v>7298</v>
      </c>
      <c r="C2620" s="39"/>
      <c r="D2620" s="504" t="s">
        <v>7298</v>
      </c>
      <c r="E2620" s="39" t="s">
        <v>7299</v>
      </c>
      <c r="F2620" s="504" t="s">
        <v>2215</v>
      </c>
      <c r="G2620" s="504" t="s">
        <v>2231</v>
      </c>
      <c r="H2620" s="504" t="s">
        <v>7275</v>
      </c>
      <c r="I2620" s="39"/>
      <c r="J2620" s="76" t="s">
        <v>2195</v>
      </c>
      <c r="K2620" s="504">
        <v>93</v>
      </c>
      <c r="L2620" s="10" t="s">
        <v>7044</v>
      </c>
      <c r="M2620" s="554" t="s">
        <v>7300</v>
      </c>
    </row>
    <row r="2621" spans="1:13" hidden="1">
      <c r="A2621" s="39" t="s">
        <v>7043</v>
      </c>
      <c r="B2621" s="536" t="s">
        <v>7301</v>
      </c>
      <c r="C2621" s="39"/>
      <c r="D2621" s="504" t="s">
        <v>7301</v>
      </c>
      <c r="E2621" s="39" t="s">
        <v>7302</v>
      </c>
      <c r="F2621" s="504" t="s">
        <v>2215</v>
      </c>
      <c r="G2621" s="504" t="s">
        <v>2194</v>
      </c>
      <c r="H2621" s="504">
        <v>10</v>
      </c>
      <c r="I2621" s="39"/>
      <c r="J2621" s="76" t="s">
        <v>2195</v>
      </c>
      <c r="K2621" s="504">
        <v>94</v>
      </c>
      <c r="L2621" s="10" t="s">
        <v>7044</v>
      </c>
      <c r="M2621" s="554" t="s">
        <v>7303</v>
      </c>
    </row>
    <row r="2622" spans="1:13" hidden="1">
      <c r="A2622" s="39" t="s">
        <v>7043</v>
      </c>
      <c r="B2622" s="536" t="s">
        <v>7304</v>
      </c>
      <c r="C2622" s="39"/>
      <c r="D2622" s="504" t="s">
        <v>7304</v>
      </c>
      <c r="E2622" s="39" t="s">
        <v>7305</v>
      </c>
      <c r="F2622" s="504" t="s">
        <v>2215</v>
      </c>
      <c r="G2622" s="504" t="s">
        <v>2202</v>
      </c>
      <c r="H2622" s="504">
        <v>8</v>
      </c>
      <c r="I2622" s="39"/>
      <c r="J2622" s="76" t="s">
        <v>2195</v>
      </c>
      <c r="K2622" s="76">
        <v>95</v>
      </c>
      <c r="L2622" s="10" t="s">
        <v>7044</v>
      </c>
      <c r="M2622" s="554" t="s">
        <v>7306</v>
      </c>
    </row>
    <row r="2623" spans="1:13" hidden="1">
      <c r="A2623" s="39" t="s">
        <v>7043</v>
      </c>
      <c r="B2623" s="536" t="s">
        <v>7307</v>
      </c>
      <c r="C2623" s="39"/>
      <c r="D2623" s="504" t="s">
        <v>7307</v>
      </c>
      <c r="E2623" s="39" t="s">
        <v>7308</v>
      </c>
      <c r="F2623" s="504" t="s">
        <v>2215</v>
      </c>
      <c r="G2623" s="504" t="s">
        <v>2202</v>
      </c>
      <c r="H2623" s="504">
        <v>1</v>
      </c>
      <c r="I2623" s="39"/>
      <c r="J2623" s="76" t="s">
        <v>2195</v>
      </c>
      <c r="K2623" s="76">
        <v>96</v>
      </c>
      <c r="L2623" s="10" t="s">
        <v>7044</v>
      </c>
      <c r="M2623" s="554" t="s">
        <v>7309</v>
      </c>
    </row>
    <row r="2624" spans="1:13" hidden="1">
      <c r="A2624" s="39" t="s">
        <v>7043</v>
      </c>
      <c r="B2624" s="536" t="s">
        <v>7310</v>
      </c>
      <c r="C2624" s="39"/>
      <c r="D2624" s="504" t="s">
        <v>7310</v>
      </c>
      <c r="E2624" s="39" t="s">
        <v>7311</v>
      </c>
      <c r="F2624" s="504" t="s">
        <v>2215</v>
      </c>
      <c r="G2624" s="504" t="s">
        <v>2194</v>
      </c>
      <c r="H2624" s="504">
        <v>10</v>
      </c>
      <c r="I2624" s="39"/>
      <c r="J2624" s="76" t="s">
        <v>2195</v>
      </c>
      <c r="K2624" s="504">
        <v>97</v>
      </c>
      <c r="L2624" s="10" t="s">
        <v>7044</v>
      </c>
      <c r="M2624" s="554" t="s">
        <v>7312</v>
      </c>
    </row>
    <row r="2625" spans="1:13" hidden="1">
      <c r="A2625" s="39" t="s">
        <v>7043</v>
      </c>
      <c r="B2625" s="536" t="s">
        <v>7313</v>
      </c>
      <c r="C2625" s="39"/>
      <c r="D2625" s="504" t="s">
        <v>7313</v>
      </c>
      <c r="E2625" s="40" t="s">
        <v>7314</v>
      </c>
      <c r="F2625" s="504" t="s">
        <v>2215</v>
      </c>
      <c r="G2625" s="504" t="s">
        <v>2194</v>
      </c>
      <c r="H2625" s="504">
        <v>10</v>
      </c>
      <c r="I2625" s="39"/>
      <c r="J2625" s="76" t="s">
        <v>2195</v>
      </c>
      <c r="K2625" s="504">
        <v>98</v>
      </c>
      <c r="L2625" s="10" t="s">
        <v>7044</v>
      </c>
      <c r="M2625" s="554" t="s">
        <v>7315</v>
      </c>
    </row>
    <row r="2626" spans="1:13" hidden="1">
      <c r="A2626" s="39" t="s">
        <v>7043</v>
      </c>
      <c r="B2626" s="536" t="s">
        <v>7316</v>
      </c>
      <c r="C2626" s="39"/>
      <c r="D2626" s="504" t="s">
        <v>7316</v>
      </c>
      <c r="E2626" s="40" t="s">
        <v>7317</v>
      </c>
      <c r="F2626" s="504" t="s">
        <v>2215</v>
      </c>
      <c r="G2626" s="504" t="s">
        <v>2455</v>
      </c>
      <c r="H2626" s="504">
        <v>1</v>
      </c>
      <c r="I2626" s="39"/>
      <c r="J2626" s="76" t="s">
        <v>2195</v>
      </c>
      <c r="K2626" s="76">
        <v>99</v>
      </c>
      <c r="L2626" s="10" t="s">
        <v>7044</v>
      </c>
      <c r="M2626" s="554" t="s">
        <v>7318</v>
      </c>
    </row>
    <row r="2627" spans="1:13" hidden="1">
      <c r="A2627" s="39" t="s">
        <v>7043</v>
      </c>
      <c r="B2627" s="536" t="s">
        <v>7319</v>
      </c>
      <c r="C2627" s="39"/>
      <c r="D2627" s="504" t="s">
        <v>7319</v>
      </c>
      <c r="E2627" s="39" t="s">
        <v>7320</v>
      </c>
      <c r="F2627" s="504" t="s">
        <v>2193</v>
      </c>
      <c r="G2627" s="504" t="s">
        <v>2202</v>
      </c>
      <c r="H2627" s="504">
        <v>44</v>
      </c>
      <c r="I2627" s="39"/>
      <c r="J2627" s="76" t="s">
        <v>2195</v>
      </c>
      <c r="K2627" s="76">
        <v>100</v>
      </c>
      <c r="L2627" s="10" t="s">
        <v>7044</v>
      </c>
      <c r="M2627" s="554" t="s">
        <v>7321</v>
      </c>
    </row>
    <row r="2628" spans="1:13" hidden="1">
      <c r="A2628" s="39" t="s">
        <v>7043</v>
      </c>
      <c r="B2628" s="536"/>
      <c r="C2628" s="39"/>
      <c r="D2628" s="504"/>
      <c r="E2628" s="76" t="s">
        <v>7322</v>
      </c>
      <c r="F2628" s="504" t="s">
        <v>2215</v>
      </c>
      <c r="G2628" s="504" t="s">
        <v>2202</v>
      </c>
      <c r="H2628" s="504">
        <v>20</v>
      </c>
      <c r="I2628" s="39"/>
      <c r="J2628" s="76" t="s">
        <v>2195</v>
      </c>
      <c r="K2628" s="504">
        <v>101</v>
      </c>
      <c r="L2628" s="10" t="s">
        <v>7044</v>
      </c>
      <c r="M2628" s="554" t="s">
        <v>7323</v>
      </c>
    </row>
    <row r="2629" spans="1:13" hidden="1">
      <c r="A2629" s="39" t="s">
        <v>7043</v>
      </c>
      <c r="B2629" s="536" t="s">
        <v>2490</v>
      </c>
      <c r="C2629" s="39"/>
      <c r="D2629" s="504" t="s">
        <v>2490</v>
      </c>
      <c r="E2629" s="76" t="s">
        <v>2491</v>
      </c>
      <c r="F2629" s="504" t="s">
        <v>2215</v>
      </c>
      <c r="G2629" s="504" t="s">
        <v>2202</v>
      </c>
      <c r="H2629" s="504">
        <v>16</v>
      </c>
      <c r="I2629" s="39"/>
      <c r="J2629" s="76" t="s">
        <v>2195</v>
      </c>
      <c r="K2629" s="504">
        <v>102</v>
      </c>
      <c r="L2629" s="10" t="s">
        <v>7044</v>
      </c>
      <c r="M2629" s="554" t="s">
        <v>7324</v>
      </c>
    </row>
    <row r="2630" spans="1:13">
      <c r="A2630" s="39" t="s">
        <v>7043</v>
      </c>
      <c r="B2630" s="536" t="s">
        <v>2014</v>
      </c>
      <c r="C2630" s="39"/>
      <c r="D2630" s="504" t="s">
        <v>2014</v>
      </c>
      <c r="E2630" s="496" t="s">
        <v>1420</v>
      </c>
      <c r="F2630" s="504" t="s">
        <v>2215</v>
      </c>
      <c r="G2630" s="504" t="s">
        <v>2202</v>
      </c>
      <c r="H2630" s="504">
        <v>638</v>
      </c>
      <c r="I2630" s="39"/>
      <c r="J2630" s="76" t="s">
        <v>2195</v>
      </c>
      <c r="K2630" s="76">
        <v>103</v>
      </c>
      <c r="L2630" s="10" t="s">
        <v>7044</v>
      </c>
      <c r="M2630" s="554" t="s">
        <v>2307</v>
      </c>
    </row>
    <row r="2631" spans="1:13" hidden="1">
      <c r="A2631" s="39" t="s">
        <v>7043</v>
      </c>
      <c r="B2631" s="536" t="s">
        <v>149</v>
      </c>
      <c r="C2631" s="76" t="s">
        <v>149</v>
      </c>
      <c r="D2631" s="504"/>
      <c r="E2631" s="24"/>
      <c r="F2631" s="76" t="s">
        <v>2193</v>
      </c>
      <c r="G2631" s="76" t="s">
        <v>2308</v>
      </c>
      <c r="H2631" s="504">
        <v>26</v>
      </c>
      <c r="I2631" s="39"/>
      <c r="J2631" s="76" t="s">
        <v>2195</v>
      </c>
      <c r="K2631" s="76">
        <v>104</v>
      </c>
      <c r="L2631" s="10" t="s">
        <v>7044</v>
      </c>
      <c r="M2631" s="76" t="s">
        <v>149</v>
      </c>
    </row>
    <row r="2632" spans="1:13" hidden="1">
      <c r="A2632" s="39" t="s">
        <v>7043</v>
      </c>
      <c r="B2632" s="536" t="s">
        <v>151</v>
      </c>
      <c r="C2632" s="76" t="s">
        <v>151</v>
      </c>
      <c r="D2632" s="504"/>
      <c r="E2632" s="24"/>
      <c r="F2632" s="76" t="s">
        <v>2193</v>
      </c>
      <c r="G2632" s="76" t="s">
        <v>2202</v>
      </c>
      <c r="H2632" s="504">
        <v>10</v>
      </c>
      <c r="I2632" s="39"/>
      <c r="J2632" s="76" t="s">
        <v>2195</v>
      </c>
      <c r="K2632" s="504">
        <v>105</v>
      </c>
      <c r="L2632" s="10" t="s">
        <v>7044</v>
      </c>
      <c r="M2632" s="76" t="s">
        <v>151</v>
      </c>
    </row>
    <row r="2633" spans="1:13" hidden="1">
      <c r="A2633" s="39" t="s">
        <v>7043</v>
      </c>
      <c r="B2633" s="536" t="s">
        <v>153</v>
      </c>
      <c r="C2633" s="76" t="s">
        <v>153</v>
      </c>
      <c r="D2633" s="504"/>
      <c r="E2633" s="24"/>
      <c r="F2633" s="76" t="s">
        <v>2193</v>
      </c>
      <c r="G2633" s="76" t="s">
        <v>2202</v>
      </c>
      <c r="H2633" s="504">
        <v>4</v>
      </c>
      <c r="I2633" s="39"/>
      <c r="J2633" s="76" t="s">
        <v>2195</v>
      </c>
      <c r="K2633" s="504">
        <v>106</v>
      </c>
      <c r="L2633" s="10" t="s">
        <v>7044</v>
      </c>
      <c r="M2633" s="76" t="s">
        <v>153</v>
      </c>
    </row>
    <row r="2634" spans="1:13" hidden="1">
      <c r="A2634" s="39" t="s">
        <v>7043</v>
      </c>
      <c r="B2634" s="536" t="s">
        <v>155</v>
      </c>
      <c r="C2634" s="76" t="s">
        <v>155</v>
      </c>
      <c r="D2634" s="504"/>
      <c r="E2634" s="24"/>
      <c r="F2634" s="76" t="s">
        <v>2193</v>
      </c>
      <c r="G2634" s="76" t="s">
        <v>2202</v>
      </c>
      <c r="H2634" s="504">
        <v>2</v>
      </c>
      <c r="I2634" s="39"/>
      <c r="J2634" s="76" t="s">
        <v>2195</v>
      </c>
      <c r="K2634" s="76">
        <v>107</v>
      </c>
      <c r="L2634" s="10" t="s">
        <v>7044</v>
      </c>
      <c r="M2634" s="76" t="s">
        <v>155</v>
      </c>
    </row>
    <row r="2635" spans="1:13" hidden="1">
      <c r="A2635" s="39" t="s">
        <v>7043</v>
      </c>
      <c r="B2635" s="536" t="s">
        <v>157</v>
      </c>
      <c r="C2635" s="76" t="s">
        <v>157</v>
      </c>
      <c r="D2635" s="504"/>
      <c r="E2635" s="24"/>
      <c r="F2635" s="76" t="s">
        <v>2193</v>
      </c>
      <c r="G2635" s="76" t="s">
        <v>2202</v>
      </c>
      <c r="H2635" s="504">
        <v>2</v>
      </c>
      <c r="I2635" s="39"/>
      <c r="J2635" s="76" t="s">
        <v>2195</v>
      </c>
      <c r="K2635" s="76">
        <v>108</v>
      </c>
      <c r="L2635" s="10" t="s">
        <v>7044</v>
      </c>
      <c r="M2635" s="76" t="s">
        <v>157</v>
      </c>
    </row>
    <row r="2636" spans="1:13" hidden="1">
      <c r="A2636" s="39" t="s">
        <v>7325</v>
      </c>
      <c r="B2636" s="536" t="s">
        <v>34</v>
      </c>
      <c r="C2636" s="496" t="s">
        <v>34</v>
      </c>
      <c r="D2636" s="504"/>
      <c r="E2636" s="496"/>
      <c r="F2636" s="504" t="s">
        <v>2193</v>
      </c>
      <c r="G2636" s="496" t="s">
        <v>2194</v>
      </c>
      <c r="H2636" s="504">
        <v>8</v>
      </c>
      <c r="I2636" s="40"/>
      <c r="J2636" s="39" t="s">
        <v>2195</v>
      </c>
      <c r="K2636" s="504">
        <v>1</v>
      </c>
      <c r="L2636" s="40" t="s">
        <v>7326</v>
      </c>
      <c r="M2636" s="496" t="s">
        <v>34</v>
      </c>
    </row>
    <row r="2637" spans="1:13" hidden="1">
      <c r="A2637" s="39" t="s">
        <v>7325</v>
      </c>
      <c r="B2637" s="536" t="s">
        <v>7327</v>
      </c>
      <c r="C2637" s="510"/>
      <c r="D2637" s="504" t="s">
        <v>7327</v>
      </c>
      <c r="E2637" s="39" t="s">
        <v>7328</v>
      </c>
      <c r="F2637" s="76" t="s">
        <v>2193</v>
      </c>
      <c r="G2637" s="10" t="s">
        <v>2202</v>
      </c>
      <c r="H2637" s="76">
        <v>14</v>
      </c>
      <c r="I2637" s="40"/>
      <c r="J2637" s="39" t="s">
        <v>2195</v>
      </c>
      <c r="K2637" s="76">
        <v>2</v>
      </c>
      <c r="L2637" s="40" t="s">
        <v>7326</v>
      </c>
      <c r="M2637" s="76" t="s">
        <v>7329</v>
      </c>
    </row>
    <row r="2638" spans="1:13" hidden="1">
      <c r="A2638" s="39" t="s">
        <v>7325</v>
      </c>
      <c r="B2638" s="536" t="s">
        <v>465</v>
      </c>
      <c r="C2638" s="558"/>
      <c r="D2638" s="504" t="s">
        <v>465</v>
      </c>
      <c r="E2638" s="39" t="s">
        <v>251</v>
      </c>
      <c r="F2638" s="76" t="s">
        <v>2193</v>
      </c>
      <c r="G2638" s="76" t="s">
        <v>2194</v>
      </c>
      <c r="H2638" s="76">
        <v>10</v>
      </c>
      <c r="I2638" s="40"/>
      <c r="J2638" s="39" t="s">
        <v>2195</v>
      </c>
      <c r="K2638" s="504">
        <v>3</v>
      </c>
      <c r="L2638" s="40" t="s">
        <v>7326</v>
      </c>
      <c r="M2638" s="76" t="s">
        <v>7330</v>
      </c>
    </row>
    <row r="2639" spans="1:13" hidden="1">
      <c r="A2639" s="39" t="s">
        <v>7325</v>
      </c>
      <c r="B2639" s="536" t="s">
        <v>471</v>
      </c>
      <c r="C2639" s="510"/>
      <c r="D2639" s="504" t="s">
        <v>471</v>
      </c>
      <c r="E2639" s="39" t="s">
        <v>257</v>
      </c>
      <c r="F2639" s="76" t="s">
        <v>2193</v>
      </c>
      <c r="G2639" s="76" t="s">
        <v>2202</v>
      </c>
      <c r="H2639" s="76">
        <v>6</v>
      </c>
      <c r="I2639" s="40"/>
      <c r="J2639" s="39" t="s">
        <v>2195</v>
      </c>
      <c r="K2639" s="76">
        <v>4</v>
      </c>
      <c r="L2639" s="40" t="s">
        <v>7326</v>
      </c>
      <c r="M2639" s="76" t="s">
        <v>7331</v>
      </c>
    </row>
    <row r="2640" spans="1:13" hidden="1">
      <c r="A2640" s="39" t="s">
        <v>7325</v>
      </c>
      <c r="B2640" s="536" t="s">
        <v>1507</v>
      </c>
      <c r="C2640" s="510"/>
      <c r="D2640" s="504" t="s">
        <v>1507</v>
      </c>
      <c r="E2640" s="39" t="s">
        <v>815</v>
      </c>
      <c r="F2640" s="76" t="s">
        <v>2193</v>
      </c>
      <c r="G2640" s="76" t="s">
        <v>2202</v>
      </c>
      <c r="H2640" s="76">
        <v>8</v>
      </c>
      <c r="I2640" s="40"/>
      <c r="J2640" s="39" t="s">
        <v>2195</v>
      </c>
      <c r="K2640" s="504">
        <v>5</v>
      </c>
      <c r="L2640" s="40" t="s">
        <v>7326</v>
      </c>
      <c r="M2640" s="76" t="s">
        <v>7332</v>
      </c>
    </row>
    <row r="2641" spans="1:13" hidden="1">
      <c r="A2641" s="39" t="s">
        <v>7325</v>
      </c>
      <c r="B2641" s="536" t="s">
        <v>7333</v>
      </c>
      <c r="C2641" s="40"/>
      <c r="D2641" s="504" t="s">
        <v>7333</v>
      </c>
      <c r="E2641" s="39" t="s">
        <v>7334</v>
      </c>
      <c r="F2641" s="76" t="s">
        <v>2193</v>
      </c>
      <c r="G2641" s="76" t="s">
        <v>2202</v>
      </c>
      <c r="H2641" s="76">
        <v>8</v>
      </c>
      <c r="I2641" s="39"/>
      <c r="J2641" s="39" t="s">
        <v>2195</v>
      </c>
      <c r="K2641" s="76">
        <v>6</v>
      </c>
      <c r="L2641" s="40" t="s">
        <v>7326</v>
      </c>
      <c r="M2641" s="76" t="s">
        <v>7335</v>
      </c>
    </row>
    <row r="2642" spans="1:13" hidden="1">
      <c r="A2642" s="39" t="s">
        <v>7325</v>
      </c>
      <c r="B2642" s="536" t="s">
        <v>7237</v>
      </c>
      <c r="C2642" s="40"/>
      <c r="D2642" s="504" t="s">
        <v>7237</v>
      </c>
      <c r="E2642" s="39" t="s">
        <v>7238</v>
      </c>
      <c r="F2642" s="76" t="s">
        <v>2193</v>
      </c>
      <c r="G2642" s="76" t="s">
        <v>2202</v>
      </c>
      <c r="H2642" s="76">
        <v>10</v>
      </c>
      <c r="I2642" s="39"/>
      <c r="J2642" s="39" t="s">
        <v>2195</v>
      </c>
      <c r="K2642" s="504">
        <v>7</v>
      </c>
      <c r="L2642" s="40" t="s">
        <v>7326</v>
      </c>
      <c r="M2642" s="76" t="s">
        <v>7239</v>
      </c>
    </row>
    <row r="2643" spans="1:13" hidden="1">
      <c r="A2643" s="39" t="s">
        <v>7325</v>
      </c>
      <c r="B2643" s="536" t="s">
        <v>7240</v>
      </c>
      <c r="C2643" s="40"/>
      <c r="D2643" s="504" t="s">
        <v>7240</v>
      </c>
      <c r="E2643" s="39" t="s">
        <v>7241</v>
      </c>
      <c r="F2643" s="76" t="s">
        <v>2193</v>
      </c>
      <c r="G2643" s="76" t="s">
        <v>2202</v>
      </c>
      <c r="H2643" s="76">
        <v>4</v>
      </c>
      <c r="I2643" s="39"/>
      <c r="J2643" s="39" t="s">
        <v>2195</v>
      </c>
      <c r="K2643" s="76">
        <v>8</v>
      </c>
      <c r="L2643" s="40" t="s">
        <v>7326</v>
      </c>
      <c r="M2643" s="76" t="s">
        <v>7242</v>
      </c>
    </row>
    <row r="2644" spans="1:13" hidden="1">
      <c r="A2644" s="39" t="s">
        <v>7325</v>
      </c>
      <c r="B2644" s="536" t="s">
        <v>7246</v>
      </c>
      <c r="C2644" s="40"/>
      <c r="D2644" s="504" t="s">
        <v>7246</v>
      </c>
      <c r="E2644" s="39" t="s">
        <v>7247</v>
      </c>
      <c r="F2644" s="76" t="s">
        <v>2215</v>
      </c>
      <c r="G2644" s="76" t="s">
        <v>2202</v>
      </c>
      <c r="H2644" s="76">
        <v>10</v>
      </c>
      <c r="I2644" s="39"/>
      <c r="J2644" s="39" t="s">
        <v>2195</v>
      </c>
      <c r="K2644" s="504">
        <v>9</v>
      </c>
      <c r="L2644" s="40" t="s">
        <v>7326</v>
      </c>
      <c r="M2644" s="76" t="s">
        <v>7248</v>
      </c>
    </row>
    <row r="2645" spans="1:13" hidden="1">
      <c r="A2645" s="39" t="s">
        <v>7325</v>
      </c>
      <c r="B2645" s="536" t="s">
        <v>7249</v>
      </c>
      <c r="C2645" s="40"/>
      <c r="D2645" s="504" t="s">
        <v>7249</v>
      </c>
      <c r="E2645" s="39" t="s">
        <v>7250</v>
      </c>
      <c r="F2645" s="76" t="s">
        <v>2215</v>
      </c>
      <c r="G2645" s="76" t="s">
        <v>2202</v>
      </c>
      <c r="H2645" s="76">
        <v>4</v>
      </c>
      <c r="I2645" s="39"/>
      <c r="J2645" s="39" t="s">
        <v>2195</v>
      </c>
      <c r="K2645" s="76">
        <v>10</v>
      </c>
      <c r="L2645" s="40" t="s">
        <v>7326</v>
      </c>
      <c r="M2645" s="76" t="s">
        <v>7251</v>
      </c>
    </row>
    <row r="2646" spans="1:13" hidden="1">
      <c r="A2646" s="39" t="s">
        <v>7325</v>
      </c>
      <c r="B2646" s="536" t="s">
        <v>7336</v>
      </c>
      <c r="C2646" s="10"/>
      <c r="D2646" s="504" t="s">
        <v>7336</v>
      </c>
      <c r="E2646" s="39" t="s">
        <v>7337</v>
      </c>
      <c r="F2646" s="76" t="s">
        <v>2193</v>
      </c>
      <c r="G2646" s="76" t="s">
        <v>2194</v>
      </c>
      <c r="H2646" s="76">
        <v>10</v>
      </c>
      <c r="I2646" s="39"/>
      <c r="J2646" s="39" t="s">
        <v>2195</v>
      </c>
      <c r="K2646" s="504">
        <v>11</v>
      </c>
      <c r="L2646" s="40" t="s">
        <v>7326</v>
      </c>
      <c r="M2646" s="76" t="s">
        <v>7338</v>
      </c>
    </row>
    <row r="2647" spans="1:13" hidden="1">
      <c r="A2647" s="39" t="s">
        <v>7325</v>
      </c>
      <c r="B2647" s="536" t="s">
        <v>7339</v>
      </c>
      <c r="C2647" s="40"/>
      <c r="D2647" s="504" t="s">
        <v>7339</v>
      </c>
      <c r="E2647" s="39" t="s">
        <v>7340</v>
      </c>
      <c r="F2647" s="76" t="s">
        <v>2193</v>
      </c>
      <c r="G2647" s="76" t="s">
        <v>2202</v>
      </c>
      <c r="H2647" s="76">
        <v>1</v>
      </c>
      <c r="I2647" s="39"/>
      <c r="J2647" s="39" t="s">
        <v>2195</v>
      </c>
      <c r="K2647" s="76">
        <v>12</v>
      </c>
      <c r="L2647" s="40" t="s">
        <v>7326</v>
      </c>
      <c r="M2647" s="76" t="s">
        <v>7341</v>
      </c>
    </row>
    <row r="2648" spans="1:13" hidden="1">
      <c r="A2648" s="39" t="s">
        <v>7325</v>
      </c>
      <c r="B2648" s="536" t="s">
        <v>1749</v>
      </c>
      <c r="C2648" s="40"/>
      <c r="D2648" s="504" t="s">
        <v>1749</v>
      </c>
      <c r="E2648" s="39" t="s">
        <v>1074</v>
      </c>
      <c r="F2648" s="76" t="s">
        <v>2193</v>
      </c>
      <c r="G2648" s="76" t="s">
        <v>2202</v>
      </c>
      <c r="H2648" s="76">
        <v>5</v>
      </c>
      <c r="I2648" s="39"/>
      <c r="J2648" s="39" t="s">
        <v>2195</v>
      </c>
      <c r="K2648" s="504">
        <v>13</v>
      </c>
      <c r="L2648" s="40" t="s">
        <v>7326</v>
      </c>
      <c r="M2648" s="76" t="s">
        <v>7061</v>
      </c>
    </row>
    <row r="2649" spans="1:13" hidden="1">
      <c r="A2649" s="39" t="s">
        <v>7325</v>
      </c>
      <c r="B2649" s="536" t="s">
        <v>7342</v>
      </c>
      <c r="C2649" s="40"/>
      <c r="D2649" s="504" t="s">
        <v>7342</v>
      </c>
      <c r="E2649" s="39" t="s">
        <v>7343</v>
      </c>
      <c r="F2649" s="76" t="s">
        <v>2193</v>
      </c>
      <c r="G2649" s="76" t="s">
        <v>2202</v>
      </c>
      <c r="H2649" s="76">
        <v>1</v>
      </c>
      <c r="I2649" s="39"/>
      <c r="J2649" s="39" t="s">
        <v>2195</v>
      </c>
      <c r="K2649" s="76">
        <v>14</v>
      </c>
      <c r="L2649" s="40" t="s">
        <v>7326</v>
      </c>
      <c r="M2649" s="76" t="s">
        <v>7344</v>
      </c>
    </row>
    <row r="2650" spans="1:13" hidden="1">
      <c r="A2650" s="39" t="s">
        <v>7325</v>
      </c>
      <c r="B2650" s="536" t="s">
        <v>7345</v>
      </c>
      <c r="C2650" s="40"/>
      <c r="D2650" s="504" t="s">
        <v>7345</v>
      </c>
      <c r="E2650" s="39" t="s">
        <v>7346</v>
      </c>
      <c r="F2650" s="76" t="s">
        <v>2193</v>
      </c>
      <c r="G2650" s="76" t="s">
        <v>2202</v>
      </c>
      <c r="H2650" s="76">
        <v>20</v>
      </c>
      <c r="I2650" s="39"/>
      <c r="J2650" s="39" t="s">
        <v>2195</v>
      </c>
      <c r="K2650" s="504">
        <v>15</v>
      </c>
      <c r="L2650" s="40" t="s">
        <v>7326</v>
      </c>
      <c r="M2650" s="76" t="s">
        <v>7347</v>
      </c>
    </row>
    <row r="2651" spans="1:13" hidden="1">
      <c r="A2651" s="39" t="s">
        <v>7325</v>
      </c>
      <c r="B2651" s="536" t="s">
        <v>1096</v>
      </c>
      <c r="C2651" s="40"/>
      <c r="D2651" s="504" t="s">
        <v>1096</v>
      </c>
      <c r="E2651" s="39" t="s">
        <v>630</v>
      </c>
      <c r="F2651" s="76" t="s">
        <v>2193</v>
      </c>
      <c r="G2651" s="76" t="s">
        <v>2202</v>
      </c>
      <c r="H2651" s="76">
        <v>1</v>
      </c>
      <c r="I2651" s="39"/>
      <c r="J2651" s="39" t="s">
        <v>2195</v>
      </c>
      <c r="K2651" s="76">
        <v>16</v>
      </c>
      <c r="L2651" s="40" t="s">
        <v>7326</v>
      </c>
      <c r="M2651" s="76" t="s">
        <v>7348</v>
      </c>
    </row>
    <row r="2652" spans="1:13" hidden="1">
      <c r="A2652" s="39" t="s">
        <v>7325</v>
      </c>
      <c r="B2652" s="536" t="s">
        <v>5207</v>
      </c>
      <c r="C2652" s="40"/>
      <c r="D2652" s="504" t="s">
        <v>5207</v>
      </c>
      <c r="E2652" s="60" t="s">
        <v>5208</v>
      </c>
      <c r="F2652" s="76" t="s">
        <v>2193</v>
      </c>
      <c r="G2652" s="76" t="s">
        <v>2202</v>
      </c>
      <c r="H2652" s="76">
        <v>50</v>
      </c>
      <c r="I2652" s="39"/>
      <c r="J2652" s="39" t="s">
        <v>2195</v>
      </c>
      <c r="K2652" s="504">
        <v>17</v>
      </c>
      <c r="L2652" s="40" t="s">
        <v>7326</v>
      </c>
      <c r="M2652" s="76" t="s">
        <v>7349</v>
      </c>
    </row>
    <row r="2653" spans="1:13" hidden="1">
      <c r="A2653" s="39" t="s">
        <v>7325</v>
      </c>
      <c r="B2653" s="536" t="s">
        <v>7350</v>
      </c>
      <c r="C2653" s="40"/>
      <c r="D2653" s="504" t="s">
        <v>7350</v>
      </c>
      <c r="E2653" s="60" t="s">
        <v>7351</v>
      </c>
      <c r="F2653" s="76" t="s">
        <v>2193</v>
      </c>
      <c r="G2653" s="76" t="s">
        <v>2202</v>
      </c>
      <c r="H2653" s="76">
        <v>50</v>
      </c>
      <c r="I2653" s="39"/>
      <c r="J2653" s="39" t="s">
        <v>2195</v>
      </c>
      <c r="K2653" s="76">
        <v>18</v>
      </c>
      <c r="L2653" s="40" t="s">
        <v>7326</v>
      </c>
      <c r="M2653" s="76" t="s">
        <v>7352</v>
      </c>
    </row>
    <row r="2654" spans="1:13" hidden="1">
      <c r="A2654" s="39" t="s">
        <v>7325</v>
      </c>
      <c r="B2654" s="536" t="s">
        <v>7353</v>
      </c>
      <c r="C2654" s="40"/>
      <c r="D2654" s="504" t="s">
        <v>7353</v>
      </c>
      <c r="E2654" s="60" t="s">
        <v>7354</v>
      </c>
      <c r="F2654" s="76" t="s">
        <v>2193</v>
      </c>
      <c r="G2654" s="76" t="s">
        <v>2202</v>
      </c>
      <c r="H2654" s="76">
        <v>40</v>
      </c>
      <c r="I2654" s="39"/>
      <c r="J2654" s="39" t="s">
        <v>2195</v>
      </c>
      <c r="K2654" s="504">
        <v>19</v>
      </c>
      <c r="L2654" s="40" t="s">
        <v>7326</v>
      </c>
      <c r="M2654" s="76" t="s">
        <v>7355</v>
      </c>
    </row>
    <row r="2655" spans="1:13" hidden="1">
      <c r="A2655" s="39" t="s">
        <v>7325</v>
      </c>
      <c r="B2655" s="536"/>
      <c r="C2655" s="10"/>
      <c r="D2655" s="504"/>
      <c r="E2655" s="39" t="s">
        <v>7356</v>
      </c>
      <c r="F2655" s="76" t="s">
        <v>2193</v>
      </c>
      <c r="G2655" s="76" t="s">
        <v>2194</v>
      </c>
      <c r="H2655" s="76">
        <v>10</v>
      </c>
      <c r="I2655" s="39"/>
      <c r="J2655" s="39" t="s">
        <v>2195</v>
      </c>
      <c r="K2655" s="76">
        <v>20</v>
      </c>
      <c r="L2655" s="40" t="s">
        <v>7326</v>
      </c>
      <c r="M2655" s="76" t="s">
        <v>7357</v>
      </c>
    </row>
    <row r="2656" spans="1:13" hidden="1">
      <c r="A2656" s="39" t="s">
        <v>7325</v>
      </c>
      <c r="B2656" s="536" t="s">
        <v>1523</v>
      </c>
      <c r="C2656" s="40"/>
      <c r="D2656" s="504" t="s">
        <v>1523</v>
      </c>
      <c r="E2656" s="60" t="s">
        <v>822</v>
      </c>
      <c r="F2656" s="76" t="s">
        <v>2193</v>
      </c>
      <c r="G2656" s="76" t="s">
        <v>2202</v>
      </c>
      <c r="H2656" s="76">
        <v>1</v>
      </c>
      <c r="I2656" s="39"/>
      <c r="J2656" s="39" t="s">
        <v>2195</v>
      </c>
      <c r="K2656" s="504">
        <v>21</v>
      </c>
      <c r="L2656" s="40" t="s">
        <v>7326</v>
      </c>
      <c r="M2656" s="76" t="s">
        <v>7358</v>
      </c>
    </row>
    <row r="2657" spans="1:13" hidden="1">
      <c r="A2657" s="39" t="s">
        <v>7325</v>
      </c>
      <c r="B2657" s="536" t="s">
        <v>7359</v>
      </c>
      <c r="C2657" s="40"/>
      <c r="D2657" s="504" t="s">
        <v>7359</v>
      </c>
      <c r="E2657" s="60" t="s">
        <v>7360</v>
      </c>
      <c r="F2657" s="76" t="s">
        <v>2193</v>
      </c>
      <c r="G2657" s="76" t="s">
        <v>2202</v>
      </c>
      <c r="H2657" s="76">
        <v>15</v>
      </c>
      <c r="I2657" s="39"/>
      <c r="J2657" s="39" t="s">
        <v>2195</v>
      </c>
      <c r="K2657" s="76">
        <v>22</v>
      </c>
      <c r="L2657" s="40" t="s">
        <v>7326</v>
      </c>
      <c r="M2657" s="76" t="s">
        <v>7361</v>
      </c>
    </row>
    <row r="2658" spans="1:13" hidden="1">
      <c r="A2658" s="39" t="s">
        <v>7325</v>
      </c>
      <c r="B2658" s="536" t="s">
        <v>7362</v>
      </c>
      <c r="C2658" s="40"/>
      <c r="D2658" s="504" t="s">
        <v>7362</v>
      </c>
      <c r="E2658" s="39" t="s">
        <v>7363</v>
      </c>
      <c r="F2658" s="76" t="s">
        <v>2215</v>
      </c>
      <c r="G2658" s="76" t="s">
        <v>2202</v>
      </c>
      <c r="H2658" s="76">
        <v>50</v>
      </c>
      <c r="I2658" s="39"/>
      <c r="J2658" s="39" t="s">
        <v>2195</v>
      </c>
      <c r="K2658" s="504">
        <v>23</v>
      </c>
      <c r="L2658" s="40" t="s">
        <v>7326</v>
      </c>
      <c r="M2658" s="76" t="s">
        <v>7364</v>
      </c>
    </row>
    <row r="2659" spans="1:13" hidden="1">
      <c r="A2659" s="39" t="s">
        <v>7325</v>
      </c>
      <c r="B2659" s="536" t="s">
        <v>7365</v>
      </c>
      <c r="C2659" s="40"/>
      <c r="D2659" s="504" t="s">
        <v>7365</v>
      </c>
      <c r="E2659" s="39" t="s">
        <v>7366</v>
      </c>
      <c r="F2659" s="76" t="s">
        <v>2215</v>
      </c>
      <c r="G2659" s="76" t="s">
        <v>2202</v>
      </c>
      <c r="H2659" s="76">
        <v>50</v>
      </c>
      <c r="I2659" s="39"/>
      <c r="J2659" s="39" t="s">
        <v>2195</v>
      </c>
      <c r="K2659" s="76">
        <v>24</v>
      </c>
      <c r="L2659" s="40" t="s">
        <v>7326</v>
      </c>
      <c r="M2659" s="76" t="s">
        <v>7367</v>
      </c>
    </row>
    <row r="2660" spans="1:13" hidden="1">
      <c r="A2660" s="39" t="s">
        <v>7325</v>
      </c>
      <c r="B2660" s="536" t="s">
        <v>1830</v>
      </c>
      <c r="C2660" s="40"/>
      <c r="D2660" s="504" t="s">
        <v>1830</v>
      </c>
      <c r="E2660" s="39" t="s">
        <v>1189</v>
      </c>
      <c r="F2660" s="76" t="s">
        <v>2215</v>
      </c>
      <c r="G2660" s="76" t="s">
        <v>2202</v>
      </c>
      <c r="H2660" s="76">
        <v>30</v>
      </c>
      <c r="I2660" s="39"/>
      <c r="J2660" s="39" t="s">
        <v>2195</v>
      </c>
      <c r="K2660" s="504">
        <v>25</v>
      </c>
      <c r="L2660" s="40" t="s">
        <v>7326</v>
      </c>
      <c r="M2660" s="76" t="s">
        <v>7368</v>
      </c>
    </row>
    <row r="2661" spans="1:13" hidden="1">
      <c r="A2661" s="39" t="s">
        <v>7325</v>
      </c>
      <c r="B2661" s="536" t="s">
        <v>1831</v>
      </c>
      <c r="C2661" s="40"/>
      <c r="D2661" s="504" t="s">
        <v>1831</v>
      </c>
      <c r="E2661" s="39" t="s">
        <v>1190</v>
      </c>
      <c r="F2661" s="76" t="s">
        <v>2215</v>
      </c>
      <c r="G2661" s="76" t="s">
        <v>2202</v>
      </c>
      <c r="H2661" s="76">
        <v>30</v>
      </c>
      <c r="I2661" s="39"/>
      <c r="J2661" s="39" t="s">
        <v>2195</v>
      </c>
      <c r="K2661" s="76">
        <v>26</v>
      </c>
      <c r="L2661" s="40" t="s">
        <v>7326</v>
      </c>
      <c r="M2661" s="76" t="s">
        <v>7369</v>
      </c>
    </row>
    <row r="2662" spans="1:13" hidden="1">
      <c r="A2662" s="39" t="s">
        <v>7325</v>
      </c>
      <c r="B2662" s="536" t="s">
        <v>7370</v>
      </c>
      <c r="C2662" s="40"/>
      <c r="D2662" s="504" t="s">
        <v>7370</v>
      </c>
      <c r="E2662" s="40" t="s">
        <v>7371</v>
      </c>
      <c r="F2662" s="10" t="s">
        <v>2215</v>
      </c>
      <c r="G2662" s="10" t="s">
        <v>2202</v>
      </c>
      <c r="H2662" s="10">
        <v>5</v>
      </c>
      <c r="I2662" s="559"/>
      <c r="J2662" s="39" t="s">
        <v>2195</v>
      </c>
      <c r="K2662" s="504">
        <v>27</v>
      </c>
      <c r="L2662" s="40" t="s">
        <v>7326</v>
      </c>
      <c r="M2662" s="10" t="s">
        <v>7372</v>
      </c>
    </row>
    <row r="2663" spans="1:13" hidden="1">
      <c r="A2663" s="39" t="s">
        <v>7325</v>
      </c>
      <c r="B2663" s="536" t="s">
        <v>7373</v>
      </c>
      <c r="C2663" s="40"/>
      <c r="D2663" s="504" t="s">
        <v>7373</v>
      </c>
      <c r="E2663" s="45" t="s">
        <v>7374</v>
      </c>
      <c r="F2663" s="45" t="s">
        <v>2215</v>
      </c>
      <c r="G2663" s="45" t="s">
        <v>2202</v>
      </c>
      <c r="H2663" s="45">
        <v>20</v>
      </c>
      <c r="I2663" s="560"/>
      <c r="J2663" s="39" t="s">
        <v>2195</v>
      </c>
      <c r="K2663" s="76">
        <v>28</v>
      </c>
      <c r="L2663" s="40" t="s">
        <v>7326</v>
      </c>
      <c r="M2663" s="45" t="s">
        <v>7375</v>
      </c>
    </row>
    <row r="2664" spans="1:13" hidden="1">
      <c r="A2664" s="39" t="s">
        <v>7325</v>
      </c>
      <c r="B2664" s="536" t="s">
        <v>7376</v>
      </c>
      <c r="C2664" s="40"/>
      <c r="D2664" s="504" t="s">
        <v>7376</v>
      </c>
      <c r="E2664" s="45" t="s">
        <v>7377</v>
      </c>
      <c r="F2664" s="45" t="s">
        <v>2215</v>
      </c>
      <c r="G2664" s="45" t="s">
        <v>2202</v>
      </c>
      <c r="H2664" s="45">
        <v>20</v>
      </c>
      <c r="I2664" s="560"/>
      <c r="J2664" s="39" t="s">
        <v>2195</v>
      </c>
      <c r="K2664" s="504">
        <v>29</v>
      </c>
      <c r="L2664" s="40" t="s">
        <v>7326</v>
      </c>
      <c r="M2664" s="45" t="s">
        <v>7378</v>
      </c>
    </row>
    <row r="2665" spans="1:13" hidden="1">
      <c r="A2665" s="39" t="s">
        <v>7325</v>
      </c>
      <c r="B2665" s="536" t="s">
        <v>5494</v>
      </c>
      <c r="C2665" s="40"/>
      <c r="D2665" s="504" t="s">
        <v>5494</v>
      </c>
      <c r="E2665" s="39" t="s">
        <v>5495</v>
      </c>
      <c r="F2665" s="76" t="s">
        <v>2215</v>
      </c>
      <c r="G2665" s="76" t="s">
        <v>2202</v>
      </c>
      <c r="H2665" s="76">
        <v>10</v>
      </c>
      <c r="I2665" s="39"/>
      <c r="J2665" s="39" t="s">
        <v>2195</v>
      </c>
      <c r="K2665" s="76">
        <v>30</v>
      </c>
      <c r="L2665" s="40" t="s">
        <v>7326</v>
      </c>
      <c r="M2665" s="76" t="s">
        <v>7379</v>
      </c>
    </row>
    <row r="2666" spans="1:13" hidden="1">
      <c r="A2666" s="39" t="s">
        <v>7325</v>
      </c>
      <c r="B2666" s="536"/>
      <c r="C2666" s="40"/>
      <c r="D2666" s="504"/>
      <c r="E2666" s="39" t="s">
        <v>7380</v>
      </c>
      <c r="F2666" s="76" t="s">
        <v>2215</v>
      </c>
      <c r="G2666" s="76" t="s">
        <v>2202</v>
      </c>
      <c r="H2666" s="76">
        <v>15</v>
      </c>
      <c r="I2666" s="39"/>
      <c r="J2666" s="39" t="s">
        <v>2195</v>
      </c>
      <c r="K2666" s="504">
        <v>31</v>
      </c>
      <c r="L2666" s="40" t="s">
        <v>7326</v>
      </c>
      <c r="M2666" s="76" t="s">
        <v>7381</v>
      </c>
    </row>
    <row r="2667" spans="1:13" hidden="1">
      <c r="A2667" s="39" t="s">
        <v>7325</v>
      </c>
      <c r="B2667" s="536" t="s">
        <v>3319</v>
      </c>
      <c r="C2667" s="40"/>
      <c r="D2667" s="504" t="s">
        <v>3319</v>
      </c>
      <c r="E2667" s="39" t="s">
        <v>7382</v>
      </c>
      <c r="F2667" s="76" t="s">
        <v>2215</v>
      </c>
      <c r="G2667" s="76" t="s">
        <v>2202</v>
      </c>
      <c r="H2667" s="76">
        <v>25</v>
      </c>
      <c r="I2667" s="39"/>
      <c r="J2667" s="39" t="s">
        <v>2195</v>
      </c>
      <c r="K2667" s="76">
        <v>32</v>
      </c>
      <c r="L2667" s="40" t="s">
        <v>7326</v>
      </c>
      <c r="M2667" s="76" t="s">
        <v>7383</v>
      </c>
    </row>
    <row r="2668" spans="1:13" hidden="1">
      <c r="A2668" s="39" t="s">
        <v>7325</v>
      </c>
      <c r="B2668" s="536" t="s">
        <v>7277</v>
      </c>
      <c r="C2668" s="40"/>
      <c r="D2668" s="504" t="s">
        <v>7277</v>
      </c>
      <c r="E2668" s="39" t="s">
        <v>7278</v>
      </c>
      <c r="F2668" s="76" t="s">
        <v>2193</v>
      </c>
      <c r="G2668" s="76" t="s">
        <v>2231</v>
      </c>
      <c r="H2668" s="76" t="s">
        <v>7384</v>
      </c>
      <c r="I2668" s="39"/>
      <c r="J2668" s="39" t="s">
        <v>2195</v>
      </c>
      <c r="K2668" s="504">
        <v>33</v>
      </c>
      <c r="L2668" s="40" t="s">
        <v>7326</v>
      </c>
      <c r="M2668" s="76" t="s">
        <v>7279</v>
      </c>
    </row>
    <row r="2669" spans="1:13" hidden="1">
      <c r="A2669" s="39" t="s">
        <v>7325</v>
      </c>
      <c r="B2669" s="536" t="s">
        <v>7283</v>
      </c>
      <c r="C2669" s="40"/>
      <c r="D2669" s="504" t="s">
        <v>7283</v>
      </c>
      <c r="E2669" s="39" t="s">
        <v>7284</v>
      </c>
      <c r="F2669" s="76" t="s">
        <v>2193</v>
      </c>
      <c r="G2669" s="76" t="s">
        <v>2231</v>
      </c>
      <c r="H2669" s="76" t="s">
        <v>7384</v>
      </c>
      <c r="I2669" s="39"/>
      <c r="J2669" s="39" t="s">
        <v>2195</v>
      </c>
      <c r="K2669" s="76">
        <v>34</v>
      </c>
      <c r="L2669" s="40" t="s">
        <v>7326</v>
      </c>
      <c r="M2669" s="76" t="s">
        <v>7385</v>
      </c>
    </row>
    <row r="2670" spans="1:13" hidden="1">
      <c r="A2670" s="39" t="s">
        <v>7325</v>
      </c>
      <c r="B2670" s="536" t="s">
        <v>7386</v>
      </c>
      <c r="C2670" s="40"/>
      <c r="D2670" s="504" t="s">
        <v>7386</v>
      </c>
      <c r="E2670" s="39" t="s">
        <v>7387</v>
      </c>
      <c r="F2670" s="76" t="s">
        <v>2193</v>
      </c>
      <c r="G2670" s="76" t="s">
        <v>2202</v>
      </c>
      <c r="H2670" s="76">
        <v>4</v>
      </c>
      <c r="I2670" s="39"/>
      <c r="J2670" s="39" t="s">
        <v>2195</v>
      </c>
      <c r="K2670" s="504">
        <v>35</v>
      </c>
      <c r="L2670" s="40" t="s">
        <v>7326</v>
      </c>
      <c r="M2670" s="76" t="s">
        <v>7388</v>
      </c>
    </row>
    <row r="2671" spans="1:13" hidden="1">
      <c r="A2671" s="39" t="s">
        <v>7325</v>
      </c>
      <c r="B2671" s="536" t="s">
        <v>7389</v>
      </c>
      <c r="C2671" s="40"/>
      <c r="D2671" s="504" t="s">
        <v>7389</v>
      </c>
      <c r="E2671" s="39" t="s">
        <v>7390</v>
      </c>
      <c r="F2671" s="76" t="s">
        <v>2215</v>
      </c>
      <c r="G2671" s="76" t="s">
        <v>2202</v>
      </c>
      <c r="H2671" s="76">
        <v>1</v>
      </c>
      <c r="I2671" s="39"/>
      <c r="J2671" s="39" t="s">
        <v>2195</v>
      </c>
      <c r="K2671" s="76">
        <v>36</v>
      </c>
      <c r="L2671" s="40" t="s">
        <v>7326</v>
      </c>
      <c r="M2671" s="76" t="s">
        <v>7391</v>
      </c>
    </row>
    <row r="2672" spans="1:13" hidden="1">
      <c r="A2672" s="39" t="s">
        <v>7325</v>
      </c>
      <c r="B2672" s="536" t="s">
        <v>7083</v>
      </c>
      <c r="C2672" s="40"/>
      <c r="D2672" s="504" t="s">
        <v>7083</v>
      </c>
      <c r="E2672" s="39" t="s">
        <v>7084</v>
      </c>
      <c r="F2672" s="76" t="s">
        <v>2215</v>
      </c>
      <c r="G2672" s="76" t="s">
        <v>2202</v>
      </c>
      <c r="H2672" s="76">
        <v>8</v>
      </c>
      <c r="I2672" s="39"/>
      <c r="J2672" s="39" t="s">
        <v>2195</v>
      </c>
      <c r="K2672" s="504">
        <v>37</v>
      </c>
      <c r="L2672" s="40" t="s">
        <v>7326</v>
      </c>
      <c r="M2672" s="76" t="s">
        <v>7392</v>
      </c>
    </row>
    <row r="2673" spans="1:13" hidden="1">
      <c r="A2673" s="39" t="s">
        <v>7325</v>
      </c>
      <c r="B2673" s="536" t="s">
        <v>7393</v>
      </c>
      <c r="C2673" s="40"/>
      <c r="D2673" s="504" t="s">
        <v>7393</v>
      </c>
      <c r="E2673" s="39" t="s">
        <v>7394</v>
      </c>
      <c r="F2673" s="76" t="s">
        <v>2215</v>
      </c>
      <c r="G2673" s="76" t="s">
        <v>2202</v>
      </c>
      <c r="H2673" s="76">
        <v>8</v>
      </c>
      <c r="I2673" s="39"/>
      <c r="J2673" s="39" t="s">
        <v>2195</v>
      </c>
      <c r="K2673" s="76">
        <v>38</v>
      </c>
      <c r="L2673" s="40" t="s">
        <v>7326</v>
      </c>
      <c r="M2673" s="76" t="s">
        <v>7395</v>
      </c>
    </row>
    <row r="2674" spans="1:13" hidden="1">
      <c r="A2674" s="39" t="s">
        <v>7325</v>
      </c>
      <c r="B2674" s="536" t="s">
        <v>7396</v>
      </c>
      <c r="C2674" s="40"/>
      <c r="D2674" s="504" t="s">
        <v>7396</v>
      </c>
      <c r="E2674" s="39" t="s">
        <v>7397</v>
      </c>
      <c r="F2674" s="76" t="s">
        <v>2215</v>
      </c>
      <c r="G2674" s="76" t="s">
        <v>2202</v>
      </c>
      <c r="H2674" s="76">
        <v>15</v>
      </c>
      <c r="I2674" s="39"/>
      <c r="J2674" s="39" t="s">
        <v>2195</v>
      </c>
      <c r="K2674" s="504">
        <v>39</v>
      </c>
      <c r="L2674" s="40" t="s">
        <v>7326</v>
      </c>
      <c r="M2674" s="76" t="s">
        <v>7398</v>
      </c>
    </row>
    <row r="2675" spans="1:13" hidden="1">
      <c r="A2675" s="39" t="s">
        <v>7325</v>
      </c>
      <c r="B2675" s="536" t="s">
        <v>7399</v>
      </c>
      <c r="C2675" s="40"/>
      <c r="D2675" s="504" t="s">
        <v>7399</v>
      </c>
      <c r="E2675" s="39" t="s">
        <v>7400</v>
      </c>
      <c r="F2675" s="76" t="s">
        <v>2215</v>
      </c>
      <c r="G2675" s="76" t="s">
        <v>2202</v>
      </c>
      <c r="H2675" s="76">
        <v>15</v>
      </c>
      <c r="I2675" s="39"/>
      <c r="J2675" s="39" t="s">
        <v>2195</v>
      </c>
      <c r="K2675" s="76">
        <v>40</v>
      </c>
      <c r="L2675" s="40" t="s">
        <v>7326</v>
      </c>
      <c r="M2675" s="76" t="s">
        <v>7401</v>
      </c>
    </row>
    <row r="2676" spans="1:13" hidden="1">
      <c r="A2676" s="39" t="s">
        <v>7325</v>
      </c>
      <c r="B2676" s="536" t="s">
        <v>1157</v>
      </c>
      <c r="C2676" s="10"/>
      <c r="D2676" s="504" t="s">
        <v>1157</v>
      </c>
      <c r="E2676" s="39" t="s">
        <v>678</v>
      </c>
      <c r="F2676" s="76" t="s">
        <v>2215</v>
      </c>
      <c r="G2676" s="76" t="s">
        <v>2194</v>
      </c>
      <c r="H2676" s="76">
        <v>10</v>
      </c>
      <c r="I2676" s="39"/>
      <c r="J2676" s="39" t="s">
        <v>2195</v>
      </c>
      <c r="K2676" s="504">
        <v>41</v>
      </c>
      <c r="L2676" s="40" t="s">
        <v>7326</v>
      </c>
      <c r="M2676" s="76" t="s">
        <v>7402</v>
      </c>
    </row>
    <row r="2677" spans="1:13" hidden="1">
      <c r="A2677" s="39" t="s">
        <v>7325</v>
      </c>
      <c r="B2677" s="536" t="s">
        <v>3480</v>
      </c>
      <c r="C2677" s="40"/>
      <c r="D2677" s="504" t="s">
        <v>3480</v>
      </c>
      <c r="E2677" s="39" t="s">
        <v>7075</v>
      </c>
      <c r="F2677" s="76" t="s">
        <v>2215</v>
      </c>
      <c r="G2677" s="76" t="s">
        <v>2202</v>
      </c>
      <c r="H2677" s="76">
        <v>4</v>
      </c>
      <c r="I2677" s="39"/>
      <c r="J2677" s="39" t="s">
        <v>2195</v>
      </c>
      <c r="K2677" s="76">
        <v>42</v>
      </c>
      <c r="L2677" s="40" t="s">
        <v>7326</v>
      </c>
      <c r="M2677" s="76" t="s">
        <v>7076</v>
      </c>
    </row>
    <row r="2678" spans="1:13" hidden="1">
      <c r="A2678" s="39" t="s">
        <v>7325</v>
      </c>
      <c r="B2678" s="536" t="s">
        <v>7403</v>
      </c>
      <c r="C2678" s="40"/>
      <c r="D2678" s="504" t="s">
        <v>7403</v>
      </c>
      <c r="E2678" s="39" t="s">
        <v>7404</v>
      </c>
      <c r="F2678" s="76" t="s">
        <v>2215</v>
      </c>
      <c r="G2678" s="76" t="s">
        <v>2202</v>
      </c>
      <c r="H2678" s="76">
        <v>30</v>
      </c>
      <c r="I2678" s="39"/>
      <c r="J2678" s="39" t="s">
        <v>2195</v>
      </c>
      <c r="K2678" s="504">
        <v>43</v>
      </c>
      <c r="L2678" s="40" t="s">
        <v>7326</v>
      </c>
      <c r="M2678" s="76" t="s">
        <v>7405</v>
      </c>
    </row>
    <row r="2679" spans="1:13" hidden="1">
      <c r="A2679" s="39" t="s">
        <v>7325</v>
      </c>
      <c r="B2679" s="536" t="s">
        <v>7406</v>
      </c>
      <c r="C2679" s="40"/>
      <c r="D2679" s="504" t="s">
        <v>7406</v>
      </c>
      <c r="E2679" s="39" t="s">
        <v>7407</v>
      </c>
      <c r="F2679" s="76" t="s">
        <v>2215</v>
      </c>
      <c r="G2679" s="76" t="s">
        <v>2202</v>
      </c>
      <c r="H2679" s="76">
        <v>30</v>
      </c>
      <c r="I2679" s="39"/>
      <c r="J2679" s="39" t="s">
        <v>2195</v>
      </c>
      <c r="K2679" s="76">
        <v>44</v>
      </c>
      <c r="L2679" s="40" t="s">
        <v>7326</v>
      </c>
      <c r="M2679" s="76" t="s">
        <v>7408</v>
      </c>
    </row>
    <row r="2680" spans="1:13" hidden="1">
      <c r="A2680" s="39" t="s">
        <v>7325</v>
      </c>
      <c r="B2680" s="536" t="s">
        <v>7409</v>
      </c>
      <c r="C2680" s="40"/>
      <c r="D2680" s="504" t="s">
        <v>7409</v>
      </c>
      <c r="E2680" s="39" t="s">
        <v>7410</v>
      </c>
      <c r="F2680" s="76" t="s">
        <v>2215</v>
      </c>
      <c r="G2680" s="76" t="s">
        <v>2202</v>
      </c>
      <c r="H2680" s="76">
        <v>30</v>
      </c>
      <c r="I2680" s="39"/>
      <c r="J2680" s="39" t="s">
        <v>2195</v>
      </c>
      <c r="K2680" s="504">
        <v>45</v>
      </c>
      <c r="L2680" s="40" t="s">
        <v>7326</v>
      </c>
      <c r="M2680" s="76" t="s">
        <v>7411</v>
      </c>
    </row>
    <row r="2681" spans="1:13" hidden="1">
      <c r="A2681" s="39" t="s">
        <v>7325</v>
      </c>
      <c r="B2681" s="536" t="s">
        <v>7412</v>
      </c>
      <c r="C2681" s="40"/>
      <c r="D2681" s="504" t="s">
        <v>7412</v>
      </c>
      <c r="E2681" s="39" t="s">
        <v>7413</v>
      </c>
      <c r="F2681" s="76" t="s">
        <v>2215</v>
      </c>
      <c r="G2681" s="76" t="s">
        <v>2202</v>
      </c>
      <c r="H2681" s="76">
        <v>50</v>
      </c>
      <c r="I2681" s="39"/>
      <c r="J2681" s="39" t="s">
        <v>2195</v>
      </c>
      <c r="K2681" s="76">
        <v>46</v>
      </c>
      <c r="L2681" s="40" t="s">
        <v>7326</v>
      </c>
      <c r="M2681" s="76" t="s">
        <v>7414</v>
      </c>
    </row>
    <row r="2682" spans="1:13" hidden="1">
      <c r="A2682" s="39" t="s">
        <v>7325</v>
      </c>
      <c r="B2682" s="536" t="s">
        <v>860</v>
      </c>
      <c r="C2682" s="40"/>
      <c r="D2682" s="504" t="s">
        <v>860</v>
      </c>
      <c r="E2682" s="39" t="s">
        <v>458</v>
      </c>
      <c r="F2682" s="76" t="s">
        <v>2215</v>
      </c>
      <c r="G2682" s="76" t="s">
        <v>2202</v>
      </c>
      <c r="H2682" s="76">
        <v>4</v>
      </c>
      <c r="I2682" s="39"/>
      <c r="J2682" s="39" t="s">
        <v>2195</v>
      </c>
      <c r="K2682" s="504">
        <v>47</v>
      </c>
      <c r="L2682" s="40" t="s">
        <v>7326</v>
      </c>
      <c r="M2682" s="76" t="s">
        <v>7415</v>
      </c>
    </row>
    <row r="2683" spans="1:13" hidden="1">
      <c r="A2683" s="39" t="s">
        <v>7325</v>
      </c>
      <c r="B2683" s="536" t="s">
        <v>7416</v>
      </c>
      <c r="C2683" s="40"/>
      <c r="D2683" s="504" t="s">
        <v>7416</v>
      </c>
      <c r="E2683" s="39" t="s">
        <v>7417</v>
      </c>
      <c r="F2683" s="76" t="s">
        <v>2215</v>
      </c>
      <c r="G2683" s="76" t="s">
        <v>2202</v>
      </c>
      <c r="H2683" s="76">
        <v>19</v>
      </c>
      <c r="I2683" s="39"/>
      <c r="J2683" s="39" t="s">
        <v>2195</v>
      </c>
      <c r="K2683" s="76">
        <v>48</v>
      </c>
      <c r="L2683" s="40" t="s">
        <v>7326</v>
      </c>
      <c r="M2683" s="76" t="s">
        <v>7418</v>
      </c>
    </row>
    <row r="2684" spans="1:13" hidden="1">
      <c r="A2684" s="39" t="s">
        <v>7325</v>
      </c>
      <c r="B2684" s="536" t="s">
        <v>7419</v>
      </c>
      <c r="C2684" s="40"/>
      <c r="D2684" s="504" t="s">
        <v>7419</v>
      </c>
      <c r="E2684" s="39" t="s">
        <v>7420</v>
      </c>
      <c r="F2684" s="76" t="s">
        <v>2215</v>
      </c>
      <c r="G2684" s="76" t="s">
        <v>2202</v>
      </c>
      <c r="H2684" s="76">
        <v>1</v>
      </c>
      <c r="I2684" s="39"/>
      <c r="J2684" s="39" t="s">
        <v>2195</v>
      </c>
      <c r="K2684" s="504">
        <v>49</v>
      </c>
      <c r="L2684" s="40" t="s">
        <v>7326</v>
      </c>
      <c r="M2684" s="76" t="s">
        <v>7421</v>
      </c>
    </row>
    <row r="2685" spans="1:13" hidden="1">
      <c r="A2685" s="39" t="s">
        <v>7325</v>
      </c>
      <c r="B2685" s="536" t="s">
        <v>7122</v>
      </c>
      <c r="C2685" s="40"/>
      <c r="D2685" s="504" t="s">
        <v>7122</v>
      </c>
      <c r="E2685" s="39" t="s">
        <v>7123</v>
      </c>
      <c r="F2685" s="76" t="s">
        <v>2193</v>
      </c>
      <c r="G2685" s="76" t="s">
        <v>2455</v>
      </c>
      <c r="H2685" s="76">
        <v>7</v>
      </c>
      <c r="I2685" s="39"/>
      <c r="J2685" s="39" t="s">
        <v>2195</v>
      </c>
      <c r="K2685" s="76">
        <v>50</v>
      </c>
      <c r="L2685" s="40" t="s">
        <v>7326</v>
      </c>
      <c r="M2685" s="76" t="s">
        <v>7124</v>
      </c>
    </row>
    <row r="2686" spans="1:13" hidden="1">
      <c r="A2686" s="39" t="s">
        <v>7325</v>
      </c>
      <c r="B2686" s="536" t="s">
        <v>7048</v>
      </c>
      <c r="C2686" s="40"/>
      <c r="D2686" s="504" t="s">
        <v>7048</v>
      </c>
      <c r="E2686" s="39" t="s">
        <v>7049</v>
      </c>
      <c r="F2686" s="76" t="s">
        <v>2193</v>
      </c>
      <c r="G2686" s="76" t="s">
        <v>2202</v>
      </c>
      <c r="H2686" s="76">
        <v>19</v>
      </c>
      <c r="I2686" s="39"/>
      <c r="J2686" s="39" t="s">
        <v>2195</v>
      </c>
      <c r="K2686" s="504">
        <v>51</v>
      </c>
      <c r="L2686" s="40" t="s">
        <v>7326</v>
      </c>
      <c r="M2686" s="76" t="s">
        <v>7050</v>
      </c>
    </row>
    <row r="2687" spans="1:13" hidden="1">
      <c r="A2687" s="39" t="s">
        <v>7325</v>
      </c>
      <c r="B2687" s="536" t="s">
        <v>7422</v>
      </c>
      <c r="C2687" s="40"/>
      <c r="D2687" s="504" t="s">
        <v>7422</v>
      </c>
      <c r="E2687" s="39" t="s">
        <v>7423</v>
      </c>
      <c r="F2687" s="76" t="s">
        <v>2193</v>
      </c>
      <c r="G2687" s="76" t="s">
        <v>2231</v>
      </c>
      <c r="H2687" s="76" t="s">
        <v>7384</v>
      </c>
      <c r="I2687" s="39"/>
      <c r="J2687" s="39" t="s">
        <v>2195</v>
      </c>
      <c r="K2687" s="76">
        <v>52</v>
      </c>
      <c r="L2687" s="40" t="s">
        <v>7326</v>
      </c>
      <c r="M2687" s="76" t="s">
        <v>7424</v>
      </c>
    </row>
    <row r="2688" spans="1:13" hidden="1">
      <c r="A2688" s="39" t="s">
        <v>7325</v>
      </c>
      <c r="B2688" s="536" t="s">
        <v>7425</v>
      </c>
      <c r="C2688" s="40"/>
      <c r="D2688" s="504" t="s">
        <v>7425</v>
      </c>
      <c r="E2688" s="39" t="s">
        <v>7426</v>
      </c>
      <c r="F2688" s="76" t="s">
        <v>2193</v>
      </c>
      <c r="G2688" s="76" t="s">
        <v>2231</v>
      </c>
      <c r="H2688" s="76" t="s">
        <v>7384</v>
      </c>
      <c r="I2688" s="39"/>
      <c r="J2688" s="39" t="s">
        <v>2195</v>
      </c>
      <c r="K2688" s="504">
        <v>53</v>
      </c>
      <c r="L2688" s="40" t="s">
        <v>7326</v>
      </c>
      <c r="M2688" s="76" t="s">
        <v>7427</v>
      </c>
    </row>
    <row r="2689" spans="1:13" hidden="1">
      <c r="A2689" s="39" t="s">
        <v>7325</v>
      </c>
      <c r="B2689" s="536" t="s">
        <v>7428</v>
      </c>
      <c r="C2689" s="40"/>
      <c r="D2689" s="504" t="s">
        <v>7428</v>
      </c>
      <c r="E2689" s="39" t="s">
        <v>7429</v>
      </c>
      <c r="F2689" s="76" t="s">
        <v>2215</v>
      </c>
      <c r="G2689" s="76" t="s">
        <v>2202</v>
      </c>
      <c r="H2689" s="76">
        <v>2</v>
      </c>
      <c r="I2689" s="39"/>
      <c r="J2689" s="39" t="s">
        <v>2195</v>
      </c>
      <c r="K2689" s="76">
        <v>54</v>
      </c>
      <c r="L2689" s="40" t="s">
        <v>7326</v>
      </c>
      <c r="M2689" s="76" t="s">
        <v>7430</v>
      </c>
    </row>
    <row r="2690" spans="1:13" hidden="1">
      <c r="A2690" s="39" t="s">
        <v>7325</v>
      </c>
      <c r="B2690" s="536" t="s">
        <v>7431</v>
      </c>
      <c r="C2690" s="40"/>
      <c r="D2690" s="504" t="s">
        <v>7431</v>
      </c>
      <c r="E2690" s="39" t="s">
        <v>7432</v>
      </c>
      <c r="F2690" s="76" t="s">
        <v>2215</v>
      </c>
      <c r="G2690" s="76" t="s">
        <v>2202</v>
      </c>
      <c r="H2690" s="76">
        <v>120</v>
      </c>
      <c r="I2690" s="39"/>
      <c r="J2690" s="39" t="s">
        <v>2195</v>
      </c>
      <c r="K2690" s="504">
        <v>55</v>
      </c>
      <c r="L2690" s="40" t="s">
        <v>7326</v>
      </c>
      <c r="M2690" s="76" t="s">
        <v>7433</v>
      </c>
    </row>
    <row r="2691" spans="1:13" hidden="1">
      <c r="A2691" s="39" t="s">
        <v>7325</v>
      </c>
      <c r="B2691" s="536" t="s">
        <v>7434</v>
      </c>
      <c r="C2691" s="40"/>
      <c r="D2691" s="504" t="s">
        <v>7434</v>
      </c>
      <c r="E2691" s="39" t="s">
        <v>7435</v>
      </c>
      <c r="F2691" s="76" t="s">
        <v>2215</v>
      </c>
      <c r="G2691" s="76" t="s">
        <v>2231</v>
      </c>
      <c r="H2691" s="76" t="s">
        <v>7384</v>
      </c>
      <c r="I2691" s="39"/>
      <c r="J2691" s="39" t="s">
        <v>2195</v>
      </c>
      <c r="K2691" s="76">
        <v>56</v>
      </c>
      <c r="L2691" s="40" t="s">
        <v>7326</v>
      </c>
      <c r="M2691" s="76" t="s">
        <v>7436</v>
      </c>
    </row>
    <row r="2692" spans="1:13" hidden="1">
      <c r="A2692" s="39" t="s">
        <v>7325</v>
      </c>
      <c r="B2692" s="536" t="s">
        <v>7437</v>
      </c>
      <c r="C2692" s="40"/>
      <c r="D2692" s="504" t="s">
        <v>7437</v>
      </c>
      <c r="E2692" s="39" t="s">
        <v>7438</v>
      </c>
      <c r="F2692" s="76" t="s">
        <v>2215</v>
      </c>
      <c r="G2692" s="76" t="s">
        <v>2202</v>
      </c>
      <c r="H2692" s="76">
        <v>19</v>
      </c>
      <c r="I2692" s="39"/>
      <c r="J2692" s="39" t="s">
        <v>2195</v>
      </c>
      <c r="K2692" s="504">
        <v>57</v>
      </c>
      <c r="L2692" s="40" t="s">
        <v>7326</v>
      </c>
      <c r="M2692" s="76" t="s">
        <v>7047</v>
      </c>
    </row>
    <row r="2693" spans="1:13" hidden="1">
      <c r="A2693" s="39" t="s">
        <v>7325</v>
      </c>
      <c r="B2693" s="536" t="s">
        <v>7319</v>
      </c>
      <c r="C2693" s="40"/>
      <c r="D2693" s="504" t="s">
        <v>7319</v>
      </c>
      <c r="E2693" s="39" t="s">
        <v>7320</v>
      </c>
      <c r="F2693" s="76" t="s">
        <v>2193</v>
      </c>
      <c r="G2693" s="76" t="s">
        <v>2202</v>
      </c>
      <c r="H2693" s="76">
        <v>44</v>
      </c>
      <c r="I2693" s="39"/>
      <c r="J2693" s="39" t="s">
        <v>2195</v>
      </c>
      <c r="K2693" s="76">
        <v>58</v>
      </c>
      <c r="L2693" s="40" t="s">
        <v>7326</v>
      </c>
      <c r="M2693" s="76" t="s">
        <v>7321</v>
      </c>
    </row>
    <row r="2694" spans="1:13" hidden="1">
      <c r="A2694" s="39" t="s">
        <v>7325</v>
      </c>
      <c r="B2694" s="536"/>
      <c r="C2694" s="40"/>
      <c r="D2694" s="504"/>
      <c r="E2694" s="39" t="s">
        <v>7439</v>
      </c>
      <c r="F2694" s="76" t="s">
        <v>2215</v>
      </c>
      <c r="G2694" s="76" t="s">
        <v>2202</v>
      </c>
      <c r="H2694" s="76">
        <v>20</v>
      </c>
      <c r="I2694" s="39"/>
      <c r="J2694" s="39" t="s">
        <v>2195</v>
      </c>
      <c r="K2694" s="504">
        <v>59</v>
      </c>
      <c r="L2694" s="40" t="s">
        <v>7326</v>
      </c>
      <c r="M2694" s="76" t="s">
        <v>7440</v>
      </c>
    </row>
    <row r="2695" spans="1:13" hidden="1">
      <c r="A2695" s="39" t="s">
        <v>7325</v>
      </c>
      <c r="B2695" s="536" t="s">
        <v>2490</v>
      </c>
      <c r="C2695" s="39"/>
      <c r="D2695" s="504" t="s">
        <v>2490</v>
      </c>
      <c r="E2695" s="39" t="s">
        <v>2491</v>
      </c>
      <c r="F2695" s="76" t="s">
        <v>2215</v>
      </c>
      <c r="G2695" s="76" t="s">
        <v>2202</v>
      </c>
      <c r="H2695" s="76">
        <v>16</v>
      </c>
      <c r="I2695" s="39"/>
      <c r="J2695" s="39" t="s">
        <v>2195</v>
      </c>
      <c r="K2695" s="76">
        <v>60</v>
      </c>
      <c r="L2695" s="40" t="s">
        <v>7326</v>
      </c>
      <c r="M2695" s="76" t="s">
        <v>7324</v>
      </c>
    </row>
    <row r="2696" spans="1:13">
      <c r="A2696" s="39" t="s">
        <v>7325</v>
      </c>
      <c r="B2696" s="536" t="s">
        <v>2014</v>
      </c>
      <c r="C2696" s="40"/>
      <c r="D2696" s="504" t="s">
        <v>2014</v>
      </c>
      <c r="E2696" s="39" t="s">
        <v>1420</v>
      </c>
      <c r="F2696" s="76" t="s">
        <v>2215</v>
      </c>
      <c r="G2696" s="76" t="s">
        <v>2202</v>
      </c>
      <c r="H2696" s="76">
        <v>464</v>
      </c>
      <c r="I2696" s="39"/>
      <c r="J2696" s="39" t="s">
        <v>2195</v>
      </c>
      <c r="K2696" s="504">
        <v>61</v>
      </c>
      <c r="L2696" s="40" t="s">
        <v>7326</v>
      </c>
      <c r="M2696" s="76" t="s">
        <v>2307</v>
      </c>
    </row>
    <row r="2697" spans="1:13" hidden="1">
      <c r="A2697" s="39" t="s">
        <v>7325</v>
      </c>
      <c r="B2697" s="536" t="s">
        <v>149</v>
      </c>
      <c r="C2697" s="504" t="s">
        <v>149</v>
      </c>
      <c r="D2697" s="504"/>
      <c r="E2697" s="39"/>
      <c r="F2697" s="504" t="s">
        <v>2193</v>
      </c>
      <c r="G2697" s="504" t="s">
        <v>2308</v>
      </c>
      <c r="H2697" s="504">
        <v>26</v>
      </c>
      <c r="I2697" s="39"/>
      <c r="J2697" s="39" t="s">
        <v>2195</v>
      </c>
      <c r="K2697" s="76">
        <v>62</v>
      </c>
      <c r="L2697" s="40" t="s">
        <v>7326</v>
      </c>
      <c r="M2697" s="504" t="s">
        <v>149</v>
      </c>
    </row>
    <row r="2698" spans="1:13" hidden="1">
      <c r="A2698" s="39" t="s">
        <v>7325</v>
      </c>
      <c r="B2698" s="536" t="s">
        <v>151</v>
      </c>
      <c r="C2698" s="504" t="s">
        <v>151</v>
      </c>
      <c r="D2698" s="504"/>
      <c r="E2698" s="39"/>
      <c r="F2698" s="504" t="s">
        <v>2193</v>
      </c>
      <c r="G2698" s="504" t="s">
        <v>2202</v>
      </c>
      <c r="H2698" s="504">
        <v>10</v>
      </c>
      <c r="I2698" s="39"/>
      <c r="J2698" s="39" t="s">
        <v>2195</v>
      </c>
      <c r="K2698" s="504">
        <v>63</v>
      </c>
      <c r="L2698" s="40" t="s">
        <v>7326</v>
      </c>
      <c r="M2698" s="504" t="s">
        <v>151</v>
      </c>
    </row>
    <row r="2699" spans="1:13" hidden="1">
      <c r="A2699" s="39" t="s">
        <v>7325</v>
      </c>
      <c r="B2699" s="536" t="s">
        <v>153</v>
      </c>
      <c r="C2699" s="504" t="s">
        <v>153</v>
      </c>
      <c r="D2699" s="504"/>
      <c r="E2699" s="39"/>
      <c r="F2699" s="504" t="s">
        <v>2193</v>
      </c>
      <c r="G2699" s="504" t="s">
        <v>2202</v>
      </c>
      <c r="H2699" s="504">
        <v>4</v>
      </c>
      <c r="I2699" s="39"/>
      <c r="J2699" s="39" t="s">
        <v>2195</v>
      </c>
      <c r="K2699" s="76">
        <v>64</v>
      </c>
      <c r="L2699" s="40" t="s">
        <v>7326</v>
      </c>
      <c r="M2699" s="504" t="s">
        <v>153</v>
      </c>
    </row>
    <row r="2700" spans="1:13" hidden="1">
      <c r="A2700" s="39" t="s">
        <v>7325</v>
      </c>
      <c r="B2700" s="536" t="s">
        <v>155</v>
      </c>
      <c r="C2700" s="504" t="s">
        <v>155</v>
      </c>
      <c r="D2700" s="504"/>
      <c r="E2700" s="39"/>
      <c r="F2700" s="504" t="s">
        <v>2193</v>
      </c>
      <c r="G2700" s="504" t="s">
        <v>2202</v>
      </c>
      <c r="H2700" s="504">
        <v>2</v>
      </c>
      <c r="I2700" s="39"/>
      <c r="J2700" s="39" t="s">
        <v>2195</v>
      </c>
      <c r="K2700" s="504">
        <v>65</v>
      </c>
      <c r="L2700" s="40" t="s">
        <v>7326</v>
      </c>
      <c r="M2700" s="504" t="s">
        <v>155</v>
      </c>
    </row>
    <row r="2701" spans="1:13" hidden="1">
      <c r="A2701" s="39" t="s">
        <v>7325</v>
      </c>
      <c r="B2701" s="536" t="s">
        <v>157</v>
      </c>
      <c r="C2701" s="504" t="s">
        <v>157</v>
      </c>
      <c r="D2701" s="504"/>
      <c r="E2701" s="39"/>
      <c r="F2701" s="504" t="s">
        <v>2193</v>
      </c>
      <c r="G2701" s="504" t="s">
        <v>2202</v>
      </c>
      <c r="H2701" s="504">
        <v>2</v>
      </c>
      <c r="I2701" s="39"/>
      <c r="J2701" s="39" t="s">
        <v>2195</v>
      </c>
      <c r="K2701" s="76">
        <v>66</v>
      </c>
      <c r="L2701" s="40" t="s">
        <v>7326</v>
      </c>
      <c r="M2701" s="504" t="s">
        <v>157</v>
      </c>
    </row>
    <row r="2702" spans="1:13" hidden="1">
      <c r="A2702" s="39" t="s">
        <v>7441</v>
      </c>
      <c r="B2702" s="536" t="s">
        <v>34</v>
      </c>
      <c r="C2702" s="504" t="s">
        <v>34</v>
      </c>
      <c r="D2702" s="504"/>
      <c r="E2702" s="516"/>
      <c r="F2702" s="504" t="s">
        <v>2193</v>
      </c>
      <c r="G2702" s="504" t="s">
        <v>2194</v>
      </c>
      <c r="H2702" s="504">
        <v>8</v>
      </c>
      <c r="I2702" s="39"/>
      <c r="J2702" s="76" t="s">
        <v>2195</v>
      </c>
      <c r="K2702" s="504">
        <v>1</v>
      </c>
      <c r="L2702" s="10" t="s">
        <v>7442</v>
      </c>
      <c r="M2702" s="504" t="s">
        <v>34</v>
      </c>
    </row>
    <row r="2703" spans="1:13" hidden="1">
      <c r="A2703" s="39" t="s">
        <v>7441</v>
      </c>
      <c r="B2703" s="536" t="s">
        <v>1749</v>
      </c>
      <c r="C2703" s="516"/>
      <c r="D2703" s="504" t="s">
        <v>1749</v>
      </c>
      <c r="E2703" s="561" t="s">
        <v>1074</v>
      </c>
      <c r="F2703" s="504" t="s">
        <v>2193</v>
      </c>
      <c r="G2703" s="504" t="s">
        <v>2202</v>
      </c>
      <c r="H2703" s="504">
        <v>5</v>
      </c>
      <c r="I2703" s="39"/>
      <c r="J2703" s="76" t="s">
        <v>2195</v>
      </c>
      <c r="K2703" s="504">
        <v>2</v>
      </c>
      <c r="L2703" s="10" t="s">
        <v>7442</v>
      </c>
      <c r="M2703" s="553" t="s">
        <v>7061</v>
      </c>
    </row>
    <row r="2704" spans="1:13" hidden="1">
      <c r="A2704" s="39" t="s">
        <v>7441</v>
      </c>
      <c r="B2704" s="536" t="s">
        <v>7443</v>
      </c>
      <c r="C2704" s="516"/>
      <c r="D2704" s="504" t="s">
        <v>7443</v>
      </c>
      <c r="E2704" s="510" t="s">
        <v>7444</v>
      </c>
      <c r="F2704" s="504" t="s">
        <v>2193</v>
      </c>
      <c r="G2704" s="504" t="s">
        <v>2202</v>
      </c>
      <c r="H2704" s="504">
        <v>8</v>
      </c>
      <c r="I2704" s="39"/>
      <c r="J2704" s="76" t="s">
        <v>2195</v>
      </c>
      <c r="K2704" s="504">
        <v>3</v>
      </c>
      <c r="L2704" s="10" t="s">
        <v>7442</v>
      </c>
      <c r="M2704" s="554" t="s">
        <v>7445</v>
      </c>
    </row>
    <row r="2705" spans="1:13" hidden="1">
      <c r="A2705" s="39" t="s">
        <v>7441</v>
      </c>
      <c r="B2705" s="536" t="s">
        <v>7446</v>
      </c>
      <c r="C2705" s="516"/>
      <c r="D2705" s="504" t="s">
        <v>7446</v>
      </c>
      <c r="E2705" s="510" t="s">
        <v>7447</v>
      </c>
      <c r="F2705" s="504" t="s">
        <v>2193</v>
      </c>
      <c r="G2705" s="504" t="s">
        <v>2202</v>
      </c>
      <c r="H2705" s="504">
        <v>50</v>
      </c>
      <c r="I2705" s="39"/>
      <c r="J2705" s="76" t="s">
        <v>2195</v>
      </c>
      <c r="K2705" s="504">
        <v>4</v>
      </c>
      <c r="L2705" s="10" t="s">
        <v>7442</v>
      </c>
      <c r="M2705" s="554" t="s">
        <v>7448</v>
      </c>
    </row>
    <row r="2706" spans="1:13">
      <c r="A2706" s="39" t="s">
        <v>7441</v>
      </c>
      <c r="B2706" s="536" t="s">
        <v>2014</v>
      </c>
      <c r="C2706" s="516"/>
      <c r="D2706" s="504" t="s">
        <v>2014</v>
      </c>
      <c r="E2706" s="510" t="s">
        <v>2307</v>
      </c>
      <c r="F2706" s="504" t="s">
        <v>2215</v>
      </c>
      <c r="G2706" s="504" t="s">
        <v>2202</v>
      </c>
      <c r="H2706" s="504">
        <v>37</v>
      </c>
      <c r="I2706" s="39"/>
      <c r="J2706" s="76" t="s">
        <v>2195</v>
      </c>
      <c r="K2706" s="504">
        <v>5</v>
      </c>
      <c r="L2706" s="10" t="s">
        <v>7442</v>
      </c>
      <c r="M2706" s="554" t="s">
        <v>2307</v>
      </c>
    </row>
    <row r="2707" spans="1:13" hidden="1">
      <c r="A2707" s="39" t="s">
        <v>7441</v>
      </c>
      <c r="B2707" s="536" t="s">
        <v>149</v>
      </c>
      <c r="C2707" s="76" t="s">
        <v>149</v>
      </c>
      <c r="D2707" s="504"/>
      <c r="E2707" s="39"/>
      <c r="F2707" s="76" t="s">
        <v>2193</v>
      </c>
      <c r="G2707" s="76" t="s">
        <v>2308</v>
      </c>
      <c r="H2707" s="504">
        <v>26</v>
      </c>
      <c r="I2707" s="39"/>
      <c r="J2707" s="76" t="s">
        <v>2195</v>
      </c>
      <c r="K2707" s="504">
        <v>6</v>
      </c>
      <c r="L2707" s="10" t="s">
        <v>7442</v>
      </c>
      <c r="M2707" s="76" t="s">
        <v>149</v>
      </c>
    </row>
    <row r="2708" spans="1:13" hidden="1">
      <c r="A2708" s="39" t="s">
        <v>7441</v>
      </c>
      <c r="B2708" s="536" t="s">
        <v>151</v>
      </c>
      <c r="C2708" s="76" t="s">
        <v>151</v>
      </c>
      <c r="D2708" s="504"/>
      <c r="E2708" s="39"/>
      <c r="F2708" s="76" t="s">
        <v>2193</v>
      </c>
      <c r="G2708" s="76" t="s">
        <v>2202</v>
      </c>
      <c r="H2708" s="504">
        <v>10</v>
      </c>
      <c r="I2708" s="39"/>
      <c r="J2708" s="76" t="s">
        <v>2195</v>
      </c>
      <c r="K2708" s="504">
        <v>7</v>
      </c>
      <c r="L2708" s="10" t="s">
        <v>7442</v>
      </c>
      <c r="M2708" s="76" t="s">
        <v>151</v>
      </c>
    </row>
    <row r="2709" spans="1:13" hidden="1">
      <c r="A2709" s="39" t="s">
        <v>7441</v>
      </c>
      <c r="B2709" s="536" t="s">
        <v>153</v>
      </c>
      <c r="C2709" s="76" t="s">
        <v>153</v>
      </c>
      <c r="D2709" s="504"/>
      <c r="E2709" s="39"/>
      <c r="F2709" s="76" t="s">
        <v>2193</v>
      </c>
      <c r="G2709" s="76" t="s">
        <v>2202</v>
      </c>
      <c r="H2709" s="504">
        <v>4</v>
      </c>
      <c r="I2709" s="39"/>
      <c r="J2709" s="76" t="s">
        <v>2195</v>
      </c>
      <c r="K2709" s="504">
        <v>8</v>
      </c>
      <c r="L2709" s="10" t="s">
        <v>7442</v>
      </c>
      <c r="M2709" s="76" t="s">
        <v>153</v>
      </c>
    </row>
    <row r="2710" spans="1:13" hidden="1">
      <c r="A2710" s="39" t="s">
        <v>7441</v>
      </c>
      <c r="B2710" s="536" t="s">
        <v>155</v>
      </c>
      <c r="C2710" s="76" t="s">
        <v>155</v>
      </c>
      <c r="D2710" s="504"/>
      <c r="E2710" s="39"/>
      <c r="F2710" s="76" t="s">
        <v>2193</v>
      </c>
      <c r="G2710" s="76" t="s">
        <v>2202</v>
      </c>
      <c r="H2710" s="504">
        <v>2</v>
      </c>
      <c r="I2710" s="39"/>
      <c r="J2710" s="76" t="s">
        <v>2195</v>
      </c>
      <c r="K2710" s="504">
        <v>9</v>
      </c>
      <c r="L2710" s="10" t="s">
        <v>7442</v>
      </c>
      <c r="M2710" s="76" t="s">
        <v>155</v>
      </c>
    </row>
    <row r="2711" spans="1:13" hidden="1">
      <c r="A2711" s="39" t="s">
        <v>7441</v>
      </c>
      <c r="B2711" s="536" t="s">
        <v>157</v>
      </c>
      <c r="C2711" s="76" t="s">
        <v>157</v>
      </c>
      <c r="D2711" s="504"/>
      <c r="E2711" s="39"/>
      <c r="F2711" s="76" t="s">
        <v>2193</v>
      </c>
      <c r="G2711" s="76" t="s">
        <v>2202</v>
      </c>
      <c r="H2711" s="504">
        <v>2</v>
      </c>
      <c r="I2711" s="39"/>
      <c r="J2711" s="76" t="s">
        <v>2195</v>
      </c>
      <c r="K2711" s="504">
        <v>10</v>
      </c>
      <c r="L2711" s="10" t="s">
        <v>7442</v>
      </c>
      <c r="M2711" s="76" t="s">
        <v>157</v>
      </c>
    </row>
    <row r="2712" spans="1:13" hidden="1">
      <c r="A2712" s="496" t="s">
        <v>7449</v>
      </c>
      <c r="B2712" s="536" t="s">
        <v>34</v>
      </c>
      <c r="C2712" s="544" t="s">
        <v>34</v>
      </c>
      <c r="D2712" s="504"/>
      <c r="E2712" s="258"/>
      <c r="F2712" s="544" t="s">
        <v>2193</v>
      </c>
      <c r="G2712" s="544" t="s">
        <v>2194</v>
      </c>
      <c r="H2712" s="544">
        <v>8</v>
      </c>
      <c r="I2712" s="258"/>
      <c r="J2712" s="496" t="s">
        <v>2195</v>
      </c>
      <c r="K2712" s="544">
        <v>1</v>
      </c>
      <c r="L2712" s="528" t="s">
        <v>7450</v>
      </c>
      <c r="M2712" s="544" t="s">
        <v>34</v>
      </c>
    </row>
    <row r="2713" spans="1:13" hidden="1">
      <c r="A2713" s="496" t="s">
        <v>7449</v>
      </c>
      <c r="B2713" s="536" t="s">
        <v>7045</v>
      </c>
      <c r="C2713" s="511"/>
      <c r="D2713" s="504" t="s">
        <v>7045</v>
      </c>
      <c r="E2713" s="506" t="s">
        <v>7046</v>
      </c>
      <c r="F2713" s="504" t="s">
        <v>2193</v>
      </c>
      <c r="G2713" s="504" t="s">
        <v>2202</v>
      </c>
      <c r="H2713" s="504">
        <v>19</v>
      </c>
      <c r="I2713" s="258"/>
      <c r="J2713" s="496" t="s">
        <v>2195</v>
      </c>
      <c r="K2713" s="504">
        <v>2</v>
      </c>
      <c r="L2713" s="528" t="s">
        <v>7450</v>
      </c>
      <c r="M2713" s="504" t="s">
        <v>7047</v>
      </c>
    </row>
    <row r="2714" spans="1:13" hidden="1">
      <c r="A2714" s="496" t="s">
        <v>7449</v>
      </c>
      <c r="B2714" s="536" t="s">
        <v>7048</v>
      </c>
      <c r="C2714" s="511"/>
      <c r="D2714" s="504" t="s">
        <v>7048</v>
      </c>
      <c r="E2714" s="258" t="s">
        <v>7049</v>
      </c>
      <c r="F2714" s="504" t="s">
        <v>2193</v>
      </c>
      <c r="G2714" s="504" t="s">
        <v>2202</v>
      </c>
      <c r="H2714" s="504">
        <v>19</v>
      </c>
      <c r="I2714" s="258"/>
      <c r="J2714" s="496" t="s">
        <v>2195</v>
      </c>
      <c r="K2714" s="76">
        <v>3</v>
      </c>
      <c r="L2714" s="528" t="s">
        <v>7450</v>
      </c>
      <c r="M2714" s="504" t="s">
        <v>7050</v>
      </c>
    </row>
    <row r="2715" spans="1:13" hidden="1">
      <c r="A2715" s="496" t="s">
        <v>7449</v>
      </c>
      <c r="B2715" s="536" t="s">
        <v>7051</v>
      </c>
      <c r="C2715" s="511"/>
      <c r="D2715" s="504" t="s">
        <v>7051</v>
      </c>
      <c r="E2715" s="258" t="s">
        <v>7052</v>
      </c>
      <c r="F2715" s="504" t="s">
        <v>2193</v>
      </c>
      <c r="G2715" s="504" t="s">
        <v>2202</v>
      </c>
      <c r="H2715" s="504">
        <v>2</v>
      </c>
      <c r="I2715" s="258"/>
      <c r="J2715" s="496" t="s">
        <v>2195</v>
      </c>
      <c r="K2715" s="504">
        <v>4</v>
      </c>
      <c r="L2715" s="528" t="s">
        <v>7450</v>
      </c>
      <c r="M2715" s="504" t="s">
        <v>7053</v>
      </c>
    </row>
    <row r="2716" spans="1:13" hidden="1">
      <c r="A2716" s="496" t="s">
        <v>7449</v>
      </c>
      <c r="B2716" s="536" t="s">
        <v>7054</v>
      </c>
      <c r="C2716" s="511"/>
      <c r="D2716" s="504" t="s">
        <v>7054</v>
      </c>
      <c r="E2716" s="258" t="s">
        <v>7055</v>
      </c>
      <c r="F2716" s="504" t="s">
        <v>2193</v>
      </c>
      <c r="G2716" s="504" t="s">
        <v>2202</v>
      </c>
      <c r="H2716" s="504">
        <v>50</v>
      </c>
      <c r="I2716" s="258"/>
      <c r="J2716" s="496" t="s">
        <v>2195</v>
      </c>
      <c r="K2716" s="76">
        <v>5</v>
      </c>
      <c r="L2716" s="528" t="s">
        <v>7450</v>
      </c>
      <c r="M2716" s="504" t="s">
        <v>7056</v>
      </c>
    </row>
    <row r="2717" spans="1:13" hidden="1">
      <c r="A2717" s="496" t="s">
        <v>7449</v>
      </c>
      <c r="B2717" s="536" t="s">
        <v>7057</v>
      </c>
      <c r="C2717" s="511"/>
      <c r="D2717" s="504" t="s">
        <v>7057</v>
      </c>
      <c r="E2717" s="258" t="s">
        <v>7058</v>
      </c>
      <c r="F2717" s="504" t="s">
        <v>2193</v>
      </c>
      <c r="G2717" s="504" t="s">
        <v>2202</v>
      </c>
      <c r="H2717" s="504">
        <v>4</v>
      </c>
      <c r="I2717" s="258"/>
      <c r="J2717" s="496" t="s">
        <v>2195</v>
      </c>
      <c r="K2717" s="504">
        <v>6</v>
      </c>
      <c r="L2717" s="528" t="s">
        <v>7450</v>
      </c>
      <c r="M2717" s="504" t="s">
        <v>7059</v>
      </c>
    </row>
    <row r="2718" spans="1:13" ht="29.1" hidden="1">
      <c r="A2718" s="496" t="s">
        <v>7449</v>
      </c>
      <c r="B2718" s="536" t="s">
        <v>2996</v>
      </c>
      <c r="C2718" s="39"/>
      <c r="D2718" s="504" t="s">
        <v>2996</v>
      </c>
      <c r="E2718" s="39" t="s">
        <v>2997</v>
      </c>
      <c r="F2718" s="504" t="s">
        <v>2193</v>
      </c>
      <c r="G2718" s="24" t="s">
        <v>7451</v>
      </c>
      <c r="H2718" s="504">
        <v>10</v>
      </c>
      <c r="I2718" s="39"/>
      <c r="J2718" s="496" t="s">
        <v>2195</v>
      </c>
      <c r="K2718" s="76">
        <v>7</v>
      </c>
      <c r="L2718" s="528" t="s">
        <v>7450</v>
      </c>
      <c r="M2718" s="504" t="s">
        <v>7060</v>
      </c>
    </row>
    <row r="2719" spans="1:13" hidden="1">
      <c r="A2719" s="496" t="s">
        <v>7449</v>
      </c>
      <c r="B2719" s="536" t="s">
        <v>1749</v>
      </c>
      <c r="C2719" s="39"/>
      <c r="D2719" s="504" t="s">
        <v>1749</v>
      </c>
      <c r="E2719" s="39" t="s">
        <v>1074</v>
      </c>
      <c r="F2719" s="504" t="s">
        <v>2193</v>
      </c>
      <c r="G2719" s="504" t="s">
        <v>2202</v>
      </c>
      <c r="H2719" s="504">
        <v>5</v>
      </c>
      <c r="I2719" s="39"/>
      <c r="J2719" s="496" t="s">
        <v>2195</v>
      </c>
      <c r="K2719" s="504">
        <v>8</v>
      </c>
      <c r="L2719" s="528" t="s">
        <v>7450</v>
      </c>
      <c r="M2719" s="504" t="s">
        <v>7061</v>
      </c>
    </row>
    <row r="2720" spans="1:13" hidden="1">
      <c r="A2720" s="496" t="s">
        <v>7449</v>
      </c>
      <c r="B2720" s="536" t="s">
        <v>7062</v>
      </c>
      <c r="C2720" s="39"/>
      <c r="D2720" s="504" t="s">
        <v>7062</v>
      </c>
      <c r="E2720" s="39" t="s">
        <v>7063</v>
      </c>
      <c r="F2720" s="504" t="s">
        <v>2215</v>
      </c>
      <c r="G2720" s="504" t="s">
        <v>2202</v>
      </c>
      <c r="H2720" s="504">
        <v>2</v>
      </c>
      <c r="I2720" s="39"/>
      <c r="J2720" s="496" t="s">
        <v>2195</v>
      </c>
      <c r="K2720" s="76">
        <v>9</v>
      </c>
      <c r="L2720" s="528" t="s">
        <v>7450</v>
      </c>
      <c r="M2720" s="504" t="s">
        <v>7064</v>
      </c>
    </row>
    <row r="2721" spans="1:13" hidden="1">
      <c r="A2721" s="496" t="s">
        <v>7449</v>
      </c>
      <c r="B2721" s="536"/>
      <c r="C2721" s="39"/>
      <c r="D2721" s="504"/>
      <c r="E2721" s="39" t="s">
        <v>7065</v>
      </c>
      <c r="F2721" s="504" t="s">
        <v>2215</v>
      </c>
      <c r="G2721" s="504" t="s">
        <v>2202</v>
      </c>
      <c r="H2721" s="504">
        <v>1</v>
      </c>
      <c r="I2721" s="39"/>
      <c r="J2721" s="496" t="s">
        <v>2195</v>
      </c>
      <c r="K2721" s="504">
        <v>10</v>
      </c>
      <c r="L2721" s="528" t="s">
        <v>7450</v>
      </c>
      <c r="M2721" s="504" t="s">
        <v>7066</v>
      </c>
    </row>
    <row r="2722" spans="1:13" hidden="1">
      <c r="A2722" s="496" t="s">
        <v>7449</v>
      </c>
      <c r="B2722" s="536" t="s">
        <v>7067</v>
      </c>
      <c r="C2722" s="39"/>
      <c r="D2722" s="504" t="s">
        <v>7067</v>
      </c>
      <c r="E2722" s="39" t="s">
        <v>7068</v>
      </c>
      <c r="F2722" s="504" t="s">
        <v>2215</v>
      </c>
      <c r="G2722" s="504" t="s">
        <v>2202</v>
      </c>
      <c r="H2722" s="504">
        <v>3</v>
      </c>
      <c r="I2722" s="39"/>
      <c r="J2722" s="496" t="s">
        <v>2195</v>
      </c>
      <c r="K2722" s="76">
        <v>11</v>
      </c>
      <c r="L2722" s="528" t="s">
        <v>7450</v>
      </c>
      <c r="M2722" s="504" t="s">
        <v>7069</v>
      </c>
    </row>
    <row r="2723" spans="1:13" hidden="1">
      <c r="A2723" s="496" t="s">
        <v>7449</v>
      </c>
      <c r="B2723" s="536" t="s">
        <v>3373</v>
      </c>
      <c r="C2723" s="39"/>
      <c r="D2723" s="504" t="s">
        <v>3373</v>
      </c>
      <c r="E2723" s="39" t="s">
        <v>3374</v>
      </c>
      <c r="F2723" s="76" t="s">
        <v>2193</v>
      </c>
      <c r="G2723" s="76" t="s">
        <v>2202</v>
      </c>
      <c r="H2723" s="76">
        <v>2</v>
      </c>
      <c r="I2723" s="39"/>
      <c r="J2723" s="496" t="s">
        <v>2195</v>
      </c>
      <c r="K2723" s="504">
        <v>12</v>
      </c>
      <c r="L2723" s="528" t="s">
        <v>7450</v>
      </c>
      <c r="M2723" s="76" t="s">
        <v>7070</v>
      </c>
    </row>
    <row r="2724" spans="1:13" ht="29.1" hidden="1">
      <c r="A2724" s="496" t="s">
        <v>7449</v>
      </c>
      <c r="B2724" s="536" t="s">
        <v>1157</v>
      </c>
      <c r="C2724" s="39"/>
      <c r="D2724" s="504" t="s">
        <v>1157</v>
      </c>
      <c r="E2724" s="39" t="s">
        <v>678</v>
      </c>
      <c r="F2724" s="76" t="s">
        <v>2193</v>
      </c>
      <c r="G2724" s="24" t="s">
        <v>7451</v>
      </c>
      <c r="H2724" s="504">
        <v>10</v>
      </c>
      <c r="I2724" s="39"/>
      <c r="J2724" s="496" t="s">
        <v>2195</v>
      </c>
      <c r="K2724" s="76">
        <v>13</v>
      </c>
      <c r="L2724" s="528" t="s">
        <v>7450</v>
      </c>
      <c r="M2724" s="76" t="s">
        <v>7071</v>
      </c>
    </row>
    <row r="2725" spans="1:13" ht="29.1" hidden="1">
      <c r="A2725" s="496" t="s">
        <v>7449</v>
      </c>
      <c r="B2725" s="536" t="s">
        <v>7072</v>
      </c>
      <c r="C2725" s="39"/>
      <c r="D2725" s="504" t="s">
        <v>7072</v>
      </c>
      <c r="E2725" s="39" t="s">
        <v>7073</v>
      </c>
      <c r="F2725" s="504" t="s">
        <v>2215</v>
      </c>
      <c r="G2725" s="24" t="s">
        <v>7451</v>
      </c>
      <c r="H2725" s="504">
        <v>10</v>
      </c>
      <c r="I2725" s="39"/>
      <c r="J2725" s="496" t="s">
        <v>2195</v>
      </c>
      <c r="K2725" s="504">
        <v>14</v>
      </c>
      <c r="L2725" s="528" t="s">
        <v>7450</v>
      </c>
      <c r="M2725" s="76" t="s">
        <v>7074</v>
      </c>
    </row>
    <row r="2726" spans="1:13" hidden="1">
      <c r="A2726" s="496" t="s">
        <v>7449</v>
      </c>
      <c r="B2726" s="536" t="s">
        <v>3480</v>
      </c>
      <c r="C2726" s="39"/>
      <c r="D2726" s="504" t="s">
        <v>3480</v>
      </c>
      <c r="E2726" s="39" t="s">
        <v>7075</v>
      </c>
      <c r="F2726" s="76" t="s">
        <v>2193</v>
      </c>
      <c r="G2726" s="76" t="s">
        <v>2202</v>
      </c>
      <c r="H2726" s="76">
        <v>4</v>
      </c>
      <c r="I2726" s="39"/>
      <c r="J2726" s="496" t="s">
        <v>2195</v>
      </c>
      <c r="K2726" s="76">
        <v>15</v>
      </c>
      <c r="L2726" s="528" t="s">
        <v>7450</v>
      </c>
      <c r="M2726" s="76" t="s">
        <v>7076</v>
      </c>
    </row>
    <row r="2727" spans="1:13" ht="29.1" hidden="1">
      <c r="A2727" s="496" t="s">
        <v>7449</v>
      </c>
      <c r="B2727" s="536" t="s">
        <v>7077</v>
      </c>
      <c r="C2727" s="39"/>
      <c r="D2727" s="504" t="s">
        <v>7077</v>
      </c>
      <c r="E2727" s="39" t="s">
        <v>7078</v>
      </c>
      <c r="F2727" s="504" t="s">
        <v>2215</v>
      </c>
      <c r="G2727" s="24" t="s">
        <v>7451</v>
      </c>
      <c r="H2727" s="504">
        <v>10</v>
      </c>
      <c r="I2727" s="39"/>
      <c r="J2727" s="496" t="s">
        <v>2195</v>
      </c>
      <c r="K2727" s="504">
        <v>16</v>
      </c>
      <c r="L2727" s="528" t="s">
        <v>7450</v>
      </c>
      <c r="M2727" s="76" t="s">
        <v>7079</v>
      </c>
    </row>
    <row r="2728" spans="1:13" hidden="1">
      <c r="A2728" s="496" t="s">
        <v>7449</v>
      </c>
      <c r="B2728" s="536" t="s">
        <v>7080</v>
      </c>
      <c r="C2728" s="39"/>
      <c r="D2728" s="504" t="s">
        <v>7080</v>
      </c>
      <c r="E2728" s="39" t="s">
        <v>7081</v>
      </c>
      <c r="F2728" s="504" t="s">
        <v>2215</v>
      </c>
      <c r="G2728" s="76" t="s">
        <v>2202</v>
      </c>
      <c r="H2728" s="76">
        <v>6</v>
      </c>
      <c r="I2728" s="39"/>
      <c r="J2728" s="496" t="s">
        <v>2195</v>
      </c>
      <c r="K2728" s="544">
        <v>17</v>
      </c>
      <c r="L2728" s="528" t="s">
        <v>7450</v>
      </c>
      <c r="M2728" s="76" t="s">
        <v>7082</v>
      </c>
    </row>
    <row r="2729" spans="1:13" hidden="1">
      <c r="A2729" s="496" t="s">
        <v>7449</v>
      </c>
      <c r="B2729" s="536" t="s">
        <v>7083</v>
      </c>
      <c r="C2729" s="39"/>
      <c r="D2729" s="504" t="s">
        <v>7083</v>
      </c>
      <c r="E2729" s="39" t="s">
        <v>7084</v>
      </c>
      <c r="F2729" s="504" t="s">
        <v>2215</v>
      </c>
      <c r="G2729" s="76" t="s">
        <v>2202</v>
      </c>
      <c r="H2729" s="76">
        <v>8</v>
      </c>
      <c r="I2729" s="39"/>
      <c r="J2729" s="496" t="s">
        <v>2195</v>
      </c>
      <c r="K2729" s="504">
        <v>18</v>
      </c>
      <c r="L2729" s="528" t="s">
        <v>7450</v>
      </c>
      <c r="M2729" s="76" t="s">
        <v>7085</v>
      </c>
    </row>
    <row r="2730" spans="1:13" hidden="1">
      <c r="A2730" s="496" t="s">
        <v>7449</v>
      </c>
      <c r="B2730" s="536" t="s">
        <v>7086</v>
      </c>
      <c r="C2730" s="39"/>
      <c r="D2730" s="504" t="s">
        <v>7086</v>
      </c>
      <c r="E2730" s="39" t="s">
        <v>7087</v>
      </c>
      <c r="F2730" s="504" t="s">
        <v>2215</v>
      </c>
      <c r="G2730" s="76" t="s">
        <v>2228</v>
      </c>
      <c r="H2730" s="76">
        <v>1</v>
      </c>
      <c r="I2730" s="39"/>
      <c r="J2730" s="496" t="s">
        <v>2195</v>
      </c>
      <c r="K2730" s="76">
        <v>19</v>
      </c>
      <c r="L2730" s="528" t="s">
        <v>7450</v>
      </c>
      <c r="M2730" s="76" t="s">
        <v>7088</v>
      </c>
    </row>
    <row r="2731" spans="1:13" hidden="1">
      <c r="A2731" s="496" t="s">
        <v>7449</v>
      </c>
      <c r="B2731" s="536" t="s">
        <v>7089</v>
      </c>
      <c r="C2731" s="39"/>
      <c r="D2731" s="504" t="s">
        <v>7089</v>
      </c>
      <c r="E2731" s="39" t="s">
        <v>7090</v>
      </c>
      <c r="F2731" s="504" t="s">
        <v>2215</v>
      </c>
      <c r="G2731" s="76" t="s">
        <v>2202</v>
      </c>
      <c r="H2731" s="76">
        <v>3</v>
      </c>
      <c r="I2731" s="39"/>
      <c r="J2731" s="496" t="s">
        <v>2195</v>
      </c>
      <c r="K2731" s="504">
        <v>20</v>
      </c>
      <c r="L2731" s="528" t="s">
        <v>7450</v>
      </c>
      <c r="M2731" s="76" t="s">
        <v>7091</v>
      </c>
    </row>
    <row r="2732" spans="1:13" hidden="1">
      <c r="A2732" s="496" t="s">
        <v>7449</v>
      </c>
      <c r="B2732" s="536" t="s">
        <v>7092</v>
      </c>
      <c r="C2732" s="39"/>
      <c r="D2732" s="504" t="s">
        <v>7092</v>
      </c>
      <c r="E2732" s="39" t="s">
        <v>7093</v>
      </c>
      <c r="F2732" s="504" t="s">
        <v>2215</v>
      </c>
      <c r="G2732" s="76" t="s">
        <v>2228</v>
      </c>
      <c r="H2732" s="76">
        <v>1</v>
      </c>
      <c r="I2732" s="39"/>
      <c r="J2732" s="496" t="s">
        <v>2195</v>
      </c>
      <c r="K2732" s="76">
        <v>21</v>
      </c>
      <c r="L2732" s="528" t="s">
        <v>7450</v>
      </c>
      <c r="M2732" s="76" t="s">
        <v>7094</v>
      </c>
    </row>
    <row r="2733" spans="1:13" hidden="1">
      <c r="A2733" s="496" t="s">
        <v>7449</v>
      </c>
      <c r="B2733" s="536" t="s">
        <v>7095</v>
      </c>
      <c r="C2733" s="39"/>
      <c r="D2733" s="504" t="s">
        <v>7095</v>
      </c>
      <c r="E2733" s="39" t="s">
        <v>7096</v>
      </c>
      <c r="F2733" s="504" t="s">
        <v>2215</v>
      </c>
      <c r="G2733" s="76" t="s">
        <v>2202</v>
      </c>
      <c r="H2733" s="76">
        <v>16</v>
      </c>
      <c r="I2733" s="39"/>
      <c r="J2733" s="496" t="s">
        <v>2195</v>
      </c>
      <c r="K2733" s="504">
        <v>22</v>
      </c>
      <c r="L2733" s="528" t="s">
        <v>7450</v>
      </c>
      <c r="M2733" s="76" t="s">
        <v>7097</v>
      </c>
    </row>
    <row r="2734" spans="1:13" hidden="1">
      <c r="A2734" s="496" t="s">
        <v>7449</v>
      </c>
      <c r="B2734" s="536" t="s">
        <v>3548</v>
      </c>
      <c r="C2734" s="39"/>
      <c r="D2734" s="504" t="s">
        <v>3548</v>
      </c>
      <c r="E2734" s="39" t="s">
        <v>3549</v>
      </c>
      <c r="F2734" s="504" t="s">
        <v>2215</v>
      </c>
      <c r="G2734" s="76" t="s">
        <v>2202</v>
      </c>
      <c r="H2734" s="76">
        <v>16</v>
      </c>
      <c r="I2734" s="39"/>
      <c r="J2734" s="496" t="s">
        <v>2195</v>
      </c>
      <c r="K2734" s="76">
        <v>23</v>
      </c>
      <c r="L2734" s="528" t="s">
        <v>7450</v>
      </c>
      <c r="M2734" s="76" t="s">
        <v>7098</v>
      </c>
    </row>
    <row r="2735" spans="1:13" hidden="1">
      <c r="A2735" s="496" t="s">
        <v>7449</v>
      </c>
      <c r="B2735" s="536" t="s">
        <v>7099</v>
      </c>
      <c r="C2735" s="39"/>
      <c r="D2735" s="504" t="s">
        <v>7099</v>
      </c>
      <c r="E2735" s="39" t="s">
        <v>7100</v>
      </c>
      <c r="F2735" s="504" t="s">
        <v>2215</v>
      </c>
      <c r="G2735" s="76" t="s">
        <v>2202</v>
      </c>
      <c r="H2735" s="76">
        <v>12</v>
      </c>
      <c r="I2735" s="39"/>
      <c r="J2735" s="496" t="s">
        <v>2195</v>
      </c>
      <c r="K2735" s="504">
        <v>24</v>
      </c>
      <c r="L2735" s="528" t="s">
        <v>7450</v>
      </c>
      <c r="M2735" s="76" t="s">
        <v>7101</v>
      </c>
    </row>
    <row r="2736" spans="1:13" ht="29.1" hidden="1">
      <c r="A2736" s="496" t="s">
        <v>7449</v>
      </c>
      <c r="B2736" s="536" t="s">
        <v>3891</v>
      </c>
      <c r="C2736" s="39"/>
      <c r="D2736" s="504" t="s">
        <v>3891</v>
      </c>
      <c r="E2736" s="39" t="s">
        <v>7102</v>
      </c>
      <c r="F2736" s="504" t="s">
        <v>2215</v>
      </c>
      <c r="G2736" s="24" t="s">
        <v>7451</v>
      </c>
      <c r="H2736" s="504">
        <v>10</v>
      </c>
      <c r="I2736" s="39"/>
      <c r="J2736" s="496" t="s">
        <v>2195</v>
      </c>
      <c r="K2736" s="76">
        <v>25</v>
      </c>
      <c r="L2736" s="528" t="s">
        <v>7450</v>
      </c>
      <c r="M2736" s="76" t="s">
        <v>7103</v>
      </c>
    </row>
    <row r="2737" spans="1:13" hidden="1">
      <c r="A2737" s="496" t="s">
        <v>7449</v>
      </c>
      <c r="B2737" s="536" t="s">
        <v>7104</v>
      </c>
      <c r="C2737" s="39"/>
      <c r="D2737" s="504" t="s">
        <v>7104</v>
      </c>
      <c r="E2737" s="39" t="s">
        <v>7105</v>
      </c>
      <c r="F2737" s="504" t="s">
        <v>2215</v>
      </c>
      <c r="G2737" s="76" t="s">
        <v>2202</v>
      </c>
      <c r="H2737" s="76">
        <v>6</v>
      </c>
      <c r="I2737" s="39"/>
      <c r="J2737" s="496" t="s">
        <v>2195</v>
      </c>
      <c r="K2737" s="504">
        <v>26</v>
      </c>
      <c r="L2737" s="528" t="s">
        <v>7450</v>
      </c>
      <c r="M2737" s="76" t="s">
        <v>7106</v>
      </c>
    </row>
    <row r="2738" spans="1:13" hidden="1">
      <c r="A2738" s="496" t="s">
        <v>7449</v>
      </c>
      <c r="B2738" s="536"/>
      <c r="C2738" s="39"/>
      <c r="D2738" s="504"/>
      <c r="E2738" s="39" t="s">
        <v>7107</v>
      </c>
      <c r="F2738" s="504" t="s">
        <v>2215</v>
      </c>
      <c r="G2738" s="76" t="s">
        <v>2202</v>
      </c>
      <c r="H2738" s="76">
        <v>3</v>
      </c>
      <c r="I2738" s="39"/>
      <c r="J2738" s="496" t="s">
        <v>2195</v>
      </c>
      <c r="K2738" s="76">
        <v>27</v>
      </c>
      <c r="L2738" s="528" t="s">
        <v>7450</v>
      </c>
      <c r="M2738" s="76" t="s">
        <v>7108</v>
      </c>
    </row>
    <row r="2739" spans="1:13" hidden="1">
      <c r="A2739" s="496" t="s">
        <v>7449</v>
      </c>
      <c r="B2739" s="536" t="s">
        <v>7109</v>
      </c>
      <c r="C2739" s="39"/>
      <c r="D2739" s="504" t="s">
        <v>7109</v>
      </c>
      <c r="E2739" s="39" t="s">
        <v>7110</v>
      </c>
      <c r="F2739" s="504" t="s">
        <v>2215</v>
      </c>
      <c r="G2739" s="76" t="s">
        <v>2202</v>
      </c>
      <c r="H2739" s="76">
        <v>8</v>
      </c>
      <c r="I2739" s="39"/>
      <c r="J2739" s="496" t="s">
        <v>2195</v>
      </c>
      <c r="K2739" s="504">
        <v>28</v>
      </c>
      <c r="L2739" s="528" t="s">
        <v>7450</v>
      </c>
      <c r="M2739" s="76" t="s">
        <v>7111</v>
      </c>
    </row>
    <row r="2740" spans="1:13" hidden="1">
      <c r="A2740" s="496" t="s">
        <v>7449</v>
      </c>
      <c r="B2740" s="536" t="s">
        <v>7112</v>
      </c>
      <c r="C2740" s="39"/>
      <c r="D2740" s="504" t="s">
        <v>7112</v>
      </c>
      <c r="E2740" s="39" t="s">
        <v>7113</v>
      </c>
      <c r="F2740" s="504" t="s">
        <v>2215</v>
      </c>
      <c r="G2740" s="76" t="s">
        <v>2202</v>
      </c>
      <c r="H2740" s="76">
        <v>1</v>
      </c>
      <c r="I2740" s="39"/>
      <c r="J2740" s="496" t="s">
        <v>2195</v>
      </c>
      <c r="K2740" s="76">
        <v>29</v>
      </c>
      <c r="L2740" s="528" t="s">
        <v>7450</v>
      </c>
      <c r="M2740" s="76" t="s">
        <v>7114</v>
      </c>
    </row>
    <row r="2741" spans="1:13" hidden="1">
      <c r="A2741" s="496" t="s">
        <v>7449</v>
      </c>
      <c r="B2741" s="536" t="s">
        <v>7115</v>
      </c>
      <c r="C2741" s="39"/>
      <c r="D2741" s="504" t="s">
        <v>7115</v>
      </c>
      <c r="E2741" s="39" t="s">
        <v>7116</v>
      </c>
      <c r="F2741" s="76" t="s">
        <v>2193</v>
      </c>
      <c r="G2741" s="76" t="s">
        <v>2455</v>
      </c>
      <c r="H2741" s="76">
        <v>7</v>
      </c>
      <c r="I2741" s="39"/>
      <c r="J2741" s="496" t="s">
        <v>2195</v>
      </c>
      <c r="K2741" s="504">
        <v>30</v>
      </c>
      <c r="L2741" s="528" t="s">
        <v>7450</v>
      </c>
      <c r="M2741" s="76" t="s">
        <v>7117</v>
      </c>
    </row>
    <row r="2742" spans="1:13" ht="29.1" hidden="1">
      <c r="A2742" s="496" t="s">
        <v>7449</v>
      </c>
      <c r="B2742" s="536" t="s">
        <v>5355</v>
      </c>
      <c r="C2742" s="39"/>
      <c r="D2742" s="504" t="s">
        <v>5355</v>
      </c>
      <c r="E2742" s="39" t="s">
        <v>5356</v>
      </c>
      <c r="F2742" s="504" t="s">
        <v>2215</v>
      </c>
      <c r="G2742" s="24" t="s">
        <v>7451</v>
      </c>
      <c r="H2742" s="504">
        <v>10</v>
      </c>
      <c r="I2742" s="39"/>
      <c r="J2742" s="496" t="s">
        <v>2195</v>
      </c>
      <c r="K2742" s="76">
        <v>31</v>
      </c>
      <c r="L2742" s="528" t="s">
        <v>7450</v>
      </c>
      <c r="M2742" s="76" t="s">
        <v>7118</v>
      </c>
    </row>
    <row r="2743" spans="1:13" hidden="1">
      <c r="A2743" s="496" t="s">
        <v>7449</v>
      </c>
      <c r="B2743" s="536" t="s">
        <v>7119</v>
      </c>
      <c r="C2743" s="39"/>
      <c r="D2743" s="504" t="s">
        <v>7119</v>
      </c>
      <c r="E2743" s="39" t="s">
        <v>7120</v>
      </c>
      <c r="F2743" s="504" t="s">
        <v>2215</v>
      </c>
      <c r="G2743" s="76" t="s">
        <v>2202</v>
      </c>
      <c r="H2743" s="76">
        <v>1</v>
      </c>
      <c r="I2743" s="39"/>
      <c r="J2743" s="496" t="s">
        <v>2195</v>
      </c>
      <c r="K2743" s="504">
        <v>32</v>
      </c>
      <c r="L2743" s="528" t="s">
        <v>7450</v>
      </c>
      <c r="M2743" s="76" t="s">
        <v>7121</v>
      </c>
    </row>
    <row r="2744" spans="1:13" hidden="1">
      <c r="A2744" s="496" t="s">
        <v>7449</v>
      </c>
      <c r="B2744" s="536" t="s">
        <v>7122</v>
      </c>
      <c r="C2744" s="39"/>
      <c r="D2744" s="504" t="s">
        <v>7122</v>
      </c>
      <c r="E2744" s="60" t="s">
        <v>7123</v>
      </c>
      <c r="F2744" s="504" t="s">
        <v>2215</v>
      </c>
      <c r="G2744" s="76" t="s">
        <v>2455</v>
      </c>
      <c r="H2744" s="76">
        <v>7</v>
      </c>
      <c r="I2744" s="39"/>
      <c r="J2744" s="496" t="s">
        <v>2195</v>
      </c>
      <c r="K2744" s="544">
        <v>33</v>
      </c>
      <c r="L2744" s="528" t="s">
        <v>7450</v>
      </c>
      <c r="M2744" s="76" t="s">
        <v>7124</v>
      </c>
    </row>
    <row r="2745" spans="1:13" ht="29.1" hidden="1">
      <c r="A2745" s="496" t="s">
        <v>7449</v>
      </c>
      <c r="B2745" s="536" t="s">
        <v>7125</v>
      </c>
      <c r="C2745" s="39"/>
      <c r="D2745" s="504" t="s">
        <v>7125</v>
      </c>
      <c r="E2745" s="39" t="s">
        <v>7126</v>
      </c>
      <c r="F2745" s="504" t="s">
        <v>2215</v>
      </c>
      <c r="G2745" s="24" t="s">
        <v>7451</v>
      </c>
      <c r="H2745" s="504">
        <v>10</v>
      </c>
      <c r="I2745" s="39"/>
      <c r="J2745" s="496" t="s">
        <v>2195</v>
      </c>
      <c r="K2745" s="504">
        <v>34</v>
      </c>
      <c r="L2745" s="528" t="s">
        <v>7450</v>
      </c>
      <c r="M2745" s="76" t="s">
        <v>7127</v>
      </c>
    </row>
    <row r="2746" spans="1:13" hidden="1">
      <c r="A2746" s="496" t="s">
        <v>7449</v>
      </c>
      <c r="B2746" s="536" t="s">
        <v>7128</v>
      </c>
      <c r="C2746" s="39"/>
      <c r="D2746" s="504" t="s">
        <v>7128</v>
      </c>
      <c r="E2746" s="39" t="s">
        <v>7129</v>
      </c>
      <c r="F2746" s="504" t="s">
        <v>2215</v>
      </c>
      <c r="G2746" s="76" t="s">
        <v>2202</v>
      </c>
      <c r="H2746" s="76">
        <v>6</v>
      </c>
      <c r="I2746" s="39"/>
      <c r="J2746" s="496" t="s">
        <v>2195</v>
      </c>
      <c r="K2746" s="76">
        <v>35</v>
      </c>
      <c r="L2746" s="528" t="s">
        <v>7450</v>
      </c>
      <c r="M2746" s="76" t="s">
        <v>7130</v>
      </c>
    </row>
    <row r="2747" spans="1:13" hidden="1">
      <c r="A2747" s="496" t="s">
        <v>7449</v>
      </c>
      <c r="B2747" s="536" t="s">
        <v>7131</v>
      </c>
      <c r="C2747" s="39"/>
      <c r="D2747" s="504" t="s">
        <v>7131</v>
      </c>
      <c r="E2747" s="39" t="s">
        <v>7132</v>
      </c>
      <c r="F2747" s="504" t="s">
        <v>2215</v>
      </c>
      <c r="G2747" s="76" t="s">
        <v>2202</v>
      </c>
      <c r="H2747" s="76">
        <v>8</v>
      </c>
      <c r="I2747" s="39"/>
      <c r="J2747" s="496" t="s">
        <v>2195</v>
      </c>
      <c r="K2747" s="504">
        <v>36</v>
      </c>
      <c r="L2747" s="528" t="s">
        <v>7450</v>
      </c>
      <c r="M2747" s="76" t="s">
        <v>7133</v>
      </c>
    </row>
    <row r="2748" spans="1:13" hidden="1">
      <c r="A2748" s="496" t="s">
        <v>7449</v>
      </c>
      <c r="B2748" s="536" t="s">
        <v>7134</v>
      </c>
      <c r="C2748" s="39"/>
      <c r="D2748" s="504" t="s">
        <v>7134</v>
      </c>
      <c r="E2748" s="39" t="s">
        <v>7135</v>
      </c>
      <c r="F2748" s="504" t="s">
        <v>2215</v>
      </c>
      <c r="G2748" s="76" t="s">
        <v>2455</v>
      </c>
      <c r="H2748" s="76">
        <v>7</v>
      </c>
      <c r="I2748" s="39"/>
      <c r="J2748" s="496" t="s">
        <v>2195</v>
      </c>
      <c r="K2748" s="76">
        <v>37</v>
      </c>
      <c r="L2748" s="528" t="s">
        <v>7450</v>
      </c>
      <c r="M2748" s="76" t="s">
        <v>7136</v>
      </c>
    </row>
    <row r="2749" spans="1:13" hidden="1">
      <c r="A2749" s="496" t="s">
        <v>7449</v>
      </c>
      <c r="B2749" s="536" t="s">
        <v>7137</v>
      </c>
      <c r="C2749" s="39"/>
      <c r="D2749" s="504" t="s">
        <v>7137</v>
      </c>
      <c r="E2749" s="39" t="s">
        <v>7138</v>
      </c>
      <c r="F2749" s="504" t="s">
        <v>2215</v>
      </c>
      <c r="G2749" s="76" t="s">
        <v>2455</v>
      </c>
      <c r="H2749" s="76">
        <v>7</v>
      </c>
      <c r="I2749" s="39"/>
      <c r="J2749" s="496" t="s">
        <v>2195</v>
      </c>
      <c r="K2749" s="504">
        <v>38</v>
      </c>
      <c r="L2749" s="528" t="s">
        <v>7450</v>
      </c>
      <c r="M2749" s="76" t="s">
        <v>7139</v>
      </c>
    </row>
    <row r="2750" spans="1:13" ht="29.1" hidden="1">
      <c r="A2750" s="496" t="s">
        <v>7449</v>
      </c>
      <c r="B2750" s="536" t="s">
        <v>7140</v>
      </c>
      <c r="C2750" s="39"/>
      <c r="D2750" s="504" t="s">
        <v>7140</v>
      </c>
      <c r="E2750" s="39" t="s">
        <v>7141</v>
      </c>
      <c r="F2750" s="504" t="s">
        <v>2215</v>
      </c>
      <c r="G2750" s="24" t="s">
        <v>7451</v>
      </c>
      <c r="H2750" s="504">
        <v>10</v>
      </c>
      <c r="I2750" s="39"/>
      <c r="J2750" s="496" t="s">
        <v>2195</v>
      </c>
      <c r="K2750" s="76">
        <v>39</v>
      </c>
      <c r="L2750" s="528" t="s">
        <v>7450</v>
      </c>
      <c r="M2750" s="76" t="s">
        <v>7142</v>
      </c>
    </row>
    <row r="2751" spans="1:13" hidden="1">
      <c r="A2751" s="496" t="s">
        <v>7449</v>
      </c>
      <c r="B2751" s="536" t="s">
        <v>7143</v>
      </c>
      <c r="C2751" s="39"/>
      <c r="D2751" s="504" t="s">
        <v>7143</v>
      </c>
      <c r="E2751" s="39" t="s">
        <v>7144</v>
      </c>
      <c r="F2751" s="504" t="s">
        <v>2215</v>
      </c>
      <c r="G2751" s="76" t="s">
        <v>2202</v>
      </c>
      <c r="H2751" s="76">
        <v>6</v>
      </c>
      <c r="I2751" s="39"/>
      <c r="J2751" s="496" t="s">
        <v>2195</v>
      </c>
      <c r="K2751" s="504">
        <v>40</v>
      </c>
      <c r="L2751" s="528" t="s">
        <v>7450</v>
      </c>
      <c r="M2751" s="76" t="s">
        <v>7145</v>
      </c>
    </row>
    <row r="2752" spans="1:13" hidden="1">
      <c r="A2752" s="496" t="s">
        <v>7449</v>
      </c>
      <c r="B2752" s="536" t="s">
        <v>7146</v>
      </c>
      <c r="C2752" s="39"/>
      <c r="D2752" s="504" t="s">
        <v>7146</v>
      </c>
      <c r="E2752" s="39" t="s">
        <v>7147</v>
      </c>
      <c r="F2752" s="504" t="s">
        <v>2215</v>
      </c>
      <c r="G2752" s="76" t="s">
        <v>2202</v>
      </c>
      <c r="H2752" s="76">
        <v>8</v>
      </c>
      <c r="I2752" s="39"/>
      <c r="J2752" s="496" t="s">
        <v>2195</v>
      </c>
      <c r="K2752" s="76">
        <v>41</v>
      </c>
      <c r="L2752" s="528" t="s">
        <v>7450</v>
      </c>
      <c r="M2752" s="76" t="s">
        <v>7148</v>
      </c>
    </row>
    <row r="2753" spans="1:13" hidden="1">
      <c r="A2753" s="496" t="s">
        <v>7449</v>
      </c>
      <c r="B2753" s="536" t="s">
        <v>7149</v>
      </c>
      <c r="C2753" s="39"/>
      <c r="D2753" s="504" t="s">
        <v>7149</v>
      </c>
      <c r="E2753" s="39" t="s">
        <v>7150</v>
      </c>
      <c r="F2753" s="504" t="s">
        <v>2215</v>
      </c>
      <c r="G2753" s="76" t="s">
        <v>2455</v>
      </c>
      <c r="H2753" s="76">
        <v>7</v>
      </c>
      <c r="I2753" s="39"/>
      <c r="J2753" s="496" t="s">
        <v>2195</v>
      </c>
      <c r="K2753" s="504">
        <v>42</v>
      </c>
      <c r="L2753" s="528" t="s">
        <v>7450</v>
      </c>
      <c r="M2753" s="76" t="s">
        <v>7151</v>
      </c>
    </row>
    <row r="2754" spans="1:13" ht="29.1" hidden="1">
      <c r="A2754" s="496" t="s">
        <v>7449</v>
      </c>
      <c r="B2754" s="536" t="s">
        <v>7152</v>
      </c>
      <c r="C2754" s="39"/>
      <c r="D2754" s="504" t="s">
        <v>7152</v>
      </c>
      <c r="E2754" s="39" t="s">
        <v>7153</v>
      </c>
      <c r="F2754" s="504" t="s">
        <v>2215</v>
      </c>
      <c r="G2754" s="24" t="s">
        <v>7451</v>
      </c>
      <c r="H2754" s="504">
        <v>10</v>
      </c>
      <c r="I2754" s="39"/>
      <c r="J2754" s="496" t="s">
        <v>2195</v>
      </c>
      <c r="K2754" s="76">
        <v>43</v>
      </c>
      <c r="L2754" s="528" t="s">
        <v>7450</v>
      </c>
      <c r="M2754" s="76" t="s">
        <v>7154</v>
      </c>
    </row>
    <row r="2755" spans="1:13" hidden="1">
      <c r="A2755" s="496" t="s">
        <v>7449</v>
      </c>
      <c r="B2755" s="536" t="s">
        <v>7155</v>
      </c>
      <c r="C2755" s="39"/>
      <c r="D2755" s="504" t="s">
        <v>7155</v>
      </c>
      <c r="E2755" s="39" t="s">
        <v>7156</v>
      </c>
      <c r="F2755" s="504" t="s">
        <v>2215</v>
      </c>
      <c r="G2755" s="76" t="s">
        <v>2202</v>
      </c>
      <c r="H2755" s="76">
        <v>6</v>
      </c>
      <c r="I2755" s="39"/>
      <c r="J2755" s="496" t="s">
        <v>2195</v>
      </c>
      <c r="K2755" s="504">
        <v>44</v>
      </c>
      <c r="L2755" s="528" t="s">
        <v>7450</v>
      </c>
      <c r="M2755" s="76" t="s">
        <v>7157</v>
      </c>
    </row>
    <row r="2756" spans="1:13" hidden="1">
      <c r="A2756" s="496" t="s">
        <v>7449</v>
      </c>
      <c r="B2756" s="536" t="s">
        <v>7158</v>
      </c>
      <c r="C2756" s="39"/>
      <c r="D2756" s="504" t="s">
        <v>7158</v>
      </c>
      <c r="E2756" s="39" t="s">
        <v>7159</v>
      </c>
      <c r="F2756" s="504" t="s">
        <v>2215</v>
      </c>
      <c r="G2756" s="76" t="s">
        <v>2202</v>
      </c>
      <c r="H2756" s="76">
        <v>8</v>
      </c>
      <c r="I2756" s="39"/>
      <c r="J2756" s="496" t="s">
        <v>2195</v>
      </c>
      <c r="K2756" s="76">
        <v>45</v>
      </c>
      <c r="L2756" s="528" t="s">
        <v>7450</v>
      </c>
      <c r="M2756" s="76" t="s">
        <v>7160</v>
      </c>
    </row>
    <row r="2757" spans="1:13" hidden="1">
      <c r="A2757" s="496" t="s">
        <v>7449</v>
      </c>
      <c r="B2757" s="536" t="s">
        <v>7161</v>
      </c>
      <c r="C2757" s="39"/>
      <c r="D2757" s="504" t="s">
        <v>7161</v>
      </c>
      <c r="E2757" s="60" t="s">
        <v>7162</v>
      </c>
      <c r="F2757" s="504" t="s">
        <v>2215</v>
      </c>
      <c r="G2757" s="76" t="s">
        <v>2231</v>
      </c>
      <c r="H2757" s="76" t="s">
        <v>7163</v>
      </c>
      <c r="I2757" s="39"/>
      <c r="J2757" s="496" t="s">
        <v>2195</v>
      </c>
      <c r="K2757" s="504">
        <v>46</v>
      </c>
      <c r="L2757" s="528" t="s">
        <v>7450</v>
      </c>
      <c r="M2757" s="76" t="s">
        <v>7164</v>
      </c>
    </row>
    <row r="2758" spans="1:13" hidden="1">
      <c r="A2758" s="496" t="s">
        <v>7449</v>
      </c>
      <c r="B2758" s="536" t="s">
        <v>7165</v>
      </c>
      <c r="C2758" s="39"/>
      <c r="D2758" s="504" t="s">
        <v>7165</v>
      </c>
      <c r="E2758" s="39" t="s">
        <v>7166</v>
      </c>
      <c r="F2758" s="504" t="s">
        <v>2215</v>
      </c>
      <c r="G2758" s="76" t="s">
        <v>2228</v>
      </c>
      <c r="H2758" s="76">
        <v>4</v>
      </c>
      <c r="I2758" s="39"/>
      <c r="J2758" s="496" t="s">
        <v>2195</v>
      </c>
      <c r="K2758" s="76">
        <v>47</v>
      </c>
      <c r="L2758" s="528" t="s">
        <v>7450</v>
      </c>
      <c r="M2758" s="76" t="s">
        <v>7167</v>
      </c>
    </row>
    <row r="2759" spans="1:13" ht="29.1" hidden="1">
      <c r="A2759" s="496" t="s">
        <v>7449</v>
      </c>
      <c r="B2759" s="536" t="s">
        <v>3822</v>
      </c>
      <c r="C2759" s="39"/>
      <c r="D2759" s="504" t="s">
        <v>3822</v>
      </c>
      <c r="E2759" s="39" t="s">
        <v>3823</v>
      </c>
      <c r="F2759" s="504" t="s">
        <v>2215</v>
      </c>
      <c r="G2759" s="24" t="s">
        <v>7451</v>
      </c>
      <c r="H2759" s="504">
        <v>10</v>
      </c>
      <c r="I2759" s="39"/>
      <c r="J2759" s="496" t="s">
        <v>2195</v>
      </c>
      <c r="K2759" s="504">
        <v>48</v>
      </c>
      <c r="L2759" s="528" t="s">
        <v>7450</v>
      </c>
      <c r="M2759" s="76" t="s">
        <v>7168</v>
      </c>
    </row>
    <row r="2760" spans="1:13" hidden="1">
      <c r="A2760" s="496" t="s">
        <v>7449</v>
      </c>
      <c r="B2760" s="536" t="s">
        <v>7169</v>
      </c>
      <c r="C2760" s="39"/>
      <c r="D2760" s="504" t="s">
        <v>7169</v>
      </c>
      <c r="E2760" s="39" t="s">
        <v>7170</v>
      </c>
      <c r="F2760" s="504" t="s">
        <v>2215</v>
      </c>
      <c r="G2760" s="76" t="s">
        <v>2231</v>
      </c>
      <c r="H2760" s="76" t="s">
        <v>7163</v>
      </c>
      <c r="I2760" s="39"/>
      <c r="J2760" s="496" t="s">
        <v>2195</v>
      </c>
      <c r="K2760" s="544">
        <v>49</v>
      </c>
      <c r="L2760" s="528" t="s">
        <v>7450</v>
      </c>
      <c r="M2760" s="76" t="s">
        <v>7171</v>
      </c>
    </row>
    <row r="2761" spans="1:13" hidden="1">
      <c r="A2761" s="496" t="s">
        <v>7449</v>
      </c>
      <c r="B2761" s="536" t="s">
        <v>4605</v>
      </c>
      <c r="C2761" s="39"/>
      <c r="D2761" s="504" t="s">
        <v>4605</v>
      </c>
      <c r="E2761" s="39" t="s">
        <v>4606</v>
      </c>
      <c r="F2761" s="504" t="s">
        <v>2215</v>
      </c>
      <c r="G2761" s="76" t="s">
        <v>2231</v>
      </c>
      <c r="H2761" s="76" t="s">
        <v>7163</v>
      </c>
      <c r="I2761" s="39"/>
      <c r="J2761" s="496" t="s">
        <v>2195</v>
      </c>
      <c r="K2761" s="504">
        <v>50</v>
      </c>
      <c r="L2761" s="528" t="s">
        <v>7450</v>
      </c>
      <c r="M2761" s="76" t="s">
        <v>7172</v>
      </c>
    </row>
    <row r="2762" spans="1:13" hidden="1">
      <c r="A2762" s="496" t="s">
        <v>7449</v>
      </c>
      <c r="B2762" s="536" t="s">
        <v>7173</v>
      </c>
      <c r="C2762" s="39"/>
      <c r="D2762" s="504" t="s">
        <v>7173</v>
      </c>
      <c r="E2762" s="39" t="s">
        <v>7174</v>
      </c>
      <c r="F2762" s="504" t="s">
        <v>2215</v>
      </c>
      <c r="G2762" s="76" t="s">
        <v>2228</v>
      </c>
      <c r="H2762" s="76">
        <v>4</v>
      </c>
      <c r="I2762" s="39"/>
      <c r="J2762" s="496" t="s">
        <v>2195</v>
      </c>
      <c r="K2762" s="76">
        <v>51</v>
      </c>
      <c r="L2762" s="528" t="s">
        <v>7450</v>
      </c>
      <c r="M2762" s="76" t="s">
        <v>7175</v>
      </c>
    </row>
    <row r="2763" spans="1:13" ht="29.1" hidden="1">
      <c r="A2763" s="496" t="s">
        <v>7449</v>
      </c>
      <c r="B2763" s="536" t="s">
        <v>7176</v>
      </c>
      <c r="C2763" s="39"/>
      <c r="D2763" s="504" t="s">
        <v>7176</v>
      </c>
      <c r="E2763" s="39" t="s">
        <v>7177</v>
      </c>
      <c r="F2763" s="504" t="s">
        <v>2215</v>
      </c>
      <c r="G2763" s="24" t="s">
        <v>7451</v>
      </c>
      <c r="H2763" s="504">
        <v>10</v>
      </c>
      <c r="I2763" s="39"/>
      <c r="J2763" s="496" t="s">
        <v>2195</v>
      </c>
      <c r="K2763" s="504">
        <v>52</v>
      </c>
      <c r="L2763" s="528" t="s">
        <v>7450</v>
      </c>
      <c r="M2763" s="76" t="s">
        <v>7178</v>
      </c>
    </row>
    <row r="2764" spans="1:13" hidden="1">
      <c r="A2764" s="496" t="s">
        <v>7449</v>
      </c>
      <c r="B2764" s="536" t="s">
        <v>7179</v>
      </c>
      <c r="C2764" s="39"/>
      <c r="D2764" s="504" t="s">
        <v>7179</v>
      </c>
      <c r="E2764" s="40" t="s">
        <v>7180</v>
      </c>
      <c r="F2764" s="504" t="s">
        <v>2215</v>
      </c>
      <c r="G2764" s="76" t="s">
        <v>2231</v>
      </c>
      <c r="H2764" s="76" t="s">
        <v>7163</v>
      </c>
      <c r="I2764" s="39"/>
      <c r="J2764" s="496" t="s">
        <v>2195</v>
      </c>
      <c r="K2764" s="76">
        <v>53</v>
      </c>
      <c r="L2764" s="528" t="s">
        <v>7450</v>
      </c>
      <c r="M2764" s="76" t="s">
        <v>7181</v>
      </c>
    </row>
    <row r="2765" spans="1:13" hidden="1">
      <c r="A2765" s="496" t="s">
        <v>7449</v>
      </c>
      <c r="B2765" s="536" t="s">
        <v>7182</v>
      </c>
      <c r="C2765" s="39"/>
      <c r="D2765" s="504" t="s">
        <v>7182</v>
      </c>
      <c r="E2765" s="40" t="s">
        <v>7183</v>
      </c>
      <c r="F2765" s="504" t="s">
        <v>2215</v>
      </c>
      <c r="G2765" s="76" t="s">
        <v>2228</v>
      </c>
      <c r="H2765" s="76">
        <v>4</v>
      </c>
      <c r="I2765" s="39"/>
      <c r="J2765" s="496" t="s">
        <v>2195</v>
      </c>
      <c r="K2765" s="504">
        <v>54</v>
      </c>
      <c r="L2765" s="528" t="s">
        <v>7450</v>
      </c>
      <c r="M2765" s="76" t="s">
        <v>7184</v>
      </c>
    </row>
    <row r="2766" spans="1:13" hidden="1">
      <c r="A2766" s="496" t="s">
        <v>7449</v>
      </c>
      <c r="B2766" s="536"/>
      <c r="C2766" s="39"/>
      <c r="D2766" s="504"/>
      <c r="E2766" s="39" t="s">
        <v>7452</v>
      </c>
      <c r="F2766" s="504" t="s">
        <v>2215</v>
      </c>
      <c r="G2766" s="76" t="s">
        <v>2231</v>
      </c>
      <c r="H2766" s="76" t="s">
        <v>7163</v>
      </c>
      <c r="I2766" s="39"/>
      <c r="J2766" s="496" t="s">
        <v>2195</v>
      </c>
      <c r="K2766" s="76">
        <v>55</v>
      </c>
      <c r="L2766" s="528" t="s">
        <v>7450</v>
      </c>
      <c r="M2766" s="76" t="s">
        <v>7187</v>
      </c>
    </row>
    <row r="2767" spans="1:13" hidden="1">
      <c r="A2767" s="496" t="s">
        <v>7449</v>
      </c>
      <c r="B2767" s="536"/>
      <c r="C2767" s="39"/>
      <c r="D2767" s="504"/>
      <c r="E2767" s="39" t="s">
        <v>7453</v>
      </c>
      <c r="F2767" s="504" t="s">
        <v>2215</v>
      </c>
      <c r="G2767" s="76" t="s">
        <v>2228</v>
      </c>
      <c r="H2767" s="76">
        <v>4</v>
      </c>
      <c r="I2767" s="39"/>
      <c r="J2767" s="496" t="s">
        <v>2195</v>
      </c>
      <c r="K2767" s="504">
        <v>56</v>
      </c>
      <c r="L2767" s="528" t="s">
        <v>7450</v>
      </c>
      <c r="M2767" s="76" t="s">
        <v>7190</v>
      </c>
    </row>
    <row r="2768" spans="1:13" hidden="1">
      <c r="A2768" s="496" t="s">
        <v>7449</v>
      </c>
      <c r="B2768" s="536"/>
      <c r="C2768" s="39"/>
      <c r="D2768" s="504"/>
      <c r="E2768" s="40" t="s">
        <v>7191</v>
      </c>
      <c r="F2768" s="504" t="s">
        <v>2215</v>
      </c>
      <c r="G2768" s="76" t="s">
        <v>2231</v>
      </c>
      <c r="H2768" s="76" t="s">
        <v>7163</v>
      </c>
      <c r="I2768" s="39"/>
      <c r="J2768" s="496" t="s">
        <v>2195</v>
      </c>
      <c r="K2768" s="76">
        <v>57</v>
      </c>
      <c r="L2768" s="528" t="s">
        <v>7450</v>
      </c>
      <c r="M2768" s="76" t="s">
        <v>7192</v>
      </c>
    </row>
    <row r="2769" spans="1:13" hidden="1">
      <c r="A2769" s="496" t="s">
        <v>7449</v>
      </c>
      <c r="B2769" s="536"/>
      <c r="C2769" s="39"/>
      <c r="D2769" s="504"/>
      <c r="E2769" s="40" t="s">
        <v>7193</v>
      </c>
      <c r="F2769" s="504" t="s">
        <v>2215</v>
      </c>
      <c r="G2769" s="76" t="s">
        <v>2228</v>
      </c>
      <c r="H2769" s="76">
        <v>4</v>
      </c>
      <c r="I2769" s="39"/>
      <c r="J2769" s="496" t="s">
        <v>2195</v>
      </c>
      <c r="K2769" s="504">
        <v>58</v>
      </c>
      <c r="L2769" s="528" t="s">
        <v>7450</v>
      </c>
      <c r="M2769" s="76" t="s">
        <v>7194</v>
      </c>
    </row>
    <row r="2770" spans="1:13" ht="29.1" hidden="1">
      <c r="A2770" s="496" t="s">
        <v>7449</v>
      </c>
      <c r="B2770" s="536" t="s">
        <v>7195</v>
      </c>
      <c r="C2770" s="39"/>
      <c r="D2770" s="504" t="s">
        <v>7195</v>
      </c>
      <c r="E2770" s="39" t="s">
        <v>7196</v>
      </c>
      <c r="F2770" s="504" t="s">
        <v>2215</v>
      </c>
      <c r="G2770" s="24" t="s">
        <v>7451</v>
      </c>
      <c r="H2770" s="504">
        <v>10</v>
      </c>
      <c r="I2770" s="39"/>
      <c r="J2770" s="496" t="s">
        <v>2195</v>
      </c>
      <c r="K2770" s="76">
        <v>59</v>
      </c>
      <c r="L2770" s="528" t="s">
        <v>7450</v>
      </c>
      <c r="M2770" s="76" t="s">
        <v>7197</v>
      </c>
    </row>
    <row r="2771" spans="1:13" hidden="1">
      <c r="A2771" s="496" t="s">
        <v>7449</v>
      </c>
      <c r="B2771" s="536" t="s">
        <v>7198</v>
      </c>
      <c r="C2771" s="39"/>
      <c r="D2771" s="504" t="s">
        <v>7198</v>
      </c>
      <c r="E2771" s="39" t="s">
        <v>7199</v>
      </c>
      <c r="F2771" s="504" t="s">
        <v>2215</v>
      </c>
      <c r="G2771" s="76" t="s">
        <v>2231</v>
      </c>
      <c r="H2771" s="76" t="s">
        <v>7163</v>
      </c>
      <c r="I2771" s="39"/>
      <c r="J2771" s="496" t="s">
        <v>2195</v>
      </c>
      <c r="K2771" s="504">
        <v>60</v>
      </c>
      <c r="L2771" s="528" t="s">
        <v>7450</v>
      </c>
      <c r="M2771" s="76" t="s">
        <v>7200</v>
      </c>
    </row>
    <row r="2772" spans="1:13" hidden="1">
      <c r="A2772" s="496" t="s">
        <v>7449</v>
      </c>
      <c r="B2772" s="536" t="s">
        <v>7201</v>
      </c>
      <c r="C2772" s="39"/>
      <c r="D2772" s="504" t="s">
        <v>7201</v>
      </c>
      <c r="E2772" s="39" t="s">
        <v>7202</v>
      </c>
      <c r="F2772" s="504" t="s">
        <v>2215</v>
      </c>
      <c r="G2772" s="76" t="s">
        <v>2228</v>
      </c>
      <c r="H2772" s="76">
        <v>4</v>
      </c>
      <c r="I2772" s="39"/>
      <c r="J2772" s="496" t="s">
        <v>2195</v>
      </c>
      <c r="K2772" s="76">
        <v>61</v>
      </c>
      <c r="L2772" s="528" t="s">
        <v>7450</v>
      </c>
      <c r="M2772" s="76" t="s">
        <v>7203</v>
      </c>
    </row>
    <row r="2773" spans="1:13" hidden="1">
      <c r="A2773" s="496" t="s">
        <v>7449</v>
      </c>
      <c r="B2773" s="536" t="s">
        <v>7204</v>
      </c>
      <c r="C2773" s="39"/>
      <c r="D2773" s="504" t="s">
        <v>7204</v>
      </c>
      <c r="E2773" s="39" t="s">
        <v>7205</v>
      </c>
      <c r="F2773" s="504" t="s">
        <v>2215</v>
      </c>
      <c r="G2773" s="76" t="s">
        <v>2228</v>
      </c>
      <c r="H2773" s="76">
        <v>4</v>
      </c>
      <c r="I2773" s="39"/>
      <c r="J2773" s="496" t="s">
        <v>2195</v>
      </c>
      <c r="K2773" s="504">
        <v>62</v>
      </c>
      <c r="L2773" s="528" t="s">
        <v>7450</v>
      </c>
      <c r="M2773" s="76" t="s">
        <v>7206</v>
      </c>
    </row>
    <row r="2774" spans="1:13" ht="29.1" hidden="1">
      <c r="A2774" s="496" t="s">
        <v>7449</v>
      </c>
      <c r="B2774" s="536"/>
      <c r="C2774" s="39"/>
      <c r="D2774" s="504"/>
      <c r="E2774" s="39" t="s">
        <v>7207</v>
      </c>
      <c r="F2774" s="504" t="s">
        <v>2215</v>
      </c>
      <c r="G2774" s="24" t="s">
        <v>7451</v>
      </c>
      <c r="H2774" s="504">
        <v>10</v>
      </c>
      <c r="I2774" s="39"/>
      <c r="J2774" s="496" t="s">
        <v>2195</v>
      </c>
      <c r="K2774" s="76">
        <v>63</v>
      </c>
      <c r="L2774" s="528" t="s">
        <v>7450</v>
      </c>
      <c r="M2774" s="76" t="s">
        <v>7208</v>
      </c>
    </row>
    <row r="2775" spans="1:13" hidden="1">
      <c r="A2775" s="496" t="s">
        <v>7449</v>
      </c>
      <c r="B2775" s="536"/>
      <c r="C2775" s="39"/>
      <c r="D2775" s="504"/>
      <c r="E2775" s="39" t="s">
        <v>7209</v>
      </c>
      <c r="F2775" s="504" t="s">
        <v>2215</v>
      </c>
      <c r="G2775" s="76" t="s">
        <v>2228</v>
      </c>
      <c r="H2775" s="76">
        <v>2</v>
      </c>
      <c r="I2775" s="39"/>
      <c r="J2775" s="496" t="s">
        <v>2195</v>
      </c>
      <c r="K2775" s="504">
        <v>64</v>
      </c>
      <c r="L2775" s="528" t="s">
        <v>7450</v>
      </c>
      <c r="M2775" s="76" t="s">
        <v>7210</v>
      </c>
    </row>
    <row r="2776" spans="1:13" ht="29.1" hidden="1">
      <c r="A2776" s="496" t="s">
        <v>7449</v>
      </c>
      <c r="B2776" s="536" t="s">
        <v>7211</v>
      </c>
      <c r="C2776" s="39"/>
      <c r="D2776" s="504" t="s">
        <v>7211</v>
      </c>
      <c r="E2776" s="39" t="s">
        <v>7212</v>
      </c>
      <c r="F2776" s="504" t="s">
        <v>2215</v>
      </c>
      <c r="G2776" s="24" t="s">
        <v>7451</v>
      </c>
      <c r="H2776" s="504">
        <v>10</v>
      </c>
      <c r="I2776" s="39"/>
      <c r="J2776" s="496" t="s">
        <v>2195</v>
      </c>
      <c r="K2776" s="544">
        <v>65</v>
      </c>
      <c r="L2776" s="528" t="s">
        <v>7450</v>
      </c>
      <c r="M2776" s="76" t="s">
        <v>7213</v>
      </c>
    </row>
    <row r="2777" spans="1:13" hidden="1">
      <c r="A2777" s="496" t="s">
        <v>7449</v>
      </c>
      <c r="B2777" s="536" t="s">
        <v>7214</v>
      </c>
      <c r="C2777" s="39"/>
      <c r="D2777" s="504" t="s">
        <v>7214</v>
      </c>
      <c r="E2777" s="39" t="s">
        <v>7215</v>
      </c>
      <c r="F2777" s="504" t="s">
        <v>2215</v>
      </c>
      <c r="G2777" s="76" t="s">
        <v>2228</v>
      </c>
      <c r="H2777" s="76">
        <v>2</v>
      </c>
      <c r="I2777" s="39"/>
      <c r="J2777" s="496" t="s">
        <v>2195</v>
      </c>
      <c r="K2777" s="504">
        <v>66</v>
      </c>
      <c r="L2777" s="528" t="s">
        <v>7450</v>
      </c>
      <c r="M2777" s="76" t="s">
        <v>7216</v>
      </c>
    </row>
    <row r="2778" spans="1:13" ht="29.1" hidden="1">
      <c r="A2778" s="496" t="s">
        <v>7449</v>
      </c>
      <c r="B2778" s="536" t="s">
        <v>7217</v>
      </c>
      <c r="C2778" s="39"/>
      <c r="D2778" s="504" t="s">
        <v>7217</v>
      </c>
      <c r="E2778" s="39" t="s">
        <v>7218</v>
      </c>
      <c r="F2778" s="504" t="s">
        <v>2215</v>
      </c>
      <c r="G2778" s="24" t="s">
        <v>7451</v>
      </c>
      <c r="H2778" s="504">
        <v>10</v>
      </c>
      <c r="I2778" s="39"/>
      <c r="J2778" s="496" t="s">
        <v>2195</v>
      </c>
      <c r="K2778" s="76">
        <v>67</v>
      </c>
      <c r="L2778" s="528" t="s">
        <v>7450</v>
      </c>
      <c r="M2778" s="76" t="s">
        <v>7219</v>
      </c>
    </row>
    <row r="2779" spans="1:13" hidden="1">
      <c r="A2779" s="496" t="s">
        <v>7449</v>
      </c>
      <c r="B2779" s="536" t="s">
        <v>7220</v>
      </c>
      <c r="C2779" s="39"/>
      <c r="D2779" s="504" t="s">
        <v>7220</v>
      </c>
      <c r="E2779" s="39" t="s">
        <v>7221</v>
      </c>
      <c r="F2779" s="504" t="s">
        <v>2215</v>
      </c>
      <c r="G2779" s="76" t="s">
        <v>2228</v>
      </c>
      <c r="H2779" s="76">
        <v>2</v>
      </c>
      <c r="I2779" s="39"/>
      <c r="J2779" s="496" t="s">
        <v>2195</v>
      </c>
      <c r="K2779" s="504">
        <v>68</v>
      </c>
      <c r="L2779" s="528" t="s">
        <v>7450</v>
      </c>
      <c r="M2779" s="76" t="s">
        <v>7222</v>
      </c>
    </row>
    <row r="2780" spans="1:13" ht="29.1" hidden="1">
      <c r="A2780" s="496" t="s">
        <v>7449</v>
      </c>
      <c r="B2780" s="536" t="s">
        <v>7223</v>
      </c>
      <c r="C2780" s="39"/>
      <c r="D2780" s="504" t="s">
        <v>7223</v>
      </c>
      <c r="E2780" s="39" t="s">
        <v>7224</v>
      </c>
      <c r="F2780" s="504" t="s">
        <v>2215</v>
      </c>
      <c r="G2780" s="24" t="s">
        <v>7451</v>
      </c>
      <c r="H2780" s="504">
        <v>10</v>
      </c>
      <c r="I2780" s="39"/>
      <c r="J2780" s="496" t="s">
        <v>2195</v>
      </c>
      <c r="K2780" s="76">
        <v>69</v>
      </c>
      <c r="L2780" s="528" t="s">
        <v>7450</v>
      </c>
      <c r="M2780" s="76" t="s">
        <v>7225</v>
      </c>
    </row>
    <row r="2781" spans="1:13" hidden="1">
      <c r="A2781" s="496" t="s">
        <v>7449</v>
      </c>
      <c r="B2781" s="536" t="s">
        <v>7226</v>
      </c>
      <c r="C2781" s="39"/>
      <c r="D2781" s="504" t="s">
        <v>7226</v>
      </c>
      <c r="E2781" s="39" t="s">
        <v>7227</v>
      </c>
      <c r="F2781" s="504" t="s">
        <v>2215</v>
      </c>
      <c r="G2781" s="76" t="s">
        <v>2228</v>
      </c>
      <c r="H2781" s="76">
        <v>2</v>
      </c>
      <c r="I2781" s="39"/>
      <c r="J2781" s="496" t="s">
        <v>2195</v>
      </c>
      <c r="K2781" s="504">
        <v>70</v>
      </c>
      <c r="L2781" s="528" t="s">
        <v>7450</v>
      </c>
      <c r="M2781" s="76" t="s">
        <v>7228</v>
      </c>
    </row>
    <row r="2782" spans="1:13" hidden="1">
      <c r="A2782" s="496" t="s">
        <v>7449</v>
      </c>
      <c r="B2782" s="536" t="s">
        <v>7454</v>
      </c>
      <c r="C2782" s="39"/>
      <c r="D2782" s="504" t="s">
        <v>7454</v>
      </c>
      <c r="E2782" s="39" t="s">
        <v>7455</v>
      </c>
      <c r="F2782" s="504" t="s">
        <v>2215</v>
      </c>
      <c r="G2782" s="76" t="s">
        <v>2202</v>
      </c>
      <c r="H2782" s="76">
        <v>5</v>
      </c>
      <c r="I2782" s="39"/>
      <c r="J2782" s="496" t="s">
        <v>2195</v>
      </c>
      <c r="K2782" s="76">
        <v>71</v>
      </c>
      <c r="L2782" s="528" t="s">
        <v>7450</v>
      </c>
      <c r="M2782" s="76" t="s">
        <v>7231</v>
      </c>
    </row>
    <row r="2783" spans="1:13" hidden="1">
      <c r="A2783" s="496" t="s">
        <v>7449</v>
      </c>
      <c r="B2783" s="536" t="s">
        <v>7456</v>
      </c>
      <c r="C2783" s="39"/>
      <c r="D2783" s="504" t="s">
        <v>7456</v>
      </c>
      <c r="E2783" s="39" t="s">
        <v>7457</v>
      </c>
      <c r="F2783" s="504" t="s">
        <v>2215</v>
      </c>
      <c r="G2783" s="76" t="s">
        <v>2202</v>
      </c>
      <c r="H2783" s="76">
        <v>5</v>
      </c>
      <c r="I2783" s="39"/>
      <c r="J2783" s="496" t="s">
        <v>2195</v>
      </c>
      <c r="K2783" s="504">
        <v>72</v>
      </c>
      <c r="L2783" s="528" t="s">
        <v>7450</v>
      </c>
      <c r="M2783" s="76" t="s">
        <v>7234</v>
      </c>
    </row>
    <row r="2784" spans="1:13" hidden="1">
      <c r="A2784" s="496" t="s">
        <v>7449</v>
      </c>
      <c r="B2784" s="536"/>
      <c r="C2784" s="39"/>
      <c r="D2784" s="504"/>
      <c r="E2784" s="60" t="s">
        <v>7235</v>
      </c>
      <c r="F2784" s="504" t="s">
        <v>2215</v>
      </c>
      <c r="G2784" s="76" t="s">
        <v>2202</v>
      </c>
      <c r="H2784" s="76">
        <v>1</v>
      </c>
      <c r="I2784" s="39"/>
      <c r="J2784" s="496" t="s">
        <v>2195</v>
      </c>
      <c r="K2784" s="76">
        <v>73</v>
      </c>
      <c r="L2784" s="528" t="s">
        <v>7450</v>
      </c>
      <c r="M2784" s="76" t="s">
        <v>7236</v>
      </c>
    </row>
    <row r="2785" spans="1:13" hidden="1">
      <c r="A2785" s="496" t="s">
        <v>7449</v>
      </c>
      <c r="B2785" s="536" t="s">
        <v>7237</v>
      </c>
      <c r="C2785" s="39"/>
      <c r="D2785" s="504" t="s">
        <v>7237</v>
      </c>
      <c r="E2785" s="39" t="s">
        <v>7238</v>
      </c>
      <c r="F2785" s="504" t="s">
        <v>2215</v>
      </c>
      <c r="G2785" s="76" t="s">
        <v>2202</v>
      </c>
      <c r="H2785" s="76">
        <v>19</v>
      </c>
      <c r="I2785" s="39"/>
      <c r="J2785" s="496" t="s">
        <v>2195</v>
      </c>
      <c r="K2785" s="504">
        <v>74</v>
      </c>
      <c r="L2785" s="528" t="s">
        <v>7450</v>
      </c>
      <c r="M2785" s="76" t="s">
        <v>7239</v>
      </c>
    </row>
    <row r="2786" spans="1:13" hidden="1">
      <c r="A2786" s="496" t="s">
        <v>7449</v>
      </c>
      <c r="B2786" s="536" t="s">
        <v>7240</v>
      </c>
      <c r="C2786" s="39"/>
      <c r="D2786" s="504" t="s">
        <v>7240</v>
      </c>
      <c r="E2786" s="40" t="s">
        <v>7241</v>
      </c>
      <c r="F2786" s="504" t="s">
        <v>2215</v>
      </c>
      <c r="G2786" s="76" t="s">
        <v>2202</v>
      </c>
      <c r="H2786" s="76">
        <v>4</v>
      </c>
      <c r="I2786" s="39"/>
      <c r="J2786" s="496" t="s">
        <v>2195</v>
      </c>
      <c r="K2786" s="76">
        <v>75</v>
      </c>
      <c r="L2786" s="528" t="s">
        <v>7450</v>
      </c>
      <c r="M2786" s="76" t="s">
        <v>7242</v>
      </c>
    </row>
    <row r="2787" spans="1:13" hidden="1">
      <c r="A2787" s="496" t="s">
        <v>7449</v>
      </c>
      <c r="B2787" s="536" t="s">
        <v>7243</v>
      </c>
      <c r="C2787" s="39"/>
      <c r="D2787" s="504" t="s">
        <v>7243</v>
      </c>
      <c r="E2787" s="39" t="s">
        <v>7244</v>
      </c>
      <c r="F2787" s="504" t="s">
        <v>2215</v>
      </c>
      <c r="G2787" s="76" t="s">
        <v>2202</v>
      </c>
      <c r="H2787" s="76">
        <v>2</v>
      </c>
      <c r="I2787" s="39"/>
      <c r="J2787" s="496" t="s">
        <v>2195</v>
      </c>
      <c r="K2787" s="504">
        <v>76</v>
      </c>
      <c r="L2787" s="528" t="s">
        <v>7450</v>
      </c>
      <c r="M2787" s="76" t="s">
        <v>7245</v>
      </c>
    </row>
    <row r="2788" spans="1:13" hidden="1">
      <c r="A2788" s="496" t="s">
        <v>7449</v>
      </c>
      <c r="B2788" s="536" t="s">
        <v>7246</v>
      </c>
      <c r="C2788" s="39"/>
      <c r="D2788" s="504" t="s">
        <v>7246</v>
      </c>
      <c r="E2788" s="39" t="s">
        <v>7247</v>
      </c>
      <c r="F2788" s="504" t="s">
        <v>2215</v>
      </c>
      <c r="G2788" s="76" t="s">
        <v>2202</v>
      </c>
      <c r="H2788" s="76">
        <v>19</v>
      </c>
      <c r="I2788" s="39"/>
      <c r="J2788" s="496" t="s">
        <v>2195</v>
      </c>
      <c r="K2788" s="76">
        <v>77</v>
      </c>
      <c r="L2788" s="528" t="s">
        <v>7450</v>
      </c>
      <c r="M2788" s="76" t="s">
        <v>7248</v>
      </c>
    </row>
    <row r="2789" spans="1:13" hidden="1">
      <c r="A2789" s="496" t="s">
        <v>7449</v>
      </c>
      <c r="B2789" s="536" t="s">
        <v>7249</v>
      </c>
      <c r="C2789" s="39"/>
      <c r="D2789" s="504" t="s">
        <v>7249</v>
      </c>
      <c r="E2789" s="40" t="s">
        <v>7250</v>
      </c>
      <c r="F2789" s="504" t="s">
        <v>2215</v>
      </c>
      <c r="G2789" s="76" t="s">
        <v>2202</v>
      </c>
      <c r="H2789" s="76">
        <v>4</v>
      </c>
      <c r="I2789" s="39"/>
      <c r="J2789" s="496" t="s">
        <v>2195</v>
      </c>
      <c r="K2789" s="504">
        <v>78</v>
      </c>
      <c r="L2789" s="528" t="s">
        <v>7450</v>
      </c>
      <c r="M2789" s="76" t="s">
        <v>7251</v>
      </c>
    </row>
    <row r="2790" spans="1:13" hidden="1">
      <c r="A2790" s="496" t="s">
        <v>7449</v>
      </c>
      <c r="B2790" s="536" t="s">
        <v>7252</v>
      </c>
      <c r="C2790" s="39"/>
      <c r="D2790" s="504" t="s">
        <v>7252</v>
      </c>
      <c r="E2790" s="39" t="s">
        <v>7253</v>
      </c>
      <c r="F2790" s="504" t="s">
        <v>2215</v>
      </c>
      <c r="G2790" s="76" t="s">
        <v>2202</v>
      </c>
      <c r="H2790" s="76">
        <v>2</v>
      </c>
      <c r="I2790" s="39"/>
      <c r="J2790" s="496" t="s">
        <v>2195</v>
      </c>
      <c r="K2790" s="76">
        <v>79</v>
      </c>
      <c r="L2790" s="528" t="s">
        <v>7450</v>
      </c>
      <c r="M2790" s="76" t="s">
        <v>7254</v>
      </c>
    </row>
    <row r="2791" spans="1:13" hidden="1">
      <c r="A2791" s="496" t="s">
        <v>7449</v>
      </c>
      <c r="B2791" s="536" t="s">
        <v>7255</v>
      </c>
      <c r="C2791" s="39"/>
      <c r="D2791" s="504" t="s">
        <v>7255</v>
      </c>
      <c r="E2791" s="39" t="s">
        <v>7256</v>
      </c>
      <c r="F2791" s="504" t="s">
        <v>2215</v>
      </c>
      <c r="G2791" s="76" t="s">
        <v>2202</v>
      </c>
      <c r="H2791" s="76">
        <v>19</v>
      </c>
      <c r="I2791" s="39"/>
      <c r="J2791" s="496" t="s">
        <v>2195</v>
      </c>
      <c r="K2791" s="504">
        <v>80</v>
      </c>
      <c r="L2791" s="528" t="s">
        <v>7450</v>
      </c>
      <c r="M2791" s="76" t="s">
        <v>7257</v>
      </c>
    </row>
    <row r="2792" spans="1:13" hidden="1">
      <c r="A2792" s="496" t="s">
        <v>7449</v>
      </c>
      <c r="B2792" s="536" t="s">
        <v>7258</v>
      </c>
      <c r="C2792" s="39"/>
      <c r="D2792" s="504" t="s">
        <v>7258</v>
      </c>
      <c r="E2792" s="40" t="s">
        <v>7259</v>
      </c>
      <c r="F2792" s="504" t="s">
        <v>2215</v>
      </c>
      <c r="G2792" s="76" t="s">
        <v>2202</v>
      </c>
      <c r="H2792" s="76">
        <v>4</v>
      </c>
      <c r="I2792" s="39"/>
      <c r="J2792" s="496" t="s">
        <v>2195</v>
      </c>
      <c r="K2792" s="544">
        <v>81</v>
      </c>
      <c r="L2792" s="528" t="s">
        <v>7450</v>
      </c>
      <c r="M2792" s="76" t="s">
        <v>7260</v>
      </c>
    </row>
    <row r="2793" spans="1:13" hidden="1">
      <c r="A2793" s="496" t="s">
        <v>7449</v>
      </c>
      <c r="B2793" s="536" t="s">
        <v>7261</v>
      </c>
      <c r="C2793" s="39"/>
      <c r="D2793" s="504" t="s">
        <v>7261</v>
      </c>
      <c r="E2793" s="39" t="s">
        <v>7262</v>
      </c>
      <c r="F2793" s="504" t="s">
        <v>2215</v>
      </c>
      <c r="G2793" s="76" t="s">
        <v>2202</v>
      </c>
      <c r="H2793" s="76">
        <v>2</v>
      </c>
      <c r="I2793" s="39"/>
      <c r="J2793" s="496" t="s">
        <v>2195</v>
      </c>
      <c r="K2793" s="504">
        <v>82</v>
      </c>
      <c r="L2793" s="528" t="s">
        <v>7450</v>
      </c>
      <c r="M2793" s="76" t="s">
        <v>7263</v>
      </c>
    </row>
    <row r="2794" spans="1:13" ht="29.1" hidden="1">
      <c r="A2794" s="496" t="s">
        <v>7449</v>
      </c>
      <c r="B2794" s="536" t="s">
        <v>7264</v>
      </c>
      <c r="C2794" s="39"/>
      <c r="D2794" s="504" t="s">
        <v>7264</v>
      </c>
      <c r="E2794" s="39" t="s">
        <v>7265</v>
      </c>
      <c r="F2794" s="504" t="s">
        <v>2215</v>
      </c>
      <c r="G2794" s="24" t="s">
        <v>7451</v>
      </c>
      <c r="H2794" s="504">
        <v>10</v>
      </c>
      <c r="I2794" s="39"/>
      <c r="J2794" s="496" t="s">
        <v>2195</v>
      </c>
      <c r="K2794" s="76">
        <v>83</v>
      </c>
      <c r="L2794" s="528" t="s">
        <v>7450</v>
      </c>
      <c r="M2794" s="76" t="s">
        <v>7266</v>
      </c>
    </row>
    <row r="2795" spans="1:13" hidden="1">
      <c r="A2795" s="496" t="s">
        <v>7449</v>
      </c>
      <c r="B2795" s="536" t="s">
        <v>7267</v>
      </c>
      <c r="C2795" s="39"/>
      <c r="D2795" s="504" t="s">
        <v>7267</v>
      </c>
      <c r="E2795" s="39" t="s">
        <v>7268</v>
      </c>
      <c r="F2795" s="504" t="s">
        <v>2215</v>
      </c>
      <c r="G2795" s="76" t="s">
        <v>2202</v>
      </c>
      <c r="H2795" s="76">
        <v>1</v>
      </c>
      <c r="I2795" s="39"/>
      <c r="J2795" s="496" t="s">
        <v>2195</v>
      </c>
      <c r="K2795" s="504">
        <v>84</v>
      </c>
      <c r="L2795" s="528" t="s">
        <v>7450</v>
      </c>
      <c r="M2795" s="76" t="s">
        <v>7269</v>
      </c>
    </row>
    <row r="2796" spans="1:13" hidden="1">
      <c r="A2796" s="496" t="s">
        <v>7449</v>
      </c>
      <c r="B2796" s="536" t="s">
        <v>7270</v>
      </c>
      <c r="C2796" s="39"/>
      <c r="D2796" s="504" t="s">
        <v>7270</v>
      </c>
      <c r="E2796" s="39" t="s">
        <v>7271</v>
      </c>
      <c r="F2796" s="504" t="s">
        <v>2215</v>
      </c>
      <c r="G2796" s="76" t="s">
        <v>2228</v>
      </c>
      <c r="H2796" s="76">
        <v>1</v>
      </c>
      <c r="I2796" s="39"/>
      <c r="J2796" s="496" t="s">
        <v>2195</v>
      </c>
      <c r="K2796" s="76">
        <v>85</v>
      </c>
      <c r="L2796" s="528" t="s">
        <v>7450</v>
      </c>
      <c r="M2796" s="76" t="s">
        <v>7272</v>
      </c>
    </row>
    <row r="2797" spans="1:13" hidden="1">
      <c r="A2797" s="496" t="s">
        <v>7449</v>
      </c>
      <c r="B2797" s="536" t="s">
        <v>7273</v>
      </c>
      <c r="C2797" s="39"/>
      <c r="D2797" s="504" t="s">
        <v>7273</v>
      </c>
      <c r="E2797" s="39" t="s">
        <v>7274</v>
      </c>
      <c r="F2797" s="504" t="s">
        <v>2215</v>
      </c>
      <c r="G2797" s="76" t="s">
        <v>2231</v>
      </c>
      <c r="H2797" s="76" t="s">
        <v>7275</v>
      </c>
      <c r="I2797" s="39"/>
      <c r="J2797" s="496" t="s">
        <v>2195</v>
      </c>
      <c r="K2797" s="504">
        <v>86</v>
      </c>
      <c r="L2797" s="528" t="s">
        <v>7450</v>
      </c>
      <c r="M2797" s="76" t="s">
        <v>7276</v>
      </c>
    </row>
    <row r="2798" spans="1:13" hidden="1">
      <c r="A2798" s="496" t="s">
        <v>7449</v>
      </c>
      <c r="B2798" s="536" t="s">
        <v>7277</v>
      </c>
      <c r="C2798" s="39"/>
      <c r="D2798" s="504" t="s">
        <v>7277</v>
      </c>
      <c r="E2798" s="39" t="s">
        <v>7278</v>
      </c>
      <c r="F2798" s="76" t="s">
        <v>2193</v>
      </c>
      <c r="G2798" s="76" t="s">
        <v>2231</v>
      </c>
      <c r="H2798" s="76" t="s">
        <v>7275</v>
      </c>
      <c r="I2798" s="39"/>
      <c r="J2798" s="496" t="s">
        <v>2195</v>
      </c>
      <c r="K2798" s="76">
        <v>87</v>
      </c>
      <c r="L2798" s="528" t="s">
        <v>7450</v>
      </c>
      <c r="M2798" s="76" t="s">
        <v>7279</v>
      </c>
    </row>
    <row r="2799" spans="1:13" hidden="1">
      <c r="A2799" s="496" t="s">
        <v>7449</v>
      </c>
      <c r="B2799" s="536" t="s">
        <v>7280</v>
      </c>
      <c r="C2799" s="39"/>
      <c r="D2799" s="504" t="s">
        <v>7280</v>
      </c>
      <c r="E2799" s="39" t="s">
        <v>7281</v>
      </c>
      <c r="F2799" s="76" t="s">
        <v>2193</v>
      </c>
      <c r="G2799" s="76" t="s">
        <v>2231</v>
      </c>
      <c r="H2799" s="76" t="s">
        <v>7275</v>
      </c>
      <c r="I2799" s="39"/>
      <c r="J2799" s="496" t="s">
        <v>2195</v>
      </c>
      <c r="K2799" s="504">
        <v>88</v>
      </c>
      <c r="L2799" s="528" t="s">
        <v>7450</v>
      </c>
      <c r="M2799" s="76" t="s">
        <v>7282</v>
      </c>
    </row>
    <row r="2800" spans="1:13" hidden="1">
      <c r="A2800" s="496" t="s">
        <v>7449</v>
      </c>
      <c r="B2800" s="536" t="s">
        <v>7283</v>
      </c>
      <c r="C2800" s="39"/>
      <c r="D2800" s="504" t="s">
        <v>7283</v>
      </c>
      <c r="E2800" s="39" t="s">
        <v>7284</v>
      </c>
      <c r="F2800" s="76" t="s">
        <v>2193</v>
      </c>
      <c r="G2800" s="76" t="s">
        <v>2231</v>
      </c>
      <c r="H2800" s="76" t="s">
        <v>7275</v>
      </c>
      <c r="I2800" s="39"/>
      <c r="J2800" s="496" t="s">
        <v>2195</v>
      </c>
      <c r="K2800" s="76">
        <v>89</v>
      </c>
      <c r="L2800" s="528" t="s">
        <v>7450</v>
      </c>
      <c r="M2800" s="76" t="s">
        <v>7285</v>
      </c>
    </row>
    <row r="2801" spans="1:13" hidden="1">
      <c r="A2801" s="496" t="s">
        <v>7449</v>
      </c>
      <c r="B2801" s="536" t="s">
        <v>7286</v>
      </c>
      <c r="C2801" s="39"/>
      <c r="D2801" s="504" t="s">
        <v>7286</v>
      </c>
      <c r="E2801" s="39" t="s">
        <v>7287</v>
      </c>
      <c r="F2801" s="76" t="s">
        <v>2193</v>
      </c>
      <c r="G2801" s="76" t="s">
        <v>2202</v>
      </c>
      <c r="H2801" s="76">
        <v>4</v>
      </c>
      <c r="I2801" s="39"/>
      <c r="J2801" s="496" t="s">
        <v>2195</v>
      </c>
      <c r="K2801" s="504">
        <v>90</v>
      </c>
      <c r="L2801" s="528" t="s">
        <v>7450</v>
      </c>
      <c r="M2801" s="76" t="s">
        <v>7288</v>
      </c>
    </row>
    <row r="2802" spans="1:13" hidden="1">
      <c r="A2802" s="496" t="s">
        <v>7449</v>
      </c>
      <c r="B2802" s="536" t="s">
        <v>7289</v>
      </c>
      <c r="C2802" s="39"/>
      <c r="D2802" s="504" t="s">
        <v>7289</v>
      </c>
      <c r="E2802" s="39" t="s">
        <v>7290</v>
      </c>
      <c r="F2802" s="504" t="s">
        <v>2215</v>
      </c>
      <c r="G2802" s="76" t="s">
        <v>2231</v>
      </c>
      <c r="H2802" s="76" t="s">
        <v>7275</v>
      </c>
      <c r="I2802" s="39"/>
      <c r="J2802" s="496" t="s">
        <v>2195</v>
      </c>
      <c r="K2802" s="76">
        <v>91</v>
      </c>
      <c r="L2802" s="528" t="s">
        <v>7450</v>
      </c>
      <c r="M2802" s="76" t="s">
        <v>7291</v>
      </c>
    </row>
    <row r="2803" spans="1:13" ht="29.1" hidden="1">
      <c r="A2803" s="496" t="s">
        <v>7449</v>
      </c>
      <c r="B2803" s="536" t="s">
        <v>7292</v>
      </c>
      <c r="C2803" s="39"/>
      <c r="D2803" s="504" t="s">
        <v>7292</v>
      </c>
      <c r="E2803" s="39" t="s">
        <v>7293</v>
      </c>
      <c r="F2803" s="504" t="s">
        <v>2215</v>
      </c>
      <c r="G2803" s="24" t="s">
        <v>7451</v>
      </c>
      <c r="H2803" s="504">
        <v>10</v>
      </c>
      <c r="I2803" s="39"/>
      <c r="J2803" s="496" t="s">
        <v>2195</v>
      </c>
      <c r="K2803" s="504">
        <v>92</v>
      </c>
      <c r="L2803" s="528" t="s">
        <v>7450</v>
      </c>
      <c r="M2803" s="76" t="s">
        <v>7294</v>
      </c>
    </row>
    <row r="2804" spans="1:13" hidden="1">
      <c r="A2804" s="496" t="s">
        <v>7449</v>
      </c>
      <c r="B2804" s="536" t="s">
        <v>7295</v>
      </c>
      <c r="C2804" s="39"/>
      <c r="D2804" s="504" t="s">
        <v>7295</v>
      </c>
      <c r="E2804" s="39" t="s">
        <v>7296</v>
      </c>
      <c r="F2804" s="504" t="s">
        <v>2215</v>
      </c>
      <c r="G2804" s="76" t="s">
        <v>2202</v>
      </c>
      <c r="H2804" s="76">
        <v>1</v>
      </c>
      <c r="I2804" s="39"/>
      <c r="J2804" s="496" t="s">
        <v>2195</v>
      </c>
      <c r="K2804" s="76">
        <v>93</v>
      </c>
      <c r="L2804" s="528" t="s">
        <v>7450</v>
      </c>
      <c r="M2804" s="76" t="s">
        <v>7297</v>
      </c>
    </row>
    <row r="2805" spans="1:13" hidden="1">
      <c r="A2805" s="496" t="s">
        <v>7449</v>
      </c>
      <c r="B2805" s="536" t="s">
        <v>7298</v>
      </c>
      <c r="C2805" s="39"/>
      <c r="D2805" s="504" t="s">
        <v>7298</v>
      </c>
      <c r="E2805" s="39" t="s">
        <v>7299</v>
      </c>
      <c r="F2805" s="504" t="s">
        <v>2215</v>
      </c>
      <c r="G2805" s="76" t="s">
        <v>2231</v>
      </c>
      <c r="H2805" s="76" t="s">
        <v>7275</v>
      </c>
      <c r="I2805" s="39"/>
      <c r="J2805" s="496" t="s">
        <v>2195</v>
      </c>
      <c r="K2805" s="504">
        <v>94</v>
      </c>
      <c r="L2805" s="528" t="s">
        <v>7450</v>
      </c>
      <c r="M2805" s="76" t="s">
        <v>7300</v>
      </c>
    </row>
    <row r="2806" spans="1:13" ht="29.1" hidden="1">
      <c r="A2806" s="496" t="s">
        <v>7449</v>
      </c>
      <c r="B2806" s="536" t="s">
        <v>7301</v>
      </c>
      <c r="C2806" s="39"/>
      <c r="D2806" s="504" t="s">
        <v>7301</v>
      </c>
      <c r="E2806" s="39" t="s">
        <v>7302</v>
      </c>
      <c r="F2806" s="504" t="s">
        <v>2215</v>
      </c>
      <c r="G2806" s="24" t="s">
        <v>7451</v>
      </c>
      <c r="H2806" s="504">
        <v>10</v>
      </c>
      <c r="I2806" s="39"/>
      <c r="J2806" s="496" t="s">
        <v>2195</v>
      </c>
      <c r="K2806" s="76">
        <v>95</v>
      </c>
      <c r="L2806" s="528" t="s">
        <v>7450</v>
      </c>
      <c r="M2806" s="76" t="s">
        <v>7303</v>
      </c>
    </row>
    <row r="2807" spans="1:13" hidden="1">
      <c r="A2807" s="496" t="s">
        <v>7449</v>
      </c>
      <c r="B2807" s="536" t="s">
        <v>7304</v>
      </c>
      <c r="C2807" s="39"/>
      <c r="D2807" s="504" t="s">
        <v>7304</v>
      </c>
      <c r="E2807" s="39" t="s">
        <v>7305</v>
      </c>
      <c r="F2807" s="504" t="s">
        <v>2215</v>
      </c>
      <c r="G2807" s="76" t="s">
        <v>2202</v>
      </c>
      <c r="H2807" s="76">
        <v>8</v>
      </c>
      <c r="I2807" s="39"/>
      <c r="J2807" s="496" t="s">
        <v>2195</v>
      </c>
      <c r="K2807" s="504">
        <v>96</v>
      </c>
      <c r="L2807" s="528" t="s">
        <v>7450</v>
      </c>
      <c r="M2807" s="76" t="s">
        <v>7306</v>
      </c>
    </row>
    <row r="2808" spans="1:13" hidden="1">
      <c r="A2808" s="496" t="s">
        <v>7449</v>
      </c>
      <c r="B2808" s="536" t="s">
        <v>7307</v>
      </c>
      <c r="C2808" s="39"/>
      <c r="D2808" s="504" t="s">
        <v>7307</v>
      </c>
      <c r="E2808" s="39" t="s">
        <v>7308</v>
      </c>
      <c r="F2808" s="504" t="s">
        <v>2215</v>
      </c>
      <c r="G2808" s="76" t="s">
        <v>2202</v>
      </c>
      <c r="H2808" s="76">
        <v>1</v>
      </c>
      <c r="I2808" s="39"/>
      <c r="J2808" s="496" t="s">
        <v>2195</v>
      </c>
      <c r="K2808" s="544">
        <v>97</v>
      </c>
      <c r="L2808" s="528" t="s">
        <v>7450</v>
      </c>
      <c r="M2808" s="76" t="s">
        <v>7309</v>
      </c>
    </row>
    <row r="2809" spans="1:13" ht="29.1" hidden="1">
      <c r="A2809" s="496" t="s">
        <v>7449</v>
      </c>
      <c r="B2809" s="536" t="s">
        <v>7310</v>
      </c>
      <c r="C2809" s="39"/>
      <c r="D2809" s="504" t="s">
        <v>7310</v>
      </c>
      <c r="E2809" s="39" t="s">
        <v>7311</v>
      </c>
      <c r="F2809" s="504" t="s">
        <v>2215</v>
      </c>
      <c r="G2809" s="24" t="s">
        <v>7451</v>
      </c>
      <c r="H2809" s="504">
        <v>10</v>
      </c>
      <c r="I2809" s="39"/>
      <c r="J2809" s="496" t="s">
        <v>2195</v>
      </c>
      <c r="K2809" s="504">
        <v>98</v>
      </c>
      <c r="L2809" s="528" t="s">
        <v>7450</v>
      </c>
      <c r="M2809" s="76" t="s">
        <v>7312</v>
      </c>
    </row>
    <row r="2810" spans="1:13" ht="29.1" hidden="1">
      <c r="A2810" s="496" t="s">
        <v>7449</v>
      </c>
      <c r="B2810" s="536" t="s">
        <v>7313</v>
      </c>
      <c r="C2810" s="39"/>
      <c r="D2810" s="504" t="s">
        <v>7313</v>
      </c>
      <c r="E2810" s="40" t="s">
        <v>7314</v>
      </c>
      <c r="F2810" s="504" t="s">
        <v>2215</v>
      </c>
      <c r="G2810" s="24" t="s">
        <v>7451</v>
      </c>
      <c r="H2810" s="504">
        <v>10</v>
      </c>
      <c r="I2810" s="39"/>
      <c r="J2810" s="496" t="s">
        <v>2195</v>
      </c>
      <c r="K2810" s="76">
        <v>99</v>
      </c>
      <c r="L2810" s="528" t="s">
        <v>7450</v>
      </c>
      <c r="M2810" s="76" t="s">
        <v>7315</v>
      </c>
    </row>
    <row r="2811" spans="1:13" hidden="1">
      <c r="A2811" s="496" t="s">
        <v>7449</v>
      </c>
      <c r="B2811" s="536" t="s">
        <v>7316</v>
      </c>
      <c r="C2811" s="39"/>
      <c r="D2811" s="504" t="s">
        <v>7316</v>
      </c>
      <c r="E2811" s="40" t="s">
        <v>7317</v>
      </c>
      <c r="F2811" s="504" t="s">
        <v>2215</v>
      </c>
      <c r="G2811" s="76" t="s">
        <v>2228</v>
      </c>
      <c r="H2811" s="76">
        <v>1</v>
      </c>
      <c r="I2811" s="39"/>
      <c r="J2811" s="496" t="s">
        <v>2195</v>
      </c>
      <c r="K2811" s="504">
        <v>100</v>
      </c>
      <c r="L2811" s="528" t="s">
        <v>7450</v>
      </c>
      <c r="M2811" s="76" t="s">
        <v>7318</v>
      </c>
    </row>
    <row r="2812" spans="1:13" hidden="1">
      <c r="A2812" s="496" t="s">
        <v>7449</v>
      </c>
      <c r="B2812" s="536" t="s">
        <v>7319</v>
      </c>
      <c r="C2812" s="39"/>
      <c r="D2812" s="504" t="s">
        <v>7319</v>
      </c>
      <c r="E2812" s="39" t="s">
        <v>7320</v>
      </c>
      <c r="F2812" s="76" t="s">
        <v>2193</v>
      </c>
      <c r="G2812" s="76" t="s">
        <v>2202</v>
      </c>
      <c r="H2812" s="76">
        <v>44</v>
      </c>
      <c r="I2812" s="39"/>
      <c r="J2812" s="496" t="s">
        <v>2195</v>
      </c>
      <c r="K2812" s="76">
        <v>101</v>
      </c>
      <c r="L2812" s="528" t="s">
        <v>7450</v>
      </c>
      <c r="M2812" s="76" t="s">
        <v>7321</v>
      </c>
    </row>
    <row r="2813" spans="1:13">
      <c r="A2813" s="496" t="s">
        <v>7449</v>
      </c>
      <c r="B2813" s="536" t="s">
        <v>2014</v>
      </c>
      <c r="C2813" s="39"/>
      <c r="D2813" s="504" t="s">
        <v>2014</v>
      </c>
      <c r="E2813" s="39" t="s">
        <v>1420</v>
      </c>
      <c r="F2813" s="504" t="s">
        <v>2215</v>
      </c>
      <c r="G2813" s="76" t="s">
        <v>2202</v>
      </c>
      <c r="H2813" s="76">
        <v>674</v>
      </c>
      <c r="I2813" s="39"/>
      <c r="J2813" s="496" t="s">
        <v>2195</v>
      </c>
      <c r="K2813" s="504">
        <v>102</v>
      </c>
      <c r="L2813" s="528" t="s">
        <v>7450</v>
      </c>
      <c r="M2813" s="76" t="s">
        <v>2307</v>
      </c>
    </row>
    <row r="2814" spans="1:13" hidden="1">
      <c r="A2814" s="496" t="s">
        <v>7449</v>
      </c>
      <c r="B2814" s="536" t="s">
        <v>149</v>
      </c>
      <c r="C2814" s="544" t="s">
        <v>149</v>
      </c>
      <c r="D2814" s="504"/>
      <c r="E2814" s="39"/>
      <c r="F2814" s="544" t="s">
        <v>2193</v>
      </c>
      <c r="G2814" s="544" t="s">
        <v>2308</v>
      </c>
      <c r="H2814" s="504">
        <v>26</v>
      </c>
      <c r="I2814" s="39"/>
      <c r="J2814" s="496" t="s">
        <v>2195</v>
      </c>
      <c r="K2814" s="76">
        <v>103</v>
      </c>
      <c r="L2814" s="528" t="s">
        <v>7450</v>
      </c>
      <c r="M2814" s="544" t="s">
        <v>149</v>
      </c>
    </row>
    <row r="2815" spans="1:13" hidden="1">
      <c r="A2815" s="496" t="s">
        <v>7449</v>
      </c>
      <c r="B2815" s="536" t="s">
        <v>151</v>
      </c>
      <c r="C2815" s="544" t="s">
        <v>151</v>
      </c>
      <c r="D2815" s="504"/>
      <c r="E2815" s="39"/>
      <c r="F2815" s="544" t="s">
        <v>2193</v>
      </c>
      <c r="G2815" s="544" t="s">
        <v>2202</v>
      </c>
      <c r="H2815" s="504">
        <v>10</v>
      </c>
      <c r="I2815" s="39"/>
      <c r="J2815" s="496" t="s">
        <v>2195</v>
      </c>
      <c r="K2815" s="504">
        <v>104</v>
      </c>
      <c r="L2815" s="528" t="s">
        <v>7450</v>
      </c>
      <c r="M2815" s="544" t="s">
        <v>151</v>
      </c>
    </row>
    <row r="2816" spans="1:13" hidden="1">
      <c r="A2816" s="496" t="s">
        <v>7449</v>
      </c>
      <c r="B2816" s="536" t="s">
        <v>153</v>
      </c>
      <c r="C2816" s="544" t="s">
        <v>153</v>
      </c>
      <c r="D2816" s="504"/>
      <c r="E2816" s="39"/>
      <c r="F2816" s="544" t="s">
        <v>2193</v>
      </c>
      <c r="G2816" s="544" t="s">
        <v>2202</v>
      </c>
      <c r="H2816" s="504">
        <v>4</v>
      </c>
      <c r="I2816" s="39"/>
      <c r="J2816" s="496" t="s">
        <v>2195</v>
      </c>
      <c r="K2816" s="76">
        <v>105</v>
      </c>
      <c r="L2816" s="528" t="s">
        <v>7450</v>
      </c>
      <c r="M2816" s="544" t="s">
        <v>153</v>
      </c>
    </row>
    <row r="2817" spans="1:13" hidden="1">
      <c r="A2817" s="496" t="s">
        <v>7449</v>
      </c>
      <c r="B2817" s="536" t="s">
        <v>155</v>
      </c>
      <c r="C2817" s="544" t="s">
        <v>155</v>
      </c>
      <c r="D2817" s="504"/>
      <c r="E2817" s="39"/>
      <c r="F2817" s="544" t="s">
        <v>2193</v>
      </c>
      <c r="G2817" s="544" t="s">
        <v>2202</v>
      </c>
      <c r="H2817" s="504">
        <v>2</v>
      </c>
      <c r="I2817" s="39"/>
      <c r="J2817" s="496" t="s">
        <v>2195</v>
      </c>
      <c r="K2817" s="504">
        <v>106</v>
      </c>
      <c r="L2817" s="528" t="s">
        <v>7450</v>
      </c>
      <c r="M2817" s="544" t="s">
        <v>155</v>
      </c>
    </row>
    <row r="2818" spans="1:13" hidden="1">
      <c r="A2818" s="496" t="s">
        <v>7449</v>
      </c>
      <c r="B2818" s="536" t="s">
        <v>157</v>
      </c>
      <c r="C2818" s="544" t="s">
        <v>157</v>
      </c>
      <c r="D2818" s="504"/>
      <c r="E2818" s="39"/>
      <c r="F2818" s="544" t="s">
        <v>2193</v>
      </c>
      <c r="G2818" s="544" t="s">
        <v>2202</v>
      </c>
      <c r="H2818" s="504">
        <v>2</v>
      </c>
      <c r="I2818" s="39"/>
      <c r="J2818" s="496" t="s">
        <v>2195</v>
      </c>
      <c r="K2818" s="76">
        <v>107</v>
      </c>
      <c r="L2818" s="528" t="s">
        <v>7450</v>
      </c>
      <c r="M2818" s="544" t="s">
        <v>157</v>
      </c>
    </row>
    <row r="2819" spans="1:13" hidden="1">
      <c r="A2819" s="496" t="s">
        <v>7458</v>
      </c>
      <c r="B2819" s="536" t="s">
        <v>34</v>
      </c>
      <c r="C2819" s="544" t="s">
        <v>34</v>
      </c>
      <c r="D2819" s="504"/>
      <c r="E2819" s="510"/>
      <c r="F2819" s="544" t="s">
        <v>2193</v>
      </c>
      <c r="G2819" s="544" t="s">
        <v>2194</v>
      </c>
      <c r="H2819" s="544">
        <v>8</v>
      </c>
      <c r="I2819" s="258"/>
      <c r="J2819" s="39" t="s">
        <v>2195</v>
      </c>
      <c r="K2819" s="504">
        <v>1</v>
      </c>
      <c r="L2819" s="76" t="s">
        <v>7459</v>
      </c>
      <c r="M2819" s="544" t="s">
        <v>34</v>
      </c>
    </row>
    <row r="2820" spans="1:13" hidden="1">
      <c r="A2820" s="496" t="s">
        <v>7458</v>
      </c>
      <c r="B2820" s="536" t="s">
        <v>7327</v>
      </c>
      <c r="C2820" s="511"/>
      <c r="D2820" s="504" t="s">
        <v>7327</v>
      </c>
      <c r="E2820" s="510" t="s">
        <v>7328</v>
      </c>
      <c r="F2820" s="39" t="s">
        <v>2193</v>
      </c>
      <c r="G2820" s="39" t="s">
        <v>2202</v>
      </c>
      <c r="H2820" s="76">
        <v>14</v>
      </c>
      <c r="I2820" s="258"/>
      <c r="J2820" s="39" t="s">
        <v>2195</v>
      </c>
      <c r="K2820" s="504">
        <v>2</v>
      </c>
      <c r="L2820" s="76" t="s">
        <v>7459</v>
      </c>
      <c r="M2820" s="39" t="s">
        <v>7329</v>
      </c>
    </row>
    <row r="2821" spans="1:13" ht="29.1" hidden="1">
      <c r="A2821" s="496" t="s">
        <v>7458</v>
      </c>
      <c r="B2821" s="536" t="s">
        <v>465</v>
      </c>
      <c r="C2821" s="562"/>
      <c r="D2821" s="504" t="s">
        <v>465</v>
      </c>
      <c r="E2821" s="558" t="s">
        <v>251</v>
      </c>
      <c r="F2821" s="76" t="s">
        <v>2193</v>
      </c>
      <c r="G2821" s="24" t="s">
        <v>7451</v>
      </c>
      <c r="H2821" s="504">
        <v>10</v>
      </c>
      <c r="I2821" s="546"/>
      <c r="J2821" s="39" t="s">
        <v>2195</v>
      </c>
      <c r="K2821" s="76">
        <v>3</v>
      </c>
      <c r="L2821" s="76" t="s">
        <v>7459</v>
      </c>
      <c r="M2821" s="76" t="s">
        <v>7330</v>
      </c>
    </row>
    <row r="2822" spans="1:13" hidden="1">
      <c r="A2822" s="496" t="s">
        <v>7458</v>
      </c>
      <c r="B2822" s="536" t="s">
        <v>471</v>
      </c>
      <c r="C2822" s="511"/>
      <c r="D2822" s="504" t="s">
        <v>471</v>
      </c>
      <c r="E2822" s="510" t="s">
        <v>257</v>
      </c>
      <c r="F2822" s="39" t="s">
        <v>2193</v>
      </c>
      <c r="G2822" s="39" t="s">
        <v>2202</v>
      </c>
      <c r="H2822" s="76">
        <v>8</v>
      </c>
      <c r="I2822" s="258"/>
      <c r="J2822" s="39" t="s">
        <v>2195</v>
      </c>
      <c r="K2822" s="504">
        <v>4</v>
      </c>
      <c r="L2822" s="76" t="s">
        <v>7459</v>
      </c>
      <c r="M2822" s="39" t="s">
        <v>7331</v>
      </c>
    </row>
    <row r="2823" spans="1:13" hidden="1">
      <c r="A2823" s="496" t="s">
        <v>7458</v>
      </c>
      <c r="B2823" s="536" t="s">
        <v>1507</v>
      </c>
      <c r="C2823" s="511"/>
      <c r="D2823" s="504" t="s">
        <v>1507</v>
      </c>
      <c r="E2823" s="510" t="s">
        <v>815</v>
      </c>
      <c r="F2823" s="39" t="s">
        <v>2193</v>
      </c>
      <c r="G2823" s="39" t="s">
        <v>2202</v>
      </c>
      <c r="H2823" s="76">
        <v>8</v>
      </c>
      <c r="I2823" s="258"/>
      <c r="J2823" s="39" t="s">
        <v>2195</v>
      </c>
      <c r="K2823" s="504">
        <v>5</v>
      </c>
      <c r="L2823" s="76" t="s">
        <v>7459</v>
      </c>
      <c r="M2823" s="39" t="s">
        <v>7332</v>
      </c>
    </row>
    <row r="2824" spans="1:13" hidden="1">
      <c r="A2824" s="496" t="s">
        <v>7458</v>
      </c>
      <c r="B2824" s="536" t="s">
        <v>7333</v>
      </c>
      <c r="C2824" s="39"/>
      <c r="D2824" s="504" t="s">
        <v>7333</v>
      </c>
      <c r="E2824" s="40" t="s">
        <v>7334</v>
      </c>
      <c r="F2824" s="39" t="s">
        <v>2193</v>
      </c>
      <c r="G2824" s="39" t="s">
        <v>2202</v>
      </c>
      <c r="H2824" s="76">
        <v>8</v>
      </c>
      <c r="I2824" s="39"/>
      <c r="J2824" s="39" t="s">
        <v>2195</v>
      </c>
      <c r="K2824" s="504">
        <v>6</v>
      </c>
      <c r="L2824" s="76" t="s">
        <v>7459</v>
      </c>
      <c r="M2824" s="39" t="s">
        <v>7335</v>
      </c>
    </row>
    <row r="2825" spans="1:13" hidden="1">
      <c r="A2825" s="496" t="s">
        <v>7458</v>
      </c>
      <c r="B2825" s="536" t="s">
        <v>7237</v>
      </c>
      <c r="C2825" s="39"/>
      <c r="D2825" s="504" t="s">
        <v>7237</v>
      </c>
      <c r="E2825" s="40" t="s">
        <v>7238</v>
      </c>
      <c r="F2825" s="39" t="s">
        <v>2193</v>
      </c>
      <c r="G2825" s="39" t="s">
        <v>2202</v>
      </c>
      <c r="H2825" s="76">
        <v>10</v>
      </c>
      <c r="I2825" s="39"/>
      <c r="J2825" s="39" t="s">
        <v>2195</v>
      </c>
      <c r="K2825" s="76">
        <v>7</v>
      </c>
      <c r="L2825" s="76" t="s">
        <v>7459</v>
      </c>
      <c r="M2825" s="39" t="s">
        <v>7239</v>
      </c>
    </row>
    <row r="2826" spans="1:13" hidden="1">
      <c r="A2826" s="496" t="s">
        <v>7458</v>
      </c>
      <c r="B2826" s="536" t="s">
        <v>7240</v>
      </c>
      <c r="C2826" s="39"/>
      <c r="D2826" s="504" t="s">
        <v>7240</v>
      </c>
      <c r="E2826" s="40" t="s">
        <v>7241</v>
      </c>
      <c r="F2826" s="39" t="s">
        <v>2193</v>
      </c>
      <c r="G2826" s="39" t="s">
        <v>2202</v>
      </c>
      <c r="H2826" s="76">
        <v>4</v>
      </c>
      <c r="I2826" s="39"/>
      <c r="J2826" s="39" t="s">
        <v>2195</v>
      </c>
      <c r="K2826" s="504">
        <v>8</v>
      </c>
      <c r="L2826" s="76" t="s">
        <v>7459</v>
      </c>
      <c r="M2826" s="39" t="s">
        <v>7242</v>
      </c>
    </row>
    <row r="2827" spans="1:13" hidden="1">
      <c r="A2827" s="496" t="s">
        <v>7458</v>
      </c>
      <c r="B2827" s="536" t="s">
        <v>7246</v>
      </c>
      <c r="C2827" s="39"/>
      <c r="D2827" s="504" t="s">
        <v>7246</v>
      </c>
      <c r="E2827" s="40" t="s">
        <v>7247</v>
      </c>
      <c r="F2827" s="39" t="s">
        <v>2215</v>
      </c>
      <c r="G2827" s="39" t="s">
        <v>2202</v>
      </c>
      <c r="H2827" s="76">
        <v>10</v>
      </c>
      <c r="I2827" s="39"/>
      <c r="J2827" s="39" t="s">
        <v>2195</v>
      </c>
      <c r="K2827" s="504">
        <v>9</v>
      </c>
      <c r="L2827" s="76" t="s">
        <v>7459</v>
      </c>
      <c r="M2827" s="39" t="s">
        <v>7248</v>
      </c>
    </row>
    <row r="2828" spans="1:13" hidden="1">
      <c r="A2828" s="496" t="s">
        <v>7458</v>
      </c>
      <c r="B2828" s="536" t="s">
        <v>7249</v>
      </c>
      <c r="C2828" s="39"/>
      <c r="D2828" s="504" t="s">
        <v>7249</v>
      </c>
      <c r="E2828" s="40" t="s">
        <v>7250</v>
      </c>
      <c r="F2828" s="39" t="s">
        <v>2215</v>
      </c>
      <c r="G2828" s="39" t="s">
        <v>2202</v>
      </c>
      <c r="H2828" s="76">
        <v>4</v>
      </c>
      <c r="I2828" s="39"/>
      <c r="J2828" s="39" t="s">
        <v>2195</v>
      </c>
      <c r="K2828" s="504">
        <v>10</v>
      </c>
      <c r="L2828" s="76" t="s">
        <v>7459</v>
      </c>
      <c r="M2828" s="39" t="s">
        <v>7251</v>
      </c>
    </row>
    <row r="2829" spans="1:13" ht="29.1" hidden="1">
      <c r="A2829" s="496" t="s">
        <v>7458</v>
      </c>
      <c r="B2829" s="536" t="s">
        <v>7336</v>
      </c>
      <c r="C2829" s="76"/>
      <c r="D2829" s="504" t="s">
        <v>7336</v>
      </c>
      <c r="E2829" s="10" t="s">
        <v>7337</v>
      </c>
      <c r="F2829" s="76" t="s">
        <v>2193</v>
      </c>
      <c r="G2829" s="24" t="s">
        <v>7451</v>
      </c>
      <c r="H2829" s="504">
        <v>10</v>
      </c>
      <c r="I2829" s="76"/>
      <c r="J2829" s="39" t="s">
        <v>2195</v>
      </c>
      <c r="K2829" s="76">
        <v>11</v>
      </c>
      <c r="L2829" s="76" t="s">
        <v>7459</v>
      </c>
      <c r="M2829" s="76" t="s">
        <v>7338</v>
      </c>
    </row>
    <row r="2830" spans="1:13" hidden="1">
      <c r="A2830" s="496" t="s">
        <v>7458</v>
      </c>
      <c r="B2830" s="536" t="s">
        <v>7339</v>
      </c>
      <c r="C2830" s="39"/>
      <c r="D2830" s="504" t="s">
        <v>7339</v>
      </c>
      <c r="E2830" s="40" t="s">
        <v>7340</v>
      </c>
      <c r="F2830" s="39" t="s">
        <v>2193</v>
      </c>
      <c r="G2830" s="39" t="s">
        <v>2202</v>
      </c>
      <c r="H2830" s="76">
        <v>1</v>
      </c>
      <c r="I2830" s="39"/>
      <c r="J2830" s="39" t="s">
        <v>2195</v>
      </c>
      <c r="K2830" s="504">
        <v>12</v>
      </c>
      <c r="L2830" s="76" t="s">
        <v>7459</v>
      </c>
      <c r="M2830" s="39" t="s">
        <v>7341</v>
      </c>
    </row>
    <row r="2831" spans="1:13" hidden="1">
      <c r="A2831" s="496" t="s">
        <v>7458</v>
      </c>
      <c r="B2831" s="536" t="s">
        <v>1749</v>
      </c>
      <c r="C2831" s="39"/>
      <c r="D2831" s="504" t="s">
        <v>1749</v>
      </c>
      <c r="E2831" s="40" t="s">
        <v>1074</v>
      </c>
      <c r="F2831" s="39" t="s">
        <v>2193</v>
      </c>
      <c r="G2831" s="39" t="s">
        <v>2202</v>
      </c>
      <c r="H2831" s="76">
        <v>5</v>
      </c>
      <c r="I2831" s="39"/>
      <c r="J2831" s="39" t="s">
        <v>2195</v>
      </c>
      <c r="K2831" s="504">
        <v>13</v>
      </c>
      <c r="L2831" s="76" t="s">
        <v>7459</v>
      </c>
      <c r="M2831" s="39" t="s">
        <v>7061</v>
      </c>
    </row>
    <row r="2832" spans="1:13" hidden="1">
      <c r="A2832" s="496" t="s">
        <v>7458</v>
      </c>
      <c r="B2832" s="536" t="s">
        <v>7342</v>
      </c>
      <c r="C2832" s="39"/>
      <c r="D2832" s="504" t="s">
        <v>7342</v>
      </c>
      <c r="E2832" s="40" t="s">
        <v>7343</v>
      </c>
      <c r="F2832" s="39" t="s">
        <v>2193</v>
      </c>
      <c r="G2832" s="39" t="s">
        <v>2202</v>
      </c>
      <c r="H2832" s="76">
        <v>1</v>
      </c>
      <c r="I2832" s="39"/>
      <c r="J2832" s="39" t="s">
        <v>2195</v>
      </c>
      <c r="K2832" s="504">
        <v>14</v>
      </c>
      <c r="L2832" s="76" t="s">
        <v>7459</v>
      </c>
      <c r="M2832" s="39" t="s">
        <v>7344</v>
      </c>
    </row>
    <row r="2833" spans="1:13" hidden="1">
      <c r="A2833" s="496" t="s">
        <v>7458</v>
      </c>
      <c r="B2833" s="536" t="s">
        <v>7345</v>
      </c>
      <c r="C2833" s="39"/>
      <c r="D2833" s="504" t="s">
        <v>7345</v>
      </c>
      <c r="E2833" s="40" t="s">
        <v>7346</v>
      </c>
      <c r="F2833" s="39" t="s">
        <v>2193</v>
      </c>
      <c r="G2833" s="39" t="s">
        <v>2202</v>
      </c>
      <c r="H2833" s="76">
        <v>20</v>
      </c>
      <c r="I2833" s="39"/>
      <c r="J2833" s="39" t="s">
        <v>2195</v>
      </c>
      <c r="K2833" s="76">
        <v>15</v>
      </c>
      <c r="L2833" s="76" t="s">
        <v>7459</v>
      </c>
      <c r="M2833" s="39" t="s">
        <v>7347</v>
      </c>
    </row>
    <row r="2834" spans="1:13" hidden="1">
      <c r="A2834" s="496" t="s">
        <v>7458</v>
      </c>
      <c r="B2834" s="536" t="s">
        <v>1096</v>
      </c>
      <c r="C2834" s="39"/>
      <c r="D2834" s="504" t="s">
        <v>1096</v>
      </c>
      <c r="E2834" s="40" t="s">
        <v>630</v>
      </c>
      <c r="F2834" s="39" t="s">
        <v>2193</v>
      </c>
      <c r="G2834" s="39" t="s">
        <v>2202</v>
      </c>
      <c r="H2834" s="76">
        <v>1</v>
      </c>
      <c r="I2834" s="39"/>
      <c r="J2834" s="39" t="s">
        <v>2195</v>
      </c>
      <c r="K2834" s="504">
        <v>16</v>
      </c>
      <c r="L2834" s="76" t="s">
        <v>7459</v>
      </c>
      <c r="M2834" s="39" t="s">
        <v>7348</v>
      </c>
    </row>
    <row r="2835" spans="1:13" hidden="1">
      <c r="A2835" s="496" t="s">
        <v>7458</v>
      </c>
      <c r="B2835" s="536" t="s">
        <v>5207</v>
      </c>
      <c r="C2835" s="39"/>
      <c r="D2835" s="504" t="s">
        <v>5207</v>
      </c>
      <c r="E2835" s="60" t="s">
        <v>5208</v>
      </c>
      <c r="F2835" s="39" t="s">
        <v>2193</v>
      </c>
      <c r="G2835" s="39" t="s">
        <v>2202</v>
      </c>
      <c r="H2835" s="76">
        <v>50</v>
      </c>
      <c r="I2835" s="39"/>
      <c r="J2835" s="39" t="s">
        <v>2195</v>
      </c>
      <c r="K2835" s="504">
        <v>17</v>
      </c>
      <c r="L2835" s="76" t="s">
        <v>7459</v>
      </c>
      <c r="M2835" s="39" t="s">
        <v>7349</v>
      </c>
    </row>
    <row r="2836" spans="1:13" hidden="1">
      <c r="A2836" s="496" t="s">
        <v>7458</v>
      </c>
      <c r="B2836" s="536" t="s">
        <v>7350</v>
      </c>
      <c r="C2836" s="39"/>
      <c r="D2836" s="504" t="s">
        <v>7350</v>
      </c>
      <c r="E2836" s="60" t="s">
        <v>7351</v>
      </c>
      <c r="F2836" s="39" t="s">
        <v>2193</v>
      </c>
      <c r="G2836" s="39" t="s">
        <v>2202</v>
      </c>
      <c r="H2836" s="76">
        <v>50</v>
      </c>
      <c r="I2836" s="39"/>
      <c r="J2836" s="39" t="s">
        <v>2195</v>
      </c>
      <c r="K2836" s="504">
        <v>18</v>
      </c>
      <c r="L2836" s="76" t="s">
        <v>7459</v>
      </c>
      <c r="M2836" s="39" t="s">
        <v>7352</v>
      </c>
    </row>
    <row r="2837" spans="1:13" hidden="1">
      <c r="A2837" s="496" t="s">
        <v>7458</v>
      </c>
      <c r="B2837" s="536" t="s">
        <v>7353</v>
      </c>
      <c r="C2837" s="39"/>
      <c r="D2837" s="504" t="s">
        <v>7353</v>
      </c>
      <c r="E2837" s="60" t="s">
        <v>7354</v>
      </c>
      <c r="F2837" s="39" t="s">
        <v>2193</v>
      </c>
      <c r="G2837" s="39" t="s">
        <v>2202</v>
      </c>
      <c r="H2837" s="76">
        <v>40</v>
      </c>
      <c r="I2837" s="39"/>
      <c r="J2837" s="39" t="s">
        <v>2195</v>
      </c>
      <c r="K2837" s="76">
        <v>19</v>
      </c>
      <c r="L2837" s="76" t="s">
        <v>7459</v>
      </c>
      <c r="M2837" s="39" t="s">
        <v>7355</v>
      </c>
    </row>
    <row r="2838" spans="1:13" ht="29.1" hidden="1">
      <c r="A2838" s="496" t="s">
        <v>7458</v>
      </c>
      <c r="B2838" s="536"/>
      <c r="C2838" s="76"/>
      <c r="D2838" s="504"/>
      <c r="E2838" s="10" t="s">
        <v>7356</v>
      </c>
      <c r="F2838" s="76" t="s">
        <v>2193</v>
      </c>
      <c r="G2838" s="24" t="s">
        <v>7451</v>
      </c>
      <c r="H2838" s="504">
        <v>10</v>
      </c>
      <c r="I2838" s="76"/>
      <c r="J2838" s="39" t="s">
        <v>2195</v>
      </c>
      <c r="K2838" s="504">
        <v>20</v>
      </c>
      <c r="L2838" s="76" t="s">
        <v>7459</v>
      </c>
      <c r="M2838" s="76" t="s">
        <v>7357</v>
      </c>
    </row>
    <row r="2839" spans="1:13" hidden="1">
      <c r="A2839" s="496" t="s">
        <v>7458</v>
      </c>
      <c r="B2839" s="536" t="s">
        <v>1523</v>
      </c>
      <c r="C2839" s="39"/>
      <c r="D2839" s="504" t="s">
        <v>1523</v>
      </c>
      <c r="E2839" s="60" t="s">
        <v>822</v>
      </c>
      <c r="F2839" s="39" t="s">
        <v>2193</v>
      </c>
      <c r="G2839" s="39" t="s">
        <v>2202</v>
      </c>
      <c r="H2839" s="76">
        <v>1</v>
      </c>
      <c r="I2839" s="39"/>
      <c r="J2839" s="39" t="s">
        <v>2195</v>
      </c>
      <c r="K2839" s="504">
        <v>21</v>
      </c>
      <c r="L2839" s="76" t="s">
        <v>7459</v>
      </c>
      <c r="M2839" s="39" t="s">
        <v>7358</v>
      </c>
    </row>
    <row r="2840" spans="1:13" hidden="1">
      <c r="A2840" s="496" t="s">
        <v>7458</v>
      </c>
      <c r="B2840" s="536" t="s">
        <v>7359</v>
      </c>
      <c r="C2840" s="39"/>
      <c r="D2840" s="504" t="s">
        <v>7359</v>
      </c>
      <c r="E2840" s="60" t="s">
        <v>7360</v>
      </c>
      <c r="F2840" s="39" t="s">
        <v>2193</v>
      </c>
      <c r="G2840" s="39" t="s">
        <v>2202</v>
      </c>
      <c r="H2840" s="76">
        <v>15</v>
      </c>
      <c r="I2840" s="39"/>
      <c r="J2840" s="39" t="s">
        <v>2195</v>
      </c>
      <c r="K2840" s="504">
        <v>22</v>
      </c>
      <c r="L2840" s="76" t="s">
        <v>7459</v>
      </c>
      <c r="M2840" s="39" t="s">
        <v>7361</v>
      </c>
    </row>
    <row r="2841" spans="1:13" hidden="1">
      <c r="A2841" s="496" t="s">
        <v>7458</v>
      </c>
      <c r="B2841" s="536" t="s">
        <v>7362</v>
      </c>
      <c r="C2841" s="39"/>
      <c r="D2841" s="504" t="s">
        <v>7362</v>
      </c>
      <c r="E2841" s="40" t="s">
        <v>7363</v>
      </c>
      <c r="F2841" s="39" t="s">
        <v>2215</v>
      </c>
      <c r="G2841" s="39" t="s">
        <v>2202</v>
      </c>
      <c r="H2841" s="76">
        <v>50</v>
      </c>
      <c r="I2841" s="39"/>
      <c r="J2841" s="39" t="s">
        <v>2195</v>
      </c>
      <c r="K2841" s="76">
        <v>23</v>
      </c>
      <c r="L2841" s="76" t="s">
        <v>7459</v>
      </c>
      <c r="M2841" s="39" t="s">
        <v>7364</v>
      </c>
    </row>
    <row r="2842" spans="1:13" hidden="1">
      <c r="A2842" s="496" t="s">
        <v>7458</v>
      </c>
      <c r="B2842" s="536" t="s">
        <v>7365</v>
      </c>
      <c r="C2842" s="39"/>
      <c r="D2842" s="504" t="s">
        <v>7365</v>
      </c>
      <c r="E2842" s="40" t="s">
        <v>7366</v>
      </c>
      <c r="F2842" s="39" t="s">
        <v>2215</v>
      </c>
      <c r="G2842" s="39" t="s">
        <v>2202</v>
      </c>
      <c r="H2842" s="76">
        <v>50</v>
      </c>
      <c r="I2842" s="39"/>
      <c r="J2842" s="39" t="s">
        <v>2195</v>
      </c>
      <c r="K2842" s="504">
        <v>24</v>
      </c>
      <c r="L2842" s="76" t="s">
        <v>7459</v>
      </c>
      <c r="M2842" s="39" t="s">
        <v>7367</v>
      </c>
    </row>
    <row r="2843" spans="1:13" hidden="1">
      <c r="A2843" s="496" t="s">
        <v>7458</v>
      </c>
      <c r="B2843" s="536" t="s">
        <v>1830</v>
      </c>
      <c r="C2843" s="39"/>
      <c r="D2843" s="504" t="s">
        <v>1830</v>
      </c>
      <c r="E2843" s="40" t="s">
        <v>1189</v>
      </c>
      <c r="F2843" s="39" t="s">
        <v>2215</v>
      </c>
      <c r="G2843" s="39" t="s">
        <v>2202</v>
      </c>
      <c r="H2843" s="76">
        <v>30</v>
      </c>
      <c r="I2843" s="39"/>
      <c r="J2843" s="39" t="s">
        <v>2195</v>
      </c>
      <c r="K2843" s="504">
        <v>25</v>
      </c>
      <c r="L2843" s="76" t="s">
        <v>7459</v>
      </c>
      <c r="M2843" s="39" t="s">
        <v>7368</v>
      </c>
    </row>
    <row r="2844" spans="1:13" hidden="1">
      <c r="A2844" s="496" t="s">
        <v>7458</v>
      </c>
      <c r="B2844" s="536" t="s">
        <v>1831</v>
      </c>
      <c r="C2844" s="39"/>
      <c r="D2844" s="504" t="s">
        <v>1831</v>
      </c>
      <c r="E2844" s="40" t="s">
        <v>1190</v>
      </c>
      <c r="F2844" s="39" t="s">
        <v>2215</v>
      </c>
      <c r="G2844" s="39" t="s">
        <v>2202</v>
      </c>
      <c r="H2844" s="76">
        <v>30</v>
      </c>
      <c r="I2844" s="39"/>
      <c r="J2844" s="39" t="s">
        <v>2195</v>
      </c>
      <c r="K2844" s="504">
        <v>26</v>
      </c>
      <c r="L2844" s="76" t="s">
        <v>7459</v>
      </c>
      <c r="M2844" s="39" t="s">
        <v>7369</v>
      </c>
    </row>
    <row r="2845" spans="1:13" hidden="1">
      <c r="A2845" s="496" t="s">
        <v>7458</v>
      </c>
      <c r="B2845" s="536" t="s">
        <v>7370</v>
      </c>
      <c r="C2845" s="39"/>
      <c r="D2845" s="504" t="s">
        <v>7370</v>
      </c>
      <c r="E2845" s="40" t="s">
        <v>7371</v>
      </c>
      <c r="F2845" s="39" t="s">
        <v>2215</v>
      </c>
      <c r="G2845" s="39" t="s">
        <v>2202</v>
      </c>
      <c r="H2845" s="76">
        <v>5</v>
      </c>
      <c r="I2845" s="39"/>
      <c r="J2845" s="39" t="s">
        <v>2195</v>
      </c>
      <c r="K2845" s="76">
        <v>27</v>
      </c>
      <c r="L2845" s="76" t="s">
        <v>7459</v>
      </c>
      <c r="M2845" s="39" t="s">
        <v>7372</v>
      </c>
    </row>
    <row r="2846" spans="1:13" hidden="1">
      <c r="A2846" s="496" t="s">
        <v>7458</v>
      </c>
      <c r="B2846" s="536" t="s">
        <v>7373</v>
      </c>
      <c r="C2846" s="39"/>
      <c r="D2846" s="504" t="s">
        <v>7373</v>
      </c>
      <c r="E2846" s="40" t="s">
        <v>7374</v>
      </c>
      <c r="F2846" s="39" t="s">
        <v>2215</v>
      </c>
      <c r="G2846" s="39" t="s">
        <v>2202</v>
      </c>
      <c r="H2846" s="76">
        <v>20</v>
      </c>
      <c r="I2846" s="39"/>
      <c r="J2846" s="39" t="s">
        <v>2195</v>
      </c>
      <c r="K2846" s="504">
        <v>28</v>
      </c>
      <c r="L2846" s="76" t="s">
        <v>7459</v>
      </c>
      <c r="M2846" s="39" t="s">
        <v>7375</v>
      </c>
    </row>
    <row r="2847" spans="1:13" hidden="1">
      <c r="A2847" s="496" t="s">
        <v>7458</v>
      </c>
      <c r="B2847" s="536" t="s">
        <v>7376</v>
      </c>
      <c r="C2847" s="39"/>
      <c r="D2847" s="504" t="s">
        <v>7376</v>
      </c>
      <c r="E2847" s="40" t="s">
        <v>7377</v>
      </c>
      <c r="F2847" s="39" t="s">
        <v>2215</v>
      </c>
      <c r="G2847" s="39" t="s">
        <v>2202</v>
      </c>
      <c r="H2847" s="76">
        <v>20</v>
      </c>
      <c r="I2847" s="39"/>
      <c r="J2847" s="39" t="s">
        <v>2195</v>
      </c>
      <c r="K2847" s="504">
        <v>29</v>
      </c>
      <c r="L2847" s="76" t="s">
        <v>7459</v>
      </c>
      <c r="M2847" s="39" t="s">
        <v>7378</v>
      </c>
    </row>
    <row r="2848" spans="1:13" hidden="1">
      <c r="A2848" s="496" t="s">
        <v>7458</v>
      </c>
      <c r="B2848" s="536" t="s">
        <v>5494</v>
      </c>
      <c r="C2848" s="39"/>
      <c r="D2848" s="504" t="s">
        <v>5494</v>
      </c>
      <c r="E2848" s="40" t="s">
        <v>5495</v>
      </c>
      <c r="F2848" s="39" t="s">
        <v>2215</v>
      </c>
      <c r="G2848" s="39" t="s">
        <v>2202</v>
      </c>
      <c r="H2848" s="76">
        <v>10</v>
      </c>
      <c r="I2848" s="39"/>
      <c r="J2848" s="39" t="s">
        <v>2195</v>
      </c>
      <c r="K2848" s="504">
        <v>30</v>
      </c>
      <c r="L2848" s="76" t="s">
        <v>7459</v>
      </c>
      <c r="M2848" s="39" t="s">
        <v>7379</v>
      </c>
    </row>
    <row r="2849" spans="1:13" hidden="1">
      <c r="A2849" s="496" t="s">
        <v>7458</v>
      </c>
      <c r="B2849" s="536"/>
      <c r="C2849" s="39"/>
      <c r="D2849" s="504"/>
      <c r="E2849" s="40" t="s">
        <v>7380</v>
      </c>
      <c r="F2849" s="39" t="s">
        <v>2215</v>
      </c>
      <c r="G2849" s="39" t="s">
        <v>2202</v>
      </c>
      <c r="H2849" s="76">
        <v>15</v>
      </c>
      <c r="I2849" s="39"/>
      <c r="J2849" s="39" t="s">
        <v>2195</v>
      </c>
      <c r="K2849" s="76">
        <v>31</v>
      </c>
      <c r="L2849" s="76" t="s">
        <v>7459</v>
      </c>
      <c r="M2849" s="39" t="s">
        <v>7381</v>
      </c>
    </row>
    <row r="2850" spans="1:13" hidden="1">
      <c r="A2850" s="496" t="s">
        <v>7458</v>
      </c>
      <c r="B2850" s="536" t="s">
        <v>3319</v>
      </c>
      <c r="C2850" s="39"/>
      <c r="D2850" s="504" t="s">
        <v>3319</v>
      </c>
      <c r="E2850" s="40" t="s">
        <v>7382</v>
      </c>
      <c r="F2850" s="39" t="s">
        <v>2215</v>
      </c>
      <c r="G2850" s="39" t="s">
        <v>2202</v>
      </c>
      <c r="H2850" s="76">
        <v>25</v>
      </c>
      <c r="I2850" s="39"/>
      <c r="J2850" s="39" t="s">
        <v>2195</v>
      </c>
      <c r="K2850" s="504">
        <v>32</v>
      </c>
      <c r="L2850" s="76" t="s">
        <v>7459</v>
      </c>
      <c r="M2850" s="39" t="s">
        <v>7383</v>
      </c>
    </row>
    <row r="2851" spans="1:13" hidden="1">
      <c r="A2851" s="496" t="s">
        <v>7458</v>
      </c>
      <c r="B2851" s="536" t="s">
        <v>7277</v>
      </c>
      <c r="C2851" s="39"/>
      <c r="D2851" s="504" t="s">
        <v>7277</v>
      </c>
      <c r="E2851" s="40" t="s">
        <v>7278</v>
      </c>
      <c r="F2851" s="39" t="s">
        <v>2193</v>
      </c>
      <c r="G2851" s="39" t="s">
        <v>2231</v>
      </c>
      <c r="H2851" s="76" t="s">
        <v>7384</v>
      </c>
      <c r="I2851" s="39"/>
      <c r="J2851" s="39" t="s">
        <v>2195</v>
      </c>
      <c r="K2851" s="504">
        <v>33</v>
      </c>
      <c r="L2851" s="76" t="s">
        <v>7459</v>
      </c>
      <c r="M2851" s="39" t="s">
        <v>7279</v>
      </c>
    </row>
    <row r="2852" spans="1:13" hidden="1">
      <c r="A2852" s="496" t="s">
        <v>7458</v>
      </c>
      <c r="B2852" s="536" t="s">
        <v>7283</v>
      </c>
      <c r="C2852" s="39"/>
      <c r="D2852" s="504" t="s">
        <v>7283</v>
      </c>
      <c r="E2852" s="40" t="s">
        <v>7284</v>
      </c>
      <c r="F2852" s="39" t="s">
        <v>2193</v>
      </c>
      <c r="G2852" s="39" t="s">
        <v>2231</v>
      </c>
      <c r="H2852" s="76" t="s">
        <v>7384</v>
      </c>
      <c r="I2852" s="39"/>
      <c r="J2852" s="39" t="s">
        <v>2195</v>
      </c>
      <c r="K2852" s="504">
        <v>34</v>
      </c>
      <c r="L2852" s="76" t="s">
        <v>7459</v>
      </c>
      <c r="M2852" s="39" t="s">
        <v>7385</v>
      </c>
    </row>
    <row r="2853" spans="1:13" hidden="1">
      <c r="A2853" s="496" t="s">
        <v>7458</v>
      </c>
      <c r="B2853" s="536" t="s">
        <v>7386</v>
      </c>
      <c r="C2853" s="39"/>
      <c r="D2853" s="504" t="s">
        <v>7386</v>
      </c>
      <c r="E2853" s="40" t="s">
        <v>7387</v>
      </c>
      <c r="F2853" s="39" t="s">
        <v>2193</v>
      </c>
      <c r="G2853" s="39" t="s">
        <v>2202</v>
      </c>
      <c r="H2853" s="76">
        <v>4</v>
      </c>
      <c r="I2853" s="39"/>
      <c r="J2853" s="39" t="s">
        <v>2195</v>
      </c>
      <c r="K2853" s="76">
        <v>35</v>
      </c>
      <c r="L2853" s="76" t="s">
        <v>7459</v>
      </c>
      <c r="M2853" s="39" t="s">
        <v>7388</v>
      </c>
    </row>
    <row r="2854" spans="1:13" hidden="1">
      <c r="A2854" s="496" t="s">
        <v>7458</v>
      </c>
      <c r="B2854" s="536" t="s">
        <v>7389</v>
      </c>
      <c r="C2854" s="39"/>
      <c r="D2854" s="504" t="s">
        <v>7389</v>
      </c>
      <c r="E2854" s="40" t="s">
        <v>7390</v>
      </c>
      <c r="F2854" s="39" t="s">
        <v>2215</v>
      </c>
      <c r="G2854" s="39" t="s">
        <v>2202</v>
      </c>
      <c r="H2854" s="76">
        <v>1</v>
      </c>
      <c r="I2854" s="39"/>
      <c r="J2854" s="39" t="s">
        <v>2195</v>
      </c>
      <c r="K2854" s="504">
        <v>36</v>
      </c>
      <c r="L2854" s="76" t="s">
        <v>7459</v>
      </c>
      <c r="M2854" s="39" t="s">
        <v>7391</v>
      </c>
    </row>
    <row r="2855" spans="1:13" hidden="1">
      <c r="A2855" s="496" t="s">
        <v>7458</v>
      </c>
      <c r="B2855" s="536" t="s">
        <v>7083</v>
      </c>
      <c r="C2855" s="39"/>
      <c r="D2855" s="504" t="s">
        <v>7083</v>
      </c>
      <c r="E2855" s="40" t="s">
        <v>7084</v>
      </c>
      <c r="F2855" s="39" t="s">
        <v>2215</v>
      </c>
      <c r="G2855" s="39" t="s">
        <v>2202</v>
      </c>
      <c r="H2855" s="76">
        <v>8</v>
      </c>
      <c r="I2855" s="39"/>
      <c r="J2855" s="39" t="s">
        <v>2195</v>
      </c>
      <c r="K2855" s="504">
        <v>37</v>
      </c>
      <c r="L2855" s="76" t="s">
        <v>7459</v>
      </c>
      <c r="M2855" s="39" t="s">
        <v>7392</v>
      </c>
    </row>
    <row r="2856" spans="1:13" hidden="1">
      <c r="A2856" s="496" t="s">
        <v>7458</v>
      </c>
      <c r="B2856" s="536" t="s">
        <v>7393</v>
      </c>
      <c r="C2856" s="39"/>
      <c r="D2856" s="504" t="s">
        <v>7393</v>
      </c>
      <c r="E2856" s="40" t="s">
        <v>7394</v>
      </c>
      <c r="F2856" s="39" t="s">
        <v>2215</v>
      </c>
      <c r="G2856" s="39" t="s">
        <v>2202</v>
      </c>
      <c r="H2856" s="76">
        <v>8</v>
      </c>
      <c r="I2856" s="39"/>
      <c r="J2856" s="39" t="s">
        <v>2195</v>
      </c>
      <c r="K2856" s="504">
        <v>38</v>
      </c>
      <c r="L2856" s="76" t="s">
        <v>7459</v>
      </c>
      <c r="M2856" s="39" t="s">
        <v>7395</v>
      </c>
    </row>
    <row r="2857" spans="1:13" hidden="1">
      <c r="A2857" s="496" t="s">
        <v>7458</v>
      </c>
      <c r="B2857" s="536" t="s">
        <v>7396</v>
      </c>
      <c r="C2857" s="39"/>
      <c r="D2857" s="504" t="s">
        <v>7396</v>
      </c>
      <c r="E2857" s="40" t="s">
        <v>7397</v>
      </c>
      <c r="F2857" s="39" t="s">
        <v>2215</v>
      </c>
      <c r="G2857" s="39" t="s">
        <v>2202</v>
      </c>
      <c r="H2857" s="76">
        <v>15</v>
      </c>
      <c r="I2857" s="39"/>
      <c r="J2857" s="39" t="s">
        <v>2195</v>
      </c>
      <c r="K2857" s="76">
        <v>39</v>
      </c>
      <c r="L2857" s="76" t="s">
        <v>7459</v>
      </c>
      <c r="M2857" s="39" t="s">
        <v>7398</v>
      </c>
    </row>
    <row r="2858" spans="1:13" hidden="1">
      <c r="A2858" s="496" t="s">
        <v>7458</v>
      </c>
      <c r="B2858" s="536" t="s">
        <v>7399</v>
      </c>
      <c r="C2858" s="39"/>
      <c r="D2858" s="504" t="s">
        <v>7399</v>
      </c>
      <c r="E2858" s="40" t="s">
        <v>7400</v>
      </c>
      <c r="F2858" s="39" t="s">
        <v>2215</v>
      </c>
      <c r="G2858" s="39" t="s">
        <v>2202</v>
      </c>
      <c r="H2858" s="76">
        <v>15</v>
      </c>
      <c r="I2858" s="39"/>
      <c r="J2858" s="39" t="s">
        <v>2195</v>
      </c>
      <c r="K2858" s="504">
        <v>40</v>
      </c>
      <c r="L2858" s="76" t="s">
        <v>7459</v>
      </c>
      <c r="M2858" s="39" t="s">
        <v>7401</v>
      </c>
    </row>
    <row r="2859" spans="1:13" ht="29.1" hidden="1">
      <c r="A2859" s="496" t="s">
        <v>7458</v>
      </c>
      <c r="B2859" s="536" t="s">
        <v>1157</v>
      </c>
      <c r="C2859" s="76"/>
      <c r="D2859" s="504" t="s">
        <v>1157</v>
      </c>
      <c r="E2859" s="10" t="s">
        <v>678</v>
      </c>
      <c r="F2859" s="76" t="s">
        <v>2215</v>
      </c>
      <c r="G2859" s="24" t="s">
        <v>7451</v>
      </c>
      <c r="H2859" s="504">
        <v>10</v>
      </c>
      <c r="I2859" s="76"/>
      <c r="J2859" s="39" t="s">
        <v>2195</v>
      </c>
      <c r="K2859" s="504">
        <v>41</v>
      </c>
      <c r="L2859" s="76" t="s">
        <v>7459</v>
      </c>
      <c r="M2859" s="76" t="s">
        <v>7402</v>
      </c>
    </row>
    <row r="2860" spans="1:13" hidden="1">
      <c r="A2860" s="496" t="s">
        <v>7458</v>
      </c>
      <c r="B2860" s="536" t="s">
        <v>3480</v>
      </c>
      <c r="C2860" s="39"/>
      <c r="D2860" s="504" t="s">
        <v>3480</v>
      </c>
      <c r="E2860" s="40" t="s">
        <v>7075</v>
      </c>
      <c r="F2860" s="39" t="s">
        <v>2215</v>
      </c>
      <c r="G2860" s="39" t="s">
        <v>2202</v>
      </c>
      <c r="H2860" s="76">
        <v>4</v>
      </c>
      <c r="I2860" s="39"/>
      <c r="J2860" s="39" t="s">
        <v>2195</v>
      </c>
      <c r="K2860" s="504">
        <v>42</v>
      </c>
      <c r="L2860" s="76" t="s">
        <v>7459</v>
      </c>
      <c r="M2860" s="39" t="s">
        <v>7076</v>
      </c>
    </row>
    <row r="2861" spans="1:13" hidden="1">
      <c r="A2861" s="496" t="s">
        <v>7458</v>
      </c>
      <c r="B2861" s="536" t="s">
        <v>7403</v>
      </c>
      <c r="C2861" s="39"/>
      <c r="D2861" s="504" t="s">
        <v>7403</v>
      </c>
      <c r="E2861" s="40" t="s">
        <v>7404</v>
      </c>
      <c r="F2861" s="39" t="s">
        <v>2215</v>
      </c>
      <c r="G2861" s="39" t="s">
        <v>2202</v>
      </c>
      <c r="H2861" s="76">
        <v>30</v>
      </c>
      <c r="I2861" s="39"/>
      <c r="J2861" s="39" t="s">
        <v>2195</v>
      </c>
      <c r="K2861" s="76">
        <v>43</v>
      </c>
      <c r="L2861" s="76" t="s">
        <v>7459</v>
      </c>
      <c r="M2861" s="39" t="s">
        <v>7405</v>
      </c>
    </row>
    <row r="2862" spans="1:13" hidden="1">
      <c r="A2862" s="496" t="s">
        <v>7458</v>
      </c>
      <c r="B2862" s="536" t="s">
        <v>7406</v>
      </c>
      <c r="C2862" s="39"/>
      <c r="D2862" s="504" t="s">
        <v>7406</v>
      </c>
      <c r="E2862" s="40" t="s">
        <v>7407</v>
      </c>
      <c r="F2862" s="39" t="s">
        <v>2215</v>
      </c>
      <c r="G2862" s="39" t="s">
        <v>2202</v>
      </c>
      <c r="H2862" s="76">
        <v>30</v>
      </c>
      <c r="I2862" s="39"/>
      <c r="J2862" s="39" t="s">
        <v>2195</v>
      </c>
      <c r="K2862" s="504">
        <v>44</v>
      </c>
      <c r="L2862" s="76" t="s">
        <v>7459</v>
      </c>
      <c r="M2862" s="39" t="s">
        <v>7408</v>
      </c>
    </row>
    <row r="2863" spans="1:13" hidden="1">
      <c r="A2863" s="496" t="s">
        <v>7458</v>
      </c>
      <c r="B2863" s="536" t="s">
        <v>7409</v>
      </c>
      <c r="C2863" s="39"/>
      <c r="D2863" s="504" t="s">
        <v>7409</v>
      </c>
      <c r="E2863" s="40" t="s">
        <v>7410</v>
      </c>
      <c r="F2863" s="39" t="s">
        <v>2215</v>
      </c>
      <c r="G2863" s="39" t="s">
        <v>2202</v>
      </c>
      <c r="H2863" s="76">
        <v>30</v>
      </c>
      <c r="I2863" s="39"/>
      <c r="J2863" s="39" t="s">
        <v>2195</v>
      </c>
      <c r="K2863" s="504">
        <v>45</v>
      </c>
      <c r="L2863" s="76" t="s">
        <v>7459</v>
      </c>
      <c r="M2863" s="39" t="s">
        <v>7411</v>
      </c>
    </row>
    <row r="2864" spans="1:13" hidden="1">
      <c r="A2864" s="496" t="s">
        <v>7458</v>
      </c>
      <c r="B2864" s="536" t="s">
        <v>7412</v>
      </c>
      <c r="C2864" s="39"/>
      <c r="D2864" s="504" t="s">
        <v>7412</v>
      </c>
      <c r="E2864" s="40" t="s">
        <v>7413</v>
      </c>
      <c r="F2864" s="39" t="s">
        <v>2215</v>
      </c>
      <c r="G2864" s="39" t="s">
        <v>2202</v>
      </c>
      <c r="H2864" s="76">
        <v>50</v>
      </c>
      <c r="I2864" s="39"/>
      <c r="J2864" s="39" t="s">
        <v>2195</v>
      </c>
      <c r="K2864" s="504">
        <v>46</v>
      </c>
      <c r="L2864" s="76" t="s">
        <v>7459</v>
      </c>
      <c r="M2864" s="39" t="s">
        <v>7414</v>
      </c>
    </row>
    <row r="2865" spans="1:13" hidden="1">
      <c r="A2865" s="496" t="s">
        <v>7458</v>
      </c>
      <c r="B2865" s="536" t="s">
        <v>860</v>
      </c>
      <c r="C2865" s="39"/>
      <c r="D2865" s="504" t="s">
        <v>860</v>
      </c>
      <c r="E2865" s="40" t="s">
        <v>458</v>
      </c>
      <c r="F2865" s="39" t="s">
        <v>2215</v>
      </c>
      <c r="G2865" s="39" t="s">
        <v>2202</v>
      </c>
      <c r="H2865" s="76">
        <v>4</v>
      </c>
      <c r="I2865" s="39"/>
      <c r="J2865" s="39" t="s">
        <v>2195</v>
      </c>
      <c r="K2865" s="76">
        <v>47</v>
      </c>
      <c r="L2865" s="76" t="s">
        <v>7459</v>
      </c>
      <c r="M2865" s="39" t="s">
        <v>7415</v>
      </c>
    </row>
    <row r="2866" spans="1:13" hidden="1">
      <c r="A2866" s="496" t="s">
        <v>7458</v>
      </c>
      <c r="B2866" s="536" t="s">
        <v>7416</v>
      </c>
      <c r="C2866" s="39"/>
      <c r="D2866" s="504" t="s">
        <v>7416</v>
      </c>
      <c r="E2866" s="40" t="s">
        <v>7417</v>
      </c>
      <c r="F2866" s="39" t="s">
        <v>2215</v>
      </c>
      <c r="G2866" s="39" t="s">
        <v>2202</v>
      </c>
      <c r="H2866" s="76">
        <v>19</v>
      </c>
      <c r="I2866" s="39"/>
      <c r="J2866" s="39" t="s">
        <v>2195</v>
      </c>
      <c r="K2866" s="504">
        <v>48</v>
      </c>
      <c r="L2866" s="76" t="s">
        <v>7459</v>
      </c>
      <c r="M2866" s="39" t="s">
        <v>7418</v>
      </c>
    </row>
    <row r="2867" spans="1:13" hidden="1">
      <c r="A2867" s="496" t="s">
        <v>7458</v>
      </c>
      <c r="B2867" s="536" t="s">
        <v>7460</v>
      </c>
      <c r="C2867" s="39"/>
      <c r="D2867" s="504" t="s">
        <v>7460</v>
      </c>
      <c r="E2867" s="40" t="s">
        <v>7461</v>
      </c>
      <c r="F2867" s="39" t="s">
        <v>2215</v>
      </c>
      <c r="G2867" s="39" t="s">
        <v>2202</v>
      </c>
      <c r="H2867" s="76">
        <v>1</v>
      </c>
      <c r="I2867" s="39"/>
      <c r="J2867" s="39" t="s">
        <v>2195</v>
      </c>
      <c r="K2867" s="504">
        <v>49</v>
      </c>
      <c r="L2867" s="76" t="s">
        <v>7459</v>
      </c>
      <c r="M2867" s="39" t="s">
        <v>7421</v>
      </c>
    </row>
    <row r="2868" spans="1:13" hidden="1">
      <c r="A2868" s="496" t="s">
        <v>7458</v>
      </c>
      <c r="B2868" s="536" t="s">
        <v>7122</v>
      </c>
      <c r="C2868" s="39"/>
      <c r="D2868" s="504" t="s">
        <v>7122</v>
      </c>
      <c r="E2868" s="40" t="s">
        <v>7123</v>
      </c>
      <c r="F2868" s="39" t="s">
        <v>2193</v>
      </c>
      <c r="G2868" s="39" t="s">
        <v>2455</v>
      </c>
      <c r="H2868" s="76">
        <v>7</v>
      </c>
      <c r="I2868" s="39"/>
      <c r="J2868" s="39" t="s">
        <v>2195</v>
      </c>
      <c r="K2868" s="504">
        <v>50</v>
      </c>
      <c r="L2868" s="76" t="s">
        <v>7459</v>
      </c>
      <c r="M2868" s="39" t="s">
        <v>7124</v>
      </c>
    </row>
    <row r="2869" spans="1:13" hidden="1">
      <c r="A2869" s="496" t="s">
        <v>7458</v>
      </c>
      <c r="B2869" s="536" t="s">
        <v>7048</v>
      </c>
      <c r="C2869" s="39"/>
      <c r="D2869" s="504" t="s">
        <v>7048</v>
      </c>
      <c r="E2869" s="40" t="s">
        <v>7049</v>
      </c>
      <c r="F2869" s="39" t="s">
        <v>2193</v>
      </c>
      <c r="G2869" s="39" t="s">
        <v>2202</v>
      </c>
      <c r="H2869" s="76">
        <v>19</v>
      </c>
      <c r="I2869" s="39"/>
      <c r="J2869" s="39" t="s">
        <v>2195</v>
      </c>
      <c r="K2869" s="76">
        <v>51</v>
      </c>
      <c r="L2869" s="76" t="s">
        <v>7459</v>
      </c>
      <c r="M2869" s="39" t="s">
        <v>7050</v>
      </c>
    </row>
    <row r="2870" spans="1:13" hidden="1">
      <c r="A2870" s="496" t="s">
        <v>7458</v>
      </c>
      <c r="B2870" s="536" t="s">
        <v>7422</v>
      </c>
      <c r="C2870" s="39"/>
      <c r="D2870" s="504" t="s">
        <v>7422</v>
      </c>
      <c r="E2870" s="40" t="s">
        <v>7423</v>
      </c>
      <c r="F2870" s="39" t="s">
        <v>2193</v>
      </c>
      <c r="G2870" s="39" t="s">
        <v>2231</v>
      </c>
      <c r="H2870" s="76" t="s">
        <v>7384</v>
      </c>
      <c r="I2870" s="39"/>
      <c r="J2870" s="39" t="s">
        <v>2195</v>
      </c>
      <c r="K2870" s="504">
        <v>52</v>
      </c>
      <c r="L2870" s="76" t="s">
        <v>7459</v>
      </c>
      <c r="M2870" s="39" t="s">
        <v>7424</v>
      </c>
    </row>
    <row r="2871" spans="1:13" hidden="1">
      <c r="A2871" s="496" t="s">
        <v>7458</v>
      </c>
      <c r="B2871" s="536" t="s">
        <v>7425</v>
      </c>
      <c r="C2871" s="39"/>
      <c r="D2871" s="504" t="s">
        <v>7425</v>
      </c>
      <c r="E2871" s="40" t="s">
        <v>7426</v>
      </c>
      <c r="F2871" s="39" t="s">
        <v>2193</v>
      </c>
      <c r="G2871" s="39" t="s">
        <v>2231</v>
      </c>
      <c r="H2871" s="76" t="s">
        <v>7384</v>
      </c>
      <c r="I2871" s="39"/>
      <c r="J2871" s="39" t="s">
        <v>2195</v>
      </c>
      <c r="K2871" s="504">
        <v>53</v>
      </c>
      <c r="L2871" s="76" t="s">
        <v>7459</v>
      </c>
      <c r="M2871" s="39" t="s">
        <v>7427</v>
      </c>
    </row>
    <row r="2872" spans="1:13" hidden="1">
      <c r="A2872" s="496" t="s">
        <v>7458</v>
      </c>
      <c r="B2872" s="536" t="s">
        <v>7428</v>
      </c>
      <c r="C2872" s="39"/>
      <c r="D2872" s="504" t="s">
        <v>7428</v>
      </c>
      <c r="E2872" s="40" t="s">
        <v>7429</v>
      </c>
      <c r="F2872" s="39" t="s">
        <v>2215</v>
      </c>
      <c r="G2872" s="39" t="s">
        <v>2202</v>
      </c>
      <c r="H2872" s="76">
        <v>2</v>
      </c>
      <c r="I2872" s="39"/>
      <c r="J2872" s="39" t="s">
        <v>2195</v>
      </c>
      <c r="K2872" s="504">
        <v>54</v>
      </c>
      <c r="L2872" s="76" t="s">
        <v>7459</v>
      </c>
      <c r="M2872" s="39" t="s">
        <v>7430</v>
      </c>
    </row>
    <row r="2873" spans="1:13" hidden="1">
      <c r="A2873" s="496" t="s">
        <v>7458</v>
      </c>
      <c r="B2873" s="536" t="s">
        <v>7431</v>
      </c>
      <c r="C2873" s="39"/>
      <c r="D2873" s="504" t="s">
        <v>7431</v>
      </c>
      <c r="E2873" s="40" t="s">
        <v>7432</v>
      </c>
      <c r="F2873" s="39" t="s">
        <v>2215</v>
      </c>
      <c r="G2873" s="39" t="s">
        <v>2202</v>
      </c>
      <c r="H2873" s="76">
        <v>120</v>
      </c>
      <c r="I2873" s="39"/>
      <c r="J2873" s="39" t="s">
        <v>2195</v>
      </c>
      <c r="K2873" s="76">
        <v>55</v>
      </c>
      <c r="L2873" s="76" t="s">
        <v>7459</v>
      </c>
      <c r="M2873" s="39" t="s">
        <v>7433</v>
      </c>
    </row>
    <row r="2874" spans="1:13" hidden="1">
      <c r="A2874" s="496" t="s">
        <v>7458</v>
      </c>
      <c r="B2874" s="536" t="s">
        <v>7434</v>
      </c>
      <c r="C2874" s="39"/>
      <c r="D2874" s="504" t="s">
        <v>7434</v>
      </c>
      <c r="E2874" s="40" t="s">
        <v>7435</v>
      </c>
      <c r="F2874" s="39" t="s">
        <v>2215</v>
      </c>
      <c r="G2874" s="39" t="s">
        <v>2231</v>
      </c>
      <c r="H2874" s="76" t="s">
        <v>7384</v>
      </c>
      <c r="I2874" s="39"/>
      <c r="J2874" s="39" t="s">
        <v>2195</v>
      </c>
      <c r="K2874" s="504">
        <v>56</v>
      </c>
      <c r="L2874" s="76" t="s">
        <v>7459</v>
      </c>
      <c r="M2874" s="39" t="s">
        <v>7436</v>
      </c>
    </row>
    <row r="2875" spans="1:13" hidden="1">
      <c r="A2875" s="496" t="s">
        <v>7458</v>
      </c>
      <c r="B2875" s="536" t="s">
        <v>7437</v>
      </c>
      <c r="C2875" s="39"/>
      <c r="D2875" s="504" t="s">
        <v>7437</v>
      </c>
      <c r="E2875" s="40" t="s">
        <v>7438</v>
      </c>
      <c r="F2875" s="39" t="s">
        <v>2215</v>
      </c>
      <c r="G2875" s="39" t="s">
        <v>2202</v>
      </c>
      <c r="H2875" s="76">
        <v>19</v>
      </c>
      <c r="I2875" s="39"/>
      <c r="J2875" s="39" t="s">
        <v>2195</v>
      </c>
      <c r="K2875" s="504">
        <v>57</v>
      </c>
      <c r="L2875" s="76" t="s">
        <v>7459</v>
      </c>
      <c r="M2875" s="39" t="s">
        <v>7047</v>
      </c>
    </row>
    <row r="2876" spans="1:13" hidden="1">
      <c r="A2876" s="496" t="s">
        <v>7458</v>
      </c>
      <c r="B2876" s="536" t="s">
        <v>7319</v>
      </c>
      <c r="C2876" s="39"/>
      <c r="D2876" s="504" t="s">
        <v>7319</v>
      </c>
      <c r="E2876" s="40" t="s">
        <v>7320</v>
      </c>
      <c r="F2876" s="39" t="s">
        <v>2193</v>
      </c>
      <c r="G2876" s="39" t="s">
        <v>2202</v>
      </c>
      <c r="H2876" s="76">
        <v>44</v>
      </c>
      <c r="I2876" s="39"/>
      <c r="J2876" s="39" t="s">
        <v>2195</v>
      </c>
      <c r="K2876" s="504">
        <v>58</v>
      </c>
      <c r="L2876" s="76" t="s">
        <v>7459</v>
      </c>
      <c r="M2876" s="39" t="s">
        <v>7321</v>
      </c>
    </row>
    <row r="2877" spans="1:13">
      <c r="A2877" s="496" t="s">
        <v>7458</v>
      </c>
      <c r="B2877" s="536" t="s">
        <v>2014</v>
      </c>
      <c r="C2877" s="39"/>
      <c r="D2877" s="504" t="s">
        <v>2014</v>
      </c>
      <c r="E2877" s="40" t="s">
        <v>1420</v>
      </c>
      <c r="F2877" s="39" t="s">
        <v>2215</v>
      </c>
      <c r="G2877" s="39" t="s">
        <v>2202</v>
      </c>
      <c r="H2877" s="76">
        <v>500</v>
      </c>
      <c r="I2877" s="39"/>
      <c r="J2877" s="39" t="s">
        <v>2195</v>
      </c>
      <c r="K2877" s="76">
        <v>59</v>
      </c>
      <c r="L2877" s="76" t="s">
        <v>7459</v>
      </c>
      <c r="M2877" s="39" t="s">
        <v>2307</v>
      </c>
    </row>
    <row r="2878" spans="1:13" hidden="1">
      <c r="A2878" s="496" t="s">
        <v>7458</v>
      </c>
      <c r="B2878" s="536" t="s">
        <v>149</v>
      </c>
      <c r="C2878" s="544" t="s">
        <v>149</v>
      </c>
      <c r="D2878" s="504"/>
      <c r="E2878" s="40"/>
      <c r="F2878" s="544" t="s">
        <v>2193</v>
      </c>
      <c r="G2878" s="544" t="s">
        <v>2308</v>
      </c>
      <c r="H2878" s="504">
        <v>26</v>
      </c>
      <c r="I2878" s="39"/>
      <c r="J2878" s="39" t="s">
        <v>2195</v>
      </c>
      <c r="K2878" s="504">
        <v>60</v>
      </c>
      <c r="L2878" s="76" t="s">
        <v>7459</v>
      </c>
      <c r="M2878" s="544" t="s">
        <v>149</v>
      </c>
    </row>
    <row r="2879" spans="1:13" hidden="1">
      <c r="A2879" s="496" t="s">
        <v>7458</v>
      </c>
      <c r="B2879" s="536" t="s">
        <v>151</v>
      </c>
      <c r="C2879" s="544" t="s">
        <v>151</v>
      </c>
      <c r="D2879" s="504"/>
      <c r="E2879" s="40"/>
      <c r="F2879" s="544" t="s">
        <v>2193</v>
      </c>
      <c r="G2879" s="544" t="s">
        <v>2202</v>
      </c>
      <c r="H2879" s="504">
        <v>10</v>
      </c>
      <c r="I2879" s="39"/>
      <c r="J2879" s="39" t="s">
        <v>2195</v>
      </c>
      <c r="K2879" s="504">
        <v>61</v>
      </c>
      <c r="L2879" s="76" t="s">
        <v>7459</v>
      </c>
      <c r="M2879" s="544" t="s">
        <v>151</v>
      </c>
    </row>
    <row r="2880" spans="1:13" hidden="1">
      <c r="A2880" s="496" t="s">
        <v>7458</v>
      </c>
      <c r="B2880" s="536" t="s">
        <v>153</v>
      </c>
      <c r="C2880" s="544" t="s">
        <v>153</v>
      </c>
      <c r="D2880" s="504"/>
      <c r="E2880" s="40"/>
      <c r="F2880" s="544" t="s">
        <v>2193</v>
      </c>
      <c r="G2880" s="544" t="s">
        <v>2202</v>
      </c>
      <c r="H2880" s="504">
        <v>4</v>
      </c>
      <c r="I2880" s="39"/>
      <c r="J2880" s="39" t="s">
        <v>2195</v>
      </c>
      <c r="K2880" s="504">
        <v>62</v>
      </c>
      <c r="L2880" s="76" t="s">
        <v>7459</v>
      </c>
      <c r="M2880" s="544" t="s">
        <v>153</v>
      </c>
    </row>
    <row r="2881" spans="1:13" hidden="1">
      <c r="A2881" s="496" t="s">
        <v>7458</v>
      </c>
      <c r="B2881" s="536" t="s">
        <v>155</v>
      </c>
      <c r="C2881" s="544" t="s">
        <v>155</v>
      </c>
      <c r="D2881" s="504"/>
      <c r="E2881" s="40"/>
      <c r="F2881" s="544" t="s">
        <v>2193</v>
      </c>
      <c r="G2881" s="544" t="s">
        <v>2202</v>
      </c>
      <c r="H2881" s="504">
        <v>2</v>
      </c>
      <c r="I2881" s="39"/>
      <c r="J2881" s="39" t="s">
        <v>2195</v>
      </c>
      <c r="K2881" s="76">
        <v>63</v>
      </c>
      <c r="L2881" s="76" t="s">
        <v>7459</v>
      </c>
      <c r="M2881" s="544" t="s">
        <v>155</v>
      </c>
    </row>
    <row r="2882" spans="1:13" hidden="1">
      <c r="A2882" s="496" t="s">
        <v>7458</v>
      </c>
      <c r="B2882" s="536" t="s">
        <v>157</v>
      </c>
      <c r="C2882" s="544" t="s">
        <v>157</v>
      </c>
      <c r="D2882" s="504"/>
      <c r="E2882" s="40"/>
      <c r="F2882" s="544" t="s">
        <v>2193</v>
      </c>
      <c r="G2882" s="544" t="s">
        <v>2202</v>
      </c>
      <c r="H2882" s="504">
        <v>2</v>
      </c>
      <c r="I2882" s="39"/>
      <c r="J2882" s="39" t="s">
        <v>2195</v>
      </c>
      <c r="K2882" s="504">
        <v>64</v>
      </c>
      <c r="L2882" s="76" t="s">
        <v>7459</v>
      </c>
      <c r="M2882" s="544" t="s">
        <v>157</v>
      </c>
    </row>
    <row r="2883" spans="1:13" hidden="1">
      <c r="A2883" s="496" t="s">
        <v>7462</v>
      </c>
      <c r="B2883" s="536" t="s">
        <v>34</v>
      </c>
      <c r="C2883" s="544" t="s">
        <v>34</v>
      </c>
      <c r="D2883" s="504"/>
      <c r="E2883" s="510"/>
      <c r="F2883" s="544" t="s">
        <v>2193</v>
      </c>
      <c r="G2883" s="544" t="s">
        <v>2194</v>
      </c>
      <c r="H2883" s="544">
        <v>8</v>
      </c>
      <c r="I2883" s="258"/>
      <c r="J2883" s="496" t="s">
        <v>2195</v>
      </c>
      <c r="K2883" s="544">
        <v>1</v>
      </c>
      <c r="L2883" s="546" t="s">
        <v>7463</v>
      </c>
      <c r="M2883" s="544" t="s">
        <v>34</v>
      </c>
    </row>
    <row r="2884" spans="1:13" hidden="1">
      <c r="A2884" s="496" t="s">
        <v>7462</v>
      </c>
      <c r="B2884" s="536" t="s">
        <v>7045</v>
      </c>
      <c r="C2884" s="511"/>
      <c r="D2884" s="504" t="s">
        <v>7045</v>
      </c>
      <c r="E2884" s="506" t="s">
        <v>7046</v>
      </c>
      <c r="F2884" s="504" t="s">
        <v>2193</v>
      </c>
      <c r="G2884" s="504" t="s">
        <v>2202</v>
      </c>
      <c r="H2884" s="504">
        <v>19</v>
      </c>
      <c r="I2884" s="258"/>
      <c r="J2884" s="496" t="s">
        <v>2195</v>
      </c>
      <c r="K2884" s="504">
        <v>2</v>
      </c>
      <c r="L2884" s="546" t="s">
        <v>7463</v>
      </c>
      <c r="M2884" s="504" t="s">
        <v>7047</v>
      </c>
    </row>
    <row r="2885" spans="1:13" hidden="1">
      <c r="A2885" s="496" t="s">
        <v>7462</v>
      </c>
      <c r="B2885" s="536" t="s">
        <v>7048</v>
      </c>
      <c r="C2885" s="511"/>
      <c r="D2885" s="504" t="s">
        <v>7048</v>
      </c>
      <c r="E2885" s="258" t="s">
        <v>7049</v>
      </c>
      <c r="F2885" s="504" t="s">
        <v>2193</v>
      </c>
      <c r="G2885" s="504" t="s">
        <v>2202</v>
      </c>
      <c r="H2885" s="504">
        <v>19</v>
      </c>
      <c r="I2885" s="258"/>
      <c r="J2885" s="496" t="s">
        <v>2195</v>
      </c>
      <c r="K2885" s="76">
        <v>3</v>
      </c>
      <c r="L2885" s="546" t="s">
        <v>7463</v>
      </c>
      <c r="M2885" s="504" t="s">
        <v>7050</v>
      </c>
    </row>
    <row r="2886" spans="1:13" hidden="1">
      <c r="A2886" s="496" t="s">
        <v>7462</v>
      </c>
      <c r="B2886" s="536" t="s">
        <v>7051</v>
      </c>
      <c r="C2886" s="511"/>
      <c r="D2886" s="504" t="s">
        <v>7051</v>
      </c>
      <c r="E2886" s="258" t="s">
        <v>7052</v>
      </c>
      <c r="F2886" s="504" t="s">
        <v>2193</v>
      </c>
      <c r="G2886" s="504" t="s">
        <v>2202</v>
      </c>
      <c r="H2886" s="504">
        <v>2</v>
      </c>
      <c r="I2886" s="258"/>
      <c r="J2886" s="496" t="s">
        <v>2195</v>
      </c>
      <c r="K2886" s="504">
        <v>4</v>
      </c>
      <c r="L2886" s="546" t="s">
        <v>7463</v>
      </c>
      <c r="M2886" s="504" t="s">
        <v>7053</v>
      </c>
    </row>
    <row r="2887" spans="1:13" hidden="1">
      <c r="A2887" s="496" t="s">
        <v>7462</v>
      </c>
      <c r="B2887" s="536" t="s">
        <v>7054</v>
      </c>
      <c r="C2887" s="511"/>
      <c r="D2887" s="504" t="s">
        <v>7054</v>
      </c>
      <c r="E2887" s="258" t="s">
        <v>7055</v>
      </c>
      <c r="F2887" s="504" t="s">
        <v>2193</v>
      </c>
      <c r="G2887" s="504" t="s">
        <v>2202</v>
      </c>
      <c r="H2887" s="504">
        <v>50</v>
      </c>
      <c r="I2887" s="258"/>
      <c r="J2887" s="496" t="s">
        <v>2195</v>
      </c>
      <c r="K2887" s="76">
        <v>5</v>
      </c>
      <c r="L2887" s="546" t="s">
        <v>7463</v>
      </c>
      <c r="M2887" s="504" t="s">
        <v>7056</v>
      </c>
    </row>
    <row r="2888" spans="1:13" hidden="1">
      <c r="A2888" s="496" t="s">
        <v>7462</v>
      </c>
      <c r="B2888" s="536" t="s">
        <v>7057</v>
      </c>
      <c r="C2888" s="511"/>
      <c r="D2888" s="504" t="s">
        <v>7057</v>
      </c>
      <c r="E2888" s="258" t="s">
        <v>7058</v>
      </c>
      <c r="F2888" s="504" t="s">
        <v>2193</v>
      </c>
      <c r="G2888" s="504" t="s">
        <v>2202</v>
      </c>
      <c r="H2888" s="504">
        <v>4</v>
      </c>
      <c r="I2888" s="258"/>
      <c r="J2888" s="496" t="s">
        <v>2195</v>
      </c>
      <c r="K2888" s="504">
        <v>6</v>
      </c>
      <c r="L2888" s="546" t="s">
        <v>7463</v>
      </c>
      <c r="M2888" s="504" t="s">
        <v>7059</v>
      </c>
    </row>
    <row r="2889" spans="1:13" ht="29.1" hidden="1">
      <c r="A2889" s="496" t="s">
        <v>7462</v>
      </c>
      <c r="B2889" s="536" t="s">
        <v>2996</v>
      </c>
      <c r="C2889" s="39"/>
      <c r="D2889" s="504" t="s">
        <v>2996</v>
      </c>
      <c r="E2889" s="39" t="s">
        <v>2997</v>
      </c>
      <c r="F2889" s="504" t="s">
        <v>2193</v>
      </c>
      <c r="G2889" s="24" t="s">
        <v>7451</v>
      </c>
      <c r="H2889" s="504">
        <v>10</v>
      </c>
      <c r="I2889" s="39"/>
      <c r="J2889" s="496" t="s">
        <v>2195</v>
      </c>
      <c r="K2889" s="76">
        <v>7</v>
      </c>
      <c r="L2889" s="546" t="s">
        <v>7463</v>
      </c>
      <c r="M2889" s="504" t="s">
        <v>7060</v>
      </c>
    </row>
    <row r="2890" spans="1:13" hidden="1">
      <c r="A2890" s="496" t="s">
        <v>7462</v>
      </c>
      <c r="B2890" s="536" t="s">
        <v>1749</v>
      </c>
      <c r="C2890" s="39"/>
      <c r="D2890" s="504" t="s">
        <v>1749</v>
      </c>
      <c r="E2890" s="39" t="s">
        <v>1074</v>
      </c>
      <c r="F2890" s="504" t="s">
        <v>2193</v>
      </c>
      <c r="G2890" s="504" t="s">
        <v>2202</v>
      </c>
      <c r="H2890" s="504">
        <v>5</v>
      </c>
      <c r="I2890" s="39"/>
      <c r="J2890" s="496" t="s">
        <v>2195</v>
      </c>
      <c r="K2890" s="544">
        <v>8</v>
      </c>
      <c r="L2890" s="546" t="s">
        <v>7463</v>
      </c>
      <c r="M2890" s="504" t="s">
        <v>7061</v>
      </c>
    </row>
    <row r="2891" spans="1:13" hidden="1">
      <c r="A2891" s="496" t="s">
        <v>7462</v>
      </c>
      <c r="B2891" s="536" t="s">
        <v>7062</v>
      </c>
      <c r="C2891" s="39"/>
      <c r="D2891" s="504" t="s">
        <v>7062</v>
      </c>
      <c r="E2891" s="39" t="s">
        <v>7063</v>
      </c>
      <c r="F2891" s="504" t="s">
        <v>2215</v>
      </c>
      <c r="G2891" s="504" t="s">
        <v>2202</v>
      </c>
      <c r="H2891" s="504">
        <v>2</v>
      </c>
      <c r="I2891" s="39"/>
      <c r="J2891" s="496" t="s">
        <v>2195</v>
      </c>
      <c r="K2891" s="504">
        <v>9</v>
      </c>
      <c r="L2891" s="546" t="s">
        <v>7463</v>
      </c>
      <c r="M2891" s="504" t="s">
        <v>7064</v>
      </c>
    </row>
    <row r="2892" spans="1:13" hidden="1">
      <c r="A2892" s="496" t="s">
        <v>7462</v>
      </c>
      <c r="B2892" s="536"/>
      <c r="C2892" s="39"/>
      <c r="D2892" s="504"/>
      <c r="E2892" s="39" t="s">
        <v>7065</v>
      </c>
      <c r="F2892" s="504" t="s">
        <v>2215</v>
      </c>
      <c r="G2892" s="504" t="s">
        <v>2202</v>
      </c>
      <c r="H2892" s="504">
        <v>1</v>
      </c>
      <c r="I2892" s="39"/>
      <c r="J2892" s="496" t="s">
        <v>2195</v>
      </c>
      <c r="K2892" s="76">
        <v>10</v>
      </c>
      <c r="L2892" s="546" t="s">
        <v>7463</v>
      </c>
      <c r="M2892" s="504" t="s">
        <v>7066</v>
      </c>
    </row>
    <row r="2893" spans="1:13" hidden="1">
      <c r="A2893" s="496" t="s">
        <v>7462</v>
      </c>
      <c r="B2893" s="536" t="s">
        <v>7067</v>
      </c>
      <c r="C2893" s="39"/>
      <c r="D2893" s="504" t="s">
        <v>7067</v>
      </c>
      <c r="E2893" s="39" t="s">
        <v>7068</v>
      </c>
      <c r="F2893" s="504" t="s">
        <v>2215</v>
      </c>
      <c r="G2893" s="504" t="s">
        <v>2202</v>
      </c>
      <c r="H2893" s="504">
        <v>3</v>
      </c>
      <c r="I2893" s="39"/>
      <c r="J2893" s="496" t="s">
        <v>2195</v>
      </c>
      <c r="K2893" s="504">
        <v>11</v>
      </c>
      <c r="L2893" s="546" t="s">
        <v>7463</v>
      </c>
      <c r="M2893" s="504" t="s">
        <v>7069</v>
      </c>
    </row>
    <row r="2894" spans="1:13" hidden="1">
      <c r="A2894" s="496" t="s">
        <v>7462</v>
      </c>
      <c r="B2894" s="536" t="s">
        <v>3373</v>
      </c>
      <c r="C2894" s="39"/>
      <c r="D2894" s="504" t="s">
        <v>3373</v>
      </c>
      <c r="E2894" s="39" t="s">
        <v>3374</v>
      </c>
      <c r="F2894" s="76" t="s">
        <v>2193</v>
      </c>
      <c r="G2894" s="76" t="s">
        <v>2202</v>
      </c>
      <c r="H2894" s="76">
        <v>2</v>
      </c>
      <c r="I2894" s="39"/>
      <c r="J2894" s="496" t="s">
        <v>2195</v>
      </c>
      <c r="K2894" s="76">
        <v>12</v>
      </c>
      <c r="L2894" s="546" t="s">
        <v>7463</v>
      </c>
      <c r="M2894" s="76" t="s">
        <v>7070</v>
      </c>
    </row>
    <row r="2895" spans="1:13" ht="29.1" hidden="1">
      <c r="A2895" s="496" t="s">
        <v>7462</v>
      </c>
      <c r="B2895" s="536" t="s">
        <v>1157</v>
      </c>
      <c r="C2895" s="39"/>
      <c r="D2895" s="504" t="s">
        <v>1157</v>
      </c>
      <c r="E2895" s="39" t="s">
        <v>678</v>
      </c>
      <c r="F2895" s="76" t="s">
        <v>2193</v>
      </c>
      <c r="G2895" s="24" t="s">
        <v>7451</v>
      </c>
      <c r="H2895" s="504">
        <v>10</v>
      </c>
      <c r="I2895" s="39"/>
      <c r="J2895" s="496" t="s">
        <v>2195</v>
      </c>
      <c r="K2895" s="504">
        <v>13</v>
      </c>
      <c r="L2895" s="546" t="s">
        <v>7463</v>
      </c>
      <c r="M2895" s="76" t="s">
        <v>7071</v>
      </c>
    </row>
    <row r="2896" spans="1:13" ht="29.1" hidden="1">
      <c r="A2896" s="496" t="s">
        <v>7462</v>
      </c>
      <c r="B2896" s="536" t="s">
        <v>7072</v>
      </c>
      <c r="C2896" s="39"/>
      <c r="D2896" s="504" t="s">
        <v>7072</v>
      </c>
      <c r="E2896" s="39" t="s">
        <v>7073</v>
      </c>
      <c r="F2896" s="504" t="s">
        <v>2215</v>
      </c>
      <c r="G2896" s="24" t="s">
        <v>7451</v>
      </c>
      <c r="H2896" s="504">
        <v>10</v>
      </c>
      <c r="I2896" s="39"/>
      <c r="J2896" s="496" t="s">
        <v>2195</v>
      </c>
      <c r="K2896" s="76">
        <v>14</v>
      </c>
      <c r="L2896" s="546" t="s">
        <v>7463</v>
      </c>
      <c r="M2896" s="76" t="s">
        <v>7074</v>
      </c>
    </row>
    <row r="2897" spans="1:13" hidden="1">
      <c r="A2897" s="496" t="s">
        <v>7462</v>
      </c>
      <c r="B2897" s="536" t="s">
        <v>3480</v>
      </c>
      <c r="C2897" s="39"/>
      <c r="D2897" s="504" t="s">
        <v>3480</v>
      </c>
      <c r="E2897" s="39" t="s">
        <v>7075</v>
      </c>
      <c r="F2897" s="76" t="s">
        <v>2193</v>
      </c>
      <c r="G2897" s="76" t="s">
        <v>2202</v>
      </c>
      <c r="H2897" s="76">
        <v>4</v>
      </c>
      <c r="I2897" s="39"/>
      <c r="J2897" s="496" t="s">
        <v>2195</v>
      </c>
      <c r="K2897" s="544">
        <v>15</v>
      </c>
      <c r="L2897" s="546" t="s">
        <v>7463</v>
      </c>
      <c r="M2897" s="76" t="s">
        <v>7076</v>
      </c>
    </row>
    <row r="2898" spans="1:13" ht="29.1" hidden="1">
      <c r="A2898" s="496" t="s">
        <v>7462</v>
      </c>
      <c r="B2898" s="536" t="s">
        <v>7077</v>
      </c>
      <c r="C2898" s="39"/>
      <c r="D2898" s="504" t="s">
        <v>7077</v>
      </c>
      <c r="E2898" s="39" t="s">
        <v>7078</v>
      </c>
      <c r="F2898" s="504" t="s">
        <v>2215</v>
      </c>
      <c r="G2898" s="24" t="s">
        <v>7451</v>
      </c>
      <c r="H2898" s="504">
        <v>10</v>
      </c>
      <c r="I2898" s="39"/>
      <c r="J2898" s="496" t="s">
        <v>2195</v>
      </c>
      <c r="K2898" s="504">
        <v>16</v>
      </c>
      <c r="L2898" s="546" t="s">
        <v>7463</v>
      </c>
      <c r="M2898" s="76" t="s">
        <v>7079</v>
      </c>
    </row>
    <row r="2899" spans="1:13" hidden="1">
      <c r="A2899" s="496" t="s">
        <v>7462</v>
      </c>
      <c r="B2899" s="536" t="s">
        <v>7080</v>
      </c>
      <c r="C2899" s="39"/>
      <c r="D2899" s="504" t="s">
        <v>7080</v>
      </c>
      <c r="E2899" s="39" t="s">
        <v>7081</v>
      </c>
      <c r="F2899" s="504" t="s">
        <v>2215</v>
      </c>
      <c r="G2899" s="76" t="s">
        <v>2202</v>
      </c>
      <c r="H2899" s="76">
        <v>8</v>
      </c>
      <c r="I2899" s="39"/>
      <c r="J2899" s="496" t="s">
        <v>2195</v>
      </c>
      <c r="K2899" s="76">
        <v>17</v>
      </c>
      <c r="L2899" s="546" t="s">
        <v>7463</v>
      </c>
      <c r="M2899" s="76" t="s">
        <v>7082</v>
      </c>
    </row>
    <row r="2900" spans="1:13" hidden="1">
      <c r="A2900" s="496" t="s">
        <v>7462</v>
      </c>
      <c r="B2900" s="536" t="s">
        <v>7083</v>
      </c>
      <c r="C2900" s="39"/>
      <c r="D2900" s="504" t="s">
        <v>7083</v>
      </c>
      <c r="E2900" s="39" t="s">
        <v>7084</v>
      </c>
      <c r="F2900" s="504" t="s">
        <v>2215</v>
      </c>
      <c r="G2900" s="76" t="s">
        <v>2202</v>
      </c>
      <c r="H2900" s="76">
        <v>8</v>
      </c>
      <c r="I2900" s="39"/>
      <c r="J2900" s="496" t="s">
        <v>2195</v>
      </c>
      <c r="K2900" s="504">
        <v>18</v>
      </c>
      <c r="L2900" s="546" t="s">
        <v>7463</v>
      </c>
      <c r="M2900" s="76" t="s">
        <v>7085</v>
      </c>
    </row>
    <row r="2901" spans="1:13" hidden="1">
      <c r="A2901" s="496" t="s">
        <v>7462</v>
      </c>
      <c r="B2901" s="536" t="s">
        <v>7086</v>
      </c>
      <c r="C2901" s="39"/>
      <c r="D2901" s="504" t="s">
        <v>7086</v>
      </c>
      <c r="E2901" s="39" t="s">
        <v>7087</v>
      </c>
      <c r="F2901" s="504" t="s">
        <v>2215</v>
      </c>
      <c r="G2901" s="76" t="s">
        <v>2455</v>
      </c>
      <c r="H2901" s="76">
        <v>1</v>
      </c>
      <c r="I2901" s="39"/>
      <c r="J2901" s="496" t="s">
        <v>2195</v>
      </c>
      <c r="K2901" s="76">
        <v>19</v>
      </c>
      <c r="L2901" s="546" t="s">
        <v>7463</v>
      </c>
      <c r="M2901" s="76" t="s">
        <v>7088</v>
      </c>
    </row>
    <row r="2902" spans="1:13" hidden="1">
      <c r="A2902" s="496" t="s">
        <v>7462</v>
      </c>
      <c r="B2902" s="536" t="s">
        <v>7089</v>
      </c>
      <c r="C2902" s="39"/>
      <c r="D2902" s="504" t="s">
        <v>7089</v>
      </c>
      <c r="E2902" s="39" t="s">
        <v>7090</v>
      </c>
      <c r="F2902" s="504" t="s">
        <v>2215</v>
      </c>
      <c r="G2902" s="76" t="s">
        <v>2202</v>
      </c>
      <c r="H2902" s="76">
        <v>3</v>
      </c>
      <c r="I2902" s="39"/>
      <c r="J2902" s="496" t="s">
        <v>2195</v>
      </c>
      <c r="K2902" s="504">
        <v>20</v>
      </c>
      <c r="L2902" s="546" t="s">
        <v>7463</v>
      </c>
      <c r="M2902" s="76" t="s">
        <v>7091</v>
      </c>
    </row>
    <row r="2903" spans="1:13" hidden="1">
      <c r="A2903" s="496" t="s">
        <v>7462</v>
      </c>
      <c r="B2903" s="536" t="s">
        <v>7092</v>
      </c>
      <c r="C2903" s="39"/>
      <c r="D2903" s="504" t="s">
        <v>7092</v>
      </c>
      <c r="E2903" s="39" t="s">
        <v>7093</v>
      </c>
      <c r="F2903" s="504" t="s">
        <v>2215</v>
      </c>
      <c r="G2903" s="76" t="s">
        <v>2455</v>
      </c>
      <c r="H2903" s="76">
        <v>1</v>
      </c>
      <c r="I2903" s="39"/>
      <c r="J2903" s="496" t="s">
        <v>2195</v>
      </c>
      <c r="K2903" s="76">
        <v>21</v>
      </c>
      <c r="L2903" s="546" t="s">
        <v>7463</v>
      </c>
      <c r="M2903" s="76" t="s">
        <v>7094</v>
      </c>
    </row>
    <row r="2904" spans="1:13" hidden="1">
      <c r="A2904" s="496" t="s">
        <v>7462</v>
      </c>
      <c r="B2904" s="536" t="s">
        <v>7095</v>
      </c>
      <c r="C2904" s="39"/>
      <c r="D2904" s="504" t="s">
        <v>7095</v>
      </c>
      <c r="E2904" s="39" t="s">
        <v>7096</v>
      </c>
      <c r="F2904" s="504" t="s">
        <v>2215</v>
      </c>
      <c r="G2904" s="76" t="s">
        <v>2202</v>
      </c>
      <c r="H2904" s="76">
        <v>16</v>
      </c>
      <c r="I2904" s="39"/>
      <c r="J2904" s="496" t="s">
        <v>2195</v>
      </c>
      <c r="K2904" s="544">
        <v>22</v>
      </c>
      <c r="L2904" s="546" t="s">
        <v>7463</v>
      </c>
      <c r="M2904" s="76" t="s">
        <v>7097</v>
      </c>
    </row>
    <row r="2905" spans="1:13" hidden="1">
      <c r="A2905" s="496" t="s">
        <v>7462</v>
      </c>
      <c r="B2905" s="536" t="s">
        <v>3548</v>
      </c>
      <c r="C2905" s="39"/>
      <c r="D2905" s="504" t="s">
        <v>3548</v>
      </c>
      <c r="E2905" s="39" t="s">
        <v>3549</v>
      </c>
      <c r="F2905" s="504" t="s">
        <v>2215</v>
      </c>
      <c r="G2905" s="76" t="s">
        <v>2202</v>
      </c>
      <c r="H2905" s="76">
        <v>16</v>
      </c>
      <c r="I2905" s="39"/>
      <c r="J2905" s="496" t="s">
        <v>2195</v>
      </c>
      <c r="K2905" s="504">
        <v>23</v>
      </c>
      <c r="L2905" s="546" t="s">
        <v>7463</v>
      </c>
      <c r="M2905" s="76" t="s">
        <v>7098</v>
      </c>
    </row>
    <row r="2906" spans="1:13" hidden="1">
      <c r="A2906" s="496" t="s">
        <v>7462</v>
      </c>
      <c r="B2906" s="536" t="s">
        <v>7099</v>
      </c>
      <c r="C2906" s="39"/>
      <c r="D2906" s="504" t="s">
        <v>7099</v>
      </c>
      <c r="E2906" s="39" t="s">
        <v>7100</v>
      </c>
      <c r="F2906" s="504" t="s">
        <v>2215</v>
      </c>
      <c r="G2906" s="76" t="s">
        <v>2202</v>
      </c>
      <c r="H2906" s="76">
        <v>12</v>
      </c>
      <c r="I2906" s="39"/>
      <c r="J2906" s="496" t="s">
        <v>2195</v>
      </c>
      <c r="K2906" s="76">
        <v>24</v>
      </c>
      <c r="L2906" s="546" t="s">
        <v>7463</v>
      </c>
      <c r="M2906" s="76" t="s">
        <v>7101</v>
      </c>
    </row>
    <row r="2907" spans="1:13" ht="29.1" hidden="1">
      <c r="A2907" s="496" t="s">
        <v>7462</v>
      </c>
      <c r="B2907" s="536" t="s">
        <v>3891</v>
      </c>
      <c r="C2907" s="39"/>
      <c r="D2907" s="504" t="s">
        <v>3891</v>
      </c>
      <c r="E2907" s="39" t="s">
        <v>7102</v>
      </c>
      <c r="F2907" s="504" t="s">
        <v>2215</v>
      </c>
      <c r="G2907" s="24" t="s">
        <v>7451</v>
      </c>
      <c r="H2907" s="504">
        <v>10</v>
      </c>
      <c r="I2907" s="39"/>
      <c r="J2907" s="496" t="s">
        <v>2195</v>
      </c>
      <c r="K2907" s="504">
        <v>25</v>
      </c>
      <c r="L2907" s="546" t="s">
        <v>7463</v>
      </c>
      <c r="M2907" s="76" t="s">
        <v>7103</v>
      </c>
    </row>
    <row r="2908" spans="1:13" hidden="1">
      <c r="A2908" s="496" t="s">
        <v>7462</v>
      </c>
      <c r="B2908" s="536" t="s">
        <v>7104</v>
      </c>
      <c r="C2908" s="39"/>
      <c r="D2908" s="504" t="s">
        <v>7104</v>
      </c>
      <c r="E2908" s="39" t="s">
        <v>7105</v>
      </c>
      <c r="F2908" s="504" t="s">
        <v>2215</v>
      </c>
      <c r="G2908" s="76" t="s">
        <v>2202</v>
      </c>
      <c r="H2908" s="76">
        <v>8</v>
      </c>
      <c r="I2908" s="39"/>
      <c r="J2908" s="496" t="s">
        <v>2195</v>
      </c>
      <c r="K2908" s="76">
        <v>26</v>
      </c>
      <c r="L2908" s="546" t="s">
        <v>7463</v>
      </c>
      <c r="M2908" s="76" t="s">
        <v>7106</v>
      </c>
    </row>
    <row r="2909" spans="1:13" hidden="1">
      <c r="A2909" s="496" t="s">
        <v>7462</v>
      </c>
      <c r="B2909" s="536"/>
      <c r="C2909" s="39"/>
      <c r="D2909" s="504"/>
      <c r="E2909" s="39" t="s">
        <v>7107</v>
      </c>
      <c r="F2909" s="504" t="s">
        <v>2215</v>
      </c>
      <c r="G2909" s="76" t="s">
        <v>2202</v>
      </c>
      <c r="H2909" s="76">
        <v>3</v>
      </c>
      <c r="I2909" s="39"/>
      <c r="J2909" s="496" t="s">
        <v>2195</v>
      </c>
      <c r="K2909" s="504">
        <v>27</v>
      </c>
      <c r="L2909" s="546" t="s">
        <v>7463</v>
      </c>
      <c r="M2909" s="76" t="s">
        <v>7108</v>
      </c>
    </row>
    <row r="2910" spans="1:13" hidden="1">
      <c r="A2910" s="496" t="s">
        <v>7462</v>
      </c>
      <c r="B2910" s="536" t="s">
        <v>7109</v>
      </c>
      <c r="C2910" s="39"/>
      <c r="D2910" s="504" t="s">
        <v>7109</v>
      </c>
      <c r="E2910" s="39" t="s">
        <v>7110</v>
      </c>
      <c r="F2910" s="504" t="s">
        <v>2215</v>
      </c>
      <c r="G2910" s="76" t="s">
        <v>2202</v>
      </c>
      <c r="H2910" s="76">
        <v>8</v>
      </c>
      <c r="I2910" s="39"/>
      <c r="J2910" s="496" t="s">
        <v>2195</v>
      </c>
      <c r="K2910" s="76">
        <v>28</v>
      </c>
      <c r="L2910" s="546" t="s">
        <v>7463</v>
      </c>
      <c r="M2910" s="76" t="s">
        <v>7111</v>
      </c>
    </row>
    <row r="2911" spans="1:13" hidden="1">
      <c r="A2911" s="496" t="s">
        <v>7462</v>
      </c>
      <c r="B2911" s="536" t="s">
        <v>7112</v>
      </c>
      <c r="C2911" s="39"/>
      <c r="D2911" s="504" t="s">
        <v>7112</v>
      </c>
      <c r="E2911" s="39" t="s">
        <v>7113</v>
      </c>
      <c r="F2911" s="504" t="s">
        <v>2215</v>
      </c>
      <c r="G2911" s="76" t="s">
        <v>2202</v>
      </c>
      <c r="H2911" s="76">
        <v>1</v>
      </c>
      <c r="I2911" s="39"/>
      <c r="J2911" s="496" t="s">
        <v>2195</v>
      </c>
      <c r="K2911" s="544">
        <v>29</v>
      </c>
      <c r="L2911" s="546" t="s">
        <v>7463</v>
      </c>
      <c r="M2911" s="76" t="s">
        <v>7114</v>
      </c>
    </row>
    <row r="2912" spans="1:13" hidden="1">
      <c r="A2912" s="496" t="s">
        <v>7462</v>
      </c>
      <c r="B2912" s="536" t="s">
        <v>7115</v>
      </c>
      <c r="C2912" s="39"/>
      <c r="D2912" s="504" t="s">
        <v>7115</v>
      </c>
      <c r="E2912" s="39" t="s">
        <v>7116</v>
      </c>
      <c r="F2912" s="76" t="s">
        <v>2193</v>
      </c>
      <c r="G2912" s="76" t="s">
        <v>2455</v>
      </c>
      <c r="H2912" s="76">
        <v>7</v>
      </c>
      <c r="I2912" s="39"/>
      <c r="J2912" s="496" t="s">
        <v>2195</v>
      </c>
      <c r="K2912" s="504">
        <v>30</v>
      </c>
      <c r="L2912" s="546" t="s">
        <v>7463</v>
      </c>
      <c r="M2912" s="76" t="s">
        <v>7117</v>
      </c>
    </row>
    <row r="2913" spans="1:13" ht="29.1" hidden="1">
      <c r="A2913" s="496" t="s">
        <v>7462</v>
      </c>
      <c r="B2913" s="536" t="s">
        <v>5355</v>
      </c>
      <c r="C2913" s="39"/>
      <c r="D2913" s="504" t="s">
        <v>5355</v>
      </c>
      <c r="E2913" s="39" t="s">
        <v>5356</v>
      </c>
      <c r="F2913" s="504" t="s">
        <v>2215</v>
      </c>
      <c r="G2913" s="24" t="s">
        <v>7451</v>
      </c>
      <c r="H2913" s="504">
        <v>10</v>
      </c>
      <c r="I2913" s="39"/>
      <c r="J2913" s="496" t="s">
        <v>2195</v>
      </c>
      <c r="K2913" s="76">
        <v>31</v>
      </c>
      <c r="L2913" s="546" t="s">
        <v>7463</v>
      </c>
      <c r="M2913" s="76" t="s">
        <v>7118</v>
      </c>
    </row>
    <row r="2914" spans="1:13" hidden="1">
      <c r="A2914" s="496" t="s">
        <v>7462</v>
      </c>
      <c r="B2914" s="536" t="s">
        <v>7119</v>
      </c>
      <c r="C2914" s="39"/>
      <c r="D2914" s="504" t="s">
        <v>7119</v>
      </c>
      <c r="E2914" s="39" t="s">
        <v>7120</v>
      </c>
      <c r="F2914" s="504" t="s">
        <v>2215</v>
      </c>
      <c r="G2914" s="76" t="s">
        <v>2202</v>
      </c>
      <c r="H2914" s="76">
        <v>1</v>
      </c>
      <c r="I2914" s="39"/>
      <c r="J2914" s="496" t="s">
        <v>2195</v>
      </c>
      <c r="K2914" s="504">
        <v>32</v>
      </c>
      <c r="L2914" s="546" t="s">
        <v>7463</v>
      </c>
      <c r="M2914" s="76" t="s">
        <v>7121</v>
      </c>
    </row>
    <row r="2915" spans="1:13" hidden="1">
      <c r="A2915" s="496" t="s">
        <v>7462</v>
      </c>
      <c r="B2915" s="536" t="s">
        <v>7122</v>
      </c>
      <c r="C2915" s="39"/>
      <c r="D2915" s="504" t="s">
        <v>7122</v>
      </c>
      <c r="E2915" s="60" t="s">
        <v>7123</v>
      </c>
      <c r="F2915" s="504" t="s">
        <v>2215</v>
      </c>
      <c r="G2915" s="76" t="s">
        <v>2455</v>
      </c>
      <c r="H2915" s="76">
        <v>7</v>
      </c>
      <c r="I2915" s="39"/>
      <c r="J2915" s="496" t="s">
        <v>2195</v>
      </c>
      <c r="K2915" s="76">
        <v>33</v>
      </c>
      <c r="L2915" s="546" t="s">
        <v>7463</v>
      </c>
      <c r="M2915" s="76" t="s">
        <v>7124</v>
      </c>
    </row>
    <row r="2916" spans="1:13" ht="29.1" hidden="1">
      <c r="A2916" s="496" t="s">
        <v>7462</v>
      </c>
      <c r="B2916" s="536" t="s">
        <v>7125</v>
      </c>
      <c r="C2916" s="39"/>
      <c r="D2916" s="504" t="s">
        <v>7125</v>
      </c>
      <c r="E2916" s="39" t="s">
        <v>7126</v>
      </c>
      <c r="F2916" s="504" t="s">
        <v>2215</v>
      </c>
      <c r="G2916" s="24" t="s">
        <v>7451</v>
      </c>
      <c r="H2916" s="504">
        <v>10</v>
      </c>
      <c r="I2916" s="39"/>
      <c r="J2916" s="496" t="s">
        <v>2195</v>
      </c>
      <c r="K2916" s="504">
        <v>34</v>
      </c>
      <c r="L2916" s="546" t="s">
        <v>7463</v>
      </c>
      <c r="M2916" s="76" t="s">
        <v>7127</v>
      </c>
    </row>
    <row r="2917" spans="1:13" hidden="1">
      <c r="A2917" s="496" t="s">
        <v>7462</v>
      </c>
      <c r="B2917" s="536" t="s">
        <v>7128</v>
      </c>
      <c r="C2917" s="39"/>
      <c r="D2917" s="504" t="s">
        <v>7128</v>
      </c>
      <c r="E2917" s="39" t="s">
        <v>7129</v>
      </c>
      <c r="F2917" s="504" t="s">
        <v>2215</v>
      </c>
      <c r="G2917" s="76" t="s">
        <v>2202</v>
      </c>
      <c r="H2917" s="76">
        <v>8</v>
      </c>
      <c r="I2917" s="39"/>
      <c r="J2917" s="496" t="s">
        <v>2195</v>
      </c>
      <c r="K2917" s="76">
        <v>35</v>
      </c>
      <c r="L2917" s="546" t="s">
        <v>7463</v>
      </c>
      <c r="M2917" s="76" t="s">
        <v>7130</v>
      </c>
    </row>
    <row r="2918" spans="1:13" hidden="1">
      <c r="A2918" s="496" t="s">
        <v>7462</v>
      </c>
      <c r="B2918" s="536" t="s">
        <v>7131</v>
      </c>
      <c r="C2918" s="39"/>
      <c r="D2918" s="504" t="s">
        <v>7131</v>
      </c>
      <c r="E2918" s="39" t="s">
        <v>7132</v>
      </c>
      <c r="F2918" s="504" t="s">
        <v>2215</v>
      </c>
      <c r="G2918" s="76" t="s">
        <v>2202</v>
      </c>
      <c r="H2918" s="76">
        <v>8</v>
      </c>
      <c r="I2918" s="39"/>
      <c r="J2918" s="496" t="s">
        <v>2195</v>
      </c>
      <c r="K2918" s="544">
        <v>36</v>
      </c>
      <c r="L2918" s="546" t="s">
        <v>7463</v>
      </c>
      <c r="M2918" s="76" t="s">
        <v>7133</v>
      </c>
    </row>
    <row r="2919" spans="1:13" hidden="1">
      <c r="A2919" s="496" t="s">
        <v>7462</v>
      </c>
      <c r="B2919" s="536" t="s">
        <v>7134</v>
      </c>
      <c r="C2919" s="39"/>
      <c r="D2919" s="504" t="s">
        <v>7134</v>
      </c>
      <c r="E2919" s="39" t="s">
        <v>7135</v>
      </c>
      <c r="F2919" s="504" t="s">
        <v>2215</v>
      </c>
      <c r="G2919" s="76" t="s">
        <v>2455</v>
      </c>
      <c r="H2919" s="76">
        <v>7</v>
      </c>
      <c r="I2919" s="39"/>
      <c r="J2919" s="496" t="s">
        <v>2195</v>
      </c>
      <c r="K2919" s="504">
        <v>37</v>
      </c>
      <c r="L2919" s="546" t="s">
        <v>7463</v>
      </c>
      <c r="M2919" s="76" t="s">
        <v>7136</v>
      </c>
    </row>
    <row r="2920" spans="1:13" hidden="1">
      <c r="A2920" s="496" t="s">
        <v>7462</v>
      </c>
      <c r="B2920" s="536" t="s">
        <v>7137</v>
      </c>
      <c r="C2920" s="39"/>
      <c r="D2920" s="504" t="s">
        <v>7137</v>
      </c>
      <c r="E2920" s="39" t="s">
        <v>7138</v>
      </c>
      <c r="F2920" s="504" t="s">
        <v>2215</v>
      </c>
      <c r="G2920" s="76" t="s">
        <v>2455</v>
      </c>
      <c r="H2920" s="76">
        <v>7</v>
      </c>
      <c r="I2920" s="39"/>
      <c r="J2920" s="496" t="s">
        <v>2195</v>
      </c>
      <c r="K2920" s="76">
        <v>38</v>
      </c>
      <c r="L2920" s="546" t="s">
        <v>7463</v>
      </c>
      <c r="M2920" s="76" t="s">
        <v>7139</v>
      </c>
    </row>
    <row r="2921" spans="1:13" ht="29.1" hidden="1">
      <c r="A2921" s="496" t="s">
        <v>7462</v>
      </c>
      <c r="B2921" s="536" t="s">
        <v>7140</v>
      </c>
      <c r="C2921" s="39"/>
      <c r="D2921" s="504" t="s">
        <v>7140</v>
      </c>
      <c r="E2921" s="39" t="s">
        <v>7141</v>
      </c>
      <c r="F2921" s="504" t="s">
        <v>2215</v>
      </c>
      <c r="G2921" s="24" t="s">
        <v>7451</v>
      </c>
      <c r="H2921" s="504">
        <v>10</v>
      </c>
      <c r="I2921" s="39"/>
      <c r="J2921" s="496" t="s">
        <v>2195</v>
      </c>
      <c r="K2921" s="504">
        <v>39</v>
      </c>
      <c r="L2921" s="546" t="s">
        <v>7463</v>
      </c>
      <c r="M2921" s="76" t="s">
        <v>7142</v>
      </c>
    </row>
    <row r="2922" spans="1:13" hidden="1">
      <c r="A2922" s="496" t="s">
        <v>7462</v>
      </c>
      <c r="B2922" s="536" t="s">
        <v>7143</v>
      </c>
      <c r="C2922" s="39"/>
      <c r="D2922" s="504" t="s">
        <v>7143</v>
      </c>
      <c r="E2922" s="39" t="s">
        <v>7144</v>
      </c>
      <c r="F2922" s="504" t="s">
        <v>2215</v>
      </c>
      <c r="G2922" s="76" t="s">
        <v>2202</v>
      </c>
      <c r="H2922" s="76">
        <v>8</v>
      </c>
      <c r="I2922" s="39"/>
      <c r="J2922" s="496" t="s">
        <v>2195</v>
      </c>
      <c r="K2922" s="76">
        <v>40</v>
      </c>
      <c r="L2922" s="546" t="s">
        <v>7463</v>
      </c>
      <c r="M2922" s="76" t="s">
        <v>7145</v>
      </c>
    </row>
    <row r="2923" spans="1:13" hidden="1">
      <c r="A2923" s="496" t="s">
        <v>7462</v>
      </c>
      <c r="B2923" s="536" t="s">
        <v>7146</v>
      </c>
      <c r="C2923" s="39"/>
      <c r="D2923" s="504" t="s">
        <v>7146</v>
      </c>
      <c r="E2923" s="39" t="s">
        <v>7147</v>
      </c>
      <c r="F2923" s="504" t="s">
        <v>2215</v>
      </c>
      <c r="G2923" s="76" t="s">
        <v>2202</v>
      </c>
      <c r="H2923" s="76">
        <v>8</v>
      </c>
      <c r="I2923" s="39"/>
      <c r="J2923" s="496" t="s">
        <v>2195</v>
      </c>
      <c r="K2923" s="504">
        <v>41</v>
      </c>
      <c r="L2923" s="546" t="s">
        <v>7463</v>
      </c>
      <c r="M2923" s="76" t="s">
        <v>7148</v>
      </c>
    </row>
    <row r="2924" spans="1:13" hidden="1">
      <c r="A2924" s="496" t="s">
        <v>7462</v>
      </c>
      <c r="B2924" s="536" t="s">
        <v>7149</v>
      </c>
      <c r="C2924" s="39"/>
      <c r="D2924" s="504" t="s">
        <v>7149</v>
      </c>
      <c r="E2924" s="39" t="s">
        <v>7150</v>
      </c>
      <c r="F2924" s="504" t="s">
        <v>2215</v>
      </c>
      <c r="G2924" s="76" t="s">
        <v>2455</v>
      </c>
      <c r="H2924" s="76">
        <v>7</v>
      </c>
      <c r="I2924" s="39"/>
      <c r="J2924" s="496" t="s">
        <v>2195</v>
      </c>
      <c r="K2924" s="76">
        <v>42</v>
      </c>
      <c r="L2924" s="546" t="s">
        <v>7463</v>
      </c>
      <c r="M2924" s="76" t="s">
        <v>7151</v>
      </c>
    </row>
    <row r="2925" spans="1:13" ht="29.1" hidden="1">
      <c r="A2925" s="496" t="s">
        <v>7462</v>
      </c>
      <c r="B2925" s="536" t="s">
        <v>7152</v>
      </c>
      <c r="C2925" s="39"/>
      <c r="D2925" s="504" t="s">
        <v>7152</v>
      </c>
      <c r="E2925" s="39" t="s">
        <v>7153</v>
      </c>
      <c r="F2925" s="504" t="s">
        <v>2215</v>
      </c>
      <c r="G2925" s="24" t="s">
        <v>7451</v>
      </c>
      <c r="H2925" s="504">
        <v>10</v>
      </c>
      <c r="I2925" s="39"/>
      <c r="J2925" s="496" t="s">
        <v>2195</v>
      </c>
      <c r="K2925" s="544">
        <v>43</v>
      </c>
      <c r="L2925" s="546" t="s">
        <v>7463</v>
      </c>
      <c r="M2925" s="76" t="s">
        <v>7154</v>
      </c>
    </row>
    <row r="2926" spans="1:13" hidden="1">
      <c r="A2926" s="496" t="s">
        <v>7462</v>
      </c>
      <c r="B2926" s="536" t="s">
        <v>7155</v>
      </c>
      <c r="C2926" s="39"/>
      <c r="D2926" s="504" t="s">
        <v>7155</v>
      </c>
      <c r="E2926" s="39" t="s">
        <v>7156</v>
      </c>
      <c r="F2926" s="504" t="s">
        <v>2215</v>
      </c>
      <c r="G2926" s="76" t="s">
        <v>2202</v>
      </c>
      <c r="H2926" s="76">
        <v>8</v>
      </c>
      <c r="I2926" s="39"/>
      <c r="J2926" s="496" t="s">
        <v>2195</v>
      </c>
      <c r="K2926" s="504">
        <v>44</v>
      </c>
      <c r="L2926" s="546" t="s">
        <v>7463</v>
      </c>
      <c r="M2926" s="76" t="s">
        <v>7157</v>
      </c>
    </row>
    <row r="2927" spans="1:13" hidden="1">
      <c r="A2927" s="496" t="s">
        <v>7462</v>
      </c>
      <c r="B2927" s="536" t="s">
        <v>7158</v>
      </c>
      <c r="C2927" s="39"/>
      <c r="D2927" s="504" t="s">
        <v>7158</v>
      </c>
      <c r="E2927" s="39" t="s">
        <v>7159</v>
      </c>
      <c r="F2927" s="504" t="s">
        <v>2215</v>
      </c>
      <c r="G2927" s="76" t="s">
        <v>2202</v>
      </c>
      <c r="H2927" s="76">
        <v>8</v>
      </c>
      <c r="I2927" s="39"/>
      <c r="J2927" s="496" t="s">
        <v>2195</v>
      </c>
      <c r="K2927" s="76">
        <v>45</v>
      </c>
      <c r="L2927" s="546" t="s">
        <v>7463</v>
      </c>
      <c r="M2927" s="76" t="s">
        <v>7160</v>
      </c>
    </row>
    <row r="2928" spans="1:13" ht="29.1" hidden="1">
      <c r="A2928" s="496" t="s">
        <v>7462</v>
      </c>
      <c r="B2928" s="536" t="s">
        <v>7161</v>
      </c>
      <c r="C2928" s="39"/>
      <c r="D2928" s="504" t="s">
        <v>7161</v>
      </c>
      <c r="E2928" s="60" t="s">
        <v>7162</v>
      </c>
      <c r="F2928" s="504" t="s">
        <v>2215</v>
      </c>
      <c r="G2928" s="10" t="s">
        <v>7464</v>
      </c>
      <c r="H2928" s="76">
        <v>13</v>
      </c>
      <c r="I2928" s="39"/>
      <c r="J2928" s="496" t="s">
        <v>2195</v>
      </c>
      <c r="K2928" s="504">
        <v>46</v>
      </c>
      <c r="L2928" s="546" t="s">
        <v>7463</v>
      </c>
      <c r="M2928" s="76" t="s">
        <v>7164</v>
      </c>
    </row>
    <row r="2929" spans="1:13" hidden="1">
      <c r="A2929" s="496" t="s">
        <v>7462</v>
      </c>
      <c r="B2929" s="536" t="s">
        <v>7165</v>
      </c>
      <c r="C2929" s="39"/>
      <c r="D2929" s="504" t="s">
        <v>7165</v>
      </c>
      <c r="E2929" s="39" t="s">
        <v>7166</v>
      </c>
      <c r="F2929" s="504" t="s">
        <v>2215</v>
      </c>
      <c r="G2929" s="76" t="s">
        <v>2455</v>
      </c>
      <c r="H2929" s="76">
        <v>4</v>
      </c>
      <c r="I2929" s="39"/>
      <c r="J2929" s="496" t="s">
        <v>2195</v>
      </c>
      <c r="K2929" s="76">
        <v>47</v>
      </c>
      <c r="L2929" s="546" t="s">
        <v>7463</v>
      </c>
      <c r="M2929" s="76" t="s">
        <v>7167</v>
      </c>
    </row>
    <row r="2930" spans="1:13" ht="29.1" hidden="1">
      <c r="A2930" s="496" t="s">
        <v>7462</v>
      </c>
      <c r="B2930" s="536" t="s">
        <v>3822</v>
      </c>
      <c r="C2930" s="39"/>
      <c r="D2930" s="504" t="s">
        <v>3822</v>
      </c>
      <c r="E2930" s="39" t="s">
        <v>3823</v>
      </c>
      <c r="F2930" s="504" t="s">
        <v>2215</v>
      </c>
      <c r="G2930" s="24" t="s">
        <v>7451</v>
      </c>
      <c r="H2930" s="504">
        <v>10</v>
      </c>
      <c r="I2930" s="39"/>
      <c r="J2930" s="496" t="s">
        <v>2195</v>
      </c>
      <c r="K2930" s="504">
        <v>48</v>
      </c>
      <c r="L2930" s="546" t="s">
        <v>7463</v>
      </c>
      <c r="M2930" s="76" t="s">
        <v>7168</v>
      </c>
    </row>
    <row r="2931" spans="1:13" ht="29.1" hidden="1">
      <c r="A2931" s="496" t="s">
        <v>7462</v>
      </c>
      <c r="B2931" s="536" t="s">
        <v>7169</v>
      </c>
      <c r="C2931" s="39"/>
      <c r="D2931" s="504" t="s">
        <v>7169</v>
      </c>
      <c r="E2931" s="39" t="s">
        <v>7170</v>
      </c>
      <c r="F2931" s="504" t="s">
        <v>2215</v>
      </c>
      <c r="G2931" s="10" t="s">
        <v>7464</v>
      </c>
      <c r="H2931" s="76">
        <v>13</v>
      </c>
      <c r="I2931" s="39"/>
      <c r="J2931" s="496" t="s">
        <v>2195</v>
      </c>
      <c r="K2931" s="76">
        <v>49</v>
      </c>
      <c r="L2931" s="546" t="s">
        <v>7463</v>
      </c>
      <c r="M2931" s="76" t="s">
        <v>7171</v>
      </c>
    </row>
    <row r="2932" spans="1:13" ht="29.1" hidden="1">
      <c r="A2932" s="496" t="s">
        <v>7462</v>
      </c>
      <c r="B2932" s="536" t="s">
        <v>4605</v>
      </c>
      <c r="C2932" s="39"/>
      <c r="D2932" s="504" t="s">
        <v>4605</v>
      </c>
      <c r="E2932" s="39" t="s">
        <v>4606</v>
      </c>
      <c r="F2932" s="504" t="s">
        <v>2215</v>
      </c>
      <c r="G2932" s="10" t="s">
        <v>7464</v>
      </c>
      <c r="H2932" s="76">
        <v>13</v>
      </c>
      <c r="I2932" s="39"/>
      <c r="J2932" s="496" t="s">
        <v>2195</v>
      </c>
      <c r="K2932" s="544">
        <v>50</v>
      </c>
      <c r="L2932" s="546" t="s">
        <v>7463</v>
      </c>
      <c r="M2932" s="76" t="s">
        <v>7172</v>
      </c>
    </row>
    <row r="2933" spans="1:13" hidden="1">
      <c r="A2933" s="496" t="s">
        <v>7462</v>
      </c>
      <c r="B2933" s="536" t="s">
        <v>7173</v>
      </c>
      <c r="C2933" s="39"/>
      <c r="D2933" s="504" t="s">
        <v>7173</v>
      </c>
      <c r="E2933" s="39" t="s">
        <v>7174</v>
      </c>
      <c r="F2933" s="504" t="s">
        <v>2215</v>
      </c>
      <c r="G2933" s="76" t="s">
        <v>2455</v>
      </c>
      <c r="H2933" s="76">
        <v>4</v>
      </c>
      <c r="I2933" s="39"/>
      <c r="J2933" s="496" t="s">
        <v>2195</v>
      </c>
      <c r="K2933" s="504">
        <v>51</v>
      </c>
      <c r="L2933" s="546" t="s">
        <v>7463</v>
      </c>
      <c r="M2933" s="76" t="s">
        <v>7175</v>
      </c>
    </row>
    <row r="2934" spans="1:13" ht="29.1" hidden="1">
      <c r="A2934" s="496" t="s">
        <v>7462</v>
      </c>
      <c r="B2934" s="536" t="s">
        <v>7176</v>
      </c>
      <c r="C2934" s="39"/>
      <c r="D2934" s="504" t="s">
        <v>7176</v>
      </c>
      <c r="E2934" s="39" t="s">
        <v>7177</v>
      </c>
      <c r="F2934" s="504" t="s">
        <v>2215</v>
      </c>
      <c r="G2934" s="24" t="s">
        <v>7451</v>
      </c>
      <c r="H2934" s="504">
        <v>10</v>
      </c>
      <c r="I2934" s="39"/>
      <c r="J2934" s="496" t="s">
        <v>2195</v>
      </c>
      <c r="K2934" s="76">
        <v>52</v>
      </c>
      <c r="L2934" s="546" t="s">
        <v>7463</v>
      </c>
      <c r="M2934" s="76" t="s">
        <v>7178</v>
      </c>
    </row>
    <row r="2935" spans="1:13" ht="29.1" hidden="1">
      <c r="A2935" s="496" t="s">
        <v>7462</v>
      </c>
      <c r="B2935" s="536" t="s">
        <v>7179</v>
      </c>
      <c r="C2935" s="39"/>
      <c r="D2935" s="504" t="s">
        <v>7179</v>
      </c>
      <c r="E2935" s="40" t="s">
        <v>7180</v>
      </c>
      <c r="F2935" s="504" t="s">
        <v>2215</v>
      </c>
      <c r="G2935" s="10" t="s">
        <v>7464</v>
      </c>
      <c r="H2935" s="76">
        <v>13</v>
      </c>
      <c r="I2935" s="39"/>
      <c r="J2935" s="496" t="s">
        <v>2195</v>
      </c>
      <c r="K2935" s="504">
        <v>53</v>
      </c>
      <c r="L2935" s="546" t="s">
        <v>7463</v>
      </c>
      <c r="M2935" s="76" t="s">
        <v>7181</v>
      </c>
    </row>
    <row r="2936" spans="1:13" hidden="1">
      <c r="A2936" s="496" t="s">
        <v>7462</v>
      </c>
      <c r="B2936" s="536" t="s">
        <v>7182</v>
      </c>
      <c r="C2936" s="39"/>
      <c r="D2936" s="504" t="s">
        <v>7182</v>
      </c>
      <c r="E2936" s="40" t="s">
        <v>7183</v>
      </c>
      <c r="F2936" s="504" t="s">
        <v>2215</v>
      </c>
      <c r="G2936" s="76" t="s">
        <v>2455</v>
      </c>
      <c r="H2936" s="76">
        <v>4</v>
      </c>
      <c r="I2936" s="39"/>
      <c r="J2936" s="496" t="s">
        <v>2195</v>
      </c>
      <c r="K2936" s="76">
        <v>54</v>
      </c>
      <c r="L2936" s="546" t="s">
        <v>7463</v>
      </c>
      <c r="M2936" s="76" t="s">
        <v>7184</v>
      </c>
    </row>
    <row r="2937" spans="1:13" ht="29.1" hidden="1">
      <c r="A2937" s="496" t="s">
        <v>7462</v>
      </c>
      <c r="B2937" s="536"/>
      <c r="C2937" s="39"/>
      <c r="D2937" s="504"/>
      <c r="E2937" s="39" t="s">
        <v>7452</v>
      </c>
      <c r="F2937" s="504" t="s">
        <v>2215</v>
      </c>
      <c r="G2937" s="10" t="s">
        <v>7464</v>
      </c>
      <c r="H2937" s="76">
        <v>13</v>
      </c>
      <c r="I2937" s="39"/>
      <c r="J2937" s="496" t="s">
        <v>2195</v>
      </c>
      <c r="K2937" s="504">
        <v>55</v>
      </c>
      <c r="L2937" s="546" t="s">
        <v>7463</v>
      </c>
      <c r="M2937" s="76" t="s">
        <v>7187</v>
      </c>
    </row>
    <row r="2938" spans="1:13" hidden="1">
      <c r="A2938" s="496" t="s">
        <v>7462</v>
      </c>
      <c r="B2938" s="536"/>
      <c r="C2938" s="39"/>
      <c r="D2938" s="504"/>
      <c r="E2938" s="39" t="s">
        <v>7453</v>
      </c>
      <c r="F2938" s="504" t="s">
        <v>2215</v>
      </c>
      <c r="G2938" s="76" t="s">
        <v>2455</v>
      </c>
      <c r="H2938" s="76">
        <v>4</v>
      </c>
      <c r="I2938" s="39"/>
      <c r="J2938" s="496" t="s">
        <v>2195</v>
      </c>
      <c r="K2938" s="76">
        <v>56</v>
      </c>
      <c r="L2938" s="546" t="s">
        <v>7463</v>
      </c>
      <c r="M2938" s="76" t="s">
        <v>7190</v>
      </c>
    </row>
    <row r="2939" spans="1:13" ht="29.1" hidden="1">
      <c r="A2939" s="496" t="s">
        <v>7462</v>
      </c>
      <c r="B2939" s="536"/>
      <c r="C2939" s="39"/>
      <c r="D2939" s="504"/>
      <c r="E2939" s="40" t="s">
        <v>7191</v>
      </c>
      <c r="F2939" s="504" t="s">
        <v>2215</v>
      </c>
      <c r="G2939" s="10" t="s">
        <v>7464</v>
      </c>
      <c r="H2939" s="76">
        <v>13</v>
      </c>
      <c r="I2939" s="39"/>
      <c r="J2939" s="496" t="s">
        <v>2195</v>
      </c>
      <c r="K2939" s="544">
        <v>57</v>
      </c>
      <c r="L2939" s="546" t="s">
        <v>7463</v>
      </c>
      <c r="M2939" s="76" t="s">
        <v>7192</v>
      </c>
    </row>
    <row r="2940" spans="1:13" hidden="1">
      <c r="A2940" s="496" t="s">
        <v>7462</v>
      </c>
      <c r="B2940" s="536"/>
      <c r="C2940" s="39"/>
      <c r="D2940" s="504"/>
      <c r="E2940" s="40" t="s">
        <v>7193</v>
      </c>
      <c r="F2940" s="504" t="s">
        <v>2215</v>
      </c>
      <c r="G2940" s="76" t="s">
        <v>2455</v>
      </c>
      <c r="H2940" s="76">
        <v>4</v>
      </c>
      <c r="I2940" s="39"/>
      <c r="J2940" s="496" t="s">
        <v>2195</v>
      </c>
      <c r="K2940" s="504">
        <v>58</v>
      </c>
      <c r="L2940" s="546" t="s">
        <v>7463</v>
      </c>
      <c r="M2940" s="76" t="s">
        <v>7194</v>
      </c>
    </row>
    <row r="2941" spans="1:13" ht="29.1" hidden="1">
      <c r="A2941" s="496" t="s">
        <v>7462</v>
      </c>
      <c r="B2941" s="536" t="s">
        <v>7195</v>
      </c>
      <c r="C2941" s="39"/>
      <c r="D2941" s="504" t="s">
        <v>7195</v>
      </c>
      <c r="E2941" s="39" t="s">
        <v>7196</v>
      </c>
      <c r="F2941" s="504" t="s">
        <v>2215</v>
      </c>
      <c r="G2941" s="24" t="s">
        <v>7451</v>
      </c>
      <c r="H2941" s="504">
        <v>10</v>
      </c>
      <c r="I2941" s="39"/>
      <c r="J2941" s="496" t="s">
        <v>2195</v>
      </c>
      <c r="K2941" s="76">
        <v>59</v>
      </c>
      <c r="L2941" s="546" t="s">
        <v>7463</v>
      </c>
      <c r="M2941" s="76" t="s">
        <v>7197</v>
      </c>
    </row>
    <row r="2942" spans="1:13" ht="29.1" hidden="1">
      <c r="A2942" s="496" t="s">
        <v>7462</v>
      </c>
      <c r="B2942" s="536" t="s">
        <v>7198</v>
      </c>
      <c r="C2942" s="39"/>
      <c r="D2942" s="504" t="s">
        <v>7198</v>
      </c>
      <c r="E2942" s="39" t="s">
        <v>7199</v>
      </c>
      <c r="F2942" s="504" t="s">
        <v>2215</v>
      </c>
      <c r="G2942" s="10" t="s">
        <v>7464</v>
      </c>
      <c r="H2942" s="76">
        <v>13</v>
      </c>
      <c r="I2942" s="39"/>
      <c r="J2942" s="496" t="s">
        <v>2195</v>
      </c>
      <c r="K2942" s="504">
        <v>60</v>
      </c>
      <c r="L2942" s="546" t="s">
        <v>7463</v>
      </c>
      <c r="M2942" s="76" t="s">
        <v>7200</v>
      </c>
    </row>
    <row r="2943" spans="1:13" hidden="1">
      <c r="A2943" s="496" t="s">
        <v>7462</v>
      </c>
      <c r="B2943" s="536" t="s">
        <v>7201</v>
      </c>
      <c r="C2943" s="39"/>
      <c r="D2943" s="504" t="s">
        <v>7201</v>
      </c>
      <c r="E2943" s="39" t="s">
        <v>7202</v>
      </c>
      <c r="F2943" s="504" t="s">
        <v>2215</v>
      </c>
      <c r="G2943" s="76" t="s">
        <v>2455</v>
      </c>
      <c r="H2943" s="76">
        <v>4</v>
      </c>
      <c r="I2943" s="39"/>
      <c r="J2943" s="496" t="s">
        <v>2195</v>
      </c>
      <c r="K2943" s="76">
        <v>61</v>
      </c>
      <c r="L2943" s="546" t="s">
        <v>7463</v>
      </c>
      <c r="M2943" s="76" t="s">
        <v>7203</v>
      </c>
    </row>
    <row r="2944" spans="1:13" hidden="1">
      <c r="A2944" s="496" t="s">
        <v>7462</v>
      </c>
      <c r="B2944" s="536" t="s">
        <v>7204</v>
      </c>
      <c r="C2944" s="39"/>
      <c r="D2944" s="504" t="s">
        <v>7204</v>
      </c>
      <c r="E2944" s="39" t="s">
        <v>7205</v>
      </c>
      <c r="F2944" s="504" t="s">
        <v>2215</v>
      </c>
      <c r="G2944" s="76" t="s">
        <v>2455</v>
      </c>
      <c r="H2944" s="76">
        <v>4</v>
      </c>
      <c r="I2944" s="39"/>
      <c r="J2944" s="496" t="s">
        <v>2195</v>
      </c>
      <c r="K2944" s="504">
        <v>62</v>
      </c>
      <c r="L2944" s="546" t="s">
        <v>7463</v>
      </c>
      <c r="M2944" s="76" t="s">
        <v>7206</v>
      </c>
    </row>
    <row r="2945" spans="1:13" ht="29.1" hidden="1">
      <c r="A2945" s="496" t="s">
        <v>7462</v>
      </c>
      <c r="B2945" s="536"/>
      <c r="C2945" s="39"/>
      <c r="D2945" s="504"/>
      <c r="E2945" s="39" t="s">
        <v>7207</v>
      </c>
      <c r="F2945" s="504" t="s">
        <v>2215</v>
      </c>
      <c r="G2945" s="24" t="s">
        <v>7451</v>
      </c>
      <c r="H2945" s="504">
        <v>10</v>
      </c>
      <c r="I2945" s="39"/>
      <c r="J2945" s="496" t="s">
        <v>2195</v>
      </c>
      <c r="K2945" s="76">
        <v>63</v>
      </c>
      <c r="L2945" s="546" t="s">
        <v>7463</v>
      </c>
      <c r="M2945" s="76" t="s">
        <v>7208</v>
      </c>
    </row>
    <row r="2946" spans="1:13" hidden="1">
      <c r="A2946" s="496" t="s">
        <v>7462</v>
      </c>
      <c r="B2946" s="536"/>
      <c r="C2946" s="39"/>
      <c r="D2946" s="504"/>
      <c r="E2946" s="39" t="s">
        <v>7209</v>
      </c>
      <c r="F2946" s="504" t="s">
        <v>2215</v>
      </c>
      <c r="G2946" s="76" t="s">
        <v>2455</v>
      </c>
      <c r="H2946" s="76">
        <v>2</v>
      </c>
      <c r="I2946" s="39"/>
      <c r="J2946" s="496" t="s">
        <v>2195</v>
      </c>
      <c r="K2946" s="544">
        <v>64</v>
      </c>
      <c r="L2946" s="546" t="s">
        <v>7463</v>
      </c>
      <c r="M2946" s="76" t="s">
        <v>7210</v>
      </c>
    </row>
    <row r="2947" spans="1:13" ht="29.1" hidden="1">
      <c r="A2947" s="496" t="s">
        <v>7462</v>
      </c>
      <c r="B2947" s="536" t="s">
        <v>7211</v>
      </c>
      <c r="C2947" s="39"/>
      <c r="D2947" s="504" t="s">
        <v>7211</v>
      </c>
      <c r="E2947" s="39" t="s">
        <v>7212</v>
      </c>
      <c r="F2947" s="504" t="s">
        <v>2215</v>
      </c>
      <c r="G2947" s="24" t="s">
        <v>7451</v>
      </c>
      <c r="H2947" s="504">
        <v>10</v>
      </c>
      <c r="I2947" s="39"/>
      <c r="J2947" s="496" t="s">
        <v>2195</v>
      </c>
      <c r="K2947" s="504">
        <v>65</v>
      </c>
      <c r="L2947" s="546" t="s">
        <v>7463</v>
      </c>
      <c r="M2947" s="76" t="s">
        <v>7213</v>
      </c>
    </row>
    <row r="2948" spans="1:13" hidden="1">
      <c r="A2948" s="496" t="s">
        <v>7462</v>
      </c>
      <c r="B2948" s="536" t="s">
        <v>7214</v>
      </c>
      <c r="C2948" s="39"/>
      <c r="D2948" s="504" t="s">
        <v>7214</v>
      </c>
      <c r="E2948" s="39" t="s">
        <v>7215</v>
      </c>
      <c r="F2948" s="504" t="s">
        <v>2215</v>
      </c>
      <c r="G2948" s="76" t="s">
        <v>2455</v>
      </c>
      <c r="H2948" s="76">
        <v>2</v>
      </c>
      <c r="I2948" s="39"/>
      <c r="J2948" s="496" t="s">
        <v>2195</v>
      </c>
      <c r="K2948" s="76">
        <v>66</v>
      </c>
      <c r="L2948" s="546" t="s">
        <v>7463</v>
      </c>
      <c r="M2948" s="76" t="s">
        <v>7216</v>
      </c>
    </row>
    <row r="2949" spans="1:13" ht="29.1" hidden="1">
      <c r="A2949" s="496" t="s">
        <v>7462</v>
      </c>
      <c r="B2949" s="536" t="s">
        <v>7217</v>
      </c>
      <c r="C2949" s="39"/>
      <c r="D2949" s="504" t="s">
        <v>7217</v>
      </c>
      <c r="E2949" s="39" t="s">
        <v>7218</v>
      </c>
      <c r="F2949" s="504" t="s">
        <v>2215</v>
      </c>
      <c r="G2949" s="24" t="s">
        <v>7451</v>
      </c>
      <c r="H2949" s="504">
        <v>10</v>
      </c>
      <c r="I2949" s="39"/>
      <c r="J2949" s="496" t="s">
        <v>2195</v>
      </c>
      <c r="K2949" s="504">
        <v>67</v>
      </c>
      <c r="L2949" s="546" t="s">
        <v>7463</v>
      </c>
      <c r="M2949" s="76" t="s">
        <v>7219</v>
      </c>
    </row>
    <row r="2950" spans="1:13" hidden="1">
      <c r="A2950" s="496" t="s">
        <v>7462</v>
      </c>
      <c r="B2950" s="536" t="s">
        <v>7220</v>
      </c>
      <c r="C2950" s="39"/>
      <c r="D2950" s="504" t="s">
        <v>7220</v>
      </c>
      <c r="E2950" s="39" t="s">
        <v>7221</v>
      </c>
      <c r="F2950" s="504" t="s">
        <v>2215</v>
      </c>
      <c r="G2950" s="76" t="s">
        <v>2455</v>
      </c>
      <c r="H2950" s="76">
        <v>2</v>
      </c>
      <c r="I2950" s="39"/>
      <c r="J2950" s="496" t="s">
        <v>2195</v>
      </c>
      <c r="K2950" s="76">
        <v>68</v>
      </c>
      <c r="L2950" s="546" t="s">
        <v>7463</v>
      </c>
      <c r="M2950" s="76" t="s">
        <v>7222</v>
      </c>
    </row>
    <row r="2951" spans="1:13" ht="29.1" hidden="1">
      <c r="A2951" s="496" t="s">
        <v>7462</v>
      </c>
      <c r="B2951" s="536" t="s">
        <v>7223</v>
      </c>
      <c r="C2951" s="39"/>
      <c r="D2951" s="504" t="s">
        <v>7223</v>
      </c>
      <c r="E2951" s="39" t="s">
        <v>7224</v>
      </c>
      <c r="F2951" s="504" t="s">
        <v>2215</v>
      </c>
      <c r="G2951" s="24" t="s">
        <v>7451</v>
      </c>
      <c r="H2951" s="504">
        <v>10</v>
      </c>
      <c r="I2951" s="39"/>
      <c r="J2951" s="496" t="s">
        <v>2195</v>
      </c>
      <c r="K2951" s="504">
        <v>69</v>
      </c>
      <c r="L2951" s="546" t="s">
        <v>7463</v>
      </c>
      <c r="M2951" s="76" t="s">
        <v>7225</v>
      </c>
    </row>
    <row r="2952" spans="1:13" hidden="1">
      <c r="A2952" s="496" t="s">
        <v>7462</v>
      </c>
      <c r="B2952" s="536" t="s">
        <v>7226</v>
      </c>
      <c r="C2952" s="39"/>
      <c r="D2952" s="504" t="s">
        <v>7226</v>
      </c>
      <c r="E2952" s="39" t="s">
        <v>7227</v>
      </c>
      <c r="F2952" s="504" t="s">
        <v>2215</v>
      </c>
      <c r="G2952" s="76" t="s">
        <v>2455</v>
      </c>
      <c r="H2952" s="76">
        <v>2</v>
      </c>
      <c r="I2952" s="39"/>
      <c r="J2952" s="496" t="s">
        <v>2195</v>
      </c>
      <c r="K2952" s="76">
        <v>70</v>
      </c>
      <c r="L2952" s="546" t="s">
        <v>7463</v>
      </c>
      <c r="M2952" s="76" t="s">
        <v>7228</v>
      </c>
    </row>
    <row r="2953" spans="1:13" hidden="1">
      <c r="A2953" s="496" t="s">
        <v>7462</v>
      </c>
      <c r="B2953" s="536" t="s">
        <v>7454</v>
      </c>
      <c r="C2953" s="39"/>
      <c r="D2953" s="504" t="s">
        <v>7454</v>
      </c>
      <c r="E2953" s="39" t="s">
        <v>7455</v>
      </c>
      <c r="F2953" s="504" t="s">
        <v>2215</v>
      </c>
      <c r="G2953" s="76" t="s">
        <v>2202</v>
      </c>
      <c r="H2953" s="76">
        <v>5</v>
      </c>
      <c r="I2953" s="39"/>
      <c r="J2953" s="496" t="s">
        <v>2195</v>
      </c>
      <c r="K2953" s="544">
        <v>71</v>
      </c>
      <c r="L2953" s="546" t="s">
        <v>7463</v>
      </c>
      <c r="M2953" s="76" t="s">
        <v>7231</v>
      </c>
    </row>
    <row r="2954" spans="1:13" hidden="1">
      <c r="A2954" s="496" t="s">
        <v>7462</v>
      </c>
      <c r="B2954" s="536" t="s">
        <v>7456</v>
      </c>
      <c r="C2954" s="39"/>
      <c r="D2954" s="504" t="s">
        <v>7456</v>
      </c>
      <c r="E2954" s="39" t="s">
        <v>7457</v>
      </c>
      <c r="F2954" s="504" t="s">
        <v>2215</v>
      </c>
      <c r="G2954" s="76" t="s">
        <v>2202</v>
      </c>
      <c r="H2954" s="76">
        <v>5</v>
      </c>
      <c r="I2954" s="39"/>
      <c r="J2954" s="496" t="s">
        <v>2195</v>
      </c>
      <c r="K2954" s="504">
        <v>72</v>
      </c>
      <c r="L2954" s="546" t="s">
        <v>7463</v>
      </c>
      <c r="M2954" s="76" t="s">
        <v>7234</v>
      </c>
    </row>
    <row r="2955" spans="1:13" hidden="1">
      <c r="A2955" s="496" t="s">
        <v>7462</v>
      </c>
      <c r="B2955" s="536"/>
      <c r="C2955" s="39"/>
      <c r="D2955" s="504"/>
      <c r="E2955" s="60" t="s">
        <v>7235</v>
      </c>
      <c r="F2955" s="504" t="s">
        <v>2215</v>
      </c>
      <c r="G2955" s="76" t="s">
        <v>2202</v>
      </c>
      <c r="H2955" s="76">
        <v>1</v>
      </c>
      <c r="I2955" s="39"/>
      <c r="J2955" s="496" t="s">
        <v>2195</v>
      </c>
      <c r="K2955" s="76">
        <v>73</v>
      </c>
      <c r="L2955" s="546" t="s">
        <v>7463</v>
      </c>
      <c r="M2955" s="76" t="s">
        <v>7236</v>
      </c>
    </row>
    <row r="2956" spans="1:13" hidden="1">
      <c r="A2956" s="496" t="s">
        <v>7462</v>
      </c>
      <c r="B2956" s="536" t="s">
        <v>7237</v>
      </c>
      <c r="C2956" s="39"/>
      <c r="D2956" s="504" t="s">
        <v>7237</v>
      </c>
      <c r="E2956" s="39" t="s">
        <v>7238</v>
      </c>
      <c r="F2956" s="504" t="s">
        <v>2215</v>
      </c>
      <c r="G2956" s="76" t="s">
        <v>2202</v>
      </c>
      <c r="H2956" s="76">
        <v>19</v>
      </c>
      <c r="I2956" s="39"/>
      <c r="J2956" s="496" t="s">
        <v>2195</v>
      </c>
      <c r="K2956" s="504">
        <v>74</v>
      </c>
      <c r="L2956" s="546" t="s">
        <v>7463</v>
      </c>
      <c r="M2956" s="76" t="s">
        <v>7239</v>
      </c>
    </row>
    <row r="2957" spans="1:13" hidden="1">
      <c r="A2957" s="496" t="s">
        <v>7462</v>
      </c>
      <c r="B2957" s="536" t="s">
        <v>7240</v>
      </c>
      <c r="C2957" s="39"/>
      <c r="D2957" s="504" t="s">
        <v>7240</v>
      </c>
      <c r="E2957" s="40" t="s">
        <v>7241</v>
      </c>
      <c r="F2957" s="504" t="s">
        <v>2215</v>
      </c>
      <c r="G2957" s="76" t="s">
        <v>2202</v>
      </c>
      <c r="H2957" s="76">
        <v>4</v>
      </c>
      <c r="I2957" s="39"/>
      <c r="J2957" s="496" t="s">
        <v>2195</v>
      </c>
      <c r="K2957" s="76">
        <v>75</v>
      </c>
      <c r="L2957" s="546" t="s">
        <v>7463</v>
      </c>
      <c r="M2957" s="76" t="s">
        <v>7242</v>
      </c>
    </row>
    <row r="2958" spans="1:13" hidden="1">
      <c r="A2958" s="496" t="s">
        <v>7462</v>
      </c>
      <c r="B2958" s="536" t="s">
        <v>7243</v>
      </c>
      <c r="C2958" s="39"/>
      <c r="D2958" s="504" t="s">
        <v>7243</v>
      </c>
      <c r="E2958" s="39" t="s">
        <v>7244</v>
      </c>
      <c r="F2958" s="504" t="s">
        <v>2215</v>
      </c>
      <c r="G2958" s="76" t="s">
        <v>2202</v>
      </c>
      <c r="H2958" s="76">
        <v>2</v>
      </c>
      <c r="I2958" s="39"/>
      <c r="J2958" s="496" t="s">
        <v>2195</v>
      </c>
      <c r="K2958" s="504">
        <v>76</v>
      </c>
      <c r="L2958" s="546" t="s">
        <v>7463</v>
      </c>
      <c r="M2958" s="76" t="s">
        <v>7245</v>
      </c>
    </row>
    <row r="2959" spans="1:13" hidden="1">
      <c r="A2959" s="496" t="s">
        <v>7462</v>
      </c>
      <c r="B2959" s="536" t="s">
        <v>7246</v>
      </c>
      <c r="C2959" s="39"/>
      <c r="D2959" s="504" t="s">
        <v>7246</v>
      </c>
      <c r="E2959" s="39" t="s">
        <v>7247</v>
      </c>
      <c r="F2959" s="504" t="s">
        <v>2215</v>
      </c>
      <c r="G2959" s="76" t="s">
        <v>2202</v>
      </c>
      <c r="H2959" s="76">
        <v>19</v>
      </c>
      <c r="I2959" s="39"/>
      <c r="J2959" s="496" t="s">
        <v>2195</v>
      </c>
      <c r="K2959" s="76">
        <v>77</v>
      </c>
      <c r="L2959" s="546" t="s">
        <v>7463</v>
      </c>
      <c r="M2959" s="76" t="s">
        <v>7248</v>
      </c>
    </row>
    <row r="2960" spans="1:13" hidden="1">
      <c r="A2960" s="496" t="s">
        <v>7462</v>
      </c>
      <c r="B2960" s="536" t="s">
        <v>7249</v>
      </c>
      <c r="C2960" s="39"/>
      <c r="D2960" s="504" t="s">
        <v>7249</v>
      </c>
      <c r="E2960" s="40" t="s">
        <v>7250</v>
      </c>
      <c r="F2960" s="504" t="s">
        <v>2215</v>
      </c>
      <c r="G2960" s="76" t="s">
        <v>2202</v>
      </c>
      <c r="H2960" s="76">
        <v>4</v>
      </c>
      <c r="I2960" s="39"/>
      <c r="J2960" s="496" t="s">
        <v>2195</v>
      </c>
      <c r="K2960" s="544">
        <v>78</v>
      </c>
      <c r="L2960" s="546" t="s">
        <v>7463</v>
      </c>
      <c r="M2960" s="76" t="s">
        <v>7251</v>
      </c>
    </row>
    <row r="2961" spans="1:13" hidden="1">
      <c r="A2961" s="496" t="s">
        <v>7462</v>
      </c>
      <c r="B2961" s="536" t="s">
        <v>7252</v>
      </c>
      <c r="C2961" s="39"/>
      <c r="D2961" s="504" t="s">
        <v>7252</v>
      </c>
      <c r="E2961" s="39" t="s">
        <v>7253</v>
      </c>
      <c r="F2961" s="504" t="s">
        <v>2215</v>
      </c>
      <c r="G2961" s="76" t="s">
        <v>2202</v>
      </c>
      <c r="H2961" s="76">
        <v>2</v>
      </c>
      <c r="I2961" s="39"/>
      <c r="J2961" s="496" t="s">
        <v>2195</v>
      </c>
      <c r="K2961" s="504">
        <v>79</v>
      </c>
      <c r="L2961" s="546" t="s">
        <v>7463</v>
      </c>
      <c r="M2961" s="76" t="s">
        <v>7254</v>
      </c>
    </row>
    <row r="2962" spans="1:13" hidden="1">
      <c r="A2962" s="496" t="s">
        <v>7462</v>
      </c>
      <c r="B2962" s="536" t="s">
        <v>7255</v>
      </c>
      <c r="C2962" s="39"/>
      <c r="D2962" s="504" t="s">
        <v>7255</v>
      </c>
      <c r="E2962" s="39" t="s">
        <v>7256</v>
      </c>
      <c r="F2962" s="504" t="s">
        <v>2215</v>
      </c>
      <c r="G2962" s="76" t="s">
        <v>2202</v>
      </c>
      <c r="H2962" s="76">
        <v>19</v>
      </c>
      <c r="I2962" s="39"/>
      <c r="J2962" s="496" t="s">
        <v>2195</v>
      </c>
      <c r="K2962" s="76">
        <v>80</v>
      </c>
      <c r="L2962" s="546" t="s">
        <v>7463</v>
      </c>
      <c r="M2962" s="76" t="s">
        <v>7257</v>
      </c>
    </row>
    <row r="2963" spans="1:13" hidden="1">
      <c r="A2963" s="496" t="s">
        <v>7462</v>
      </c>
      <c r="B2963" s="536" t="s">
        <v>7258</v>
      </c>
      <c r="C2963" s="39"/>
      <c r="D2963" s="504" t="s">
        <v>7258</v>
      </c>
      <c r="E2963" s="40" t="s">
        <v>7259</v>
      </c>
      <c r="F2963" s="504" t="s">
        <v>2215</v>
      </c>
      <c r="G2963" s="76" t="s">
        <v>2202</v>
      </c>
      <c r="H2963" s="76">
        <v>4</v>
      </c>
      <c r="I2963" s="39"/>
      <c r="J2963" s="496" t="s">
        <v>2195</v>
      </c>
      <c r="K2963" s="504">
        <v>81</v>
      </c>
      <c r="L2963" s="546" t="s">
        <v>7463</v>
      </c>
      <c r="M2963" s="76" t="s">
        <v>7260</v>
      </c>
    </row>
    <row r="2964" spans="1:13" hidden="1">
      <c r="A2964" s="496" t="s">
        <v>7462</v>
      </c>
      <c r="B2964" s="536" t="s">
        <v>7261</v>
      </c>
      <c r="C2964" s="39"/>
      <c r="D2964" s="504" t="s">
        <v>7261</v>
      </c>
      <c r="E2964" s="39" t="s">
        <v>7262</v>
      </c>
      <c r="F2964" s="504" t="s">
        <v>2215</v>
      </c>
      <c r="G2964" s="76" t="s">
        <v>2202</v>
      </c>
      <c r="H2964" s="76">
        <v>2</v>
      </c>
      <c r="I2964" s="39"/>
      <c r="J2964" s="496" t="s">
        <v>2195</v>
      </c>
      <c r="K2964" s="76">
        <v>82</v>
      </c>
      <c r="L2964" s="546" t="s">
        <v>7463</v>
      </c>
      <c r="M2964" s="76" t="s">
        <v>7263</v>
      </c>
    </row>
    <row r="2965" spans="1:13" ht="29.1" hidden="1">
      <c r="A2965" s="496" t="s">
        <v>7462</v>
      </c>
      <c r="B2965" s="536" t="s">
        <v>7264</v>
      </c>
      <c r="C2965" s="39"/>
      <c r="D2965" s="504" t="s">
        <v>7264</v>
      </c>
      <c r="E2965" s="39" t="s">
        <v>7265</v>
      </c>
      <c r="F2965" s="504" t="s">
        <v>2215</v>
      </c>
      <c r="G2965" s="24" t="s">
        <v>7451</v>
      </c>
      <c r="H2965" s="504">
        <v>10</v>
      </c>
      <c r="I2965" s="39"/>
      <c r="J2965" s="496" t="s">
        <v>2195</v>
      </c>
      <c r="K2965" s="504">
        <v>83</v>
      </c>
      <c r="L2965" s="546" t="s">
        <v>7463</v>
      </c>
      <c r="M2965" s="76" t="s">
        <v>7266</v>
      </c>
    </row>
    <row r="2966" spans="1:13" hidden="1">
      <c r="A2966" s="496" t="s">
        <v>7462</v>
      </c>
      <c r="B2966" s="536" t="s">
        <v>7267</v>
      </c>
      <c r="C2966" s="39"/>
      <c r="D2966" s="504" t="s">
        <v>7267</v>
      </c>
      <c r="E2966" s="39" t="s">
        <v>7268</v>
      </c>
      <c r="F2966" s="504" t="s">
        <v>2215</v>
      </c>
      <c r="G2966" s="76" t="s">
        <v>2202</v>
      </c>
      <c r="H2966" s="76">
        <v>1</v>
      </c>
      <c r="I2966" s="39"/>
      <c r="J2966" s="496" t="s">
        <v>2195</v>
      </c>
      <c r="K2966" s="76">
        <v>84</v>
      </c>
      <c r="L2966" s="546" t="s">
        <v>7463</v>
      </c>
      <c r="M2966" s="76" t="s">
        <v>7269</v>
      </c>
    </row>
    <row r="2967" spans="1:13" hidden="1">
      <c r="A2967" s="496" t="s">
        <v>7462</v>
      </c>
      <c r="B2967" s="536" t="s">
        <v>7270</v>
      </c>
      <c r="C2967" s="39"/>
      <c r="D2967" s="504" t="s">
        <v>7270</v>
      </c>
      <c r="E2967" s="39" t="s">
        <v>7271</v>
      </c>
      <c r="F2967" s="504" t="s">
        <v>2215</v>
      </c>
      <c r="G2967" s="76" t="s">
        <v>2455</v>
      </c>
      <c r="H2967" s="76">
        <v>1</v>
      </c>
      <c r="I2967" s="39"/>
      <c r="J2967" s="496" t="s">
        <v>2195</v>
      </c>
      <c r="K2967" s="544">
        <v>85</v>
      </c>
      <c r="L2967" s="546" t="s">
        <v>7463</v>
      </c>
      <c r="M2967" s="76" t="s">
        <v>7272</v>
      </c>
    </row>
    <row r="2968" spans="1:13" ht="29.1" hidden="1">
      <c r="A2968" s="496" t="s">
        <v>7462</v>
      </c>
      <c r="B2968" s="536" t="s">
        <v>7273</v>
      </c>
      <c r="C2968" s="39"/>
      <c r="D2968" s="504" t="s">
        <v>7273</v>
      </c>
      <c r="E2968" s="39" t="s">
        <v>7274</v>
      </c>
      <c r="F2968" s="504" t="s">
        <v>2215</v>
      </c>
      <c r="G2968" s="10" t="s">
        <v>7464</v>
      </c>
      <c r="H2968" s="76">
        <v>19</v>
      </c>
      <c r="I2968" s="39"/>
      <c r="J2968" s="496" t="s">
        <v>2195</v>
      </c>
      <c r="K2968" s="504">
        <v>86</v>
      </c>
      <c r="L2968" s="546" t="s">
        <v>7463</v>
      </c>
      <c r="M2968" s="76" t="s">
        <v>7276</v>
      </c>
    </row>
    <row r="2969" spans="1:13" ht="29.1" hidden="1">
      <c r="A2969" s="496" t="s">
        <v>7462</v>
      </c>
      <c r="B2969" s="536" t="s">
        <v>7277</v>
      </c>
      <c r="C2969" s="39"/>
      <c r="D2969" s="504" t="s">
        <v>7277</v>
      </c>
      <c r="E2969" s="39" t="s">
        <v>7278</v>
      </c>
      <c r="F2969" s="76" t="s">
        <v>2193</v>
      </c>
      <c r="G2969" s="10" t="s">
        <v>7464</v>
      </c>
      <c r="H2969" s="76">
        <v>19</v>
      </c>
      <c r="I2969" s="39"/>
      <c r="J2969" s="496" t="s">
        <v>2195</v>
      </c>
      <c r="K2969" s="76">
        <v>87</v>
      </c>
      <c r="L2969" s="546" t="s">
        <v>7463</v>
      </c>
      <c r="M2969" s="76" t="s">
        <v>7279</v>
      </c>
    </row>
    <row r="2970" spans="1:13" ht="29.1" hidden="1">
      <c r="A2970" s="496" t="s">
        <v>7462</v>
      </c>
      <c r="B2970" s="536" t="s">
        <v>7280</v>
      </c>
      <c r="C2970" s="39"/>
      <c r="D2970" s="504" t="s">
        <v>7280</v>
      </c>
      <c r="E2970" s="39" t="s">
        <v>7281</v>
      </c>
      <c r="F2970" s="504" t="s">
        <v>2193</v>
      </c>
      <c r="G2970" s="10" t="s">
        <v>7464</v>
      </c>
      <c r="H2970" s="76">
        <v>19</v>
      </c>
      <c r="I2970" s="39"/>
      <c r="J2970" s="496" t="s">
        <v>2195</v>
      </c>
      <c r="K2970" s="504">
        <v>88</v>
      </c>
      <c r="L2970" s="546" t="s">
        <v>7463</v>
      </c>
      <c r="M2970" s="76" t="s">
        <v>7282</v>
      </c>
    </row>
    <row r="2971" spans="1:13" ht="29.1" hidden="1">
      <c r="A2971" s="496" t="s">
        <v>7462</v>
      </c>
      <c r="B2971" s="536" t="s">
        <v>7283</v>
      </c>
      <c r="C2971" s="39"/>
      <c r="D2971" s="504" t="s">
        <v>7283</v>
      </c>
      <c r="E2971" s="39" t="s">
        <v>7284</v>
      </c>
      <c r="F2971" s="504" t="s">
        <v>2193</v>
      </c>
      <c r="G2971" s="10" t="s">
        <v>7464</v>
      </c>
      <c r="H2971" s="76">
        <v>19</v>
      </c>
      <c r="I2971" s="39"/>
      <c r="J2971" s="496" t="s">
        <v>2195</v>
      </c>
      <c r="K2971" s="76">
        <v>89</v>
      </c>
      <c r="L2971" s="546" t="s">
        <v>7463</v>
      </c>
      <c r="M2971" s="76" t="s">
        <v>7285</v>
      </c>
    </row>
    <row r="2972" spans="1:13" hidden="1">
      <c r="A2972" s="496" t="s">
        <v>7462</v>
      </c>
      <c r="B2972" s="536" t="s">
        <v>7286</v>
      </c>
      <c r="C2972" s="39"/>
      <c r="D2972" s="504" t="s">
        <v>7286</v>
      </c>
      <c r="E2972" s="39" t="s">
        <v>7287</v>
      </c>
      <c r="F2972" s="504" t="s">
        <v>2193</v>
      </c>
      <c r="G2972" s="76" t="s">
        <v>2202</v>
      </c>
      <c r="H2972" s="76">
        <v>4</v>
      </c>
      <c r="I2972" s="39"/>
      <c r="J2972" s="496" t="s">
        <v>2195</v>
      </c>
      <c r="K2972" s="504">
        <v>90</v>
      </c>
      <c r="L2972" s="546" t="s">
        <v>7463</v>
      </c>
      <c r="M2972" s="76" t="s">
        <v>7288</v>
      </c>
    </row>
    <row r="2973" spans="1:13" ht="29.1" hidden="1">
      <c r="A2973" s="496" t="s">
        <v>7462</v>
      </c>
      <c r="B2973" s="536" t="s">
        <v>7289</v>
      </c>
      <c r="C2973" s="39"/>
      <c r="D2973" s="504" t="s">
        <v>7289</v>
      </c>
      <c r="E2973" s="39" t="s">
        <v>7290</v>
      </c>
      <c r="F2973" s="504" t="s">
        <v>2215</v>
      </c>
      <c r="G2973" s="10" t="s">
        <v>7464</v>
      </c>
      <c r="H2973" s="76">
        <v>19</v>
      </c>
      <c r="I2973" s="39"/>
      <c r="J2973" s="496" t="s">
        <v>2195</v>
      </c>
      <c r="K2973" s="76">
        <v>91</v>
      </c>
      <c r="L2973" s="546" t="s">
        <v>7463</v>
      </c>
      <c r="M2973" s="76" t="s">
        <v>7291</v>
      </c>
    </row>
    <row r="2974" spans="1:13" ht="29.1" hidden="1">
      <c r="A2974" s="496" t="s">
        <v>7462</v>
      </c>
      <c r="B2974" s="536" t="s">
        <v>7292</v>
      </c>
      <c r="C2974" s="39"/>
      <c r="D2974" s="504" t="s">
        <v>7292</v>
      </c>
      <c r="E2974" s="39" t="s">
        <v>7293</v>
      </c>
      <c r="F2974" s="504" t="s">
        <v>2215</v>
      </c>
      <c r="G2974" s="24" t="s">
        <v>7451</v>
      </c>
      <c r="H2974" s="504">
        <v>10</v>
      </c>
      <c r="I2974" s="39"/>
      <c r="J2974" s="496" t="s">
        <v>2195</v>
      </c>
      <c r="K2974" s="544">
        <v>92</v>
      </c>
      <c r="L2974" s="546" t="s">
        <v>7463</v>
      </c>
      <c r="M2974" s="76" t="s">
        <v>7294</v>
      </c>
    </row>
    <row r="2975" spans="1:13" hidden="1">
      <c r="A2975" s="496" t="s">
        <v>7462</v>
      </c>
      <c r="B2975" s="536" t="s">
        <v>7295</v>
      </c>
      <c r="C2975" s="39"/>
      <c r="D2975" s="504" t="s">
        <v>7295</v>
      </c>
      <c r="E2975" s="39" t="s">
        <v>7296</v>
      </c>
      <c r="F2975" s="504" t="s">
        <v>2215</v>
      </c>
      <c r="G2975" s="76" t="s">
        <v>2202</v>
      </c>
      <c r="H2975" s="76">
        <v>1</v>
      </c>
      <c r="I2975" s="39"/>
      <c r="J2975" s="496" t="s">
        <v>2195</v>
      </c>
      <c r="K2975" s="504">
        <v>93</v>
      </c>
      <c r="L2975" s="546" t="s">
        <v>7463</v>
      </c>
      <c r="M2975" s="76" t="s">
        <v>7297</v>
      </c>
    </row>
    <row r="2976" spans="1:13" ht="29.1" hidden="1">
      <c r="A2976" s="496" t="s">
        <v>7462</v>
      </c>
      <c r="B2976" s="536" t="s">
        <v>7298</v>
      </c>
      <c r="C2976" s="39"/>
      <c r="D2976" s="504" t="s">
        <v>7298</v>
      </c>
      <c r="E2976" s="39" t="s">
        <v>7299</v>
      </c>
      <c r="F2976" s="504" t="s">
        <v>2215</v>
      </c>
      <c r="G2976" s="10" t="s">
        <v>7464</v>
      </c>
      <c r="H2976" s="76">
        <v>19</v>
      </c>
      <c r="I2976" s="39"/>
      <c r="J2976" s="496" t="s">
        <v>2195</v>
      </c>
      <c r="K2976" s="76">
        <v>94</v>
      </c>
      <c r="L2976" s="546" t="s">
        <v>7463</v>
      </c>
      <c r="M2976" s="76" t="s">
        <v>7300</v>
      </c>
    </row>
    <row r="2977" spans="1:13" ht="29.1" hidden="1">
      <c r="A2977" s="496" t="s">
        <v>7462</v>
      </c>
      <c r="B2977" s="536" t="s">
        <v>7301</v>
      </c>
      <c r="C2977" s="39"/>
      <c r="D2977" s="504" t="s">
        <v>7301</v>
      </c>
      <c r="E2977" s="39" t="s">
        <v>7302</v>
      </c>
      <c r="F2977" s="504" t="s">
        <v>2215</v>
      </c>
      <c r="G2977" s="24" t="s">
        <v>7451</v>
      </c>
      <c r="H2977" s="504">
        <v>10</v>
      </c>
      <c r="I2977" s="39"/>
      <c r="J2977" s="496" t="s">
        <v>2195</v>
      </c>
      <c r="K2977" s="504">
        <v>95</v>
      </c>
      <c r="L2977" s="546" t="s">
        <v>7463</v>
      </c>
      <c r="M2977" s="76" t="s">
        <v>7303</v>
      </c>
    </row>
    <row r="2978" spans="1:13" hidden="1">
      <c r="A2978" s="496" t="s">
        <v>7462</v>
      </c>
      <c r="B2978" s="536" t="s">
        <v>7304</v>
      </c>
      <c r="C2978" s="39"/>
      <c r="D2978" s="504" t="s">
        <v>7304</v>
      </c>
      <c r="E2978" s="39" t="s">
        <v>7305</v>
      </c>
      <c r="F2978" s="504" t="s">
        <v>2215</v>
      </c>
      <c r="G2978" s="76" t="s">
        <v>2202</v>
      </c>
      <c r="H2978" s="76">
        <v>8</v>
      </c>
      <c r="I2978" s="39"/>
      <c r="J2978" s="496" t="s">
        <v>2195</v>
      </c>
      <c r="K2978" s="76">
        <v>96</v>
      </c>
      <c r="L2978" s="546" t="s">
        <v>7463</v>
      </c>
      <c r="M2978" s="76" t="s">
        <v>7306</v>
      </c>
    </row>
    <row r="2979" spans="1:13" hidden="1">
      <c r="A2979" s="496" t="s">
        <v>7462</v>
      </c>
      <c r="B2979" s="536" t="s">
        <v>7307</v>
      </c>
      <c r="C2979" s="39"/>
      <c r="D2979" s="504" t="s">
        <v>7307</v>
      </c>
      <c r="E2979" s="39" t="s">
        <v>7308</v>
      </c>
      <c r="F2979" s="504" t="s">
        <v>2215</v>
      </c>
      <c r="G2979" s="76" t="s">
        <v>2202</v>
      </c>
      <c r="H2979" s="76">
        <v>1</v>
      </c>
      <c r="I2979" s="39"/>
      <c r="J2979" s="496" t="s">
        <v>2195</v>
      </c>
      <c r="K2979" s="504">
        <v>97</v>
      </c>
      <c r="L2979" s="546" t="s">
        <v>7463</v>
      </c>
      <c r="M2979" s="76" t="s">
        <v>7309</v>
      </c>
    </row>
    <row r="2980" spans="1:13" ht="29.1" hidden="1">
      <c r="A2980" s="496" t="s">
        <v>7462</v>
      </c>
      <c r="B2980" s="536" t="s">
        <v>7310</v>
      </c>
      <c r="C2980" s="39"/>
      <c r="D2980" s="504" t="s">
        <v>7310</v>
      </c>
      <c r="E2980" s="39" t="s">
        <v>7311</v>
      </c>
      <c r="F2980" s="504" t="s">
        <v>2215</v>
      </c>
      <c r="G2980" s="24" t="s">
        <v>7451</v>
      </c>
      <c r="H2980" s="504">
        <v>10</v>
      </c>
      <c r="I2980" s="39"/>
      <c r="J2980" s="496" t="s">
        <v>2195</v>
      </c>
      <c r="K2980" s="76">
        <v>98</v>
      </c>
      <c r="L2980" s="546" t="s">
        <v>7463</v>
      </c>
      <c r="M2980" s="76" t="s">
        <v>7312</v>
      </c>
    </row>
    <row r="2981" spans="1:13" ht="29.1" hidden="1">
      <c r="A2981" s="496" t="s">
        <v>7462</v>
      </c>
      <c r="B2981" s="536" t="s">
        <v>7313</v>
      </c>
      <c r="C2981" s="39"/>
      <c r="D2981" s="504" t="s">
        <v>7313</v>
      </c>
      <c r="E2981" s="40" t="s">
        <v>7314</v>
      </c>
      <c r="F2981" s="504" t="s">
        <v>2215</v>
      </c>
      <c r="G2981" s="24" t="s">
        <v>7451</v>
      </c>
      <c r="H2981" s="504">
        <v>10</v>
      </c>
      <c r="I2981" s="39"/>
      <c r="J2981" s="496" t="s">
        <v>2195</v>
      </c>
      <c r="K2981" s="544">
        <v>99</v>
      </c>
      <c r="L2981" s="546" t="s">
        <v>7463</v>
      </c>
      <c r="M2981" s="76" t="s">
        <v>7315</v>
      </c>
    </row>
    <row r="2982" spans="1:13" hidden="1">
      <c r="A2982" s="496" t="s">
        <v>7462</v>
      </c>
      <c r="B2982" s="536" t="s">
        <v>7316</v>
      </c>
      <c r="C2982" s="39"/>
      <c r="D2982" s="504" t="s">
        <v>7316</v>
      </c>
      <c r="E2982" s="40" t="s">
        <v>7317</v>
      </c>
      <c r="F2982" s="504" t="s">
        <v>2215</v>
      </c>
      <c r="G2982" s="76" t="s">
        <v>2455</v>
      </c>
      <c r="H2982" s="76">
        <v>1</v>
      </c>
      <c r="I2982" s="39"/>
      <c r="J2982" s="496" t="s">
        <v>2195</v>
      </c>
      <c r="K2982" s="504">
        <v>100</v>
      </c>
      <c r="L2982" s="546" t="s">
        <v>7463</v>
      </c>
      <c r="M2982" s="76" t="s">
        <v>7318</v>
      </c>
    </row>
    <row r="2983" spans="1:13" ht="29.1" hidden="1">
      <c r="A2983" s="496" t="s">
        <v>7462</v>
      </c>
      <c r="B2983" s="536" t="s">
        <v>3519</v>
      </c>
      <c r="C2983" s="39"/>
      <c r="D2983" s="504" t="s">
        <v>3519</v>
      </c>
      <c r="E2983" s="39" t="s">
        <v>7465</v>
      </c>
      <c r="F2983" s="76" t="s">
        <v>2193</v>
      </c>
      <c r="G2983" s="24" t="s">
        <v>7451</v>
      </c>
      <c r="H2983" s="504">
        <v>10</v>
      </c>
      <c r="I2983" s="39"/>
      <c r="J2983" s="496" t="s">
        <v>2195</v>
      </c>
      <c r="K2983" s="76">
        <v>101</v>
      </c>
      <c r="L2983" s="546" t="s">
        <v>7463</v>
      </c>
      <c r="M2983" s="76" t="s">
        <v>7466</v>
      </c>
    </row>
    <row r="2984" spans="1:13" hidden="1">
      <c r="A2984" s="496" t="s">
        <v>7462</v>
      </c>
      <c r="B2984" s="536" t="s">
        <v>7467</v>
      </c>
      <c r="C2984" s="39"/>
      <c r="D2984" s="504" t="s">
        <v>7467</v>
      </c>
      <c r="E2984" s="39" t="s">
        <v>7468</v>
      </c>
      <c r="F2984" s="76" t="s">
        <v>2193</v>
      </c>
      <c r="G2984" s="76" t="s">
        <v>2202</v>
      </c>
      <c r="H2984" s="76">
        <v>30</v>
      </c>
      <c r="I2984" s="39"/>
      <c r="J2984" s="496" t="s">
        <v>2195</v>
      </c>
      <c r="K2984" s="504">
        <v>102</v>
      </c>
      <c r="L2984" s="546" t="s">
        <v>7463</v>
      </c>
      <c r="M2984" s="76" t="s">
        <v>7469</v>
      </c>
    </row>
    <row r="2985" spans="1:13" hidden="1">
      <c r="A2985" s="496" t="s">
        <v>7462</v>
      </c>
      <c r="B2985" s="536" t="s">
        <v>7319</v>
      </c>
      <c r="C2985" s="39"/>
      <c r="D2985" s="504" t="s">
        <v>7319</v>
      </c>
      <c r="E2985" s="39" t="s">
        <v>7320</v>
      </c>
      <c r="F2985" s="76" t="s">
        <v>2193</v>
      </c>
      <c r="G2985" s="76" t="s">
        <v>2202</v>
      </c>
      <c r="H2985" s="76">
        <v>44</v>
      </c>
      <c r="I2985" s="39"/>
      <c r="J2985" s="496" t="s">
        <v>2195</v>
      </c>
      <c r="K2985" s="76">
        <v>103</v>
      </c>
      <c r="L2985" s="546" t="s">
        <v>7463</v>
      </c>
      <c r="M2985" s="76" t="s">
        <v>7321</v>
      </c>
    </row>
    <row r="2986" spans="1:13">
      <c r="A2986" s="496" t="s">
        <v>7462</v>
      </c>
      <c r="B2986" s="536" t="s">
        <v>2014</v>
      </c>
      <c r="C2986" s="39"/>
      <c r="D2986" s="504" t="s">
        <v>2014</v>
      </c>
      <c r="E2986" s="39" t="s">
        <v>1420</v>
      </c>
      <c r="F2986" s="504" t="s">
        <v>2215</v>
      </c>
      <c r="G2986" s="76" t="s">
        <v>2202</v>
      </c>
      <c r="H2986" s="76">
        <v>636</v>
      </c>
      <c r="I2986" s="39"/>
      <c r="J2986" s="496" t="s">
        <v>2195</v>
      </c>
      <c r="K2986" s="504">
        <v>104</v>
      </c>
      <c r="L2986" s="76" t="s">
        <v>7463</v>
      </c>
      <c r="M2986" s="76" t="s">
        <v>2307</v>
      </c>
    </row>
    <row r="2987" spans="1:13" hidden="1">
      <c r="A2987" s="496" t="s">
        <v>7462</v>
      </c>
      <c r="B2987" s="536" t="s">
        <v>149</v>
      </c>
      <c r="C2987" s="544" t="s">
        <v>149</v>
      </c>
      <c r="D2987" s="504"/>
      <c r="E2987" s="40"/>
      <c r="F2987" s="544" t="s">
        <v>2193</v>
      </c>
      <c r="G2987" s="544" t="s">
        <v>2308</v>
      </c>
      <c r="H2987" s="504" t="s">
        <v>2308</v>
      </c>
      <c r="I2987" s="39"/>
      <c r="J2987" s="496" t="s">
        <v>2195</v>
      </c>
      <c r="K2987" s="76">
        <v>105</v>
      </c>
      <c r="L2987" s="76" t="s">
        <v>7463</v>
      </c>
      <c r="M2987" s="544" t="s">
        <v>149</v>
      </c>
    </row>
    <row r="2988" spans="1:13" hidden="1">
      <c r="A2988" s="496" t="s">
        <v>7462</v>
      </c>
      <c r="B2988" s="536" t="s">
        <v>151</v>
      </c>
      <c r="C2988" s="544" t="s">
        <v>151</v>
      </c>
      <c r="D2988" s="504"/>
      <c r="E2988" s="40"/>
      <c r="F2988" s="544" t="s">
        <v>2193</v>
      </c>
      <c r="G2988" s="544" t="s">
        <v>2202</v>
      </c>
      <c r="H2988" s="504" t="s">
        <v>2202</v>
      </c>
      <c r="I2988" s="39"/>
      <c r="J2988" s="496" t="s">
        <v>2195</v>
      </c>
      <c r="K2988" s="544">
        <v>106</v>
      </c>
      <c r="L2988" s="76" t="s">
        <v>7463</v>
      </c>
      <c r="M2988" s="544" t="s">
        <v>151</v>
      </c>
    </row>
    <row r="2989" spans="1:13" hidden="1">
      <c r="A2989" s="496" t="s">
        <v>7462</v>
      </c>
      <c r="B2989" s="536" t="s">
        <v>153</v>
      </c>
      <c r="C2989" s="544" t="s">
        <v>153</v>
      </c>
      <c r="D2989" s="504"/>
      <c r="E2989" s="40"/>
      <c r="F2989" s="544" t="s">
        <v>2193</v>
      </c>
      <c r="G2989" s="544" t="s">
        <v>2202</v>
      </c>
      <c r="H2989" s="504" t="s">
        <v>2202</v>
      </c>
      <c r="I2989" s="39"/>
      <c r="J2989" s="496" t="s">
        <v>2195</v>
      </c>
      <c r="K2989" s="504">
        <v>107</v>
      </c>
      <c r="L2989" s="76" t="s">
        <v>7463</v>
      </c>
      <c r="M2989" s="544" t="s">
        <v>153</v>
      </c>
    </row>
    <row r="2990" spans="1:13" hidden="1">
      <c r="A2990" s="496" t="s">
        <v>7462</v>
      </c>
      <c r="B2990" s="536" t="s">
        <v>155</v>
      </c>
      <c r="C2990" s="544" t="s">
        <v>155</v>
      </c>
      <c r="D2990" s="504"/>
      <c r="E2990" s="40"/>
      <c r="F2990" s="544" t="s">
        <v>2193</v>
      </c>
      <c r="G2990" s="544" t="s">
        <v>2202</v>
      </c>
      <c r="H2990" s="504" t="s">
        <v>2202</v>
      </c>
      <c r="I2990" s="39"/>
      <c r="J2990" s="496" t="s">
        <v>2195</v>
      </c>
      <c r="K2990" s="76">
        <v>108</v>
      </c>
      <c r="L2990" s="76" t="s">
        <v>7463</v>
      </c>
      <c r="M2990" s="544" t="s">
        <v>155</v>
      </c>
    </row>
    <row r="2991" spans="1:13" hidden="1">
      <c r="A2991" s="496" t="s">
        <v>7462</v>
      </c>
      <c r="B2991" s="536" t="s">
        <v>157</v>
      </c>
      <c r="C2991" s="544" t="s">
        <v>157</v>
      </c>
      <c r="D2991" s="504"/>
      <c r="E2991" s="40"/>
      <c r="F2991" s="544" t="s">
        <v>2193</v>
      </c>
      <c r="G2991" s="544" t="s">
        <v>2202</v>
      </c>
      <c r="H2991" s="504" t="s">
        <v>2202</v>
      </c>
      <c r="I2991" s="39"/>
      <c r="J2991" s="496" t="s">
        <v>2195</v>
      </c>
      <c r="K2991" s="504">
        <v>109</v>
      </c>
      <c r="L2991" s="76" t="s">
        <v>7463</v>
      </c>
      <c r="M2991" s="544" t="s">
        <v>157</v>
      </c>
    </row>
    <row r="2992" spans="1:13" hidden="1">
      <c r="A2992" s="39" t="s">
        <v>7470</v>
      </c>
      <c r="B2992" s="536" t="s">
        <v>34</v>
      </c>
      <c r="C2992" s="544" t="s">
        <v>34</v>
      </c>
      <c r="D2992" s="504"/>
      <c r="E2992" s="510"/>
      <c r="F2992" s="544" t="s">
        <v>2193</v>
      </c>
      <c r="G2992" s="544" t="s">
        <v>2194</v>
      </c>
      <c r="H2992" s="544">
        <v>8</v>
      </c>
      <c r="I2992" s="258"/>
      <c r="J2992" s="258" t="s">
        <v>2195</v>
      </c>
      <c r="K2992" s="544">
        <v>1</v>
      </c>
      <c r="L2992" s="546" t="s">
        <v>7471</v>
      </c>
      <c r="M2992" s="544" t="s">
        <v>34</v>
      </c>
    </row>
    <row r="2993" spans="1:13" hidden="1">
      <c r="A2993" s="39" t="s">
        <v>7470</v>
      </c>
      <c r="B2993" s="536" t="s">
        <v>1749</v>
      </c>
      <c r="C2993" s="511"/>
      <c r="D2993" s="504" t="s">
        <v>1749</v>
      </c>
      <c r="E2993" s="561" t="s">
        <v>1074</v>
      </c>
      <c r="F2993" s="544" t="s">
        <v>2193</v>
      </c>
      <c r="G2993" s="544" t="s">
        <v>2202</v>
      </c>
      <c r="H2993" s="544">
        <v>5</v>
      </c>
      <c r="I2993" s="258"/>
      <c r="J2993" s="258" t="s">
        <v>2195</v>
      </c>
      <c r="K2993" s="544">
        <v>2</v>
      </c>
      <c r="L2993" s="546" t="s">
        <v>7471</v>
      </c>
      <c r="M2993" s="544" t="s">
        <v>7061</v>
      </c>
    </row>
    <row r="2994" spans="1:13" hidden="1">
      <c r="A2994" s="39" t="s">
        <v>7470</v>
      </c>
      <c r="B2994" s="536" t="s">
        <v>7443</v>
      </c>
      <c r="C2994" s="511"/>
      <c r="D2994" s="504" t="s">
        <v>7443</v>
      </c>
      <c r="E2994" s="510" t="s">
        <v>7444</v>
      </c>
      <c r="F2994" s="544" t="s">
        <v>2193</v>
      </c>
      <c r="G2994" s="544" t="s">
        <v>2202</v>
      </c>
      <c r="H2994" s="544">
        <v>8</v>
      </c>
      <c r="I2994" s="258"/>
      <c r="J2994" s="258" t="s">
        <v>2195</v>
      </c>
      <c r="K2994" s="546">
        <v>3</v>
      </c>
      <c r="L2994" s="546" t="s">
        <v>7471</v>
      </c>
      <c r="M2994" s="544" t="s">
        <v>7445</v>
      </c>
    </row>
    <row r="2995" spans="1:13" hidden="1">
      <c r="A2995" s="39" t="s">
        <v>7470</v>
      </c>
      <c r="B2995" s="536" t="s">
        <v>7446</v>
      </c>
      <c r="C2995" s="511"/>
      <c r="D2995" s="504" t="s">
        <v>7446</v>
      </c>
      <c r="E2995" s="510" t="s">
        <v>7447</v>
      </c>
      <c r="F2995" s="544" t="s">
        <v>2193</v>
      </c>
      <c r="G2995" s="544" t="s">
        <v>2202</v>
      </c>
      <c r="H2995" s="544">
        <v>50</v>
      </c>
      <c r="I2995" s="258"/>
      <c r="J2995" s="258" t="s">
        <v>2195</v>
      </c>
      <c r="K2995" s="544">
        <v>4</v>
      </c>
      <c r="L2995" s="546" t="s">
        <v>7471</v>
      </c>
      <c r="M2995" s="544" t="s">
        <v>7448</v>
      </c>
    </row>
    <row r="2996" spans="1:13">
      <c r="A2996" s="39" t="s">
        <v>7470</v>
      </c>
      <c r="B2996" s="536" t="s">
        <v>2014</v>
      </c>
      <c r="C2996" s="511"/>
      <c r="D2996" s="504" t="s">
        <v>2014</v>
      </c>
      <c r="E2996" s="510" t="s">
        <v>2307</v>
      </c>
      <c r="F2996" s="544" t="s">
        <v>2215</v>
      </c>
      <c r="G2996" s="544" t="s">
        <v>2202</v>
      </c>
      <c r="H2996" s="544">
        <v>37</v>
      </c>
      <c r="I2996" s="258"/>
      <c r="J2996" s="258" t="s">
        <v>2195</v>
      </c>
      <c r="K2996" s="546">
        <v>5</v>
      </c>
      <c r="L2996" s="546" t="s">
        <v>7471</v>
      </c>
      <c r="M2996" s="544" t="s">
        <v>2307</v>
      </c>
    </row>
    <row r="2997" spans="1:13" hidden="1">
      <c r="A2997" s="39" t="s">
        <v>7470</v>
      </c>
      <c r="B2997" s="536" t="s">
        <v>149</v>
      </c>
      <c r="C2997" s="544" t="s">
        <v>149</v>
      </c>
      <c r="D2997" s="504"/>
      <c r="E2997" s="40"/>
      <c r="F2997" s="544" t="s">
        <v>2193</v>
      </c>
      <c r="G2997" s="544" t="s">
        <v>2308</v>
      </c>
      <c r="H2997" s="504">
        <v>26</v>
      </c>
      <c r="I2997" s="39"/>
      <c r="J2997" s="258" t="s">
        <v>2195</v>
      </c>
      <c r="K2997" s="546">
        <v>6</v>
      </c>
      <c r="L2997" s="546" t="s">
        <v>7471</v>
      </c>
      <c r="M2997" s="544" t="s">
        <v>149</v>
      </c>
    </row>
    <row r="2998" spans="1:13" hidden="1">
      <c r="A2998" s="39" t="s">
        <v>7470</v>
      </c>
      <c r="B2998" s="536" t="s">
        <v>151</v>
      </c>
      <c r="C2998" s="544" t="s">
        <v>151</v>
      </c>
      <c r="D2998" s="504"/>
      <c r="E2998" s="40"/>
      <c r="F2998" s="544" t="s">
        <v>2193</v>
      </c>
      <c r="G2998" s="544" t="s">
        <v>2202</v>
      </c>
      <c r="H2998" s="504">
        <v>10</v>
      </c>
      <c r="I2998" s="39"/>
      <c r="J2998" s="258" t="s">
        <v>2195</v>
      </c>
      <c r="K2998" s="546">
        <v>7</v>
      </c>
      <c r="L2998" s="546" t="s">
        <v>7471</v>
      </c>
      <c r="M2998" s="544" t="s">
        <v>151</v>
      </c>
    </row>
    <row r="2999" spans="1:13" hidden="1">
      <c r="A2999" s="39" t="s">
        <v>7470</v>
      </c>
      <c r="B2999" s="536" t="s">
        <v>153</v>
      </c>
      <c r="C2999" s="544" t="s">
        <v>153</v>
      </c>
      <c r="D2999" s="504"/>
      <c r="E2999" s="40"/>
      <c r="F2999" s="544" t="s">
        <v>2193</v>
      </c>
      <c r="G2999" s="544" t="s">
        <v>2202</v>
      </c>
      <c r="H2999" s="504">
        <v>4</v>
      </c>
      <c r="I2999" s="39"/>
      <c r="J2999" s="258" t="s">
        <v>2195</v>
      </c>
      <c r="K2999" s="546">
        <v>8</v>
      </c>
      <c r="L2999" s="546" t="s">
        <v>7471</v>
      </c>
      <c r="M2999" s="544" t="s">
        <v>153</v>
      </c>
    </row>
    <row r="3000" spans="1:13" hidden="1">
      <c r="A3000" s="39" t="s">
        <v>7470</v>
      </c>
      <c r="B3000" s="536" t="s">
        <v>155</v>
      </c>
      <c r="C3000" s="544" t="s">
        <v>155</v>
      </c>
      <c r="D3000" s="504"/>
      <c r="E3000" s="40"/>
      <c r="F3000" s="544" t="s">
        <v>2193</v>
      </c>
      <c r="G3000" s="544" t="s">
        <v>2202</v>
      </c>
      <c r="H3000" s="504">
        <v>2</v>
      </c>
      <c r="I3000" s="39"/>
      <c r="J3000" s="258" t="s">
        <v>2195</v>
      </c>
      <c r="K3000" s="546">
        <v>9</v>
      </c>
      <c r="L3000" s="546" t="s">
        <v>7471</v>
      </c>
      <c r="M3000" s="544" t="s">
        <v>155</v>
      </c>
    </row>
    <row r="3001" spans="1:13" hidden="1">
      <c r="A3001" s="39" t="s">
        <v>7470</v>
      </c>
      <c r="B3001" s="536" t="s">
        <v>157</v>
      </c>
      <c r="C3001" s="544" t="s">
        <v>157</v>
      </c>
      <c r="D3001" s="504"/>
      <c r="E3001" s="40"/>
      <c r="F3001" s="544" t="s">
        <v>2193</v>
      </c>
      <c r="G3001" s="544" t="s">
        <v>2202</v>
      </c>
      <c r="H3001" s="504">
        <v>2</v>
      </c>
      <c r="I3001" s="39"/>
      <c r="J3001" s="258" t="s">
        <v>2195</v>
      </c>
      <c r="K3001" s="546">
        <v>10</v>
      </c>
      <c r="L3001" s="546" t="s">
        <v>7471</v>
      </c>
      <c r="M3001" s="544" t="s">
        <v>157</v>
      </c>
    </row>
    <row r="3002" spans="1:13" hidden="1">
      <c r="A3002" s="496" t="s">
        <v>7472</v>
      </c>
      <c r="B3002" s="536" t="s">
        <v>34</v>
      </c>
      <c r="C3002" s="504" t="s">
        <v>34</v>
      </c>
      <c r="D3002" s="504"/>
      <c r="E3002" s="511"/>
      <c r="F3002" s="504" t="s">
        <v>2193</v>
      </c>
      <c r="G3002" s="504" t="s">
        <v>2194</v>
      </c>
      <c r="H3002" s="504">
        <v>8</v>
      </c>
      <c r="I3002" s="258"/>
      <c r="J3002" s="496" t="s">
        <v>2195</v>
      </c>
      <c r="K3002" s="544">
        <v>1</v>
      </c>
      <c r="L3002" s="546" t="s">
        <v>7473</v>
      </c>
      <c r="M3002" s="504" t="s">
        <v>34</v>
      </c>
    </row>
    <row r="3003" spans="1:13" hidden="1">
      <c r="A3003" s="496" t="s">
        <v>7472</v>
      </c>
      <c r="B3003" s="536" t="s">
        <v>1997</v>
      </c>
      <c r="C3003" s="511"/>
      <c r="D3003" s="504" t="s">
        <v>1997</v>
      </c>
      <c r="E3003" s="40" t="s">
        <v>1403</v>
      </c>
      <c r="F3003" s="496"/>
      <c r="G3003" s="504" t="s">
        <v>2228</v>
      </c>
      <c r="H3003" s="504">
        <v>3</v>
      </c>
      <c r="I3003" s="258"/>
      <c r="J3003" s="496" t="s">
        <v>2195</v>
      </c>
      <c r="K3003" s="504">
        <v>2</v>
      </c>
      <c r="L3003" s="496" t="s">
        <v>7473</v>
      </c>
      <c r="M3003" s="258" t="s">
        <v>7474</v>
      </c>
    </row>
    <row r="3004" spans="1:13" hidden="1">
      <c r="A3004" s="496" t="s">
        <v>7472</v>
      </c>
      <c r="B3004" s="536" t="s">
        <v>7475</v>
      </c>
      <c r="C3004" s="511"/>
      <c r="D3004" s="504" t="s">
        <v>7475</v>
      </c>
      <c r="E3004" s="40" t="s">
        <v>7476</v>
      </c>
      <c r="F3004" s="496"/>
      <c r="G3004" s="504" t="s">
        <v>2228</v>
      </c>
      <c r="H3004" s="504">
        <v>3</v>
      </c>
      <c r="I3004" s="258"/>
      <c r="J3004" s="496" t="s">
        <v>2195</v>
      </c>
      <c r="K3004" s="544">
        <v>3</v>
      </c>
      <c r="L3004" s="496" t="s">
        <v>7473</v>
      </c>
      <c r="M3004" s="258" t="s">
        <v>7477</v>
      </c>
    </row>
    <row r="3005" spans="1:13" hidden="1">
      <c r="A3005" s="496" t="s">
        <v>7472</v>
      </c>
      <c r="B3005" s="536" t="s">
        <v>3467</v>
      </c>
      <c r="C3005" s="511"/>
      <c r="D3005" s="504" t="s">
        <v>3467</v>
      </c>
      <c r="E3005" s="40" t="s">
        <v>3468</v>
      </c>
      <c r="F3005" s="496"/>
      <c r="G3005" s="504" t="s">
        <v>2271</v>
      </c>
      <c r="H3005" s="504">
        <v>16</v>
      </c>
      <c r="I3005" s="258"/>
      <c r="J3005" s="496" t="s">
        <v>2195</v>
      </c>
      <c r="K3005" s="504">
        <v>4</v>
      </c>
      <c r="L3005" s="496" t="s">
        <v>7473</v>
      </c>
      <c r="M3005" s="258" t="s">
        <v>7478</v>
      </c>
    </row>
    <row r="3006" spans="1:13" hidden="1">
      <c r="A3006" s="496" t="s">
        <v>7472</v>
      </c>
      <c r="B3006" s="536" t="s">
        <v>7479</v>
      </c>
      <c r="C3006" s="39"/>
      <c r="D3006" s="504" t="s">
        <v>7479</v>
      </c>
      <c r="E3006" s="40" t="s">
        <v>7480</v>
      </c>
      <c r="F3006" s="496"/>
      <c r="G3006" s="504" t="s">
        <v>2228</v>
      </c>
      <c r="H3006" s="504">
        <v>5</v>
      </c>
      <c r="I3006" s="39"/>
      <c r="J3006" s="496" t="s">
        <v>2195</v>
      </c>
      <c r="K3006" s="544">
        <v>5</v>
      </c>
      <c r="L3006" s="496" t="s">
        <v>7473</v>
      </c>
      <c r="M3006" s="39" t="s">
        <v>7481</v>
      </c>
    </row>
    <row r="3007" spans="1:13" hidden="1">
      <c r="A3007" s="496" t="s">
        <v>7472</v>
      </c>
      <c r="B3007" s="536" t="s">
        <v>301</v>
      </c>
      <c r="C3007" s="39"/>
      <c r="D3007" s="504" t="s">
        <v>301</v>
      </c>
      <c r="E3007" s="40" t="s">
        <v>217</v>
      </c>
      <c r="F3007" s="496"/>
      <c r="G3007" s="504" t="s">
        <v>2202</v>
      </c>
      <c r="H3007" s="504">
        <v>10</v>
      </c>
      <c r="I3007" s="39"/>
      <c r="J3007" s="496" t="s">
        <v>2195</v>
      </c>
      <c r="K3007" s="504">
        <v>6</v>
      </c>
      <c r="L3007" s="496" t="s">
        <v>7473</v>
      </c>
      <c r="M3007" s="39" t="s">
        <v>7482</v>
      </c>
    </row>
    <row r="3008" spans="1:13" hidden="1">
      <c r="A3008" s="496" t="s">
        <v>7472</v>
      </c>
      <c r="B3008" s="536" t="s">
        <v>469</v>
      </c>
      <c r="C3008" s="39"/>
      <c r="D3008" s="504" t="s">
        <v>469</v>
      </c>
      <c r="E3008" s="39" t="s">
        <v>255</v>
      </c>
      <c r="F3008" s="496"/>
      <c r="G3008" s="504" t="s">
        <v>2228</v>
      </c>
      <c r="H3008" s="504">
        <v>2</v>
      </c>
      <c r="I3008" s="39"/>
      <c r="J3008" s="496" t="s">
        <v>2195</v>
      </c>
      <c r="K3008" s="544">
        <v>7</v>
      </c>
      <c r="L3008" s="496" t="s">
        <v>7473</v>
      </c>
      <c r="M3008" s="39" t="s">
        <v>7483</v>
      </c>
    </row>
    <row r="3009" spans="1:13" hidden="1">
      <c r="A3009" s="496" t="s">
        <v>7472</v>
      </c>
      <c r="B3009" s="536" t="s">
        <v>7484</v>
      </c>
      <c r="C3009" s="39"/>
      <c r="D3009" s="504" t="s">
        <v>7484</v>
      </c>
      <c r="E3009" s="39" t="s">
        <v>7485</v>
      </c>
      <c r="F3009" s="496"/>
      <c r="G3009" s="504" t="s">
        <v>2231</v>
      </c>
      <c r="H3009" s="504" t="s">
        <v>4482</v>
      </c>
      <c r="I3009" s="39"/>
      <c r="J3009" s="496" t="s">
        <v>2195</v>
      </c>
      <c r="K3009" s="504">
        <v>8</v>
      </c>
      <c r="L3009" s="496" t="s">
        <v>7473</v>
      </c>
      <c r="M3009" s="39" t="s">
        <v>7486</v>
      </c>
    </row>
    <row r="3010" spans="1:13" hidden="1">
      <c r="A3010" s="496" t="s">
        <v>7472</v>
      </c>
      <c r="B3010" s="536" t="s">
        <v>7487</v>
      </c>
      <c r="C3010" s="39"/>
      <c r="D3010" s="504" t="s">
        <v>7487</v>
      </c>
      <c r="E3010" s="39" t="s">
        <v>7488</v>
      </c>
      <c r="F3010" s="496"/>
      <c r="G3010" s="504" t="s">
        <v>2202</v>
      </c>
      <c r="H3010" s="504">
        <v>10</v>
      </c>
      <c r="I3010" s="39"/>
      <c r="J3010" s="496" t="s">
        <v>2195</v>
      </c>
      <c r="K3010" s="544">
        <v>9</v>
      </c>
      <c r="L3010" s="496" t="s">
        <v>7473</v>
      </c>
      <c r="M3010" s="39" t="s">
        <v>7489</v>
      </c>
    </row>
    <row r="3011" spans="1:13" hidden="1">
      <c r="A3011" s="496" t="s">
        <v>7472</v>
      </c>
      <c r="B3011" s="536" t="s">
        <v>7490</v>
      </c>
      <c r="C3011" s="39"/>
      <c r="D3011" s="504" t="s">
        <v>7490</v>
      </c>
      <c r="E3011" s="39" t="s">
        <v>7491</v>
      </c>
      <c r="F3011" s="496"/>
      <c r="G3011" s="504" t="s">
        <v>2231</v>
      </c>
      <c r="H3011" s="504">
        <v>4</v>
      </c>
      <c r="I3011" s="39"/>
      <c r="J3011" s="496" t="s">
        <v>2195</v>
      </c>
      <c r="K3011" s="504">
        <v>10</v>
      </c>
      <c r="L3011" s="496" t="s">
        <v>7473</v>
      </c>
      <c r="M3011" s="39" t="s">
        <v>7492</v>
      </c>
    </row>
    <row r="3012" spans="1:13" hidden="1">
      <c r="A3012" s="496" t="s">
        <v>7472</v>
      </c>
      <c r="B3012" s="536" t="s">
        <v>7493</v>
      </c>
      <c r="C3012" s="39"/>
      <c r="D3012" s="504" t="s">
        <v>7493</v>
      </c>
      <c r="E3012" s="39" t="s">
        <v>7494</v>
      </c>
      <c r="F3012" s="496"/>
      <c r="G3012" s="504" t="s">
        <v>2271</v>
      </c>
      <c r="H3012" s="504">
        <v>11</v>
      </c>
      <c r="I3012" s="39"/>
      <c r="J3012" s="496" t="s">
        <v>2195</v>
      </c>
      <c r="K3012" s="544">
        <v>11</v>
      </c>
      <c r="L3012" s="496" t="s">
        <v>7473</v>
      </c>
      <c r="M3012" s="39" t="s">
        <v>7495</v>
      </c>
    </row>
    <row r="3013" spans="1:13" hidden="1">
      <c r="A3013" s="496" t="s">
        <v>7472</v>
      </c>
      <c r="B3013" s="536" t="s">
        <v>7496</v>
      </c>
      <c r="C3013" s="39"/>
      <c r="D3013" s="504" t="s">
        <v>7496</v>
      </c>
      <c r="E3013" s="39" t="s">
        <v>7497</v>
      </c>
      <c r="F3013" s="496"/>
      <c r="G3013" s="504" t="s">
        <v>2228</v>
      </c>
      <c r="H3013" s="504">
        <v>5</v>
      </c>
      <c r="I3013" s="39"/>
      <c r="J3013" s="496" t="s">
        <v>2195</v>
      </c>
      <c r="K3013" s="504">
        <v>12</v>
      </c>
      <c r="L3013" s="496" t="s">
        <v>7473</v>
      </c>
      <c r="M3013" s="39" t="s">
        <v>7498</v>
      </c>
    </row>
    <row r="3014" spans="1:13" hidden="1">
      <c r="A3014" s="496" t="s">
        <v>7472</v>
      </c>
      <c r="B3014" s="536"/>
      <c r="C3014" s="39"/>
      <c r="D3014" s="504"/>
      <c r="E3014" s="39" t="s">
        <v>2</v>
      </c>
      <c r="F3014" s="496"/>
      <c r="G3014" s="504" t="s">
        <v>2202</v>
      </c>
      <c r="H3014" s="504">
        <v>40</v>
      </c>
      <c r="I3014" s="39"/>
      <c r="J3014" s="496" t="s">
        <v>2195</v>
      </c>
      <c r="K3014" s="544">
        <v>13</v>
      </c>
      <c r="L3014" s="496" t="s">
        <v>7473</v>
      </c>
      <c r="M3014" s="39" t="s">
        <v>7499</v>
      </c>
    </row>
    <row r="3015" spans="1:13" hidden="1">
      <c r="A3015" s="496" t="s">
        <v>7472</v>
      </c>
      <c r="B3015" s="536" t="s">
        <v>7500</v>
      </c>
      <c r="C3015" s="39"/>
      <c r="D3015" s="504" t="s">
        <v>7500</v>
      </c>
      <c r="E3015" s="39" t="s">
        <v>7501</v>
      </c>
      <c r="F3015" s="496"/>
      <c r="G3015" s="504" t="s">
        <v>2202</v>
      </c>
      <c r="H3015" s="504">
        <v>2</v>
      </c>
      <c r="I3015" s="39"/>
      <c r="J3015" s="496" t="s">
        <v>2195</v>
      </c>
      <c r="K3015" s="504">
        <v>14</v>
      </c>
      <c r="L3015" s="496" t="s">
        <v>7473</v>
      </c>
      <c r="M3015" s="39" t="s">
        <v>7502</v>
      </c>
    </row>
    <row r="3016" spans="1:13" hidden="1">
      <c r="A3016" s="496" t="s">
        <v>7472</v>
      </c>
      <c r="B3016" s="536" t="s">
        <v>7503</v>
      </c>
      <c r="C3016" s="39"/>
      <c r="D3016" s="504" t="s">
        <v>7503</v>
      </c>
      <c r="E3016" s="39" t="s">
        <v>7504</v>
      </c>
      <c r="F3016" s="496"/>
      <c r="G3016" s="504" t="s">
        <v>2202</v>
      </c>
      <c r="H3016" s="504">
        <v>23</v>
      </c>
      <c r="I3016" s="39"/>
      <c r="J3016" s="496" t="s">
        <v>2195</v>
      </c>
      <c r="K3016" s="544">
        <v>15</v>
      </c>
      <c r="L3016" s="496" t="s">
        <v>7473</v>
      </c>
      <c r="M3016" s="39" t="s">
        <v>7505</v>
      </c>
    </row>
    <row r="3017" spans="1:13" hidden="1">
      <c r="A3017" s="496" t="s">
        <v>7472</v>
      </c>
      <c r="B3017" s="536" t="s">
        <v>7506</v>
      </c>
      <c r="C3017" s="39"/>
      <c r="D3017" s="504" t="s">
        <v>7506</v>
      </c>
      <c r="E3017" s="39" t="s">
        <v>7507</v>
      </c>
      <c r="F3017" s="496"/>
      <c r="G3017" s="504" t="s">
        <v>2228</v>
      </c>
      <c r="H3017" s="504">
        <v>3</v>
      </c>
      <c r="I3017" s="39"/>
      <c r="J3017" s="496" t="s">
        <v>2195</v>
      </c>
      <c r="K3017" s="504">
        <v>16</v>
      </c>
      <c r="L3017" s="496" t="s">
        <v>7473</v>
      </c>
      <c r="M3017" s="39" t="s">
        <v>7508</v>
      </c>
    </row>
    <row r="3018" spans="1:13" hidden="1">
      <c r="A3018" s="496" t="s">
        <v>7472</v>
      </c>
      <c r="B3018" s="536" t="s">
        <v>7509</v>
      </c>
      <c r="C3018" s="39"/>
      <c r="D3018" s="504" t="s">
        <v>7509</v>
      </c>
      <c r="E3018" s="39" t="s">
        <v>7510</v>
      </c>
      <c r="F3018" s="496"/>
      <c r="G3018" s="504" t="s">
        <v>2231</v>
      </c>
      <c r="H3018" s="504" t="s">
        <v>6099</v>
      </c>
      <c r="I3018" s="39"/>
      <c r="J3018" s="496" t="s">
        <v>2195</v>
      </c>
      <c r="K3018" s="544">
        <v>17</v>
      </c>
      <c r="L3018" s="496" t="s">
        <v>7473</v>
      </c>
      <c r="M3018" s="39" t="s">
        <v>7511</v>
      </c>
    </row>
    <row r="3019" spans="1:13" hidden="1">
      <c r="A3019" s="496" t="s">
        <v>7472</v>
      </c>
      <c r="B3019" s="536"/>
      <c r="C3019" s="39"/>
      <c r="D3019" s="504"/>
      <c r="E3019" s="39" t="s">
        <v>7512</v>
      </c>
      <c r="F3019" s="496"/>
      <c r="G3019" s="504" t="s">
        <v>2228</v>
      </c>
      <c r="H3019" s="504">
        <v>2</v>
      </c>
      <c r="I3019" s="39"/>
      <c r="J3019" s="496" t="s">
        <v>2195</v>
      </c>
      <c r="K3019" s="504">
        <v>18</v>
      </c>
      <c r="L3019" s="496" t="s">
        <v>7473</v>
      </c>
      <c r="M3019" s="39" t="s">
        <v>7513</v>
      </c>
    </row>
    <row r="3020" spans="1:13" hidden="1">
      <c r="A3020" s="496" t="s">
        <v>7472</v>
      </c>
      <c r="B3020" s="536" t="s">
        <v>3522</v>
      </c>
      <c r="C3020" s="39"/>
      <c r="D3020" s="504" t="s">
        <v>3522</v>
      </c>
      <c r="E3020" s="39" t="s">
        <v>7514</v>
      </c>
      <c r="F3020" s="496"/>
      <c r="G3020" s="504" t="s">
        <v>2202</v>
      </c>
      <c r="H3020" s="504">
        <v>6</v>
      </c>
      <c r="I3020" s="39"/>
      <c r="J3020" s="496" t="s">
        <v>2195</v>
      </c>
      <c r="K3020" s="544">
        <v>19</v>
      </c>
      <c r="L3020" s="496" t="s">
        <v>7473</v>
      </c>
      <c r="M3020" s="39" t="s">
        <v>7515</v>
      </c>
    </row>
    <row r="3021" spans="1:13" hidden="1">
      <c r="A3021" s="496" t="s">
        <v>7472</v>
      </c>
      <c r="B3021" s="536"/>
      <c r="C3021" s="39"/>
      <c r="D3021" s="504"/>
      <c r="E3021" s="39" t="s">
        <v>7516</v>
      </c>
      <c r="F3021" s="496"/>
      <c r="G3021" s="504" t="s">
        <v>2202</v>
      </c>
      <c r="H3021" s="504">
        <v>2</v>
      </c>
      <c r="I3021" s="39"/>
      <c r="J3021" s="496" t="s">
        <v>2195</v>
      </c>
      <c r="K3021" s="504">
        <v>20</v>
      </c>
      <c r="L3021" s="496" t="s">
        <v>7473</v>
      </c>
      <c r="M3021" s="39" t="s">
        <v>7517</v>
      </c>
    </row>
    <row r="3022" spans="1:13" hidden="1">
      <c r="A3022" s="496" t="s">
        <v>7472</v>
      </c>
      <c r="B3022" s="536" t="s">
        <v>7518</v>
      </c>
      <c r="C3022" s="39"/>
      <c r="D3022" s="504" t="s">
        <v>7518</v>
      </c>
      <c r="E3022" s="39" t="s">
        <v>7519</v>
      </c>
      <c r="F3022" s="496"/>
      <c r="G3022" s="504" t="s">
        <v>2202</v>
      </c>
      <c r="H3022" s="504">
        <v>9</v>
      </c>
      <c r="I3022" s="39"/>
      <c r="J3022" s="496" t="s">
        <v>2195</v>
      </c>
      <c r="K3022" s="544">
        <v>21</v>
      </c>
      <c r="L3022" s="496" t="s">
        <v>7473</v>
      </c>
      <c r="M3022" s="39" t="s">
        <v>7520</v>
      </c>
    </row>
    <row r="3023" spans="1:13" hidden="1">
      <c r="A3023" s="496" t="s">
        <v>7472</v>
      </c>
      <c r="B3023" s="536" t="s">
        <v>149</v>
      </c>
      <c r="C3023" s="504" t="s">
        <v>149</v>
      </c>
      <c r="D3023" s="504"/>
      <c r="E3023" s="39"/>
      <c r="F3023" s="504" t="s">
        <v>2193</v>
      </c>
      <c r="G3023" s="504" t="s">
        <v>2308</v>
      </c>
      <c r="H3023" s="504">
        <v>26</v>
      </c>
      <c r="I3023" s="39"/>
      <c r="J3023" s="496" t="s">
        <v>2195</v>
      </c>
      <c r="K3023" s="504">
        <v>22</v>
      </c>
      <c r="L3023" s="496" t="s">
        <v>7473</v>
      </c>
      <c r="M3023" s="504" t="s">
        <v>149</v>
      </c>
    </row>
    <row r="3024" spans="1:13" hidden="1">
      <c r="A3024" s="496" t="s">
        <v>7472</v>
      </c>
      <c r="B3024" s="536" t="s">
        <v>151</v>
      </c>
      <c r="C3024" s="504" t="s">
        <v>151</v>
      </c>
      <c r="D3024" s="504"/>
      <c r="E3024" s="39"/>
      <c r="F3024" s="504" t="s">
        <v>2193</v>
      </c>
      <c r="G3024" s="504" t="s">
        <v>2202</v>
      </c>
      <c r="H3024" s="504">
        <v>10</v>
      </c>
      <c r="I3024" s="39"/>
      <c r="J3024" s="496" t="s">
        <v>2195</v>
      </c>
      <c r="K3024" s="544">
        <v>23</v>
      </c>
      <c r="L3024" s="496" t="s">
        <v>7473</v>
      </c>
      <c r="M3024" s="504" t="s">
        <v>151</v>
      </c>
    </row>
    <row r="3025" spans="1:13" hidden="1">
      <c r="A3025" s="496" t="s">
        <v>7472</v>
      </c>
      <c r="B3025" s="536" t="s">
        <v>153</v>
      </c>
      <c r="C3025" s="504" t="s">
        <v>153</v>
      </c>
      <c r="D3025" s="504"/>
      <c r="E3025" s="39"/>
      <c r="F3025" s="504" t="s">
        <v>2193</v>
      </c>
      <c r="G3025" s="504" t="s">
        <v>2202</v>
      </c>
      <c r="H3025" s="504">
        <v>4</v>
      </c>
      <c r="I3025" s="39"/>
      <c r="J3025" s="496" t="s">
        <v>2195</v>
      </c>
      <c r="K3025" s="504">
        <v>24</v>
      </c>
      <c r="L3025" s="496" t="s">
        <v>7473</v>
      </c>
      <c r="M3025" s="504" t="s">
        <v>153</v>
      </c>
    </row>
    <row r="3026" spans="1:13" hidden="1">
      <c r="A3026" s="496" t="s">
        <v>7472</v>
      </c>
      <c r="B3026" s="536" t="s">
        <v>155</v>
      </c>
      <c r="C3026" s="504" t="s">
        <v>155</v>
      </c>
      <c r="D3026" s="504"/>
      <c r="E3026" s="39"/>
      <c r="F3026" s="504" t="s">
        <v>2193</v>
      </c>
      <c r="G3026" s="504" t="s">
        <v>2202</v>
      </c>
      <c r="H3026" s="504">
        <v>2</v>
      </c>
      <c r="I3026" s="39"/>
      <c r="J3026" s="496" t="s">
        <v>2195</v>
      </c>
      <c r="K3026" s="544">
        <v>25</v>
      </c>
      <c r="L3026" s="496" t="s">
        <v>7473</v>
      </c>
      <c r="M3026" s="504" t="s">
        <v>155</v>
      </c>
    </row>
    <row r="3027" spans="1:13" hidden="1">
      <c r="A3027" s="496" t="s">
        <v>7472</v>
      </c>
      <c r="B3027" s="536" t="s">
        <v>157</v>
      </c>
      <c r="C3027" s="504" t="s">
        <v>157</v>
      </c>
      <c r="D3027" s="504"/>
      <c r="E3027" s="39"/>
      <c r="F3027" s="504" t="s">
        <v>2193</v>
      </c>
      <c r="G3027" s="504" t="s">
        <v>2202</v>
      </c>
      <c r="H3027" s="504">
        <v>2</v>
      </c>
      <c r="I3027" s="39"/>
      <c r="J3027" s="496" t="s">
        <v>2195</v>
      </c>
      <c r="K3027" s="504">
        <v>26</v>
      </c>
      <c r="L3027" s="496" t="s">
        <v>7473</v>
      </c>
      <c r="M3027" s="504" t="s">
        <v>157</v>
      </c>
    </row>
    <row r="3028" spans="1:13" hidden="1">
      <c r="A3028" s="496" t="s">
        <v>7521</v>
      </c>
      <c r="B3028" s="536" t="s">
        <v>34</v>
      </c>
      <c r="C3028" s="504" t="s">
        <v>34</v>
      </c>
      <c r="D3028" s="504"/>
      <c r="E3028" s="511"/>
      <c r="F3028" s="504" t="s">
        <v>2193</v>
      </c>
      <c r="G3028" s="504" t="s">
        <v>2194</v>
      </c>
      <c r="H3028" s="504">
        <v>8</v>
      </c>
      <c r="I3028" s="258"/>
      <c r="J3028" s="496" t="s">
        <v>2195</v>
      </c>
      <c r="K3028" s="544">
        <v>1</v>
      </c>
      <c r="L3028" s="546" t="s">
        <v>7522</v>
      </c>
      <c r="M3028" s="504" t="s">
        <v>34</v>
      </c>
    </row>
    <row r="3029" spans="1:13" hidden="1">
      <c r="A3029" s="496" t="s">
        <v>7521</v>
      </c>
      <c r="B3029" s="536" t="s">
        <v>7523</v>
      </c>
      <c r="C3029" s="511"/>
      <c r="D3029" s="504" t="s">
        <v>7523</v>
      </c>
      <c r="E3029" s="40" t="s">
        <v>7524</v>
      </c>
      <c r="F3029" s="504"/>
      <c r="G3029" s="504" t="s">
        <v>2228</v>
      </c>
      <c r="H3029" s="504">
        <v>3</v>
      </c>
      <c r="I3029" s="258"/>
      <c r="J3029" s="496" t="s">
        <v>2195</v>
      </c>
      <c r="K3029" s="504">
        <v>2</v>
      </c>
      <c r="L3029" s="496" t="s">
        <v>7522</v>
      </c>
      <c r="M3029" s="504" t="s">
        <v>7525</v>
      </c>
    </row>
    <row r="3030" spans="1:13" hidden="1">
      <c r="A3030" s="496" t="s">
        <v>7521</v>
      </c>
      <c r="B3030" s="536" t="s">
        <v>3477</v>
      </c>
      <c r="C3030" s="511"/>
      <c r="D3030" s="504" t="s">
        <v>3477</v>
      </c>
      <c r="E3030" s="40" t="s">
        <v>3478</v>
      </c>
      <c r="F3030" s="504"/>
      <c r="G3030" s="504" t="s">
        <v>2455</v>
      </c>
      <c r="H3030" s="504">
        <v>9</v>
      </c>
      <c r="I3030" s="258"/>
      <c r="J3030" s="496" t="s">
        <v>2195</v>
      </c>
      <c r="K3030" s="544">
        <v>3</v>
      </c>
      <c r="L3030" s="496" t="s">
        <v>7522</v>
      </c>
      <c r="M3030" s="504" t="s">
        <v>7526</v>
      </c>
    </row>
    <row r="3031" spans="1:13" hidden="1">
      <c r="A3031" s="496" t="s">
        <v>7521</v>
      </c>
      <c r="B3031" s="536" t="s">
        <v>3525</v>
      </c>
      <c r="C3031" s="511"/>
      <c r="D3031" s="504" t="s">
        <v>3525</v>
      </c>
      <c r="E3031" s="40" t="s">
        <v>3526</v>
      </c>
      <c r="F3031" s="504"/>
      <c r="G3031" s="504" t="s">
        <v>2202</v>
      </c>
      <c r="H3031" s="504">
        <v>50</v>
      </c>
      <c r="I3031" s="258"/>
      <c r="J3031" s="496" t="s">
        <v>2195</v>
      </c>
      <c r="K3031" s="504">
        <v>4</v>
      </c>
      <c r="L3031" s="496" t="s">
        <v>7522</v>
      </c>
      <c r="M3031" s="504" t="s">
        <v>7527</v>
      </c>
    </row>
    <row r="3032" spans="1:13" hidden="1">
      <c r="A3032" s="496" t="s">
        <v>7521</v>
      </c>
      <c r="B3032" s="536" t="s">
        <v>7528</v>
      </c>
      <c r="C3032" s="39"/>
      <c r="D3032" s="504" t="s">
        <v>7528</v>
      </c>
      <c r="E3032" s="40" t="s">
        <v>7529</v>
      </c>
      <c r="F3032" s="504"/>
      <c r="G3032" s="504" t="s">
        <v>2202</v>
      </c>
      <c r="H3032" s="504">
        <v>50</v>
      </c>
      <c r="I3032" s="39"/>
      <c r="J3032" s="496" t="s">
        <v>2195</v>
      </c>
      <c r="K3032" s="544">
        <v>5</v>
      </c>
      <c r="L3032" s="496" t="s">
        <v>7522</v>
      </c>
      <c r="M3032" s="504" t="s">
        <v>7530</v>
      </c>
    </row>
    <row r="3033" spans="1:13" hidden="1">
      <c r="A3033" s="496" t="s">
        <v>7521</v>
      </c>
      <c r="B3033" s="536" t="s">
        <v>7531</v>
      </c>
      <c r="C3033" s="39"/>
      <c r="D3033" s="504" t="s">
        <v>7531</v>
      </c>
      <c r="E3033" s="40" t="s">
        <v>7532</v>
      </c>
      <c r="F3033" s="504"/>
      <c r="G3033" s="504" t="s">
        <v>2202</v>
      </c>
      <c r="H3033" s="504">
        <v>50</v>
      </c>
      <c r="I3033" s="39"/>
      <c r="J3033" s="496" t="s">
        <v>2195</v>
      </c>
      <c r="K3033" s="504">
        <v>6</v>
      </c>
      <c r="L3033" s="496" t="s">
        <v>7522</v>
      </c>
      <c r="M3033" s="504" t="s">
        <v>7533</v>
      </c>
    </row>
    <row r="3034" spans="1:13" hidden="1">
      <c r="A3034" s="496" t="s">
        <v>7521</v>
      </c>
      <c r="B3034" s="536" t="s">
        <v>7534</v>
      </c>
      <c r="C3034" s="39"/>
      <c r="D3034" s="504" t="s">
        <v>7534</v>
      </c>
      <c r="E3034" s="39" t="s">
        <v>7535</v>
      </c>
      <c r="F3034" s="76"/>
      <c r="G3034" s="504" t="s">
        <v>2202</v>
      </c>
      <c r="H3034" s="76">
        <v>50</v>
      </c>
      <c r="I3034" s="39"/>
      <c r="J3034" s="496" t="s">
        <v>2195</v>
      </c>
      <c r="K3034" s="544">
        <v>7</v>
      </c>
      <c r="L3034" s="496" t="s">
        <v>7522</v>
      </c>
      <c r="M3034" s="76" t="s">
        <v>7536</v>
      </c>
    </row>
    <row r="3035" spans="1:13" hidden="1">
      <c r="A3035" s="496" t="s">
        <v>7521</v>
      </c>
      <c r="B3035" s="536" t="s">
        <v>7537</v>
      </c>
      <c r="C3035" s="39"/>
      <c r="D3035" s="504" t="s">
        <v>7537</v>
      </c>
      <c r="E3035" s="39" t="s">
        <v>7538</v>
      </c>
      <c r="F3035" s="504"/>
      <c r="G3035" s="504" t="s">
        <v>2202</v>
      </c>
      <c r="H3035" s="504">
        <v>50</v>
      </c>
      <c r="I3035" s="39"/>
      <c r="J3035" s="496" t="s">
        <v>2195</v>
      </c>
      <c r="K3035" s="504">
        <v>8</v>
      </c>
      <c r="L3035" s="496" t="s">
        <v>7522</v>
      </c>
      <c r="M3035" s="76" t="s">
        <v>7539</v>
      </c>
    </row>
    <row r="3036" spans="1:13" hidden="1">
      <c r="A3036" s="496" t="s">
        <v>7521</v>
      </c>
      <c r="B3036" s="536" t="s">
        <v>7540</v>
      </c>
      <c r="C3036" s="39"/>
      <c r="D3036" s="504" t="s">
        <v>7540</v>
      </c>
      <c r="E3036" s="39" t="s">
        <v>7541</v>
      </c>
      <c r="F3036" s="504"/>
      <c r="G3036" s="24" t="s">
        <v>2231</v>
      </c>
      <c r="H3036" s="504" t="s">
        <v>7542</v>
      </c>
      <c r="I3036" s="39"/>
      <c r="J3036" s="496" t="s">
        <v>2195</v>
      </c>
      <c r="K3036" s="544">
        <v>9</v>
      </c>
      <c r="L3036" s="496" t="s">
        <v>7522</v>
      </c>
      <c r="M3036" s="76" t="s">
        <v>7543</v>
      </c>
    </row>
    <row r="3037" spans="1:13" hidden="1">
      <c r="A3037" s="496" t="s">
        <v>7521</v>
      </c>
      <c r="B3037" s="536"/>
      <c r="C3037" s="39"/>
      <c r="D3037" s="504"/>
      <c r="E3037" s="39" t="s">
        <v>7544</v>
      </c>
      <c r="F3037" s="504"/>
      <c r="G3037" s="76" t="s">
        <v>2202</v>
      </c>
      <c r="H3037" s="76">
        <v>5</v>
      </c>
      <c r="I3037" s="39"/>
      <c r="J3037" s="496" t="s">
        <v>2195</v>
      </c>
      <c r="K3037" s="504">
        <v>10</v>
      </c>
      <c r="L3037" s="496" t="s">
        <v>7522</v>
      </c>
      <c r="M3037" s="76" t="s">
        <v>7545</v>
      </c>
    </row>
    <row r="3038" spans="1:13" hidden="1">
      <c r="A3038" s="496" t="s">
        <v>7521</v>
      </c>
      <c r="B3038" s="536" t="s">
        <v>7546</v>
      </c>
      <c r="C3038" s="39"/>
      <c r="D3038" s="504" t="s">
        <v>7546</v>
      </c>
      <c r="E3038" s="39" t="s">
        <v>7547</v>
      </c>
      <c r="F3038" s="504"/>
      <c r="G3038" s="504" t="s">
        <v>2228</v>
      </c>
      <c r="H3038" s="76">
        <v>4</v>
      </c>
      <c r="I3038" s="39"/>
      <c r="J3038" s="496" t="s">
        <v>2195</v>
      </c>
      <c r="K3038" s="544">
        <v>11</v>
      </c>
      <c r="L3038" s="496" t="s">
        <v>7522</v>
      </c>
      <c r="M3038" s="76" t="s">
        <v>7548</v>
      </c>
    </row>
    <row r="3039" spans="1:13" hidden="1">
      <c r="A3039" s="496" t="s">
        <v>7521</v>
      </c>
      <c r="B3039" s="536" t="s">
        <v>7549</v>
      </c>
      <c r="C3039" s="39"/>
      <c r="D3039" s="504" t="s">
        <v>7549</v>
      </c>
      <c r="E3039" s="39" t="s">
        <v>7550</v>
      </c>
      <c r="F3039" s="504"/>
      <c r="G3039" s="76" t="s">
        <v>2202</v>
      </c>
      <c r="H3039" s="76">
        <v>1</v>
      </c>
      <c r="I3039" s="39"/>
      <c r="J3039" s="496" t="s">
        <v>2195</v>
      </c>
      <c r="K3039" s="504">
        <v>12</v>
      </c>
      <c r="L3039" s="496" t="s">
        <v>7522</v>
      </c>
      <c r="M3039" s="76" t="s">
        <v>7551</v>
      </c>
    </row>
    <row r="3040" spans="1:13" hidden="1">
      <c r="A3040" s="496" t="s">
        <v>7521</v>
      </c>
      <c r="B3040" s="536" t="s">
        <v>7552</v>
      </c>
      <c r="C3040" s="39"/>
      <c r="D3040" s="504" t="s">
        <v>7552</v>
      </c>
      <c r="E3040" s="39" t="s">
        <v>7553</v>
      </c>
      <c r="F3040" s="504"/>
      <c r="G3040" s="76" t="s">
        <v>2194</v>
      </c>
      <c r="H3040" s="76">
        <v>10</v>
      </c>
      <c r="I3040" s="39"/>
      <c r="J3040" s="496" t="s">
        <v>2195</v>
      </c>
      <c r="K3040" s="544">
        <v>13</v>
      </c>
      <c r="L3040" s="496" t="s">
        <v>7522</v>
      </c>
      <c r="M3040" s="76" t="s">
        <v>7554</v>
      </c>
    </row>
    <row r="3041" spans="1:13" hidden="1">
      <c r="A3041" s="496" t="s">
        <v>7521</v>
      </c>
      <c r="B3041" s="536" t="s">
        <v>7555</v>
      </c>
      <c r="C3041" s="39"/>
      <c r="D3041" s="504" t="s">
        <v>7555</v>
      </c>
      <c r="E3041" s="39" t="s">
        <v>7556</v>
      </c>
      <c r="F3041" s="504"/>
      <c r="G3041" s="76" t="s">
        <v>2194</v>
      </c>
      <c r="H3041" s="76">
        <v>10</v>
      </c>
      <c r="I3041" s="39"/>
      <c r="J3041" s="496" t="s">
        <v>2195</v>
      </c>
      <c r="K3041" s="504">
        <v>14</v>
      </c>
      <c r="L3041" s="496" t="s">
        <v>7522</v>
      </c>
      <c r="M3041" s="76" t="s">
        <v>7557</v>
      </c>
    </row>
    <row r="3042" spans="1:13" hidden="1">
      <c r="A3042" s="496" t="s">
        <v>7521</v>
      </c>
      <c r="B3042" s="536" t="s">
        <v>7558</v>
      </c>
      <c r="C3042" s="39"/>
      <c r="D3042" s="504" t="s">
        <v>7558</v>
      </c>
      <c r="E3042" s="39" t="s">
        <v>7559</v>
      </c>
      <c r="F3042" s="504"/>
      <c r="G3042" s="76" t="s">
        <v>2202</v>
      </c>
      <c r="H3042" s="76">
        <v>1</v>
      </c>
      <c r="I3042" s="39"/>
      <c r="J3042" s="496" t="s">
        <v>2195</v>
      </c>
      <c r="K3042" s="544">
        <v>15</v>
      </c>
      <c r="L3042" s="496" t="s">
        <v>7522</v>
      </c>
      <c r="M3042" s="76" t="s">
        <v>7560</v>
      </c>
    </row>
    <row r="3043" spans="1:13" hidden="1">
      <c r="A3043" s="496" t="s">
        <v>7521</v>
      </c>
      <c r="B3043" s="536" t="s">
        <v>7561</v>
      </c>
      <c r="C3043" s="39"/>
      <c r="D3043" s="504" t="s">
        <v>7561</v>
      </c>
      <c r="E3043" s="39" t="s">
        <v>7562</v>
      </c>
      <c r="F3043" s="76"/>
      <c r="G3043" s="76" t="s">
        <v>2202</v>
      </c>
      <c r="H3043" s="76">
        <v>1</v>
      </c>
      <c r="I3043" s="39"/>
      <c r="J3043" s="496" t="s">
        <v>2195</v>
      </c>
      <c r="K3043" s="504">
        <v>16</v>
      </c>
      <c r="L3043" s="496" t="s">
        <v>7522</v>
      </c>
      <c r="M3043" s="76" t="s">
        <v>7563</v>
      </c>
    </row>
    <row r="3044" spans="1:13">
      <c r="A3044" s="496" t="s">
        <v>7521</v>
      </c>
      <c r="B3044" s="536" t="s">
        <v>2014</v>
      </c>
      <c r="C3044" s="39"/>
      <c r="D3044" s="504" t="s">
        <v>2014</v>
      </c>
      <c r="E3044" s="39" t="s">
        <v>1420</v>
      </c>
      <c r="F3044" s="504"/>
      <c r="G3044" s="76" t="s">
        <v>2202</v>
      </c>
      <c r="H3044" s="76">
        <v>5</v>
      </c>
      <c r="I3044" s="39"/>
      <c r="J3044" s="496" t="s">
        <v>2195</v>
      </c>
      <c r="K3044" s="544">
        <v>17</v>
      </c>
      <c r="L3044" s="496" t="s">
        <v>7522</v>
      </c>
      <c r="M3044" s="76" t="s">
        <v>7564</v>
      </c>
    </row>
    <row r="3045" spans="1:13" hidden="1">
      <c r="A3045" s="496" t="s">
        <v>7521</v>
      </c>
      <c r="B3045" s="536" t="s">
        <v>5469</v>
      </c>
      <c r="C3045" s="39"/>
      <c r="D3045" s="504" t="s">
        <v>5469</v>
      </c>
      <c r="E3045" s="39" t="s">
        <v>7565</v>
      </c>
      <c r="F3045" s="504"/>
      <c r="G3045" s="76" t="s">
        <v>2202</v>
      </c>
      <c r="H3045" s="504">
        <v>5</v>
      </c>
      <c r="I3045" s="39"/>
      <c r="J3045" s="496" t="s">
        <v>2195</v>
      </c>
      <c r="K3045" s="504">
        <v>18</v>
      </c>
      <c r="L3045" s="496" t="s">
        <v>7522</v>
      </c>
      <c r="M3045" s="76" t="s">
        <v>7566</v>
      </c>
    </row>
    <row r="3046" spans="1:13" hidden="1">
      <c r="A3046" s="496" t="s">
        <v>7521</v>
      </c>
      <c r="B3046" s="536"/>
      <c r="C3046" s="39"/>
      <c r="D3046" s="504"/>
      <c r="E3046" s="39" t="s">
        <v>7567</v>
      </c>
      <c r="F3046" s="504"/>
      <c r="G3046" s="76" t="s">
        <v>2202</v>
      </c>
      <c r="H3046" s="76">
        <v>1</v>
      </c>
      <c r="I3046" s="39"/>
      <c r="J3046" s="496" t="s">
        <v>2195</v>
      </c>
      <c r="K3046" s="544">
        <v>19</v>
      </c>
      <c r="L3046" s="496" t="s">
        <v>7522</v>
      </c>
      <c r="M3046" s="76" t="s">
        <v>7568</v>
      </c>
    </row>
    <row r="3047" spans="1:13" hidden="1">
      <c r="A3047" s="496" t="s">
        <v>7521</v>
      </c>
      <c r="B3047" s="536"/>
      <c r="C3047" s="39"/>
      <c r="D3047" s="504"/>
      <c r="E3047" s="39" t="s">
        <v>7569</v>
      </c>
      <c r="F3047" s="504"/>
      <c r="G3047" s="76" t="s">
        <v>2231</v>
      </c>
      <c r="H3047" s="76" t="s">
        <v>7542</v>
      </c>
      <c r="I3047" s="39"/>
      <c r="J3047" s="496" t="s">
        <v>2195</v>
      </c>
      <c r="K3047" s="504">
        <v>20</v>
      </c>
      <c r="L3047" s="496" t="s">
        <v>7522</v>
      </c>
      <c r="M3047" s="76" t="s">
        <v>7570</v>
      </c>
    </row>
    <row r="3048" spans="1:13" hidden="1">
      <c r="A3048" s="496" t="s">
        <v>7521</v>
      </c>
      <c r="B3048" s="536"/>
      <c r="C3048" s="39"/>
      <c r="D3048" s="504"/>
      <c r="E3048" s="39" t="s">
        <v>7571</v>
      </c>
      <c r="F3048" s="504"/>
      <c r="G3048" s="24" t="s">
        <v>2202</v>
      </c>
      <c r="H3048" s="76">
        <v>5</v>
      </c>
      <c r="I3048" s="39"/>
      <c r="J3048" s="496" t="s">
        <v>2195</v>
      </c>
      <c r="K3048" s="544">
        <v>21</v>
      </c>
      <c r="L3048" s="496" t="s">
        <v>7522</v>
      </c>
      <c r="M3048" s="76" t="s">
        <v>7572</v>
      </c>
    </row>
    <row r="3049" spans="1:13" hidden="1">
      <c r="A3049" s="496" t="s">
        <v>7521</v>
      </c>
      <c r="B3049" s="536"/>
      <c r="C3049" s="39"/>
      <c r="D3049" s="504"/>
      <c r="E3049" s="39" t="s">
        <v>7573</v>
      </c>
      <c r="F3049" s="504"/>
      <c r="G3049" s="76" t="s">
        <v>2231</v>
      </c>
      <c r="H3049" s="76" t="s">
        <v>7542</v>
      </c>
      <c r="I3049" s="39"/>
      <c r="J3049" s="496" t="s">
        <v>2195</v>
      </c>
      <c r="K3049" s="504">
        <v>22</v>
      </c>
      <c r="L3049" s="496" t="s">
        <v>7522</v>
      </c>
      <c r="M3049" s="76" t="s">
        <v>7574</v>
      </c>
    </row>
    <row r="3050" spans="1:13" hidden="1">
      <c r="A3050" s="496" t="s">
        <v>7521</v>
      </c>
      <c r="B3050" s="536"/>
      <c r="C3050" s="39"/>
      <c r="D3050" s="504"/>
      <c r="E3050" s="39" t="s">
        <v>7575</v>
      </c>
      <c r="F3050" s="504"/>
      <c r="G3050" s="24" t="s">
        <v>2202</v>
      </c>
      <c r="H3050" s="76">
        <v>5</v>
      </c>
      <c r="I3050" s="39"/>
      <c r="J3050" s="496" t="s">
        <v>2195</v>
      </c>
      <c r="K3050" s="544">
        <v>23</v>
      </c>
      <c r="L3050" s="496" t="s">
        <v>7522</v>
      </c>
      <c r="M3050" s="76" t="s">
        <v>7576</v>
      </c>
    </row>
    <row r="3051" spans="1:13" hidden="1">
      <c r="A3051" s="496" t="s">
        <v>7521</v>
      </c>
      <c r="B3051" s="536" t="s">
        <v>7577</v>
      </c>
      <c r="C3051" s="39"/>
      <c r="D3051" s="504" t="s">
        <v>7577</v>
      </c>
      <c r="E3051" s="39" t="s">
        <v>7578</v>
      </c>
      <c r="F3051" s="504"/>
      <c r="G3051" s="24" t="s">
        <v>2202</v>
      </c>
      <c r="H3051" s="76">
        <v>1</v>
      </c>
      <c r="I3051" s="39"/>
      <c r="J3051" s="496" t="s">
        <v>2195</v>
      </c>
      <c r="K3051" s="504">
        <v>24</v>
      </c>
      <c r="L3051" s="496" t="s">
        <v>7522</v>
      </c>
      <c r="M3051" s="76" t="s">
        <v>7579</v>
      </c>
    </row>
    <row r="3052" spans="1:13" hidden="1">
      <c r="A3052" s="496" t="s">
        <v>7521</v>
      </c>
      <c r="B3052" s="536"/>
      <c r="C3052" s="39"/>
      <c r="D3052" s="504"/>
      <c r="E3052" s="39" t="s">
        <v>7580</v>
      </c>
      <c r="F3052" s="504"/>
      <c r="G3052" s="24" t="s">
        <v>2202</v>
      </c>
      <c r="H3052" s="504">
        <v>1</v>
      </c>
      <c r="I3052" s="39"/>
      <c r="J3052" s="496" t="s">
        <v>2195</v>
      </c>
      <c r="K3052" s="544">
        <v>25</v>
      </c>
      <c r="L3052" s="496" t="s">
        <v>7522</v>
      </c>
      <c r="M3052" s="76" t="s">
        <v>7581</v>
      </c>
    </row>
    <row r="3053" spans="1:13">
      <c r="A3053" s="496" t="s">
        <v>7521</v>
      </c>
      <c r="B3053" s="536" t="s">
        <v>2014</v>
      </c>
      <c r="C3053" s="39"/>
      <c r="D3053" s="504" t="s">
        <v>2014</v>
      </c>
      <c r="E3053" s="39" t="s">
        <v>1420</v>
      </c>
      <c r="F3053" s="504"/>
      <c r="G3053" s="24" t="s">
        <v>2202</v>
      </c>
      <c r="H3053" s="76">
        <v>41</v>
      </c>
      <c r="I3053" s="39"/>
      <c r="J3053" s="496" t="s">
        <v>2195</v>
      </c>
      <c r="K3053" s="504">
        <v>26</v>
      </c>
      <c r="L3053" s="496" t="s">
        <v>7522</v>
      </c>
      <c r="M3053" s="76" t="s">
        <v>2307</v>
      </c>
    </row>
    <row r="3054" spans="1:13" hidden="1">
      <c r="A3054" s="496" t="s">
        <v>7521</v>
      </c>
      <c r="B3054" s="536" t="s">
        <v>149</v>
      </c>
      <c r="C3054" s="504" t="s">
        <v>149</v>
      </c>
      <c r="D3054" s="504"/>
      <c r="E3054" s="39"/>
      <c r="F3054" s="504" t="s">
        <v>2193</v>
      </c>
      <c r="G3054" s="504" t="s">
        <v>2308</v>
      </c>
      <c r="H3054" s="504">
        <v>26</v>
      </c>
      <c r="I3054" s="39"/>
      <c r="J3054" s="496" t="s">
        <v>2195</v>
      </c>
      <c r="K3054" s="544">
        <v>27</v>
      </c>
      <c r="L3054" s="496" t="s">
        <v>7522</v>
      </c>
      <c r="M3054" s="504" t="s">
        <v>149</v>
      </c>
    </row>
    <row r="3055" spans="1:13" hidden="1">
      <c r="A3055" s="496" t="s">
        <v>7521</v>
      </c>
      <c r="B3055" s="536" t="s">
        <v>151</v>
      </c>
      <c r="C3055" s="504" t="s">
        <v>151</v>
      </c>
      <c r="D3055" s="504"/>
      <c r="E3055" s="39"/>
      <c r="F3055" s="504" t="s">
        <v>2193</v>
      </c>
      <c r="G3055" s="504" t="s">
        <v>2202</v>
      </c>
      <c r="H3055" s="504">
        <v>10</v>
      </c>
      <c r="I3055" s="39"/>
      <c r="J3055" s="496" t="s">
        <v>2195</v>
      </c>
      <c r="K3055" s="504">
        <v>28</v>
      </c>
      <c r="L3055" s="496" t="s">
        <v>7522</v>
      </c>
      <c r="M3055" s="504" t="s">
        <v>151</v>
      </c>
    </row>
    <row r="3056" spans="1:13" hidden="1">
      <c r="A3056" s="496" t="s">
        <v>7521</v>
      </c>
      <c r="B3056" s="536" t="s">
        <v>153</v>
      </c>
      <c r="C3056" s="504" t="s">
        <v>153</v>
      </c>
      <c r="D3056" s="504"/>
      <c r="E3056" s="39"/>
      <c r="F3056" s="504" t="s">
        <v>2193</v>
      </c>
      <c r="G3056" s="504" t="s">
        <v>2202</v>
      </c>
      <c r="H3056" s="504">
        <v>4</v>
      </c>
      <c r="I3056" s="39"/>
      <c r="J3056" s="496" t="s">
        <v>2195</v>
      </c>
      <c r="K3056" s="544">
        <v>29</v>
      </c>
      <c r="L3056" s="496" t="s">
        <v>7522</v>
      </c>
      <c r="M3056" s="504" t="s">
        <v>153</v>
      </c>
    </row>
    <row r="3057" spans="1:13" hidden="1">
      <c r="A3057" s="496" t="s">
        <v>7521</v>
      </c>
      <c r="B3057" s="536" t="s">
        <v>155</v>
      </c>
      <c r="C3057" s="504" t="s">
        <v>155</v>
      </c>
      <c r="D3057" s="504"/>
      <c r="E3057" s="39"/>
      <c r="F3057" s="504" t="s">
        <v>2193</v>
      </c>
      <c r="G3057" s="504" t="s">
        <v>2202</v>
      </c>
      <c r="H3057" s="504">
        <v>2</v>
      </c>
      <c r="I3057" s="39"/>
      <c r="J3057" s="496" t="s">
        <v>2195</v>
      </c>
      <c r="K3057" s="504">
        <v>30</v>
      </c>
      <c r="L3057" s="496" t="s">
        <v>7522</v>
      </c>
      <c r="M3057" s="504" t="s">
        <v>155</v>
      </c>
    </row>
    <row r="3058" spans="1:13" hidden="1">
      <c r="A3058" s="496" t="s">
        <v>7521</v>
      </c>
      <c r="B3058" s="536" t="s">
        <v>157</v>
      </c>
      <c r="C3058" s="504" t="s">
        <v>157</v>
      </c>
      <c r="D3058" s="504"/>
      <c r="E3058" s="39"/>
      <c r="F3058" s="504" t="s">
        <v>2193</v>
      </c>
      <c r="G3058" s="504" t="s">
        <v>2202</v>
      </c>
      <c r="H3058" s="504">
        <v>2</v>
      </c>
      <c r="I3058" s="39"/>
      <c r="J3058" s="496" t="s">
        <v>2195</v>
      </c>
      <c r="K3058" s="544">
        <v>31</v>
      </c>
      <c r="L3058" s="496" t="s">
        <v>7522</v>
      </c>
      <c r="M3058" s="504" t="s">
        <v>157</v>
      </c>
    </row>
    <row r="3059" spans="1:13" hidden="1">
      <c r="A3059" s="416" t="s">
        <v>7582</v>
      </c>
      <c r="B3059" s="536" t="s">
        <v>34</v>
      </c>
      <c r="C3059" s="496" t="s">
        <v>34</v>
      </c>
      <c r="D3059" s="504"/>
      <c r="E3059" s="496"/>
      <c r="F3059" s="496" t="s">
        <v>2193</v>
      </c>
      <c r="G3059" s="496" t="s">
        <v>2194</v>
      </c>
      <c r="H3059" s="504">
        <v>8</v>
      </c>
      <c r="I3059" s="40"/>
      <c r="J3059" s="39" t="s">
        <v>2195</v>
      </c>
      <c r="K3059" s="504">
        <v>1</v>
      </c>
      <c r="L3059" s="40" t="s">
        <v>7583</v>
      </c>
      <c r="M3059" s="496" t="s">
        <v>34</v>
      </c>
    </row>
    <row r="3060" spans="1:13" hidden="1">
      <c r="A3060" s="416" t="s">
        <v>7582</v>
      </c>
      <c r="B3060" s="536" t="s">
        <v>7584</v>
      </c>
      <c r="C3060" s="496"/>
      <c r="D3060" s="504" t="s">
        <v>7584</v>
      </c>
      <c r="E3060" s="496" t="s">
        <v>7585</v>
      </c>
      <c r="F3060" s="76" t="s">
        <v>3178</v>
      </c>
      <c r="G3060" s="10" t="s">
        <v>2202</v>
      </c>
      <c r="H3060" s="76">
        <v>10</v>
      </c>
      <c r="I3060" s="40"/>
      <c r="J3060" s="39" t="s">
        <v>2195</v>
      </c>
      <c r="K3060" s="504">
        <v>2</v>
      </c>
      <c r="L3060" s="40" t="s">
        <v>7583</v>
      </c>
      <c r="M3060" s="76" t="s">
        <v>7586</v>
      </c>
    </row>
    <row r="3061" spans="1:13" hidden="1">
      <c r="A3061" s="416" t="s">
        <v>7582</v>
      </c>
      <c r="B3061" s="536" t="s">
        <v>797</v>
      </c>
      <c r="C3061" s="496"/>
      <c r="D3061" s="504" t="s">
        <v>797</v>
      </c>
      <c r="E3061" s="496" t="s">
        <v>424</v>
      </c>
      <c r="F3061" s="76" t="s">
        <v>2193</v>
      </c>
      <c r="G3061" s="10" t="s">
        <v>2202</v>
      </c>
      <c r="H3061" s="76">
        <v>9</v>
      </c>
      <c r="I3061" s="40"/>
      <c r="J3061" s="39" t="s">
        <v>2195</v>
      </c>
      <c r="K3061" s="76">
        <v>3</v>
      </c>
      <c r="L3061" s="40" t="s">
        <v>7583</v>
      </c>
      <c r="M3061" s="76" t="s">
        <v>7587</v>
      </c>
    </row>
    <row r="3062" spans="1:13" hidden="1">
      <c r="A3062" s="416" t="s">
        <v>7582</v>
      </c>
      <c r="B3062" s="536" t="s">
        <v>7588</v>
      </c>
      <c r="C3062" s="496"/>
      <c r="D3062" s="504" t="s">
        <v>7588</v>
      </c>
      <c r="E3062" s="496" t="s">
        <v>7589</v>
      </c>
      <c r="F3062" s="76" t="s">
        <v>2193</v>
      </c>
      <c r="G3062" s="10" t="s">
        <v>2202</v>
      </c>
      <c r="H3062" s="76">
        <v>100</v>
      </c>
      <c r="I3062" s="40"/>
      <c r="J3062" s="39" t="s">
        <v>2195</v>
      </c>
      <c r="K3062" s="76">
        <v>4</v>
      </c>
      <c r="L3062" s="40" t="s">
        <v>7583</v>
      </c>
      <c r="M3062" s="76" t="s">
        <v>7590</v>
      </c>
    </row>
    <row r="3063" spans="1:13" hidden="1">
      <c r="A3063" s="416" t="s">
        <v>7582</v>
      </c>
      <c r="B3063" s="536" t="s">
        <v>149</v>
      </c>
      <c r="C3063" s="496" t="s">
        <v>149</v>
      </c>
      <c r="D3063" s="504"/>
      <c r="E3063" s="39"/>
      <c r="F3063" s="496" t="s">
        <v>2193</v>
      </c>
      <c r="G3063" s="496" t="s">
        <v>2308</v>
      </c>
      <c r="H3063" s="504">
        <v>26</v>
      </c>
      <c r="I3063" s="39"/>
      <c r="J3063" s="39" t="s">
        <v>2195</v>
      </c>
      <c r="K3063" s="504">
        <v>5</v>
      </c>
      <c r="L3063" s="40" t="s">
        <v>7583</v>
      </c>
      <c r="M3063" s="496" t="s">
        <v>149</v>
      </c>
    </row>
    <row r="3064" spans="1:13" hidden="1">
      <c r="A3064" s="416" t="s">
        <v>7582</v>
      </c>
      <c r="B3064" s="536" t="s">
        <v>151</v>
      </c>
      <c r="C3064" s="496" t="s">
        <v>151</v>
      </c>
      <c r="D3064" s="504"/>
      <c r="E3064" s="39"/>
      <c r="F3064" s="496" t="s">
        <v>2193</v>
      </c>
      <c r="G3064" s="496" t="s">
        <v>2202</v>
      </c>
      <c r="H3064" s="504">
        <v>10</v>
      </c>
      <c r="I3064" s="39"/>
      <c r="J3064" s="39" t="s">
        <v>2195</v>
      </c>
      <c r="K3064" s="504">
        <v>6</v>
      </c>
      <c r="L3064" s="40" t="s">
        <v>7583</v>
      </c>
      <c r="M3064" s="496" t="s">
        <v>151</v>
      </c>
    </row>
    <row r="3065" spans="1:13" hidden="1">
      <c r="A3065" s="416" t="s">
        <v>7582</v>
      </c>
      <c r="B3065" s="536" t="s">
        <v>153</v>
      </c>
      <c r="C3065" s="496" t="s">
        <v>153</v>
      </c>
      <c r="D3065" s="504"/>
      <c r="E3065" s="39"/>
      <c r="F3065" s="496" t="s">
        <v>2193</v>
      </c>
      <c r="G3065" s="496" t="s">
        <v>2202</v>
      </c>
      <c r="H3065" s="504">
        <v>4</v>
      </c>
      <c r="I3065" s="39"/>
      <c r="J3065" s="39" t="s">
        <v>2195</v>
      </c>
      <c r="K3065" s="76">
        <v>7</v>
      </c>
      <c r="L3065" s="40" t="s">
        <v>7583</v>
      </c>
      <c r="M3065" s="496" t="s">
        <v>153</v>
      </c>
    </row>
    <row r="3066" spans="1:13" hidden="1">
      <c r="A3066" s="416" t="s">
        <v>7582</v>
      </c>
      <c r="B3066" s="536" t="s">
        <v>155</v>
      </c>
      <c r="C3066" s="496" t="s">
        <v>155</v>
      </c>
      <c r="D3066" s="504"/>
      <c r="E3066" s="39"/>
      <c r="F3066" s="496" t="s">
        <v>2193</v>
      </c>
      <c r="G3066" s="496" t="s">
        <v>2202</v>
      </c>
      <c r="H3066" s="504">
        <v>2</v>
      </c>
      <c r="I3066" s="39"/>
      <c r="J3066" s="39" t="s">
        <v>2195</v>
      </c>
      <c r="K3066" s="76">
        <v>8</v>
      </c>
      <c r="L3066" s="40" t="s">
        <v>7583</v>
      </c>
      <c r="M3066" s="496" t="s">
        <v>155</v>
      </c>
    </row>
    <row r="3067" spans="1:13" hidden="1">
      <c r="A3067" s="416" t="s">
        <v>7582</v>
      </c>
      <c r="B3067" s="536" t="s">
        <v>157</v>
      </c>
      <c r="C3067" s="496" t="s">
        <v>157</v>
      </c>
      <c r="D3067" s="504"/>
      <c r="E3067" s="39"/>
      <c r="F3067" s="496" t="s">
        <v>2193</v>
      </c>
      <c r="G3067" s="496" t="s">
        <v>2202</v>
      </c>
      <c r="H3067" s="504">
        <v>2</v>
      </c>
      <c r="I3067" s="39"/>
      <c r="J3067" s="39" t="s">
        <v>2195</v>
      </c>
      <c r="K3067" s="504">
        <v>9</v>
      </c>
      <c r="L3067" s="40" t="s">
        <v>7583</v>
      </c>
      <c r="M3067" s="496" t="s">
        <v>157</v>
      </c>
    </row>
    <row r="3068" spans="1:13" hidden="1">
      <c r="A3068" s="648" t="s">
        <v>7591</v>
      </c>
      <c r="B3068" s="536" t="s">
        <v>34</v>
      </c>
      <c r="C3068" s="496" t="s">
        <v>34</v>
      </c>
      <c r="D3068" s="504"/>
      <c r="E3068" s="496"/>
      <c r="F3068" s="496" t="s">
        <v>2193</v>
      </c>
      <c r="G3068" s="496" t="s">
        <v>2194</v>
      </c>
      <c r="H3068" s="504">
        <v>8</v>
      </c>
      <c r="I3068" s="40"/>
      <c r="J3068" s="39" t="s">
        <v>2195</v>
      </c>
      <c r="K3068" s="504">
        <v>1</v>
      </c>
      <c r="L3068" s="40" t="s">
        <v>7592</v>
      </c>
      <c r="M3068" s="496" t="s">
        <v>34</v>
      </c>
    </row>
    <row r="3069" spans="1:13" hidden="1">
      <c r="A3069" s="648" t="s">
        <v>7591</v>
      </c>
      <c r="B3069" s="536" t="s">
        <v>3081</v>
      </c>
      <c r="C3069" s="496"/>
      <c r="D3069" s="504" t="s">
        <v>3081</v>
      </c>
      <c r="E3069" s="496" t="s">
        <v>3082</v>
      </c>
      <c r="F3069" s="39" t="s">
        <v>2193</v>
      </c>
      <c r="G3069" s="10" t="s">
        <v>2202</v>
      </c>
      <c r="H3069" s="76">
        <v>8</v>
      </c>
      <c r="I3069" s="40"/>
      <c r="J3069" s="39" t="s">
        <v>2195</v>
      </c>
      <c r="K3069" s="504">
        <v>2</v>
      </c>
      <c r="L3069" s="40" t="s">
        <v>7592</v>
      </c>
      <c r="M3069" s="39" t="s">
        <v>3083</v>
      </c>
    </row>
    <row r="3070" spans="1:13" hidden="1">
      <c r="A3070" s="648" t="s">
        <v>7591</v>
      </c>
      <c r="B3070" s="536" t="s">
        <v>3171</v>
      </c>
      <c r="C3070" s="496"/>
      <c r="D3070" s="504" t="s">
        <v>3171</v>
      </c>
      <c r="E3070" s="496" t="s">
        <v>3172</v>
      </c>
      <c r="F3070" s="39" t="s">
        <v>2193</v>
      </c>
      <c r="G3070" s="10" t="s">
        <v>2202</v>
      </c>
      <c r="H3070" s="76">
        <v>20</v>
      </c>
      <c r="I3070" s="40"/>
      <c r="J3070" s="39" t="s">
        <v>2195</v>
      </c>
      <c r="K3070" s="76">
        <v>3</v>
      </c>
      <c r="L3070" s="40" t="s">
        <v>7592</v>
      </c>
      <c r="M3070" s="39" t="s">
        <v>3173</v>
      </c>
    </row>
    <row r="3071" spans="1:13" hidden="1">
      <c r="A3071" s="648" t="s">
        <v>7591</v>
      </c>
      <c r="B3071" s="536" t="s">
        <v>3174</v>
      </c>
      <c r="C3071" s="496"/>
      <c r="D3071" s="504" t="s">
        <v>3174</v>
      </c>
      <c r="E3071" s="60" t="s">
        <v>7593</v>
      </c>
      <c r="F3071" s="39" t="s">
        <v>2193</v>
      </c>
      <c r="G3071" s="10" t="s">
        <v>2202</v>
      </c>
      <c r="H3071" s="76">
        <v>40</v>
      </c>
      <c r="I3071" s="40"/>
      <c r="J3071" s="39" t="s">
        <v>2195</v>
      </c>
      <c r="K3071" s="76">
        <v>4</v>
      </c>
      <c r="L3071" s="40" t="s">
        <v>7592</v>
      </c>
      <c r="M3071" s="39" t="s">
        <v>3086</v>
      </c>
    </row>
    <row r="3072" spans="1:13" hidden="1">
      <c r="A3072" s="648" t="s">
        <v>7591</v>
      </c>
      <c r="B3072" s="536" t="s">
        <v>149</v>
      </c>
      <c r="C3072" s="496" t="s">
        <v>149</v>
      </c>
      <c r="D3072" s="504"/>
      <c r="E3072" s="39"/>
      <c r="F3072" s="496" t="s">
        <v>2193</v>
      </c>
      <c r="G3072" s="496" t="s">
        <v>2308</v>
      </c>
      <c r="H3072" s="504">
        <v>26</v>
      </c>
      <c r="I3072" s="39"/>
      <c r="J3072" s="39" t="s">
        <v>2195</v>
      </c>
      <c r="K3072" s="504">
        <v>5</v>
      </c>
      <c r="L3072" s="40" t="s">
        <v>7592</v>
      </c>
      <c r="M3072" s="496" t="s">
        <v>149</v>
      </c>
    </row>
    <row r="3073" spans="1:13" hidden="1">
      <c r="A3073" s="648" t="s">
        <v>7591</v>
      </c>
      <c r="B3073" s="536" t="s">
        <v>151</v>
      </c>
      <c r="C3073" s="496" t="s">
        <v>151</v>
      </c>
      <c r="D3073" s="504"/>
      <c r="E3073" s="39"/>
      <c r="F3073" s="496" t="s">
        <v>2193</v>
      </c>
      <c r="G3073" s="496" t="s">
        <v>2202</v>
      </c>
      <c r="H3073" s="504">
        <v>10</v>
      </c>
      <c r="I3073" s="39"/>
      <c r="J3073" s="39" t="s">
        <v>2195</v>
      </c>
      <c r="K3073" s="504">
        <v>6</v>
      </c>
      <c r="L3073" s="40" t="s">
        <v>7592</v>
      </c>
      <c r="M3073" s="496" t="s">
        <v>151</v>
      </c>
    </row>
    <row r="3074" spans="1:13" hidden="1">
      <c r="A3074" s="648" t="s">
        <v>7591</v>
      </c>
      <c r="B3074" s="536" t="s">
        <v>153</v>
      </c>
      <c r="C3074" s="496" t="s">
        <v>153</v>
      </c>
      <c r="D3074" s="504"/>
      <c r="E3074" s="39"/>
      <c r="F3074" s="496" t="s">
        <v>2193</v>
      </c>
      <c r="G3074" s="496" t="s">
        <v>2202</v>
      </c>
      <c r="H3074" s="504">
        <v>4</v>
      </c>
      <c r="I3074" s="39"/>
      <c r="J3074" s="39" t="s">
        <v>2195</v>
      </c>
      <c r="K3074" s="76">
        <v>7</v>
      </c>
      <c r="L3074" s="40" t="s">
        <v>7592</v>
      </c>
      <c r="M3074" s="496" t="s">
        <v>153</v>
      </c>
    </row>
    <row r="3075" spans="1:13" hidden="1">
      <c r="A3075" s="648" t="s">
        <v>7591</v>
      </c>
      <c r="B3075" s="536" t="s">
        <v>155</v>
      </c>
      <c r="C3075" s="496" t="s">
        <v>155</v>
      </c>
      <c r="D3075" s="504"/>
      <c r="E3075" s="39"/>
      <c r="F3075" s="496" t="s">
        <v>2193</v>
      </c>
      <c r="G3075" s="496" t="s">
        <v>2202</v>
      </c>
      <c r="H3075" s="504">
        <v>2</v>
      </c>
      <c r="I3075" s="39"/>
      <c r="J3075" s="39" t="s">
        <v>2195</v>
      </c>
      <c r="K3075" s="76">
        <v>8</v>
      </c>
      <c r="L3075" s="40" t="s">
        <v>7592</v>
      </c>
      <c r="M3075" s="496" t="s">
        <v>155</v>
      </c>
    </row>
    <row r="3076" spans="1:13" hidden="1">
      <c r="A3076" s="648" t="s">
        <v>7591</v>
      </c>
      <c r="B3076" s="536" t="s">
        <v>157</v>
      </c>
      <c r="C3076" s="496" t="s">
        <v>157</v>
      </c>
      <c r="D3076" s="504"/>
      <c r="E3076" s="39"/>
      <c r="F3076" s="496" t="s">
        <v>2193</v>
      </c>
      <c r="G3076" s="496" t="s">
        <v>2202</v>
      </c>
      <c r="H3076" s="504">
        <v>2</v>
      </c>
      <c r="I3076" s="39"/>
      <c r="J3076" s="39" t="s">
        <v>2195</v>
      </c>
      <c r="K3076" s="504">
        <v>9</v>
      </c>
      <c r="L3076" s="40" t="s">
        <v>7592</v>
      </c>
      <c r="M3076" s="496" t="s">
        <v>157</v>
      </c>
    </row>
    <row r="3077" spans="1:13" hidden="1">
      <c r="A3077" s="648" t="s">
        <v>7594</v>
      </c>
      <c r="B3077" s="536" t="s">
        <v>34</v>
      </c>
      <c r="C3077" s="496" t="s">
        <v>34</v>
      </c>
      <c r="D3077" s="504"/>
      <c r="E3077" s="496"/>
      <c r="F3077" s="496" t="s">
        <v>2193</v>
      </c>
      <c r="G3077" s="496" t="s">
        <v>2194</v>
      </c>
      <c r="H3077" s="504">
        <v>8</v>
      </c>
      <c r="I3077" s="40"/>
      <c r="J3077" s="39" t="s">
        <v>2195</v>
      </c>
      <c r="K3077" s="504">
        <v>1</v>
      </c>
      <c r="L3077" s="40" t="s">
        <v>7595</v>
      </c>
      <c r="M3077" s="496" t="s">
        <v>34</v>
      </c>
    </row>
    <row r="3078" spans="1:13" hidden="1">
      <c r="A3078" s="648" t="s">
        <v>7594</v>
      </c>
      <c r="B3078" s="536" t="s">
        <v>2905</v>
      </c>
      <c r="C3078" s="496"/>
      <c r="D3078" s="504" t="s">
        <v>2905</v>
      </c>
      <c r="E3078" s="60" t="s">
        <v>2906</v>
      </c>
      <c r="F3078" s="39" t="s">
        <v>2193</v>
      </c>
      <c r="G3078" s="10" t="s">
        <v>2202</v>
      </c>
      <c r="H3078" s="76" t="s">
        <v>7596</v>
      </c>
      <c r="I3078" s="40"/>
      <c r="J3078" s="39" t="s">
        <v>2195</v>
      </c>
      <c r="K3078" s="504">
        <v>2</v>
      </c>
      <c r="L3078" s="40" t="s">
        <v>7595</v>
      </c>
      <c r="M3078" s="39" t="s">
        <v>2907</v>
      </c>
    </row>
    <row r="3079" spans="1:13" hidden="1">
      <c r="A3079" s="648" t="s">
        <v>7594</v>
      </c>
      <c r="B3079" s="536" t="s">
        <v>2908</v>
      </c>
      <c r="C3079" s="496"/>
      <c r="D3079" s="504" t="s">
        <v>2908</v>
      </c>
      <c r="E3079" s="60" t="s">
        <v>2909</v>
      </c>
      <c r="F3079" s="39" t="s">
        <v>2193</v>
      </c>
      <c r="G3079" s="10" t="s">
        <v>2202</v>
      </c>
      <c r="H3079" s="76" t="s">
        <v>7596</v>
      </c>
      <c r="I3079" s="40"/>
      <c r="J3079" s="39" t="s">
        <v>2195</v>
      </c>
      <c r="K3079" s="76">
        <v>3</v>
      </c>
      <c r="L3079" s="40" t="s">
        <v>7595</v>
      </c>
      <c r="M3079" s="39" t="s">
        <v>2910</v>
      </c>
    </row>
    <row r="3080" spans="1:13" hidden="1">
      <c r="A3080" s="648" t="s">
        <v>7594</v>
      </c>
      <c r="B3080" s="536" t="s">
        <v>1966</v>
      </c>
      <c r="C3080" s="496"/>
      <c r="D3080" s="504" t="s">
        <v>1966</v>
      </c>
      <c r="E3080" s="496" t="s">
        <v>7597</v>
      </c>
      <c r="F3080" s="39" t="s">
        <v>2193</v>
      </c>
      <c r="G3080" s="10" t="s">
        <v>2202</v>
      </c>
      <c r="H3080" s="76" t="s">
        <v>7598</v>
      </c>
      <c r="I3080" s="40"/>
      <c r="J3080" s="39" t="s">
        <v>2195</v>
      </c>
      <c r="K3080" s="76">
        <v>4</v>
      </c>
      <c r="L3080" s="40" t="s">
        <v>7595</v>
      </c>
      <c r="M3080" s="39" t="s">
        <v>2911</v>
      </c>
    </row>
    <row r="3081" spans="1:13" hidden="1">
      <c r="A3081" s="648" t="s">
        <v>7594</v>
      </c>
      <c r="B3081" s="536" t="s">
        <v>2912</v>
      </c>
      <c r="C3081" s="39"/>
      <c r="D3081" s="504" t="s">
        <v>2912</v>
      </c>
      <c r="E3081" s="39" t="s">
        <v>2913</v>
      </c>
      <c r="F3081" s="39" t="s">
        <v>2193</v>
      </c>
      <c r="G3081" s="39" t="s">
        <v>2455</v>
      </c>
      <c r="H3081" s="76">
        <v>4</v>
      </c>
      <c r="I3081" s="39"/>
      <c r="J3081" s="39" t="s">
        <v>2195</v>
      </c>
      <c r="K3081" s="504">
        <v>5</v>
      </c>
      <c r="L3081" s="40" t="s">
        <v>7595</v>
      </c>
      <c r="M3081" s="39" t="s">
        <v>2914</v>
      </c>
    </row>
    <row r="3082" spans="1:13" hidden="1">
      <c r="A3082" s="648" t="s">
        <v>7594</v>
      </c>
      <c r="B3082" s="536" t="s">
        <v>7599</v>
      </c>
      <c r="C3082" s="39"/>
      <c r="D3082" s="504" t="s">
        <v>7599</v>
      </c>
      <c r="E3082" s="39" t="s">
        <v>7600</v>
      </c>
      <c r="F3082" s="39" t="s">
        <v>2193</v>
      </c>
      <c r="G3082" s="39" t="s">
        <v>2455</v>
      </c>
      <c r="H3082" s="76">
        <v>4</v>
      </c>
      <c r="I3082" s="39"/>
      <c r="J3082" s="39" t="s">
        <v>2195</v>
      </c>
      <c r="K3082" s="504">
        <v>6</v>
      </c>
      <c r="L3082" s="40" t="s">
        <v>7595</v>
      </c>
      <c r="M3082" s="39" t="s">
        <v>7601</v>
      </c>
    </row>
    <row r="3083" spans="1:13" hidden="1">
      <c r="A3083" s="648" t="s">
        <v>7594</v>
      </c>
      <c r="B3083" s="536" t="s">
        <v>7602</v>
      </c>
      <c r="C3083" s="39"/>
      <c r="D3083" s="504" t="s">
        <v>7602</v>
      </c>
      <c r="E3083" s="39" t="s">
        <v>7603</v>
      </c>
      <c r="F3083" s="39" t="s">
        <v>2215</v>
      </c>
      <c r="G3083" s="39" t="s">
        <v>2202</v>
      </c>
      <c r="H3083" s="76" t="s">
        <v>7604</v>
      </c>
      <c r="I3083" s="39"/>
      <c r="J3083" s="39" t="s">
        <v>2195</v>
      </c>
      <c r="K3083" s="76">
        <v>7</v>
      </c>
      <c r="L3083" s="40" t="s">
        <v>7595</v>
      </c>
      <c r="M3083" s="39" t="s">
        <v>7605</v>
      </c>
    </row>
    <row r="3084" spans="1:13" hidden="1">
      <c r="A3084" s="648" t="s">
        <v>7594</v>
      </c>
      <c r="B3084" s="536" t="s">
        <v>7606</v>
      </c>
      <c r="C3084" s="39"/>
      <c r="D3084" s="504" t="s">
        <v>7606</v>
      </c>
      <c r="E3084" s="39" t="s">
        <v>7607</v>
      </c>
      <c r="F3084" s="39" t="s">
        <v>2215</v>
      </c>
      <c r="G3084" s="39" t="s">
        <v>2202</v>
      </c>
      <c r="H3084" s="76" t="s">
        <v>7608</v>
      </c>
      <c r="I3084" s="39"/>
      <c r="J3084" s="39" t="s">
        <v>2195</v>
      </c>
      <c r="K3084" s="76">
        <v>8</v>
      </c>
      <c r="L3084" s="40" t="s">
        <v>7595</v>
      </c>
      <c r="M3084" s="39" t="s">
        <v>3342</v>
      </c>
    </row>
    <row r="3085" spans="1:13" hidden="1">
      <c r="A3085" s="648" t="s">
        <v>7594</v>
      </c>
      <c r="B3085" s="536" t="s">
        <v>41</v>
      </c>
      <c r="C3085" s="39"/>
      <c r="D3085" s="504" t="s">
        <v>41</v>
      </c>
      <c r="E3085" s="39" t="s">
        <v>38</v>
      </c>
      <c r="F3085" s="39" t="s">
        <v>2215</v>
      </c>
      <c r="G3085" s="39" t="s">
        <v>2202</v>
      </c>
      <c r="H3085" s="76" t="s">
        <v>7609</v>
      </c>
      <c r="I3085" s="39"/>
      <c r="J3085" s="39" t="s">
        <v>2195</v>
      </c>
      <c r="K3085" s="504">
        <v>9</v>
      </c>
      <c r="L3085" s="40" t="s">
        <v>7595</v>
      </c>
      <c r="M3085" s="39" t="s">
        <v>7610</v>
      </c>
    </row>
    <row r="3086" spans="1:13" hidden="1">
      <c r="A3086" s="648" t="s">
        <v>7594</v>
      </c>
      <c r="B3086" s="536" t="s">
        <v>7611</v>
      </c>
      <c r="C3086" s="39"/>
      <c r="D3086" s="504" t="s">
        <v>7611</v>
      </c>
      <c r="E3086" s="39" t="s">
        <v>7612</v>
      </c>
      <c r="F3086" s="39" t="s">
        <v>2215</v>
      </c>
      <c r="G3086" s="39" t="s">
        <v>2202</v>
      </c>
      <c r="H3086" s="76" t="s">
        <v>7608</v>
      </c>
      <c r="I3086" s="39"/>
      <c r="J3086" s="39" t="s">
        <v>2195</v>
      </c>
      <c r="K3086" s="76">
        <v>10</v>
      </c>
      <c r="L3086" s="40" t="s">
        <v>7595</v>
      </c>
      <c r="M3086" s="39" t="s">
        <v>7601</v>
      </c>
    </row>
    <row r="3087" spans="1:13" hidden="1">
      <c r="A3087" s="648" t="s">
        <v>7594</v>
      </c>
      <c r="B3087" s="536" t="s">
        <v>1478</v>
      </c>
      <c r="C3087" s="39"/>
      <c r="D3087" s="504" t="s">
        <v>1478</v>
      </c>
      <c r="E3087" s="39" t="s">
        <v>7613</v>
      </c>
      <c r="F3087" s="39" t="s">
        <v>2215</v>
      </c>
      <c r="G3087" s="39" t="s">
        <v>2202</v>
      </c>
      <c r="H3087" s="76" t="s">
        <v>7608</v>
      </c>
      <c r="I3087" s="39"/>
      <c r="J3087" s="39" t="s">
        <v>2195</v>
      </c>
      <c r="K3087" s="76">
        <v>11</v>
      </c>
      <c r="L3087" s="40" t="s">
        <v>7595</v>
      </c>
      <c r="M3087" s="39" t="s">
        <v>7605</v>
      </c>
    </row>
    <row r="3088" spans="1:13" hidden="1">
      <c r="A3088" s="648" t="s">
        <v>7594</v>
      </c>
      <c r="B3088" s="536" t="s">
        <v>2993</v>
      </c>
      <c r="C3088" s="39"/>
      <c r="D3088" s="504" t="s">
        <v>2993</v>
      </c>
      <c r="E3088" s="39" t="s">
        <v>2994</v>
      </c>
      <c r="F3088" s="39" t="s">
        <v>2215</v>
      </c>
      <c r="G3088" s="39" t="s">
        <v>2202</v>
      </c>
      <c r="H3088" s="76" t="s">
        <v>7609</v>
      </c>
      <c r="I3088" s="39"/>
      <c r="J3088" s="39" t="s">
        <v>2195</v>
      </c>
      <c r="K3088" s="504">
        <v>12</v>
      </c>
      <c r="L3088" s="40" t="s">
        <v>7595</v>
      </c>
      <c r="M3088" s="39" t="s">
        <v>3342</v>
      </c>
    </row>
    <row r="3089" spans="1:13" hidden="1">
      <c r="A3089" s="648" t="s">
        <v>7594</v>
      </c>
      <c r="B3089" s="536" t="s">
        <v>2996</v>
      </c>
      <c r="C3089" s="39"/>
      <c r="D3089" s="504" t="s">
        <v>2996</v>
      </c>
      <c r="E3089" s="39" t="s">
        <v>2997</v>
      </c>
      <c r="F3089" s="39" t="s">
        <v>2215</v>
      </c>
      <c r="G3089" s="39" t="s">
        <v>2308</v>
      </c>
      <c r="H3089" s="76">
        <v>26</v>
      </c>
      <c r="I3089" s="39"/>
      <c r="J3089" s="39" t="s">
        <v>2195</v>
      </c>
      <c r="K3089" s="504">
        <v>13</v>
      </c>
      <c r="L3089" s="40" t="s">
        <v>7595</v>
      </c>
      <c r="M3089" s="39" t="s">
        <v>7610</v>
      </c>
    </row>
    <row r="3090" spans="1:13" hidden="1">
      <c r="A3090" s="648" t="s">
        <v>7594</v>
      </c>
      <c r="B3090" s="536" t="s">
        <v>2999</v>
      </c>
      <c r="C3090" s="39"/>
      <c r="D3090" s="504" t="s">
        <v>2999</v>
      </c>
      <c r="E3090" s="39" t="s">
        <v>3000</v>
      </c>
      <c r="F3090" s="39" t="s">
        <v>2215</v>
      </c>
      <c r="G3090" s="39" t="s">
        <v>2202</v>
      </c>
      <c r="H3090" s="76" t="s">
        <v>7609</v>
      </c>
      <c r="I3090" s="39"/>
      <c r="J3090" s="39" t="s">
        <v>2195</v>
      </c>
      <c r="K3090" s="76">
        <v>14</v>
      </c>
      <c r="L3090" s="40" t="s">
        <v>7595</v>
      </c>
      <c r="M3090" s="39" t="s">
        <v>7601</v>
      </c>
    </row>
    <row r="3091" spans="1:13" hidden="1">
      <c r="A3091" s="648" t="s">
        <v>7594</v>
      </c>
      <c r="B3091" s="536" t="s">
        <v>1629</v>
      </c>
      <c r="C3091" s="39"/>
      <c r="D3091" s="504" t="s">
        <v>1629</v>
      </c>
      <c r="E3091" s="39" t="s">
        <v>909</v>
      </c>
      <c r="F3091" s="39" t="s">
        <v>2215</v>
      </c>
      <c r="G3091" s="39" t="s">
        <v>2308</v>
      </c>
      <c r="H3091" s="76">
        <v>26</v>
      </c>
      <c r="I3091" s="39"/>
      <c r="J3091" s="39" t="s">
        <v>2195</v>
      </c>
      <c r="K3091" s="76">
        <v>15</v>
      </c>
      <c r="L3091" s="40" t="s">
        <v>7595</v>
      </c>
      <c r="M3091" s="39" t="s">
        <v>7605</v>
      </c>
    </row>
    <row r="3092" spans="1:13" hidden="1">
      <c r="A3092" s="648" t="s">
        <v>7594</v>
      </c>
      <c r="B3092" s="536" t="s">
        <v>1187</v>
      </c>
      <c r="C3092" s="39"/>
      <c r="D3092" s="504" t="s">
        <v>1187</v>
      </c>
      <c r="E3092" s="39" t="s">
        <v>690</v>
      </c>
      <c r="F3092" s="39" t="s">
        <v>2215</v>
      </c>
      <c r="G3092" s="39" t="s">
        <v>2202</v>
      </c>
      <c r="H3092" s="76" t="s">
        <v>7614</v>
      </c>
      <c r="I3092" s="39"/>
      <c r="J3092" s="39" t="s">
        <v>2195</v>
      </c>
      <c r="K3092" s="504">
        <v>16</v>
      </c>
      <c r="L3092" s="40" t="s">
        <v>7595</v>
      </c>
      <c r="M3092" s="39" t="s">
        <v>3342</v>
      </c>
    </row>
    <row r="3093" spans="1:13" hidden="1">
      <c r="A3093" s="648" t="s">
        <v>7594</v>
      </c>
      <c r="B3093" s="536" t="s">
        <v>149</v>
      </c>
      <c r="C3093" s="496" t="s">
        <v>149</v>
      </c>
      <c r="D3093" s="504"/>
      <c r="E3093" s="39"/>
      <c r="F3093" s="496" t="s">
        <v>2193</v>
      </c>
      <c r="G3093" s="496" t="s">
        <v>2308</v>
      </c>
      <c r="H3093" s="504">
        <v>26</v>
      </c>
      <c r="I3093" s="39"/>
      <c r="J3093" s="39" t="s">
        <v>2195</v>
      </c>
      <c r="K3093" s="76">
        <v>17</v>
      </c>
      <c r="L3093" s="40" t="s">
        <v>7595</v>
      </c>
      <c r="M3093" s="496" t="s">
        <v>149</v>
      </c>
    </row>
    <row r="3094" spans="1:13" hidden="1">
      <c r="A3094" s="648" t="s">
        <v>7594</v>
      </c>
      <c r="B3094" s="536" t="s">
        <v>151</v>
      </c>
      <c r="C3094" s="496" t="s">
        <v>151</v>
      </c>
      <c r="D3094" s="504"/>
      <c r="E3094" s="39"/>
      <c r="F3094" s="496" t="s">
        <v>2193</v>
      </c>
      <c r="G3094" s="496" t="s">
        <v>2202</v>
      </c>
      <c r="H3094" s="504">
        <v>10</v>
      </c>
      <c r="I3094" s="39"/>
      <c r="J3094" s="39" t="s">
        <v>2195</v>
      </c>
      <c r="K3094" s="76">
        <v>18</v>
      </c>
      <c r="L3094" s="40" t="s">
        <v>7595</v>
      </c>
      <c r="M3094" s="496" t="s">
        <v>151</v>
      </c>
    </row>
    <row r="3095" spans="1:13" hidden="1">
      <c r="A3095" s="648" t="s">
        <v>7594</v>
      </c>
      <c r="B3095" s="536" t="s">
        <v>153</v>
      </c>
      <c r="C3095" s="496" t="s">
        <v>153</v>
      </c>
      <c r="D3095" s="504"/>
      <c r="E3095" s="39"/>
      <c r="F3095" s="496" t="s">
        <v>2193</v>
      </c>
      <c r="G3095" s="496" t="s">
        <v>2202</v>
      </c>
      <c r="H3095" s="504">
        <v>4</v>
      </c>
      <c r="I3095" s="39"/>
      <c r="J3095" s="39" t="s">
        <v>2195</v>
      </c>
      <c r="K3095" s="504">
        <v>19</v>
      </c>
      <c r="L3095" s="40" t="s">
        <v>7595</v>
      </c>
      <c r="M3095" s="496" t="s">
        <v>153</v>
      </c>
    </row>
    <row r="3096" spans="1:13" hidden="1">
      <c r="A3096" s="648" t="s">
        <v>7594</v>
      </c>
      <c r="B3096" s="536" t="s">
        <v>155</v>
      </c>
      <c r="C3096" s="496" t="s">
        <v>155</v>
      </c>
      <c r="D3096" s="504"/>
      <c r="E3096" s="39"/>
      <c r="F3096" s="496" t="s">
        <v>2193</v>
      </c>
      <c r="G3096" s="496" t="s">
        <v>2202</v>
      </c>
      <c r="H3096" s="504">
        <v>2</v>
      </c>
      <c r="I3096" s="39"/>
      <c r="J3096" s="39" t="s">
        <v>2195</v>
      </c>
      <c r="K3096" s="504">
        <v>20</v>
      </c>
      <c r="L3096" s="40" t="s">
        <v>7595</v>
      </c>
      <c r="M3096" s="496" t="s">
        <v>155</v>
      </c>
    </row>
    <row r="3097" spans="1:13" hidden="1">
      <c r="A3097" s="648" t="s">
        <v>7594</v>
      </c>
      <c r="B3097" s="536" t="s">
        <v>157</v>
      </c>
      <c r="C3097" s="496" t="s">
        <v>157</v>
      </c>
      <c r="D3097" s="504"/>
      <c r="E3097" s="39"/>
      <c r="F3097" s="496" t="s">
        <v>2193</v>
      </c>
      <c r="G3097" s="496" t="s">
        <v>2202</v>
      </c>
      <c r="H3097" s="504">
        <v>2</v>
      </c>
      <c r="I3097" s="39"/>
      <c r="J3097" s="39" t="s">
        <v>2195</v>
      </c>
      <c r="K3097" s="76">
        <v>21</v>
      </c>
      <c r="L3097" s="40" t="s">
        <v>7595</v>
      </c>
      <c r="M3097" s="496" t="s">
        <v>157</v>
      </c>
    </row>
    <row r="3098" spans="1:13" hidden="1">
      <c r="A3098" s="39" t="s">
        <v>7615</v>
      </c>
      <c r="B3098" s="536" t="s">
        <v>34</v>
      </c>
      <c r="C3098" s="496" t="s">
        <v>34</v>
      </c>
      <c r="D3098" s="504"/>
      <c r="E3098" s="516"/>
      <c r="F3098" s="496" t="s">
        <v>2193</v>
      </c>
      <c r="G3098" s="496" t="s">
        <v>2194</v>
      </c>
      <c r="H3098" s="504">
        <v>8</v>
      </c>
      <c r="I3098" s="39"/>
      <c r="J3098" s="496" t="s">
        <v>2195</v>
      </c>
      <c r="K3098" s="504">
        <v>1</v>
      </c>
      <c r="L3098" s="39" t="s">
        <v>7616</v>
      </c>
      <c r="M3098" s="496" t="s">
        <v>34</v>
      </c>
    </row>
    <row r="3099" spans="1:13" hidden="1">
      <c r="A3099" s="39" t="s">
        <v>7615</v>
      </c>
      <c r="B3099" s="536" t="s">
        <v>37</v>
      </c>
      <c r="C3099" s="516"/>
      <c r="D3099" s="504" t="s">
        <v>37</v>
      </c>
      <c r="E3099" s="39" t="s">
        <v>35</v>
      </c>
      <c r="F3099" s="496" t="s">
        <v>2193</v>
      </c>
      <c r="G3099" s="496" t="s">
        <v>2202</v>
      </c>
      <c r="H3099" s="504">
        <v>1</v>
      </c>
      <c r="I3099" s="39"/>
      <c r="J3099" s="496" t="s">
        <v>2195</v>
      </c>
      <c r="K3099" s="504">
        <v>2</v>
      </c>
      <c r="L3099" s="39" t="s">
        <v>7616</v>
      </c>
      <c r="M3099" s="496" t="s">
        <v>2198</v>
      </c>
    </row>
    <row r="3100" spans="1:13" hidden="1">
      <c r="A3100" s="39" t="s">
        <v>7615</v>
      </c>
      <c r="B3100" s="536" t="s">
        <v>2358</v>
      </c>
      <c r="C3100" s="516"/>
      <c r="D3100" s="504" t="s">
        <v>2358</v>
      </c>
      <c r="E3100" s="39" t="s">
        <v>2359</v>
      </c>
      <c r="F3100" s="496" t="s">
        <v>2193</v>
      </c>
      <c r="G3100" s="496" t="s">
        <v>2202</v>
      </c>
      <c r="H3100" s="504" t="s">
        <v>7617</v>
      </c>
      <c r="I3100" s="39"/>
      <c r="J3100" s="496" t="s">
        <v>2195</v>
      </c>
      <c r="K3100" s="504">
        <v>3</v>
      </c>
      <c r="L3100" s="39" t="s">
        <v>7616</v>
      </c>
      <c r="M3100" s="496" t="s">
        <v>2360</v>
      </c>
    </row>
    <row r="3101" spans="1:13" hidden="1">
      <c r="A3101" s="39" t="s">
        <v>7615</v>
      </c>
      <c r="B3101" s="536" t="s">
        <v>41</v>
      </c>
      <c r="C3101" s="516"/>
      <c r="D3101" s="504" t="s">
        <v>41</v>
      </c>
      <c r="E3101" s="39" t="s">
        <v>38</v>
      </c>
      <c r="F3101" s="496" t="s">
        <v>2193</v>
      </c>
      <c r="G3101" s="496" t="s">
        <v>2202</v>
      </c>
      <c r="H3101" s="504" t="s">
        <v>7618</v>
      </c>
      <c r="I3101" s="39"/>
      <c r="J3101" s="496" t="s">
        <v>2195</v>
      </c>
      <c r="K3101" s="504">
        <v>4</v>
      </c>
      <c r="L3101" s="39" t="s">
        <v>7616</v>
      </c>
      <c r="M3101" s="496" t="s">
        <v>2206</v>
      </c>
    </row>
    <row r="3102" spans="1:13" hidden="1">
      <c r="A3102" s="39" t="s">
        <v>7615</v>
      </c>
      <c r="B3102" s="536"/>
      <c r="C3102" s="516"/>
      <c r="D3102" s="504"/>
      <c r="E3102" s="60" t="s">
        <v>350</v>
      </c>
      <c r="F3102" s="496" t="s">
        <v>2193</v>
      </c>
      <c r="G3102" s="496" t="s">
        <v>2202</v>
      </c>
      <c r="H3102" s="504" t="s">
        <v>7619</v>
      </c>
      <c r="I3102" s="39"/>
      <c r="J3102" s="496" t="s">
        <v>2195</v>
      </c>
      <c r="K3102" s="504">
        <v>5</v>
      </c>
      <c r="L3102" s="39" t="s">
        <v>7616</v>
      </c>
      <c r="M3102" s="496" t="s">
        <v>7620</v>
      </c>
    </row>
    <row r="3103" spans="1:13" hidden="1">
      <c r="A3103" s="39" t="s">
        <v>7615</v>
      </c>
      <c r="B3103" s="536" t="s">
        <v>7621</v>
      </c>
      <c r="C3103" s="516"/>
      <c r="D3103" s="504" t="s">
        <v>7621</v>
      </c>
      <c r="E3103" s="39" t="s">
        <v>7622</v>
      </c>
      <c r="F3103" s="496" t="s">
        <v>2215</v>
      </c>
      <c r="G3103" s="496" t="s">
        <v>2202</v>
      </c>
      <c r="H3103" s="504" t="s">
        <v>7598</v>
      </c>
      <c r="I3103" s="39"/>
      <c r="J3103" s="496" t="s">
        <v>2195</v>
      </c>
      <c r="K3103" s="504">
        <v>6</v>
      </c>
      <c r="L3103" s="39" t="s">
        <v>7616</v>
      </c>
      <c r="M3103" s="496" t="s">
        <v>2221</v>
      </c>
    </row>
    <row r="3104" spans="1:13" hidden="1">
      <c r="A3104" s="39" t="s">
        <v>7615</v>
      </c>
      <c r="B3104" s="536" t="s">
        <v>2200</v>
      </c>
      <c r="C3104" s="516"/>
      <c r="D3104" s="504" t="s">
        <v>2200</v>
      </c>
      <c r="E3104" s="39" t="s">
        <v>2201</v>
      </c>
      <c r="F3104" s="496" t="s">
        <v>2193</v>
      </c>
      <c r="G3104" s="496" t="s">
        <v>2202</v>
      </c>
      <c r="H3104" s="504">
        <v>19</v>
      </c>
      <c r="I3104" s="39"/>
      <c r="J3104" s="496" t="s">
        <v>2195</v>
      </c>
      <c r="K3104" s="504">
        <v>7</v>
      </c>
      <c r="L3104" s="39" t="s">
        <v>7616</v>
      </c>
      <c r="M3104" s="496" t="s">
        <v>2203</v>
      </c>
    </row>
    <row r="3105" spans="1:13" hidden="1">
      <c r="A3105" s="39" t="s">
        <v>7615</v>
      </c>
      <c r="B3105" s="536" t="s">
        <v>2207</v>
      </c>
      <c r="C3105" s="516"/>
      <c r="D3105" s="504" t="s">
        <v>2207</v>
      </c>
      <c r="E3105" s="39" t="s">
        <v>2208</v>
      </c>
      <c r="F3105" s="496" t="s">
        <v>2193</v>
      </c>
      <c r="G3105" s="496" t="s">
        <v>2202</v>
      </c>
      <c r="H3105" s="504">
        <v>19</v>
      </c>
      <c r="I3105" s="39"/>
      <c r="J3105" s="496" t="s">
        <v>2195</v>
      </c>
      <c r="K3105" s="504">
        <v>8</v>
      </c>
      <c r="L3105" s="39" t="s">
        <v>7616</v>
      </c>
      <c r="M3105" s="496" t="s">
        <v>2209</v>
      </c>
    </row>
    <row r="3106" spans="1:13" hidden="1">
      <c r="A3106" s="39" t="s">
        <v>7615</v>
      </c>
      <c r="B3106" s="536" t="s">
        <v>2410</v>
      </c>
      <c r="C3106" s="516"/>
      <c r="D3106" s="504" t="s">
        <v>2410</v>
      </c>
      <c r="E3106" s="39" t="s">
        <v>7623</v>
      </c>
      <c r="F3106" s="496" t="s">
        <v>2193</v>
      </c>
      <c r="G3106" s="496" t="s">
        <v>2194</v>
      </c>
      <c r="H3106" s="504">
        <v>10</v>
      </c>
      <c r="I3106" s="39"/>
      <c r="J3106" s="496" t="s">
        <v>2195</v>
      </c>
      <c r="K3106" s="504">
        <v>9</v>
      </c>
      <c r="L3106" s="39" t="s">
        <v>7616</v>
      </c>
      <c r="M3106" s="496" t="s">
        <v>2412</v>
      </c>
    </row>
    <row r="3107" spans="1:13" hidden="1">
      <c r="A3107" s="39" t="s">
        <v>7615</v>
      </c>
      <c r="B3107" s="536" t="s">
        <v>301</v>
      </c>
      <c r="C3107" s="516"/>
      <c r="D3107" s="504" t="s">
        <v>301</v>
      </c>
      <c r="E3107" s="39" t="s">
        <v>217</v>
      </c>
      <c r="F3107" s="496" t="s">
        <v>2193</v>
      </c>
      <c r="G3107" s="496" t="s">
        <v>2194</v>
      </c>
      <c r="H3107" s="504">
        <v>10</v>
      </c>
      <c r="I3107" s="39"/>
      <c r="J3107" s="496" t="s">
        <v>2195</v>
      </c>
      <c r="K3107" s="504">
        <v>10</v>
      </c>
      <c r="L3107" s="39" t="s">
        <v>7616</v>
      </c>
      <c r="M3107" s="496" t="s">
        <v>301</v>
      </c>
    </row>
    <row r="3108" spans="1:13" hidden="1">
      <c r="A3108" s="39" t="s">
        <v>7615</v>
      </c>
      <c r="B3108" s="536" t="s">
        <v>849</v>
      </c>
      <c r="C3108" s="516"/>
      <c r="D3108" s="504" t="s">
        <v>849</v>
      </c>
      <c r="E3108" s="39" t="s">
        <v>452</v>
      </c>
      <c r="F3108" s="496" t="s">
        <v>2193</v>
      </c>
      <c r="G3108" s="496" t="s">
        <v>2194</v>
      </c>
      <c r="H3108" s="504">
        <v>10</v>
      </c>
      <c r="I3108" s="39"/>
      <c r="J3108" s="496" t="s">
        <v>2195</v>
      </c>
      <c r="K3108" s="504">
        <v>11</v>
      </c>
      <c r="L3108" s="39" t="s">
        <v>7616</v>
      </c>
      <c r="M3108" s="496" t="s">
        <v>2222</v>
      </c>
    </row>
    <row r="3109" spans="1:13" hidden="1">
      <c r="A3109" s="39" t="s">
        <v>7615</v>
      </c>
      <c r="B3109" s="536" t="s">
        <v>303</v>
      </c>
      <c r="C3109" s="516"/>
      <c r="D3109" s="504" t="s">
        <v>303</v>
      </c>
      <c r="E3109" s="39" t="s">
        <v>219</v>
      </c>
      <c r="F3109" s="496" t="s">
        <v>2193</v>
      </c>
      <c r="G3109" s="496" t="s">
        <v>2194</v>
      </c>
      <c r="H3109" s="504">
        <v>10</v>
      </c>
      <c r="I3109" s="39"/>
      <c r="J3109" s="496" t="s">
        <v>2195</v>
      </c>
      <c r="K3109" s="504">
        <v>12</v>
      </c>
      <c r="L3109" s="39" t="s">
        <v>7616</v>
      </c>
      <c r="M3109" s="496" t="s">
        <v>7624</v>
      </c>
    </row>
    <row r="3110" spans="1:13" hidden="1">
      <c r="A3110" s="39" t="s">
        <v>7615</v>
      </c>
      <c r="B3110" s="536" t="s">
        <v>1195</v>
      </c>
      <c r="C3110" s="516"/>
      <c r="D3110" s="504" t="s">
        <v>1195</v>
      </c>
      <c r="E3110" s="39" t="s">
        <v>2227</v>
      </c>
      <c r="F3110" s="496" t="s">
        <v>2215</v>
      </c>
      <c r="G3110" s="496" t="s">
        <v>2194</v>
      </c>
      <c r="H3110" s="504">
        <v>10</v>
      </c>
      <c r="I3110" s="39"/>
      <c r="J3110" s="496" t="s">
        <v>2195</v>
      </c>
      <c r="K3110" s="504">
        <v>13</v>
      </c>
      <c r="L3110" s="39" t="s">
        <v>7616</v>
      </c>
      <c r="M3110" s="496" t="s">
        <v>1195</v>
      </c>
    </row>
    <row r="3111" spans="1:13" hidden="1">
      <c r="A3111" s="39" t="s">
        <v>7615</v>
      </c>
      <c r="B3111" s="536" t="s">
        <v>7625</v>
      </c>
      <c r="C3111" s="516"/>
      <c r="D3111" s="504" t="s">
        <v>7625</v>
      </c>
      <c r="E3111" s="60" t="s">
        <v>7626</v>
      </c>
      <c r="F3111" s="496" t="s">
        <v>2193</v>
      </c>
      <c r="G3111" s="496" t="s">
        <v>2228</v>
      </c>
      <c r="H3111" s="504">
        <v>4</v>
      </c>
      <c r="I3111" s="39"/>
      <c r="J3111" s="496" t="s">
        <v>2195</v>
      </c>
      <c r="K3111" s="504">
        <v>14</v>
      </c>
      <c r="L3111" s="39" t="s">
        <v>7616</v>
      </c>
      <c r="M3111" s="496" t="s">
        <v>7627</v>
      </c>
    </row>
    <row r="3112" spans="1:13" hidden="1">
      <c r="A3112" s="39" t="s">
        <v>7615</v>
      </c>
      <c r="B3112" s="536" t="s">
        <v>7628</v>
      </c>
      <c r="C3112" s="516"/>
      <c r="D3112" s="504" t="s">
        <v>7628</v>
      </c>
      <c r="E3112" s="60" t="s">
        <v>7629</v>
      </c>
      <c r="F3112" s="496" t="s">
        <v>2193</v>
      </c>
      <c r="G3112" s="496" t="s">
        <v>2202</v>
      </c>
      <c r="H3112" s="504">
        <v>1</v>
      </c>
      <c r="I3112" s="39"/>
      <c r="J3112" s="496" t="s">
        <v>2195</v>
      </c>
      <c r="K3112" s="504">
        <v>15</v>
      </c>
      <c r="L3112" s="39" t="s">
        <v>7616</v>
      </c>
      <c r="M3112" s="496" t="s">
        <v>7630</v>
      </c>
    </row>
    <row r="3113" spans="1:13" hidden="1">
      <c r="A3113" s="39" t="s">
        <v>7615</v>
      </c>
      <c r="B3113" s="536" t="s">
        <v>732</v>
      </c>
      <c r="C3113" s="516"/>
      <c r="D3113" s="504" t="s">
        <v>732</v>
      </c>
      <c r="E3113" s="39" t="s">
        <v>387</v>
      </c>
      <c r="F3113" s="496" t="s">
        <v>2193</v>
      </c>
      <c r="G3113" s="496" t="s">
        <v>2231</v>
      </c>
      <c r="H3113" s="504" t="s">
        <v>2599</v>
      </c>
      <c r="I3113" s="39"/>
      <c r="J3113" s="496" t="s">
        <v>2195</v>
      </c>
      <c r="K3113" s="504">
        <v>16</v>
      </c>
      <c r="L3113" s="39" t="s">
        <v>7616</v>
      </c>
      <c r="M3113" s="496" t="s">
        <v>732</v>
      </c>
    </row>
    <row r="3114" spans="1:13" hidden="1">
      <c r="A3114" s="39" t="s">
        <v>7615</v>
      </c>
      <c r="B3114" s="536" t="s">
        <v>7631</v>
      </c>
      <c r="C3114" s="516"/>
      <c r="D3114" s="504" t="s">
        <v>7631</v>
      </c>
      <c r="E3114" s="39" t="s">
        <v>7632</v>
      </c>
      <c r="F3114" s="496" t="s">
        <v>2215</v>
      </c>
      <c r="G3114" s="496" t="s">
        <v>2231</v>
      </c>
      <c r="H3114" s="504" t="s">
        <v>2599</v>
      </c>
      <c r="I3114" s="39"/>
      <c r="J3114" s="496" t="s">
        <v>2195</v>
      </c>
      <c r="K3114" s="504">
        <v>17</v>
      </c>
      <c r="L3114" s="39" t="s">
        <v>7616</v>
      </c>
      <c r="M3114" s="496" t="s">
        <v>7631</v>
      </c>
    </row>
    <row r="3115" spans="1:13" hidden="1">
      <c r="A3115" s="39" t="s">
        <v>7615</v>
      </c>
      <c r="B3115" s="536" t="s">
        <v>61</v>
      </c>
      <c r="C3115" s="516"/>
      <c r="D3115" s="504" t="s">
        <v>61</v>
      </c>
      <c r="E3115" s="39" t="s">
        <v>60</v>
      </c>
      <c r="F3115" s="496" t="s">
        <v>2215</v>
      </c>
      <c r="G3115" s="496" t="s">
        <v>2202</v>
      </c>
      <c r="H3115" s="504" t="s">
        <v>7614</v>
      </c>
      <c r="I3115" s="39"/>
      <c r="J3115" s="496" t="s">
        <v>2195</v>
      </c>
      <c r="K3115" s="504">
        <v>18</v>
      </c>
      <c r="L3115" s="39" t="s">
        <v>7616</v>
      </c>
      <c r="M3115" s="496" t="s">
        <v>2347</v>
      </c>
    </row>
    <row r="3116" spans="1:13" hidden="1">
      <c r="A3116" s="39" t="s">
        <v>7615</v>
      </c>
      <c r="B3116" s="536" t="s">
        <v>7633</v>
      </c>
      <c r="C3116" s="516"/>
      <c r="D3116" s="504" t="s">
        <v>7633</v>
      </c>
      <c r="E3116" s="39" t="s">
        <v>7634</v>
      </c>
      <c r="F3116" s="496" t="s">
        <v>2215</v>
      </c>
      <c r="G3116" s="496" t="s">
        <v>2231</v>
      </c>
      <c r="H3116" s="504" t="s">
        <v>2648</v>
      </c>
      <c r="I3116" s="39"/>
      <c r="J3116" s="496" t="s">
        <v>2195</v>
      </c>
      <c r="K3116" s="504">
        <v>19</v>
      </c>
      <c r="L3116" s="39" t="s">
        <v>7616</v>
      </c>
      <c r="M3116" s="496" t="s">
        <v>7633</v>
      </c>
    </row>
    <row r="3117" spans="1:13" hidden="1">
      <c r="A3117" s="39" t="s">
        <v>7615</v>
      </c>
      <c r="B3117" s="536" t="s">
        <v>7635</v>
      </c>
      <c r="C3117" s="516"/>
      <c r="D3117" s="504" t="s">
        <v>7635</v>
      </c>
      <c r="E3117" s="39" t="s">
        <v>7636</v>
      </c>
      <c r="F3117" s="496" t="s">
        <v>2215</v>
      </c>
      <c r="G3117" s="496" t="s">
        <v>2231</v>
      </c>
      <c r="H3117" s="504" t="s">
        <v>2648</v>
      </c>
      <c r="I3117" s="39"/>
      <c r="J3117" s="496" t="s">
        <v>2195</v>
      </c>
      <c r="K3117" s="504">
        <v>20</v>
      </c>
      <c r="L3117" s="39" t="s">
        <v>7616</v>
      </c>
      <c r="M3117" s="496" t="s">
        <v>7635</v>
      </c>
    </row>
    <row r="3118" spans="1:13" hidden="1">
      <c r="A3118" s="39" t="s">
        <v>7615</v>
      </c>
      <c r="B3118" s="536" t="s">
        <v>93</v>
      </c>
      <c r="C3118" s="516"/>
      <c r="D3118" s="504" t="s">
        <v>93</v>
      </c>
      <c r="E3118" s="39" t="s">
        <v>92</v>
      </c>
      <c r="F3118" s="496" t="s">
        <v>2215</v>
      </c>
      <c r="G3118" s="496" t="s">
        <v>2231</v>
      </c>
      <c r="H3118" s="504" t="s">
        <v>2648</v>
      </c>
      <c r="I3118" s="39"/>
      <c r="J3118" s="496" t="s">
        <v>2195</v>
      </c>
      <c r="K3118" s="504">
        <v>21</v>
      </c>
      <c r="L3118" s="39" t="s">
        <v>7616</v>
      </c>
      <c r="M3118" s="496" t="s">
        <v>633</v>
      </c>
    </row>
    <row r="3119" spans="1:13" hidden="1">
      <c r="A3119" s="39" t="s">
        <v>7615</v>
      </c>
      <c r="B3119" s="536" t="s">
        <v>99</v>
      </c>
      <c r="C3119" s="516"/>
      <c r="D3119" s="504" t="s">
        <v>99</v>
      </c>
      <c r="E3119" s="39" t="s">
        <v>98</v>
      </c>
      <c r="F3119" s="496" t="s">
        <v>2215</v>
      </c>
      <c r="G3119" s="496" t="s">
        <v>2202</v>
      </c>
      <c r="H3119" s="504">
        <v>3</v>
      </c>
      <c r="I3119" s="39"/>
      <c r="J3119" s="496" t="s">
        <v>2195</v>
      </c>
      <c r="K3119" s="504">
        <v>22</v>
      </c>
      <c r="L3119" s="39" t="s">
        <v>7616</v>
      </c>
      <c r="M3119" s="496" t="s">
        <v>2277</v>
      </c>
    </row>
    <row r="3120" spans="1:13" hidden="1">
      <c r="A3120" s="39" t="s">
        <v>7615</v>
      </c>
      <c r="B3120" s="536" t="s">
        <v>7637</v>
      </c>
      <c r="C3120" s="516"/>
      <c r="D3120" s="504" t="s">
        <v>7637</v>
      </c>
      <c r="E3120" s="60" t="s">
        <v>7638</v>
      </c>
      <c r="F3120" s="496" t="s">
        <v>2215</v>
      </c>
      <c r="G3120" s="496" t="s">
        <v>2202</v>
      </c>
      <c r="H3120" s="504" t="s">
        <v>7608</v>
      </c>
      <c r="I3120" s="39"/>
      <c r="J3120" s="496" t="s">
        <v>2195</v>
      </c>
      <c r="K3120" s="504">
        <v>23</v>
      </c>
      <c r="L3120" s="39" t="s">
        <v>7616</v>
      </c>
      <c r="M3120" s="496" t="s">
        <v>2280</v>
      </c>
    </row>
    <row r="3121" spans="1:13" hidden="1">
      <c r="A3121" s="39" t="s">
        <v>7615</v>
      </c>
      <c r="B3121" s="536" t="s">
        <v>103</v>
      </c>
      <c r="C3121" s="516"/>
      <c r="D3121" s="504" t="s">
        <v>103</v>
      </c>
      <c r="E3121" s="39" t="s">
        <v>102</v>
      </c>
      <c r="F3121" s="496" t="s">
        <v>2215</v>
      </c>
      <c r="G3121" s="496" t="s">
        <v>2231</v>
      </c>
      <c r="H3121" s="504" t="s">
        <v>2648</v>
      </c>
      <c r="I3121" s="39"/>
      <c r="J3121" s="496" t="s">
        <v>2195</v>
      </c>
      <c r="K3121" s="504">
        <v>24</v>
      </c>
      <c r="L3121" s="39" t="s">
        <v>7616</v>
      </c>
      <c r="M3121" s="496" t="s">
        <v>2283</v>
      </c>
    </row>
    <row r="3122" spans="1:13" hidden="1">
      <c r="A3122" s="39" t="s">
        <v>7615</v>
      </c>
      <c r="B3122" s="536" t="s">
        <v>174</v>
      </c>
      <c r="C3122" s="516"/>
      <c r="D3122" s="504" t="s">
        <v>174</v>
      </c>
      <c r="E3122" s="39" t="s">
        <v>148</v>
      </c>
      <c r="F3122" s="496" t="s">
        <v>2193</v>
      </c>
      <c r="G3122" s="496" t="s">
        <v>2231</v>
      </c>
      <c r="H3122" s="504" t="s">
        <v>2599</v>
      </c>
      <c r="I3122" s="39"/>
      <c r="J3122" s="496" t="s">
        <v>2195</v>
      </c>
      <c r="K3122" s="504">
        <v>25</v>
      </c>
      <c r="L3122" s="39" t="s">
        <v>7616</v>
      </c>
      <c r="M3122" s="496" t="s">
        <v>174</v>
      </c>
    </row>
    <row r="3123" spans="1:13" hidden="1">
      <c r="A3123" s="39" t="s">
        <v>7615</v>
      </c>
      <c r="B3123" s="536" t="s">
        <v>225</v>
      </c>
      <c r="C3123" s="516"/>
      <c r="D3123" s="504" t="s">
        <v>225</v>
      </c>
      <c r="E3123" s="39" t="s">
        <v>175</v>
      </c>
      <c r="F3123" s="496" t="s">
        <v>2193</v>
      </c>
      <c r="G3123" s="496" t="s">
        <v>2231</v>
      </c>
      <c r="H3123" s="504" t="s">
        <v>2599</v>
      </c>
      <c r="I3123" s="39"/>
      <c r="J3123" s="496" t="s">
        <v>2195</v>
      </c>
      <c r="K3123" s="504">
        <v>26</v>
      </c>
      <c r="L3123" s="39" t="s">
        <v>7616</v>
      </c>
      <c r="M3123" s="496" t="s">
        <v>7639</v>
      </c>
    </row>
    <row r="3124" spans="1:13" hidden="1">
      <c r="A3124" s="39" t="s">
        <v>7615</v>
      </c>
      <c r="B3124" s="536" t="s">
        <v>7640</v>
      </c>
      <c r="C3124" s="516"/>
      <c r="D3124" s="504" t="s">
        <v>7640</v>
      </c>
      <c r="E3124" s="39" t="s">
        <v>7641</v>
      </c>
      <c r="F3124" s="496" t="s">
        <v>2215</v>
      </c>
      <c r="G3124" s="496" t="s">
        <v>2231</v>
      </c>
      <c r="H3124" s="504" t="s">
        <v>2599</v>
      </c>
      <c r="I3124" s="39"/>
      <c r="J3124" s="496" t="s">
        <v>2195</v>
      </c>
      <c r="K3124" s="504">
        <v>27</v>
      </c>
      <c r="L3124" s="39" t="s">
        <v>7616</v>
      </c>
      <c r="M3124" s="496" t="s">
        <v>7640</v>
      </c>
    </row>
    <row r="3125" spans="1:13" hidden="1">
      <c r="A3125" s="39" t="s">
        <v>7615</v>
      </c>
      <c r="B3125" s="536" t="s">
        <v>229</v>
      </c>
      <c r="C3125" s="516"/>
      <c r="D3125" s="504" t="s">
        <v>229</v>
      </c>
      <c r="E3125" s="39" t="s">
        <v>7642</v>
      </c>
      <c r="F3125" s="496" t="s">
        <v>2215</v>
      </c>
      <c r="G3125" s="496" t="s">
        <v>2231</v>
      </c>
      <c r="H3125" s="504" t="s">
        <v>2599</v>
      </c>
      <c r="I3125" s="39"/>
      <c r="J3125" s="496" t="s">
        <v>2195</v>
      </c>
      <c r="K3125" s="504">
        <v>28</v>
      </c>
      <c r="L3125" s="39" t="s">
        <v>7616</v>
      </c>
      <c r="M3125" s="496" t="s">
        <v>7643</v>
      </c>
    </row>
    <row r="3126" spans="1:13" hidden="1">
      <c r="A3126" s="39" t="s">
        <v>7615</v>
      </c>
      <c r="B3126" s="536" t="s">
        <v>7644</v>
      </c>
      <c r="C3126" s="516"/>
      <c r="D3126" s="504" t="s">
        <v>7644</v>
      </c>
      <c r="E3126" s="39" t="s">
        <v>7645</v>
      </c>
      <c r="F3126" s="496" t="s">
        <v>2215</v>
      </c>
      <c r="G3126" s="496" t="s">
        <v>2231</v>
      </c>
      <c r="H3126" s="504" t="s">
        <v>2599</v>
      </c>
      <c r="I3126" s="39"/>
      <c r="J3126" s="496" t="s">
        <v>2195</v>
      </c>
      <c r="K3126" s="504">
        <v>29</v>
      </c>
      <c r="L3126" s="39" t="s">
        <v>7616</v>
      </c>
      <c r="M3126" s="496" t="s">
        <v>7644</v>
      </c>
    </row>
    <row r="3127" spans="1:13" hidden="1">
      <c r="A3127" s="39" t="s">
        <v>7615</v>
      </c>
      <c r="B3127" s="536" t="s">
        <v>7646</v>
      </c>
      <c r="C3127" s="516"/>
      <c r="D3127" s="504" t="s">
        <v>7646</v>
      </c>
      <c r="E3127" s="39" t="s">
        <v>7647</v>
      </c>
      <c r="F3127" s="496" t="s">
        <v>2215</v>
      </c>
      <c r="G3127" s="496" t="s">
        <v>2202</v>
      </c>
      <c r="H3127" s="504">
        <v>3</v>
      </c>
      <c r="I3127" s="39"/>
      <c r="J3127" s="496" t="s">
        <v>2195</v>
      </c>
      <c r="K3127" s="504">
        <v>30</v>
      </c>
      <c r="L3127" s="39" t="s">
        <v>7616</v>
      </c>
      <c r="M3127" s="496" t="s">
        <v>7648</v>
      </c>
    </row>
    <row r="3128" spans="1:13" hidden="1">
      <c r="A3128" s="39" t="s">
        <v>7615</v>
      </c>
      <c r="B3128" s="536" t="s">
        <v>562</v>
      </c>
      <c r="C3128" s="516"/>
      <c r="D3128" s="504" t="s">
        <v>562</v>
      </c>
      <c r="E3128" s="39" t="s">
        <v>307</v>
      </c>
      <c r="F3128" s="496" t="s">
        <v>2193</v>
      </c>
      <c r="G3128" s="496" t="s">
        <v>2228</v>
      </c>
      <c r="H3128" s="504" t="s">
        <v>7608</v>
      </c>
      <c r="I3128" s="39"/>
      <c r="J3128" s="496" t="s">
        <v>2195</v>
      </c>
      <c r="K3128" s="504">
        <v>31</v>
      </c>
      <c r="L3128" s="39" t="s">
        <v>7616</v>
      </c>
      <c r="M3128" s="496" t="s">
        <v>7649</v>
      </c>
    </row>
    <row r="3129" spans="1:13" hidden="1">
      <c r="A3129" s="39" t="s">
        <v>7615</v>
      </c>
      <c r="B3129" s="536" t="s">
        <v>564</v>
      </c>
      <c r="C3129" s="516"/>
      <c r="D3129" s="504" t="s">
        <v>564</v>
      </c>
      <c r="E3129" s="39" t="s">
        <v>308</v>
      </c>
      <c r="F3129" s="496" t="s">
        <v>2215</v>
      </c>
      <c r="G3129" s="496" t="s">
        <v>2194</v>
      </c>
      <c r="H3129" s="504">
        <v>10</v>
      </c>
      <c r="I3129" s="39"/>
      <c r="J3129" s="496" t="s">
        <v>2195</v>
      </c>
      <c r="K3129" s="504">
        <v>32</v>
      </c>
      <c r="L3129" s="39" t="s">
        <v>7616</v>
      </c>
      <c r="M3129" s="496" t="s">
        <v>564</v>
      </c>
    </row>
    <row r="3130" spans="1:13" hidden="1">
      <c r="A3130" s="39" t="s">
        <v>7615</v>
      </c>
      <c r="B3130" s="536" t="s">
        <v>63</v>
      </c>
      <c r="C3130" s="516"/>
      <c r="D3130" s="504" t="s">
        <v>63</v>
      </c>
      <c r="E3130" s="39" t="s">
        <v>62</v>
      </c>
      <c r="F3130" s="496" t="s">
        <v>2193</v>
      </c>
      <c r="G3130" s="496" t="s">
        <v>2231</v>
      </c>
      <c r="H3130" s="504" t="s">
        <v>2599</v>
      </c>
      <c r="I3130" s="39"/>
      <c r="J3130" s="496" t="s">
        <v>2195</v>
      </c>
      <c r="K3130" s="504">
        <v>33</v>
      </c>
      <c r="L3130" s="39" t="s">
        <v>7616</v>
      </c>
      <c r="M3130" s="496" t="s">
        <v>63</v>
      </c>
    </row>
    <row r="3131" spans="1:13" hidden="1">
      <c r="A3131" s="39" t="s">
        <v>7615</v>
      </c>
      <c r="B3131" s="536" t="s">
        <v>7650</v>
      </c>
      <c r="C3131" s="516"/>
      <c r="D3131" s="504" t="s">
        <v>7650</v>
      </c>
      <c r="E3131" s="39" t="s">
        <v>7651</v>
      </c>
      <c r="F3131" s="496" t="s">
        <v>2193</v>
      </c>
      <c r="G3131" s="496" t="s">
        <v>2231</v>
      </c>
      <c r="H3131" s="504" t="s">
        <v>2599</v>
      </c>
      <c r="I3131" s="39"/>
      <c r="J3131" s="496" t="s">
        <v>2195</v>
      </c>
      <c r="K3131" s="504">
        <v>34</v>
      </c>
      <c r="L3131" s="39" t="s">
        <v>7616</v>
      </c>
      <c r="M3131" s="496" t="s">
        <v>7652</v>
      </c>
    </row>
    <row r="3132" spans="1:13" hidden="1">
      <c r="A3132" s="39" t="s">
        <v>7615</v>
      </c>
      <c r="B3132" s="536" t="s">
        <v>7653</v>
      </c>
      <c r="C3132" s="516"/>
      <c r="D3132" s="504" t="s">
        <v>7653</v>
      </c>
      <c r="E3132" s="39" t="s">
        <v>7654</v>
      </c>
      <c r="F3132" s="496" t="s">
        <v>2193</v>
      </c>
      <c r="G3132" s="496" t="s">
        <v>2231</v>
      </c>
      <c r="H3132" s="504" t="s">
        <v>2599</v>
      </c>
      <c r="I3132" s="39"/>
      <c r="J3132" s="496" t="s">
        <v>2195</v>
      </c>
      <c r="K3132" s="504">
        <v>35</v>
      </c>
      <c r="L3132" s="39" t="s">
        <v>7616</v>
      </c>
      <c r="M3132" s="496" t="s">
        <v>7655</v>
      </c>
    </row>
    <row r="3133" spans="1:13" hidden="1">
      <c r="A3133" s="39" t="s">
        <v>7615</v>
      </c>
      <c r="B3133" s="536" t="s">
        <v>7656</v>
      </c>
      <c r="C3133" s="516"/>
      <c r="D3133" s="504" t="s">
        <v>7656</v>
      </c>
      <c r="E3133" s="39" t="s">
        <v>7657</v>
      </c>
      <c r="F3133" s="496" t="s">
        <v>2193</v>
      </c>
      <c r="G3133" s="496" t="s">
        <v>2231</v>
      </c>
      <c r="H3133" s="504" t="s">
        <v>2599</v>
      </c>
      <c r="I3133" s="39"/>
      <c r="J3133" s="496" t="s">
        <v>2195</v>
      </c>
      <c r="K3133" s="504">
        <v>36</v>
      </c>
      <c r="L3133" s="39" t="s">
        <v>7616</v>
      </c>
      <c r="M3133" s="496" t="s">
        <v>7656</v>
      </c>
    </row>
    <row r="3134" spans="1:13" hidden="1">
      <c r="A3134" s="39" t="s">
        <v>7615</v>
      </c>
      <c r="B3134" s="536" t="s">
        <v>7658</v>
      </c>
      <c r="C3134" s="516"/>
      <c r="D3134" s="504" t="s">
        <v>7658</v>
      </c>
      <c r="E3134" s="39" t="s">
        <v>7659</v>
      </c>
      <c r="F3134" s="496" t="s">
        <v>2215</v>
      </c>
      <c r="G3134" s="496" t="s">
        <v>2194</v>
      </c>
      <c r="H3134" s="504">
        <v>10</v>
      </c>
      <c r="I3134" s="39"/>
      <c r="J3134" s="496" t="s">
        <v>2195</v>
      </c>
      <c r="K3134" s="504">
        <v>37</v>
      </c>
      <c r="L3134" s="39" t="s">
        <v>7616</v>
      </c>
      <c r="M3134" s="496" t="s">
        <v>7660</v>
      </c>
    </row>
    <row r="3135" spans="1:13" hidden="1">
      <c r="A3135" s="39" t="s">
        <v>7615</v>
      </c>
      <c r="B3135" s="536" t="s">
        <v>432</v>
      </c>
      <c r="C3135" s="516"/>
      <c r="D3135" s="504" t="s">
        <v>432</v>
      </c>
      <c r="E3135" s="39" t="s">
        <v>2287</v>
      </c>
      <c r="F3135" s="496" t="s">
        <v>2215</v>
      </c>
      <c r="G3135" s="496" t="s">
        <v>2202</v>
      </c>
      <c r="H3135" s="504" t="s">
        <v>7619</v>
      </c>
      <c r="I3135" s="39"/>
      <c r="J3135" s="496" t="s">
        <v>2195</v>
      </c>
      <c r="K3135" s="504">
        <v>38</v>
      </c>
      <c r="L3135" s="39" t="s">
        <v>7616</v>
      </c>
      <c r="M3135" s="496" t="s">
        <v>2288</v>
      </c>
    </row>
    <row r="3136" spans="1:13" hidden="1">
      <c r="A3136" s="39" t="s">
        <v>7615</v>
      </c>
      <c r="B3136" s="536" t="s">
        <v>1126</v>
      </c>
      <c r="C3136" s="516"/>
      <c r="D3136" s="504" t="s">
        <v>1126</v>
      </c>
      <c r="E3136" s="39" t="s">
        <v>656</v>
      </c>
      <c r="F3136" s="496" t="s">
        <v>2215</v>
      </c>
      <c r="G3136" s="496" t="s">
        <v>2194</v>
      </c>
      <c r="H3136" s="504">
        <v>10</v>
      </c>
      <c r="I3136" s="39"/>
      <c r="J3136" s="496" t="s">
        <v>2195</v>
      </c>
      <c r="K3136" s="504">
        <v>39</v>
      </c>
      <c r="L3136" s="39" t="s">
        <v>7616</v>
      </c>
      <c r="M3136" s="496" t="s">
        <v>7661</v>
      </c>
    </row>
    <row r="3137" spans="1:13" hidden="1">
      <c r="A3137" s="39" t="s">
        <v>7615</v>
      </c>
      <c r="B3137" s="536" t="s">
        <v>7662</v>
      </c>
      <c r="C3137" s="516"/>
      <c r="D3137" s="504" t="s">
        <v>7662</v>
      </c>
      <c r="E3137" s="39" t="s">
        <v>7663</v>
      </c>
      <c r="F3137" s="496" t="s">
        <v>2193</v>
      </c>
      <c r="G3137" s="496" t="s">
        <v>2231</v>
      </c>
      <c r="H3137" s="504" t="s">
        <v>2599</v>
      </c>
      <c r="I3137" s="39"/>
      <c r="J3137" s="496" t="s">
        <v>2195</v>
      </c>
      <c r="K3137" s="504">
        <v>40</v>
      </c>
      <c r="L3137" s="39" t="s">
        <v>7616</v>
      </c>
      <c r="M3137" s="496" t="s">
        <v>7664</v>
      </c>
    </row>
    <row r="3138" spans="1:13" hidden="1">
      <c r="A3138" s="39" t="s">
        <v>7615</v>
      </c>
      <c r="B3138" s="536" t="s">
        <v>7665</v>
      </c>
      <c r="C3138" s="516"/>
      <c r="D3138" s="504" t="s">
        <v>7665</v>
      </c>
      <c r="E3138" s="39" t="s">
        <v>7666</v>
      </c>
      <c r="F3138" s="496" t="s">
        <v>2193</v>
      </c>
      <c r="G3138" s="496" t="s">
        <v>2231</v>
      </c>
      <c r="H3138" s="504" t="s">
        <v>2599</v>
      </c>
      <c r="I3138" s="39"/>
      <c r="J3138" s="496" t="s">
        <v>2195</v>
      </c>
      <c r="K3138" s="504">
        <v>41</v>
      </c>
      <c r="L3138" s="39" t="s">
        <v>7616</v>
      </c>
      <c r="M3138" s="496" t="s">
        <v>7667</v>
      </c>
    </row>
    <row r="3139" spans="1:13" hidden="1">
      <c r="A3139" s="39" t="s">
        <v>7615</v>
      </c>
      <c r="B3139" s="536" t="s">
        <v>1601</v>
      </c>
      <c r="C3139" s="516"/>
      <c r="D3139" s="504" t="s">
        <v>1601</v>
      </c>
      <c r="E3139" s="60" t="s">
        <v>887</v>
      </c>
      <c r="F3139" s="496" t="s">
        <v>2193</v>
      </c>
      <c r="G3139" s="496" t="s">
        <v>2228</v>
      </c>
      <c r="H3139" s="504" t="s">
        <v>7608</v>
      </c>
      <c r="I3139" s="39"/>
      <c r="J3139" s="496" t="s">
        <v>2195</v>
      </c>
      <c r="K3139" s="504">
        <v>42</v>
      </c>
      <c r="L3139" s="39" t="s">
        <v>7616</v>
      </c>
      <c r="M3139" s="496" t="s">
        <v>7668</v>
      </c>
    </row>
    <row r="3140" spans="1:13" hidden="1">
      <c r="A3140" s="39" t="s">
        <v>7615</v>
      </c>
      <c r="B3140" s="536" t="s">
        <v>7669</v>
      </c>
      <c r="C3140" s="516"/>
      <c r="D3140" s="504" t="s">
        <v>7669</v>
      </c>
      <c r="E3140" s="39" t="s">
        <v>7670</v>
      </c>
      <c r="F3140" s="496" t="s">
        <v>2193</v>
      </c>
      <c r="G3140" s="496" t="s">
        <v>2231</v>
      </c>
      <c r="H3140" s="504" t="s">
        <v>2599</v>
      </c>
      <c r="I3140" s="39"/>
      <c r="J3140" s="496" t="s">
        <v>2195</v>
      </c>
      <c r="K3140" s="504">
        <v>43</v>
      </c>
      <c r="L3140" s="39" t="s">
        <v>7616</v>
      </c>
      <c r="M3140" s="496" t="s">
        <v>7671</v>
      </c>
    </row>
    <row r="3141" spans="1:13" hidden="1">
      <c r="A3141" s="39" t="s">
        <v>7615</v>
      </c>
      <c r="B3141" s="536" t="s">
        <v>3373</v>
      </c>
      <c r="C3141" s="516"/>
      <c r="D3141" s="504" t="s">
        <v>3373</v>
      </c>
      <c r="E3141" s="39" t="s">
        <v>3374</v>
      </c>
      <c r="F3141" s="496" t="s">
        <v>2193</v>
      </c>
      <c r="G3141" s="496" t="s">
        <v>2202</v>
      </c>
      <c r="H3141" s="504">
        <v>1</v>
      </c>
      <c r="I3141" s="39"/>
      <c r="J3141" s="496" t="s">
        <v>2195</v>
      </c>
      <c r="K3141" s="504">
        <v>44</v>
      </c>
      <c r="L3141" s="39" t="s">
        <v>7616</v>
      </c>
      <c r="M3141" s="496" t="s">
        <v>2226</v>
      </c>
    </row>
    <row r="3142" spans="1:13" hidden="1">
      <c r="A3142" s="39" t="s">
        <v>7615</v>
      </c>
      <c r="B3142" s="536" t="s">
        <v>45</v>
      </c>
      <c r="C3142" s="516"/>
      <c r="D3142" s="504" t="s">
        <v>45</v>
      </c>
      <c r="E3142" s="60" t="s">
        <v>44</v>
      </c>
      <c r="F3142" s="496" t="s">
        <v>2193</v>
      </c>
      <c r="G3142" s="496" t="s">
        <v>2202</v>
      </c>
      <c r="H3142" s="504" t="s">
        <v>7672</v>
      </c>
      <c r="I3142" s="39"/>
      <c r="J3142" s="496" t="s">
        <v>2195</v>
      </c>
      <c r="K3142" s="504">
        <v>45</v>
      </c>
      <c r="L3142" s="39" t="s">
        <v>7616</v>
      </c>
      <c r="M3142" s="496" t="s">
        <v>2212</v>
      </c>
    </row>
    <row r="3143" spans="1:13" hidden="1">
      <c r="A3143" s="39" t="s">
        <v>7615</v>
      </c>
      <c r="B3143" s="536" t="s">
        <v>47</v>
      </c>
      <c r="C3143" s="516"/>
      <c r="D3143" s="504" t="s">
        <v>47</v>
      </c>
      <c r="E3143" s="60" t="s">
        <v>46</v>
      </c>
      <c r="F3143" s="496" t="s">
        <v>2215</v>
      </c>
      <c r="G3143" s="496" t="s">
        <v>2202</v>
      </c>
      <c r="H3143" s="504" t="s">
        <v>7672</v>
      </c>
      <c r="I3143" s="39"/>
      <c r="J3143" s="496" t="s">
        <v>2195</v>
      </c>
      <c r="K3143" s="504">
        <v>46</v>
      </c>
      <c r="L3143" s="39" t="s">
        <v>7616</v>
      </c>
      <c r="M3143" s="496" t="s">
        <v>2216</v>
      </c>
    </row>
    <row r="3144" spans="1:13" hidden="1">
      <c r="A3144" s="39" t="s">
        <v>7615</v>
      </c>
      <c r="B3144" s="536" t="s">
        <v>1555</v>
      </c>
      <c r="C3144" s="516"/>
      <c r="D3144" s="504" t="s">
        <v>1555</v>
      </c>
      <c r="E3144" s="39" t="s">
        <v>850</v>
      </c>
      <c r="F3144" s="496" t="s">
        <v>2193</v>
      </c>
      <c r="G3144" s="496" t="s">
        <v>2202</v>
      </c>
      <c r="H3144" s="504" t="s">
        <v>7614</v>
      </c>
      <c r="I3144" s="39"/>
      <c r="J3144" s="496" t="s">
        <v>2195</v>
      </c>
      <c r="K3144" s="504">
        <v>47</v>
      </c>
      <c r="L3144" s="39" t="s">
        <v>7616</v>
      </c>
      <c r="M3144" s="496" t="s">
        <v>2245</v>
      </c>
    </row>
    <row r="3145" spans="1:13" hidden="1">
      <c r="A3145" s="39" t="s">
        <v>7615</v>
      </c>
      <c r="B3145" s="536" t="s">
        <v>643</v>
      </c>
      <c r="C3145" s="516"/>
      <c r="D3145" s="504" t="s">
        <v>643</v>
      </c>
      <c r="E3145" s="39" t="s">
        <v>338</v>
      </c>
      <c r="F3145" s="496" t="s">
        <v>2193</v>
      </c>
      <c r="G3145" s="496" t="s">
        <v>2202</v>
      </c>
      <c r="H3145" s="504" t="s">
        <v>7614</v>
      </c>
      <c r="I3145" s="39"/>
      <c r="J3145" s="496" t="s">
        <v>2195</v>
      </c>
      <c r="K3145" s="504">
        <v>48</v>
      </c>
      <c r="L3145" s="39" t="s">
        <v>7616</v>
      </c>
      <c r="M3145" s="496" t="s">
        <v>2246</v>
      </c>
    </row>
    <row r="3146" spans="1:13" hidden="1">
      <c r="A3146" s="39" t="s">
        <v>7615</v>
      </c>
      <c r="B3146" s="536" t="s">
        <v>660</v>
      </c>
      <c r="C3146" s="516"/>
      <c r="D3146" s="504" t="s">
        <v>660</v>
      </c>
      <c r="E3146" s="39" t="s">
        <v>349</v>
      </c>
      <c r="F3146" s="496" t="s">
        <v>2193</v>
      </c>
      <c r="G3146" s="496" t="s">
        <v>2202</v>
      </c>
      <c r="H3146" s="504" t="s">
        <v>7614</v>
      </c>
      <c r="I3146" s="39"/>
      <c r="J3146" s="496" t="s">
        <v>2195</v>
      </c>
      <c r="K3146" s="504">
        <v>49</v>
      </c>
      <c r="L3146" s="39" t="s">
        <v>7616</v>
      </c>
      <c r="M3146" s="496" t="s">
        <v>2247</v>
      </c>
    </row>
    <row r="3147" spans="1:13" hidden="1">
      <c r="A3147" s="39" t="s">
        <v>7615</v>
      </c>
      <c r="B3147" s="536" t="s">
        <v>2248</v>
      </c>
      <c r="C3147" s="516"/>
      <c r="D3147" s="504" t="s">
        <v>2248</v>
      </c>
      <c r="E3147" s="39" t="s">
        <v>2311</v>
      </c>
      <c r="F3147" s="496" t="s">
        <v>2193</v>
      </c>
      <c r="G3147" s="496" t="s">
        <v>2202</v>
      </c>
      <c r="H3147" s="504" t="s">
        <v>7673</v>
      </c>
      <c r="I3147" s="39"/>
      <c r="J3147" s="496" t="s">
        <v>2195</v>
      </c>
      <c r="K3147" s="504">
        <v>50</v>
      </c>
      <c r="L3147" s="39" t="s">
        <v>7616</v>
      </c>
      <c r="M3147" s="496" t="s">
        <v>2250</v>
      </c>
    </row>
    <row r="3148" spans="1:13" hidden="1">
      <c r="A3148" s="39" t="s">
        <v>7615</v>
      </c>
      <c r="B3148" s="536" t="s">
        <v>2251</v>
      </c>
      <c r="C3148" s="516"/>
      <c r="D3148" s="504" t="s">
        <v>2251</v>
      </c>
      <c r="E3148" s="39" t="s">
        <v>2252</v>
      </c>
      <c r="F3148" s="496" t="s">
        <v>2193</v>
      </c>
      <c r="G3148" s="496" t="s">
        <v>2202</v>
      </c>
      <c r="H3148" s="504">
        <v>5</v>
      </c>
      <c r="I3148" s="39"/>
      <c r="J3148" s="496" t="s">
        <v>2195</v>
      </c>
      <c r="K3148" s="504">
        <v>51</v>
      </c>
      <c r="L3148" s="39" t="s">
        <v>7616</v>
      </c>
      <c r="M3148" s="496" t="s">
        <v>2253</v>
      </c>
    </row>
    <row r="3149" spans="1:13" hidden="1">
      <c r="A3149" s="39" t="s">
        <v>7615</v>
      </c>
      <c r="B3149" s="536" t="s">
        <v>679</v>
      </c>
      <c r="C3149" s="516"/>
      <c r="D3149" s="504" t="s">
        <v>679</v>
      </c>
      <c r="E3149" s="39" t="s">
        <v>361</v>
      </c>
      <c r="F3149" s="496" t="s">
        <v>2193</v>
      </c>
      <c r="G3149" s="496" t="s">
        <v>2202</v>
      </c>
      <c r="H3149" s="504" t="s">
        <v>7674</v>
      </c>
      <c r="I3149" s="39"/>
      <c r="J3149" s="496" t="s">
        <v>2195</v>
      </c>
      <c r="K3149" s="504">
        <v>52</v>
      </c>
      <c r="L3149" s="39" t="s">
        <v>7616</v>
      </c>
      <c r="M3149" s="496" t="s">
        <v>2254</v>
      </c>
    </row>
    <row r="3150" spans="1:13" hidden="1">
      <c r="A3150" s="39" t="s">
        <v>7615</v>
      </c>
      <c r="B3150" s="536" t="s">
        <v>1539</v>
      </c>
      <c r="C3150" s="516"/>
      <c r="D3150" s="504" t="s">
        <v>1539</v>
      </c>
      <c r="E3150" s="39" t="s">
        <v>835</v>
      </c>
      <c r="F3150" s="496" t="s">
        <v>2193</v>
      </c>
      <c r="G3150" s="496" t="s">
        <v>2202</v>
      </c>
      <c r="H3150" s="504" t="s">
        <v>7673</v>
      </c>
      <c r="I3150" s="39"/>
      <c r="J3150" s="496" t="s">
        <v>2195</v>
      </c>
      <c r="K3150" s="504">
        <v>53</v>
      </c>
      <c r="L3150" s="39" t="s">
        <v>7616</v>
      </c>
      <c r="M3150" s="496" t="s">
        <v>2217</v>
      </c>
    </row>
    <row r="3151" spans="1:13" hidden="1">
      <c r="A3151" s="39" t="s">
        <v>7615</v>
      </c>
      <c r="B3151" s="536" t="s">
        <v>2218</v>
      </c>
      <c r="C3151" s="516"/>
      <c r="D3151" s="504" t="s">
        <v>2218</v>
      </c>
      <c r="E3151" s="39" t="s">
        <v>2219</v>
      </c>
      <c r="F3151" s="496" t="s">
        <v>2215</v>
      </c>
      <c r="G3151" s="496" t="s">
        <v>2202</v>
      </c>
      <c r="H3151" s="504" t="s">
        <v>7674</v>
      </c>
      <c r="I3151" s="39"/>
      <c r="J3151" s="496" t="s">
        <v>2195</v>
      </c>
      <c r="K3151" s="504">
        <v>54</v>
      </c>
      <c r="L3151" s="39" t="s">
        <v>7616</v>
      </c>
      <c r="M3151" s="496" t="s">
        <v>2220</v>
      </c>
    </row>
    <row r="3152" spans="1:13" hidden="1">
      <c r="A3152" s="39" t="s">
        <v>7615</v>
      </c>
      <c r="B3152" s="536" t="s">
        <v>7675</v>
      </c>
      <c r="C3152" s="516"/>
      <c r="D3152" s="504" t="s">
        <v>7675</v>
      </c>
      <c r="E3152" s="39" t="s">
        <v>7676</v>
      </c>
      <c r="F3152" s="496" t="s">
        <v>2215</v>
      </c>
      <c r="G3152" s="496" t="s">
        <v>2202</v>
      </c>
      <c r="H3152" s="504" t="s">
        <v>7677</v>
      </c>
      <c r="I3152" s="39"/>
      <c r="J3152" s="496" t="s">
        <v>2195</v>
      </c>
      <c r="K3152" s="504">
        <v>55</v>
      </c>
      <c r="L3152" s="39" t="s">
        <v>7616</v>
      </c>
      <c r="M3152" s="496" t="s">
        <v>2241</v>
      </c>
    </row>
    <row r="3153" spans="1:13" hidden="1">
      <c r="A3153" s="39" t="s">
        <v>7615</v>
      </c>
      <c r="B3153" s="536" t="s">
        <v>254</v>
      </c>
      <c r="C3153" s="516"/>
      <c r="D3153" s="504" t="s">
        <v>254</v>
      </c>
      <c r="E3153" s="39" t="s">
        <v>193</v>
      </c>
      <c r="F3153" s="496" t="s">
        <v>2193</v>
      </c>
      <c r="G3153" s="496" t="s">
        <v>2231</v>
      </c>
      <c r="H3153" s="504" t="s">
        <v>2648</v>
      </c>
      <c r="I3153" s="39"/>
      <c r="J3153" s="496" t="s">
        <v>2195</v>
      </c>
      <c r="K3153" s="504">
        <v>56</v>
      </c>
      <c r="L3153" s="39" t="s">
        <v>7616</v>
      </c>
      <c r="M3153" s="496" t="s">
        <v>7678</v>
      </c>
    </row>
    <row r="3154" spans="1:13" hidden="1">
      <c r="A3154" s="39" t="s">
        <v>7615</v>
      </c>
      <c r="B3154" s="536" t="s">
        <v>246</v>
      </c>
      <c r="C3154" s="516"/>
      <c r="D3154" s="504" t="s">
        <v>246</v>
      </c>
      <c r="E3154" s="39" t="s">
        <v>185</v>
      </c>
      <c r="F3154" s="496" t="s">
        <v>2193</v>
      </c>
      <c r="G3154" s="496" t="s">
        <v>2231</v>
      </c>
      <c r="H3154" s="504" t="s">
        <v>2648</v>
      </c>
      <c r="I3154" s="39"/>
      <c r="J3154" s="496" t="s">
        <v>2195</v>
      </c>
      <c r="K3154" s="504">
        <v>57</v>
      </c>
      <c r="L3154" s="39" t="s">
        <v>7616</v>
      </c>
      <c r="M3154" s="496" t="s">
        <v>7679</v>
      </c>
    </row>
    <row r="3155" spans="1:13" hidden="1">
      <c r="A3155" s="39" t="s">
        <v>7615</v>
      </c>
      <c r="B3155" s="536" t="s">
        <v>2684</v>
      </c>
      <c r="C3155" s="516"/>
      <c r="D3155" s="504" t="s">
        <v>2684</v>
      </c>
      <c r="E3155" s="60" t="s">
        <v>2685</v>
      </c>
      <c r="F3155" s="496" t="s">
        <v>2193</v>
      </c>
      <c r="G3155" s="496" t="s">
        <v>2228</v>
      </c>
      <c r="H3155" s="504" t="s">
        <v>7598</v>
      </c>
      <c r="I3155" s="39"/>
      <c r="J3155" s="496" t="s">
        <v>2195</v>
      </c>
      <c r="K3155" s="504">
        <v>58</v>
      </c>
      <c r="L3155" s="39" t="s">
        <v>7616</v>
      </c>
      <c r="M3155" s="496" t="s">
        <v>2686</v>
      </c>
    </row>
    <row r="3156" spans="1:13" hidden="1">
      <c r="A3156" s="39" t="s">
        <v>7615</v>
      </c>
      <c r="B3156" s="536" t="s">
        <v>2844</v>
      </c>
      <c r="C3156" s="516"/>
      <c r="D3156" s="504" t="s">
        <v>2844</v>
      </c>
      <c r="E3156" s="39" t="s">
        <v>2845</v>
      </c>
      <c r="F3156" s="496" t="s">
        <v>2193</v>
      </c>
      <c r="G3156" s="496" t="s">
        <v>2228</v>
      </c>
      <c r="H3156" s="504" t="s">
        <v>7608</v>
      </c>
      <c r="I3156" s="39"/>
      <c r="J3156" s="496" t="s">
        <v>2195</v>
      </c>
      <c r="K3156" s="504">
        <v>59</v>
      </c>
      <c r="L3156" s="39" t="s">
        <v>7616</v>
      </c>
      <c r="M3156" s="496" t="s">
        <v>7680</v>
      </c>
    </row>
    <row r="3157" spans="1:13" hidden="1">
      <c r="A3157" s="39" t="s">
        <v>7615</v>
      </c>
      <c r="B3157" s="536" t="s">
        <v>582</v>
      </c>
      <c r="C3157" s="516"/>
      <c r="D3157" s="504" t="s">
        <v>582</v>
      </c>
      <c r="E3157" s="39" t="s">
        <v>317</v>
      </c>
      <c r="F3157" s="496" t="s">
        <v>2215</v>
      </c>
      <c r="G3157" s="496" t="s">
        <v>2231</v>
      </c>
      <c r="H3157" s="504" t="s">
        <v>2599</v>
      </c>
      <c r="I3157" s="39"/>
      <c r="J3157" s="496" t="s">
        <v>2195</v>
      </c>
      <c r="K3157" s="504">
        <v>60</v>
      </c>
      <c r="L3157" s="39" t="s">
        <v>7616</v>
      </c>
      <c r="M3157" s="496" t="s">
        <v>7681</v>
      </c>
    </row>
    <row r="3158" spans="1:13" hidden="1">
      <c r="A3158" s="39" t="s">
        <v>7615</v>
      </c>
      <c r="B3158" s="536" t="s">
        <v>7682</v>
      </c>
      <c r="C3158" s="516"/>
      <c r="D3158" s="504" t="s">
        <v>7682</v>
      </c>
      <c r="E3158" s="39" t="s">
        <v>7683</v>
      </c>
      <c r="F3158" s="496" t="s">
        <v>2193</v>
      </c>
      <c r="G3158" s="496" t="s">
        <v>2228</v>
      </c>
      <c r="H3158" s="504" t="s">
        <v>7608</v>
      </c>
      <c r="I3158" s="39"/>
      <c r="J3158" s="496" t="s">
        <v>2195</v>
      </c>
      <c r="K3158" s="504">
        <v>61</v>
      </c>
      <c r="L3158" s="39" t="s">
        <v>7616</v>
      </c>
      <c r="M3158" s="496" t="s">
        <v>7684</v>
      </c>
    </row>
    <row r="3159" spans="1:13" hidden="1">
      <c r="A3159" s="39" t="s">
        <v>7615</v>
      </c>
      <c r="B3159" s="536" t="s">
        <v>6885</v>
      </c>
      <c r="C3159" s="516"/>
      <c r="D3159" s="504" t="s">
        <v>6885</v>
      </c>
      <c r="E3159" s="39" t="s">
        <v>7685</v>
      </c>
      <c r="F3159" s="496" t="s">
        <v>2215</v>
      </c>
      <c r="G3159" s="496" t="s">
        <v>2228</v>
      </c>
      <c r="H3159" s="504" t="s">
        <v>7608</v>
      </c>
      <c r="I3159" s="39"/>
      <c r="J3159" s="496" t="s">
        <v>2195</v>
      </c>
      <c r="K3159" s="504">
        <v>62</v>
      </c>
      <c r="L3159" s="39" t="s">
        <v>7616</v>
      </c>
      <c r="M3159" s="496" t="s">
        <v>7686</v>
      </c>
    </row>
    <row r="3160" spans="1:13" hidden="1">
      <c r="A3160" s="39" t="s">
        <v>7615</v>
      </c>
      <c r="B3160" s="536" t="s">
        <v>7687</v>
      </c>
      <c r="C3160" s="516"/>
      <c r="D3160" s="504" t="s">
        <v>7687</v>
      </c>
      <c r="E3160" s="39" t="s">
        <v>7688</v>
      </c>
      <c r="F3160" s="496" t="s">
        <v>2215</v>
      </c>
      <c r="G3160" s="496" t="s">
        <v>2231</v>
      </c>
      <c r="H3160" s="504" t="s">
        <v>2599</v>
      </c>
      <c r="I3160" s="39"/>
      <c r="J3160" s="496" t="s">
        <v>2195</v>
      </c>
      <c r="K3160" s="504">
        <v>63</v>
      </c>
      <c r="L3160" s="39" t="s">
        <v>7616</v>
      </c>
      <c r="M3160" s="496" t="s">
        <v>7689</v>
      </c>
    </row>
    <row r="3161" spans="1:13" hidden="1">
      <c r="A3161" s="39" t="s">
        <v>7615</v>
      </c>
      <c r="B3161" s="536" t="s">
        <v>7690</v>
      </c>
      <c r="C3161" s="516"/>
      <c r="D3161" s="504" t="s">
        <v>7690</v>
      </c>
      <c r="E3161" s="39" t="s">
        <v>7691</v>
      </c>
      <c r="F3161" s="496" t="s">
        <v>2193</v>
      </c>
      <c r="G3161" s="496" t="s">
        <v>2228</v>
      </c>
      <c r="H3161" s="504" t="s">
        <v>7608</v>
      </c>
      <c r="I3161" s="39"/>
      <c r="J3161" s="496" t="s">
        <v>2195</v>
      </c>
      <c r="K3161" s="504">
        <v>64</v>
      </c>
      <c r="L3161" s="39" t="s">
        <v>7616</v>
      </c>
      <c r="M3161" s="496" t="s">
        <v>7692</v>
      </c>
    </row>
    <row r="3162" spans="1:13" hidden="1">
      <c r="A3162" s="39" t="s">
        <v>7615</v>
      </c>
      <c r="B3162" s="536" t="s">
        <v>7693</v>
      </c>
      <c r="C3162" s="516"/>
      <c r="D3162" s="504" t="s">
        <v>7693</v>
      </c>
      <c r="E3162" s="39" t="s">
        <v>7694</v>
      </c>
      <c r="F3162" s="496" t="s">
        <v>2193</v>
      </c>
      <c r="G3162" s="496" t="s">
        <v>2202</v>
      </c>
      <c r="H3162" s="504" t="s">
        <v>7598</v>
      </c>
      <c r="I3162" s="39"/>
      <c r="J3162" s="496" t="s">
        <v>2195</v>
      </c>
      <c r="K3162" s="504">
        <v>65</v>
      </c>
      <c r="L3162" s="39" t="s">
        <v>7616</v>
      </c>
      <c r="M3162" s="496" t="s">
        <v>7695</v>
      </c>
    </row>
    <row r="3163" spans="1:13" hidden="1">
      <c r="A3163" s="39" t="s">
        <v>7615</v>
      </c>
      <c r="B3163" s="536" t="s">
        <v>7696</v>
      </c>
      <c r="C3163" s="516"/>
      <c r="D3163" s="504" t="s">
        <v>7696</v>
      </c>
      <c r="E3163" s="39" t="s">
        <v>7697</v>
      </c>
      <c r="F3163" s="496" t="s">
        <v>2193</v>
      </c>
      <c r="G3163" s="496" t="s">
        <v>2202</v>
      </c>
      <c r="H3163" s="504" t="s">
        <v>7673</v>
      </c>
      <c r="I3163" s="39"/>
      <c r="J3163" s="496" t="s">
        <v>2195</v>
      </c>
      <c r="K3163" s="504">
        <v>66</v>
      </c>
      <c r="L3163" s="39" t="s">
        <v>7616</v>
      </c>
      <c r="M3163" s="496" t="s">
        <v>7698</v>
      </c>
    </row>
    <row r="3164" spans="1:13" hidden="1">
      <c r="A3164" s="39" t="s">
        <v>7615</v>
      </c>
      <c r="B3164" s="536"/>
      <c r="C3164" s="516"/>
      <c r="D3164" s="504"/>
      <c r="E3164" s="39" t="s">
        <v>7699</v>
      </c>
      <c r="F3164" s="496" t="s">
        <v>2193</v>
      </c>
      <c r="G3164" s="496" t="s">
        <v>2202</v>
      </c>
      <c r="H3164" s="504" t="s">
        <v>7700</v>
      </c>
      <c r="I3164" s="39"/>
      <c r="J3164" s="496" t="s">
        <v>2195</v>
      </c>
      <c r="K3164" s="504">
        <v>67</v>
      </c>
      <c r="L3164" s="39" t="s">
        <v>7616</v>
      </c>
      <c r="M3164" s="496" t="s">
        <v>7701</v>
      </c>
    </row>
    <row r="3165" spans="1:13" hidden="1">
      <c r="A3165" s="39" t="s">
        <v>7615</v>
      </c>
      <c r="B3165" s="536" t="s">
        <v>2557</v>
      </c>
      <c r="C3165" s="516"/>
      <c r="D3165" s="504" t="s">
        <v>2557</v>
      </c>
      <c r="E3165" s="39" t="s">
        <v>7702</v>
      </c>
      <c r="F3165" s="496" t="s">
        <v>2193</v>
      </c>
      <c r="G3165" s="496" t="s">
        <v>2202</v>
      </c>
      <c r="H3165" s="504" t="s">
        <v>7608</v>
      </c>
      <c r="I3165" s="39"/>
      <c r="J3165" s="496" t="s">
        <v>2195</v>
      </c>
      <c r="K3165" s="504">
        <v>68</v>
      </c>
      <c r="L3165" s="39" t="s">
        <v>7616</v>
      </c>
      <c r="M3165" s="496" t="s">
        <v>7703</v>
      </c>
    </row>
    <row r="3166" spans="1:13" hidden="1">
      <c r="A3166" s="39" t="s">
        <v>7615</v>
      </c>
      <c r="B3166" s="536" t="s">
        <v>7704</v>
      </c>
      <c r="C3166" s="516"/>
      <c r="D3166" s="504" t="s">
        <v>7704</v>
      </c>
      <c r="E3166" s="39" t="s">
        <v>7705</v>
      </c>
      <c r="F3166" s="496" t="s">
        <v>2193</v>
      </c>
      <c r="G3166" s="496" t="s">
        <v>2202</v>
      </c>
      <c r="H3166" s="504" t="s">
        <v>7598</v>
      </c>
      <c r="I3166" s="39"/>
      <c r="J3166" s="496" t="s">
        <v>2195</v>
      </c>
      <c r="K3166" s="504">
        <v>69</v>
      </c>
      <c r="L3166" s="39" t="s">
        <v>7616</v>
      </c>
      <c r="M3166" s="496" t="s">
        <v>7706</v>
      </c>
    </row>
    <row r="3167" spans="1:13" hidden="1">
      <c r="A3167" s="39" t="s">
        <v>7615</v>
      </c>
      <c r="B3167" s="536" t="s">
        <v>2563</v>
      </c>
      <c r="C3167" s="516"/>
      <c r="D3167" s="504" t="s">
        <v>2563</v>
      </c>
      <c r="E3167" s="39" t="s">
        <v>7707</v>
      </c>
      <c r="F3167" s="496" t="s">
        <v>2193</v>
      </c>
      <c r="G3167" s="496" t="s">
        <v>2202</v>
      </c>
      <c r="H3167" s="504" t="s">
        <v>7708</v>
      </c>
      <c r="I3167" s="39"/>
      <c r="J3167" s="496" t="s">
        <v>2195</v>
      </c>
      <c r="K3167" s="504">
        <v>70</v>
      </c>
      <c r="L3167" s="39" t="s">
        <v>7616</v>
      </c>
      <c r="M3167" s="496" t="s">
        <v>7709</v>
      </c>
    </row>
    <row r="3168" spans="1:13" hidden="1">
      <c r="A3168" s="39" t="s">
        <v>7615</v>
      </c>
      <c r="B3168" s="536"/>
      <c r="C3168" s="516"/>
      <c r="D3168" s="504"/>
      <c r="E3168" s="39" t="s">
        <v>7710</v>
      </c>
      <c r="F3168" s="496" t="s">
        <v>2193</v>
      </c>
      <c r="G3168" s="496" t="s">
        <v>2202</v>
      </c>
      <c r="H3168" s="504" t="s">
        <v>7598</v>
      </c>
      <c r="I3168" s="39"/>
      <c r="J3168" s="496" t="s">
        <v>2195</v>
      </c>
      <c r="K3168" s="504">
        <v>71</v>
      </c>
      <c r="L3168" s="39" t="s">
        <v>7616</v>
      </c>
      <c r="M3168" s="496" t="s">
        <v>7711</v>
      </c>
    </row>
    <row r="3169" spans="1:13" hidden="1">
      <c r="A3169" s="39" t="s">
        <v>7615</v>
      </c>
      <c r="B3169" s="536"/>
      <c r="C3169" s="516"/>
      <c r="D3169" s="504"/>
      <c r="E3169" s="39" t="s">
        <v>7712</v>
      </c>
      <c r="F3169" s="496" t="s">
        <v>2193</v>
      </c>
      <c r="G3169" s="496" t="s">
        <v>2202</v>
      </c>
      <c r="H3169" s="504" t="s">
        <v>7673</v>
      </c>
      <c r="I3169" s="39"/>
      <c r="J3169" s="496" t="s">
        <v>2195</v>
      </c>
      <c r="K3169" s="504">
        <v>72</v>
      </c>
      <c r="L3169" s="39" t="s">
        <v>7616</v>
      </c>
      <c r="M3169" s="496" t="s">
        <v>7713</v>
      </c>
    </row>
    <row r="3170" spans="1:13" hidden="1">
      <c r="A3170" s="39" t="s">
        <v>7615</v>
      </c>
      <c r="B3170" s="536" t="s">
        <v>2570</v>
      </c>
      <c r="C3170" s="516"/>
      <c r="D3170" s="504" t="s">
        <v>2570</v>
      </c>
      <c r="E3170" s="39" t="s">
        <v>7714</v>
      </c>
      <c r="F3170" s="496" t="s">
        <v>2193</v>
      </c>
      <c r="G3170" s="496" t="s">
        <v>2202</v>
      </c>
      <c r="H3170" s="504" t="s">
        <v>7614</v>
      </c>
      <c r="I3170" s="39"/>
      <c r="J3170" s="496" t="s">
        <v>2195</v>
      </c>
      <c r="K3170" s="504">
        <v>73</v>
      </c>
      <c r="L3170" s="39" t="s">
        <v>7616</v>
      </c>
      <c r="M3170" s="496" t="s">
        <v>7715</v>
      </c>
    </row>
    <row r="3171" spans="1:13" hidden="1">
      <c r="A3171" s="39" t="s">
        <v>7615</v>
      </c>
      <c r="B3171" s="536" t="s">
        <v>2573</v>
      </c>
      <c r="C3171" s="516"/>
      <c r="D3171" s="504" t="s">
        <v>2573</v>
      </c>
      <c r="E3171" s="39" t="s">
        <v>7716</v>
      </c>
      <c r="F3171" s="496" t="s">
        <v>2193</v>
      </c>
      <c r="G3171" s="496" t="s">
        <v>2202</v>
      </c>
      <c r="H3171" s="504" t="s">
        <v>7700</v>
      </c>
      <c r="I3171" s="39"/>
      <c r="J3171" s="496" t="s">
        <v>2195</v>
      </c>
      <c r="K3171" s="504">
        <v>74</v>
      </c>
      <c r="L3171" s="39" t="s">
        <v>7616</v>
      </c>
      <c r="M3171" s="496" t="s">
        <v>7717</v>
      </c>
    </row>
    <row r="3172" spans="1:13" hidden="1">
      <c r="A3172" s="39" t="s">
        <v>7615</v>
      </c>
      <c r="B3172" s="536" t="s">
        <v>2576</v>
      </c>
      <c r="C3172" s="516"/>
      <c r="D3172" s="504" t="s">
        <v>2576</v>
      </c>
      <c r="E3172" s="39" t="s">
        <v>7718</v>
      </c>
      <c r="F3172" s="496" t="s">
        <v>2193</v>
      </c>
      <c r="G3172" s="496" t="s">
        <v>2202</v>
      </c>
      <c r="H3172" s="504" t="s">
        <v>7614</v>
      </c>
      <c r="I3172" s="39"/>
      <c r="J3172" s="496" t="s">
        <v>2195</v>
      </c>
      <c r="K3172" s="504">
        <v>75</v>
      </c>
      <c r="L3172" s="39" t="s">
        <v>7616</v>
      </c>
      <c r="M3172" s="496" t="s">
        <v>7719</v>
      </c>
    </row>
    <row r="3173" spans="1:13" hidden="1">
      <c r="A3173" s="39" t="s">
        <v>7615</v>
      </c>
      <c r="B3173" s="536" t="s">
        <v>2579</v>
      </c>
      <c r="C3173" s="516"/>
      <c r="D3173" s="504" t="s">
        <v>2579</v>
      </c>
      <c r="E3173" s="39" t="s">
        <v>7720</v>
      </c>
      <c r="F3173" s="496" t="s">
        <v>2193</v>
      </c>
      <c r="G3173" s="496" t="s">
        <v>2202</v>
      </c>
      <c r="H3173" s="504" t="s">
        <v>7674</v>
      </c>
      <c r="I3173" s="39"/>
      <c r="J3173" s="496" t="s">
        <v>2195</v>
      </c>
      <c r="K3173" s="504">
        <v>76</v>
      </c>
      <c r="L3173" s="39" t="s">
        <v>7616</v>
      </c>
      <c r="M3173" s="496" t="s">
        <v>2255</v>
      </c>
    </row>
    <row r="3174" spans="1:13" hidden="1">
      <c r="A3174" s="39" t="s">
        <v>7615</v>
      </c>
      <c r="B3174" s="536" t="s">
        <v>7721</v>
      </c>
      <c r="C3174" s="516"/>
      <c r="D3174" s="504" t="s">
        <v>7721</v>
      </c>
      <c r="E3174" s="39" t="s">
        <v>7722</v>
      </c>
      <c r="F3174" s="496" t="s">
        <v>2215</v>
      </c>
      <c r="G3174" s="496" t="s">
        <v>2202</v>
      </c>
      <c r="H3174" s="504" t="s">
        <v>7598</v>
      </c>
      <c r="I3174" s="39"/>
      <c r="J3174" s="496" t="s">
        <v>2195</v>
      </c>
      <c r="K3174" s="504">
        <v>77</v>
      </c>
      <c r="L3174" s="39" t="s">
        <v>7616</v>
      </c>
      <c r="M3174" s="496" t="s">
        <v>7723</v>
      </c>
    </row>
    <row r="3175" spans="1:13" hidden="1">
      <c r="A3175" s="39" t="s">
        <v>7615</v>
      </c>
      <c r="B3175" s="536" t="s">
        <v>7724</v>
      </c>
      <c r="C3175" s="516"/>
      <c r="D3175" s="504" t="s">
        <v>7724</v>
      </c>
      <c r="E3175" s="39" t="s">
        <v>7725</v>
      </c>
      <c r="F3175" s="496" t="s">
        <v>2215</v>
      </c>
      <c r="G3175" s="496" t="s">
        <v>2202</v>
      </c>
      <c r="H3175" s="504" t="s">
        <v>7673</v>
      </c>
      <c r="I3175" s="39"/>
      <c r="J3175" s="496" t="s">
        <v>2195</v>
      </c>
      <c r="K3175" s="504">
        <v>78</v>
      </c>
      <c r="L3175" s="39" t="s">
        <v>7616</v>
      </c>
      <c r="M3175" s="496" t="s">
        <v>7726</v>
      </c>
    </row>
    <row r="3176" spans="1:13" hidden="1">
      <c r="A3176" s="39" t="s">
        <v>7615</v>
      </c>
      <c r="B3176" s="536"/>
      <c r="C3176" s="516"/>
      <c r="D3176" s="504"/>
      <c r="E3176" s="39" t="s">
        <v>7727</v>
      </c>
      <c r="F3176" s="496" t="s">
        <v>2215</v>
      </c>
      <c r="G3176" s="496" t="s">
        <v>2202</v>
      </c>
      <c r="H3176" s="504" t="s">
        <v>7700</v>
      </c>
      <c r="I3176" s="39"/>
      <c r="J3176" s="496" t="s">
        <v>2195</v>
      </c>
      <c r="K3176" s="504">
        <v>79</v>
      </c>
      <c r="L3176" s="39" t="s">
        <v>7616</v>
      </c>
      <c r="M3176" s="496" t="s">
        <v>7728</v>
      </c>
    </row>
    <row r="3177" spans="1:13" hidden="1">
      <c r="A3177" s="39" t="s">
        <v>7615</v>
      </c>
      <c r="B3177" s="536" t="s">
        <v>7729</v>
      </c>
      <c r="C3177" s="516"/>
      <c r="D3177" s="504" t="s">
        <v>7729</v>
      </c>
      <c r="E3177" s="39" t="s">
        <v>7730</v>
      </c>
      <c r="F3177" s="496" t="s">
        <v>2215</v>
      </c>
      <c r="G3177" s="496" t="s">
        <v>2202</v>
      </c>
      <c r="H3177" s="504" t="s">
        <v>7608</v>
      </c>
      <c r="I3177" s="39"/>
      <c r="J3177" s="496" t="s">
        <v>2195</v>
      </c>
      <c r="K3177" s="504">
        <v>80</v>
      </c>
      <c r="L3177" s="39" t="s">
        <v>7616</v>
      </c>
      <c r="M3177" s="496" t="s">
        <v>7731</v>
      </c>
    </row>
    <row r="3178" spans="1:13" hidden="1">
      <c r="A3178" s="39" t="s">
        <v>7615</v>
      </c>
      <c r="B3178" s="536" t="s">
        <v>7732</v>
      </c>
      <c r="C3178" s="516"/>
      <c r="D3178" s="504" t="s">
        <v>7732</v>
      </c>
      <c r="E3178" s="39" t="s">
        <v>7733</v>
      </c>
      <c r="F3178" s="496" t="s">
        <v>2215</v>
      </c>
      <c r="G3178" s="496" t="s">
        <v>2202</v>
      </c>
      <c r="H3178" s="504" t="s">
        <v>7598</v>
      </c>
      <c r="I3178" s="39"/>
      <c r="J3178" s="496" t="s">
        <v>2195</v>
      </c>
      <c r="K3178" s="504">
        <v>81</v>
      </c>
      <c r="L3178" s="39" t="s">
        <v>7616</v>
      </c>
      <c r="M3178" s="496" t="s">
        <v>7734</v>
      </c>
    </row>
    <row r="3179" spans="1:13" hidden="1">
      <c r="A3179" s="39" t="s">
        <v>7615</v>
      </c>
      <c r="B3179" s="536" t="s">
        <v>7735</v>
      </c>
      <c r="C3179" s="516"/>
      <c r="D3179" s="504" t="s">
        <v>7735</v>
      </c>
      <c r="E3179" s="39" t="s">
        <v>7736</v>
      </c>
      <c r="F3179" s="496" t="s">
        <v>2215</v>
      </c>
      <c r="G3179" s="496" t="s">
        <v>2202</v>
      </c>
      <c r="H3179" s="504" t="s">
        <v>7708</v>
      </c>
      <c r="I3179" s="39"/>
      <c r="J3179" s="496" t="s">
        <v>2195</v>
      </c>
      <c r="K3179" s="504">
        <v>82</v>
      </c>
      <c r="L3179" s="39" t="s">
        <v>7616</v>
      </c>
      <c r="M3179" s="496" t="s">
        <v>7737</v>
      </c>
    </row>
    <row r="3180" spans="1:13" hidden="1">
      <c r="A3180" s="39" t="s">
        <v>7615</v>
      </c>
      <c r="B3180" s="536"/>
      <c r="C3180" s="516"/>
      <c r="D3180" s="504"/>
      <c r="E3180" s="39" t="s">
        <v>7738</v>
      </c>
      <c r="F3180" s="496" t="s">
        <v>2215</v>
      </c>
      <c r="G3180" s="496" t="s">
        <v>2202</v>
      </c>
      <c r="H3180" s="504" t="s">
        <v>7598</v>
      </c>
      <c r="I3180" s="39"/>
      <c r="J3180" s="496" t="s">
        <v>2195</v>
      </c>
      <c r="K3180" s="504">
        <v>83</v>
      </c>
      <c r="L3180" s="39" t="s">
        <v>7616</v>
      </c>
      <c r="M3180" s="496" t="s">
        <v>7739</v>
      </c>
    </row>
    <row r="3181" spans="1:13" hidden="1">
      <c r="A3181" s="39" t="s">
        <v>7615</v>
      </c>
      <c r="B3181" s="536"/>
      <c r="C3181" s="516"/>
      <c r="D3181" s="504"/>
      <c r="E3181" s="39" t="s">
        <v>7740</v>
      </c>
      <c r="F3181" s="496" t="s">
        <v>2215</v>
      </c>
      <c r="G3181" s="496" t="s">
        <v>2202</v>
      </c>
      <c r="H3181" s="504" t="s">
        <v>7673</v>
      </c>
      <c r="I3181" s="39"/>
      <c r="J3181" s="496" t="s">
        <v>2195</v>
      </c>
      <c r="K3181" s="504">
        <v>84</v>
      </c>
      <c r="L3181" s="39" t="s">
        <v>7616</v>
      </c>
      <c r="M3181" s="496" t="s">
        <v>7741</v>
      </c>
    </row>
    <row r="3182" spans="1:13" hidden="1">
      <c r="A3182" s="39" t="s">
        <v>7615</v>
      </c>
      <c r="B3182" s="536" t="s">
        <v>7742</v>
      </c>
      <c r="C3182" s="516"/>
      <c r="D3182" s="504" t="s">
        <v>7742</v>
      </c>
      <c r="E3182" s="39" t="s">
        <v>7743</v>
      </c>
      <c r="F3182" s="496" t="s">
        <v>2215</v>
      </c>
      <c r="G3182" s="496" t="s">
        <v>2202</v>
      </c>
      <c r="H3182" s="504" t="s">
        <v>7614</v>
      </c>
      <c r="I3182" s="39"/>
      <c r="J3182" s="496" t="s">
        <v>2195</v>
      </c>
      <c r="K3182" s="504">
        <v>85</v>
      </c>
      <c r="L3182" s="39" t="s">
        <v>7616</v>
      </c>
      <c r="M3182" s="496" t="s">
        <v>7744</v>
      </c>
    </row>
    <row r="3183" spans="1:13" hidden="1">
      <c r="A3183" s="39" t="s">
        <v>7615</v>
      </c>
      <c r="B3183" s="536" t="s">
        <v>7745</v>
      </c>
      <c r="C3183" s="516"/>
      <c r="D3183" s="504" t="s">
        <v>7745</v>
      </c>
      <c r="E3183" s="39" t="s">
        <v>7746</v>
      </c>
      <c r="F3183" s="496" t="s">
        <v>2215</v>
      </c>
      <c r="G3183" s="496" t="s">
        <v>2202</v>
      </c>
      <c r="H3183" s="504" t="s">
        <v>7700</v>
      </c>
      <c r="I3183" s="39"/>
      <c r="J3183" s="496" t="s">
        <v>2195</v>
      </c>
      <c r="K3183" s="504">
        <v>86</v>
      </c>
      <c r="L3183" s="39" t="s">
        <v>7616</v>
      </c>
      <c r="M3183" s="496" t="s">
        <v>7747</v>
      </c>
    </row>
    <row r="3184" spans="1:13" hidden="1">
      <c r="A3184" s="39" t="s">
        <v>7615</v>
      </c>
      <c r="B3184" s="536" t="s">
        <v>7748</v>
      </c>
      <c r="C3184" s="516"/>
      <c r="D3184" s="504" t="s">
        <v>7748</v>
      </c>
      <c r="E3184" s="39" t="s">
        <v>7749</v>
      </c>
      <c r="F3184" s="496" t="s">
        <v>2215</v>
      </c>
      <c r="G3184" s="496" t="s">
        <v>2202</v>
      </c>
      <c r="H3184" s="504" t="s">
        <v>7614</v>
      </c>
      <c r="I3184" s="39"/>
      <c r="J3184" s="496" t="s">
        <v>2195</v>
      </c>
      <c r="K3184" s="504">
        <v>87</v>
      </c>
      <c r="L3184" s="39" t="s">
        <v>7616</v>
      </c>
      <c r="M3184" s="496" t="s">
        <v>7750</v>
      </c>
    </row>
    <row r="3185" spans="1:13" hidden="1">
      <c r="A3185" s="39" t="s">
        <v>7615</v>
      </c>
      <c r="B3185" s="536" t="s">
        <v>7751</v>
      </c>
      <c r="C3185" s="516"/>
      <c r="D3185" s="504" t="s">
        <v>7751</v>
      </c>
      <c r="E3185" s="39" t="s">
        <v>7752</v>
      </c>
      <c r="F3185" s="496" t="s">
        <v>2215</v>
      </c>
      <c r="G3185" s="496" t="s">
        <v>2202</v>
      </c>
      <c r="H3185" s="504" t="s">
        <v>7674</v>
      </c>
      <c r="I3185" s="39"/>
      <c r="J3185" s="496" t="s">
        <v>2195</v>
      </c>
      <c r="K3185" s="504">
        <v>88</v>
      </c>
      <c r="L3185" s="39" t="s">
        <v>7616</v>
      </c>
      <c r="M3185" s="496" t="s">
        <v>7753</v>
      </c>
    </row>
    <row r="3186" spans="1:13" hidden="1">
      <c r="A3186" s="39" t="s">
        <v>7615</v>
      </c>
      <c r="B3186" s="536" t="s">
        <v>7754</v>
      </c>
      <c r="C3186" s="516"/>
      <c r="D3186" s="504" t="s">
        <v>7754</v>
      </c>
      <c r="E3186" s="39" t="s">
        <v>7755</v>
      </c>
      <c r="F3186" s="496" t="s">
        <v>2215</v>
      </c>
      <c r="G3186" s="496" t="s">
        <v>2202</v>
      </c>
      <c r="H3186" s="504" t="s">
        <v>7598</v>
      </c>
      <c r="I3186" s="39"/>
      <c r="J3186" s="496" t="s">
        <v>2195</v>
      </c>
      <c r="K3186" s="504">
        <v>89</v>
      </c>
      <c r="L3186" s="39" t="s">
        <v>7616</v>
      </c>
      <c r="M3186" s="496" t="s">
        <v>7756</v>
      </c>
    </row>
    <row r="3187" spans="1:13" hidden="1">
      <c r="A3187" s="39" t="s">
        <v>7615</v>
      </c>
      <c r="B3187" s="536" t="s">
        <v>7757</v>
      </c>
      <c r="C3187" s="516"/>
      <c r="D3187" s="504" t="s">
        <v>7757</v>
      </c>
      <c r="E3187" s="39" t="s">
        <v>7758</v>
      </c>
      <c r="F3187" s="496" t="s">
        <v>2215</v>
      </c>
      <c r="G3187" s="496" t="s">
        <v>2202</v>
      </c>
      <c r="H3187" s="504" t="s">
        <v>7673</v>
      </c>
      <c r="I3187" s="39"/>
      <c r="J3187" s="496" t="s">
        <v>2195</v>
      </c>
      <c r="K3187" s="504">
        <v>90</v>
      </c>
      <c r="L3187" s="39" t="s">
        <v>7616</v>
      </c>
      <c r="M3187" s="496" t="s">
        <v>7759</v>
      </c>
    </row>
    <row r="3188" spans="1:13" hidden="1">
      <c r="A3188" s="39" t="s">
        <v>7615</v>
      </c>
      <c r="B3188" s="536"/>
      <c r="C3188" s="516"/>
      <c r="D3188" s="504"/>
      <c r="E3188" s="39" t="s">
        <v>7760</v>
      </c>
      <c r="F3188" s="496" t="s">
        <v>2215</v>
      </c>
      <c r="G3188" s="496" t="s">
        <v>2202</v>
      </c>
      <c r="H3188" s="504" t="s">
        <v>7700</v>
      </c>
      <c r="I3188" s="39"/>
      <c r="J3188" s="496" t="s">
        <v>2195</v>
      </c>
      <c r="K3188" s="504">
        <v>91</v>
      </c>
      <c r="L3188" s="39" t="s">
        <v>7616</v>
      </c>
      <c r="M3188" s="496" t="s">
        <v>7761</v>
      </c>
    </row>
    <row r="3189" spans="1:13" hidden="1">
      <c r="A3189" s="39" t="s">
        <v>7615</v>
      </c>
      <c r="B3189" s="536" t="s">
        <v>7762</v>
      </c>
      <c r="C3189" s="516"/>
      <c r="D3189" s="504" t="s">
        <v>7762</v>
      </c>
      <c r="E3189" s="39" t="s">
        <v>7763</v>
      </c>
      <c r="F3189" s="496" t="s">
        <v>2215</v>
      </c>
      <c r="G3189" s="496" t="s">
        <v>2202</v>
      </c>
      <c r="H3189" s="504" t="s">
        <v>7608</v>
      </c>
      <c r="I3189" s="39"/>
      <c r="J3189" s="496" t="s">
        <v>2195</v>
      </c>
      <c r="K3189" s="504">
        <v>92</v>
      </c>
      <c r="L3189" s="39" t="s">
        <v>7616</v>
      </c>
      <c r="M3189" s="496" t="s">
        <v>7764</v>
      </c>
    </row>
    <row r="3190" spans="1:13" hidden="1">
      <c r="A3190" s="39" t="s">
        <v>7615</v>
      </c>
      <c r="B3190" s="536" t="s">
        <v>7765</v>
      </c>
      <c r="C3190" s="516"/>
      <c r="D3190" s="504" t="s">
        <v>7765</v>
      </c>
      <c r="E3190" s="39" t="s">
        <v>7766</v>
      </c>
      <c r="F3190" s="496" t="s">
        <v>2215</v>
      </c>
      <c r="G3190" s="496" t="s">
        <v>2202</v>
      </c>
      <c r="H3190" s="504" t="s">
        <v>7598</v>
      </c>
      <c r="I3190" s="39"/>
      <c r="J3190" s="496" t="s">
        <v>2195</v>
      </c>
      <c r="K3190" s="504">
        <v>93</v>
      </c>
      <c r="L3190" s="39" t="s">
        <v>7616</v>
      </c>
      <c r="M3190" s="496" t="s">
        <v>7767</v>
      </c>
    </row>
    <row r="3191" spans="1:13" hidden="1">
      <c r="A3191" s="39" t="s">
        <v>7615</v>
      </c>
      <c r="B3191" s="536" t="s">
        <v>7768</v>
      </c>
      <c r="C3191" s="516"/>
      <c r="D3191" s="504" t="s">
        <v>7768</v>
      </c>
      <c r="E3191" s="39" t="s">
        <v>7769</v>
      </c>
      <c r="F3191" s="496" t="s">
        <v>2215</v>
      </c>
      <c r="G3191" s="496" t="s">
        <v>2202</v>
      </c>
      <c r="H3191" s="504" t="s">
        <v>7708</v>
      </c>
      <c r="I3191" s="39"/>
      <c r="J3191" s="496" t="s">
        <v>2195</v>
      </c>
      <c r="K3191" s="504">
        <v>94</v>
      </c>
      <c r="L3191" s="39" t="s">
        <v>7616</v>
      </c>
      <c r="M3191" s="496" t="s">
        <v>7770</v>
      </c>
    </row>
    <row r="3192" spans="1:13" hidden="1">
      <c r="A3192" s="39" t="s">
        <v>7615</v>
      </c>
      <c r="B3192" s="536"/>
      <c r="C3192" s="516"/>
      <c r="D3192" s="504"/>
      <c r="E3192" s="39" t="s">
        <v>7771</v>
      </c>
      <c r="F3192" s="496" t="s">
        <v>2215</v>
      </c>
      <c r="G3192" s="496" t="s">
        <v>2202</v>
      </c>
      <c r="H3192" s="504" t="s">
        <v>7598</v>
      </c>
      <c r="I3192" s="39"/>
      <c r="J3192" s="496" t="s">
        <v>2195</v>
      </c>
      <c r="K3192" s="504">
        <v>95</v>
      </c>
      <c r="L3192" s="39" t="s">
        <v>7616</v>
      </c>
      <c r="M3192" s="496" t="s">
        <v>7772</v>
      </c>
    </row>
    <row r="3193" spans="1:13" hidden="1">
      <c r="A3193" s="39" t="s">
        <v>7615</v>
      </c>
      <c r="B3193" s="536"/>
      <c r="C3193" s="516"/>
      <c r="D3193" s="504"/>
      <c r="E3193" s="39" t="s">
        <v>7773</v>
      </c>
      <c r="F3193" s="496" t="s">
        <v>2215</v>
      </c>
      <c r="G3193" s="496" t="s">
        <v>2202</v>
      </c>
      <c r="H3193" s="504" t="s">
        <v>7673</v>
      </c>
      <c r="I3193" s="39"/>
      <c r="J3193" s="496" t="s">
        <v>2195</v>
      </c>
      <c r="K3193" s="504">
        <v>96</v>
      </c>
      <c r="L3193" s="39" t="s">
        <v>7616</v>
      </c>
      <c r="M3193" s="496" t="s">
        <v>7774</v>
      </c>
    </row>
    <row r="3194" spans="1:13" hidden="1">
      <c r="A3194" s="39" t="s">
        <v>7615</v>
      </c>
      <c r="B3194" s="536" t="s">
        <v>7775</v>
      </c>
      <c r="C3194" s="516"/>
      <c r="D3194" s="504" t="s">
        <v>7775</v>
      </c>
      <c r="E3194" s="39" t="s">
        <v>7776</v>
      </c>
      <c r="F3194" s="496" t="s">
        <v>2215</v>
      </c>
      <c r="G3194" s="496" t="s">
        <v>2202</v>
      </c>
      <c r="H3194" s="504" t="s">
        <v>7614</v>
      </c>
      <c r="I3194" s="39"/>
      <c r="J3194" s="496" t="s">
        <v>2195</v>
      </c>
      <c r="K3194" s="504">
        <v>97</v>
      </c>
      <c r="L3194" s="39" t="s">
        <v>7616</v>
      </c>
      <c r="M3194" s="496" t="s">
        <v>7777</v>
      </c>
    </row>
    <row r="3195" spans="1:13" hidden="1">
      <c r="A3195" s="39" t="s">
        <v>7615</v>
      </c>
      <c r="B3195" s="536" t="s">
        <v>7778</v>
      </c>
      <c r="C3195" s="516"/>
      <c r="D3195" s="504" t="s">
        <v>7778</v>
      </c>
      <c r="E3195" s="39" t="s">
        <v>7779</v>
      </c>
      <c r="F3195" s="496" t="s">
        <v>2215</v>
      </c>
      <c r="G3195" s="496" t="s">
        <v>2202</v>
      </c>
      <c r="H3195" s="504" t="s">
        <v>7700</v>
      </c>
      <c r="I3195" s="39"/>
      <c r="J3195" s="496" t="s">
        <v>2195</v>
      </c>
      <c r="K3195" s="504">
        <v>98</v>
      </c>
      <c r="L3195" s="39" t="s">
        <v>7616</v>
      </c>
      <c r="M3195" s="496" t="s">
        <v>7780</v>
      </c>
    </row>
    <row r="3196" spans="1:13" hidden="1">
      <c r="A3196" s="39" t="s">
        <v>7615</v>
      </c>
      <c r="B3196" s="536" t="s">
        <v>7781</v>
      </c>
      <c r="C3196" s="516"/>
      <c r="D3196" s="504" t="s">
        <v>7781</v>
      </c>
      <c r="E3196" s="39" t="s">
        <v>7782</v>
      </c>
      <c r="F3196" s="496" t="s">
        <v>2215</v>
      </c>
      <c r="G3196" s="496" t="s">
        <v>2202</v>
      </c>
      <c r="H3196" s="504" t="s">
        <v>7614</v>
      </c>
      <c r="I3196" s="39"/>
      <c r="J3196" s="496" t="s">
        <v>2195</v>
      </c>
      <c r="K3196" s="504">
        <v>99</v>
      </c>
      <c r="L3196" s="39" t="s">
        <v>7616</v>
      </c>
      <c r="M3196" s="496" t="s">
        <v>7783</v>
      </c>
    </row>
    <row r="3197" spans="1:13" hidden="1">
      <c r="A3197" s="39" t="s">
        <v>7615</v>
      </c>
      <c r="B3197" s="536" t="s">
        <v>7784</v>
      </c>
      <c r="C3197" s="516"/>
      <c r="D3197" s="504" t="s">
        <v>7784</v>
      </c>
      <c r="E3197" s="39" t="s">
        <v>7785</v>
      </c>
      <c r="F3197" s="496" t="s">
        <v>2215</v>
      </c>
      <c r="G3197" s="496" t="s">
        <v>2202</v>
      </c>
      <c r="H3197" s="504" t="s">
        <v>7674</v>
      </c>
      <c r="I3197" s="39"/>
      <c r="J3197" s="496" t="s">
        <v>2195</v>
      </c>
      <c r="K3197" s="504">
        <v>100</v>
      </c>
      <c r="L3197" s="39" t="s">
        <v>7616</v>
      </c>
      <c r="M3197" s="496" t="s">
        <v>7786</v>
      </c>
    </row>
    <row r="3198" spans="1:13" hidden="1">
      <c r="A3198" s="39" t="s">
        <v>7615</v>
      </c>
      <c r="B3198" s="536" t="s">
        <v>7787</v>
      </c>
      <c r="C3198" s="516"/>
      <c r="D3198" s="504" t="s">
        <v>7787</v>
      </c>
      <c r="E3198" s="39" t="s">
        <v>7788</v>
      </c>
      <c r="F3198" s="496" t="s">
        <v>2215</v>
      </c>
      <c r="G3198" s="496" t="s">
        <v>2202</v>
      </c>
      <c r="H3198" s="504" t="s">
        <v>7598</v>
      </c>
      <c r="I3198" s="39"/>
      <c r="J3198" s="496" t="s">
        <v>2195</v>
      </c>
      <c r="K3198" s="504">
        <v>101</v>
      </c>
      <c r="L3198" s="39" t="s">
        <v>7616</v>
      </c>
      <c r="M3198" s="496" t="s">
        <v>7789</v>
      </c>
    </row>
    <row r="3199" spans="1:13" hidden="1">
      <c r="A3199" s="39" t="s">
        <v>7615</v>
      </c>
      <c r="B3199" s="536" t="s">
        <v>7790</v>
      </c>
      <c r="C3199" s="516"/>
      <c r="D3199" s="504" t="s">
        <v>7790</v>
      </c>
      <c r="E3199" s="39" t="s">
        <v>7791</v>
      </c>
      <c r="F3199" s="496" t="s">
        <v>2215</v>
      </c>
      <c r="G3199" s="496" t="s">
        <v>2202</v>
      </c>
      <c r="H3199" s="76" t="s">
        <v>7673</v>
      </c>
      <c r="I3199" s="39"/>
      <c r="J3199" s="496" t="s">
        <v>2195</v>
      </c>
      <c r="K3199" s="504">
        <v>102</v>
      </c>
      <c r="L3199" s="39" t="s">
        <v>7616</v>
      </c>
      <c r="M3199" s="39" t="s">
        <v>7792</v>
      </c>
    </row>
    <row r="3200" spans="1:13" hidden="1">
      <c r="A3200" s="39" t="s">
        <v>7615</v>
      </c>
      <c r="B3200" s="536"/>
      <c r="C3200" s="516"/>
      <c r="D3200" s="504"/>
      <c r="E3200" s="39" t="s">
        <v>7793</v>
      </c>
      <c r="F3200" s="496" t="s">
        <v>2215</v>
      </c>
      <c r="G3200" s="496" t="s">
        <v>2202</v>
      </c>
      <c r="H3200" s="76" t="s">
        <v>7700</v>
      </c>
      <c r="I3200" s="39"/>
      <c r="J3200" s="496" t="s">
        <v>2195</v>
      </c>
      <c r="K3200" s="504">
        <v>103</v>
      </c>
      <c r="L3200" s="39" t="s">
        <v>7616</v>
      </c>
      <c r="M3200" s="39" t="s">
        <v>7794</v>
      </c>
    </row>
    <row r="3201" spans="1:13" hidden="1">
      <c r="A3201" s="39" t="s">
        <v>7615</v>
      </c>
      <c r="B3201" s="536" t="s">
        <v>7795</v>
      </c>
      <c r="C3201" s="516"/>
      <c r="D3201" s="504" t="s">
        <v>7795</v>
      </c>
      <c r="E3201" s="39" t="s">
        <v>7796</v>
      </c>
      <c r="F3201" s="496" t="s">
        <v>2215</v>
      </c>
      <c r="G3201" s="496" t="s">
        <v>2202</v>
      </c>
      <c r="H3201" s="76" t="s">
        <v>7608</v>
      </c>
      <c r="I3201" s="39"/>
      <c r="J3201" s="496" t="s">
        <v>2195</v>
      </c>
      <c r="K3201" s="504">
        <v>104</v>
      </c>
      <c r="L3201" s="39" t="s">
        <v>7616</v>
      </c>
      <c r="M3201" s="39" t="s">
        <v>7797</v>
      </c>
    </row>
    <row r="3202" spans="1:13" hidden="1">
      <c r="A3202" s="39" t="s">
        <v>7615</v>
      </c>
      <c r="B3202" s="536" t="s">
        <v>7798</v>
      </c>
      <c r="C3202" s="516"/>
      <c r="D3202" s="504" t="s">
        <v>7798</v>
      </c>
      <c r="E3202" s="39" t="s">
        <v>7799</v>
      </c>
      <c r="F3202" s="496" t="s">
        <v>2215</v>
      </c>
      <c r="G3202" s="496" t="s">
        <v>2202</v>
      </c>
      <c r="H3202" s="76" t="s">
        <v>7598</v>
      </c>
      <c r="I3202" s="39"/>
      <c r="J3202" s="496" t="s">
        <v>2195</v>
      </c>
      <c r="K3202" s="504">
        <v>105</v>
      </c>
      <c r="L3202" s="39" t="s">
        <v>7616</v>
      </c>
      <c r="M3202" s="39" t="s">
        <v>7800</v>
      </c>
    </row>
    <row r="3203" spans="1:13" hidden="1">
      <c r="A3203" s="39" t="s">
        <v>7615</v>
      </c>
      <c r="B3203" s="536" t="s">
        <v>7801</v>
      </c>
      <c r="C3203" s="516"/>
      <c r="D3203" s="504" t="s">
        <v>7801</v>
      </c>
      <c r="E3203" s="39" t="s">
        <v>7802</v>
      </c>
      <c r="F3203" s="496" t="s">
        <v>2215</v>
      </c>
      <c r="G3203" s="496" t="s">
        <v>2202</v>
      </c>
      <c r="H3203" s="76" t="s">
        <v>7708</v>
      </c>
      <c r="I3203" s="39"/>
      <c r="J3203" s="496" t="s">
        <v>2195</v>
      </c>
      <c r="K3203" s="504">
        <v>106</v>
      </c>
      <c r="L3203" s="39" t="s">
        <v>7616</v>
      </c>
      <c r="M3203" s="39" t="s">
        <v>7803</v>
      </c>
    </row>
    <row r="3204" spans="1:13" hidden="1">
      <c r="A3204" s="39" t="s">
        <v>7615</v>
      </c>
      <c r="B3204" s="536"/>
      <c r="C3204" s="516"/>
      <c r="D3204" s="504"/>
      <c r="E3204" s="39" t="s">
        <v>7804</v>
      </c>
      <c r="F3204" s="496" t="s">
        <v>2215</v>
      </c>
      <c r="G3204" s="496" t="s">
        <v>2202</v>
      </c>
      <c r="H3204" s="76" t="s">
        <v>7598</v>
      </c>
      <c r="I3204" s="39"/>
      <c r="J3204" s="496" t="s">
        <v>2195</v>
      </c>
      <c r="K3204" s="504">
        <v>107</v>
      </c>
      <c r="L3204" s="39" t="s">
        <v>7616</v>
      </c>
      <c r="M3204" s="39" t="s">
        <v>7805</v>
      </c>
    </row>
    <row r="3205" spans="1:13" hidden="1">
      <c r="A3205" s="39" t="s">
        <v>7615</v>
      </c>
      <c r="B3205" s="536"/>
      <c r="C3205" s="516"/>
      <c r="D3205" s="504"/>
      <c r="E3205" s="39" t="s">
        <v>7806</v>
      </c>
      <c r="F3205" s="496" t="s">
        <v>2215</v>
      </c>
      <c r="G3205" s="496" t="s">
        <v>2202</v>
      </c>
      <c r="H3205" s="76" t="s">
        <v>7673</v>
      </c>
      <c r="I3205" s="39"/>
      <c r="J3205" s="496" t="s">
        <v>2195</v>
      </c>
      <c r="K3205" s="504">
        <v>108</v>
      </c>
      <c r="L3205" s="39" t="s">
        <v>7616</v>
      </c>
      <c r="M3205" s="39" t="s">
        <v>7807</v>
      </c>
    </row>
    <row r="3206" spans="1:13" hidden="1">
      <c r="A3206" s="39" t="s">
        <v>7615</v>
      </c>
      <c r="B3206" s="536" t="s">
        <v>7808</v>
      </c>
      <c r="C3206" s="516"/>
      <c r="D3206" s="504" t="s">
        <v>7808</v>
      </c>
      <c r="E3206" s="39" t="s">
        <v>7809</v>
      </c>
      <c r="F3206" s="496" t="s">
        <v>2215</v>
      </c>
      <c r="G3206" s="496" t="s">
        <v>2202</v>
      </c>
      <c r="H3206" s="76" t="s">
        <v>7614</v>
      </c>
      <c r="I3206" s="39"/>
      <c r="J3206" s="496" t="s">
        <v>2195</v>
      </c>
      <c r="K3206" s="504">
        <v>109</v>
      </c>
      <c r="L3206" s="39" t="s">
        <v>7616</v>
      </c>
      <c r="M3206" s="39" t="s">
        <v>7810</v>
      </c>
    </row>
    <row r="3207" spans="1:13" hidden="1">
      <c r="A3207" s="39" t="s">
        <v>7615</v>
      </c>
      <c r="B3207" s="536" t="s">
        <v>7811</v>
      </c>
      <c r="C3207" s="516"/>
      <c r="D3207" s="504" t="s">
        <v>7811</v>
      </c>
      <c r="E3207" s="39" t="s">
        <v>7812</v>
      </c>
      <c r="F3207" s="496" t="s">
        <v>2215</v>
      </c>
      <c r="G3207" s="496" t="s">
        <v>2202</v>
      </c>
      <c r="H3207" s="76" t="s">
        <v>7700</v>
      </c>
      <c r="I3207" s="39"/>
      <c r="J3207" s="496" t="s">
        <v>2195</v>
      </c>
      <c r="K3207" s="504">
        <v>110</v>
      </c>
      <c r="L3207" s="39" t="s">
        <v>7616</v>
      </c>
      <c r="M3207" s="39" t="s">
        <v>7813</v>
      </c>
    </row>
    <row r="3208" spans="1:13" hidden="1">
      <c r="A3208" s="39" t="s">
        <v>7615</v>
      </c>
      <c r="B3208" s="536" t="s">
        <v>7814</v>
      </c>
      <c r="C3208" s="516"/>
      <c r="D3208" s="504" t="s">
        <v>7814</v>
      </c>
      <c r="E3208" s="39" t="s">
        <v>7815</v>
      </c>
      <c r="F3208" s="496" t="s">
        <v>2215</v>
      </c>
      <c r="G3208" s="496" t="s">
        <v>2202</v>
      </c>
      <c r="H3208" s="76" t="s">
        <v>7614</v>
      </c>
      <c r="I3208" s="39"/>
      <c r="J3208" s="496" t="s">
        <v>2195</v>
      </c>
      <c r="K3208" s="504">
        <v>111</v>
      </c>
      <c r="L3208" s="39" t="s">
        <v>7616</v>
      </c>
      <c r="M3208" s="39" t="s">
        <v>7816</v>
      </c>
    </row>
    <row r="3209" spans="1:13" hidden="1">
      <c r="A3209" s="39" t="s">
        <v>7615</v>
      </c>
      <c r="B3209" s="536" t="s">
        <v>7817</v>
      </c>
      <c r="C3209" s="516"/>
      <c r="D3209" s="504" t="s">
        <v>7817</v>
      </c>
      <c r="E3209" s="39" t="s">
        <v>7818</v>
      </c>
      <c r="F3209" s="496" t="s">
        <v>2215</v>
      </c>
      <c r="G3209" s="496" t="s">
        <v>2202</v>
      </c>
      <c r="H3209" s="76" t="s">
        <v>7674</v>
      </c>
      <c r="I3209" s="39"/>
      <c r="J3209" s="496" t="s">
        <v>2195</v>
      </c>
      <c r="K3209" s="504">
        <v>112</v>
      </c>
      <c r="L3209" s="39" t="s">
        <v>7616</v>
      </c>
      <c r="M3209" s="39" t="s">
        <v>7819</v>
      </c>
    </row>
    <row r="3210" spans="1:13" hidden="1">
      <c r="A3210" s="39" t="s">
        <v>7615</v>
      </c>
      <c r="B3210" s="536" t="s">
        <v>7820</v>
      </c>
      <c r="C3210" s="516"/>
      <c r="D3210" s="504" t="s">
        <v>7820</v>
      </c>
      <c r="E3210" s="39" t="s">
        <v>7821</v>
      </c>
      <c r="F3210" s="496" t="s">
        <v>2215</v>
      </c>
      <c r="G3210" s="496" t="s">
        <v>2202</v>
      </c>
      <c r="H3210" s="76" t="s">
        <v>7598</v>
      </c>
      <c r="I3210" s="39"/>
      <c r="J3210" s="496" t="s">
        <v>2195</v>
      </c>
      <c r="K3210" s="504">
        <v>113</v>
      </c>
      <c r="L3210" s="39" t="s">
        <v>7616</v>
      </c>
      <c r="M3210" s="39" t="s">
        <v>7822</v>
      </c>
    </row>
    <row r="3211" spans="1:13" hidden="1">
      <c r="A3211" s="39" t="s">
        <v>7615</v>
      </c>
      <c r="B3211" s="536" t="s">
        <v>7823</v>
      </c>
      <c r="C3211" s="516"/>
      <c r="D3211" s="504" t="s">
        <v>7823</v>
      </c>
      <c r="E3211" s="39" t="s">
        <v>7824</v>
      </c>
      <c r="F3211" s="496" t="s">
        <v>2215</v>
      </c>
      <c r="G3211" s="496" t="s">
        <v>2202</v>
      </c>
      <c r="H3211" s="76" t="s">
        <v>7673</v>
      </c>
      <c r="I3211" s="39"/>
      <c r="J3211" s="496" t="s">
        <v>2195</v>
      </c>
      <c r="K3211" s="504">
        <v>114</v>
      </c>
      <c r="L3211" s="39" t="s">
        <v>7616</v>
      </c>
      <c r="M3211" s="39" t="s">
        <v>7825</v>
      </c>
    </row>
    <row r="3212" spans="1:13" hidden="1">
      <c r="A3212" s="39" t="s">
        <v>7615</v>
      </c>
      <c r="B3212" s="536"/>
      <c r="C3212" s="516"/>
      <c r="D3212" s="504"/>
      <c r="E3212" s="39" t="s">
        <v>7826</v>
      </c>
      <c r="F3212" s="496" t="s">
        <v>2215</v>
      </c>
      <c r="G3212" s="496" t="s">
        <v>2202</v>
      </c>
      <c r="H3212" s="76" t="s">
        <v>7700</v>
      </c>
      <c r="I3212" s="39"/>
      <c r="J3212" s="496" t="s">
        <v>2195</v>
      </c>
      <c r="K3212" s="504">
        <v>115</v>
      </c>
      <c r="L3212" s="39" t="s">
        <v>7616</v>
      </c>
      <c r="M3212" s="39" t="s">
        <v>7827</v>
      </c>
    </row>
    <row r="3213" spans="1:13" hidden="1">
      <c r="A3213" s="39" t="s">
        <v>7615</v>
      </c>
      <c r="B3213" s="536" t="s">
        <v>7828</v>
      </c>
      <c r="C3213" s="516"/>
      <c r="D3213" s="504" t="s">
        <v>7828</v>
      </c>
      <c r="E3213" s="39" t="s">
        <v>7829</v>
      </c>
      <c r="F3213" s="496" t="s">
        <v>2215</v>
      </c>
      <c r="G3213" s="496" t="s">
        <v>2202</v>
      </c>
      <c r="H3213" s="76" t="s">
        <v>7608</v>
      </c>
      <c r="I3213" s="39"/>
      <c r="J3213" s="496" t="s">
        <v>2195</v>
      </c>
      <c r="K3213" s="504">
        <v>116</v>
      </c>
      <c r="L3213" s="39" t="s">
        <v>7616</v>
      </c>
      <c r="M3213" s="39" t="s">
        <v>7830</v>
      </c>
    </row>
    <row r="3214" spans="1:13" hidden="1">
      <c r="A3214" s="39" t="s">
        <v>7615</v>
      </c>
      <c r="B3214" s="536" t="s">
        <v>7831</v>
      </c>
      <c r="C3214" s="516"/>
      <c r="D3214" s="504" t="s">
        <v>7831</v>
      </c>
      <c r="E3214" s="39" t="s">
        <v>7832</v>
      </c>
      <c r="F3214" s="496" t="s">
        <v>2215</v>
      </c>
      <c r="G3214" s="496" t="s">
        <v>2202</v>
      </c>
      <c r="H3214" s="76" t="s">
        <v>7598</v>
      </c>
      <c r="I3214" s="39"/>
      <c r="J3214" s="496" t="s">
        <v>2195</v>
      </c>
      <c r="K3214" s="504">
        <v>117</v>
      </c>
      <c r="L3214" s="39" t="s">
        <v>7616</v>
      </c>
      <c r="M3214" s="39" t="s">
        <v>7833</v>
      </c>
    </row>
    <row r="3215" spans="1:13" hidden="1">
      <c r="A3215" s="39" t="s">
        <v>7615</v>
      </c>
      <c r="B3215" s="536" t="s">
        <v>7834</v>
      </c>
      <c r="C3215" s="516"/>
      <c r="D3215" s="504" t="s">
        <v>7834</v>
      </c>
      <c r="E3215" s="39" t="s">
        <v>7835</v>
      </c>
      <c r="F3215" s="496" t="s">
        <v>2215</v>
      </c>
      <c r="G3215" s="496" t="s">
        <v>2202</v>
      </c>
      <c r="H3215" s="76" t="s">
        <v>7708</v>
      </c>
      <c r="I3215" s="39"/>
      <c r="J3215" s="496" t="s">
        <v>2195</v>
      </c>
      <c r="K3215" s="504">
        <v>118</v>
      </c>
      <c r="L3215" s="39" t="s">
        <v>7616</v>
      </c>
      <c r="M3215" s="39" t="s">
        <v>7836</v>
      </c>
    </row>
    <row r="3216" spans="1:13" hidden="1">
      <c r="A3216" s="39" t="s">
        <v>7615</v>
      </c>
      <c r="B3216" s="536"/>
      <c r="C3216" s="516"/>
      <c r="D3216" s="504"/>
      <c r="E3216" s="39" t="s">
        <v>7837</v>
      </c>
      <c r="F3216" s="496" t="s">
        <v>2215</v>
      </c>
      <c r="G3216" s="496" t="s">
        <v>2202</v>
      </c>
      <c r="H3216" s="76" t="s">
        <v>7598</v>
      </c>
      <c r="I3216" s="39"/>
      <c r="J3216" s="496" t="s">
        <v>2195</v>
      </c>
      <c r="K3216" s="504">
        <v>119</v>
      </c>
      <c r="L3216" s="39" t="s">
        <v>7616</v>
      </c>
      <c r="M3216" s="39" t="s">
        <v>7838</v>
      </c>
    </row>
    <row r="3217" spans="1:13" hidden="1">
      <c r="A3217" s="39" t="s">
        <v>7615</v>
      </c>
      <c r="B3217" s="536"/>
      <c r="C3217" s="516"/>
      <c r="D3217" s="504"/>
      <c r="E3217" s="39" t="s">
        <v>7839</v>
      </c>
      <c r="F3217" s="496" t="s">
        <v>2215</v>
      </c>
      <c r="G3217" s="496" t="s">
        <v>2202</v>
      </c>
      <c r="H3217" s="76" t="s">
        <v>7673</v>
      </c>
      <c r="I3217" s="39"/>
      <c r="J3217" s="496" t="s">
        <v>2195</v>
      </c>
      <c r="K3217" s="504">
        <v>120</v>
      </c>
      <c r="L3217" s="39" t="s">
        <v>7616</v>
      </c>
      <c r="M3217" s="39" t="s">
        <v>7840</v>
      </c>
    </row>
    <row r="3218" spans="1:13" hidden="1">
      <c r="A3218" s="39" t="s">
        <v>7615</v>
      </c>
      <c r="B3218" s="536" t="s">
        <v>7841</v>
      </c>
      <c r="C3218" s="516"/>
      <c r="D3218" s="504" t="s">
        <v>7841</v>
      </c>
      <c r="E3218" s="39" t="s">
        <v>7842</v>
      </c>
      <c r="F3218" s="496" t="s">
        <v>2215</v>
      </c>
      <c r="G3218" s="496" t="s">
        <v>2202</v>
      </c>
      <c r="H3218" s="76" t="s">
        <v>7614</v>
      </c>
      <c r="I3218" s="39"/>
      <c r="J3218" s="496" t="s">
        <v>2195</v>
      </c>
      <c r="K3218" s="504">
        <v>121</v>
      </c>
      <c r="L3218" s="39" t="s">
        <v>7616</v>
      </c>
      <c r="M3218" s="39" t="s">
        <v>7843</v>
      </c>
    </row>
    <row r="3219" spans="1:13" hidden="1">
      <c r="A3219" s="39" t="s">
        <v>7615</v>
      </c>
      <c r="B3219" s="536" t="s">
        <v>7844</v>
      </c>
      <c r="C3219" s="516"/>
      <c r="D3219" s="504" t="s">
        <v>7844</v>
      </c>
      <c r="E3219" s="39" t="s">
        <v>7845</v>
      </c>
      <c r="F3219" s="496" t="s">
        <v>2215</v>
      </c>
      <c r="G3219" s="496" t="s">
        <v>2202</v>
      </c>
      <c r="H3219" s="76" t="s">
        <v>7700</v>
      </c>
      <c r="I3219" s="39"/>
      <c r="J3219" s="496" t="s">
        <v>2195</v>
      </c>
      <c r="K3219" s="504">
        <v>122</v>
      </c>
      <c r="L3219" s="39" t="s">
        <v>7616</v>
      </c>
      <c r="M3219" s="39" t="s">
        <v>7846</v>
      </c>
    </row>
    <row r="3220" spans="1:13" hidden="1">
      <c r="A3220" s="39" t="s">
        <v>7615</v>
      </c>
      <c r="B3220" s="536" t="s">
        <v>7847</v>
      </c>
      <c r="C3220" s="516"/>
      <c r="D3220" s="504" t="s">
        <v>7847</v>
      </c>
      <c r="E3220" s="39" t="s">
        <v>7848</v>
      </c>
      <c r="F3220" s="496" t="s">
        <v>2215</v>
      </c>
      <c r="G3220" s="496" t="s">
        <v>2202</v>
      </c>
      <c r="H3220" s="76" t="s">
        <v>7614</v>
      </c>
      <c r="I3220" s="39"/>
      <c r="J3220" s="496" t="s">
        <v>2195</v>
      </c>
      <c r="K3220" s="504">
        <v>123</v>
      </c>
      <c r="L3220" s="39" t="s">
        <v>7616</v>
      </c>
      <c r="M3220" s="39" t="s">
        <v>7849</v>
      </c>
    </row>
    <row r="3221" spans="1:13" hidden="1">
      <c r="A3221" s="39" t="s">
        <v>7615</v>
      </c>
      <c r="B3221" s="536" t="s">
        <v>7850</v>
      </c>
      <c r="C3221" s="516"/>
      <c r="D3221" s="504" t="s">
        <v>7850</v>
      </c>
      <c r="E3221" s="39" t="s">
        <v>7851</v>
      </c>
      <c r="F3221" s="496" t="s">
        <v>2215</v>
      </c>
      <c r="G3221" s="496" t="s">
        <v>2202</v>
      </c>
      <c r="H3221" s="76" t="s">
        <v>7674</v>
      </c>
      <c r="I3221" s="39"/>
      <c r="J3221" s="496" t="s">
        <v>2195</v>
      </c>
      <c r="K3221" s="504">
        <v>124</v>
      </c>
      <c r="L3221" s="39" t="s">
        <v>7616</v>
      </c>
      <c r="M3221" s="39" t="s">
        <v>7852</v>
      </c>
    </row>
    <row r="3222" spans="1:13" hidden="1">
      <c r="A3222" s="39" t="s">
        <v>7615</v>
      </c>
      <c r="B3222" s="536" t="s">
        <v>7362</v>
      </c>
      <c r="C3222" s="516"/>
      <c r="D3222" s="504" t="s">
        <v>7362</v>
      </c>
      <c r="E3222" s="39" t="s">
        <v>7363</v>
      </c>
      <c r="F3222" s="496" t="s">
        <v>2193</v>
      </c>
      <c r="G3222" s="496" t="s">
        <v>2202</v>
      </c>
      <c r="H3222" s="76" t="s">
        <v>7853</v>
      </c>
      <c r="I3222" s="39"/>
      <c r="J3222" s="496" t="s">
        <v>2195</v>
      </c>
      <c r="K3222" s="504">
        <v>125</v>
      </c>
      <c r="L3222" s="39" t="s">
        <v>7616</v>
      </c>
      <c r="M3222" s="39" t="s">
        <v>7854</v>
      </c>
    </row>
    <row r="3223" spans="1:13" hidden="1">
      <c r="A3223" s="39" t="s">
        <v>7615</v>
      </c>
      <c r="B3223" s="536" t="s">
        <v>7365</v>
      </c>
      <c r="C3223" s="516"/>
      <c r="D3223" s="504" t="s">
        <v>7365</v>
      </c>
      <c r="E3223" s="39" t="s">
        <v>7366</v>
      </c>
      <c r="F3223" s="496" t="s">
        <v>2215</v>
      </c>
      <c r="G3223" s="496" t="s">
        <v>2202</v>
      </c>
      <c r="H3223" s="76" t="s">
        <v>7855</v>
      </c>
      <c r="I3223" s="39"/>
      <c r="J3223" s="496" t="s">
        <v>2195</v>
      </c>
      <c r="K3223" s="504">
        <v>126</v>
      </c>
      <c r="L3223" s="39" t="s">
        <v>7616</v>
      </c>
      <c r="M3223" s="39" t="s">
        <v>7856</v>
      </c>
    </row>
    <row r="3224" spans="1:13" hidden="1">
      <c r="A3224" s="39" t="s">
        <v>7615</v>
      </c>
      <c r="B3224" s="536" t="s">
        <v>7857</v>
      </c>
      <c r="C3224" s="516"/>
      <c r="D3224" s="504" t="s">
        <v>7857</v>
      </c>
      <c r="E3224" s="39" t="s">
        <v>7858</v>
      </c>
      <c r="F3224" s="496" t="s">
        <v>2215</v>
      </c>
      <c r="G3224" s="496" t="s">
        <v>2228</v>
      </c>
      <c r="H3224" s="76" t="s">
        <v>7673</v>
      </c>
      <c r="I3224" s="39"/>
      <c r="J3224" s="496" t="s">
        <v>2195</v>
      </c>
      <c r="K3224" s="504">
        <v>127</v>
      </c>
      <c r="L3224" s="39" t="s">
        <v>7616</v>
      </c>
      <c r="M3224" s="39" t="s">
        <v>7857</v>
      </c>
    </row>
    <row r="3225" spans="1:13" hidden="1">
      <c r="A3225" s="39" t="s">
        <v>7615</v>
      </c>
      <c r="B3225" s="536" t="s">
        <v>7859</v>
      </c>
      <c r="C3225" s="516"/>
      <c r="D3225" s="504" t="s">
        <v>7859</v>
      </c>
      <c r="E3225" s="39" t="s">
        <v>7860</v>
      </c>
      <c r="F3225" s="496" t="s">
        <v>2215</v>
      </c>
      <c r="G3225" s="39" t="s">
        <v>2231</v>
      </c>
      <c r="H3225" s="504" t="s">
        <v>2599</v>
      </c>
      <c r="I3225" s="39"/>
      <c r="J3225" s="496" t="s">
        <v>2195</v>
      </c>
      <c r="K3225" s="504">
        <v>128</v>
      </c>
      <c r="L3225" s="39" t="s">
        <v>7616</v>
      </c>
      <c r="M3225" s="39" t="s">
        <v>7861</v>
      </c>
    </row>
    <row r="3226" spans="1:13" hidden="1">
      <c r="A3226" s="39" t="s">
        <v>7615</v>
      </c>
      <c r="B3226" s="536" t="s">
        <v>7862</v>
      </c>
      <c r="C3226" s="516"/>
      <c r="D3226" s="504" t="s">
        <v>7862</v>
      </c>
      <c r="E3226" s="39" t="s">
        <v>7863</v>
      </c>
      <c r="F3226" s="496" t="s">
        <v>2215</v>
      </c>
      <c r="G3226" s="39" t="s">
        <v>2231</v>
      </c>
      <c r="H3226" s="504" t="s">
        <v>2599</v>
      </c>
      <c r="I3226" s="39"/>
      <c r="J3226" s="496" t="s">
        <v>2195</v>
      </c>
      <c r="K3226" s="504">
        <v>129</v>
      </c>
      <c r="L3226" s="39" t="s">
        <v>7616</v>
      </c>
      <c r="M3226" s="39" t="s">
        <v>7864</v>
      </c>
    </row>
    <row r="3227" spans="1:13" hidden="1">
      <c r="A3227" s="39" t="s">
        <v>7615</v>
      </c>
      <c r="B3227" s="536" t="s">
        <v>7865</v>
      </c>
      <c r="C3227" s="516"/>
      <c r="D3227" s="504" t="s">
        <v>7865</v>
      </c>
      <c r="E3227" s="39" t="s">
        <v>7866</v>
      </c>
      <c r="F3227" s="496" t="s">
        <v>2215</v>
      </c>
      <c r="G3227" s="39" t="s">
        <v>2231</v>
      </c>
      <c r="H3227" s="504" t="s">
        <v>2599</v>
      </c>
      <c r="I3227" s="39"/>
      <c r="J3227" s="496" t="s">
        <v>2195</v>
      </c>
      <c r="K3227" s="504">
        <v>130</v>
      </c>
      <c r="L3227" s="39" t="s">
        <v>7616</v>
      </c>
      <c r="M3227" s="39" t="s">
        <v>7867</v>
      </c>
    </row>
    <row r="3228" spans="1:13" hidden="1">
      <c r="A3228" s="39" t="s">
        <v>7615</v>
      </c>
      <c r="B3228" s="536" t="s">
        <v>7868</v>
      </c>
      <c r="C3228" s="516"/>
      <c r="D3228" s="504" t="s">
        <v>7868</v>
      </c>
      <c r="E3228" s="39" t="s">
        <v>7869</v>
      </c>
      <c r="F3228" s="496" t="s">
        <v>2215</v>
      </c>
      <c r="G3228" s="39" t="s">
        <v>2231</v>
      </c>
      <c r="H3228" s="504" t="s">
        <v>2599</v>
      </c>
      <c r="I3228" s="39"/>
      <c r="J3228" s="496" t="s">
        <v>2195</v>
      </c>
      <c r="K3228" s="504">
        <v>131</v>
      </c>
      <c r="L3228" s="39" t="s">
        <v>7616</v>
      </c>
      <c r="M3228" s="39" t="s">
        <v>7870</v>
      </c>
    </row>
    <row r="3229" spans="1:13" hidden="1">
      <c r="A3229" s="39" t="s">
        <v>7615</v>
      </c>
      <c r="B3229" s="536" t="s">
        <v>7871</v>
      </c>
      <c r="C3229" s="516"/>
      <c r="D3229" s="504" t="s">
        <v>7871</v>
      </c>
      <c r="E3229" s="39" t="s">
        <v>7872</v>
      </c>
      <c r="F3229" s="496" t="s">
        <v>2193</v>
      </c>
      <c r="G3229" s="39" t="s">
        <v>2231</v>
      </c>
      <c r="H3229" s="504" t="s">
        <v>2599</v>
      </c>
      <c r="I3229" s="39"/>
      <c r="J3229" s="496" t="s">
        <v>2195</v>
      </c>
      <c r="K3229" s="504">
        <v>132</v>
      </c>
      <c r="L3229" s="39" t="s">
        <v>7616</v>
      </c>
      <c r="M3229" s="39" t="s">
        <v>7873</v>
      </c>
    </row>
    <row r="3230" spans="1:13" hidden="1">
      <c r="A3230" s="39" t="s">
        <v>7615</v>
      </c>
      <c r="B3230" s="536" t="s">
        <v>7874</v>
      </c>
      <c r="C3230" s="516"/>
      <c r="D3230" s="504" t="s">
        <v>7874</v>
      </c>
      <c r="E3230" s="39" t="s">
        <v>7875</v>
      </c>
      <c r="F3230" s="496" t="s">
        <v>2215</v>
      </c>
      <c r="G3230" s="39" t="s">
        <v>2231</v>
      </c>
      <c r="H3230" s="504" t="s">
        <v>2599</v>
      </c>
      <c r="I3230" s="39"/>
      <c r="J3230" s="496" t="s">
        <v>2195</v>
      </c>
      <c r="K3230" s="504">
        <v>133</v>
      </c>
      <c r="L3230" s="39" t="s">
        <v>7616</v>
      </c>
      <c r="M3230" s="39" t="s">
        <v>7874</v>
      </c>
    </row>
    <row r="3231" spans="1:13" hidden="1">
      <c r="A3231" s="39" t="s">
        <v>7615</v>
      </c>
      <c r="B3231" s="536" t="s">
        <v>1116</v>
      </c>
      <c r="C3231" s="516"/>
      <c r="D3231" s="504" t="s">
        <v>1116</v>
      </c>
      <c r="E3231" s="60" t="s">
        <v>646</v>
      </c>
      <c r="F3231" s="496" t="s">
        <v>2215</v>
      </c>
      <c r="G3231" s="39" t="s">
        <v>2231</v>
      </c>
      <c r="H3231" s="504" t="s">
        <v>2599</v>
      </c>
      <c r="I3231" s="39"/>
      <c r="J3231" s="496" t="s">
        <v>2195</v>
      </c>
      <c r="K3231" s="504">
        <v>134</v>
      </c>
      <c r="L3231" s="39" t="s">
        <v>7616</v>
      </c>
      <c r="M3231" s="39" t="s">
        <v>7876</v>
      </c>
    </row>
    <row r="3232" spans="1:13" hidden="1">
      <c r="A3232" s="39" t="s">
        <v>7615</v>
      </c>
      <c r="B3232" s="536" t="s">
        <v>7877</v>
      </c>
      <c r="C3232" s="516"/>
      <c r="D3232" s="504" t="s">
        <v>7877</v>
      </c>
      <c r="E3232" s="39" t="s">
        <v>7878</v>
      </c>
      <c r="F3232" s="496" t="s">
        <v>2215</v>
      </c>
      <c r="G3232" s="39" t="s">
        <v>2231</v>
      </c>
      <c r="H3232" s="504" t="s">
        <v>2599</v>
      </c>
      <c r="I3232" s="39"/>
      <c r="J3232" s="496" t="s">
        <v>2195</v>
      </c>
      <c r="K3232" s="504">
        <v>135</v>
      </c>
      <c r="L3232" s="39" t="s">
        <v>7616</v>
      </c>
      <c r="M3232" s="39" t="s">
        <v>7877</v>
      </c>
    </row>
    <row r="3233" spans="1:13" hidden="1">
      <c r="A3233" s="39" t="s">
        <v>7615</v>
      </c>
      <c r="B3233" s="536" t="s">
        <v>7879</v>
      </c>
      <c r="C3233" s="516"/>
      <c r="D3233" s="504" t="s">
        <v>7879</v>
      </c>
      <c r="E3233" s="39" t="s">
        <v>7880</v>
      </c>
      <c r="F3233" s="496" t="s">
        <v>2215</v>
      </c>
      <c r="G3233" s="39" t="s">
        <v>2194</v>
      </c>
      <c r="H3233" s="504">
        <v>10</v>
      </c>
      <c r="I3233" s="39"/>
      <c r="J3233" s="496" t="s">
        <v>2195</v>
      </c>
      <c r="K3233" s="504">
        <v>136</v>
      </c>
      <c r="L3233" s="39" t="s">
        <v>7616</v>
      </c>
      <c r="M3233" s="39" t="s">
        <v>7881</v>
      </c>
    </row>
    <row r="3234" spans="1:13" hidden="1">
      <c r="A3234" s="39" t="s">
        <v>7615</v>
      </c>
      <c r="B3234" s="536" t="s">
        <v>566</v>
      </c>
      <c r="C3234" s="516"/>
      <c r="D3234" s="504" t="s">
        <v>566</v>
      </c>
      <c r="E3234" s="39" t="s">
        <v>7882</v>
      </c>
      <c r="F3234" s="496" t="s">
        <v>2215</v>
      </c>
      <c r="G3234" s="496" t="s">
        <v>2228</v>
      </c>
      <c r="H3234" s="76" t="s">
        <v>7673</v>
      </c>
      <c r="I3234" s="39"/>
      <c r="J3234" s="496" t="s">
        <v>2195</v>
      </c>
      <c r="K3234" s="504">
        <v>137</v>
      </c>
      <c r="L3234" s="39" t="s">
        <v>7616</v>
      </c>
      <c r="M3234" s="39" t="s">
        <v>7883</v>
      </c>
    </row>
    <row r="3235" spans="1:13" hidden="1">
      <c r="A3235" s="39" t="s">
        <v>7615</v>
      </c>
      <c r="B3235" s="536" t="s">
        <v>7884</v>
      </c>
      <c r="C3235" s="516"/>
      <c r="D3235" s="504" t="s">
        <v>7884</v>
      </c>
      <c r="E3235" s="60" t="s">
        <v>7885</v>
      </c>
      <c r="F3235" s="496" t="s">
        <v>2215</v>
      </c>
      <c r="G3235" s="496" t="s">
        <v>2228</v>
      </c>
      <c r="H3235" s="76" t="s">
        <v>7673</v>
      </c>
      <c r="I3235" s="39"/>
      <c r="J3235" s="496" t="s">
        <v>2195</v>
      </c>
      <c r="K3235" s="504">
        <v>138</v>
      </c>
      <c r="L3235" s="39" t="s">
        <v>7616</v>
      </c>
      <c r="M3235" s="39" t="s">
        <v>7886</v>
      </c>
    </row>
    <row r="3236" spans="1:13" hidden="1">
      <c r="A3236" s="39" t="s">
        <v>7615</v>
      </c>
      <c r="B3236" s="536" t="s">
        <v>7887</v>
      </c>
      <c r="C3236" s="516"/>
      <c r="D3236" s="504" t="s">
        <v>7887</v>
      </c>
      <c r="E3236" s="60" t="s">
        <v>7888</v>
      </c>
      <c r="F3236" s="496" t="s">
        <v>2215</v>
      </c>
      <c r="G3236" s="39" t="s">
        <v>2194</v>
      </c>
      <c r="H3236" s="504">
        <v>10</v>
      </c>
      <c r="I3236" s="39"/>
      <c r="J3236" s="496" t="s">
        <v>2195</v>
      </c>
      <c r="K3236" s="504">
        <v>139</v>
      </c>
      <c r="L3236" s="39" t="s">
        <v>7616</v>
      </c>
      <c r="M3236" s="39" t="s">
        <v>7889</v>
      </c>
    </row>
    <row r="3237" spans="1:13" hidden="1">
      <c r="A3237" s="39" t="s">
        <v>7615</v>
      </c>
      <c r="B3237" s="536" t="s">
        <v>7890</v>
      </c>
      <c r="C3237" s="516"/>
      <c r="D3237" s="504" t="s">
        <v>7890</v>
      </c>
      <c r="E3237" s="39" t="s">
        <v>7891</v>
      </c>
      <c r="F3237" s="496" t="s">
        <v>2215</v>
      </c>
      <c r="G3237" s="39" t="s">
        <v>2455</v>
      </c>
      <c r="H3237" s="76" t="s">
        <v>7708</v>
      </c>
      <c r="I3237" s="39"/>
      <c r="J3237" s="496" t="s">
        <v>2195</v>
      </c>
      <c r="K3237" s="504">
        <v>140</v>
      </c>
      <c r="L3237" s="39" t="s">
        <v>7616</v>
      </c>
      <c r="M3237" s="39" t="s">
        <v>7892</v>
      </c>
    </row>
    <row r="3238" spans="1:13" hidden="1">
      <c r="A3238" s="39" t="s">
        <v>7615</v>
      </c>
      <c r="B3238" s="536" t="s">
        <v>482</v>
      </c>
      <c r="C3238" s="516"/>
      <c r="D3238" s="504" t="s">
        <v>482</v>
      </c>
      <c r="E3238" s="39" t="s">
        <v>268</v>
      </c>
      <c r="F3238" s="496" t="s">
        <v>2215</v>
      </c>
      <c r="G3238" s="39" t="s">
        <v>2231</v>
      </c>
      <c r="H3238" s="504" t="s">
        <v>2599</v>
      </c>
      <c r="I3238" s="39"/>
      <c r="J3238" s="496" t="s">
        <v>2195</v>
      </c>
      <c r="K3238" s="504">
        <v>141</v>
      </c>
      <c r="L3238" s="39" t="s">
        <v>7616</v>
      </c>
      <c r="M3238" s="39" t="s">
        <v>7893</v>
      </c>
    </row>
    <row r="3239" spans="1:13" hidden="1">
      <c r="A3239" s="39" t="s">
        <v>7615</v>
      </c>
      <c r="B3239" s="536" t="s">
        <v>7894</v>
      </c>
      <c r="C3239" s="516"/>
      <c r="D3239" s="504" t="s">
        <v>7894</v>
      </c>
      <c r="E3239" s="39" t="s">
        <v>7895</v>
      </c>
      <c r="F3239" s="496" t="s">
        <v>2215</v>
      </c>
      <c r="G3239" s="496" t="s">
        <v>2228</v>
      </c>
      <c r="H3239" s="76" t="s">
        <v>7608</v>
      </c>
      <c r="I3239" s="39"/>
      <c r="J3239" s="496" t="s">
        <v>2195</v>
      </c>
      <c r="K3239" s="504">
        <v>142</v>
      </c>
      <c r="L3239" s="39" t="s">
        <v>7616</v>
      </c>
      <c r="M3239" s="39" t="s">
        <v>7896</v>
      </c>
    </row>
    <row r="3240" spans="1:13" hidden="1">
      <c r="A3240" s="39" t="s">
        <v>7615</v>
      </c>
      <c r="B3240" s="536" t="s">
        <v>1762</v>
      </c>
      <c r="C3240" s="516"/>
      <c r="D3240" s="504" t="s">
        <v>1762</v>
      </c>
      <c r="E3240" s="39" t="s">
        <v>28</v>
      </c>
      <c r="F3240" s="496" t="s">
        <v>2215</v>
      </c>
      <c r="G3240" s="496" t="s">
        <v>2202</v>
      </c>
      <c r="H3240" s="76" t="s">
        <v>7897</v>
      </c>
      <c r="I3240" s="39"/>
      <c r="J3240" s="496" t="s">
        <v>2195</v>
      </c>
      <c r="K3240" s="504">
        <v>143</v>
      </c>
      <c r="L3240" s="39" t="s">
        <v>7616</v>
      </c>
      <c r="M3240" s="39" t="s">
        <v>6298</v>
      </c>
    </row>
    <row r="3241" spans="1:13" hidden="1">
      <c r="A3241" s="39" t="s">
        <v>7615</v>
      </c>
      <c r="B3241" s="536" t="s">
        <v>7898</v>
      </c>
      <c r="C3241" s="516"/>
      <c r="D3241" s="504" t="s">
        <v>7898</v>
      </c>
      <c r="E3241" s="60" t="s">
        <v>7899</v>
      </c>
      <c r="F3241" s="496" t="s">
        <v>2215</v>
      </c>
      <c r="G3241" s="496" t="s">
        <v>2228</v>
      </c>
      <c r="H3241" s="76" t="s">
        <v>7604</v>
      </c>
      <c r="I3241" s="39"/>
      <c r="J3241" s="496" t="s">
        <v>2195</v>
      </c>
      <c r="K3241" s="504">
        <v>144</v>
      </c>
      <c r="L3241" s="39" t="s">
        <v>7616</v>
      </c>
      <c r="M3241" s="39" t="s">
        <v>7900</v>
      </c>
    </row>
    <row r="3242" spans="1:13" hidden="1">
      <c r="A3242" s="39" t="s">
        <v>7615</v>
      </c>
      <c r="B3242" s="536" t="s">
        <v>7901</v>
      </c>
      <c r="C3242" s="516"/>
      <c r="D3242" s="504" t="s">
        <v>7901</v>
      </c>
      <c r="E3242" s="39" t="s">
        <v>7902</v>
      </c>
      <c r="F3242" s="496" t="s">
        <v>2193</v>
      </c>
      <c r="G3242" s="496" t="s">
        <v>2202</v>
      </c>
      <c r="H3242" s="76" t="s">
        <v>7614</v>
      </c>
      <c r="I3242" s="39"/>
      <c r="J3242" s="496" t="s">
        <v>2195</v>
      </c>
      <c r="K3242" s="504">
        <v>145</v>
      </c>
      <c r="L3242" s="39" t="s">
        <v>7616</v>
      </c>
      <c r="M3242" s="39" t="s">
        <v>7903</v>
      </c>
    </row>
    <row r="3243" spans="1:13" hidden="1">
      <c r="A3243" s="39" t="s">
        <v>7615</v>
      </c>
      <c r="B3243" s="536" t="s">
        <v>7904</v>
      </c>
      <c r="C3243" s="516"/>
      <c r="D3243" s="504" t="s">
        <v>7904</v>
      </c>
      <c r="E3243" s="39" t="s">
        <v>7905</v>
      </c>
      <c r="F3243" s="496" t="s">
        <v>2215</v>
      </c>
      <c r="G3243" s="496" t="s">
        <v>2228</v>
      </c>
      <c r="H3243" s="76" t="s">
        <v>7608</v>
      </c>
      <c r="I3243" s="39"/>
      <c r="J3243" s="496" t="s">
        <v>2195</v>
      </c>
      <c r="K3243" s="504">
        <v>146</v>
      </c>
      <c r="L3243" s="39" t="s">
        <v>7616</v>
      </c>
      <c r="M3243" s="39" t="s">
        <v>7906</v>
      </c>
    </row>
    <row r="3244" spans="1:13" hidden="1">
      <c r="A3244" s="39" t="s">
        <v>7615</v>
      </c>
      <c r="B3244" s="536" t="s">
        <v>7907</v>
      </c>
      <c r="C3244" s="516"/>
      <c r="D3244" s="504" t="s">
        <v>7907</v>
      </c>
      <c r="E3244" s="39" t="s">
        <v>7908</v>
      </c>
      <c r="F3244" s="496" t="s">
        <v>2215</v>
      </c>
      <c r="G3244" s="496" t="s">
        <v>2202</v>
      </c>
      <c r="H3244" s="76" t="s">
        <v>7618</v>
      </c>
      <c r="I3244" s="39"/>
      <c r="J3244" s="496" t="s">
        <v>2195</v>
      </c>
      <c r="K3244" s="504">
        <v>147</v>
      </c>
      <c r="L3244" s="39" t="s">
        <v>7616</v>
      </c>
      <c r="M3244" s="39" t="s">
        <v>7909</v>
      </c>
    </row>
    <row r="3245" spans="1:13" hidden="1">
      <c r="A3245" s="39" t="s">
        <v>7615</v>
      </c>
      <c r="B3245" s="536" t="s">
        <v>7910</v>
      </c>
      <c r="C3245" s="516"/>
      <c r="D3245" s="504" t="s">
        <v>7910</v>
      </c>
      <c r="E3245" s="39" t="s">
        <v>7911</v>
      </c>
      <c r="F3245" s="496" t="s">
        <v>2215</v>
      </c>
      <c r="G3245" s="39" t="s">
        <v>2194</v>
      </c>
      <c r="H3245" s="504">
        <v>10</v>
      </c>
      <c r="I3245" s="39"/>
      <c r="J3245" s="496" t="s">
        <v>2195</v>
      </c>
      <c r="K3245" s="504">
        <v>148</v>
      </c>
      <c r="L3245" s="39" t="s">
        <v>7616</v>
      </c>
      <c r="M3245" s="39" t="s">
        <v>7912</v>
      </c>
    </row>
    <row r="3246" spans="1:13" hidden="1">
      <c r="A3246" s="39" t="s">
        <v>7615</v>
      </c>
      <c r="B3246" s="536" t="s">
        <v>7913</v>
      </c>
      <c r="C3246" s="516"/>
      <c r="D3246" s="504" t="s">
        <v>7913</v>
      </c>
      <c r="E3246" s="39" t="s">
        <v>7914</v>
      </c>
      <c r="F3246" s="496" t="s">
        <v>2215</v>
      </c>
      <c r="G3246" s="39" t="s">
        <v>2231</v>
      </c>
      <c r="H3246" s="504" t="s">
        <v>2599</v>
      </c>
      <c r="I3246" s="39"/>
      <c r="J3246" s="496" t="s">
        <v>2195</v>
      </c>
      <c r="K3246" s="504">
        <v>149</v>
      </c>
      <c r="L3246" s="39" t="s">
        <v>7616</v>
      </c>
      <c r="M3246" s="39" t="s">
        <v>7915</v>
      </c>
    </row>
    <row r="3247" spans="1:13" hidden="1">
      <c r="A3247" s="39" t="s">
        <v>7615</v>
      </c>
      <c r="B3247" s="536" t="s">
        <v>7916</v>
      </c>
      <c r="C3247" s="516"/>
      <c r="D3247" s="504" t="s">
        <v>7916</v>
      </c>
      <c r="E3247" s="39" t="s">
        <v>7917</v>
      </c>
      <c r="F3247" s="496" t="s">
        <v>2215</v>
      </c>
      <c r="G3247" s="496" t="s">
        <v>2202</v>
      </c>
      <c r="H3247" s="76">
        <v>19</v>
      </c>
      <c r="I3247" s="39"/>
      <c r="J3247" s="496" t="s">
        <v>2195</v>
      </c>
      <c r="K3247" s="504">
        <v>150</v>
      </c>
      <c r="L3247" s="39" t="s">
        <v>7616</v>
      </c>
      <c r="M3247" s="39" t="s">
        <v>7918</v>
      </c>
    </row>
    <row r="3248" spans="1:13" hidden="1">
      <c r="A3248" s="39" t="s">
        <v>7615</v>
      </c>
      <c r="B3248" s="536" t="s">
        <v>7919</v>
      </c>
      <c r="C3248" s="516"/>
      <c r="D3248" s="504" t="s">
        <v>7919</v>
      </c>
      <c r="E3248" s="39" t="s">
        <v>7920</v>
      </c>
      <c r="F3248" s="496" t="s">
        <v>2193</v>
      </c>
      <c r="G3248" s="496" t="s">
        <v>2228</v>
      </c>
      <c r="H3248" s="76">
        <v>1</v>
      </c>
      <c r="I3248" s="39"/>
      <c r="J3248" s="496" t="s">
        <v>2195</v>
      </c>
      <c r="K3248" s="504">
        <v>151</v>
      </c>
      <c r="L3248" s="39" t="s">
        <v>7616</v>
      </c>
      <c r="M3248" s="39" t="s">
        <v>7921</v>
      </c>
    </row>
    <row r="3249" spans="1:13" hidden="1">
      <c r="A3249" s="39" t="s">
        <v>7615</v>
      </c>
      <c r="B3249" s="536" t="s">
        <v>99</v>
      </c>
      <c r="C3249" s="516"/>
      <c r="D3249" s="504" t="s">
        <v>99</v>
      </c>
      <c r="E3249" s="39" t="s">
        <v>98</v>
      </c>
      <c r="F3249" s="496" t="s">
        <v>2215</v>
      </c>
      <c r="G3249" s="496" t="s">
        <v>2202</v>
      </c>
      <c r="H3249" s="76">
        <v>20</v>
      </c>
      <c r="I3249" s="39"/>
      <c r="J3249" s="496" t="s">
        <v>2195</v>
      </c>
      <c r="K3249" s="504">
        <v>152</v>
      </c>
      <c r="L3249" s="39" t="s">
        <v>7616</v>
      </c>
      <c r="M3249" s="39" t="s">
        <v>2370</v>
      </c>
    </row>
    <row r="3250" spans="1:13" hidden="1">
      <c r="A3250" s="39" t="s">
        <v>7615</v>
      </c>
      <c r="B3250" s="536" t="s">
        <v>7922</v>
      </c>
      <c r="C3250" s="516"/>
      <c r="D3250" s="504" t="s">
        <v>7922</v>
      </c>
      <c r="E3250" s="39" t="s">
        <v>7923</v>
      </c>
      <c r="F3250" s="496" t="s">
        <v>2215</v>
      </c>
      <c r="G3250" s="496" t="s">
        <v>2202</v>
      </c>
      <c r="H3250" s="76">
        <v>6</v>
      </c>
      <c r="I3250" s="39"/>
      <c r="J3250" s="496" t="s">
        <v>2195</v>
      </c>
      <c r="K3250" s="504">
        <v>153</v>
      </c>
      <c r="L3250" s="39" t="s">
        <v>7616</v>
      </c>
      <c r="M3250" s="39" t="s">
        <v>7924</v>
      </c>
    </row>
    <row r="3251" spans="1:13" hidden="1">
      <c r="A3251" s="39" t="s">
        <v>7615</v>
      </c>
      <c r="B3251" s="536" t="s">
        <v>7925</v>
      </c>
      <c r="C3251" s="516"/>
      <c r="D3251" s="504" t="s">
        <v>7925</v>
      </c>
      <c r="E3251" s="39" t="s">
        <v>7926</v>
      </c>
      <c r="F3251" s="496" t="s">
        <v>2215</v>
      </c>
      <c r="G3251" s="496" t="s">
        <v>2228</v>
      </c>
      <c r="H3251" s="76">
        <v>1</v>
      </c>
      <c r="I3251" s="39"/>
      <c r="J3251" s="496" t="s">
        <v>2195</v>
      </c>
      <c r="K3251" s="504">
        <v>154</v>
      </c>
      <c r="L3251" s="39" t="s">
        <v>7616</v>
      </c>
      <c r="M3251" s="39" t="s">
        <v>7927</v>
      </c>
    </row>
    <row r="3252" spans="1:13" hidden="1">
      <c r="A3252" s="39" t="s">
        <v>7615</v>
      </c>
      <c r="B3252" s="536" t="s">
        <v>7928</v>
      </c>
      <c r="C3252" s="516"/>
      <c r="D3252" s="504" t="s">
        <v>7928</v>
      </c>
      <c r="E3252" s="39" t="s">
        <v>7929</v>
      </c>
      <c r="F3252" s="496" t="s">
        <v>2215</v>
      </c>
      <c r="G3252" s="496" t="s">
        <v>2228</v>
      </c>
      <c r="H3252" s="76">
        <v>1</v>
      </c>
      <c r="I3252" s="39"/>
      <c r="J3252" s="496" t="s">
        <v>2195</v>
      </c>
      <c r="K3252" s="504">
        <v>155</v>
      </c>
      <c r="L3252" s="39" t="s">
        <v>7616</v>
      </c>
      <c r="M3252" s="39" t="s">
        <v>7930</v>
      </c>
    </row>
    <row r="3253" spans="1:13" hidden="1">
      <c r="A3253" s="39" t="s">
        <v>7615</v>
      </c>
      <c r="B3253" s="536" t="s">
        <v>7931</v>
      </c>
      <c r="C3253" s="516"/>
      <c r="D3253" s="504" t="s">
        <v>7931</v>
      </c>
      <c r="E3253" s="39" t="s">
        <v>7932</v>
      </c>
      <c r="F3253" s="496" t="s">
        <v>2215</v>
      </c>
      <c r="G3253" s="496" t="s">
        <v>2228</v>
      </c>
      <c r="H3253" s="76">
        <v>1</v>
      </c>
      <c r="I3253" s="39"/>
      <c r="J3253" s="496" t="s">
        <v>2195</v>
      </c>
      <c r="K3253" s="504">
        <v>156</v>
      </c>
      <c r="L3253" s="39" t="s">
        <v>7616</v>
      </c>
      <c r="M3253" s="39" t="s">
        <v>7933</v>
      </c>
    </row>
    <row r="3254" spans="1:13" hidden="1">
      <c r="A3254" s="39" t="s">
        <v>7615</v>
      </c>
      <c r="B3254" s="536" t="s">
        <v>7934</v>
      </c>
      <c r="C3254" s="516"/>
      <c r="D3254" s="504" t="s">
        <v>7934</v>
      </c>
      <c r="E3254" s="39" t="s">
        <v>7935</v>
      </c>
      <c r="F3254" s="496" t="s">
        <v>2215</v>
      </c>
      <c r="G3254" s="496" t="s">
        <v>2228</v>
      </c>
      <c r="H3254" s="76">
        <v>4</v>
      </c>
      <c r="I3254" s="39"/>
      <c r="J3254" s="496" t="s">
        <v>2195</v>
      </c>
      <c r="K3254" s="504">
        <v>157</v>
      </c>
      <c r="L3254" s="39" t="s">
        <v>7616</v>
      </c>
      <c r="M3254" s="39" t="s">
        <v>7936</v>
      </c>
    </row>
    <row r="3255" spans="1:13" hidden="1">
      <c r="A3255" s="39" t="s">
        <v>7615</v>
      </c>
      <c r="B3255" s="536" t="s">
        <v>7937</v>
      </c>
      <c r="C3255" s="516"/>
      <c r="D3255" s="504" t="s">
        <v>7937</v>
      </c>
      <c r="E3255" s="39" t="s">
        <v>7938</v>
      </c>
      <c r="F3255" s="496" t="s">
        <v>2193</v>
      </c>
      <c r="G3255" s="496" t="s">
        <v>2202</v>
      </c>
      <c r="H3255" s="76">
        <v>8</v>
      </c>
      <c r="I3255" s="39"/>
      <c r="J3255" s="496" t="s">
        <v>2195</v>
      </c>
      <c r="K3255" s="504">
        <v>158</v>
      </c>
      <c r="L3255" s="39" t="s">
        <v>7616</v>
      </c>
      <c r="M3255" s="39" t="s">
        <v>7939</v>
      </c>
    </row>
    <row r="3256" spans="1:13" hidden="1">
      <c r="A3256" s="39" t="s">
        <v>7615</v>
      </c>
      <c r="B3256" s="536" t="s">
        <v>2289</v>
      </c>
      <c r="C3256" s="516"/>
      <c r="D3256" s="504" t="s">
        <v>2289</v>
      </c>
      <c r="E3256" s="60" t="s">
        <v>2290</v>
      </c>
      <c r="F3256" s="496" t="s">
        <v>2215</v>
      </c>
      <c r="G3256" s="496" t="s">
        <v>2202</v>
      </c>
      <c r="H3256" s="76">
        <v>10</v>
      </c>
      <c r="I3256" s="39"/>
      <c r="J3256" s="496" t="s">
        <v>2195</v>
      </c>
      <c r="K3256" s="504">
        <v>159</v>
      </c>
      <c r="L3256" s="39" t="s">
        <v>7616</v>
      </c>
      <c r="M3256" s="39" t="s">
        <v>2291</v>
      </c>
    </row>
    <row r="3257" spans="1:13" hidden="1">
      <c r="A3257" s="39" t="s">
        <v>7615</v>
      </c>
      <c r="B3257" s="536" t="s">
        <v>2292</v>
      </c>
      <c r="C3257" s="516"/>
      <c r="D3257" s="504" t="s">
        <v>2292</v>
      </c>
      <c r="E3257" s="60" t="s">
        <v>2293</v>
      </c>
      <c r="F3257" s="496" t="s">
        <v>2215</v>
      </c>
      <c r="G3257" s="496" t="s">
        <v>2202</v>
      </c>
      <c r="H3257" s="76">
        <v>3</v>
      </c>
      <c r="I3257" s="39"/>
      <c r="J3257" s="496" t="s">
        <v>2195</v>
      </c>
      <c r="K3257" s="504">
        <v>160</v>
      </c>
      <c r="L3257" s="39" t="s">
        <v>7616</v>
      </c>
      <c r="M3257" s="39" t="s">
        <v>2294</v>
      </c>
    </row>
    <row r="3258" spans="1:13" hidden="1">
      <c r="A3258" s="39" t="s">
        <v>7615</v>
      </c>
      <c r="B3258" s="536" t="s">
        <v>2295</v>
      </c>
      <c r="C3258" s="516"/>
      <c r="D3258" s="504" t="s">
        <v>2295</v>
      </c>
      <c r="E3258" s="60" t="s">
        <v>2296</v>
      </c>
      <c r="F3258" s="496" t="s">
        <v>2215</v>
      </c>
      <c r="G3258" s="39" t="s">
        <v>2231</v>
      </c>
      <c r="H3258" s="76" t="s">
        <v>2648</v>
      </c>
      <c r="I3258" s="39"/>
      <c r="J3258" s="496" t="s">
        <v>2195</v>
      </c>
      <c r="K3258" s="504">
        <v>161</v>
      </c>
      <c r="L3258" s="39" t="s">
        <v>7616</v>
      </c>
      <c r="M3258" s="39" t="s">
        <v>2297</v>
      </c>
    </row>
    <row r="3259" spans="1:13" hidden="1">
      <c r="A3259" s="39" t="s">
        <v>7615</v>
      </c>
      <c r="B3259" s="536" t="s">
        <v>7940</v>
      </c>
      <c r="C3259" s="516"/>
      <c r="D3259" s="504" t="s">
        <v>7940</v>
      </c>
      <c r="E3259" s="39" t="s">
        <v>7941</v>
      </c>
      <c r="F3259" s="496" t="s">
        <v>2215</v>
      </c>
      <c r="G3259" s="496" t="s">
        <v>2202</v>
      </c>
      <c r="H3259" s="76">
        <v>12</v>
      </c>
      <c r="I3259" s="39"/>
      <c r="J3259" s="496" t="s">
        <v>2195</v>
      </c>
      <c r="K3259" s="504">
        <v>162</v>
      </c>
      <c r="L3259" s="39" t="s">
        <v>7616</v>
      </c>
      <c r="M3259" s="39" t="s">
        <v>7942</v>
      </c>
    </row>
    <row r="3260" spans="1:13" hidden="1">
      <c r="A3260" s="39" t="s">
        <v>7615</v>
      </c>
      <c r="B3260" s="536" t="s">
        <v>149</v>
      </c>
      <c r="C3260" s="496" t="s">
        <v>149</v>
      </c>
      <c r="D3260" s="504"/>
      <c r="E3260" s="39"/>
      <c r="F3260" s="496" t="s">
        <v>2193</v>
      </c>
      <c r="G3260" s="496" t="s">
        <v>2308</v>
      </c>
      <c r="H3260" s="504">
        <v>26</v>
      </c>
      <c r="I3260" s="39"/>
      <c r="J3260" s="496" t="s">
        <v>2195</v>
      </c>
      <c r="K3260" s="504">
        <v>163</v>
      </c>
      <c r="L3260" s="39" t="s">
        <v>7616</v>
      </c>
      <c r="M3260" s="496" t="s">
        <v>149</v>
      </c>
    </row>
    <row r="3261" spans="1:13" hidden="1">
      <c r="A3261" s="39" t="s">
        <v>7615</v>
      </c>
      <c r="B3261" s="536" t="s">
        <v>151</v>
      </c>
      <c r="C3261" s="496" t="s">
        <v>151</v>
      </c>
      <c r="D3261" s="504"/>
      <c r="E3261" s="39"/>
      <c r="F3261" s="496" t="s">
        <v>2193</v>
      </c>
      <c r="G3261" s="496" t="s">
        <v>2202</v>
      </c>
      <c r="H3261" s="504">
        <v>10</v>
      </c>
      <c r="I3261" s="39"/>
      <c r="J3261" s="496" t="s">
        <v>2195</v>
      </c>
      <c r="K3261" s="504">
        <v>164</v>
      </c>
      <c r="L3261" s="39" t="s">
        <v>7616</v>
      </c>
      <c r="M3261" s="496" t="s">
        <v>151</v>
      </c>
    </row>
    <row r="3262" spans="1:13" hidden="1">
      <c r="A3262" s="39" t="s">
        <v>7615</v>
      </c>
      <c r="B3262" s="536" t="s">
        <v>153</v>
      </c>
      <c r="C3262" s="496" t="s">
        <v>153</v>
      </c>
      <c r="D3262" s="504"/>
      <c r="E3262" s="39"/>
      <c r="F3262" s="496" t="s">
        <v>2193</v>
      </c>
      <c r="G3262" s="496" t="s">
        <v>2202</v>
      </c>
      <c r="H3262" s="504">
        <v>4</v>
      </c>
      <c r="I3262" s="39"/>
      <c r="J3262" s="496" t="s">
        <v>2195</v>
      </c>
      <c r="K3262" s="504">
        <v>165</v>
      </c>
      <c r="L3262" s="39" t="s">
        <v>7616</v>
      </c>
      <c r="M3262" s="496" t="s">
        <v>153</v>
      </c>
    </row>
    <row r="3263" spans="1:13" hidden="1">
      <c r="A3263" s="39" t="s">
        <v>7615</v>
      </c>
      <c r="B3263" s="536" t="s">
        <v>155</v>
      </c>
      <c r="C3263" s="496" t="s">
        <v>155</v>
      </c>
      <c r="D3263" s="504"/>
      <c r="E3263" s="39"/>
      <c r="F3263" s="496" t="s">
        <v>2193</v>
      </c>
      <c r="G3263" s="496" t="s">
        <v>2202</v>
      </c>
      <c r="H3263" s="504">
        <v>2</v>
      </c>
      <c r="I3263" s="39"/>
      <c r="J3263" s="496" t="s">
        <v>2195</v>
      </c>
      <c r="K3263" s="504">
        <v>166</v>
      </c>
      <c r="L3263" s="39" t="s">
        <v>7616</v>
      </c>
      <c r="M3263" s="496" t="s">
        <v>155</v>
      </c>
    </row>
    <row r="3264" spans="1:13" hidden="1">
      <c r="A3264" s="39" t="s">
        <v>7615</v>
      </c>
      <c r="B3264" s="536" t="s">
        <v>157</v>
      </c>
      <c r="C3264" s="496" t="s">
        <v>157</v>
      </c>
      <c r="D3264" s="504"/>
      <c r="E3264" s="39"/>
      <c r="F3264" s="496" t="s">
        <v>2193</v>
      </c>
      <c r="G3264" s="496" t="s">
        <v>2202</v>
      </c>
      <c r="H3264" s="504">
        <v>2</v>
      </c>
      <c r="I3264" s="39"/>
      <c r="J3264" s="496" t="s">
        <v>2195</v>
      </c>
      <c r="K3264" s="504">
        <v>167</v>
      </c>
      <c r="L3264" s="39" t="s">
        <v>7616</v>
      </c>
      <c r="M3264" s="496" t="s">
        <v>157</v>
      </c>
    </row>
    <row r="3265" spans="1:13" hidden="1">
      <c r="A3265" s="76" t="s">
        <v>7943</v>
      </c>
      <c r="B3265" s="536" t="s">
        <v>34</v>
      </c>
      <c r="C3265" s="76" t="s">
        <v>34</v>
      </c>
      <c r="D3265" s="504" t="s">
        <v>3460</v>
      </c>
      <c r="E3265" s="39" t="s">
        <v>1402</v>
      </c>
      <c r="F3265" s="76" t="s">
        <v>2193</v>
      </c>
      <c r="G3265" s="76" t="s">
        <v>2194</v>
      </c>
      <c r="H3265" s="76">
        <v>8</v>
      </c>
      <c r="I3265" s="39"/>
      <c r="J3265" s="39"/>
      <c r="K3265" s="76">
        <v>1</v>
      </c>
      <c r="L3265" s="39" t="s">
        <v>7944</v>
      </c>
      <c r="M3265" s="76" t="s">
        <v>34</v>
      </c>
    </row>
    <row r="3266" spans="1:13" hidden="1">
      <c r="A3266" s="76" t="s">
        <v>7943</v>
      </c>
      <c r="B3266" s="536" t="s">
        <v>3467</v>
      </c>
      <c r="C3266" s="39"/>
      <c r="D3266" s="504" t="s">
        <v>3467</v>
      </c>
      <c r="E3266" s="39" t="s">
        <v>3468</v>
      </c>
      <c r="F3266" s="39"/>
      <c r="G3266" s="39" t="s">
        <v>2202</v>
      </c>
      <c r="H3266" s="76">
        <v>16</v>
      </c>
      <c r="I3266" s="39"/>
      <c r="J3266" s="39"/>
      <c r="K3266" s="76">
        <v>2</v>
      </c>
      <c r="L3266" s="39" t="s">
        <v>7944</v>
      </c>
      <c r="M3266" s="39" t="s">
        <v>7945</v>
      </c>
    </row>
    <row r="3267" spans="1:13" hidden="1">
      <c r="A3267" s="76" t="s">
        <v>7943</v>
      </c>
      <c r="B3267" s="536" t="s">
        <v>7946</v>
      </c>
      <c r="C3267" s="39"/>
      <c r="D3267" s="504" t="s">
        <v>7946</v>
      </c>
      <c r="E3267" s="563" t="s">
        <v>7947</v>
      </c>
      <c r="F3267" s="39"/>
      <c r="G3267" s="39" t="s">
        <v>2202</v>
      </c>
      <c r="H3267" s="76">
        <v>16</v>
      </c>
      <c r="I3267" s="39"/>
      <c r="J3267" s="39"/>
      <c r="K3267" s="76">
        <v>3</v>
      </c>
      <c r="L3267" s="39" t="s">
        <v>7944</v>
      </c>
      <c r="M3267" s="39" t="s">
        <v>7948</v>
      </c>
    </row>
    <row r="3268" spans="1:13" hidden="1">
      <c r="A3268" s="76" t="s">
        <v>7943</v>
      </c>
      <c r="B3268" s="536" t="s">
        <v>7949</v>
      </c>
      <c r="C3268" s="39"/>
      <c r="D3268" s="504" t="s">
        <v>7949</v>
      </c>
      <c r="E3268" s="76" t="s">
        <v>7950</v>
      </c>
      <c r="F3268" s="39"/>
      <c r="G3268" s="39" t="s">
        <v>2228</v>
      </c>
      <c r="H3268" s="76">
        <v>1</v>
      </c>
      <c r="I3268" s="39"/>
      <c r="J3268" s="39"/>
      <c r="K3268" s="76">
        <v>4</v>
      </c>
      <c r="L3268" s="39" t="s">
        <v>7944</v>
      </c>
      <c r="M3268" s="39" t="s">
        <v>7951</v>
      </c>
    </row>
    <row r="3269" spans="1:13" hidden="1">
      <c r="A3269" s="76" t="s">
        <v>7943</v>
      </c>
      <c r="B3269" s="536" t="s">
        <v>762</v>
      </c>
      <c r="C3269" s="39"/>
      <c r="D3269" s="504" t="s">
        <v>762</v>
      </c>
      <c r="E3269" s="521" t="s">
        <v>405</v>
      </c>
      <c r="F3269" s="39"/>
      <c r="G3269" s="39" t="s">
        <v>2228</v>
      </c>
      <c r="H3269" s="76">
        <v>1</v>
      </c>
      <c r="I3269" s="39"/>
      <c r="J3269" s="39"/>
      <c r="K3269" s="76">
        <v>5</v>
      </c>
      <c r="L3269" s="39" t="s">
        <v>7944</v>
      </c>
      <c r="M3269" s="39" t="s">
        <v>7952</v>
      </c>
    </row>
    <row r="3270" spans="1:13" hidden="1">
      <c r="A3270" s="76" t="s">
        <v>7943</v>
      </c>
      <c r="B3270" s="536" t="s">
        <v>3665</v>
      </c>
      <c r="C3270" s="39"/>
      <c r="D3270" s="504" t="s">
        <v>3665</v>
      </c>
      <c r="E3270" s="39" t="s">
        <v>3666</v>
      </c>
      <c r="F3270" s="39"/>
      <c r="G3270" s="39" t="s">
        <v>2202</v>
      </c>
      <c r="H3270" s="76">
        <v>16</v>
      </c>
      <c r="I3270" s="39"/>
      <c r="J3270" s="39"/>
      <c r="K3270" s="76">
        <v>6</v>
      </c>
      <c r="L3270" s="39" t="s">
        <v>7944</v>
      </c>
      <c r="M3270" s="39" t="s">
        <v>7953</v>
      </c>
    </row>
    <row r="3271" spans="1:13" hidden="1">
      <c r="A3271" s="76" t="s">
        <v>7943</v>
      </c>
      <c r="B3271" s="536" t="s">
        <v>821</v>
      </c>
      <c r="C3271" s="39"/>
      <c r="D3271" s="504" t="s">
        <v>821</v>
      </c>
      <c r="E3271" s="39" t="s">
        <v>435</v>
      </c>
      <c r="F3271" s="39"/>
      <c r="G3271" s="39" t="s">
        <v>2202</v>
      </c>
      <c r="H3271" s="76">
        <v>10</v>
      </c>
      <c r="I3271" s="39"/>
      <c r="J3271" s="39"/>
      <c r="K3271" s="76">
        <v>7</v>
      </c>
      <c r="L3271" s="39" t="s">
        <v>7944</v>
      </c>
      <c r="M3271" s="39" t="s">
        <v>7954</v>
      </c>
    </row>
    <row r="3272" spans="1:13" hidden="1">
      <c r="A3272" s="76" t="s">
        <v>7943</v>
      </c>
      <c r="B3272" s="536" t="s">
        <v>3280</v>
      </c>
      <c r="C3272" s="39"/>
      <c r="D3272" s="504" t="s">
        <v>3280</v>
      </c>
      <c r="E3272" s="39" t="s">
        <v>3281</v>
      </c>
      <c r="F3272" s="39"/>
      <c r="G3272" s="39" t="s">
        <v>2202</v>
      </c>
      <c r="H3272" s="76">
        <v>40</v>
      </c>
      <c r="I3272" s="39"/>
      <c r="J3272" s="39"/>
      <c r="K3272" s="76">
        <v>8</v>
      </c>
      <c r="L3272" s="39" t="s">
        <v>7944</v>
      </c>
      <c r="M3272" s="39" t="s">
        <v>7955</v>
      </c>
    </row>
    <row r="3273" spans="1:13" hidden="1">
      <c r="A3273" s="76" t="s">
        <v>7943</v>
      </c>
      <c r="B3273" s="536" t="s">
        <v>3961</v>
      </c>
      <c r="C3273" s="39"/>
      <c r="D3273" s="504" t="s">
        <v>3961</v>
      </c>
      <c r="E3273" s="499" t="s">
        <v>3962</v>
      </c>
      <c r="F3273" s="39"/>
      <c r="G3273" s="39" t="s">
        <v>2231</v>
      </c>
      <c r="H3273" s="76" t="s">
        <v>2386</v>
      </c>
      <c r="I3273" s="39"/>
      <c r="J3273" s="39"/>
      <c r="K3273" s="76">
        <v>9</v>
      </c>
      <c r="L3273" s="39" t="s">
        <v>7944</v>
      </c>
      <c r="M3273" s="39" t="s">
        <v>7956</v>
      </c>
    </row>
    <row r="3274" spans="1:13" hidden="1">
      <c r="A3274" s="76" t="s">
        <v>7943</v>
      </c>
      <c r="B3274" s="536" t="s">
        <v>4584</v>
      </c>
      <c r="C3274" s="39"/>
      <c r="D3274" s="504" t="s">
        <v>4584</v>
      </c>
      <c r="E3274" s="39" t="s">
        <v>4585</v>
      </c>
      <c r="F3274" s="39"/>
      <c r="G3274" s="39" t="s">
        <v>2231</v>
      </c>
      <c r="H3274" s="76" t="s">
        <v>2386</v>
      </c>
      <c r="I3274" s="39"/>
      <c r="J3274" s="39"/>
      <c r="K3274" s="76">
        <v>10</v>
      </c>
      <c r="L3274" s="39" t="s">
        <v>7944</v>
      </c>
      <c r="M3274" s="39" t="s">
        <v>7957</v>
      </c>
    </row>
    <row r="3275" spans="1:13" hidden="1">
      <c r="A3275" s="76" t="s">
        <v>7943</v>
      </c>
      <c r="B3275" s="536" t="s">
        <v>7958</v>
      </c>
      <c r="C3275" s="39"/>
      <c r="D3275" s="504" t="s">
        <v>7958</v>
      </c>
      <c r="E3275" s="39" t="s">
        <v>7959</v>
      </c>
      <c r="F3275" s="39"/>
      <c r="G3275" s="39" t="s">
        <v>2231</v>
      </c>
      <c r="H3275" s="76" t="s">
        <v>2386</v>
      </c>
      <c r="I3275" s="39"/>
      <c r="J3275" s="39"/>
      <c r="K3275" s="76">
        <v>11</v>
      </c>
      <c r="L3275" s="39" t="s">
        <v>7944</v>
      </c>
      <c r="M3275" s="39" t="s">
        <v>7960</v>
      </c>
    </row>
    <row r="3276" spans="1:13" hidden="1">
      <c r="A3276" s="76" t="s">
        <v>7943</v>
      </c>
      <c r="B3276" s="536" t="s">
        <v>3682</v>
      </c>
      <c r="C3276" s="39"/>
      <c r="D3276" s="504" t="s">
        <v>3682</v>
      </c>
      <c r="E3276" s="39" t="s">
        <v>3683</v>
      </c>
      <c r="F3276" s="39"/>
      <c r="G3276" s="39" t="s">
        <v>2228</v>
      </c>
      <c r="H3276" s="76">
        <v>2</v>
      </c>
      <c r="I3276" s="39"/>
      <c r="J3276" s="39"/>
      <c r="K3276" s="76">
        <v>12</v>
      </c>
      <c r="L3276" s="39" t="s">
        <v>7944</v>
      </c>
      <c r="M3276" s="39" t="s">
        <v>7961</v>
      </c>
    </row>
    <row r="3277" spans="1:13" hidden="1">
      <c r="A3277" s="76" t="s">
        <v>7943</v>
      </c>
      <c r="B3277" s="536" t="s">
        <v>2705</v>
      </c>
      <c r="C3277" s="39"/>
      <c r="D3277" s="504" t="s">
        <v>2705</v>
      </c>
      <c r="E3277" s="39" t="s">
        <v>7962</v>
      </c>
      <c r="F3277" s="39"/>
      <c r="G3277" s="39" t="s">
        <v>2228</v>
      </c>
      <c r="H3277" s="76">
        <v>1</v>
      </c>
      <c r="I3277" s="39"/>
      <c r="J3277" s="39"/>
      <c r="K3277" s="76">
        <v>13</v>
      </c>
      <c r="L3277" s="39" t="s">
        <v>7944</v>
      </c>
      <c r="M3277" s="39" t="s">
        <v>7963</v>
      </c>
    </row>
    <row r="3278" spans="1:13" hidden="1">
      <c r="A3278" s="76" t="s">
        <v>7943</v>
      </c>
      <c r="B3278" s="536" t="s">
        <v>1555</v>
      </c>
      <c r="C3278" s="39"/>
      <c r="D3278" s="504" t="s">
        <v>1555</v>
      </c>
      <c r="E3278" s="39" t="s">
        <v>850</v>
      </c>
      <c r="F3278" s="39"/>
      <c r="G3278" s="39" t="s">
        <v>2228</v>
      </c>
      <c r="H3278" s="76">
        <v>5</v>
      </c>
      <c r="I3278" s="39"/>
      <c r="J3278" s="39"/>
      <c r="K3278" s="76">
        <v>14</v>
      </c>
      <c r="L3278" s="39" t="s">
        <v>7944</v>
      </c>
      <c r="M3278" s="39" t="s">
        <v>7964</v>
      </c>
    </row>
    <row r="3279" spans="1:13" hidden="1">
      <c r="A3279" s="76" t="s">
        <v>7943</v>
      </c>
      <c r="B3279" s="536" t="s">
        <v>7965</v>
      </c>
      <c r="C3279" s="39"/>
      <c r="D3279" s="504" t="s">
        <v>7965</v>
      </c>
      <c r="E3279" s="39" t="s">
        <v>7966</v>
      </c>
      <c r="F3279" s="39"/>
      <c r="G3279" s="39" t="s">
        <v>2228</v>
      </c>
      <c r="H3279" s="76">
        <v>5</v>
      </c>
      <c r="I3279" s="39"/>
      <c r="J3279" s="39"/>
      <c r="K3279" s="76">
        <v>15</v>
      </c>
      <c r="L3279" s="39" t="s">
        <v>7944</v>
      </c>
      <c r="M3279" s="39" t="s">
        <v>7967</v>
      </c>
    </row>
    <row r="3280" spans="1:13" hidden="1">
      <c r="A3280" s="76" t="s">
        <v>7943</v>
      </c>
      <c r="B3280" s="536" t="s">
        <v>7968</v>
      </c>
      <c r="C3280" s="39"/>
      <c r="D3280" s="504" t="s">
        <v>7968</v>
      </c>
      <c r="E3280" s="39" t="s">
        <v>7969</v>
      </c>
      <c r="F3280" s="39"/>
      <c r="G3280" s="39" t="s">
        <v>2202</v>
      </c>
      <c r="H3280" s="76">
        <v>4</v>
      </c>
      <c r="I3280" s="39"/>
      <c r="J3280" s="39"/>
      <c r="K3280" s="76">
        <v>16</v>
      </c>
      <c r="L3280" s="39" t="s">
        <v>7944</v>
      </c>
      <c r="M3280" s="39" t="s">
        <v>7970</v>
      </c>
    </row>
    <row r="3281" spans="1:13" hidden="1">
      <c r="A3281" s="76" t="s">
        <v>7943</v>
      </c>
      <c r="B3281" s="536" t="s">
        <v>7971</v>
      </c>
      <c r="C3281" s="39"/>
      <c r="D3281" s="504" t="s">
        <v>7971</v>
      </c>
      <c r="E3281" s="39" t="s">
        <v>7972</v>
      </c>
      <c r="F3281" s="39"/>
      <c r="G3281" s="39" t="s">
        <v>2202</v>
      </c>
      <c r="H3281" s="76">
        <v>2</v>
      </c>
      <c r="I3281" s="39"/>
      <c r="J3281" s="39"/>
      <c r="K3281" s="76">
        <v>17</v>
      </c>
      <c r="L3281" s="39" t="s">
        <v>7944</v>
      </c>
      <c r="M3281" s="39" t="s">
        <v>7973</v>
      </c>
    </row>
    <row r="3282" spans="1:13" hidden="1">
      <c r="A3282" s="76" t="s">
        <v>7943</v>
      </c>
      <c r="B3282" s="536" t="s">
        <v>7974</v>
      </c>
      <c r="C3282" s="39"/>
      <c r="D3282" s="504" t="s">
        <v>7974</v>
      </c>
      <c r="E3282" s="39" t="s">
        <v>7975</v>
      </c>
      <c r="F3282" s="39"/>
      <c r="G3282" s="39" t="s">
        <v>2202</v>
      </c>
      <c r="H3282" s="76">
        <v>2</v>
      </c>
      <c r="I3282" s="39"/>
      <c r="J3282" s="39"/>
      <c r="K3282" s="76">
        <v>18</v>
      </c>
      <c r="L3282" s="39" t="s">
        <v>7944</v>
      </c>
      <c r="M3282" s="39" t="s">
        <v>7976</v>
      </c>
    </row>
    <row r="3283" spans="1:13" hidden="1">
      <c r="A3283" s="76" t="s">
        <v>7943</v>
      </c>
      <c r="B3283" s="536" t="s">
        <v>7977</v>
      </c>
      <c r="C3283" s="39"/>
      <c r="D3283" s="504" t="s">
        <v>7977</v>
      </c>
      <c r="E3283" s="39" t="s">
        <v>7978</v>
      </c>
      <c r="F3283" s="39"/>
      <c r="G3283" s="39" t="s">
        <v>2202</v>
      </c>
      <c r="H3283" s="76">
        <v>1</v>
      </c>
      <c r="I3283" s="39"/>
      <c r="J3283" s="39"/>
      <c r="K3283" s="76">
        <v>19</v>
      </c>
      <c r="L3283" s="39" t="s">
        <v>7944</v>
      </c>
      <c r="M3283" s="39" t="s">
        <v>7979</v>
      </c>
    </row>
    <row r="3284" spans="1:13" hidden="1">
      <c r="A3284" s="76" t="s">
        <v>7943</v>
      </c>
      <c r="B3284" s="536" t="s">
        <v>7980</v>
      </c>
      <c r="C3284" s="39"/>
      <c r="D3284" s="504" t="s">
        <v>7980</v>
      </c>
      <c r="E3284" s="39" t="s">
        <v>7981</v>
      </c>
      <c r="F3284" s="39"/>
      <c r="G3284" s="39" t="s">
        <v>2202</v>
      </c>
      <c r="H3284" s="76">
        <v>4</v>
      </c>
      <c r="I3284" s="39"/>
      <c r="J3284" s="39"/>
      <c r="K3284" s="76">
        <v>20</v>
      </c>
      <c r="L3284" s="39" t="s">
        <v>7944</v>
      </c>
      <c r="M3284" s="39" t="s">
        <v>7982</v>
      </c>
    </row>
    <row r="3285" spans="1:13" hidden="1">
      <c r="A3285" s="76" t="s">
        <v>7943</v>
      </c>
      <c r="B3285" s="536" t="s">
        <v>7983</v>
      </c>
      <c r="C3285" s="39"/>
      <c r="D3285" s="504" t="s">
        <v>7983</v>
      </c>
      <c r="E3285" s="39" t="s">
        <v>7984</v>
      </c>
      <c r="F3285" s="39"/>
      <c r="G3285" s="39" t="s">
        <v>2202</v>
      </c>
      <c r="H3285" s="76">
        <v>2</v>
      </c>
      <c r="I3285" s="39"/>
      <c r="J3285" s="39"/>
      <c r="K3285" s="76">
        <v>21</v>
      </c>
      <c r="L3285" s="39" t="s">
        <v>7944</v>
      </c>
      <c r="M3285" s="39" t="s">
        <v>7985</v>
      </c>
    </row>
    <row r="3286" spans="1:13" hidden="1">
      <c r="A3286" s="76" t="s">
        <v>7943</v>
      </c>
      <c r="B3286" s="536" t="s">
        <v>7986</v>
      </c>
      <c r="C3286" s="39"/>
      <c r="D3286" s="504" t="s">
        <v>7986</v>
      </c>
      <c r="E3286" s="39" t="s">
        <v>7987</v>
      </c>
      <c r="F3286" s="39"/>
      <c r="G3286" s="39" t="s">
        <v>2202</v>
      </c>
      <c r="H3286" s="76">
        <v>2</v>
      </c>
      <c r="I3286" s="39"/>
      <c r="J3286" s="39"/>
      <c r="K3286" s="76">
        <v>22</v>
      </c>
      <c r="L3286" s="39" t="s">
        <v>7944</v>
      </c>
      <c r="M3286" s="39" t="s">
        <v>7988</v>
      </c>
    </row>
    <row r="3287" spans="1:13" hidden="1">
      <c r="A3287" s="76" t="s">
        <v>7943</v>
      </c>
      <c r="B3287" s="536"/>
      <c r="C3287" s="39"/>
      <c r="D3287" s="504"/>
      <c r="E3287" s="39" t="s">
        <v>7989</v>
      </c>
      <c r="F3287" s="39"/>
      <c r="G3287" s="39" t="s">
        <v>2202</v>
      </c>
      <c r="H3287" s="76">
        <v>4</v>
      </c>
      <c r="I3287" s="39"/>
      <c r="J3287" s="39"/>
      <c r="K3287" s="76">
        <v>23</v>
      </c>
      <c r="L3287" s="39" t="s">
        <v>7944</v>
      </c>
      <c r="M3287" s="39" t="s">
        <v>7990</v>
      </c>
    </row>
    <row r="3288" spans="1:13" hidden="1">
      <c r="A3288" s="76" t="s">
        <v>7943</v>
      </c>
      <c r="B3288" s="536"/>
      <c r="C3288" s="39"/>
      <c r="D3288" s="504"/>
      <c r="E3288" s="39" t="s">
        <v>7991</v>
      </c>
      <c r="F3288" s="39"/>
      <c r="G3288" s="39" t="s">
        <v>2202</v>
      </c>
      <c r="H3288" s="76">
        <v>2</v>
      </c>
      <c r="I3288" s="39"/>
      <c r="J3288" s="39"/>
      <c r="K3288" s="76">
        <v>24</v>
      </c>
      <c r="L3288" s="39" t="s">
        <v>7944</v>
      </c>
      <c r="M3288" s="39" t="s">
        <v>7992</v>
      </c>
    </row>
    <row r="3289" spans="1:13" hidden="1">
      <c r="A3289" s="76" t="s">
        <v>7943</v>
      </c>
      <c r="B3289" s="536"/>
      <c r="C3289" s="39"/>
      <c r="D3289" s="504"/>
      <c r="E3289" s="39" t="s">
        <v>7993</v>
      </c>
      <c r="F3289" s="39"/>
      <c r="G3289" s="39" t="s">
        <v>2202</v>
      </c>
      <c r="H3289" s="76">
        <v>2</v>
      </c>
      <c r="I3289" s="39"/>
      <c r="J3289" s="39"/>
      <c r="K3289" s="76">
        <v>25</v>
      </c>
      <c r="L3289" s="39" t="s">
        <v>7944</v>
      </c>
      <c r="M3289" s="39" t="s">
        <v>7994</v>
      </c>
    </row>
    <row r="3290" spans="1:13" hidden="1">
      <c r="A3290" s="76" t="s">
        <v>7943</v>
      </c>
      <c r="B3290" s="536" t="s">
        <v>7995</v>
      </c>
      <c r="C3290" s="39"/>
      <c r="D3290" s="504" t="s">
        <v>7995</v>
      </c>
      <c r="E3290" s="39" t="s">
        <v>7996</v>
      </c>
      <c r="F3290" s="39"/>
      <c r="G3290" s="39" t="s">
        <v>2202</v>
      </c>
      <c r="H3290" s="76">
        <v>4</v>
      </c>
      <c r="I3290" s="39"/>
      <c r="J3290" s="39"/>
      <c r="K3290" s="76">
        <v>26</v>
      </c>
      <c r="L3290" s="39" t="s">
        <v>7944</v>
      </c>
      <c r="M3290" s="39" t="s">
        <v>7997</v>
      </c>
    </row>
    <row r="3291" spans="1:13" hidden="1">
      <c r="A3291" s="76" t="s">
        <v>7943</v>
      </c>
      <c r="B3291" s="536" t="s">
        <v>7998</v>
      </c>
      <c r="C3291" s="39"/>
      <c r="D3291" s="504" t="s">
        <v>7998</v>
      </c>
      <c r="E3291" s="39" t="s">
        <v>7999</v>
      </c>
      <c r="F3291" s="39"/>
      <c r="G3291" s="39" t="s">
        <v>2202</v>
      </c>
      <c r="H3291" s="76">
        <v>2</v>
      </c>
      <c r="I3291" s="39"/>
      <c r="J3291" s="39"/>
      <c r="K3291" s="76">
        <v>27</v>
      </c>
      <c r="L3291" s="39" t="s">
        <v>7944</v>
      </c>
      <c r="M3291" s="39" t="s">
        <v>8000</v>
      </c>
    </row>
    <row r="3292" spans="1:13" hidden="1">
      <c r="A3292" s="76" t="s">
        <v>7943</v>
      </c>
      <c r="B3292" s="536" t="s">
        <v>8001</v>
      </c>
      <c r="C3292" s="39"/>
      <c r="D3292" s="504" t="s">
        <v>8001</v>
      </c>
      <c r="E3292" s="39" t="s">
        <v>8002</v>
      </c>
      <c r="F3292" s="39"/>
      <c r="G3292" s="39" t="s">
        <v>2202</v>
      </c>
      <c r="H3292" s="76">
        <v>2</v>
      </c>
      <c r="I3292" s="39"/>
      <c r="J3292" s="39"/>
      <c r="K3292" s="76">
        <v>28</v>
      </c>
      <c r="L3292" s="39" t="s">
        <v>7944</v>
      </c>
      <c r="M3292" s="39" t="s">
        <v>8003</v>
      </c>
    </row>
    <row r="3293" spans="1:13" hidden="1">
      <c r="A3293" s="76" t="s">
        <v>7943</v>
      </c>
      <c r="B3293" s="536" t="s">
        <v>4161</v>
      </c>
      <c r="C3293" s="39"/>
      <c r="D3293" s="504" t="s">
        <v>4161</v>
      </c>
      <c r="E3293" s="39" t="s">
        <v>4162</v>
      </c>
      <c r="F3293" s="39"/>
      <c r="G3293" s="39" t="s">
        <v>2231</v>
      </c>
      <c r="H3293" s="76" t="s">
        <v>4163</v>
      </c>
      <c r="I3293" s="39"/>
      <c r="J3293" s="39"/>
      <c r="K3293" s="76">
        <v>29</v>
      </c>
      <c r="L3293" s="39" t="s">
        <v>7944</v>
      </c>
      <c r="M3293" s="39" t="s">
        <v>8004</v>
      </c>
    </row>
    <row r="3294" spans="1:13" hidden="1">
      <c r="A3294" s="76" t="s">
        <v>7943</v>
      </c>
      <c r="B3294" s="536" t="s">
        <v>8005</v>
      </c>
      <c r="C3294" s="39"/>
      <c r="D3294" s="504" t="s">
        <v>8005</v>
      </c>
      <c r="E3294" s="39" t="s">
        <v>8006</v>
      </c>
      <c r="F3294" s="39"/>
      <c r="G3294" s="39" t="s">
        <v>2202</v>
      </c>
      <c r="H3294" s="76">
        <v>4</v>
      </c>
      <c r="I3294" s="39"/>
      <c r="J3294" s="39"/>
      <c r="K3294" s="76">
        <v>30</v>
      </c>
      <c r="L3294" s="39" t="s">
        <v>7944</v>
      </c>
      <c r="M3294" s="39" t="s">
        <v>8007</v>
      </c>
    </row>
    <row r="3295" spans="1:13" hidden="1">
      <c r="A3295" s="76" t="s">
        <v>7943</v>
      </c>
      <c r="B3295" s="536" t="s">
        <v>8008</v>
      </c>
      <c r="C3295" s="39"/>
      <c r="D3295" s="504" t="s">
        <v>8008</v>
      </c>
      <c r="E3295" s="39" t="s">
        <v>8009</v>
      </c>
      <c r="F3295" s="39"/>
      <c r="G3295" s="39" t="s">
        <v>2202</v>
      </c>
      <c r="H3295" s="76">
        <v>2</v>
      </c>
      <c r="I3295" s="39"/>
      <c r="J3295" s="39"/>
      <c r="K3295" s="76">
        <v>31</v>
      </c>
      <c r="L3295" s="39" t="s">
        <v>7944</v>
      </c>
      <c r="M3295" s="39" t="s">
        <v>8010</v>
      </c>
    </row>
    <row r="3296" spans="1:13" hidden="1">
      <c r="A3296" s="76" t="s">
        <v>7943</v>
      </c>
      <c r="B3296" s="536" t="s">
        <v>8011</v>
      </c>
      <c r="C3296" s="39"/>
      <c r="D3296" s="504" t="s">
        <v>8011</v>
      </c>
      <c r="E3296" s="39" t="s">
        <v>8012</v>
      </c>
      <c r="F3296" s="39"/>
      <c r="G3296" s="39" t="s">
        <v>2202</v>
      </c>
      <c r="H3296" s="76">
        <v>2</v>
      </c>
      <c r="I3296" s="39"/>
      <c r="J3296" s="39"/>
      <c r="K3296" s="76">
        <v>32</v>
      </c>
      <c r="L3296" s="39" t="s">
        <v>7944</v>
      </c>
      <c r="M3296" s="39" t="s">
        <v>8013</v>
      </c>
    </row>
    <row r="3297" spans="1:13" hidden="1">
      <c r="A3297" s="76" t="s">
        <v>7943</v>
      </c>
      <c r="B3297" s="536"/>
      <c r="C3297" s="39"/>
      <c r="D3297" s="504"/>
      <c r="E3297" s="39" t="s">
        <v>8014</v>
      </c>
      <c r="F3297" s="39"/>
      <c r="G3297" s="39" t="s">
        <v>2228</v>
      </c>
      <c r="H3297" s="76">
        <v>4</v>
      </c>
      <c r="I3297" s="39"/>
      <c r="J3297" s="39"/>
      <c r="K3297" s="76">
        <v>33</v>
      </c>
      <c r="L3297" s="39" t="s">
        <v>7944</v>
      </c>
      <c r="M3297" s="39" t="s">
        <v>8015</v>
      </c>
    </row>
    <row r="3298" spans="1:13" hidden="1">
      <c r="A3298" s="76" t="s">
        <v>7943</v>
      </c>
      <c r="B3298" s="536" t="s">
        <v>2850</v>
      </c>
      <c r="C3298" s="39"/>
      <c r="D3298" s="504" t="s">
        <v>2850</v>
      </c>
      <c r="E3298" s="39" t="s">
        <v>2851</v>
      </c>
      <c r="F3298" s="39"/>
      <c r="G3298" s="39" t="s">
        <v>2202</v>
      </c>
      <c r="H3298" s="76">
        <v>1</v>
      </c>
      <c r="I3298" s="39"/>
      <c r="J3298" s="39"/>
      <c r="K3298" s="76">
        <v>34</v>
      </c>
      <c r="L3298" s="39" t="s">
        <v>7944</v>
      </c>
      <c r="M3298" s="39" t="s">
        <v>8016</v>
      </c>
    </row>
    <row r="3299" spans="1:13" hidden="1">
      <c r="A3299" s="76" t="s">
        <v>7943</v>
      </c>
      <c r="B3299" s="536" t="s">
        <v>8017</v>
      </c>
      <c r="C3299" s="39"/>
      <c r="D3299" s="504" t="s">
        <v>8017</v>
      </c>
      <c r="E3299" s="39" t="s">
        <v>8018</v>
      </c>
      <c r="F3299" s="39"/>
      <c r="G3299" s="39" t="s">
        <v>2202</v>
      </c>
      <c r="H3299" s="76">
        <v>4</v>
      </c>
      <c r="I3299" s="39"/>
      <c r="J3299" s="39"/>
      <c r="K3299" s="76">
        <v>35</v>
      </c>
      <c r="L3299" s="39" t="s">
        <v>7944</v>
      </c>
      <c r="M3299" s="39" t="s">
        <v>8019</v>
      </c>
    </row>
    <row r="3300" spans="1:13" hidden="1">
      <c r="A3300" s="76" t="s">
        <v>7943</v>
      </c>
      <c r="B3300" s="536" t="s">
        <v>8020</v>
      </c>
      <c r="C3300" s="39"/>
      <c r="D3300" s="504" t="s">
        <v>8020</v>
      </c>
      <c r="E3300" s="39" t="s">
        <v>8021</v>
      </c>
      <c r="F3300" s="39"/>
      <c r="G3300" s="39" t="s">
        <v>2202</v>
      </c>
      <c r="H3300" s="76">
        <v>2</v>
      </c>
      <c r="I3300" s="39"/>
      <c r="J3300" s="39"/>
      <c r="K3300" s="76">
        <v>36</v>
      </c>
      <c r="L3300" s="39" t="s">
        <v>7944</v>
      </c>
      <c r="M3300" s="39" t="s">
        <v>8022</v>
      </c>
    </row>
    <row r="3301" spans="1:13" hidden="1">
      <c r="A3301" s="76" t="s">
        <v>7943</v>
      </c>
      <c r="B3301" s="536" t="s">
        <v>8023</v>
      </c>
      <c r="C3301" s="39"/>
      <c r="D3301" s="504" t="s">
        <v>8023</v>
      </c>
      <c r="E3301" s="39" t="s">
        <v>8024</v>
      </c>
      <c r="F3301" s="39"/>
      <c r="G3301" s="39" t="s">
        <v>2202</v>
      </c>
      <c r="H3301" s="76">
        <v>2</v>
      </c>
      <c r="I3301" s="39"/>
      <c r="J3301" s="39"/>
      <c r="K3301" s="76">
        <v>37</v>
      </c>
      <c r="L3301" s="39" t="s">
        <v>7944</v>
      </c>
      <c r="M3301" s="39" t="s">
        <v>8025</v>
      </c>
    </row>
    <row r="3302" spans="1:13" hidden="1">
      <c r="A3302" s="76" t="s">
        <v>7943</v>
      </c>
      <c r="B3302" s="536" t="s">
        <v>1193</v>
      </c>
      <c r="C3302" s="39"/>
      <c r="D3302" s="504" t="s">
        <v>1193</v>
      </c>
      <c r="E3302" s="39" t="s">
        <v>692</v>
      </c>
      <c r="F3302" s="39"/>
      <c r="G3302" s="39" t="s">
        <v>2202</v>
      </c>
      <c r="H3302" s="76">
        <v>1</v>
      </c>
      <c r="I3302" s="39"/>
      <c r="J3302" s="39"/>
      <c r="K3302" s="76">
        <v>38</v>
      </c>
      <c r="L3302" s="39" t="s">
        <v>7944</v>
      </c>
      <c r="M3302" s="39" t="s">
        <v>8026</v>
      </c>
    </row>
    <row r="3303" spans="1:13" hidden="1">
      <c r="A3303" s="76" t="s">
        <v>7943</v>
      </c>
      <c r="B3303" s="536" t="s">
        <v>566</v>
      </c>
      <c r="C3303" s="39"/>
      <c r="D3303" s="504" t="s">
        <v>566</v>
      </c>
      <c r="E3303" s="39" t="s">
        <v>309</v>
      </c>
      <c r="F3303" s="39"/>
      <c r="G3303" s="39" t="s">
        <v>2228</v>
      </c>
      <c r="H3303" s="76">
        <v>5</v>
      </c>
      <c r="I3303" s="39"/>
      <c r="J3303" s="39"/>
      <c r="K3303" s="76">
        <v>39</v>
      </c>
      <c r="L3303" s="39" t="s">
        <v>7944</v>
      </c>
      <c r="M3303" s="39" t="s">
        <v>8027</v>
      </c>
    </row>
    <row r="3304" spans="1:13" hidden="1">
      <c r="A3304" s="76" t="s">
        <v>7943</v>
      </c>
      <c r="B3304" s="536" t="s">
        <v>142</v>
      </c>
      <c r="C3304" s="39"/>
      <c r="D3304" s="504" t="s">
        <v>142</v>
      </c>
      <c r="E3304" s="39" t="s">
        <v>141</v>
      </c>
      <c r="F3304" s="39"/>
      <c r="G3304" s="39" t="s">
        <v>2202</v>
      </c>
      <c r="H3304" s="76">
        <v>1</v>
      </c>
      <c r="I3304" s="39"/>
      <c r="J3304" s="39"/>
      <c r="K3304" s="76">
        <v>40</v>
      </c>
      <c r="L3304" s="39" t="s">
        <v>7944</v>
      </c>
      <c r="M3304" s="39" t="s">
        <v>8028</v>
      </c>
    </row>
    <row r="3305" spans="1:13" hidden="1">
      <c r="A3305" s="76" t="s">
        <v>7943</v>
      </c>
      <c r="B3305" s="536" t="s">
        <v>7475</v>
      </c>
      <c r="C3305" s="39"/>
      <c r="D3305" s="504" t="s">
        <v>7475</v>
      </c>
      <c r="E3305" s="39" t="s">
        <v>7476</v>
      </c>
      <c r="F3305" s="39"/>
      <c r="G3305" s="39" t="s">
        <v>2228</v>
      </c>
      <c r="H3305" s="76">
        <v>3</v>
      </c>
      <c r="I3305" s="39"/>
      <c r="J3305" s="39"/>
      <c r="K3305" s="76">
        <v>41</v>
      </c>
      <c r="L3305" s="39" t="s">
        <v>7944</v>
      </c>
      <c r="M3305" s="39" t="s">
        <v>8029</v>
      </c>
    </row>
    <row r="3306" spans="1:13" hidden="1">
      <c r="A3306" s="76" t="s">
        <v>7943</v>
      </c>
      <c r="B3306" s="536" t="s">
        <v>923</v>
      </c>
      <c r="C3306" s="39"/>
      <c r="D3306" s="504" t="s">
        <v>923</v>
      </c>
      <c r="E3306" s="39" t="s">
        <v>525</v>
      </c>
      <c r="F3306" s="39"/>
      <c r="G3306" s="39" t="s">
        <v>2228</v>
      </c>
      <c r="H3306" s="76">
        <v>1</v>
      </c>
      <c r="I3306" s="39"/>
      <c r="J3306" s="39"/>
      <c r="K3306" s="76">
        <v>42</v>
      </c>
      <c r="L3306" s="39" t="s">
        <v>7944</v>
      </c>
      <c r="M3306" s="39" t="s">
        <v>8030</v>
      </c>
    </row>
    <row r="3307" spans="1:13" hidden="1">
      <c r="A3307" s="76" t="s">
        <v>7943</v>
      </c>
      <c r="B3307" s="536" t="s">
        <v>4319</v>
      </c>
      <c r="C3307" s="39"/>
      <c r="D3307" s="504" t="s">
        <v>4319</v>
      </c>
      <c r="E3307" s="39" t="s">
        <v>4320</v>
      </c>
      <c r="F3307" s="39"/>
      <c r="G3307" s="39" t="s">
        <v>2228</v>
      </c>
      <c r="H3307" s="76">
        <v>1</v>
      </c>
      <c r="I3307" s="39"/>
      <c r="J3307" s="39"/>
      <c r="K3307" s="76">
        <v>43</v>
      </c>
      <c r="L3307" s="39" t="s">
        <v>7944</v>
      </c>
      <c r="M3307" s="39" t="s">
        <v>8031</v>
      </c>
    </row>
    <row r="3308" spans="1:13" hidden="1">
      <c r="A3308" s="76" t="s">
        <v>7943</v>
      </c>
      <c r="B3308" s="536" t="s">
        <v>3738</v>
      </c>
      <c r="C3308" s="39"/>
      <c r="D3308" s="504" t="s">
        <v>3738</v>
      </c>
      <c r="E3308" s="39" t="s">
        <v>3739</v>
      </c>
      <c r="F3308" s="39"/>
      <c r="G3308" s="39" t="s">
        <v>2202</v>
      </c>
      <c r="H3308" s="76">
        <v>2</v>
      </c>
      <c r="I3308" s="39"/>
      <c r="J3308" s="39"/>
      <c r="K3308" s="76">
        <v>44</v>
      </c>
      <c r="L3308" s="39" t="s">
        <v>7944</v>
      </c>
      <c r="M3308" s="39" t="s">
        <v>8032</v>
      </c>
    </row>
    <row r="3309" spans="1:13" hidden="1">
      <c r="A3309" s="76" t="s">
        <v>7943</v>
      </c>
      <c r="B3309" s="536" t="s">
        <v>8033</v>
      </c>
      <c r="C3309" s="39"/>
      <c r="D3309" s="504" t="s">
        <v>8033</v>
      </c>
      <c r="E3309" s="39" t="s">
        <v>8034</v>
      </c>
      <c r="F3309" s="39"/>
      <c r="G3309" s="39" t="s">
        <v>2202</v>
      </c>
      <c r="H3309" s="76">
        <v>4</v>
      </c>
      <c r="I3309" s="39"/>
      <c r="J3309" s="39"/>
      <c r="K3309" s="76">
        <v>45</v>
      </c>
      <c r="L3309" s="39" t="s">
        <v>7944</v>
      </c>
      <c r="M3309" s="39" t="s">
        <v>8035</v>
      </c>
    </row>
    <row r="3310" spans="1:13" hidden="1">
      <c r="A3310" s="76" t="s">
        <v>7943</v>
      </c>
      <c r="B3310" s="536" t="s">
        <v>8036</v>
      </c>
      <c r="C3310" s="39"/>
      <c r="D3310" s="504" t="s">
        <v>8036</v>
      </c>
      <c r="E3310" s="39" t="s">
        <v>8037</v>
      </c>
      <c r="F3310" s="39"/>
      <c r="G3310" s="39" t="s">
        <v>2202</v>
      </c>
      <c r="H3310" s="76">
        <v>2</v>
      </c>
      <c r="I3310" s="39"/>
      <c r="J3310" s="39"/>
      <c r="K3310" s="76">
        <v>46</v>
      </c>
      <c r="L3310" s="39" t="s">
        <v>7944</v>
      </c>
      <c r="M3310" s="39" t="s">
        <v>8038</v>
      </c>
    </row>
    <row r="3311" spans="1:13" hidden="1">
      <c r="A3311" s="76" t="s">
        <v>7943</v>
      </c>
      <c r="B3311" s="536" t="s">
        <v>8039</v>
      </c>
      <c r="C3311" s="39"/>
      <c r="D3311" s="504" t="s">
        <v>8039</v>
      </c>
      <c r="E3311" s="39" t="s">
        <v>8040</v>
      </c>
      <c r="F3311" s="39"/>
      <c r="G3311" s="39" t="s">
        <v>2202</v>
      </c>
      <c r="H3311" s="76">
        <v>2</v>
      </c>
      <c r="I3311" s="39"/>
      <c r="J3311" s="39"/>
      <c r="K3311" s="76">
        <v>47</v>
      </c>
      <c r="L3311" s="39" t="s">
        <v>7944</v>
      </c>
      <c r="M3311" s="39" t="s">
        <v>8041</v>
      </c>
    </row>
    <row r="3312" spans="1:13" hidden="1">
      <c r="A3312" s="76" t="s">
        <v>7943</v>
      </c>
      <c r="B3312" s="536" t="s">
        <v>8042</v>
      </c>
      <c r="C3312" s="39"/>
      <c r="D3312" s="504" t="s">
        <v>8042</v>
      </c>
      <c r="E3312" s="39" t="s">
        <v>8043</v>
      </c>
      <c r="F3312" s="39"/>
      <c r="G3312" s="39" t="s">
        <v>2202</v>
      </c>
      <c r="H3312" s="76">
        <v>4</v>
      </c>
      <c r="I3312" s="39"/>
      <c r="J3312" s="39"/>
      <c r="K3312" s="76">
        <v>48</v>
      </c>
      <c r="L3312" s="39" t="s">
        <v>7944</v>
      </c>
      <c r="M3312" s="39" t="s">
        <v>8044</v>
      </c>
    </row>
    <row r="3313" spans="1:13" hidden="1">
      <c r="A3313" s="76" t="s">
        <v>7943</v>
      </c>
      <c r="B3313" s="536" t="s">
        <v>8045</v>
      </c>
      <c r="C3313" s="39"/>
      <c r="D3313" s="504" t="s">
        <v>8045</v>
      </c>
      <c r="E3313" s="39" t="s">
        <v>8046</v>
      </c>
      <c r="F3313" s="39"/>
      <c r="G3313" s="39" t="s">
        <v>2202</v>
      </c>
      <c r="H3313" s="76">
        <v>2</v>
      </c>
      <c r="I3313" s="39"/>
      <c r="J3313" s="39"/>
      <c r="K3313" s="76">
        <v>49</v>
      </c>
      <c r="L3313" s="39" t="s">
        <v>7944</v>
      </c>
      <c r="M3313" s="39" t="s">
        <v>8047</v>
      </c>
    </row>
    <row r="3314" spans="1:13" hidden="1">
      <c r="A3314" s="76" t="s">
        <v>7943</v>
      </c>
      <c r="B3314" s="536" t="s">
        <v>8048</v>
      </c>
      <c r="C3314" s="39"/>
      <c r="D3314" s="504" t="s">
        <v>8048</v>
      </c>
      <c r="E3314" s="39" t="s">
        <v>8049</v>
      </c>
      <c r="F3314" s="39"/>
      <c r="G3314" s="39" t="s">
        <v>2202</v>
      </c>
      <c r="H3314" s="76">
        <v>2</v>
      </c>
      <c r="I3314" s="39"/>
      <c r="J3314" s="39"/>
      <c r="K3314" s="76">
        <v>50</v>
      </c>
      <c r="L3314" s="39" t="s">
        <v>7944</v>
      </c>
      <c r="M3314" s="39" t="s">
        <v>8050</v>
      </c>
    </row>
    <row r="3315" spans="1:13" hidden="1">
      <c r="A3315" s="76" t="s">
        <v>7943</v>
      </c>
      <c r="B3315" s="536" t="s">
        <v>8051</v>
      </c>
      <c r="C3315" s="39"/>
      <c r="D3315" s="504" t="s">
        <v>8051</v>
      </c>
      <c r="E3315" s="39" t="s">
        <v>8052</v>
      </c>
      <c r="F3315" s="39"/>
      <c r="G3315" s="39" t="s">
        <v>2202</v>
      </c>
      <c r="H3315" s="76">
        <v>4</v>
      </c>
      <c r="I3315" s="39"/>
      <c r="J3315" s="39"/>
      <c r="K3315" s="76">
        <v>51</v>
      </c>
      <c r="L3315" s="39" t="s">
        <v>7944</v>
      </c>
      <c r="M3315" s="39" t="s">
        <v>8053</v>
      </c>
    </row>
    <row r="3316" spans="1:13" hidden="1">
      <c r="A3316" s="76" t="s">
        <v>7943</v>
      </c>
      <c r="B3316" s="536" t="s">
        <v>8054</v>
      </c>
      <c r="C3316" s="39"/>
      <c r="D3316" s="504" t="s">
        <v>8054</v>
      </c>
      <c r="E3316" s="39" t="s">
        <v>8055</v>
      </c>
      <c r="F3316" s="39"/>
      <c r="G3316" s="39" t="s">
        <v>2202</v>
      </c>
      <c r="H3316" s="76">
        <v>2</v>
      </c>
      <c r="I3316" s="39"/>
      <c r="J3316" s="39"/>
      <c r="K3316" s="76">
        <v>52</v>
      </c>
      <c r="L3316" s="39" t="s">
        <v>7944</v>
      </c>
      <c r="M3316" s="39" t="s">
        <v>8056</v>
      </c>
    </row>
    <row r="3317" spans="1:13" hidden="1">
      <c r="A3317" s="76" t="s">
        <v>7943</v>
      </c>
      <c r="B3317" s="536" t="s">
        <v>8057</v>
      </c>
      <c r="C3317" s="39"/>
      <c r="D3317" s="504" t="s">
        <v>8057</v>
      </c>
      <c r="E3317" s="39" t="s">
        <v>8058</v>
      </c>
      <c r="F3317" s="39"/>
      <c r="G3317" s="39" t="s">
        <v>2202</v>
      </c>
      <c r="H3317" s="76">
        <v>2</v>
      </c>
      <c r="I3317" s="39"/>
      <c r="J3317" s="39"/>
      <c r="K3317" s="76">
        <v>53</v>
      </c>
      <c r="L3317" s="39" t="s">
        <v>7944</v>
      </c>
      <c r="M3317" s="39" t="s">
        <v>8059</v>
      </c>
    </row>
    <row r="3318" spans="1:13" hidden="1">
      <c r="A3318" s="76" t="s">
        <v>7943</v>
      </c>
      <c r="B3318" s="536" t="s">
        <v>8060</v>
      </c>
      <c r="C3318" s="39"/>
      <c r="D3318" s="504" t="s">
        <v>8060</v>
      </c>
      <c r="E3318" s="39" t="s">
        <v>8061</v>
      </c>
      <c r="F3318" s="39"/>
      <c r="G3318" s="39" t="s">
        <v>2202</v>
      </c>
      <c r="H3318" s="76">
        <v>4</v>
      </c>
      <c r="I3318" s="39"/>
      <c r="J3318" s="39"/>
      <c r="K3318" s="76">
        <v>54</v>
      </c>
      <c r="L3318" s="39" t="s">
        <v>7944</v>
      </c>
      <c r="M3318" s="39" t="s">
        <v>8062</v>
      </c>
    </row>
    <row r="3319" spans="1:13" hidden="1">
      <c r="A3319" s="76" t="s">
        <v>7943</v>
      </c>
      <c r="B3319" s="536" t="s">
        <v>8063</v>
      </c>
      <c r="C3319" s="39"/>
      <c r="D3319" s="504" t="s">
        <v>8063</v>
      </c>
      <c r="E3319" s="39" t="s">
        <v>8064</v>
      </c>
      <c r="F3319" s="39"/>
      <c r="G3319" s="39" t="s">
        <v>2202</v>
      </c>
      <c r="H3319" s="76">
        <v>2</v>
      </c>
      <c r="I3319" s="39"/>
      <c r="J3319" s="39"/>
      <c r="K3319" s="76">
        <v>55</v>
      </c>
      <c r="L3319" s="39" t="s">
        <v>7944</v>
      </c>
      <c r="M3319" s="39" t="s">
        <v>8065</v>
      </c>
    </row>
    <row r="3320" spans="1:13" hidden="1">
      <c r="A3320" s="76" t="s">
        <v>7943</v>
      </c>
      <c r="B3320" s="536" t="s">
        <v>8066</v>
      </c>
      <c r="C3320" s="39"/>
      <c r="D3320" s="504" t="s">
        <v>8066</v>
      </c>
      <c r="E3320" s="39" t="s">
        <v>8067</v>
      </c>
      <c r="F3320" s="39"/>
      <c r="G3320" s="39" t="s">
        <v>2202</v>
      </c>
      <c r="H3320" s="76">
        <v>2</v>
      </c>
      <c r="I3320" s="39"/>
      <c r="J3320" s="39"/>
      <c r="K3320" s="76">
        <v>56</v>
      </c>
      <c r="L3320" s="39" t="s">
        <v>7944</v>
      </c>
      <c r="M3320" s="39" t="s">
        <v>8068</v>
      </c>
    </row>
    <row r="3321" spans="1:13" hidden="1">
      <c r="A3321" s="76" t="s">
        <v>7943</v>
      </c>
      <c r="B3321" s="536" t="s">
        <v>4325</v>
      </c>
      <c r="C3321" s="39"/>
      <c r="D3321" s="504" t="s">
        <v>4325</v>
      </c>
      <c r="E3321" s="39" t="s">
        <v>4326</v>
      </c>
      <c r="F3321" s="39"/>
      <c r="G3321" s="39" t="s">
        <v>2231</v>
      </c>
      <c r="H3321" s="76" t="s">
        <v>2439</v>
      </c>
      <c r="I3321" s="39"/>
      <c r="J3321" s="39"/>
      <c r="K3321" s="76">
        <v>57</v>
      </c>
      <c r="L3321" s="39" t="s">
        <v>7944</v>
      </c>
      <c r="M3321" s="39" t="s">
        <v>8069</v>
      </c>
    </row>
    <row r="3322" spans="1:13" hidden="1">
      <c r="A3322" s="76" t="s">
        <v>7943</v>
      </c>
      <c r="B3322" s="536" t="s">
        <v>8070</v>
      </c>
      <c r="C3322" s="39"/>
      <c r="D3322" s="504" t="s">
        <v>8070</v>
      </c>
      <c r="E3322" s="39" t="s">
        <v>8071</v>
      </c>
      <c r="F3322" s="39"/>
      <c r="G3322" s="39" t="s">
        <v>2202</v>
      </c>
      <c r="H3322" s="76">
        <v>4</v>
      </c>
      <c r="I3322" s="39"/>
      <c r="J3322" s="39"/>
      <c r="K3322" s="76">
        <v>58</v>
      </c>
      <c r="L3322" s="39" t="s">
        <v>7944</v>
      </c>
      <c r="M3322" s="39" t="s">
        <v>8072</v>
      </c>
    </row>
    <row r="3323" spans="1:13" hidden="1">
      <c r="A3323" s="76" t="s">
        <v>7943</v>
      </c>
      <c r="B3323" s="536" t="s">
        <v>8073</v>
      </c>
      <c r="C3323" s="39"/>
      <c r="D3323" s="504" t="s">
        <v>8073</v>
      </c>
      <c r="E3323" s="39" t="s">
        <v>8074</v>
      </c>
      <c r="F3323" s="39"/>
      <c r="G3323" s="39" t="s">
        <v>2202</v>
      </c>
      <c r="H3323" s="76">
        <v>2</v>
      </c>
      <c r="I3323" s="39"/>
      <c r="J3323" s="39"/>
      <c r="K3323" s="76">
        <v>59</v>
      </c>
      <c r="L3323" s="39" t="s">
        <v>7944</v>
      </c>
      <c r="M3323" s="39" t="s">
        <v>8075</v>
      </c>
    </row>
    <row r="3324" spans="1:13" hidden="1">
      <c r="A3324" s="76" t="s">
        <v>7943</v>
      </c>
      <c r="B3324" s="536" t="s">
        <v>8076</v>
      </c>
      <c r="C3324" s="39"/>
      <c r="D3324" s="504" t="s">
        <v>8076</v>
      </c>
      <c r="E3324" s="39" t="s">
        <v>8077</v>
      </c>
      <c r="F3324" s="39"/>
      <c r="G3324" s="39" t="s">
        <v>2202</v>
      </c>
      <c r="H3324" s="76">
        <v>2</v>
      </c>
      <c r="I3324" s="39"/>
      <c r="J3324" s="39"/>
      <c r="K3324" s="76">
        <v>60</v>
      </c>
      <c r="L3324" s="39" t="s">
        <v>7944</v>
      </c>
      <c r="M3324" s="39" t="s">
        <v>8078</v>
      </c>
    </row>
    <row r="3325" spans="1:13" hidden="1">
      <c r="A3325" s="76" t="s">
        <v>7943</v>
      </c>
      <c r="B3325" s="536" t="s">
        <v>1136</v>
      </c>
      <c r="C3325" s="39"/>
      <c r="D3325" s="504" t="s">
        <v>1136</v>
      </c>
      <c r="E3325" s="39" t="s">
        <v>662</v>
      </c>
      <c r="F3325" s="39"/>
      <c r="G3325" s="39" t="s">
        <v>2231</v>
      </c>
      <c r="H3325" s="76" t="s">
        <v>2439</v>
      </c>
      <c r="I3325" s="39"/>
      <c r="J3325" s="39"/>
      <c r="K3325" s="76">
        <v>61</v>
      </c>
      <c r="L3325" s="39" t="s">
        <v>7944</v>
      </c>
      <c r="M3325" s="39" t="s">
        <v>8079</v>
      </c>
    </row>
    <row r="3326" spans="1:13" hidden="1">
      <c r="A3326" s="76" t="s">
        <v>7943</v>
      </c>
      <c r="B3326" s="536" t="s">
        <v>8080</v>
      </c>
      <c r="C3326" s="39"/>
      <c r="D3326" s="504" t="s">
        <v>8080</v>
      </c>
      <c r="E3326" s="499" t="s">
        <v>8081</v>
      </c>
      <c r="F3326" s="39"/>
      <c r="G3326" s="39" t="s">
        <v>2228</v>
      </c>
      <c r="H3326" s="76">
        <v>3</v>
      </c>
      <c r="I3326" s="39"/>
      <c r="J3326" s="39"/>
      <c r="K3326" s="76">
        <v>62</v>
      </c>
      <c r="L3326" s="39" t="s">
        <v>7944</v>
      </c>
      <c r="M3326" s="39" t="s">
        <v>8082</v>
      </c>
    </row>
    <row r="3327" spans="1:13" hidden="1">
      <c r="A3327" s="76" t="s">
        <v>7943</v>
      </c>
      <c r="B3327" s="536" t="s">
        <v>8083</v>
      </c>
      <c r="C3327" s="39"/>
      <c r="D3327" s="504" t="s">
        <v>8083</v>
      </c>
      <c r="E3327" s="39" t="s">
        <v>8084</v>
      </c>
      <c r="F3327" s="39"/>
      <c r="G3327" s="39" t="s">
        <v>2228</v>
      </c>
      <c r="H3327" s="76">
        <v>1</v>
      </c>
      <c r="I3327" s="39"/>
      <c r="J3327" s="39"/>
      <c r="K3327" s="76">
        <v>63</v>
      </c>
      <c r="L3327" s="39" t="s">
        <v>7944</v>
      </c>
      <c r="M3327" s="39" t="s">
        <v>8085</v>
      </c>
    </row>
    <row r="3328" spans="1:13" hidden="1">
      <c r="A3328" s="76" t="s">
        <v>7943</v>
      </c>
      <c r="B3328" s="536" t="s">
        <v>8086</v>
      </c>
      <c r="C3328" s="39"/>
      <c r="D3328" s="504" t="s">
        <v>8086</v>
      </c>
      <c r="E3328" s="39" t="s">
        <v>8087</v>
      </c>
      <c r="F3328" s="39"/>
      <c r="G3328" s="39" t="s">
        <v>2202</v>
      </c>
      <c r="H3328" s="76">
        <v>10</v>
      </c>
      <c r="I3328" s="39"/>
      <c r="J3328" s="39"/>
      <c r="K3328" s="76">
        <v>64</v>
      </c>
      <c r="L3328" s="39" t="s">
        <v>7944</v>
      </c>
      <c r="M3328" s="39" t="s">
        <v>8088</v>
      </c>
    </row>
    <row r="3329" spans="1:13" hidden="1">
      <c r="A3329" s="76" t="s">
        <v>7943</v>
      </c>
      <c r="B3329" s="536" t="s">
        <v>8089</v>
      </c>
      <c r="C3329" s="39"/>
      <c r="D3329" s="504" t="s">
        <v>8089</v>
      </c>
      <c r="E3329" s="39" t="s">
        <v>8090</v>
      </c>
      <c r="F3329" s="39"/>
      <c r="G3329" s="39" t="s">
        <v>2231</v>
      </c>
      <c r="H3329" s="76" t="s">
        <v>2439</v>
      </c>
      <c r="I3329" s="39"/>
      <c r="J3329" s="39"/>
      <c r="K3329" s="76">
        <v>65</v>
      </c>
      <c r="L3329" s="39" t="s">
        <v>7944</v>
      </c>
      <c r="M3329" s="39" t="s">
        <v>8091</v>
      </c>
    </row>
    <row r="3330" spans="1:13" hidden="1">
      <c r="A3330" s="76" t="s">
        <v>7943</v>
      </c>
      <c r="B3330" s="536" t="s">
        <v>8092</v>
      </c>
      <c r="C3330" s="39"/>
      <c r="D3330" s="504" t="s">
        <v>8092</v>
      </c>
      <c r="E3330" s="39" t="s">
        <v>8093</v>
      </c>
      <c r="F3330" s="39"/>
      <c r="G3330" s="39" t="s">
        <v>2231</v>
      </c>
      <c r="H3330" s="76" t="s">
        <v>2439</v>
      </c>
      <c r="I3330" s="39"/>
      <c r="J3330" s="39"/>
      <c r="K3330" s="76">
        <v>66</v>
      </c>
      <c r="L3330" s="39" t="s">
        <v>7944</v>
      </c>
      <c r="M3330" s="39" t="s">
        <v>8094</v>
      </c>
    </row>
    <row r="3331" spans="1:13" hidden="1">
      <c r="A3331" s="76" t="s">
        <v>7943</v>
      </c>
      <c r="B3331" s="536" t="s">
        <v>8095</v>
      </c>
      <c r="C3331" s="39"/>
      <c r="D3331" s="504" t="s">
        <v>8095</v>
      </c>
      <c r="E3331" s="39" t="s">
        <v>8096</v>
      </c>
      <c r="F3331" s="39"/>
      <c r="G3331" s="39" t="s">
        <v>2231</v>
      </c>
      <c r="H3331" s="76" t="s">
        <v>2439</v>
      </c>
      <c r="I3331" s="39"/>
      <c r="J3331" s="39"/>
      <c r="K3331" s="76">
        <v>67</v>
      </c>
      <c r="L3331" s="39" t="s">
        <v>7944</v>
      </c>
      <c r="M3331" s="39" t="s">
        <v>8097</v>
      </c>
    </row>
    <row r="3332" spans="1:13" hidden="1">
      <c r="A3332" s="76" t="s">
        <v>7943</v>
      </c>
      <c r="B3332" s="536" t="s">
        <v>8098</v>
      </c>
      <c r="C3332" s="39"/>
      <c r="D3332" s="504" t="s">
        <v>8098</v>
      </c>
      <c r="E3332" s="39" t="s">
        <v>8099</v>
      </c>
      <c r="F3332" s="39"/>
      <c r="G3332" s="39" t="s">
        <v>2231</v>
      </c>
      <c r="H3332" s="76" t="s">
        <v>2439</v>
      </c>
      <c r="I3332" s="39"/>
      <c r="J3332" s="39"/>
      <c r="K3332" s="76">
        <v>68</v>
      </c>
      <c r="L3332" s="39" t="s">
        <v>7944</v>
      </c>
      <c r="M3332" s="39" t="s">
        <v>8100</v>
      </c>
    </row>
    <row r="3333" spans="1:13" hidden="1">
      <c r="A3333" s="76" t="s">
        <v>7943</v>
      </c>
      <c r="B3333" s="536" t="s">
        <v>8101</v>
      </c>
      <c r="C3333" s="39"/>
      <c r="D3333" s="504" t="s">
        <v>8101</v>
      </c>
      <c r="E3333" s="39" t="s">
        <v>8102</v>
      </c>
      <c r="F3333" s="39"/>
      <c r="G3333" s="39" t="s">
        <v>2231</v>
      </c>
      <c r="H3333" s="76" t="s">
        <v>2439</v>
      </c>
      <c r="I3333" s="39"/>
      <c r="J3333" s="39"/>
      <c r="K3333" s="76">
        <v>69</v>
      </c>
      <c r="L3333" s="39" t="s">
        <v>7944</v>
      </c>
      <c r="M3333" s="39" t="s">
        <v>8103</v>
      </c>
    </row>
    <row r="3334" spans="1:13" hidden="1">
      <c r="A3334" s="76" t="s">
        <v>7943</v>
      </c>
      <c r="B3334" s="536" t="s">
        <v>8104</v>
      </c>
      <c r="C3334" s="39"/>
      <c r="D3334" s="504" t="s">
        <v>8104</v>
      </c>
      <c r="E3334" s="39" t="s">
        <v>8105</v>
      </c>
      <c r="F3334" s="39"/>
      <c r="G3334" s="39" t="s">
        <v>2231</v>
      </c>
      <c r="H3334" s="76" t="s">
        <v>2439</v>
      </c>
      <c r="I3334" s="39"/>
      <c r="J3334" s="39"/>
      <c r="K3334" s="76">
        <v>70</v>
      </c>
      <c r="L3334" s="39" t="s">
        <v>7944</v>
      </c>
      <c r="M3334" s="39" t="s">
        <v>8106</v>
      </c>
    </row>
    <row r="3335" spans="1:13" hidden="1">
      <c r="A3335" s="76" t="s">
        <v>7943</v>
      </c>
      <c r="B3335" s="536" t="s">
        <v>8107</v>
      </c>
      <c r="C3335" s="39"/>
      <c r="D3335" s="504" t="s">
        <v>8107</v>
      </c>
      <c r="E3335" s="39" t="s">
        <v>8108</v>
      </c>
      <c r="F3335" s="39"/>
      <c r="G3335" s="39" t="s">
        <v>2231</v>
      </c>
      <c r="H3335" s="76" t="s">
        <v>2439</v>
      </c>
      <c r="I3335" s="39"/>
      <c r="J3335" s="39"/>
      <c r="K3335" s="76">
        <v>71</v>
      </c>
      <c r="L3335" s="39" t="s">
        <v>7944</v>
      </c>
      <c r="M3335" s="39" t="s">
        <v>8109</v>
      </c>
    </row>
    <row r="3336" spans="1:13" hidden="1">
      <c r="A3336" s="76" t="s">
        <v>7943</v>
      </c>
      <c r="B3336" s="536"/>
      <c r="C3336" s="39"/>
      <c r="D3336" s="504"/>
      <c r="E3336" s="60" t="s">
        <v>8110</v>
      </c>
      <c r="F3336" s="39"/>
      <c r="G3336" s="39" t="s">
        <v>2231</v>
      </c>
      <c r="H3336" s="76" t="s">
        <v>2439</v>
      </c>
      <c r="I3336" s="39"/>
      <c r="J3336" s="39"/>
      <c r="K3336" s="76">
        <v>72</v>
      </c>
      <c r="L3336" s="39" t="s">
        <v>7944</v>
      </c>
      <c r="M3336" s="39" t="s">
        <v>8111</v>
      </c>
    </row>
    <row r="3337" spans="1:13" hidden="1">
      <c r="A3337" s="76" t="s">
        <v>7943</v>
      </c>
      <c r="B3337" s="536" t="s">
        <v>3500</v>
      </c>
      <c r="C3337" s="39"/>
      <c r="D3337" s="504" t="s">
        <v>3500</v>
      </c>
      <c r="E3337" s="39" t="s">
        <v>3501</v>
      </c>
      <c r="F3337" s="39"/>
      <c r="G3337" s="39" t="s">
        <v>2231</v>
      </c>
      <c r="H3337" s="76" t="s">
        <v>4482</v>
      </c>
      <c r="I3337" s="39"/>
      <c r="J3337" s="39"/>
      <c r="K3337" s="76">
        <v>73</v>
      </c>
      <c r="L3337" s="39" t="s">
        <v>7944</v>
      </c>
      <c r="M3337" s="39" t="s">
        <v>8112</v>
      </c>
    </row>
    <row r="3338" spans="1:13" hidden="1">
      <c r="A3338" s="76" t="s">
        <v>7943</v>
      </c>
      <c r="B3338" s="536" t="s">
        <v>8113</v>
      </c>
      <c r="C3338" s="39"/>
      <c r="D3338" s="504" t="s">
        <v>8113</v>
      </c>
      <c r="E3338" s="39" t="s">
        <v>8114</v>
      </c>
      <c r="F3338" s="39"/>
      <c r="G3338" s="39" t="s">
        <v>2228</v>
      </c>
      <c r="H3338" s="76">
        <v>3</v>
      </c>
      <c r="I3338" s="39"/>
      <c r="J3338" s="39"/>
      <c r="K3338" s="76">
        <v>74</v>
      </c>
      <c r="L3338" s="39" t="s">
        <v>7944</v>
      </c>
      <c r="M3338" s="39" t="s">
        <v>8115</v>
      </c>
    </row>
    <row r="3339" spans="1:13" hidden="1">
      <c r="A3339" s="76" t="s">
        <v>7943</v>
      </c>
      <c r="B3339" s="536" t="s">
        <v>8116</v>
      </c>
      <c r="C3339" s="39"/>
      <c r="D3339" s="504" t="s">
        <v>8116</v>
      </c>
      <c r="E3339" s="39" t="s">
        <v>8117</v>
      </c>
      <c r="F3339" s="39"/>
      <c r="G3339" s="39" t="s">
        <v>2202</v>
      </c>
      <c r="H3339" s="76">
        <v>1</v>
      </c>
      <c r="I3339" s="39"/>
      <c r="J3339" s="39"/>
      <c r="K3339" s="76">
        <v>75</v>
      </c>
      <c r="L3339" s="39" t="s">
        <v>7944</v>
      </c>
      <c r="M3339" s="39" t="s">
        <v>8118</v>
      </c>
    </row>
    <row r="3340" spans="1:13" hidden="1">
      <c r="A3340" s="76" t="s">
        <v>7943</v>
      </c>
      <c r="B3340" s="536" t="s">
        <v>4602</v>
      </c>
      <c r="C3340" s="39"/>
      <c r="D3340" s="504" t="s">
        <v>4602</v>
      </c>
      <c r="E3340" s="39" t="s">
        <v>8119</v>
      </c>
      <c r="F3340" s="39"/>
      <c r="G3340" s="39" t="s">
        <v>2455</v>
      </c>
      <c r="H3340" s="76">
        <v>9</v>
      </c>
      <c r="I3340" s="39"/>
      <c r="J3340" s="39"/>
      <c r="K3340" s="76">
        <v>76</v>
      </c>
      <c r="L3340" s="39" t="s">
        <v>7944</v>
      </c>
      <c r="M3340" s="39" t="s">
        <v>8120</v>
      </c>
    </row>
    <row r="3341" spans="1:13" hidden="1">
      <c r="A3341" s="76" t="s">
        <v>7943</v>
      </c>
      <c r="B3341" s="536" t="s">
        <v>1140</v>
      </c>
      <c r="C3341" s="39"/>
      <c r="D3341" s="504" t="s">
        <v>1140</v>
      </c>
      <c r="E3341" s="39" t="s">
        <v>665</v>
      </c>
      <c r="F3341" s="39"/>
      <c r="G3341" s="39" t="s">
        <v>2231</v>
      </c>
      <c r="H3341" s="76" t="s">
        <v>2439</v>
      </c>
      <c r="I3341" s="39"/>
      <c r="J3341" s="39"/>
      <c r="K3341" s="76">
        <v>77</v>
      </c>
      <c r="L3341" s="39" t="s">
        <v>7944</v>
      </c>
      <c r="M3341" s="39" t="s">
        <v>8121</v>
      </c>
    </row>
    <row r="3342" spans="1:13" hidden="1">
      <c r="A3342" s="76" t="s">
        <v>7943</v>
      </c>
      <c r="B3342" s="536" t="s">
        <v>1144</v>
      </c>
      <c r="C3342" s="39"/>
      <c r="D3342" s="504" t="s">
        <v>1144</v>
      </c>
      <c r="E3342" s="39" t="s">
        <v>669</v>
      </c>
      <c r="F3342" s="39"/>
      <c r="G3342" s="39" t="s">
        <v>2231</v>
      </c>
      <c r="H3342" s="76" t="s">
        <v>2439</v>
      </c>
      <c r="I3342" s="39"/>
      <c r="J3342" s="39"/>
      <c r="K3342" s="76">
        <v>78</v>
      </c>
      <c r="L3342" s="39" t="s">
        <v>7944</v>
      </c>
      <c r="M3342" s="39" t="s">
        <v>8122</v>
      </c>
    </row>
    <row r="3343" spans="1:13" hidden="1">
      <c r="A3343" s="76" t="s">
        <v>7943</v>
      </c>
      <c r="B3343" s="536" t="s">
        <v>3967</v>
      </c>
      <c r="C3343" s="39"/>
      <c r="D3343" s="504" t="s">
        <v>3967</v>
      </c>
      <c r="E3343" s="39" t="s">
        <v>3968</v>
      </c>
      <c r="F3343" s="39"/>
      <c r="G3343" s="39" t="s">
        <v>2455</v>
      </c>
      <c r="H3343" s="76">
        <v>9</v>
      </c>
      <c r="I3343" s="39"/>
      <c r="J3343" s="39"/>
      <c r="K3343" s="76">
        <v>79</v>
      </c>
      <c r="L3343" s="39" t="s">
        <v>7944</v>
      </c>
      <c r="M3343" s="39" t="s">
        <v>8123</v>
      </c>
    </row>
    <row r="3344" spans="1:13" hidden="1">
      <c r="A3344" s="76" t="s">
        <v>7943</v>
      </c>
      <c r="B3344" s="536" t="s">
        <v>8124</v>
      </c>
      <c r="C3344" s="39"/>
      <c r="D3344" s="504" t="s">
        <v>8124</v>
      </c>
      <c r="E3344" s="39" t="s">
        <v>8125</v>
      </c>
      <c r="F3344" s="39"/>
      <c r="G3344" s="39" t="s">
        <v>2202</v>
      </c>
      <c r="H3344" s="76">
        <v>4</v>
      </c>
      <c r="I3344" s="39"/>
      <c r="J3344" s="39"/>
      <c r="K3344" s="76">
        <v>80</v>
      </c>
      <c r="L3344" s="39" t="s">
        <v>7944</v>
      </c>
      <c r="M3344" s="39" t="s">
        <v>8126</v>
      </c>
    </row>
    <row r="3345" spans="1:13" hidden="1">
      <c r="A3345" s="76" t="s">
        <v>7943</v>
      </c>
      <c r="B3345" s="536" t="s">
        <v>8127</v>
      </c>
      <c r="C3345" s="39"/>
      <c r="D3345" s="504" t="s">
        <v>8127</v>
      </c>
      <c r="E3345" s="39" t="s">
        <v>8128</v>
      </c>
      <c r="F3345" s="39"/>
      <c r="G3345" s="39" t="s">
        <v>2202</v>
      </c>
      <c r="H3345" s="76">
        <v>2</v>
      </c>
      <c r="I3345" s="39"/>
      <c r="J3345" s="39"/>
      <c r="K3345" s="76">
        <v>81</v>
      </c>
      <c r="L3345" s="39" t="s">
        <v>7944</v>
      </c>
      <c r="M3345" s="39" t="s">
        <v>8129</v>
      </c>
    </row>
    <row r="3346" spans="1:13" hidden="1">
      <c r="A3346" s="76" t="s">
        <v>7943</v>
      </c>
      <c r="B3346" s="536" t="s">
        <v>8130</v>
      </c>
      <c r="C3346" s="39"/>
      <c r="D3346" s="504" t="s">
        <v>8130</v>
      </c>
      <c r="E3346" s="39" t="s">
        <v>8131</v>
      </c>
      <c r="F3346" s="39"/>
      <c r="G3346" s="39" t="s">
        <v>2202</v>
      </c>
      <c r="H3346" s="76">
        <v>2</v>
      </c>
      <c r="I3346" s="39"/>
      <c r="J3346" s="39"/>
      <c r="K3346" s="76">
        <v>82</v>
      </c>
      <c r="L3346" s="39" t="s">
        <v>7944</v>
      </c>
      <c r="M3346" s="39" t="s">
        <v>8132</v>
      </c>
    </row>
    <row r="3347" spans="1:13" hidden="1">
      <c r="A3347" s="76" t="s">
        <v>7943</v>
      </c>
      <c r="B3347" s="536"/>
      <c r="C3347" s="39"/>
      <c r="D3347" s="504"/>
      <c r="E3347" s="39" t="s">
        <v>4490</v>
      </c>
      <c r="F3347" s="39"/>
      <c r="G3347" s="39" t="s">
        <v>2231</v>
      </c>
      <c r="H3347" s="76" t="s">
        <v>4163</v>
      </c>
      <c r="I3347" s="39"/>
      <c r="J3347" s="39"/>
      <c r="K3347" s="76">
        <v>83</v>
      </c>
      <c r="L3347" s="39" t="s">
        <v>7944</v>
      </c>
      <c r="M3347" s="39" t="s">
        <v>8133</v>
      </c>
    </row>
    <row r="3348" spans="1:13" hidden="1">
      <c r="A3348" s="76" t="s">
        <v>7943</v>
      </c>
      <c r="B3348" s="536"/>
      <c r="C3348" s="39"/>
      <c r="D3348" s="504"/>
      <c r="E3348" s="39" t="s">
        <v>8134</v>
      </c>
      <c r="F3348" s="39"/>
      <c r="G3348" s="39" t="s">
        <v>2231</v>
      </c>
      <c r="H3348" s="76" t="s">
        <v>4163</v>
      </c>
      <c r="I3348" s="39"/>
      <c r="J3348" s="39"/>
      <c r="K3348" s="76">
        <v>84</v>
      </c>
      <c r="L3348" s="39" t="s">
        <v>7944</v>
      </c>
      <c r="M3348" s="39" t="s">
        <v>8135</v>
      </c>
    </row>
    <row r="3349" spans="1:13" hidden="1">
      <c r="A3349" s="76" t="s">
        <v>7943</v>
      </c>
      <c r="B3349" s="536" t="s">
        <v>8136</v>
      </c>
      <c r="C3349" s="39"/>
      <c r="D3349" s="504" t="s">
        <v>8136</v>
      </c>
      <c r="E3349" s="39" t="s">
        <v>8137</v>
      </c>
      <c r="F3349" s="39"/>
      <c r="G3349" s="39" t="s">
        <v>2231</v>
      </c>
      <c r="H3349" s="76" t="s">
        <v>2439</v>
      </c>
      <c r="I3349" s="39"/>
      <c r="J3349" s="39"/>
      <c r="K3349" s="76">
        <v>85</v>
      </c>
      <c r="L3349" s="39" t="s">
        <v>7944</v>
      </c>
      <c r="M3349" s="39" t="s">
        <v>8138</v>
      </c>
    </row>
    <row r="3350" spans="1:13" hidden="1">
      <c r="A3350" s="76" t="s">
        <v>7943</v>
      </c>
      <c r="B3350" s="536" t="s">
        <v>3754</v>
      </c>
      <c r="C3350" s="39"/>
      <c r="D3350" s="504" t="s">
        <v>3754</v>
      </c>
      <c r="E3350" s="39" t="s">
        <v>3755</v>
      </c>
      <c r="F3350" s="39"/>
      <c r="G3350" s="39" t="s">
        <v>2202</v>
      </c>
      <c r="H3350" s="76">
        <v>1</v>
      </c>
      <c r="I3350" s="39"/>
      <c r="J3350" s="39"/>
      <c r="K3350" s="76">
        <v>86</v>
      </c>
      <c r="L3350" s="39" t="s">
        <v>7944</v>
      </c>
      <c r="M3350" s="39" t="s">
        <v>8139</v>
      </c>
    </row>
    <row r="3351" spans="1:13" hidden="1">
      <c r="A3351" s="76" t="s">
        <v>7943</v>
      </c>
      <c r="B3351" s="536"/>
      <c r="C3351" s="39"/>
      <c r="D3351" s="504"/>
      <c r="E3351" s="39" t="s">
        <v>8140</v>
      </c>
      <c r="F3351" s="39"/>
      <c r="G3351" s="39" t="s">
        <v>2228</v>
      </c>
      <c r="H3351" s="76">
        <v>2</v>
      </c>
      <c r="I3351" s="39"/>
      <c r="J3351" s="39"/>
      <c r="K3351" s="76">
        <v>87</v>
      </c>
      <c r="L3351" s="39" t="s">
        <v>7944</v>
      </c>
      <c r="M3351" s="39" t="s">
        <v>8141</v>
      </c>
    </row>
    <row r="3352" spans="1:13" hidden="1">
      <c r="A3352" s="76" t="s">
        <v>7943</v>
      </c>
      <c r="B3352" s="536" t="s">
        <v>8142</v>
      </c>
      <c r="C3352" s="39"/>
      <c r="D3352" s="504" t="s">
        <v>8142</v>
      </c>
      <c r="E3352" s="39" t="s">
        <v>8143</v>
      </c>
      <c r="F3352" s="39"/>
      <c r="G3352" s="39" t="s">
        <v>2228</v>
      </c>
      <c r="H3352" s="76">
        <v>2</v>
      </c>
      <c r="I3352" s="39"/>
      <c r="J3352" s="39"/>
      <c r="K3352" s="76">
        <v>88</v>
      </c>
      <c r="L3352" s="39" t="s">
        <v>7944</v>
      </c>
      <c r="M3352" s="39" t="s">
        <v>8144</v>
      </c>
    </row>
    <row r="3353" spans="1:13" hidden="1">
      <c r="A3353" s="76" t="s">
        <v>7943</v>
      </c>
      <c r="B3353" s="536" t="s">
        <v>8145</v>
      </c>
      <c r="C3353" s="39"/>
      <c r="D3353" s="504" t="s">
        <v>8145</v>
      </c>
      <c r="E3353" s="39" t="s">
        <v>8146</v>
      </c>
      <c r="F3353" s="39"/>
      <c r="G3353" s="39" t="s">
        <v>2228</v>
      </c>
      <c r="H3353" s="76">
        <v>2</v>
      </c>
      <c r="I3353" s="39"/>
      <c r="J3353" s="39"/>
      <c r="K3353" s="76">
        <v>89</v>
      </c>
      <c r="L3353" s="39" t="s">
        <v>7944</v>
      </c>
      <c r="M3353" s="39" t="s">
        <v>8147</v>
      </c>
    </row>
    <row r="3354" spans="1:13" hidden="1">
      <c r="A3354" s="76" t="s">
        <v>7943</v>
      </c>
      <c r="B3354" s="536" t="s">
        <v>8148</v>
      </c>
      <c r="C3354" s="39"/>
      <c r="D3354" s="504" t="s">
        <v>8148</v>
      </c>
      <c r="E3354" s="39" t="s">
        <v>8149</v>
      </c>
      <c r="F3354" s="39"/>
      <c r="G3354" s="39" t="s">
        <v>2228</v>
      </c>
      <c r="H3354" s="76">
        <v>2</v>
      </c>
      <c r="I3354" s="39"/>
      <c r="J3354" s="39"/>
      <c r="K3354" s="76">
        <v>90</v>
      </c>
      <c r="L3354" s="39" t="s">
        <v>7944</v>
      </c>
      <c r="M3354" s="39" t="s">
        <v>8150</v>
      </c>
    </row>
    <row r="3355" spans="1:13" hidden="1">
      <c r="A3355" s="76" t="s">
        <v>7943</v>
      </c>
      <c r="B3355" s="536" t="s">
        <v>8151</v>
      </c>
      <c r="C3355" s="39"/>
      <c r="D3355" s="504" t="s">
        <v>8151</v>
      </c>
      <c r="E3355" s="39" t="s">
        <v>8152</v>
      </c>
      <c r="F3355" s="39"/>
      <c r="G3355" s="39" t="s">
        <v>2228</v>
      </c>
      <c r="H3355" s="76">
        <v>2</v>
      </c>
      <c r="I3355" s="39"/>
      <c r="J3355" s="39"/>
      <c r="K3355" s="76">
        <v>91</v>
      </c>
      <c r="L3355" s="39" t="s">
        <v>7944</v>
      </c>
      <c r="M3355" s="39" t="s">
        <v>8153</v>
      </c>
    </row>
    <row r="3356" spans="1:13" hidden="1">
      <c r="A3356" s="76" t="s">
        <v>7943</v>
      </c>
      <c r="B3356" s="536" t="s">
        <v>8154</v>
      </c>
      <c r="C3356" s="39"/>
      <c r="D3356" s="504" t="s">
        <v>8154</v>
      </c>
      <c r="E3356" s="39" t="s">
        <v>8155</v>
      </c>
      <c r="F3356" s="39"/>
      <c r="G3356" s="39" t="s">
        <v>2228</v>
      </c>
      <c r="H3356" s="76">
        <v>2</v>
      </c>
      <c r="I3356" s="39"/>
      <c r="J3356" s="39"/>
      <c r="K3356" s="76">
        <v>92</v>
      </c>
      <c r="L3356" s="39" t="s">
        <v>7944</v>
      </c>
      <c r="M3356" s="39" t="s">
        <v>8156</v>
      </c>
    </row>
    <row r="3357" spans="1:13" hidden="1">
      <c r="A3357" s="76" t="s">
        <v>7943</v>
      </c>
      <c r="B3357" s="536" t="s">
        <v>8157</v>
      </c>
      <c r="C3357" s="39"/>
      <c r="D3357" s="504" t="s">
        <v>8157</v>
      </c>
      <c r="E3357" s="39" t="s">
        <v>8158</v>
      </c>
      <c r="F3357" s="39"/>
      <c r="G3357" s="39" t="s">
        <v>2228</v>
      </c>
      <c r="H3357" s="76">
        <v>2</v>
      </c>
      <c r="I3357" s="39"/>
      <c r="J3357" s="39"/>
      <c r="K3357" s="76">
        <v>93</v>
      </c>
      <c r="L3357" s="39" t="s">
        <v>7944</v>
      </c>
      <c r="M3357" s="39" t="s">
        <v>8159</v>
      </c>
    </row>
    <row r="3358" spans="1:13" hidden="1">
      <c r="A3358" s="76" t="s">
        <v>7943</v>
      </c>
      <c r="B3358" s="536" t="s">
        <v>8160</v>
      </c>
      <c r="C3358" s="39"/>
      <c r="D3358" s="504" t="s">
        <v>8160</v>
      </c>
      <c r="E3358" s="39" t="s">
        <v>8161</v>
      </c>
      <c r="F3358" s="39"/>
      <c r="G3358" s="39" t="s">
        <v>2228</v>
      </c>
      <c r="H3358" s="76">
        <v>2</v>
      </c>
      <c r="I3358" s="39"/>
      <c r="J3358" s="39"/>
      <c r="K3358" s="76">
        <v>94</v>
      </c>
      <c r="L3358" s="39" t="s">
        <v>7944</v>
      </c>
      <c r="M3358" s="39" t="s">
        <v>8162</v>
      </c>
    </row>
    <row r="3359" spans="1:13" hidden="1">
      <c r="A3359" s="76" t="s">
        <v>7943</v>
      </c>
      <c r="B3359" s="536" t="s">
        <v>8163</v>
      </c>
      <c r="C3359" s="39"/>
      <c r="D3359" s="504" t="s">
        <v>8163</v>
      </c>
      <c r="E3359" s="39" t="s">
        <v>8164</v>
      </c>
      <c r="F3359" s="39"/>
      <c r="G3359" s="39" t="s">
        <v>2228</v>
      </c>
      <c r="H3359" s="76">
        <v>2</v>
      </c>
      <c r="I3359" s="39"/>
      <c r="J3359" s="39"/>
      <c r="K3359" s="76">
        <v>95</v>
      </c>
      <c r="L3359" s="39" t="s">
        <v>7944</v>
      </c>
      <c r="M3359" s="39" t="s">
        <v>8165</v>
      </c>
    </row>
    <row r="3360" spans="1:13" hidden="1">
      <c r="A3360" s="76" t="s">
        <v>7943</v>
      </c>
      <c r="B3360" s="536"/>
      <c r="C3360" s="39"/>
      <c r="D3360" s="504"/>
      <c r="E3360" s="60" t="s">
        <v>8166</v>
      </c>
      <c r="F3360" s="39"/>
      <c r="G3360" s="39" t="s">
        <v>2228</v>
      </c>
      <c r="H3360" s="76">
        <v>2</v>
      </c>
      <c r="I3360" s="39"/>
      <c r="J3360" s="39"/>
      <c r="K3360" s="76">
        <v>96</v>
      </c>
      <c r="L3360" s="39" t="s">
        <v>7944</v>
      </c>
      <c r="M3360" s="39" t="s">
        <v>8167</v>
      </c>
    </row>
    <row r="3361" spans="1:13" hidden="1">
      <c r="A3361" s="76" t="s">
        <v>7943</v>
      </c>
      <c r="B3361" s="536" t="s">
        <v>8168</v>
      </c>
      <c r="C3361" s="39"/>
      <c r="D3361" s="504" t="s">
        <v>8168</v>
      </c>
      <c r="E3361" s="39" t="s">
        <v>8169</v>
      </c>
      <c r="F3361" s="39"/>
      <c r="G3361" s="39" t="s">
        <v>2202</v>
      </c>
      <c r="H3361" s="76">
        <v>1</v>
      </c>
      <c r="I3361" s="39"/>
      <c r="J3361" s="39"/>
      <c r="K3361" s="76">
        <v>97</v>
      </c>
      <c r="L3361" s="39" t="s">
        <v>7944</v>
      </c>
      <c r="M3361" s="39" t="s">
        <v>8170</v>
      </c>
    </row>
    <row r="3362" spans="1:13" hidden="1">
      <c r="A3362" s="76" t="s">
        <v>7943</v>
      </c>
      <c r="B3362" s="536" t="s">
        <v>8171</v>
      </c>
      <c r="C3362" s="39"/>
      <c r="D3362" s="504" t="s">
        <v>8171</v>
      </c>
      <c r="E3362" s="39" t="s">
        <v>8172</v>
      </c>
      <c r="F3362" s="39"/>
      <c r="G3362" s="39" t="s">
        <v>2202</v>
      </c>
      <c r="H3362" s="76">
        <v>1</v>
      </c>
      <c r="I3362" s="39"/>
      <c r="J3362" s="39"/>
      <c r="K3362" s="76">
        <v>98</v>
      </c>
      <c r="L3362" s="39" t="s">
        <v>7944</v>
      </c>
      <c r="M3362" s="39" t="s">
        <v>8173</v>
      </c>
    </row>
    <row r="3363" spans="1:13" hidden="1">
      <c r="A3363" s="76" t="s">
        <v>7943</v>
      </c>
      <c r="B3363" s="536" t="s">
        <v>8174</v>
      </c>
      <c r="C3363" s="39"/>
      <c r="D3363" s="504" t="s">
        <v>8174</v>
      </c>
      <c r="E3363" s="39" t="s">
        <v>8175</v>
      </c>
      <c r="F3363" s="39"/>
      <c r="G3363" s="39" t="s">
        <v>2202</v>
      </c>
      <c r="H3363" s="76">
        <v>1</v>
      </c>
      <c r="I3363" s="39"/>
      <c r="J3363" s="39"/>
      <c r="K3363" s="76">
        <v>99</v>
      </c>
      <c r="L3363" s="39" t="s">
        <v>7944</v>
      </c>
      <c r="M3363" s="39" t="s">
        <v>8176</v>
      </c>
    </row>
    <row r="3364" spans="1:13" hidden="1">
      <c r="A3364" s="76" t="s">
        <v>7943</v>
      </c>
      <c r="B3364" s="536" t="s">
        <v>8177</v>
      </c>
      <c r="C3364" s="39"/>
      <c r="D3364" s="504" t="s">
        <v>8177</v>
      </c>
      <c r="E3364" s="39" t="s">
        <v>8178</v>
      </c>
      <c r="F3364" s="39"/>
      <c r="G3364" s="39" t="s">
        <v>2202</v>
      </c>
      <c r="H3364" s="76">
        <v>1</v>
      </c>
      <c r="I3364" s="39"/>
      <c r="J3364" s="39"/>
      <c r="K3364" s="76">
        <v>100</v>
      </c>
      <c r="L3364" s="39" t="s">
        <v>7944</v>
      </c>
      <c r="M3364" s="39" t="s">
        <v>8179</v>
      </c>
    </row>
    <row r="3365" spans="1:13" hidden="1">
      <c r="A3365" s="76" t="s">
        <v>7943</v>
      </c>
      <c r="B3365" s="536" t="s">
        <v>8180</v>
      </c>
      <c r="C3365" s="39"/>
      <c r="D3365" s="504" t="s">
        <v>8180</v>
      </c>
      <c r="E3365" s="39" t="s">
        <v>8181</v>
      </c>
      <c r="F3365" s="39"/>
      <c r="G3365" s="39" t="s">
        <v>2202</v>
      </c>
      <c r="H3365" s="76">
        <v>1</v>
      </c>
      <c r="I3365" s="39"/>
      <c r="J3365" s="39"/>
      <c r="K3365" s="76">
        <v>101</v>
      </c>
      <c r="L3365" s="39" t="s">
        <v>7944</v>
      </c>
      <c r="M3365" s="39" t="s">
        <v>8182</v>
      </c>
    </row>
    <row r="3366" spans="1:13" hidden="1">
      <c r="A3366" s="76" t="s">
        <v>7943</v>
      </c>
      <c r="B3366" s="536" t="s">
        <v>8183</v>
      </c>
      <c r="C3366" s="39"/>
      <c r="D3366" s="504" t="s">
        <v>8183</v>
      </c>
      <c r="E3366" s="39" t="s">
        <v>8184</v>
      </c>
      <c r="F3366" s="39"/>
      <c r="G3366" s="39" t="s">
        <v>2202</v>
      </c>
      <c r="H3366" s="76">
        <v>1</v>
      </c>
      <c r="I3366" s="39"/>
      <c r="J3366" s="39"/>
      <c r="K3366" s="76">
        <v>102</v>
      </c>
      <c r="L3366" s="39" t="s">
        <v>7944</v>
      </c>
      <c r="M3366" s="39" t="s">
        <v>8185</v>
      </c>
    </row>
    <row r="3367" spans="1:13" hidden="1">
      <c r="A3367" s="76" t="s">
        <v>7943</v>
      </c>
      <c r="B3367" s="536" t="s">
        <v>8186</v>
      </c>
      <c r="C3367" s="39"/>
      <c r="D3367" s="504" t="s">
        <v>8186</v>
      </c>
      <c r="E3367" s="39" t="s">
        <v>8187</v>
      </c>
      <c r="F3367" s="39"/>
      <c r="G3367" s="39" t="s">
        <v>2202</v>
      </c>
      <c r="H3367" s="76">
        <v>1</v>
      </c>
      <c r="I3367" s="39"/>
      <c r="J3367" s="39"/>
      <c r="K3367" s="76">
        <v>103</v>
      </c>
      <c r="L3367" s="39" t="s">
        <v>7944</v>
      </c>
      <c r="M3367" s="39" t="s">
        <v>8188</v>
      </c>
    </row>
    <row r="3368" spans="1:13" hidden="1">
      <c r="A3368" s="76" t="s">
        <v>7943</v>
      </c>
      <c r="B3368" s="536" t="s">
        <v>8189</v>
      </c>
      <c r="C3368" s="39"/>
      <c r="D3368" s="504" t="s">
        <v>8189</v>
      </c>
      <c r="E3368" s="39" t="s">
        <v>8190</v>
      </c>
      <c r="F3368" s="39"/>
      <c r="G3368" s="39" t="s">
        <v>2202</v>
      </c>
      <c r="H3368" s="76">
        <v>1</v>
      </c>
      <c r="I3368" s="39"/>
      <c r="J3368" s="39"/>
      <c r="K3368" s="76">
        <v>104</v>
      </c>
      <c r="L3368" s="39" t="s">
        <v>7944</v>
      </c>
      <c r="M3368" s="39" t="s">
        <v>8191</v>
      </c>
    </row>
    <row r="3369" spans="1:13" hidden="1">
      <c r="A3369" s="76" t="s">
        <v>7943</v>
      </c>
      <c r="B3369" s="536" t="s">
        <v>8192</v>
      </c>
      <c r="C3369" s="39"/>
      <c r="D3369" s="504" t="s">
        <v>8192</v>
      </c>
      <c r="E3369" s="39" t="s">
        <v>8193</v>
      </c>
      <c r="F3369" s="39"/>
      <c r="G3369" s="39" t="s">
        <v>2202</v>
      </c>
      <c r="H3369" s="76">
        <v>1</v>
      </c>
      <c r="I3369" s="39"/>
      <c r="J3369" s="39"/>
      <c r="K3369" s="76">
        <v>105</v>
      </c>
      <c r="L3369" s="39" t="s">
        <v>7944</v>
      </c>
      <c r="M3369" s="39" t="s">
        <v>8194</v>
      </c>
    </row>
    <row r="3370" spans="1:13" hidden="1">
      <c r="A3370" s="76" t="s">
        <v>7943</v>
      </c>
      <c r="B3370" s="536" t="s">
        <v>8195</v>
      </c>
      <c r="C3370" s="39"/>
      <c r="D3370" s="504" t="s">
        <v>8195</v>
      </c>
      <c r="E3370" s="39" t="s">
        <v>8196</v>
      </c>
      <c r="F3370" s="39"/>
      <c r="G3370" s="39" t="s">
        <v>2202</v>
      </c>
      <c r="H3370" s="76">
        <v>1</v>
      </c>
      <c r="I3370" s="39"/>
      <c r="J3370" s="39"/>
      <c r="K3370" s="76">
        <v>106</v>
      </c>
      <c r="L3370" s="39" t="s">
        <v>7944</v>
      </c>
      <c r="M3370" s="39" t="s">
        <v>8197</v>
      </c>
    </row>
    <row r="3371" spans="1:13" hidden="1">
      <c r="A3371" s="76" t="s">
        <v>7943</v>
      </c>
      <c r="B3371" s="536" t="s">
        <v>8198</v>
      </c>
      <c r="C3371" s="39"/>
      <c r="D3371" s="504" t="s">
        <v>8198</v>
      </c>
      <c r="E3371" s="39" t="s">
        <v>8199</v>
      </c>
      <c r="F3371" s="39"/>
      <c r="G3371" s="39" t="s">
        <v>2202</v>
      </c>
      <c r="H3371" s="76">
        <v>1</v>
      </c>
      <c r="I3371" s="39"/>
      <c r="J3371" s="39"/>
      <c r="K3371" s="76">
        <v>107</v>
      </c>
      <c r="L3371" s="39" t="s">
        <v>7944</v>
      </c>
      <c r="M3371" s="39" t="s">
        <v>8200</v>
      </c>
    </row>
    <row r="3372" spans="1:13" hidden="1">
      <c r="A3372" s="76" t="s">
        <v>7943</v>
      </c>
      <c r="B3372" s="536" t="s">
        <v>8201</v>
      </c>
      <c r="C3372" s="39"/>
      <c r="D3372" s="504" t="s">
        <v>8201</v>
      </c>
      <c r="E3372" s="39" t="s">
        <v>8202</v>
      </c>
      <c r="F3372" s="39"/>
      <c r="G3372" s="39" t="s">
        <v>2202</v>
      </c>
      <c r="H3372" s="76">
        <v>1</v>
      </c>
      <c r="I3372" s="39"/>
      <c r="J3372" s="39"/>
      <c r="K3372" s="76">
        <v>108</v>
      </c>
      <c r="L3372" s="39" t="s">
        <v>7944</v>
      </c>
      <c r="M3372" s="39" t="s">
        <v>8203</v>
      </c>
    </row>
    <row r="3373" spans="1:13" hidden="1">
      <c r="A3373" s="76" t="s">
        <v>7943</v>
      </c>
      <c r="B3373" s="536" t="s">
        <v>8204</v>
      </c>
      <c r="C3373" s="39"/>
      <c r="D3373" s="504" t="s">
        <v>8204</v>
      </c>
      <c r="E3373" s="39" t="s">
        <v>8205</v>
      </c>
      <c r="F3373" s="39"/>
      <c r="G3373" s="39" t="s">
        <v>2202</v>
      </c>
      <c r="H3373" s="76">
        <v>1</v>
      </c>
      <c r="I3373" s="39"/>
      <c r="J3373" s="39"/>
      <c r="K3373" s="76">
        <v>109</v>
      </c>
      <c r="L3373" s="39" t="s">
        <v>7944</v>
      </c>
      <c r="M3373" s="39" t="s">
        <v>8206</v>
      </c>
    </row>
    <row r="3374" spans="1:13" hidden="1">
      <c r="A3374" s="76" t="s">
        <v>7943</v>
      </c>
      <c r="B3374" s="536" t="s">
        <v>8207</v>
      </c>
      <c r="C3374" s="39"/>
      <c r="D3374" s="504" t="s">
        <v>8207</v>
      </c>
      <c r="E3374" s="39" t="s">
        <v>8208</v>
      </c>
      <c r="F3374" s="39"/>
      <c r="G3374" s="39" t="s">
        <v>2202</v>
      </c>
      <c r="H3374" s="76">
        <v>1</v>
      </c>
      <c r="I3374" s="39"/>
      <c r="J3374" s="39"/>
      <c r="K3374" s="76">
        <v>110</v>
      </c>
      <c r="L3374" s="39" t="s">
        <v>7944</v>
      </c>
      <c r="M3374" s="39" t="s">
        <v>8209</v>
      </c>
    </row>
    <row r="3375" spans="1:13" hidden="1">
      <c r="A3375" s="76" t="s">
        <v>7943</v>
      </c>
      <c r="B3375" s="536" t="s">
        <v>8210</v>
      </c>
      <c r="C3375" s="39"/>
      <c r="D3375" s="504" t="s">
        <v>8210</v>
      </c>
      <c r="E3375" s="39" t="s">
        <v>8211</v>
      </c>
      <c r="F3375" s="39"/>
      <c r="G3375" s="39" t="s">
        <v>2202</v>
      </c>
      <c r="H3375" s="76">
        <v>1</v>
      </c>
      <c r="I3375" s="39"/>
      <c r="J3375" s="39"/>
      <c r="K3375" s="76">
        <v>111</v>
      </c>
      <c r="L3375" s="39" t="s">
        <v>7944</v>
      </c>
      <c r="M3375" s="39" t="s">
        <v>8212</v>
      </c>
    </row>
    <row r="3376" spans="1:13" hidden="1">
      <c r="A3376" s="76" t="s">
        <v>7943</v>
      </c>
      <c r="B3376" s="536" t="s">
        <v>8213</v>
      </c>
      <c r="C3376" s="39"/>
      <c r="D3376" s="504" t="s">
        <v>8213</v>
      </c>
      <c r="E3376" s="39" t="s">
        <v>8214</v>
      </c>
      <c r="F3376" s="39"/>
      <c r="G3376" s="39" t="s">
        <v>2202</v>
      </c>
      <c r="H3376" s="76">
        <v>1</v>
      </c>
      <c r="I3376" s="39"/>
      <c r="J3376" s="39"/>
      <c r="K3376" s="76">
        <v>112</v>
      </c>
      <c r="L3376" s="39" t="s">
        <v>7944</v>
      </c>
      <c r="M3376" s="39" t="s">
        <v>8215</v>
      </c>
    </row>
    <row r="3377" spans="1:13" hidden="1">
      <c r="A3377" s="76" t="s">
        <v>7943</v>
      </c>
      <c r="B3377" s="536" t="s">
        <v>8216</v>
      </c>
      <c r="C3377" s="39"/>
      <c r="D3377" s="504" t="s">
        <v>8216</v>
      </c>
      <c r="E3377" s="39" t="s">
        <v>8217</v>
      </c>
      <c r="F3377" s="39"/>
      <c r="G3377" s="39" t="s">
        <v>2202</v>
      </c>
      <c r="H3377" s="76">
        <v>1</v>
      </c>
      <c r="I3377" s="39"/>
      <c r="J3377" s="39"/>
      <c r="K3377" s="76">
        <v>113</v>
      </c>
      <c r="L3377" s="39" t="s">
        <v>7944</v>
      </c>
      <c r="M3377" s="39" t="s">
        <v>8218</v>
      </c>
    </row>
    <row r="3378" spans="1:13" hidden="1">
      <c r="A3378" s="76" t="s">
        <v>7943</v>
      </c>
      <c r="B3378" s="536" t="s">
        <v>8219</v>
      </c>
      <c r="C3378" s="39"/>
      <c r="D3378" s="504" t="s">
        <v>8219</v>
      </c>
      <c r="E3378" s="39" t="s">
        <v>8220</v>
      </c>
      <c r="F3378" s="39"/>
      <c r="G3378" s="39" t="s">
        <v>2202</v>
      </c>
      <c r="H3378" s="76">
        <v>1</v>
      </c>
      <c r="I3378" s="39"/>
      <c r="J3378" s="39"/>
      <c r="K3378" s="76">
        <v>114</v>
      </c>
      <c r="L3378" s="39" t="s">
        <v>7944</v>
      </c>
      <c r="M3378" s="39" t="s">
        <v>8221</v>
      </c>
    </row>
    <row r="3379" spans="1:13" hidden="1">
      <c r="A3379" s="76" t="s">
        <v>7943</v>
      </c>
      <c r="B3379" s="536" t="s">
        <v>8222</v>
      </c>
      <c r="C3379" s="39"/>
      <c r="D3379" s="504" t="s">
        <v>8222</v>
      </c>
      <c r="E3379" s="39" t="s">
        <v>8223</v>
      </c>
      <c r="F3379" s="39"/>
      <c r="G3379" s="39" t="s">
        <v>2202</v>
      </c>
      <c r="H3379" s="76">
        <v>1</v>
      </c>
      <c r="I3379" s="39"/>
      <c r="J3379" s="39"/>
      <c r="K3379" s="76">
        <v>115</v>
      </c>
      <c r="L3379" s="39" t="s">
        <v>7944</v>
      </c>
      <c r="M3379" s="39" t="s">
        <v>8224</v>
      </c>
    </row>
    <row r="3380" spans="1:13" hidden="1">
      <c r="A3380" s="76" t="s">
        <v>7943</v>
      </c>
      <c r="B3380" s="536" t="s">
        <v>8225</v>
      </c>
      <c r="C3380" s="39"/>
      <c r="D3380" s="504" t="s">
        <v>8225</v>
      </c>
      <c r="E3380" s="39" t="s">
        <v>8226</v>
      </c>
      <c r="F3380" s="39"/>
      <c r="G3380" s="39" t="s">
        <v>2202</v>
      </c>
      <c r="H3380" s="76">
        <v>1</v>
      </c>
      <c r="I3380" s="39"/>
      <c r="J3380" s="39"/>
      <c r="K3380" s="76">
        <v>116</v>
      </c>
      <c r="L3380" s="39" t="s">
        <v>7944</v>
      </c>
      <c r="M3380" s="39" t="s">
        <v>8227</v>
      </c>
    </row>
    <row r="3381" spans="1:13" hidden="1">
      <c r="A3381" s="76" t="s">
        <v>7943</v>
      </c>
      <c r="B3381" s="536" t="s">
        <v>8228</v>
      </c>
      <c r="C3381" s="39"/>
      <c r="D3381" s="504" t="s">
        <v>8228</v>
      </c>
      <c r="E3381" s="39" t="s">
        <v>8229</v>
      </c>
      <c r="F3381" s="39"/>
      <c r="G3381" s="39" t="s">
        <v>2202</v>
      </c>
      <c r="H3381" s="76">
        <v>1</v>
      </c>
      <c r="I3381" s="39"/>
      <c r="J3381" s="39"/>
      <c r="K3381" s="76">
        <v>117</v>
      </c>
      <c r="L3381" s="39" t="s">
        <v>7944</v>
      </c>
      <c r="M3381" s="39" t="s">
        <v>8230</v>
      </c>
    </row>
    <row r="3382" spans="1:13" hidden="1">
      <c r="A3382" s="76" t="s">
        <v>7943</v>
      </c>
      <c r="B3382" s="536" t="s">
        <v>8231</v>
      </c>
      <c r="C3382" s="39"/>
      <c r="D3382" s="504" t="s">
        <v>8231</v>
      </c>
      <c r="E3382" s="39" t="s">
        <v>8232</v>
      </c>
      <c r="F3382" s="39"/>
      <c r="G3382" s="39" t="s">
        <v>2202</v>
      </c>
      <c r="H3382" s="76">
        <v>1</v>
      </c>
      <c r="I3382" s="39"/>
      <c r="J3382" s="39"/>
      <c r="K3382" s="76">
        <v>118</v>
      </c>
      <c r="L3382" s="39" t="s">
        <v>7944</v>
      </c>
      <c r="M3382" s="39" t="s">
        <v>8233</v>
      </c>
    </row>
    <row r="3383" spans="1:13" hidden="1">
      <c r="A3383" s="76" t="s">
        <v>7943</v>
      </c>
      <c r="B3383" s="536" t="s">
        <v>8234</v>
      </c>
      <c r="C3383" s="39"/>
      <c r="D3383" s="504" t="s">
        <v>8234</v>
      </c>
      <c r="E3383" s="39" t="s">
        <v>8235</v>
      </c>
      <c r="F3383" s="39"/>
      <c r="G3383" s="39" t="s">
        <v>2202</v>
      </c>
      <c r="H3383" s="76">
        <v>1</v>
      </c>
      <c r="I3383" s="39"/>
      <c r="J3383" s="39"/>
      <c r="K3383" s="76">
        <v>119</v>
      </c>
      <c r="L3383" s="39" t="s">
        <v>7944</v>
      </c>
      <c r="M3383" s="39" t="s">
        <v>8236</v>
      </c>
    </row>
    <row r="3384" spans="1:13" hidden="1">
      <c r="A3384" s="76" t="s">
        <v>7943</v>
      </c>
      <c r="B3384" s="536" t="s">
        <v>8237</v>
      </c>
      <c r="C3384" s="39"/>
      <c r="D3384" s="504" t="s">
        <v>8237</v>
      </c>
      <c r="E3384" s="39" t="s">
        <v>8238</v>
      </c>
      <c r="F3384" s="39"/>
      <c r="G3384" s="39" t="s">
        <v>2202</v>
      </c>
      <c r="H3384" s="76">
        <v>1</v>
      </c>
      <c r="I3384" s="39"/>
      <c r="J3384" s="39"/>
      <c r="K3384" s="76">
        <v>120</v>
      </c>
      <c r="L3384" s="39" t="s">
        <v>7944</v>
      </c>
      <c r="M3384" s="39" t="s">
        <v>8239</v>
      </c>
    </row>
    <row r="3385" spans="1:13" hidden="1">
      <c r="A3385" s="76" t="s">
        <v>7943</v>
      </c>
      <c r="B3385" s="536"/>
      <c r="C3385" s="39"/>
      <c r="D3385" s="504"/>
      <c r="E3385" s="39" t="s">
        <v>8240</v>
      </c>
      <c r="F3385" s="39"/>
      <c r="G3385" s="39" t="s">
        <v>2231</v>
      </c>
      <c r="H3385" s="76" t="s">
        <v>2321</v>
      </c>
      <c r="I3385" s="39"/>
      <c r="J3385" s="39"/>
      <c r="K3385" s="76">
        <v>121</v>
      </c>
      <c r="L3385" s="39" t="s">
        <v>7944</v>
      </c>
      <c r="M3385" s="39" t="s">
        <v>8241</v>
      </c>
    </row>
    <row r="3386" spans="1:13" hidden="1">
      <c r="A3386" s="76" t="s">
        <v>7943</v>
      </c>
      <c r="B3386" s="536" t="s">
        <v>8242</v>
      </c>
      <c r="C3386" s="39"/>
      <c r="D3386" s="504" t="s">
        <v>8242</v>
      </c>
      <c r="E3386" s="39" t="s">
        <v>8243</v>
      </c>
      <c r="F3386" s="39"/>
      <c r="G3386" s="39" t="s">
        <v>2202</v>
      </c>
      <c r="H3386" s="76">
        <v>1</v>
      </c>
      <c r="I3386" s="39"/>
      <c r="J3386" s="39"/>
      <c r="K3386" s="76">
        <v>122</v>
      </c>
      <c r="L3386" s="39" t="s">
        <v>7944</v>
      </c>
      <c r="M3386" s="39" t="s">
        <v>8244</v>
      </c>
    </row>
    <row r="3387" spans="1:13" hidden="1">
      <c r="A3387" s="76" t="s">
        <v>7943</v>
      </c>
      <c r="B3387" s="536" t="s">
        <v>8245</v>
      </c>
      <c r="C3387" s="39"/>
      <c r="D3387" s="504" t="s">
        <v>8245</v>
      </c>
      <c r="E3387" s="39" t="s">
        <v>8246</v>
      </c>
      <c r="F3387" s="39"/>
      <c r="G3387" s="39" t="s">
        <v>2202</v>
      </c>
      <c r="H3387" s="76">
        <v>1</v>
      </c>
      <c r="I3387" s="39"/>
      <c r="J3387" s="39"/>
      <c r="K3387" s="76">
        <v>123</v>
      </c>
      <c r="L3387" s="39" t="s">
        <v>7944</v>
      </c>
      <c r="M3387" s="39" t="s">
        <v>8247</v>
      </c>
    </row>
    <row r="3388" spans="1:13" hidden="1">
      <c r="A3388" s="76" t="s">
        <v>7943</v>
      </c>
      <c r="B3388" s="536" t="s">
        <v>6971</v>
      </c>
      <c r="C3388" s="39"/>
      <c r="D3388" s="504" t="s">
        <v>6971</v>
      </c>
      <c r="E3388" s="39" t="s">
        <v>6972</v>
      </c>
      <c r="F3388" s="39"/>
      <c r="G3388" s="39" t="s">
        <v>2231</v>
      </c>
      <c r="H3388" s="76" t="s">
        <v>2386</v>
      </c>
      <c r="I3388" s="39"/>
      <c r="J3388" s="39"/>
      <c r="K3388" s="76">
        <v>124</v>
      </c>
      <c r="L3388" s="39" t="s">
        <v>7944</v>
      </c>
      <c r="M3388" s="39" t="s">
        <v>8248</v>
      </c>
    </row>
    <row r="3389" spans="1:13" hidden="1">
      <c r="A3389" s="76" t="s">
        <v>7943</v>
      </c>
      <c r="B3389" s="536" t="s">
        <v>8249</v>
      </c>
      <c r="C3389" s="39"/>
      <c r="D3389" s="504" t="s">
        <v>8249</v>
      </c>
      <c r="E3389" s="39" t="s">
        <v>8250</v>
      </c>
      <c r="F3389" s="39"/>
      <c r="G3389" s="39" t="s">
        <v>2231</v>
      </c>
      <c r="H3389" s="76" t="s">
        <v>2386</v>
      </c>
      <c r="I3389" s="39"/>
      <c r="J3389" s="39"/>
      <c r="K3389" s="76">
        <v>125</v>
      </c>
      <c r="L3389" s="39" t="s">
        <v>7944</v>
      </c>
      <c r="M3389" s="39" t="s">
        <v>8251</v>
      </c>
    </row>
    <row r="3390" spans="1:13" hidden="1">
      <c r="A3390" s="76" t="s">
        <v>7943</v>
      </c>
      <c r="B3390" s="536" t="s">
        <v>8252</v>
      </c>
      <c r="C3390" s="39"/>
      <c r="D3390" s="504" t="s">
        <v>8252</v>
      </c>
      <c r="E3390" s="39" t="s">
        <v>8253</v>
      </c>
      <c r="F3390" s="39"/>
      <c r="G3390" s="39" t="s">
        <v>2231</v>
      </c>
      <c r="H3390" s="76" t="s">
        <v>2386</v>
      </c>
      <c r="I3390" s="39"/>
      <c r="J3390" s="39"/>
      <c r="K3390" s="76">
        <v>126</v>
      </c>
      <c r="L3390" s="39" t="s">
        <v>7944</v>
      </c>
      <c r="M3390" s="39" t="s">
        <v>8254</v>
      </c>
    </row>
    <row r="3391" spans="1:13" hidden="1">
      <c r="A3391" s="76" t="s">
        <v>7943</v>
      </c>
      <c r="B3391" s="536" t="s">
        <v>8255</v>
      </c>
      <c r="C3391" s="39"/>
      <c r="D3391" s="504" t="s">
        <v>8255</v>
      </c>
      <c r="E3391" s="39" t="s">
        <v>8256</v>
      </c>
      <c r="F3391" s="39"/>
      <c r="G3391" s="39" t="s">
        <v>2228</v>
      </c>
      <c r="H3391" s="76">
        <v>5</v>
      </c>
      <c r="I3391" s="39"/>
      <c r="J3391" s="39"/>
      <c r="K3391" s="76">
        <v>127</v>
      </c>
      <c r="L3391" s="39" t="s">
        <v>7944</v>
      </c>
      <c r="M3391" s="39" t="s">
        <v>8257</v>
      </c>
    </row>
    <row r="3392" spans="1:13" hidden="1">
      <c r="A3392" s="76" t="s">
        <v>7943</v>
      </c>
      <c r="B3392" s="536" t="s">
        <v>8258</v>
      </c>
      <c r="C3392" s="39"/>
      <c r="D3392" s="504" t="s">
        <v>8258</v>
      </c>
      <c r="E3392" s="39" t="s">
        <v>8259</v>
      </c>
      <c r="F3392" s="39"/>
      <c r="G3392" s="39" t="s">
        <v>2231</v>
      </c>
      <c r="H3392" s="76" t="s">
        <v>8260</v>
      </c>
      <c r="I3392" s="39"/>
      <c r="J3392" s="39"/>
      <c r="K3392" s="76">
        <v>128</v>
      </c>
      <c r="L3392" s="39" t="s">
        <v>7944</v>
      </c>
      <c r="M3392" s="39" t="s">
        <v>8261</v>
      </c>
    </row>
    <row r="3393" spans="1:13" hidden="1">
      <c r="A3393" s="76" t="s">
        <v>7943</v>
      </c>
      <c r="B3393" s="536" t="s">
        <v>3665</v>
      </c>
      <c r="C3393" s="39"/>
      <c r="D3393" s="504" t="s">
        <v>3665</v>
      </c>
      <c r="E3393" s="39" t="s">
        <v>3666</v>
      </c>
      <c r="F3393" s="39"/>
      <c r="G3393" s="39" t="s">
        <v>2271</v>
      </c>
      <c r="H3393" s="76">
        <v>16</v>
      </c>
      <c r="I3393" s="39"/>
      <c r="J3393" s="39"/>
      <c r="K3393" s="76">
        <v>129</v>
      </c>
      <c r="L3393" s="39" t="s">
        <v>7944</v>
      </c>
      <c r="M3393" s="39" t="s">
        <v>8262</v>
      </c>
    </row>
    <row r="3394" spans="1:13" hidden="1">
      <c r="A3394" s="76" t="s">
        <v>7943</v>
      </c>
      <c r="B3394" s="536" t="s">
        <v>4590</v>
      </c>
      <c r="C3394" s="39"/>
      <c r="D3394" s="504" t="s">
        <v>4590</v>
      </c>
      <c r="E3394" s="39" t="s">
        <v>4591</v>
      </c>
      <c r="F3394" s="39"/>
      <c r="G3394" s="39" t="s">
        <v>2231</v>
      </c>
      <c r="H3394" s="76" t="s">
        <v>4482</v>
      </c>
      <c r="I3394" s="39"/>
      <c r="J3394" s="39"/>
      <c r="K3394" s="76">
        <v>130</v>
      </c>
      <c r="L3394" s="39" t="s">
        <v>7944</v>
      </c>
      <c r="M3394" s="39" t="s">
        <v>8263</v>
      </c>
    </row>
    <row r="3395" spans="1:13" hidden="1">
      <c r="A3395" s="76" t="s">
        <v>7943</v>
      </c>
      <c r="B3395" s="536" t="s">
        <v>4593</v>
      </c>
      <c r="C3395" s="39"/>
      <c r="D3395" s="504" t="s">
        <v>4593</v>
      </c>
      <c r="E3395" s="39" t="s">
        <v>4594</v>
      </c>
      <c r="F3395" s="39"/>
      <c r="G3395" s="39" t="s">
        <v>2231</v>
      </c>
      <c r="H3395" s="76" t="s">
        <v>4482</v>
      </c>
      <c r="I3395" s="39"/>
      <c r="J3395" s="39"/>
      <c r="K3395" s="76">
        <v>131</v>
      </c>
      <c r="L3395" s="39" t="s">
        <v>7944</v>
      </c>
      <c r="M3395" s="39" t="s">
        <v>8264</v>
      </c>
    </row>
    <row r="3396" spans="1:13" hidden="1">
      <c r="A3396" s="76" t="s">
        <v>7943</v>
      </c>
      <c r="B3396" s="536" t="s">
        <v>8265</v>
      </c>
      <c r="C3396" s="39"/>
      <c r="D3396" s="504" t="s">
        <v>8265</v>
      </c>
      <c r="E3396" s="39" t="s">
        <v>8266</v>
      </c>
      <c r="F3396" s="39"/>
      <c r="G3396" s="39" t="s">
        <v>2228</v>
      </c>
      <c r="H3396" s="76">
        <v>3</v>
      </c>
      <c r="I3396" s="39"/>
      <c r="J3396" s="39"/>
      <c r="K3396" s="76">
        <v>132</v>
      </c>
      <c r="L3396" s="39" t="s">
        <v>7944</v>
      </c>
      <c r="M3396" s="39" t="s">
        <v>8267</v>
      </c>
    </row>
    <row r="3397" spans="1:13" hidden="1">
      <c r="A3397" s="76" t="s">
        <v>7943</v>
      </c>
      <c r="B3397" s="536" t="s">
        <v>8268</v>
      </c>
      <c r="C3397" s="39"/>
      <c r="D3397" s="504" t="s">
        <v>8268</v>
      </c>
      <c r="E3397" s="39" t="s">
        <v>8269</v>
      </c>
      <c r="F3397" s="39"/>
      <c r="G3397" s="39" t="s">
        <v>2228</v>
      </c>
      <c r="H3397" s="76">
        <v>3</v>
      </c>
      <c r="I3397" s="39"/>
      <c r="J3397" s="39"/>
      <c r="K3397" s="76">
        <v>133</v>
      </c>
      <c r="L3397" s="39" t="s">
        <v>7944</v>
      </c>
      <c r="M3397" s="39" t="s">
        <v>8270</v>
      </c>
    </row>
    <row r="3398" spans="1:13" hidden="1">
      <c r="A3398" s="76" t="s">
        <v>7943</v>
      </c>
      <c r="B3398" s="536" t="s">
        <v>8271</v>
      </c>
      <c r="C3398" s="39"/>
      <c r="D3398" s="504" t="s">
        <v>8271</v>
      </c>
      <c r="E3398" s="39" t="s">
        <v>8272</v>
      </c>
      <c r="F3398" s="39"/>
      <c r="G3398" s="39" t="s">
        <v>2271</v>
      </c>
      <c r="H3398" s="76">
        <v>16</v>
      </c>
      <c r="I3398" s="39"/>
      <c r="J3398" s="39"/>
      <c r="K3398" s="76">
        <v>134</v>
      </c>
      <c r="L3398" s="39" t="s">
        <v>7944</v>
      </c>
      <c r="M3398" s="39" t="s">
        <v>8273</v>
      </c>
    </row>
    <row r="3399" spans="1:13" hidden="1">
      <c r="A3399" s="76" t="s">
        <v>7943</v>
      </c>
      <c r="B3399" s="536" t="s">
        <v>8274</v>
      </c>
      <c r="C3399" s="39"/>
      <c r="D3399" s="504" t="s">
        <v>8274</v>
      </c>
      <c r="E3399" s="39" t="s">
        <v>8275</v>
      </c>
      <c r="F3399" s="39"/>
      <c r="G3399" s="39" t="s">
        <v>2202</v>
      </c>
      <c r="H3399" s="76">
        <v>4</v>
      </c>
      <c r="I3399" s="39"/>
      <c r="J3399" s="39"/>
      <c r="K3399" s="76">
        <v>135</v>
      </c>
      <c r="L3399" s="39" t="s">
        <v>7944</v>
      </c>
      <c r="M3399" s="39" t="s">
        <v>8276</v>
      </c>
    </row>
    <row r="3400" spans="1:13" hidden="1">
      <c r="A3400" s="76" t="s">
        <v>7943</v>
      </c>
      <c r="B3400" s="536" t="s">
        <v>8277</v>
      </c>
      <c r="C3400" s="39"/>
      <c r="D3400" s="504" t="s">
        <v>8277</v>
      </c>
      <c r="E3400" s="39" t="s">
        <v>8278</v>
      </c>
      <c r="F3400" s="39"/>
      <c r="G3400" s="39" t="s">
        <v>2202</v>
      </c>
      <c r="H3400" s="76">
        <v>2</v>
      </c>
      <c r="I3400" s="39"/>
      <c r="J3400" s="39"/>
      <c r="K3400" s="76">
        <v>136</v>
      </c>
      <c r="L3400" s="39" t="s">
        <v>7944</v>
      </c>
      <c r="M3400" s="39" t="s">
        <v>8279</v>
      </c>
    </row>
    <row r="3401" spans="1:13" hidden="1">
      <c r="A3401" s="76" t="s">
        <v>7943</v>
      </c>
      <c r="B3401" s="536" t="s">
        <v>8280</v>
      </c>
      <c r="C3401" s="39"/>
      <c r="D3401" s="504" t="s">
        <v>8280</v>
      </c>
      <c r="E3401" s="39" t="s">
        <v>8281</v>
      </c>
      <c r="F3401" s="39"/>
      <c r="G3401" s="39" t="s">
        <v>2202</v>
      </c>
      <c r="H3401" s="76">
        <v>2</v>
      </c>
      <c r="I3401" s="39"/>
      <c r="J3401" s="39"/>
      <c r="K3401" s="76">
        <v>137</v>
      </c>
      <c r="L3401" s="39" t="s">
        <v>7944</v>
      </c>
      <c r="M3401" s="39" t="s">
        <v>8282</v>
      </c>
    </row>
    <row r="3402" spans="1:13" hidden="1">
      <c r="A3402" s="76" t="s">
        <v>7943</v>
      </c>
      <c r="B3402" s="536" t="s">
        <v>8283</v>
      </c>
      <c r="C3402" s="39"/>
      <c r="D3402" s="504" t="s">
        <v>8283</v>
      </c>
      <c r="E3402" s="39" t="s">
        <v>8284</v>
      </c>
      <c r="F3402" s="39"/>
      <c r="G3402" s="39" t="s">
        <v>2228</v>
      </c>
      <c r="H3402" s="76">
        <v>2</v>
      </c>
      <c r="I3402" s="39"/>
      <c r="J3402" s="39"/>
      <c r="K3402" s="76">
        <v>138</v>
      </c>
      <c r="L3402" s="39" t="s">
        <v>7944</v>
      </c>
      <c r="M3402" s="39" t="s">
        <v>8285</v>
      </c>
    </row>
    <row r="3403" spans="1:13" hidden="1">
      <c r="A3403" s="76" t="s">
        <v>7943</v>
      </c>
      <c r="B3403" s="536" t="s">
        <v>5043</v>
      </c>
      <c r="C3403" s="39"/>
      <c r="D3403" s="504" t="s">
        <v>5043</v>
      </c>
      <c r="E3403" s="39" t="s">
        <v>5044</v>
      </c>
      <c r="F3403" s="39"/>
      <c r="G3403" s="39" t="s">
        <v>2228</v>
      </c>
      <c r="H3403" s="76">
        <v>2</v>
      </c>
      <c r="I3403" s="39"/>
      <c r="J3403" s="39"/>
      <c r="K3403" s="76">
        <v>139</v>
      </c>
      <c r="L3403" s="39" t="s">
        <v>7944</v>
      </c>
      <c r="M3403" s="39" t="s">
        <v>8286</v>
      </c>
    </row>
    <row r="3404" spans="1:13" hidden="1">
      <c r="A3404" s="76" t="s">
        <v>7943</v>
      </c>
      <c r="B3404" s="536" t="s">
        <v>8287</v>
      </c>
      <c r="C3404" s="39"/>
      <c r="D3404" s="504" t="s">
        <v>8287</v>
      </c>
      <c r="E3404" s="39" t="s">
        <v>8288</v>
      </c>
      <c r="F3404" s="39"/>
      <c r="G3404" s="39" t="s">
        <v>2202</v>
      </c>
      <c r="H3404" s="76">
        <v>4</v>
      </c>
      <c r="I3404" s="39"/>
      <c r="J3404" s="39"/>
      <c r="K3404" s="76">
        <v>140</v>
      </c>
      <c r="L3404" s="39" t="s">
        <v>7944</v>
      </c>
      <c r="M3404" s="39" t="s">
        <v>8289</v>
      </c>
    </row>
    <row r="3405" spans="1:13" hidden="1">
      <c r="A3405" s="76" t="s">
        <v>7943</v>
      </c>
      <c r="B3405" s="536" t="s">
        <v>8290</v>
      </c>
      <c r="C3405" s="39"/>
      <c r="D3405" s="504" t="s">
        <v>8290</v>
      </c>
      <c r="E3405" s="39" t="s">
        <v>8291</v>
      </c>
      <c r="F3405" s="39"/>
      <c r="G3405" s="39" t="s">
        <v>2202</v>
      </c>
      <c r="H3405" s="76">
        <v>4</v>
      </c>
      <c r="I3405" s="39"/>
      <c r="J3405" s="39"/>
      <c r="K3405" s="76">
        <v>141</v>
      </c>
      <c r="L3405" s="39" t="s">
        <v>7944</v>
      </c>
      <c r="M3405" s="39" t="s">
        <v>8292</v>
      </c>
    </row>
    <row r="3406" spans="1:13" hidden="1">
      <c r="A3406" s="76" t="s">
        <v>7943</v>
      </c>
      <c r="B3406" s="536" t="s">
        <v>8293</v>
      </c>
      <c r="C3406" s="39"/>
      <c r="D3406" s="504" t="s">
        <v>8293</v>
      </c>
      <c r="E3406" s="39" t="s">
        <v>8294</v>
      </c>
      <c r="F3406" s="39"/>
      <c r="G3406" s="39" t="s">
        <v>2202</v>
      </c>
      <c r="H3406" s="76">
        <v>4</v>
      </c>
      <c r="I3406" s="39"/>
      <c r="J3406" s="39"/>
      <c r="K3406" s="76">
        <v>142</v>
      </c>
      <c r="L3406" s="39" t="s">
        <v>7944</v>
      </c>
      <c r="M3406" s="39" t="s">
        <v>8295</v>
      </c>
    </row>
    <row r="3407" spans="1:13" hidden="1">
      <c r="A3407" s="76" t="s">
        <v>7943</v>
      </c>
      <c r="B3407" s="536" t="s">
        <v>5030</v>
      </c>
      <c r="C3407" s="39"/>
      <c r="D3407" s="504" t="s">
        <v>5030</v>
      </c>
      <c r="E3407" s="39" t="s">
        <v>5031</v>
      </c>
      <c r="F3407" s="39"/>
      <c r="G3407" s="39" t="s">
        <v>2231</v>
      </c>
      <c r="H3407" s="76" t="s">
        <v>5032</v>
      </c>
      <c r="I3407" s="39"/>
      <c r="J3407" s="39"/>
      <c r="K3407" s="76">
        <v>143</v>
      </c>
      <c r="L3407" s="39" t="s">
        <v>7944</v>
      </c>
      <c r="M3407" s="39" t="s">
        <v>8296</v>
      </c>
    </row>
    <row r="3408" spans="1:13" hidden="1">
      <c r="A3408" s="76" t="s">
        <v>7943</v>
      </c>
      <c r="B3408" s="536" t="s">
        <v>8297</v>
      </c>
      <c r="C3408" s="39"/>
      <c r="D3408" s="504" t="s">
        <v>8297</v>
      </c>
      <c r="E3408" s="39" t="s">
        <v>8298</v>
      </c>
      <c r="F3408" s="39"/>
      <c r="G3408" s="39" t="s">
        <v>2228</v>
      </c>
      <c r="H3408" s="76">
        <v>2</v>
      </c>
      <c r="I3408" s="39"/>
      <c r="J3408" s="39"/>
      <c r="K3408" s="76">
        <v>144</v>
      </c>
      <c r="L3408" s="39" t="s">
        <v>7944</v>
      </c>
      <c r="M3408" s="39" t="s">
        <v>8299</v>
      </c>
    </row>
    <row r="3409" spans="1:13" hidden="1">
      <c r="A3409" s="76" t="s">
        <v>7943</v>
      </c>
      <c r="B3409" s="536" t="s">
        <v>8300</v>
      </c>
      <c r="C3409" s="39"/>
      <c r="D3409" s="504" t="s">
        <v>8300</v>
      </c>
      <c r="E3409" s="39" t="s">
        <v>8301</v>
      </c>
      <c r="F3409" s="39"/>
      <c r="G3409" s="39" t="s">
        <v>2228</v>
      </c>
      <c r="H3409" s="76">
        <v>4</v>
      </c>
      <c r="I3409" s="39"/>
      <c r="J3409" s="39"/>
      <c r="K3409" s="76">
        <v>145</v>
      </c>
      <c r="L3409" s="39" t="s">
        <v>7944</v>
      </c>
      <c r="M3409" s="39" t="s">
        <v>8302</v>
      </c>
    </row>
    <row r="3410" spans="1:13" hidden="1">
      <c r="A3410" s="76" t="s">
        <v>7943</v>
      </c>
      <c r="B3410" s="536" t="s">
        <v>8303</v>
      </c>
      <c r="C3410" s="39"/>
      <c r="D3410" s="504" t="s">
        <v>8303</v>
      </c>
      <c r="E3410" s="39" t="s">
        <v>8304</v>
      </c>
      <c r="F3410" s="39"/>
      <c r="G3410" s="39" t="s">
        <v>2231</v>
      </c>
      <c r="H3410" s="76" t="s">
        <v>2439</v>
      </c>
      <c r="I3410" s="39"/>
      <c r="J3410" s="39"/>
      <c r="K3410" s="76">
        <v>146</v>
      </c>
      <c r="L3410" s="39" t="s">
        <v>7944</v>
      </c>
      <c r="M3410" s="39" t="s">
        <v>8305</v>
      </c>
    </row>
    <row r="3411" spans="1:13" hidden="1">
      <c r="A3411" s="76" t="s">
        <v>7943</v>
      </c>
      <c r="B3411" s="536" t="s">
        <v>8306</v>
      </c>
      <c r="C3411" s="39"/>
      <c r="D3411" s="504" t="s">
        <v>8306</v>
      </c>
      <c r="E3411" s="39" t="s">
        <v>8307</v>
      </c>
      <c r="F3411" s="39"/>
      <c r="G3411" s="39" t="s">
        <v>2231</v>
      </c>
      <c r="H3411" s="76" t="s">
        <v>2439</v>
      </c>
      <c r="I3411" s="39"/>
      <c r="J3411" s="39"/>
      <c r="K3411" s="76">
        <v>147</v>
      </c>
      <c r="L3411" s="39" t="s">
        <v>7944</v>
      </c>
      <c r="M3411" s="39" t="s">
        <v>8308</v>
      </c>
    </row>
    <row r="3412" spans="1:13" hidden="1">
      <c r="A3412" s="76" t="s">
        <v>7943</v>
      </c>
      <c r="B3412" s="536" t="s">
        <v>8309</v>
      </c>
      <c r="C3412" s="39"/>
      <c r="D3412" s="504" t="s">
        <v>8309</v>
      </c>
      <c r="E3412" s="39" t="s">
        <v>8310</v>
      </c>
      <c r="F3412" s="39"/>
      <c r="G3412" s="39" t="s">
        <v>2455</v>
      </c>
      <c r="H3412" s="76">
        <v>8</v>
      </c>
      <c r="I3412" s="39"/>
      <c r="J3412" s="39"/>
      <c r="K3412" s="76">
        <v>148</v>
      </c>
      <c r="L3412" s="39" t="s">
        <v>7944</v>
      </c>
      <c r="M3412" s="39" t="s">
        <v>8311</v>
      </c>
    </row>
    <row r="3413" spans="1:13" hidden="1">
      <c r="A3413" s="76" t="s">
        <v>7943</v>
      </c>
      <c r="B3413" s="536" t="s">
        <v>3819</v>
      </c>
      <c r="C3413" s="39"/>
      <c r="D3413" s="504" t="s">
        <v>3819</v>
      </c>
      <c r="E3413" s="39" t="s">
        <v>3820</v>
      </c>
      <c r="F3413" s="39"/>
      <c r="G3413" s="39" t="s">
        <v>2455</v>
      </c>
      <c r="H3413" s="76">
        <v>8</v>
      </c>
      <c r="I3413" s="39"/>
      <c r="J3413" s="39"/>
      <c r="K3413" s="76">
        <v>149</v>
      </c>
      <c r="L3413" s="39" t="s">
        <v>7944</v>
      </c>
      <c r="M3413" s="39" t="s">
        <v>8312</v>
      </c>
    </row>
    <row r="3414" spans="1:13" hidden="1">
      <c r="A3414" s="76" t="s">
        <v>7943</v>
      </c>
      <c r="B3414" s="536" t="s">
        <v>8313</v>
      </c>
      <c r="C3414" s="39"/>
      <c r="D3414" s="504" t="s">
        <v>8313</v>
      </c>
      <c r="E3414" s="39" t="s">
        <v>8314</v>
      </c>
      <c r="F3414" s="39"/>
      <c r="G3414" s="39" t="s">
        <v>2231</v>
      </c>
      <c r="H3414" s="76" t="s">
        <v>2439</v>
      </c>
      <c r="I3414" s="39"/>
      <c r="J3414" s="39"/>
      <c r="K3414" s="76">
        <v>150</v>
      </c>
      <c r="L3414" s="39" t="s">
        <v>7944</v>
      </c>
      <c r="M3414" s="39" t="s">
        <v>8315</v>
      </c>
    </row>
    <row r="3415" spans="1:13" hidden="1">
      <c r="A3415" s="76" t="s">
        <v>7943</v>
      </c>
      <c r="B3415" s="536" t="s">
        <v>8316</v>
      </c>
      <c r="C3415" s="39"/>
      <c r="D3415" s="504" t="s">
        <v>8316</v>
      </c>
      <c r="E3415" s="39" t="s">
        <v>8317</v>
      </c>
      <c r="F3415" s="39"/>
      <c r="G3415" s="39" t="s">
        <v>2455</v>
      </c>
      <c r="H3415" s="76">
        <v>7</v>
      </c>
      <c r="I3415" s="39"/>
      <c r="J3415" s="39"/>
      <c r="K3415" s="76">
        <v>151</v>
      </c>
      <c r="L3415" s="39" t="s">
        <v>7944</v>
      </c>
      <c r="M3415" s="39" t="s">
        <v>8318</v>
      </c>
    </row>
    <row r="3416" spans="1:13" hidden="1">
      <c r="A3416" s="76" t="s">
        <v>7943</v>
      </c>
      <c r="B3416" s="536" t="s">
        <v>8319</v>
      </c>
      <c r="C3416" s="39"/>
      <c r="D3416" s="504" t="s">
        <v>8319</v>
      </c>
      <c r="E3416" s="39" t="s">
        <v>8320</v>
      </c>
      <c r="F3416" s="39"/>
      <c r="G3416" s="39" t="s">
        <v>2455</v>
      </c>
      <c r="H3416" s="76">
        <v>7</v>
      </c>
      <c r="I3416" s="39"/>
      <c r="J3416" s="39"/>
      <c r="K3416" s="76">
        <v>152</v>
      </c>
      <c r="L3416" s="39" t="s">
        <v>7944</v>
      </c>
      <c r="M3416" s="39" t="s">
        <v>8321</v>
      </c>
    </row>
    <row r="3417" spans="1:13" hidden="1">
      <c r="A3417" s="76" t="s">
        <v>7943</v>
      </c>
      <c r="B3417" s="536" t="s">
        <v>8322</v>
      </c>
      <c r="C3417" s="39"/>
      <c r="D3417" s="504" t="s">
        <v>8322</v>
      </c>
      <c r="E3417" s="39" t="s">
        <v>8323</v>
      </c>
      <c r="F3417" s="39"/>
      <c r="G3417" s="39" t="s">
        <v>2231</v>
      </c>
      <c r="H3417" s="76" t="s">
        <v>2439</v>
      </c>
      <c r="I3417" s="39"/>
      <c r="J3417" s="39"/>
      <c r="K3417" s="76">
        <v>153</v>
      </c>
      <c r="L3417" s="39" t="s">
        <v>7944</v>
      </c>
      <c r="M3417" s="39" t="s">
        <v>8324</v>
      </c>
    </row>
    <row r="3418" spans="1:13" hidden="1">
      <c r="A3418" s="76" t="s">
        <v>7943</v>
      </c>
      <c r="B3418" s="536" t="s">
        <v>8325</v>
      </c>
      <c r="C3418" s="39"/>
      <c r="D3418" s="504" t="s">
        <v>8325</v>
      </c>
      <c r="E3418" s="39" t="s">
        <v>8326</v>
      </c>
      <c r="F3418" s="39"/>
      <c r="G3418" s="39" t="s">
        <v>2231</v>
      </c>
      <c r="H3418" s="76" t="s">
        <v>2439</v>
      </c>
      <c r="I3418" s="39"/>
      <c r="J3418" s="39"/>
      <c r="K3418" s="76">
        <v>154</v>
      </c>
      <c r="L3418" s="39" t="s">
        <v>7944</v>
      </c>
      <c r="M3418" s="39" t="s">
        <v>8327</v>
      </c>
    </row>
    <row r="3419" spans="1:13" hidden="1">
      <c r="A3419" s="76" t="s">
        <v>7943</v>
      </c>
      <c r="B3419" s="536"/>
      <c r="C3419" s="39"/>
      <c r="D3419" s="504"/>
      <c r="E3419" s="39" t="s">
        <v>8328</v>
      </c>
      <c r="F3419" s="39"/>
      <c r="G3419" s="39" t="s">
        <v>2231</v>
      </c>
      <c r="H3419" s="76" t="s">
        <v>2439</v>
      </c>
      <c r="I3419" s="39"/>
      <c r="J3419" s="39"/>
      <c r="K3419" s="76">
        <v>155</v>
      </c>
      <c r="L3419" s="39" t="s">
        <v>7944</v>
      </c>
      <c r="M3419" s="39" t="s">
        <v>8329</v>
      </c>
    </row>
    <row r="3420" spans="1:13" hidden="1">
      <c r="A3420" s="76" t="s">
        <v>7943</v>
      </c>
      <c r="B3420" s="536" t="s">
        <v>8330</v>
      </c>
      <c r="C3420" s="39"/>
      <c r="D3420" s="504" t="s">
        <v>8330</v>
      </c>
      <c r="E3420" s="39" t="s">
        <v>8331</v>
      </c>
      <c r="F3420" s="39"/>
      <c r="G3420" s="39" t="s">
        <v>2231</v>
      </c>
      <c r="H3420" s="76" t="s">
        <v>2439</v>
      </c>
      <c r="I3420" s="39"/>
      <c r="J3420" s="39"/>
      <c r="K3420" s="76">
        <v>156</v>
      </c>
      <c r="L3420" s="39" t="s">
        <v>7944</v>
      </c>
      <c r="M3420" s="39" t="s">
        <v>8332</v>
      </c>
    </row>
    <row r="3421" spans="1:13" hidden="1">
      <c r="A3421" s="76" t="s">
        <v>7943</v>
      </c>
      <c r="B3421" s="536" t="s">
        <v>8333</v>
      </c>
      <c r="C3421" s="39"/>
      <c r="D3421" s="504" t="s">
        <v>8333</v>
      </c>
      <c r="E3421" s="39" t="s">
        <v>8334</v>
      </c>
      <c r="F3421" s="39"/>
      <c r="G3421" s="39" t="s">
        <v>2231</v>
      </c>
      <c r="H3421" s="76" t="s">
        <v>2439</v>
      </c>
      <c r="I3421" s="39"/>
      <c r="J3421" s="39"/>
      <c r="K3421" s="76">
        <v>157</v>
      </c>
      <c r="L3421" s="39" t="s">
        <v>7944</v>
      </c>
      <c r="M3421" s="39" t="s">
        <v>8335</v>
      </c>
    </row>
    <row r="3422" spans="1:13" hidden="1">
      <c r="A3422" s="76" t="s">
        <v>7943</v>
      </c>
      <c r="B3422" s="536" t="s">
        <v>7362</v>
      </c>
      <c r="C3422" s="39"/>
      <c r="D3422" s="504" t="s">
        <v>7362</v>
      </c>
      <c r="E3422" s="39" t="s">
        <v>7363</v>
      </c>
      <c r="F3422" s="39"/>
      <c r="G3422" s="39" t="s">
        <v>2202</v>
      </c>
      <c r="H3422" s="76">
        <v>50</v>
      </c>
      <c r="I3422" s="39"/>
      <c r="J3422" s="39"/>
      <c r="K3422" s="76">
        <v>158</v>
      </c>
      <c r="L3422" s="39" t="s">
        <v>7944</v>
      </c>
      <c r="M3422" s="39" t="s">
        <v>8336</v>
      </c>
    </row>
    <row r="3423" spans="1:13" hidden="1">
      <c r="A3423" s="76" t="s">
        <v>7943</v>
      </c>
      <c r="B3423" s="536" t="s">
        <v>7365</v>
      </c>
      <c r="C3423" s="39"/>
      <c r="D3423" s="504" t="s">
        <v>7365</v>
      </c>
      <c r="E3423" s="39" t="s">
        <v>7366</v>
      </c>
      <c r="F3423" s="39"/>
      <c r="G3423" s="39" t="s">
        <v>2202</v>
      </c>
      <c r="H3423" s="76">
        <v>40</v>
      </c>
      <c r="I3423" s="39"/>
      <c r="J3423" s="39"/>
      <c r="K3423" s="76">
        <v>159</v>
      </c>
      <c r="L3423" s="39" t="s">
        <v>7944</v>
      </c>
      <c r="M3423" s="39" t="s">
        <v>8337</v>
      </c>
    </row>
    <row r="3424" spans="1:13" hidden="1">
      <c r="A3424" s="76" t="s">
        <v>7943</v>
      </c>
      <c r="B3424" s="536" t="s">
        <v>1832</v>
      </c>
      <c r="C3424" s="39"/>
      <c r="D3424" s="504" t="s">
        <v>1832</v>
      </c>
      <c r="E3424" s="39" t="s">
        <v>8338</v>
      </c>
      <c r="F3424" s="39"/>
      <c r="G3424" s="39" t="s">
        <v>2202</v>
      </c>
      <c r="H3424" s="76">
        <v>5</v>
      </c>
      <c r="I3424" s="39"/>
      <c r="J3424" s="39"/>
      <c r="K3424" s="76">
        <v>160</v>
      </c>
      <c r="L3424" s="39" t="s">
        <v>7944</v>
      </c>
      <c r="M3424" s="39" t="s">
        <v>8339</v>
      </c>
    </row>
    <row r="3425" spans="1:13" hidden="1">
      <c r="A3425" s="76" t="s">
        <v>7943</v>
      </c>
      <c r="B3425" s="536" t="s">
        <v>5243</v>
      </c>
      <c r="C3425" s="39"/>
      <c r="D3425" s="504" t="s">
        <v>5243</v>
      </c>
      <c r="E3425" s="39" t="s">
        <v>5244</v>
      </c>
      <c r="F3425" s="39"/>
      <c r="G3425" s="39" t="s">
        <v>2202</v>
      </c>
      <c r="H3425" s="76">
        <v>18</v>
      </c>
      <c r="I3425" s="39"/>
      <c r="J3425" s="39"/>
      <c r="K3425" s="76">
        <v>161</v>
      </c>
      <c r="L3425" s="39" t="s">
        <v>7944</v>
      </c>
      <c r="M3425" s="39" t="s">
        <v>8340</v>
      </c>
    </row>
    <row r="3426" spans="1:13" hidden="1">
      <c r="A3426" s="76" t="s">
        <v>7943</v>
      </c>
      <c r="B3426" s="536" t="s">
        <v>5246</v>
      </c>
      <c r="C3426" s="39"/>
      <c r="D3426" s="504" t="s">
        <v>5246</v>
      </c>
      <c r="E3426" s="60" t="s">
        <v>5247</v>
      </c>
      <c r="F3426" s="39"/>
      <c r="G3426" s="39" t="s">
        <v>2202</v>
      </c>
      <c r="H3426" s="76">
        <v>18</v>
      </c>
      <c r="I3426" s="39"/>
      <c r="J3426" s="39"/>
      <c r="K3426" s="76">
        <v>162</v>
      </c>
      <c r="L3426" s="39" t="s">
        <v>7944</v>
      </c>
      <c r="M3426" s="39" t="s">
        <v>8341</v>
      </c>
    </row>
    <row r="3427" spans="1:13" hidden="1">
      <c r="A3427" s="76" t="s">
        <v>7943</v>
      </c>
      <c r="B3427" s="536" t="s">
        <v>147</v>
      </c>
      <c r="C3427" s="39"/>
      <c r="D3427" s="504" t="s">
        <v>147</v>
      </c>
      <c r="E3427" s="39" t="s">
        <v>364</v>
      </c>
      <c r="F3427" s="39"/>
      <c r="G3427" s="39" t="s">
        <v>2202</v>
      </c>
      <c r="H3427" s="76">
        <v>18</v>
      </c>
      <c r="I3427" s="39"/>
      <c r="J3427" s="39"/>
      <c r="K3427" s="76">
        <v>163</v>
      </c>
      <c r="L3427" s="39" t="s">
        <v>7944</v>
      </c>
      <c r="M3427" s="39" t="s">
        <v>8342</v>
      </c>
    </row>
    <row r="3428" spans="1:13" hidden="1">
      <c r="A3428" s="76" t="s">
        <v>7943</v>
      </c>
      <c r="B3428" s="536"/>
      <c r="C3428" s="39"/>
      <c r="D3428" s="504"/>
      <c r="E3428" s="39" t="s">
        <v>8343</v>
      </c>
      <c r="F3428" s="39"/>
      <c r="G3428" s="39" t="s">
        <v>2455</v>
      </c>
      <c r="H3428" s="76">
        <v>6</v>
      </c>
      <c r="I3428" s="39"/>
      <c r="J3428" s="39"/>
      <c r="K3428" s="76">
        <v>164</v>
      </c>
      <c r="L3428" s="39" t="s">
        <v>7944</v>
      </c>
      <c r="M3428" s="39" t="s">
        <v>8344</v>
      </c>
    </row>
    <row r="3429" spans="1:13" hidden="1">
      <c r="A3429" s="76" t="s">
        <v>7943</v>
      </c>
      <c r="B3429" s="536" t="s">
        <v>8345</v>
      </c>
      <c r="C3429" s="39"/>
      <c r="D3429" s="504" t="s">
        <v>8345</v>
      </c>
      <c r="E3429" s="39" t="s">
        <v>8346</v>
      </c>
      <c r="F3429" s="39"/>
      <c r="G3429" s="39" t="s">
        <v>2455</v>
      </c>
      <c r="H3429" s="76">
        <v>7</v>
      </c>
      <c r="I3429" s="39"/>
      <c r="J3429" s="39"/>
      <c r="K3429" s="76">
        <v>165</v>
      </c>
      <c r="L3429" s="39" t="s">
        <v>7944</v>
      </c>
      <c r="M3429" s="39" t="s">
        <v>8347</v>
      </c>
    </row>
    <row r="3430" spans="1:13" hidden="1">
      <c r="A3430" s="76" t="s">
        <v>7943</v>
      </c>
      <c r="B3430" s="536" t="s">
        <v>8348</v>
      </c>
      <c r="C3430" s="39"/>
      <c r="D3430" s="504" t="s">
        <v>8348</v>
      </c>
      <c r="E3430" s="39" t="s">
        <v>8349</v>
      </c>
      <c r="F3430" s="39"/>
      <c r="G3430" s="39" t="s">
        <v>2228</v>
      </c>
      <c r="H3430" s="76">
        <v>1</v>
      </c>
      <c r="I3430" s="39"/>
      <c r="J3430" s="39"/>
      <c r="K3430" s="76">
        <v>166</v>
      </c>
      <c r="L3430" s="39" t="s">
        <v>7944</v>
      </c>
      <c r="M3430" s="39" t="s">
        <v>8350</v>
      </c>
    </row>
    <row r="3431" spans="1:13" hidden="1">
      <c r="A3431" s="76" t="s">
        <v>7943</v>
      </c>
      <c r="B3431" s="536" t="s">
        <v>1100</v>
      </c>
      <c r="C3431" s="39"/>
      <c r="D3431" s="504" t="s">
        <v>1100</v>
      </c>
      <c r="E3431" s="39" t="s">
        <v>632</v>
      </c>
      <c r="F3431" s="39"/>
      <c r="G3431" s="39" t="s">
        <v>2202</v>
      </c>
      <c r="H3431" s="76">
        <v>2</v>
      </c>
      <c r="I3431" s="39"/>
      <c r="J3431" s="39"/>
      <c r="K3431" s="76">
        <v>167</v>
      </c>
      <c r="L3431" s="39" t="s">
        <v>7944</v>
      </c>
      <c r="M3431" s="39" t="s">
        <v>8351</v>
      </c>
    </row>
    <row r="3432" spans="1:13" hidden="1">
      <c r="A3432" s="76" t="s">
        <v>7943</v>
      </c>
      <c r="B3432" s="536" t="s">
        <v>2171</v>
      </c>
      <c r="C3432" s="39"/>
      <c r="D3432" s="504" t="s">
        <v>2171</v>
      </c>
      <c r="E3432" s="39" t="s">
        <v>1608</v>
      </c>
      <c r="F3432" s="39"/>
      <c r="G3432" s="39" t="s">
        <v>2228</v>
      </c>
      <c r="H3432" s="76">
        <v>1</v>
      </c>
      <c r="I3432" s="39"/>
      <c r="J3432" s="39"/>
      <c r="K3432" s="76">
        <v>168</v>
      </c>
      <c r="L3432" s="39" t="s">
        <v>7944</v>
      </c>
      <c r="M3432" s="39" t="s">
        <v>8352</v>
      </c>
    </row>
    <row r="3433" spans="1:13" hidden="1">
      <c r="A3433" s="76" t="s">
        <v>7943</v>
      </c>
      <c r="B3433" s="536" t="s">
        <v>5829</v>
      </c>
      <c r="C3433" s="39"/>
      <c r="D3433" s="504" t="s">
        <v>5829</v>
      </c>
      <c r="E3433" s="39" t="s">
        <v>5830</v>
      </c>
      <c r="F3433" s="39"/>
      <c r="G3433" s="39" t="s">
        <v>2202</v>
      </c>
      <c r="H3433" s="76">
        <v>30</v>
      </c>
      <c r="I3433" s="39"/>
      <c r="J3433" s="39"/>
      <c r="K3433" s="76">
        <v>169</v>
      </c>
      <c r="L3433" s="39" t="s">
        <v>7944</v>
      </c>
      <c r="M3433" s="39" t="s">
        <v>8353</v>
      </c>
    </row>
    <row r="3434" spans="1:13" hidden="1">
      <c r="A3434" s="76" t="s">
        <v>7943</v>
      </c>
      <c r="B3434" s="536" t="s">
        <v>5494</v>
      </c>
      <c r="C3434" s="39"/>
      <c r="D3434" s="504" t="s">
        <v>5494</v>
      </c>
      <c r="E3434" s="39" t="s">
        <v>5495</v>
      </c>
      <c r="F3434" s="39"/>
      <c r="G3434" s="39" t="s">
        <v>2202</v>
      </c>
      <c r="H3434" s="76">
        <v>18</v>
      </c>
      <c r="I3434" s="39"/>
      <c r="J3434" s="39"/>
      <c r="K3434" s="76">
        <v>170</v>
      </c>
      <c r="L3434" s="39" t="s">
        <v>7944</v>
      </c>
      <c r="M3434" s="39" t="s">
        <v>8354</v>
      </c>
    </row>
    <row r="3435" spans="1:13" hidden="1">
      <c r="A3435" s="76" t="s">
        <v>7943</v>
      </c>
      <c r="B3435" s="536" t="s">
        <v>5857</v>
      </c>
      <c r="C3435" s="39"/>
      <c r="D3435" s="504" t="s">
        <v>5857</v>
      </c>
      <c r="E3435" s="39" t="s">
        <v>8355</v>
      </c>
      <c r="F3435" s="39"/>
      <c r="G3435" s="39" t="s">
        <v>2202</v>
      </c>
      <c r="H3435" s="76">
        <v>30</v>
      </c>
      <c r="I3435" s="39"/>
      <c r="J3435" s="39"/>
      <c r="K3435" s="76">
        <v>171</v>
      </c>
      <c r="L3435" s="39" t="s">
        <v>7944</v>
      </c>
      <c r="M3435" s="39" t="s">
        <v>8356</v>
      </c>
    </row>
    <row r="3436" spans="1:13" hidden="1">
      <c r="A3436" s="76" t="s">
        <v>7943</v>
      </c>
      <c r="B3436" s="536" t="s">
        <v>1649</v>
      </c>
      <c r="C3436" s="39"/>
      <c r="D3436" s="504" t="s">
        <v>1649</v>
      </c>
      <c r="E3436" s="39" t="s">
        <v>935</v>
      </c>
      <c r="F3436" s="39"/>
      <c r="G3436" s="39" t="s">
        <v>2228</v>
      </c>
      <c r="H3436" s="76">
        <v>3</v>
      </c>
      <c r="I3436" s="39"/>
      <c r="J3436" s="39"/>
      <c r="K3436" s="76">
        <v>172</v>
      </c>
      <c r="L3436" s="39" t="s">
        <v>7944</v>
      </c>
      <c r="M3436" s="39" t="s">
        <v>8357</v>
      </c>
    </row>
    <row r="3437" spans="1:13" hidden="1">
      <c r="A3437" s="76" t="s">
        <v>7943</v>
      </c>
      <c r="B3437" s="536"/>
      <c r="C3437" s="39"/>
      <c r="D3437" s="504"/>
      <c r="E3437" s="39" t="s">
        <v>8358</v>
      </c>
      <c r="F3437" s="39"/>
      <c r="G3437" s="39" t="s">
        <v>2228</v>
      </c>
      <c r="H3437" s="76">
        <v>5</v>
      </c>
      <c r="I3437" s="39"/>
      <c r="J3437" s="39"/>
      <c r="K3437" s="76">
        <v>173</v>
      </c>
      <c r="L3437" s="39" t="s">
        <v>7944</v>
      </c>
      <c r="M3437" s="39" t="s">
        <v>8359</v>
      </c>
    </row>
    <row r="3438" spans="1:13" hidden="1">
      <c r="A3438" s="76" t="s">
        <v>7943</v>
      </c>
      <c r="B3438" s="536" t="s">
        <v>3352</v>
      </c>
      <c r="C3438" s="39"/>
      <c r="D3438" s="504" t="s">
        <v>3352</v>
      </c>
      <c r="E3438" s="39" t="s">
        <v>3353</v>
      </c>
      <c r="F3438" s="39"/>
      <c r="G3438" s="39" t="s">
        <v>2455</v>
      </c>
      <c r="H3438" s="76">
        <v>7</v>
      </c>
      <c r="I3438" s="39"/>
      <c r="J3438" s="39"/>
      <c r="K3438" s="76">
        <v>174</v>
      </c>
      <c r="L3438" s="39" t="s">
        <v>7944</v>
      </c>
      <c r="M3438" s="39" t="s">
        <v>8360</v>
      </c>
    </row>
    <row r="3439" spans="1:13" hidden="1">
      <c r="A3439" s="76" t="s">
        <v>7943</v>
      </c>
      <c r="B3439" s="536" t="s">
        <v>8361</v>
      </c>
      <c r="C3439" s="39"/>
      <c r="D3439" s="504" t="s">
        <v>8361</v>
      </c>
      <c r="E3439" s="39" t="s">
        <v>8362</v>
      </c>
      <c r="F3439" s="39"/>
      <c r="G3439" s="39" t="s">
        <v>2228</v>
      </c>
      <c r="H3439" s="76">
        <v>1</v>
      </c>
      <c r="I3439" s="39"/>
      <c r="J3439" s="39"/>
      <c r="K3439" s="76">
        <v>175</v>
      </c>
      <c r="L3439" s="39" t="s">
        <v>7944</v>
      </c>
      <c r="M3439" s="39" t="s">
        <v>8363</v>
      </c>
    </row>
    <row r="3440" spans="1:13" hidden="1">
      <c r="A3440" s="76" t="s">
        <v>7943</v>
      </c>
      <c r="B3440" s="536" t="s">
        <v>8364</v>
      </c>
      <c r="C3440" s="39"/>
      <c r="D3440" s="504" t="s">
        <v>8364</v>
      </c>
      <c r="E3440" s="39" t="s">
        <v>8365</v>
      </c>
      <c r="F3440" s="39"/>
      <c r="G3440" s="39" t="s">
        <v>2228</v>
      </c>
      <c r="H3440" s="76">
        <v>3</v>
      </c>
      <c r="I3440" s="39"/>
      <c r="J3440" s="39"/>
      <c r="K3440" s="76">
        <v>176</v>
      </c>
      <c r="L3440" s="39" t="s">
        <v>7944</v>
      </c>
      <c r="M3440" s="39" t="s">
        <v>8366</v>
      </c>
    </row>
    <row r="3441" spans="1:13" hidden="1">
      <c r="A3441" s="76" t="s">
        <v>7943</v>
      </c>
      <c r="B3441" s="536" t="s">
        <v>8367</v>
      </c>
      <c r="C3441" s="39"/>
      <c r="D3441" s="504" t="s">
        <v>8367</v>
      </c>
      <c r="E3441" s="39" t="s">
        <v>8368</v>
      </c>
      <c r="F3441" s="39"/>
      <c r="G3441" s="39" t="s">
        <v>2455</v>
      </c>
      <c r="H3441" s="76">
        <v>6</v>
      </c>
      <c r="I3441" s="39"/>
      <c r="J3441" s="39"/>
      <c r="K3441" s="76">
        <v>177</v>
      </c>
      <c r="L3441" s="39" t="s">
        <v>7944</v>
      </c>
      <c r="M3441" s="39" t="s">
        <v>8369</v>
      </c>
    </row>
    <row r="3442" spans="1:13" hidden="1">
      <c r="A3442" s="76" t="s">
        <v>7943</v>
      </c>
      <c r="B3442" s="536"/>
      <c r="C3442" s="39"/>
      <c r="D3442" s="504"/>
      <c r="E3442" s="39" t="s">
        <v>8370</v>
      </c>
      <c r="F3442" s="39"/>
      <c r="G3442" s="39" t="s">
        <v>2228</v>
      </c>
      <c r="H3442" s="76">
        <v>3</v>
      </c>
      <c r="I3442" s="39"/>
      <c r="J3442" s="39"/>
      <c r="K3442" s="76">
        <v>178</v>
      </c>
      <c r="L3442" s="39" t="s">
        <v>7944</v>
      </c>
      <c r="M3442" s="39" t="s">
        <v>8371</v>
      </c>
    </row>
    <row r="3443" spans="1:13" hidden="1">
      <c r="A3443" s="76" t="s">
        <v>7943</v>
      </c>
      <c r="B3443" s="536"/>
      <c r="C3443" s="39"/>
      <c r="D3443" s="504"/>
      <c r="E3443" s="39" t="s">
        <v>8372</v>
      </c>
      <c r="F3443" s="39"/>
      <c r="G3443" s="39" t="s">
        <v>2228</v>
      </c>
      <c r="H3443" s="76">
        <v>5</v>
      </c>
      <c r="I3443" s="39"/>
      <c r="J3443" s="39"/>
      <c r="K3443" s="76">
        <v>179</v>
      </c>
      <c r="L3443" s="39" t="s">
        <v>7944</v>
      </c>
      <c r="M3443" s="39" t="s">
        <v>8373</v>
      </c>
    </row>
    <row r="3444" spans="1:13" hidden="1">
      <c r="A3444" s="76" t="s">
        <v>7943</v>
      </c>
      <c r="B3444" s="536" t="s">
        <v>8374</v>
      </c>
      <c r="C3444" s="39"/>
      <c r="D3444" s="504" t="s">
        <v>8374</v>
      </c>
      <c r="E3444" s="39" t="s">
        <v>8375</v>
      </c>
      <c r="F3444" s="39"/>
      <c r="G3444" s="39" t="s">
        <v>2228</v>
      </c>
      <c r="H3444" s="76">
        <v>4</v>
      </c>
      <c r="I3444" s="39"/>
      <c r="J3444" s="39"/>
      <c r="K3444" s="76">
        <v>180</v>
      </c>
      <c r="L3444" s="39" t="s">
        <v>7944</v>
      </c>
      <c r="M3444" s="39" t="s">
        <v>8376</v>
      </c>
    </row>
    <row r="3445" spans="1:13" hidden="1">
      <c r="A3445" s="76" t="s">
        <v>7943</v>
      </c>
      <c r="B3445" s="536" t="s">
        <v>8377</v>
      </c>
      <c r="C3445" s="39"/>
      <c r="D3445" s="504" t="s">
        <v>8377</v>
      </c>
      <c r="E3445" s="39" t="s">
        <v>8378</v>
      </c>
      <c r="F3445" s="39"/>
      <c r="G3445" s="39" t="s">
        <v>2455</v>
      </c>
      <c r="H3445" s="76">
        <v>7</v>
      </c>
      <c r="I3445" s="39"/>
      <c r="J3445" s="39"/>
      <c r="K3445" s="76">
        <v>181</v>
      </c>
      <c r="L3445" s="39" t="s">
        <v>7944</v>
      </c>
      <c r="M3445" s="39" t="s">
        <v>8379</v>
      </c>
    </row>
    <row r="3446" spans="1:13">
      <c r="A3446" s="76" t="s">
        <v>7943</v>
      </c>
      <c r="B3446" s="536" t="s">
        <v>8380</v>
      </c>
      <c r="C3446" s="39"/>
      <c r="D3446" s="504" t="s">
        <v>8380</v>
      </c>
      <c r="E3446" s="60" t="s">
        <v>8381</v>
      </c>
      <c r="F3446" s="39"/>
      <c r="G3446" s="39" t="s">
        <v>2228</v>
      </c>
      <c r="H3446" s="76">
        <v>4</v>
      </c>
      <c r="I3446" s="39"/>
      <c r="J3446" s="39"/>
      <c r="K3446" s="76">
        <v>182</v>
      </c>
      <c r="L3446" s="39" t="s">
        <v>7944</v>
      </c>
      <c r="M3446" s="39" t="s">
        <v>8382</v>
      </c>
    </row>
    <row r="3447" spans="1:13" hidden="1">
      <c r="A3447" s="76" t="s">
        <v>7943</v>
      </c>
      <c r="B3447" s="536" t="s">
        <v>8383</v>
      </c>
      <c r="C3447" s="39"/>
      <c r="D3447" s="504" t="s">
        <v>8383</v>
      </c>
      <c r="E3447" s="39" t="s">
        <v>8384</v>
      </c>
      <c r="F3447" s="39"/>
      <c r="G3447" s="39" t="s">
        <v>2455</v>
      </c>
      <c r="H3447" s="76">
        <v>9</v>
      </c>
      <c r="I3447" s="39"/>
      <c r="J3447" s="39"/>
      <c r="K3447" s="76">
        <v>183</v>
      </c>
      <c r="L3447" s="39" t="s">
        <v>7944</v>
      </c>
      <c r="M3447" s="39" t="s">
        <v>8385</v>
      </c>
    </row>
    <row r="3448" spans="1:13" hidden="1">
      <c r="A3448" s="76" t="s">
        <v>7943</v>
      </c>
      <c r="B3448" s="536" t="s">
        <v>8386</v>
      </c>
      <c r="C3448" s="39"/>
      <c r="D3448" s="504" t="s">
        <v>8386</v>
      </c>
      <c r="E3448" s="39" t="s">
        <v>8387</v>
      </c>
      <c r="F3448" s="39"/>
      <c r="G3448" s="39" t="s">
        <v>2231</v>
      </c>
      <c r="H3448" s="76" t="s">
        <v>2506</v>
      </c>
      <c r="I3448" s="39"/>
      <c r="J3448" s="39"/>
      <c r="K3448" s="76">
        <v>184</v>
      </c>
      <c r="L3448" s="39" t="s">
        <v>7944</v>
      </c>
      <c r="M3448" s="39" t="s">
        <v>8388</v>
      </c>
    </row>
    <row r="3449" spans="1:13" hidden="1">
      <c r="A3449" s="76" t="s">
        <v>7943</v>
      </c>
      <c r="B3449" s="536" t="s">
        <v>8389</v>
      </c>
      <c r="C3449" s="39"/>
      <c r="D3449" s="504" t="s">
        <v>8389</v>
      </c>
      <c r="E3449" s="39" t="s">
        <v>8390</v>
      </c>
      <c r="F3449" s="39"/>
      <c r="G3449" s="39" t="s">
        <v>2231</v>
      </c>
      <c r="H3449" s="76" t="s">
        <v>2506</v>
      </c>
      <c r="I3449" s="39"/>
      <c r="J3449" s="39"/>
      <c r="K3449" s="76">
        <v>185</v>
      </c>
      <c r="L3449" s="39" t="s">
        <v>7944</v>
      </c>
      <c r="M3449" s="39" t="s">
        <v>8391</v>
      </c>
    </row>
    <row r="3450" spans="1:13" hidden="1">
      <c r="A3450" s="76" t="s">
        <v>7943</v>
      </c>
      <c r="B3450" s="536"/>
      <c r="C3450" s="39"/>
      <c r="D3450" s="504"/>
      <c r="E3450" s="39" t="s">
        <v>8392</v>
      </c>
      <c r="F3450" s="39"/>
      <c r="G3450" s="39" t="s">
        <v>2231</v>
      </c>
      <c r="H3450" s="76" t="s">
        <v>2506</v>
      </c>
      <c r="I3450" s="39"/>
      <c r="J3450" s="39"/>
      <c r="K3450" s="76">
        <v>186</v>
      </c>
      <c r="L3450" s="39" t="s">
        <v>7944</v>
      </c>
      <c r="M3450" s="39" t="s">
        <v>8393</v>
      </c>
    </row>
    <row r="3451" spans="1:13" hidden="1">
      <c r="A3451" s="76" t="s">
        <v>7943</v>
      </c>
      <c r="B3451" s="536" t="s">
        <v>8394</v>
      </c>
      <c r="C3451" s="39"/>
      <c r="D3451" s="504" t="s">
        <v>8394</v>
      </c>
      <c r="E3451" s="39" t="s">
        <v>8395</v>
      </c>
      <c r="F3451" s="39"/>
      <c r="G3451" s="39" t="s">
        <v>2231</v>
      </c>
      <c r="H3451" s="76" t="s">
        <v>2506</v>
      </c>
      <c r="I3451" s="39"/>
      <c r="J3451" s="39"/>
      <c r="K3451" s="76">
        <v>187</v>
      </c>
      <c r="L3451" s="39" t="s">
        <v>7944</v>
      </c>
      <c r="M3451" s="39" t="s">
        <v>8396</v>
      </c>
    </row>
    <row r="3452" spans="1:13" hidden="1">
      <c r="A3452" s="76" t="s">
        <v>7943</v>
      </c>
      <c r="B3452" s="536" t="s">
        <v>8397</v>
      </c>
      <c r="C3452" s="39"/>
      <c r="D3452" s="504" t="s">
        <v>8397</v>
      </c>
      <c r="E3452" s="39" t="s">
        <v>8398</v>
      </c>
      <c r="F3452" s="39"/>
      <c r="G3452" s="39" t="s">
        <v>2231</v>
      </c>
      <c r="H3452" s="76" t="s">
        <v>2506</v>
      </c>
      <c r="I3452" s="39"/>
      <c r="J3452" s="39"/>
      <c r="K3452" s="76">
        <v>188</v>
      </c>
      <c r="L3452" s="39" t="s">
        <v>7944</v>
      </c>
      <c r="M3452" s="39" t="s">
        <v>8399</v>
      </c>
    </row>
    <row r="3453" spans="1:13" hidden="1">
      <c r="A3453" s="76" t="s">
        <v>7943</v>
      </c>
      <c r="B3453" s="536" t="s">
        <v>8400</v>
      </c>
      <c r="C3453" s="39"/>
      <c r="D3453" s="504" t="s">
        <v>8400</v>
      </c>
      <c r="E3453" s="39" t="s">
        <v>8401</v>
      </c>
      <c r="F3453" s="39"/>
      <c r="G3453" s="39" t="s">
        <v>2231</v>
      </c>
      <c r="H3453" s="76" t="s">
        <v>2506</v>
      </c>
      <c r="I3453" s="39"/>
      <c r="J3453" s="39"/>
      <c r="K3453" s="76">
        <v>189</v>
      </c>
      <c r="L3453" s="39" t="s">
        <v>7944</v>
      </c>
      <c r="M3453" s="39" t="s">
        <v>8402</v>
      </c>
    </row>
    <row r="3454" spans="1:13" hidden="1">
      <c r="A3454" s="76" t="s">
        <v>7943</v>
      </c>
      <c r="B3454" s="536" t="s">
        <v>8403</v>
      </c>
      <c r="C3454" s="39"/>
      <c r="D3454" s="504" t="s">
        <v>8403</v>
      </c>
      <c r="E3454" s="39" t="s">
        <v>8404</v>
      </c>
      <c r="F3454" s="39"/>
      <c r="G3454" s="39" t="s">
        <v>2231</v>
      </c>
      <c r="H3454" s="76" t="s">
        <v>2386</v>
      </c>
      <c r="I3454" s="39"/>
      <c r="J3454" s="39"/>
      <c r="K3454" s="76">
        <v>190</v>
      </c>
      <c r="L3454" s="39" t="s">
        <v>7944</v>
      </c>
      <c r="M3454" s="39" t="s">
        <v>8405</v>
      </c>
    </row>
    <row r="3455" spans="1:13" hidden="1">
      <c r="A3455" s="76" t="s">
        <v>7943</v>
      </c>
      <c r="B3455" s="536"/>
      <c r="C3455" s="39"/>
      <c r="D3455" s="504"/>
      <c r="E3455" s="39" t="s">
        <v>8406</v>
      </c>
      <c r="F3455" s="39"/>
      <c r="G3455" s="39" t="s">
        <v>2228</v>
      </c>
      <c r="H3455" s="76">
        <v>3</v>
      </c>
      <c r="I3455" s="39"/>
      <c r="J3455" s="39"/>
      <c r="K3455" s="76">
        <v>191</v>
      </c>
      <c r="L3455" s="39" t="s">
        <v>7944</v>
      </c>
      <c r="M3455" s="39" t="s">
        <v>8407</v>
      </c>
    </row>
    <row r="3456" spans="1:13" hidden="1">
      <c r="A3456" s="76" t="s">
        <v>7943</v>
      </c>
      <c r="B3456" s="536" t="s">
        <v>8408</v>
      </c>
      <c r="C3456" s="39"/>
      <c r="D3456" s="504" t="s">
        <v>8408</v>
      </c>
      <c r="E3456" s="39" t="s">
        <v>8409</v>
      </c>
      <c r="F3456" s="39"/>
      <c r="G3456" s="39" t="s">
        <v>2202</v>
      </c>
      <c r="H3456" s="76">
        <v>4</v>
      </c>
      <c r="I3456" s="39"/>
      <c r="J3456" s="39"/>
      <c r="K3456" s="76">
        <v>192</v>
      </c>
      <c r="L3456" s="39" t="s">
        <v>7944</v>
      </c>
      <c r="M3456" s="39" t="s">
        <v>8410</v>
      </c>
    </row>
    <row r="3457" spans="1:13" hidden="1">
      <c r="A3457" s="76" t="s">
        <v>7943</v>
      </c>
      <c r="B3457" s="536" t="s">
        <v>8411</v>
      </c>
      <c r="C3457" s="39"/>
      <c r="D3457" s="504" t="s">
        <v>8411</v>
      </c>
      <c r="E3457" s="39" t="s">
        <v>8412</v>
      </c>
      <c r="F3457" s="39"/>
      <c r="G3457" s="39" t="s">
        <v>2202</v>
      </c>
      <c r="H3457" s="76">
        <v>2</v>
      </c>
      <c r="I3457" s="39"/>
      <c r="J3457" s="39"/>
      <c r="K3457" s="76">
        <v>193</v>
      </c>
      <c r="L3457" s="39" t="s">
        <v>7944</v>
      </c>
      <c r="M3457" s="39" t="s">
        <v>8413</v>
      </c>
    </row>
    <row r="3458" spans="1:13" hidden="1">
      <c r="A3458" s="76" t="s">
        <v>7943</v>
      </c>
      <c r="B3458" s="536" t="s">
        <v>8414</v>
      </c>
      <c r="C3458" s="39"/>
      <c r="D3458" s="504" t="s">
        <v>8414</v>
      </c>
      <c r="E3458" s="39" t="s">
        <v>8415</v>
      </c>
      <c r="F3458" s="39"/>
      <c r="G3458" s="39" t="s">
        <v>2202</v>
      </c>
      <c r="H3458" s="76">
        <v>2</v>
      </c>
      <c r="I3458" s="39"/>
      <c r="J3458" s="39"/>
      <c r="K3458" s="76">
        <v>194</v>
      </c>
      <c r="L3458" s="39" t="s">
        <v>7944</v>
      </c>
      <c r="M3458" s="39" t="s">
        <v>8416</v>
      </c>
    </row>
    <row r="3459" spans="1:13" hidden="1">
      <c r="A3459" s="76" t="s">
        <v>7943</v>
      </c>
      <c r="B3459" s="536" t="s">
        <v>3964</v>
      </c>
      <c r="C3459" s="39"/>
      <c r="D3459" s="504" t="s">
        <v>3964</v>
      </c>
      <c r="E3459" s="39" t="s">
        <v>8417</v>
      </c>
      <c r="F3459" s="39"/>
      <c r="G3459" s="39" t="s">
        <v>2455</v>
      </c>
      <c r="H3459" s="76">
        <v>9</v>
      </c>
      <c r="I3459" s="39"/>
      <c r="J3459" s="39"/>
      <c r="K3459" s="76">
        <v>195</v>
      </c>
      <c r="L3459" s="39" t="s">
        <v>7944</v>
      </c>
      <c r="M3459" s="39" t="s">
        <v>8418</v>
      </c>
    </row>
    <row r="3460" spans="1:13" hidden="1">
      <c r="A3460" s="76" t="s">
        <v>7943</v>
      </c>
      <c r="B3460" s="536" t="s">
        <v>8419</v>
      </c>
      <c r="C3460" s="39"/>
      <c r="D3460" s="504" t="s">
        <v>8419</v>
      </c>
      <c r="E3460" s="39" t="s">
        <v>8420</v>
      </c>
      <c r="F3460" s="39"/>
      <c r="G3460" s="39" t="s">
        <v>2228</v>
      </c>
      <c r="H3460" s="76">
        <v>1</v>
      </c>
      <c r="I3460" s="39"/>
      <c r="J3460" s="39"/>
      <c r="K3460" s="76">
        <v>196</v>
      </c>
      <c r="L3460" s="39" t="s">
        <v>7944</v>
      </c>
      <c r="M3460" s="39" t="s">
        <v>8421</v>
      </c>
    </row>
    <row r="3461" spans="1:13" hidden="1">
      <c r="A3461" s="76" t="s">
        <v>7943</v>
      </c>
      <c r="B3461" s="536" t="s">
        <v>8422</v>
      </c>
      <c r="C3461" s="39"/>
      <c r="D3461" s="504" t="s">
        <v>8422</v>
      </c>
      <c r="E3461" s="39" t="s">
        <v>8423</v>
      </c>
      <c r="F3461" s="39"/>
      <c r="G3461" s="39" t="s">
        <v>2271</v>
      </c>
      <c r="H3461" s="76">
        <v>16</v>
      </c>
      <c r="I3461" s="39"/>
      <c r="J3461" s="39"/>
      <c r="K3461" s="76">
        <v>197</v>
      </c>
      <c r="L3461" s="39" t="s">
        <v>7944</v>
      </c>
      <c r="M3461" s="39" t="s">
        <v>8424</v>
      </c>
    </row>
    <row r="3462" spans="1:13" hidden="1">
      <c r="A3462" s="76" t="s">
        <v>7943</v>
      </c>
      <c r="B3462" s="536" t="s">
        <v>8425</v>
      </c>
      <c r="C3462" s="39"/>
      <c r="D3462" s="504" t="s">
        <v>8425</v>
      </c>
      <c r="E3462" s="39" t="s">
        <v>8426</v>
      </c>
      <c r="F3462" s="39"/>
      <c r="G3462" s="39" t="s">
        <v>2455</v>
      </c>
      <c r="H3462" s="76">
        <v>7</v>
      </c>
      <c r="I3462" s="39"/>
      <c r="J3462" s="39"/>
      <c r="K3462" s="76">
        <v>198</v>
      </c>
      <c r="L3462" s="39" t="s">
        <v>7944</v>
      </c>
      <c r="M3462" s="39" t="s">
        <v>8427</v>
      </c>
    </row>
    <row r="3463" spans="1:13" hidden="1">
      <c r="A3463" s="76" t="s">
        <v>7943</v>
      </c>
      <c r="B3463" s="536"/>
      <c r="C3463" s="39"/>
      <c r="D3463" s="504"/>
      <c r="E3463" s="39" t="s">
        <v>8428</v>
      </c>
      <c r="F3463" s="39"/>
      <c r="G3463" s="39" t="s">
        <v>2228</v>
      </c>
      <c r="H3463" s="76">
        <v>2</v>
      </c>
      <c r="I3463" s="39"/>
      <c r="J3463" s="39"/>
      <c r="K3463" s="76">
        <v>199</v>
      </c>
      <c r="L3463" s="39" t="s">
        <v>7944</v>
      </c>
      <c r="M3463" s="39" t="s">
        <v>8429</v>
      </c>
    </row>
    <row r="3464" spans="1:13">
      <c r="A3464" s="76" t="s">
        <v>7943</v>
      </c>
      <c r="B3464" s="536" t="s">
        <v>2014</v>
      </c>
      <c r="C3464" s="39"/>
      <c r="D3464" s="504" t="s">
        <v>2014</v>
      </c>
      <c r="E3464" s="39" t="s">
        <v>2307</v>
      </c>
      <c r="F3464" s="39"/>
      <c r="G3464" s="39" t="s">
        <v>2202</v>
      </c>
      <c r="H3464" s="76">
        <v>97</v>
      </c>
      <c r="I3464" s="39"/>
      <c r="J3464" s="39"/>
      <c r="K3464" s="76">
        <v>200</v>
      </c>
      <c r="L3464" s="39" t="s">
        <v>7944</v>
      </c>
      <c r="M3464" s="39" t="s">
        <v>2307</v>
      </c>
    </row>
    <row r="3465" spans="1:13" hidden="1">
      <c r="A3465" s="76" t="s">
        <v>7943</v>
      </c>
      <c r="B3465" s="536" t="s">
        <v>149</v>
      </c>
      <c r="C3465" s="76" t="s">
        <v>149</v>
      </c>
      <c r="D3465" s="504"/>
      <c r="E3465" s="39"/>
      <c r="F3465" s="76" t="s">
        <v>2193</v>
      </c>
      <c r="G3465" s="76" t="s">
        <v>2308</v>
      </c>
      <c r="H3465" s="76">
        <v>26</v>
      </c>
      <c r="I3465" s="39"/>
      <c r="J3465" s="39"/>
      <c r="K3465" s="76">
        <v>201</v>
      </c>
      <c r="L3465" s="39" t="s">
        <v>7944</v>
      </c>
      <c r="M3465" s="76" t="s">
        <v>149</v>
      </c>
    </row>
    <row r="3466" spans="1:13" hidden="1">
      <c r="A3466" s="76" t="s">
        <v>7943</v>
      </c>
      <c r="B3466" s="536" t="s">
        <v>151</v>
      </c>
      <c r="C3466" s="76" t="s">
        <v>151</v>
      </c>
      <c r="D3466" s="504"/>
      <c r="E3466" s="39"/>
      <c r="F3466" s="76" t="s">
        <v>2193</v>
      </c>
      <c r="G3466" s="76" t="s">
        <v>2202</v>
      </c>
      <c r="H3466" s="76">
        <v>10</v>
      </c>
      <c r="I3466" s="39"/>
      <c r="J3466" s="39"/>
      <c r="K3466" s="76">
        <v>202</v>
      </c>
      <c r="L3466" s="39" t="s">
        <v>7944</v>
      </c>
      <c r="M3466" s="76" t="s">
        <v>151</v>
      </c>
    </row>
    <row r="3467" spans="1:13" hidden="1">
      <c r="A3467" s="76" t="s">
        <v>7943</v>
      </c>
      <c r="B3467" s="536" t="s">
        <v>153</v>
      </c>
      <c r="C3467" s="76" t="s">
        <v>153</v>
      </c>
      <c r="D3467" s="504"/>
      <c r="E3467" s="39"/>
      <c r="F3467" s="76" t="s">
        <v>2193</v>
      </c>
      <c r="G3467" s="76" t="s">
        <v>2202</v>
      </c>
      <c r="H3467" s="76">
        <v>4</v>
      </c>
      <c r="I3467" s="39"/>
      <c r="J3467" s="39"/>
      <c r="K3467" s="76">
        <v>203</v>
      </c>
      <c r="L3467" s="39" t="s">
        <v>7944</v>
      </c>
      <c r="M3467" s="76" t="s">
        <v>153</v>
      </c>
    </row>
    <row r="3468" spans="1:13" hidden="1">
      <c r="A3468" s="76" t="s">
        <v>7943</v>
      </c>
      <c r="B3468" s="536" t="s">
        <v>155</v>
      </c>
      <c r="C3468" s="76" t="s">
        <v>155</v>
      </c>
      <c r="D3468" s="504"/>
      <c r="E3468" s="39"/>
      <c r="F3468" s="76" t="s">
        <v>2193</v>
      </c>
      <c r="G3468" s="76" t="s">
        <v>2202</v>
      </c>
      <c r="H3468" s="76">
        <v>2</v>
      </c>
      <c r="I3468" s="39"/>
      <c r="J3468" s="39"/>
      <c r="K3468" s="76">
        <v>204</v>
      </c>
      <c r="L3468" s="39" t="s">
        <v>7944</v>
      </c>
      <c r="M3468" s="76" t="s">
        <v>155</v>
      </c>
    </row>
    <row r="3469" spans="1:13" hidden="1">
      <c r="A3469" s="76" t="s">
        <v>7943</v>
      </c>
      <c r="B3469" s="536" t="s">
        <v>157</v>
      </c>
      <c r="C3469" s="76" t="s">
        <v>157</v>
      </c>
      <c r="D3469" s="504"/>
      <c r="E3469" s="39"/>
      <c r="F3469" s="76" t="s">
        <v>2193</v>
      </c>
      <c r="G3469" s="76" t="s">
        <v>2202</v>
      </c>
      <c r="H3469" s="76">
        <v>2</v>
      </c>
      <c r="I3469" s="39"/>
      <c r="J3469" s="39"/>
      <c r="K3469" s="76">
        <v>205</v>
      </c>
      <c r="L3469" s="39" t="s">
        <v>7944</v>
      </c>
      <c r="M3469" s="76" t="s">
        <v>157</v>
      </c>
    </row>
  </sheetData>
  <autoFilter ref="A1:M3469" xr:uid="{A16856D3-D3D4-418C-975B-6EEB70830968}">
    <filterColumn colId="4">
      <filters>
        <filter val="Filler"/>
        <filter val="GL Filler 2"/>
      </filters>
    </filterColumn>
  </autoFilter>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8ADEF-9092-425F-B632-78C51E758F84}">
  <sheetPr filterMode="1"/>
  <dimension ref="A1:S6302"/>
  <sheetViews>
    <sheetView zoomScale="70" zoomScaleNormal="70" workbookViewId="0">
      <pane ySplit="1" topLeftCell="A344" activePane="bottomLeft" state="frozen"/>
      <selection pane="bottomLeft" activeCell="C2251" sqref="C2251"/>
      <selection activeCell="C2251" sqref="C2251"/>
    </sheetView>
  </sheetViews>
  <sheetFormatPr defaultColWidth="8.85546875" defaultRowHeight="14.45"/>
  <cols>
    <col min="1" max="1" width="38.42578125" bestFit="1" customWidth="1"/>
    <col min="2" max="2" width="17.140625" hidden="1" customWidth="1"/>
    <col min="3" max="3" width="21.140625" customWidth="1"/>
    <col min="4" max="4" width="46" hidden="1" customWidth="1"/>
    <col min="5" max="5" width="17.140625" hidden="1" customWidth="1"/>
    <col min="6" max="6" width="70.140625" bestFit="1" customWidth="1"/>
    <col min="7" max="7" width="16.85546875" customWidth="1"/>
    <col min="8" max="8" width="13" customWidth="1"/>
    <col min="9" max="9" width="12.42578125" customWidth="1"/>
    <col min="10" max="10" width="22.42578125" customWidth="1"/>
    <col min="11" max="11" width="25.85546875" customWidth="1"/>
    <col min="12" max="12" width="9" customWidth="1"/>
    <col min="13" max="13" width="35.85546875" customWidth="1"/>
    <col min="14" max="14" width="65.140625" bestFit="1" customWidth="1"/>
    <col min="15" max="15" width="12.85546875" customWidth="1"/>
    <col min="18" max="18" width="17.85546875" bestFit="1" customWidth="1"/>
    <col min="19" max="19" width="9.85546875" bestFit="1" customWidth="1"/>
  </cols>
  <sheetData>
    <row r="1" spans="1:19" ht="29.1">
      <c r="A1" s="534" t="s">
        <v>2183</v>
      </c>
      <c r="B1" s="534" t="s">
        <v>2184</v>
      </c>
      <c r="C1" s="534" t="s">
        <v>8430</v>
      </c>
      <c r="D1" s="534" t="s">
        <v>26</v>
      </c>
      <c r="E1" s="534" t="s">
        <v>8431</v>
      </c>
      <c r="F1" s="534" t="s">
        <v>2</v>
      </c>
      <c r="G1" s="534" t="s">
        <v>2185</v>
      </c>
      <c r="H1" s="534" t="s">
        <v>2186</v>
      </c>
      <c r="I1" s="534" t="s">
        <v>2187</v>
      </c>
      <c r="J1" s="534" t="s">
        <v>2188</v>
      </c>
      <c r="K1" s="534" t="s">
        <v>2189</v>
      </c>
      <c r="L1" s="535" t="s">
        <v>2190</v>
      </c>
      <c r="M1" s="535" t="s">
        <v>2191</v>
      </c>
      <c r="N1" s="535" t="s">
        <v>2184</v>
      </c>
      <c r="R1" s="495" t="s">
        <v>32</v>
      </c>
      <c r="S1" s="1"/>
    </row>
    <row r="2" spans="1:19" hidden="1">
      <c r="A2" s="39" t="s">
        <v>8432</v>
      </c>
      <c r="B2" s="496" t="s">
        <v>34</v>
      </c>
      <c r="C2" s="496" t="s">
        <v>34</v>
      </c>
      <c r="D2" s="496"/>
      <c r="E2" s="496" t="e">
        <f>VLOOKUP(F2,[13]abbr_btch2lot2!A:B,2,FALSE)</f>
        <v>#N/A</v>
      </c>
      <c r="F2" s="39"/>
      <c r="G2" s="496" t="s">
        <v>2193</v>
      </c>
      <c r="H2" s="496" t="s">
        <v>2194</v>
      </c>
      <c r="I2" s="504">
        <v>8</v>
      </c>
      <c r="J2" s="39"/>
      <c r="K2" s="39" t="s">
        <v>2195</v>
      </c>
      <c r="L2" s="504">
        <v>1</v>
      </c>
      <c r="M2" s="40" t="s">
        <v>8433</v>
      </c>
      <c r="N2" s="496" t="s">
        <v>34</v>
      </c>
      <c r="R2" s="497" t="s">
        <v>36</v>
      </c>
      <c r="S2" s="1" t="str">
        <f>_xlfn.CONCAT(COUNTBLANK(C2:C3469)," Field")</f>
        <v>585 Field</v>
      </c>
    </row>
    <row r="3" spans="1:19" hidden="1">
      <c r="A3" s="39" t="s">
        <v>8432</v>
      </c>
      <c r="B3" s="39"/>
      <c r="C3" s="496" t="s">
        <v>41</v>
      </c>
      <c r="D3" s="39" t="s">
        <v>41</v>
      </c>
      <c r="E3" s="496">
        <f>VLOOKUP(F3,[13]abbr_btch2lot2!A:B,2,FALSE)</f>
        <v>1</v>
      </c>
      <c r="F3" s="39" t="s">
        <v>38</v>
      </c>
      <c r="G3" s="39" t="s">
        <v>2193</v>
      </c>
      <c r="H3" s="40" t="s">
        <v>2202</v>
      </c>
      <c r="I3" s="76">
        <v>15</v>
      </c>
      <c r="J3" s="39"/>
      <c r="K3" s="39" t="s">
        <v>2195</v>
      </c>
      <c r="L3" s="504">
        <v>2</v>
      </c>
      <c r="M3" s="40" t="s">
        <v>8433</v>
      </c>
      <c r="N3" s="39" t="s">
        <v>8434</v>
      </c>
      <c r="R3" s="497" t="s">
        <v>39</v>
      </c>
      <c r="S3" s="498" t="s">
        <v>8435</v>
      </c>
    </row>
    <row r="4" spans="1:19" hidden="1">
      <c r="A4" s="39" t="s">
        <v>8432</v>
      </c>
      <c r="B4" s="39"/>
      <c r="C4" s="496" t="s">
        <v>2358</v>
      </c>
      <c r="D4" s="39" t="s">
        <v>2358</v>
      </c>
      <c r="E4" s="496">
        <f>VLOOKUP(F4,[13]abbr_btch2lot2!A:B,2,FALSE)</f>
        <v>2</v>
      </c>
      <c r="F4" s="39" t="s">
        <v>2359</v>
      </c>
      <c r="G4" s="39" t="s">
        <v>2215</v>
      </c>
      <c r="H4" s="40" t="s">
        <v>2202</v>
      </c>
      <c r="I4" s="76">
        <v>15</v>
      </c>
      <c r="J4" s="39"/>
      <c r="K4" s="39" t="s">
        <v>2195</v>
      </c>
      <c r="L4" s="504">
        <v>3</v>
      </c>
      <c r="M4" s="40" t="s">
        <v>8433</v>
      </c>
      <c r="N4" s="39" t="s">
        <v>8436</v>
      </c>
    </row>
    <row r="5" spans="1:19" hidden="1">
      <c r="A5" s="39" t="s">
        <v>8432</v>
      </c>
      <c r="B5" s="39"/>
      <c r="C5" s="496"/>
      <c r="D5" s="39"/>
      <c r="E5" s="496">
        <f>VLOOKUP(F5,[13]abbr_btch2lot2!A:B,2,FALSE)</f>
        <v>3</v>
      </c>
      <c r="F5" s="39" t="s">
        <v>350</v>
      </c>
      <c r="G5" s="39" t="s">
        <v>2193</v>
      </c>
      <c r="H5" s="40" t="s">
        <v>2202</v>
      </c>
      <c r="I5" s="76">
        <v>10</v>
      </c>
      <c r="J5" s="39"/>
      <c r="K5" s="39" t="s">
        <v>2195</v>
      </c>
      <c r="L5" s="504">
        <v>4</v>
      </c>
      <c r="M5" s="40" t="s">
        <v>8433</v>
      </c>
      <c r="N5" s="39" t="s">
        <v>2272</v>
      </c>
    </row>
    <row r="6" spans="1:19" hidden="1">
      <c r="A6" s="39" t="s">
        <v>8432</v>
      </c>
      <c r="B6" s="39"/>
      <c r="C6" s="496" t="s">
        <v>8437</v>
      </c>
      <c r="D6" s="39" t="s">
        <v>8437</v>
      </c>
      <c r="E6" s="496">
        <f>VLOOKUP(F6,[13]abbr_btch2lot2!A:B,2,FALSE)</f>
        <v>4</v>
      </c>
      <c r="F6" s="39" t="s">
        <v>8438</v>
      </c>
      <c r="G6" s="39" t="s">
        <v>2215</v>
      </c>
      <c r="H6" s="40" t="s">
        <v>2202</v>
      </c>
      <c r="I6" s="76">
        <v>11</v>
      </c>
      <c r="J6" s="39"/>
      <c r="K6" s="39" t="s">
        <v>2195</v>
      </c>
      <c r="L6" s="504">
        <v>5</v>
      </c>
      <c r="M6" s="40" t="s">
        <v>8433</v>
      </c>
      <c r="N6" s="39" t="s">
        <v>8439</v>
      </c>
    </row>
    <row r="7" spans="1:19" hidden="1">
      <c r="A7" s="39" t="s">
        <v>8432</v>
      </c>
      <c r="B7" s="39"/>
      <c r="C7" s="496" t="s">
        <v>8440</v>
      </c>
      <c r="D7" s="39" t="s">
        <v>8440</v>
      </c>
      <c r="E7" s="496">
        <f>VLOOKUP(F7,[13]abbr_btch2lot2!A:B,2,FALSE)</f>
        <v>5</v>
      </c>
      <c r="F7" s="39" t="s">
        <v>8441</v>
      </c>
      <c r="G7" s="39" t="s">
        <v>2215</v>
      </c>
      <c r="H7" s="40" t="s">
        <v>2202</v>
      </c>
      <c r="I7" s="76">
        <v>19</v>
      </c>
      <c r="J7" s="39"/>
      <c r="K7" s="39" t="s">
        <v>2195</v>
      </c>
      <c r="L7" s="504">
        <v>6</v>
      </c>
      <c r="M7" s="40" t="s">
        <v>8433</v>
      </c>
      <c r="N7" s="39" t="s">
        <v>8442</v>
      </c>
    </row>
    <row r="8" spans="1:19" hidden="1">
      <c r="A8" s="39" t="s">
        <v>8432</v>
      </c>
      <c r="B8" s="39"/>
      <c r="C8" s="496" t="s">
        <v>8443</v>
      </c>
      <c r="D8" s="39" t="s">
        <v>8443</v>
      </c>
      <c r="E8" s="496">
        <f>VLOOKUP(F8,[13]abbr_btch2lot2!A:B,2,FALSE)</f>
        <v>6</v>
      </c>
      <c r="F8" s="39" t="s">
        <v>8444</v>
      </c>
      <c r="G8" s="39" t="s">
        <v>2215</v>
      </c>
      <c r="H8" s="40" t="s">
        <v>2202</v>
      </c>
      <c r="I8" s="76">
        <v>1</v>
      </c>
      <c r="J8" s="39"/>
      <c r="K8" s="39" t="s">
        <v>2195</v>
      </c>
      <c r="L8" s="504">
        <v>7</v>
      </c>
      <c r="M8" s="40" t="s">
        <v>8433</v>
      </c>
      <c r="N8" s="39" t="s">
        <v>8445</v>
      </c>
    </row>
    <row r="9" spans="1:19" hidden="1">
      <c r="A9" s="39" t="s">
        <v>8432</v>
      </c>
      <c r="B9" s="39"/>
      <c r="C9" s="496" t="s">
        <v>8446</v>
      </c>
      <c r="D9" s="39" t="s">
        <v>8446</v>
      </c>
      <c r="E9" s="496">
        <f>VLOOKUP(F9,[13]abbr_btch2lot2!A:B,2,FALSE)</f>
        <v>7</v>
      </c>
      <c r="F9" s="39" t="s">
        <v>8447</v>
      </c>
      <c r="G9" s="39" t="s">
        <v>2215</v>
      </c>
      <c r="H9" s="40" t="s">
        <v>2202</v>
      </c>
      <c r="I9" s="76">
        <v>19</v>
      </c>
      <c r="J9" s="39"/>
      <c r="K9" s="39" t="s">
        <v>2195</v>
      </c>
      <c r="L9" s="504">
        <v>8</v>
      </c>
      <c r="M9" s="40" t="s">
        <v>8433</v>
      </c>
      <c r="N9" s="39" t="s">
        <v>8448</v>
      </c>
    </row>
    <row r="10" spans="1:19" hidden="1">
      <c r="A10" s="39" t="s">
        <v>8432</v>
      </c>
      <c r="B10" s="39"/>
      <c r="C10" s="496" t="s">
        <v>1157</v>
      </c>
      <c r="D10" s="39" t="s">
        <v>1157</v>
      </c>
      <c r="E10" s="496">
        <f>VLOOKUP(F10,[13]abbr_btch2lot2!A:B,2,FALSE)</f>
        <v>8</v>
      </c>
      <c r="F10" s="39" t="s">
        <v>678</v>
      </c>
      <c r="G10" s="39" t="s">
        <v>2193</v>
      </c>
      <c r="H10" s="40" t="s">
        <v>2194</v>
      </c>
      <c r="I10" s="76">
        <v>10</v>
      </c>
      <c r="J10" s="39"/>
      <c r="K10" s="39" t="s">
        <v>2195</v>
      </c>
      <c r="L10" s="504">
        <v>9</v>
      </c>
      <c r="M10" s="40" t="s">
        <v>8433</v>
      </c>
      <c r="N10" s="39" t="s">
        <v>8449</v>
      </c>
    </row>
    <row r="11" spans="1:19" hidden="1">
      <c r="A11" s="39" t="s">
        <v>8432</v>
      </c>
      <c r="B11" s="39"/>
      <c r="C11" s="496" t="s">
        <v>301</v>
      </c>
      <c r="D11" s="39" t="s">
        <v>301</v>
      </c>
      <c r="E11" s="496">
        <f>VLOOKUP(F11,[13]abbr_btch2lot2!A:B,2,FALSE)</f>
        <v>9</v>
      </c>
      <c r="F11" s="39" t="s">
        <v>217</v>
      </c>
      <c r="G11" s="39" t="s">
        <v>2193</v>
      </c>
      <c r="H11" s="40" t="s">
        <v>2194</v>
      </c>
      <c r="I11" s="76">
        <v>10</v>
      </c>
      <c r="J11" s="39"/>
      <c r="K11" s="39" t="s">
        <v>2195</v>
      </c>
      <c r="L11" s="504">
        <v>10</v>
      </c>
      <c r="M11" s="40" t="s">
        <v>8433</v>
      </c>
      <c r="N11" s="39" t="s">
        <v>8450</v>
      </c>
    </row>
    <row r="12" spans="1:19" hidden="1">
      <c r="A12" s="39" t="s">
        <v>8432</v>
      </c>
      <c r="B12" s="39"/>
      <c r="C12" s="496" t="s">
        <v>303</v>
      </c>
      <c r="D12" s="39" t="s">
        <v>303</v>
      </c>
      <c r="E12" s="496">
        <f>VLOOKUP(F12,[13]abbr_btch2lot2!A:B,2,FALSE)</f>
        <v>10</v>
      </c>
      <c r="F12" s="39" t="s">
        <v>219</v>
      </c>
      <c r="G12" s="39" t="s">
        <v>2193</v>
      </c>
      <c r="H12" s="40" t="s">
        <v>2194</v>
      </c>
      <c r="I12" s="76">
        <v>10</v>
      </c>
      <c r="J12" s="39"/>
      <c r="K12" s="39" t="s">
        <v>2195</v>
      </c>
      <c r="L12" s="504">
        <v>11</v>
      </c>
      <c r="M12" s="40" t="s">
        <v>8433</v>
      </c>
      <c r="N12" s="39" t="s">
        <v>8451</v>
      </c>
    </row>
    <row r="13" spans="1:19" hidden="1">
      <c r="A13" s="39" t="s">
        <v>8432</v>
      </c>
      <c r="B13" s="39"/>
      <c r="C13" s="496" t="s">
        <v>860</v>
      </c>
      <c r="D13" s="39" t="s">
        <v>860</v>
      </c>
      <c r="E13" s="496">
        <f>VLOOKUP(F13,[13]abbr_btch2lot2!A:B,2,FALSE)</f>
        <v>11</v>
      </c>
      <c r="F13" s="39" t="s">
        <v>458</v>
      </c>
      <c r="G13" s="39" t="s">
        <v>2193</v>
      </c>
      <c r="H13" s="40" t="s">
        <v>2194</v>
      </c>
      <c r="I13" s="76">
        <v>10</v>
      </c>
      <c r="J13" s="39"/>
      <c r="K13" s="39" t="s">
        <v>2195</v>
      </c>
      <c r="L13" s="504">
        <v>12</v>
      </c>
      <c r="M13" s="40" t="s">
        <v>8433</v>
      </c>
      <c r="N13" s="39" t="s">
        <v>8452</v>
      </c>
    </row>
    <row r="14" spans="1:19" hidden="1">
      <c r="A14" s="39" t="s">
        <v>8432</v>
      </c>
      <c r="B14" s="39"/>
      <c r="C14" s="496" t="s">
        <v>1195</v>
      </c>
      <c r="D14" s="39" t="s">
        <v>1195</v>
      </c>
      <c r="E14" s="496">
        <f>VLOOKUP(F14,[13]abbr_btch2lot2!A:B,2,FALSE)</f>
        <v>12</v>
      </c>
      <c r="F14" s="39" t="s">
        <v>2227</v>
      </c>
      <c r="G14" s="39" t="s">
        <v>2215</v>
      </c>
      <c r="H14" s="40" t="s">
        <v>2194</v>
      </c>
      <c r="I14" s="76">
        <v>10</v>
      </c>
      <c r="J14" s="39"/>
      <c r="K14" s="39" t="s">
        <v>2195</v>
      </c>
      <c r="L14" s="504">
        <v>13</v>
      </c>
      <c r="M14" s="40" t="s">
        <v>8433</v>
      </c>
      <c r="N14" s="39" t="s">
        <v>8453</v>
      </c>
    </row>
    <row r="15" spans="1:19" hidden="1">
      <c r="A15" s="39" t="s">
        <v>8432</v>
      </c>
      <c r="B15" s="39"/>
      <c r="C15" s="496" t="s">
        <v>2224</v>
      </c>
      <c r="D15" s="39" t="s">
        <v>2224</v>
      </c>
      <c r="E15" s="496">
        <f>VLOOKUP(F15,[13]abbr_btch2lot2!A:B,2,FALSE)</f>
        <v>13</v>
      </c>
      <c r="F15" s="39" t="s">
        <v>2225</v>
      </c>
      <c r="G15" s="39" t="s">
        <v>2215</v>
      </c>
      <c r="H15" s="40" t="s">
        <v>2202</v>
      </c>
      <c r="I15" s="76">
        <v>1</v>
      </c>
      <c r="J15" s="39"/>
      <c r="K15" s="39" t="s">
        <v>2195</v>
      </c>
      <c r="L15" s="504">
        <v>14</v>
      </c>
      <c r="M15" s="40" t="s">
        <v>8433</v>
      </c>
      <c r="N15" s="39" t="s">
        <v>6826</v>
      </c>
    </row>
    <row r="16" spans="1:19" hidden="1">
      <c r="A16" s="39" t="s">
        <v>8432</v>
      </c>
      <c r="B16" s="39"/>
      <c r="C16" s="496" t="s">
        <v>941</v>
      </c>
      <c r="D16" s="39" t="s">
        <v>941</v>
      </c>
      <c r="E16" s="496">
        <f>VLOOKUP(F16,[13]abbr_btch2lot2!A:B,2,FALSE)</f>
        <v>14</v>
      </c>
      <c r="F16" s="39" t="s">
        <v>542</v>
      </c>
      <c r="G16" s="39" t="s">
        <v>2193</v>
      </c>
      <c r="H16" s="40" t="s">
        <v>2231</v>
      </c>
      <c r="I16" s="76" t="s">
        <v>3430</v>
      </c>
      <c r="J16" s="39"/>
      <c r="K16" s="39" t="s">
        <v>2195</v>
      </c>
      <c r="L16" s="504">
        <v>15</v>
      </c>
      <c r="M16" s="40" t="s">
        <v>8433</v>
      </c>
      <c r="N16" s="39" t="s">
        <v>6832</v>
      </c>
    </row>
    <row r="17" spans="1:14" hidden="1">
      <c r="A17" s="39" t="s">
        <v>8432</v>
      </c>
      <c r="B17" s="39"/>
      <c r="C17" s="496" t="s">
        <v>8454</v>
      </c>
      <c r="D17" s="39" t="s">
        <v>8454</v>
      </c>
      <c r="E17" s="496">
        <f>VLOOKUP(F17,[13]abbr_btch2lot2!A:B,2,FALSE)</f>
        <v>15</v>
      </c>
      <c r="F17" s="39" t="s">
        <v>8455</v>
      </c>
      <c r="G17" s="39" t="s">
        <v>2193</v>
      </c>
      <c r="H17" s="40" t="s">
        <v>2202</v>
      </c>
      <c r="I17" s="76">
        <v>1</v>
      </c>
      <c r="J17" s="39"/>
      <c r="K17" s="39" t="s">
        <v>2195</v>
      </c>
      <c r="L17" s="504">
        <v>16</v>
      </c>
      <c r="M17" s="40" t="s">
        <v>8433</v>
      </c>
      <c r="N17" s="39" t="s">
        <v>8456</v>
      </c>
    </row>
    <row r="18" spans="1:14" hidden="1">
      <c r="A18" s="39" t="s">
        <v>8432</v>
      </c>
      <c r="B18" s="39"/>
      <c r="C18" s="496" t="s">
        <v>61</v>
      </c>
      <c r="D18" s="39" t="s">
        <v>61</v>
      </c>
      <c r="E18" s="496">
        <f>VLOOKUP(F18,[13]abbr_btch2lot2!A:B,2,FALSE)</f>
        <v>16</v>
      </c>
      <c r="F18" s="39" t="s">
        <v>60</v>
      </c>
      <c r="G18" s="39" t="s">
        <v>2193</v>
      </c>
      <c r="H18" s="40" t="s">
        <v>2202</v>
      </c>
      <c r="I18" s="76">
        <v>3</v>
      </c>
      <c r="J18" s="39"/>
      <c r="K18" s="39" t="s">
        <v>2195</v>
      </c>
      <c r="L18" s="504">
        <v>17</v>
      </c>
      <c r="M18" s="40" t="s">
        <v>8433</v>
      </c>
      <c r="N18" s="39" t="s">
        <v>2347</v>
      </c>
    </row>
    <row r="19" spans="1:14" hidden="1">
      <c r="A19" s="39" t="s">
        <v>8432</v>
      </c>
      <c r="B19" s="39"/>
      <c r="C19" s="496" t="s">
        <v>8457</v>
      </c>
      <c r="D19" s="39" t="s">
        <v>8457</v>
      </c>
      <c r="E19" s="496">
        <f>VLOOKUP(F19,[13]abbr_btch2lot2!A:B,2,FALSE)</f>
        <v>17</v>
      </c>
      <c r="F19" s="60" t="s">
        <v>8458</v>
      </c>
      <c r="G19" s="39" t="s">
        <v>2193</v>
      </c>
      <c r="H19" s="40" t="s">
        <v>2231</v>
      </c>
      <c r="I19" s="76" t="s">
        <v>2599</v>
      </c>
      <c r="J19" s="39"/>
      <c r="K19" s="39" t="s">
        <v>2195</v>
      </c>
      <c r="L19" s="504">
        <v>18</v>
      </c>
      <c r="M19" s="40" t="s">
        <v>8433</v>
      </c>
      <c r="N19" s="39" t="s">
        <v>8459</v>
      </c>
    </row>
    <row r="20" spans="1:14" hidden="1">
      <c r="A20" s="39" t="s">
        <v>8432</v>
      </c>
      <c r="B20" s="39"/>
      <c r="C20" s="496" t="s">
        <v>8460</v>
      </c>
      <c r="D20" s="39" t="s">
        <v>8460</v>
      </c>
      <c r="E20" s="496">
        <f>VLOOKUP(F20,[13]abbr_btch2lot2!A:B,2,FALSE)</f>
        <v>18</v>
      </c>
      <c r="F20" s="60" t="s">
        <v>8461</v>
      </c>
      <c r="G20" s="39" t="s">
        <v>2193</v>
      </c>
      <c r="H20" s="40" t="s">
        <v>2231</v>
      </c>
      <c r="I20" s="76" t="s">
        <v>2599</v>
      </c>
      <c r="J20" s="39"/>
      <c r="K20" s="39" t="s">
        <v>2195</v>
      </c>
      <c r="L20" s="504">
        <v>19</v>
      </c>
      <c r="M20" s="40" t="s">
        <v>8433</v>
      </c>
      <c r="N20" s="39" t="s">
        <v>8462</v>
      </c>
    </row>
    <row r="21" spans="1:14" hidden="1">
      <c r="A21" s="39" t="s">
        <v>8432</v>
      </c>
      <c r="B21" s="39"/>
      <c r="C21" s="496" t="s">
        <v>8463</v>
      </c>
      <c r="D21" s="39" t="s">
        <v>8463</v>
      </c>
      <c r="E21" s="496">
        <f>VLOOKUP(F21,[13]abbr_btch2lot2!A:B,2,FALSE)</f>
        <v>19</v>
      </c>
      <c r="F21" s="60" t="s">
        <v>8464</v>
      </c>
      <c r="G21" s="39" t="s">
        <v>2193</v>
      </c>
      <c r="H21" s="40" t="s">
        <v>2231</v>
      </c>
      <c r="I21" s="76" t="s">
        <v>2599</v>
      </c>
      <c r="J21" s="39"/>
      <c r="K21" s="39" t="s">
        <v>2195</v>
      </c>
      <c r="L21" s="504">
        <v>20</v>
      </c>
      <c r="M21" s="40" t="s">
        <v>8433</v>
      </c>
      <c r="N21" s="39" t="s">
        <v>8465</v>
      </c>
    </row>
    <row r="22" spans="1:14" hidden="1">
      <c r="A22" s="39" t="s">
        <v>8432</v>
      </c>
      <c r="B22" s="39"/>
      <c r="C22" s="496" t="s">
        <v>8466</v>
      </c>
      <c r="D22" s="39" t="s">
        <v>8466</v>
      </c>
      <c r="E22" s="496">
        <f>VLOOKUP(F22,[13]abbr_btch2lot2!A:B,2,FALSE)</f>
        <v>20</v>
      </c>
      <c r="F22" s="60" t="s">
        <v>8467</v>
      </c>
      <c r="G22" s="39" t="s">
        <v>2193</v>
      </c>
      <c r="H22" s="40" t="s">
        <v>2231</v>
      </c>
      <c r="I22" s="76" t="s">
        <v>2599</v>
      </c>
      <c r="J22" s="39"/>
      <c r="K22" s="39" t="s">
        <v>2195</v>
      </c>
      <c r="L22" s="504">
        <v>21</v>
      </c>
      <c r="M22" s="40" t="s">
        <v>8433</v>
      </c>
      <c r="N22" s="39" t="s">
        <v>8468</v>
      </c>
    </row>
    <row r="23" spans="1:14" hidden="1">
      <c r="A23" s="39" t="s">
        <v>8432</v>
      </c>
      <c r="B23" s="39"/>
      <c r="C23" s="496" t="s">
        <v>8469</v>
      </c>
      <c r="D23" s="39" t="s">
        <v>8469</v>
      </c>
      <c r="E23" s="496">
        <f>VLOOKUP(F23,[13]abbr_btch2lot2!A:B,2,FALSE)</f>
        <v>21</v>
      </c>
      <c r="F23" s="60" t="s">
        <v>8470</v>
      </c>
      <c r="G23" s="39" t="s">
        <v>2193</v>
      </c>
      <c r="H23" s="40" t="s">
        <v>2231</v>
      </c>
      <c r="I23" s="76" t="s">
        <v>2599</v>
      </c>
      <c r="J23" s="39"/>
      <c r="K23" s="39" t="s">
        <v>2195</v>
      </c>
      <c r="L23" s="504">
        <v>22</v>
      </c>
      <c r="M23" s="40" t="s">
        <v>8433</v>
      </c>
      <c r="N23" s="39" t="s">
        <v>8471</v>
      </c>
    </row>
    <row r="24" spans="1:14" hidden="1">
      <c r="A24" s="39" t="s">
        <v>8432</v>
      </c>
      <c r="B24" s="39"/>
      <c r="C24" s="496" t="s">
        <v>8472</v>
      </c>
      <c r="D24" s="39" t="s">
        <v>8472</v>
      </c>
      <c r="E24" s="496">
        <f>VLOOKUP(F24,[13]abbr_btch2lot2!A:B,2,FALSE)</f>
        <v>22</v>
      </c>
      <c r="F24" s="60" t="s">
        <v>8473</v>
      </c>
      <c r="G24" s="39" t="s">
        <v>2193</v>
      </c>
      <c r="H24" s="40" t="s">
        <v>2231</v>
      </c>
      <c r="I24" s="76" t="s">
        <v>2599</v>
      </c>
      <c r="J24" s="39"/>
      <c r="K24" s="39" t="s">
        <v>2195</v>
      </c>
      <c r="L24" s="504">
        <v>23</v>
      </c>
      <c r="M24" s="40" t="s">
        <v>8433</v>
      </c>
      <c r="N24" s="39" t="s">
        <v>8474</v>
      </c>
    </row>
    <row r="25" spans="1:14" hidden="1">
      <c r="A25" s="39" t="s">
        <v>8432</v>
      </c>
      <c r="B25" s="39"/>
      <c r="C25" s="496" t="s">
        <v>8475</v>
      </c>
      <c r="D25" s="39" t="s">
        <v>8475</v>
      </c>
      <c r="E25" s="496">
        <f>VLOOKUP(F25,[13]abbr_btch2lot2!A:B,2,FALSE)</f>
        <v>23</v>
      </c>
      <c r="F25" s="60" t="s">
        <v>8476</v>
      </c>
      <c r="G25" s="39" t="s">
        <v>2193</v>
      </c>
      <c r="H25" s="40" t="s">
        <v>2231</v>
      </c>
      <c r="I25" s="76" t="s">
        <v>2599</v>
      </c>
      <c r="J25" s="39"/>
      <c r="K25" s="39" t="s">
        <v>2195</v>
      </c>
      <c r="L25" s="504">
        <v>24</v>
      </c>
      <c r="M25" s="40" t="s">
        <v>8433</v>
      </c>
      <c r="N25" s="39" t="s">
        <v>8477</v>
      </c>
    </row>
    <row r="26" spans="1:14" hidden="1">
      <c r="A26" s="39" t="s">
        <v>8432</v>
      </c>
      <c r="B26" s="39"/>
      <c r="C26" s="496" t="s">
        <v>8478</v>
      </c>
      <c r="D26" s="39" t="s">
        <v>8478</v>
      </c>
      <c r="E26" s="496">
        <f>VLOOKUP(F26,[13]abbr_btch2lot2!A:B,2,FALSE)</f>
        <v>24</v>
      </c>
      <c r="F26" s="60" t="s">
        <v>8479</v>
      </c>
      <c r="G26" s="39" t="s">
        <v>2193</v>
      </c>
      <c r="H26" s="40" t="s">
        <v>2231</v>
      </c>
      <c r="I26" s="76" t="s">
        <v>2599</v>
      </c>
      <c r="J26" s="39"/>
      <c r="K26" s="39" t="s">
        <v>2195</v>
      </c>
      <c r="L26" s="504">
        <v>25</v>
      </c>
      <c r="M26" s="40" t="s">
        <v>8433</v>
      </c>
      <c r="N26" s="39" t="s">
        <v>8480</v>
      </c>
    </row>
    <row r="27" spans="1:14" hidden="1">
      <c r="A27" s="39" t="s">
        <v>8432</v>
      </c>
      <c r="B27" s="39"/>
      <c r="C27" s="496" t="s">
        <v>8481</v>
      </c>
      <c r="D27" s="39" t="s">
        <v>8481</v>
      </c>
      <c r="E27" s="496">
        <f>VLOOKUP(F27,[13]abbr_btch2lot2!A:B,2,FALSE)</f>
        <v>25</v>
      </c>
      <c r="F27" s="60" t="s">
        <v>8482</v>
      </c>
      <c r="G27" s="39" t="s">
        <v>2215</v>
      </c>
      <c r="H27" s="40" t="s">
        <v>2231</v>
      </c>
      <c r="I27" s="76" t="s">
        <v>2599</v>
      </c>
      <c r="J27" s="39"/>
      <c r="K27" s="39" t="s">
        <v>2195</v>
      </c>
      <c r="L27" s="504">
        <v>26</v>
      </c>
      <c r="M27" s="40" t="s">
        <v>8433</v>
      </c>
      <c r="N27" s="39" t="s">
        <v>8483</v>
      </c>
    </row>
    <row r="28" spans="1:14" hidden="1">
      <c r="A28" s="39" t="s">
        <v>8432</v>
      </c>
      <c r="B28" s="39"/>
      <c r="C28" s="496" t="s">
        <v>8484</v>
      </c>
      <c r="D28" s="39" t="s">
        <v>8484</v>
      </c>
      <c r="E28" s="496">
        <f>VLOOKUP(F28,[13]abbr_btch2lot2!A:B,2,FALSE)</f>
        <v>26</v>
      </c>
      <c r="F28" s="60" t="s">
        <v>8485</v>
      </c>
      <c r="G28" s="39" t="s">
        <v>2215</v>
      </c>
      <c r="H28" s="40" t="s">
        <v>2231</v>
      </c>
      <c r="I28" s="76" t="s">
        <v>2599</v>
      </c>
      <c r="J28" s="39"/>
      <c r="K28" s="39" t="s">
        <v>2195</v>
      </c>
      <c r="L28" s="504">
        <v>27</v>
      </c>
      <c r="M28" s="40" t="s">
        <v>8433</v>
      </c>
      <c r="N28" s="39" t="s">
        <v>8486</v>
      </c>
    </row>
    <row r="29" spans="1:14" hidden="1">
      <c r="A29" s="39" t="s">
        <v>8432</v>
      </c>
      <c r="B29" s="39"/>
      <c r="C29" s="496" t="s">
        <v>8487</v>
      </c>
      <c r="D29" s="39" t="s">
        <v>8487</v>
      </c>
      <c r="E29" s="496">
        <f>VLOOKUP(F29,[13]abbr_btch2lot2!A:B,2,FALSE)</f>
        <v>27</v>
      </c>
      <c r="F29" s="60" t="s">
        <v>8488</v>
      </c>
      <c r="G29" s="39" t="s">
        <v>2215</v>
      </c>
      <c r="H29" s="40" t="s">
        <v>2231</v>
      </c>
      <c r="I29" s="76" t="s">
        <v>2599</v>
      </c>
      <c r="J29" s="39"/>
      <c r="K29" s="39" t="s">
        <v>2195</v>
      </c>
      <c r="L29" s="504">
        <v>28</v>
      </c>
      <c r="M29" s="40" t="s">
        <v>8433</v>
      </c>
      <c r="N29" s="39" t="s">
        <v>8489</v>
      </c>
    </row>
    <row r="30" spans="1:14" hidden="1">
      <c r="A30" s="39" t="s">
        <v>8432</v>
      </c>
      <c r="B30" s="39"/>
      <c r="C30" s="496" t="s">
        <v>8490</v>
      </c>
      <c r="D30" s="39" t="s">
        <v>8490</v>
      </c>
      <c r="E30" s="496">
        <f>VLOOKUP(F30,[13]abbr_btch2lot2!A:B,2,FALSE)</f>
        <v>28</v>
      </c>
      <c r="F30" s="60" t="s">
        <v>8491</v>
      </c>
      <c r="G30" s="39" t="s">
        <v>2215</v>
      </c>
      <c r="H30" s="40" t="s">
        <v>2231</v>
      </c>
      <c r="I30" s="76" t="s">
        <v>2599</v>
      </c>
      <c r="J30" s="39"/>
      <c r="K30" s="39" t="s">
        <v>2195</v>
      </c>
      <c r="L30" s="504">
        <v>29</v>
      </c>
      <c r="M30" s="40" t="s">
        <v>8433</v>
      </c>
      <c r="N30" s="39" t="s">
        <v>8492</v>
      </c>
    </row>
    <row r="31" spans="1:14" hidden="1">
      <c r="A31" s="39" t="s">
        <v>8432</v>
      </c>
      <c r="B31" s="39"/>
      <c r="C31" s="496" t="s">
        <v>8493</v>
      </c>
      <c r="D31" s="39" t="s">
        <v>8493</v>
      </c>
      <c r="E31" s="496">
        <f>VLOOKUP(F31,[13]abbr_btch2lot2!A:B,2,FALSE)</f>
        <v>29</v>
      </c>
      <c r="F31" s="60" t="s">
        <v>8494</v>
      </c>
      <c r="G31" s="39" t="s">
        <v>2193</v>
      </c>
      <c r="H31" s="40" t="s">
        <v>2231</v>
      </c>
      <c r="I31" s="76" t="s">
        <v>2599</v>
      </c>
      <c r="J31" s="39"/>
      <c r="K31" s="39" t="s">
        <v>2195</v>
      </c>
      <c r="L31" s="504">
        <v>30</v>
      </c>
      <c r="M31" s="40" t="s">
        <v>8433</v>
      </c>
      <c r="N31" s="39" t="s">
        <v>8495</v>
      </c>
    </row>
    <row r="32" spans="1:14" hidden="1">
      <c r="A32" s="39" t="s">
        <v>8432</v>
      </c>
      <c r="B32" s="39"/>
      <c r="C32" s="496" t="s">
        <v>8496</v>
      </c>
      <c r="D32" s="39" t="s">
        <v>8496</v>
      </c>
      <c r="E32" s="496">
        <f>VLOOKUP(F32,[13]abbr_btch2lot2!A:B,2,FALSE)</f>
        <v>30</v>
      </c>
      <c r="F32" s="60" t="s">
        <v>8497</v>
      </c>
      <c r="G32" s="39" t="s">
        <v>2193</v>
      </c>
      <c r="H32" s="40" t="s">
        <v>2231</v>
      </c>
      <c r="I32" s="76" t="s">
        <v>2599</v>
      </c>
      <c r="J32" s="39"/>
      <c r="K32" s="39" t="s">
        <v>2195</v>
      </c>
      <c r="L32" s="504">
        <v>31</v>
      </c>
      <c r="M32" s="40" t="s">
        <v>8433</v>
      </c>
      <c r="N32" s="39" t="s">
        <v>8498</v>
      </c>
    </row>
    <row r="33" spans="1:14" hidden="1">
      <c r="A33" s="39" t="s">
        <v>8432</v>
      </c>
      <c r="B33" s="39"/>
      <c r="C33" s="496" t="s">
        <v>8499</v>
      </c>
      <c r="D33" s="39" t="s">
        <v>8499</v>
      </c>
      <c r="E33" s="496">
        <f>VLOOKUP(F33,[13]abbr_btch2lot2!A:B,2,FALSE)</f>
        <v>31</v>
      </c>
      <c r="F33" s="60" t="s">
        <v>8500</v>
      </c>
      <c r="G33" s="39" t="s">
        <v>2215</v>
      </c>
      <c r="H33" s="40" t="s">
        <v>2231</v>
      </c>
      <c r="I33" s="76" t="s">
        <v>2599</v>
      </c>
      <c r="J33" s="39"/>
      <c r="K33" s="39" t="s">
        <v>2195</v>
      </c>
      <c r="L33" s="504">
        <v>32</v>
      </c>
      <c r="M33" s="40" t="s">
        <v>8433</v>
      </c>
      <c r="N33" s="39" t="s">
        <v>8501</v>
      </c>
    </row>
    <row r="34" spans="1:14" hidden="1">
      <c r="A34" s="39" t="s">
        <v>8432</v>
      </c>
      <c r="B34" s="39"/>
      <c r="C34" s="496" t="s">
        <v>8502</v>
      </c>
      <c r="D34" s="39" t="s">
        <v>8502</v>
      </c>
      <c r="E34" s="496">
        <f>VLOOKUP(F34,[13]abbr_btch2lot2!A:B,2,FALSE)</f>
        <v>32</v>
      </c>
      <c r="F34" s="60" t="s">
        <v>8503</v>
      </c>
      <c r="G34" s="39" t="s">
        <v>2215</v>
      </c>
      <c r="H34" s="40" t="s">
        <v>2231</v>
      </c>
      <c r="I34" s="76" t="s">
        <v>2599</v>
      </c>
      <c r="J34" s="39"/>
      <c r="K34" s="39" t="s">
        <v>2195</v>
      </c>
      <c r="L34" s="504">
        <v>33</v>
      </c>
      <c r="M34" s="40" t="s">
        <v>8433</v>
      </c>
      <c r="N34" s="39" t="s">
        <v>8504</v>
      </c>
    </row>
    <row r="35" spans="1:14" hidden="1">
      <c r="A35" s="39" t="s">
        <v>8432</v>
      </c>
      <c r="B35" s="39"/>
      <c r="C35" s="496" t="s">
        <v>8505</v>
      </c>
      <c r="D35" s="39" t="s">
        <v>8505</v>
      </c>
      <c r="E35" s="496">
        <f>VLOOKUP(F35,[13]abbr_btch2lot2!A:B,2,FALSE)</f>
        <v>33</v>
      </c>
      <c r="F35" s="60" t="s">
        <v>8506</v>
      </c>
      <c r="G35" s="39" t="s">
        <v>2215</v>
      </c>
      <c r="H35" s="40" t="s">
        <v>2231</v>
      </c>
      <c r="I35" s="76" t="s">
        <v>2599</v>
      </c>
      <c r="J35" s="39"/>
      <c r="K35" s="39" t="s">
        <v>2195</v>
      </c>
      <c r="L35" s="504">
        <v>34</v>
      </c>
      <c r="M35" s="40" t="s">
        <v>8433</v>
      </c>
      <c r="N35" s="39" t="s">
        <v>8507</v>
      </c>
    </row>
    <row r="36" spans="1:14" hidden="1">
      <c r="A36" s="39" t="s">
        <v>8432</v>
      </c>
      <c r="B36" s="39"/>
      <c r="C36" s="496" t="s">
        <v>8508</v>
      </c>
      <c r="D36" s="39" t="s">
        <v>8508</v>
      </c>
      <c r="E36" s="496">
        <f>VLOOKUP(F36,[13]abbr_btch2lot2!A:B,2,FALSE)</f>
        <v>34</v>
      </c>
      <c r="F36" s="60" t="s">
        <v>8509</v>
      </c>
      <c r="G36" s="39" t="s">
        <v>2215</v>
      </c>
      <c r="H36" s="40" t="s">
        <v>2231</v>
      </c>
      <c r="I36" s="76" t="s">
        <v>2599</v>
      </c>
      <c r="J36" s="39"/>
      <c r="K36" s="39" t="s">
        <v>2195</v>
      </c>
      <c r="L36" s="504">
        <v>35</v>
      </c>
      <c r="M36" s="40" t="s">
        <v>8433</v>
      </c>
      <c r="N36" s="39" t="s">
        <v>8510</v>
      </c>
    </row>
    <row r="37" spans="1:14" ht="43.5" hidden="1">
      <c r="A37" s="39" t="s">
        <v>8432</v>
      </c>
      <c r="B37" s="39"/>
      <c r="C37" s="496" t="s">
        <v>8511</v>
      </c>
      <c r="D37" s="39" t="s">
        <v>8511</v>
      </c>
      <c r="E37" s="496">
        <f>VLOOKUP(F37,[13]abbr_btch2lot2!A:B,2,FALSE)</f>
        <v>35</v>
      </c>
      <c r="F37" s="507" t="s">
        <v>8512</v>
      </c>
      <c r="G37" s="39" t="s">
        <v>2193</v>
      </c>
      <c r="H37" s="40" t="s">
        <v>2231</v>
      </c>
      <c r="I37" s="76" t="s">
        <v>2599</v>
      </c>
      <c r="J37" s="39"/>
      <c r="K37" s="39" t="s">
        <v>2195</v>
      </c>
      <c r="L37" s="504">
        <v>36</v>
      </c>
      <c r="M37" s="40" t="s">
        <v>8433</v>
      </c>
      <c r="N37" s="39" t="s">
        <v>8513</v>
      </c>
    </row>
    <row r="38" spans="1:14" hidden="1">
      <c r="A38" s="39" t="s">
        <v>8432</v>
      </c>
      <c r="B38" s="39"/>
      <c r="C38" s="496" t="s">
        <v>8514</v>
      </c>
      <c r="D38" s="39" t="s">
        <v>8514</v>
      </c>
      <c r="E38" s="496">
        <f>VLOOKUP(F38,[13]abbr_btch2lot2!A:B,2,FALSE)</f>
        <v>36</v>
      </c>
      <c r="F38" s="507" t="s">
        <v>8515</v>
      </c>
      <c r="G38" s="39" t="s">
        <v>2193</v>
      </c>
      <c r="H38" s="40" t="s">
        <v>2231</v>
      </c>
      <c r="I38" s="76" t="s">
        <v>2599</v>
      </c>
      <c r="J38" s="39"/>
      <c r="K38" s="39" t="s">
        <v>2195</v>
      </c>
      <c r="L38" s="504">
        <v>37</v>
      </c>
      <c r="M38" s="40" t="s">
        <v>8433</v>
      </c>
      <c r="N38" s="39" t="s">
        <v>8516</v>
      </c>
    </row>
    <row r="39" spans="1:14" hidden="1">
      <c r="A39" s="39" t="s">
        <v>8432</v>
      </c>
      <c r="B39" s="39"/>
      <c r="C39" s="496" t="s">
        <v>8517</v>
      </c>
      <c r="D39" s="39" t="s">
        <v>8517</v>
      </c>
      <c r="E39" s="496">
        <f>VLOOKUP(F39,[13]abbr_btch2lot2!A:B,2,FALSE)</f>
        <v>37</v>
      </c>
      <c r="F39" s="60" t="s">
        <v>8518</v>
      </c>
      <c r="G39" s="39" t="s">
        <v>2193</v>
      </c>
      <c r="H39" s="40" t="s">
        <v>2231</v>
      </c>
      <c r="I39" s="76" t="s">
        <v>2599</v>
      </c>
      <c r="J39" s="39"/>
      <c r="K39" s="39" t="s">
        <v>2195</v>
      </c>
      <c r="L39" s="504">
        <v>38</v>
      </c>
      <c r="M39" s="40" t="s">
        <v>8433</v>
      </c>
      <c r="N39" s="39" t="s">
        <v>8519</v>
      </c>
    </row>
    <row r="40" spans="1:14" hidden="1">
      <c r="A40" s="39" t="s">
        <v>8432</v>
      </c>
      <c r="B40" s="39"/>
      <c r="C40" s="496" t="s">
        <v>8520</v>
      </c>
      <c r="D40" s="39" t="s">
        <v>8520</v>
      </c>
      <c r="E40" s="496">
        <f>VLOOKUP(F40,[13]abbr_btch2lot2!A:B,2,FALSE)</f>
        <v>38</v>
      </c>
      <c r="F40" s="60" t="s">
        <v>8521</v>
      </c>
      <c r="G40" s="39" t="s">
        <v>2193</v>
      </c>
      <c r="H40" s="40" t="s">
        <v>2231</v>
      </c>
      <c r="I40" s="76" t="s">
        <v>2599</v>
      </c>
      <c r="J40" s="39"/>
      <c r="K40" s="39" t="s">
        <v>2195</v>
      </c>
      <c r="L40" s="504">
        <v>39</v>
      </c>
      <c r="M40" s="40" t="s">
        <v>8433</v>
      </c>
      <c r="N40" s="39" t="s">
        <v>8522</v>
      </c>
    </row>
    <row r="41" spans="1:14" hidden="1">
      <c r="A41" s="39" t="s">
        <v>8432</v>
      </c>
      <c r="B41" s="39"/>
      <c r="C41" s="496" t="s">
        <v>8523</v>
      </c>
      <c r="D41" s="39" t="s">
        <v>8523</v>
      </c>
      <c r="E41" s="496">
        <f>VLOOKUP(F41,[13]abbr_btch2lot2!A:B,2,FALSE)</f>
        <v>39</v>
      </c>
      <c r="F41" s="60" t="s">
        <v>8524</v>
      </c>
      <c r="G41" s="39" t="s">
        <v>2193</v>
      </c>
      <c r="H41" s="40" t="s">
        <v>2231</v>
      </c>
      <c r="I41" s="76" t="s">
        <v>2599</v>
      </c>
      <c r="J41" s="39"/>
      <c r="K41" s="39" t="s">
        <v>2195</v>
      </c>
      <c r="L41" s="504">
        <v>40</v>
      </c>
      <c r="M41" s="40" t="s">
        <v>8433</v>
      </c>
      <c r="N41" s="39" t="s">
        <v>8525</v>
      </c>
    </row>
    <row r="42" spans="1:14" hidden="1">
      <c r="A42" s="39" t="s">
        <v>8432</v>
      </c>
      <c r="B42" s="39"/>
      <c r="C42" s="496" t="s">
        <v>1126</v>
      </c>
      <c r="D42" s="39" t="s">
        <v>1126</v>
      </c>
      <c r="E42" s="496">
        <f>VLOOKUP(F42,[13]abbr_btch2lot2!A:B,2,FALSE)</f>
        <v>40</v>
      </c>
      <c r="F42" s="40" t="s">
        <v>656</v>
      </c>
      <c r="G42" s="39" t="s">
        <v>2215</v>
      </c>
      <c r="H42" s="40" t="s">
        <v>2194</v>
      </c>
      <c r="I42" s="76">
        <v>10</v>
      </c>
      <c r="J42" s="39"/>
      <c r="K42" s="39" t="s">
        <v>2195</v>
      </c>
      <c r="L42" s="504">
        <v>41</v>
      </c>
      <c r="M42" s="40" t="s">
        <v>8433</v>
      </c>
      <c r="N42" s="39" t="s">
        <v>8526</v>
      </c>
    </row>
    <row r="43" spans="1:14" hidden="1">
      <c r="A43" s="39" t="s">
        <v>8432</v>
      </c>
      <c r="B43" s="39"/>
      <c r="C43" s="496" t="s">
        <v>8527</v>
      </c>
      <c r="D43" s="39" t="s">
        <v>8527</v>
      </c>
      <c r="E43" s="496">
        <f>VLOOKUP(F43,[13]abbr_btch2lot2!A:B,2,FALSE)</f>
        <v>41</v>
      </c>
      <c r="F43" s="60" t="s">
        <v>8528</v>
      </c>
      <c r="G43" s="39" t="s">
        <v>2215</v>
      </c>
      <c r="H43" s="40" t="s">
        <v>2231</v>
      </c>
      <c r="I43" s="76" t="s">
        <v>2599</v>
      </c>
      <c r="J43" s="39"/>
      <c r="K43" s="39" t="s">
        <v>2195</v>
      </c>
      <c r="L43" s="504">
        <v>42</v>
      </c>
      <c r="M43" s="40" t="s">
        <v>8433</v>
      </c>
      <c r="N43" s="39" t="s">
        <v>8529</v>
      </c>
    </row>
    <row r="44" spans="1:14" hidden="1">
      <c r="A44" s="39" t="s">
        <v>8432</v>
      </c>
      <c r="B44" s="39"/>
      <c r="C44" s="496" t="s">
        <v>8530</v>
      </c>
      <c r="D44" s="39" t="s">
        <v>8530</v>
      </c>
      <c r="E44" s="496">
        <f>VLOOKUP(F44,[13]abbr_btch2lot2!A:B,2,FALSE)</f>
        <v>42</v>
      </c>
      <c r="F44" s="60" t="s">
        <v>8531</v>
      </c>
      <c r="G44" s="39" t="s">
        <v>2215</v>
      </c>
      <c r="H44" s="40" t="s">
        <v>2231</v>
      </c>
      <c r="I44" s="76" t="s">
        <v>2599</v>
      </c>
      <c r="J44" s="39"/>
      <c r="K44" s="39" t="s">
        <v>2195</v>
      </c>
      <c r="L44" s="504">
        <v>43</v>
      </c>
      <c r="M44" s="40" t="s">
        <v>8433</v>
      </c>
      <c r="N44" s="39" t="s">
        <v>8532</v>
      </c>
    </row>
    <row r="45" spans="1:14" hidden="1">
      <c r="A45" s="39" t="s">
        <v>8432</v>
      </c>
      <c r="B45" s="39"/>
      <c r="C45" s="496" t="s">
        <v>8533</v>
      </c>
      <c r="D45" s="39" t="s">
        <v>8533</v>
      </c>
      <c r="E45" s="496">
        <f>VLOOKUP(F45,[13]abbr_btch2lot2!A:B,2,FALSE)</f>
        <v>43</v>
      </c>
      <c r="F45" s="60" t="s">
        <v>8534</v>
      </c>
      <c r="G45" s="39" t="s">
        <v>2215</v>
      </c>
      <c r="H45" s="40" t="s">
        <v>2271</v>
      </c>
      <c r="I45" s="76">
        <v>18</v>
      </c>
      <c r="J45" s="39"/>
      <c r="K45" s="39" t="s">
        <v>2195</v>
      </c>
      <c r="L45" s="504">
        <v>44</v>
      </c>
      <c r="M45" s="40" t="s">
        <v>8433</v>
      </c>
      <c r="N45" s="39" t="s">
        <v>8535</v>
      </c>
    </row>
    <row r="46" spans="1:14" hidden="1">
      <c r="A46" s="39" t="s">
        <v>8432</v>
      </c>
      <c r="B46" s="39"/>
      <c r="C46" s="496" t="s">
        <v>8536</v>
      </c>
      <c r="D46" s="39" t="s">
        <v>8536</v>
      </c>
      <c r="E46" s="496">
        <f>VLOOKUP(F46,[13]abbr_btch2lot2!A:B,2,FALSE)</f>
        <v>44</v>
      </c>
      <c r="F46" s="60" t="s">
        <v>8537</v>
      </c>
      <c r="G46" s="39" t="s">
        <v>2215</v>
      </c>
      <c r="H46" s="40" t="s">
        <v>2271</v>
      </c>
      <c r="I46" s="76">
        <v>18</v>
      </c>
      <c r="J46" s="39"/>
      <c r="K46" s="39" t="s">
        <v>2195</v>
      </c>
      <c r="L46" s="504">
        <v>45</v>
      </c>
      <c r="M46" s="40" t="s">
        <v>8433</v>
      </c>
      <c r="N46" s="39" t="s">
        <v>8538</v>
      </c>
    </row>
    <row r="47" spans="1:14" hidden="1">
      <c r="A47" s="39" t="s">
        <v>8432</v>
      </c>
      <c r="B47" s="39"/>
      <c r="C47" s="496" t="s">
        <v>8539</v>
      </c>
      <c r="D47" s="39" t="s">
        <v>8539</v>
      </c>
      <c r="E47" s="496">
        <f>VLOOKUP(F47,[13]abbr_btch2lot2!A:B,2,FALSE)</f>
        <v>45</v>
      </c>
      <c r="F47" s="39" t="s">
        <v>329</v>
      </c>
      <c r="G47" s="39" t="s">
        <v>2193</v>
      </c>
      <c r="H47" s="40" t="s">
        <v>2231</v>
      </c>
      <c r="I47" s="76" t="s">
        <v>8540</v>
      </c>
      <c r="J47" s="39"/>
      <c r="K47" s="39" t="s">
        <v>2195</v>
      </c>
      <c r="L47" s="504">
        <v>46</v>
      </c>
      <c r="M47" s="40" t="s">
        <v>8433</v>
      </c>
      <c r="N47" s="39" t="s">
        <v>8539</v>
      </c>
    </row>
    <row r="48" spans="1:14" hidden="1">
      <c r="A48" s="39" t="s">
        <v>8432</v>
      </c>
      <c r="B48" s="39"/>
      <c r="C48" s="496" t="s">
        <v>93</v>
      </c>
      <c r="D48" s="39" t="s">
        <v>93</v>
      </c>
      <c r="E48" s="496">
        <f>VLOOKUP(F48,[13]abbr_btch2lot2!A:B,2,FALSE)</f>
        <v>46</v>
      </c>
      <c r="F48" s="40" t="s">
        <v>92</v>
      </c>
      <c r="G48" s="39" t="s">
        <v>2193</v>
      </c>
      <c r="H48" s="40" t="s">
        <v>2231</v>
      </c>
      <c r="I48" s="76" t="s">
        <v>8260</v>
      </c>
      <c r="J48" s="39"/>
      <c r="K48" s="39" t="s">
        <v>2195</v>
      </c>
      <c r="L48" s="504">
        <v>47</v>
      </c>
      <c r="M48" s="40" t="s">
        <v>8433</v>
      </c>
      <c r="N48" s="39" t="s">
        <v>8541</v>
      </c>
    </row>
    <row r="49" spans="1:14" hidden="1">
      <c r="A49" s="39" t="s">
        <v>8432</v>
      </c>
      <c r="B49" s="39"/>
      <c r="C49" s="496" t="s">
        <v>7931</v>
      </c>
      <c r="D49" s="39" t="s">
        <v>7931</v>
      </c>
      <c r="E49" s="496">
        <f>VLOOKUP(F49,[13]abbr_btch2lot2!A:B,2,FALSE)</f>
        <v>47</v>
      </c>
      <c r="F49" s="39" t="s">
        <v>7932</v>
      </c>
      <c r="G49" s="39" t="s">
        <v>2193</v>
      </c>
      <c r="H49" s="40" t="s">
        <v>2202</v>
      </c>
      <c r="I49" s="76">
        <v>3</v>
      </c>
      <c r="J49" s="39"/>
      <c r="K49" s="39" t="s">
        <v>2195</v>
      </c>
      <c r="L49" s="504">
        <v>48</v>
      </c>
      <c r="M49" s="40" t="s">
        <v>8433</v>
      </c>
      <c r="N49" s="39" t="s">
        <v>2346</v>
      </c>
    </row>
    <row r="50" spans="1:14" hidden="1">
      <c r="A50" s="39" t="s">
        <v>8432</v>
      </c>
      <c r="B50" s="39"/>
      <c r="C50" s="496" t="s">
        <v>8542</v>
      </c>
      <c r="D50" s="39" t="s">
        <v>8542</v>
      </c>
      <c r="E50" s="496">
        <f>VLOOKUP(F50,[13]abbr_btch2lot2!A:B,2,FALSE)</f>
        <v>48</v>
      </c>
      <c r="F50" s="39" t="s">
        <v>8543</v>
      </c>
      <c r="G50" s="39" t="s">
        <v>2215</v>
      </c>
      <c r="H50" s="40" t="s">
        <v>2202</v>
      </c>
      <c r="I50" s="76">
        <v>1</v>
      </c>
      <c r="J50" s="39"/>
      <c r="K50" s="39" t="s">
        <v>2195</v>
      </c>
      <c r="L50" s="504">
        <v>49</v>
      </c>
      <c r="M50" s="40" t="s">
        <v>8433</v>
      </c>
      <c r="N50" s="39" t="s">
        <v>8542</v>
      </c>
    </row>
    <row r="51" spans="1:14" hidden="1">
      <c r="A51" s="39" t="s">
        <v>8432</v>
      </c>
      <c r="B51" s="39"/>
      <c r="C51" s="496" t="s">
        <v>2076</v>
      </c>
      <c r="D51" s="39" t="s">
        <v>2076</v>
      </c>
      <c r="E51" s="496">
        <f>VLOOKUP(F51,[13]abbr_btch2lot2!A:B,2,FALSE)</f>
        <v>49</v>
      </c>
      <c r="F51" s="39" t="s">
        <v>1476</v>
      </c>
      <c r="G51" s="39" t="s">
        <v>2215</v>
      </c>
      <c r="H51" s="40" t="s">
        <v>2231</v>
      </c>
      <c r="I51" s="76" t="s">
        <v>8260</v>
      </c>
      <c r="J51" s="39"/>
      <c r="K51" s="39" t="s">
        <v>2195</v>
      </c>
      <c r="L51" s="504">
        <v>50</v>
      </c>
      <c r="M51" s="40" t="s">
        <v>8433</v>
      </c>
      <c r="N51" s="39" t="s">
        <v>8544</v>
      </c>
    </row>
    <row r="52" spans="1:14" hidden="1">
      <c r="A52" s="39" t="s">
        <v>8432</v>
      </c>
      <c r="B52" s="39"/>
      <c r="C52" s="496" t="s">
        <v>8545</v>
      </c>
      <c r="D52" s="39" t="s">
        <v>8545</v>
      </c>
      <c r="E52" s="496">
        <f>VLOOKUP(F52,[13]abbr_btch2lot2!A:B,2,FALSE)</f>
        <v>50</v>
      </c>
      <c r="F52" s="40" t="s">
        <v>8546</v>
      </c>
      <c r="G52" s="39" t="s">
        <v>2215</v>
      </c>
      <c r="H52" s="40" t="s">
        <v>2231</v>
      </c>
      <c r="I52" s="76" t="s">
        <v>8260</v>
      </c>
      <c r="J52" s="39"/>
      <c r="K52" s="39" t="s">
        <v>2195</v>
      </c>
      <c r="L52" s="504">
        <v>51</v>
      </c>
      <c r="M52" s="40" t="s">
        <v>8433</v>
      </c>
      <c r="N52" s="39" t="s">
        <v>8547</v>
      </c>
    </row>
    <row r="53" spans="1:14" hidden="1">
      <c r="A53" s="39" t="s">
        <v>8432</v>
      </c>
      <c r="B53" s="39"/>
      <c r="C53" s="496" t="s">
        <v>8548</v>
      </c>
      <c r="D53" s="39" t="s">
        <v>8548</v>
      </c>
      <c r="E53" s="496">
        <f>VLOOKUP(F53,[13]abbr_btch2lot2!A:B,2,FALSE)</f>
        <v>51</v>
      </c>
      <c r="F53" s="39" t="s">
        <v>8549</v>
      </c>
      <c r="G53" s="39" t="s">
        <v>2193</v>
      </c>
      <c r="H53" s="40" t="s">
        <v>2231</v>
      </c>
      <c r="I53" s="76" t="s">
        <v>8260</v>
      </c>
      <c r="J53" s="39"/>
      <c r="K53" s="39" t="s">
        <v>2195</v>
      </c>
      <c r="L53" s="504">
        <v>52</v>
      </c>
      <c r="M53" s="40" t="s">
        <v>8433</v>
      </c>
      <c r="N53" s="39" t="s">
        <v>8548</v>
      </c>
    </row>
    <row r="54" spans="1:14" hidden="1">
      <c r="A54" s="39" t="s">
        <v>8432</v>
      </c>
      <c r="B54" s="39"/>
      <c r="C54" s="496" t="s">
        <v>77</v>
      </c>
      <c r="D54" s="39" t="s">
        <v>77</v>
      </c>
      <c r="E54" s="496">
        <f>VLOOKUP(F54,[13]abbr_btch2lot2!A:B,2,FALSE)</f>
        <v>52</v>
      </c>
      <c r="F54" s="39" t="s">
        <v>76</v>
      </c>
      <c r="G54" s="39" t="s">
        <v>2193</v>
      </c>
      <c r="H54" s="40" t="s">
        <v>2228</v>
      </c>
      <c r="I54" s="76">
        <v>1</v>
      </c>
      <c r="J54" s="39"/>
      <c r="K54" s="39" t="s">
        <v>2195</v>
      </c>
      <c r="L54" s="504">
        <v>53</v>
      </c>
      <c r="M54" s="40" t="s">
        <v>8433</v>
      </c>
      <c r="N54" s="39" t="s">
        <v>8550</v>
      </c>
    </row>
    <row r="55" spans="1:14" hidden="1">
      <c r="A55" s="39" t="s">
        <v>8432</v>
      </c>
      <c r="B55" s="39"/>
      <c r="C55" s="496" t="s">
        <v>679</v>
      </c>
      <c r="D55" s="39" t="s">
        <v>679</v>
      </c>
      <c r="E55" s="496">
        <f>VLOOKUP(F55,[13]abbr_btch2lot2!A:B,2,FALSE)</f>
        <v>53</v>
      </c>
      <c r="F55" s="39" t="s">
        <v>361</v>
      </c>
      <c r="G55" s="39" t="s">
        <v>2193</v>
      </c>
      <c r="H55" s="40" t="s">
        <v>2455</v>
      </c>
      <c r="I55" s="76">
        <v>9</v>
      </c>
      <c r="J55" s="39"/>
      <c r="K55" s="39" t="s">
        <v>2195</v>
      </c>
      <c r="L55" s="504">
        <v>54</v>
      </c>
      <c r="M55" s="40" t="s">
        <v>8433</v>
      </c>
      <c r="N55" s="39" t="s">
        <v>8551</v>
      </c>
    </row>
    <row r="56" spans="1:14" hidden="1">
      <c r="A56" s="39" t="s">
        <v>8432</v>
      </c>
      <c r="B56" s="39"/>
      <c r="C56" s="496" t="s">
        <v>8552</v>
      </c>
      <c r="D56" s="39" t="s">
        <v>8552</v>
      </c>
      <c r="E56" s="496">
        <f>VLOOKUP(F56,[13]abbr_btch2lot2!A:B,2,FALSE)</f>
        <v>54</v>
      </c>
      <c r="F56" s="39" t="s">
        <v>8553</v>
      </c>
      <c r="G56" s="39" t="s">
        <v>2215</v>
      </c>
      <c r="H56" s="40" t="s">
        <v>2202</v>
      </c>
      <c r="I56" s="76">
        <v>1</v>
      </c>
      <c r="J56" s="39"/>
      <c r="K56" s="39" t="s">
        <v>2195</v>
      </c>
      <c r="L56" s="504">
        <v>55</v>
      </c>
      <c r="M56" s="40" t="s">
        <v>8433</v>
      </c>
      <c r="N56" s="39" t="s">
        <v>8554</v>
      </c>
    </row>
    <row r="57" spans="1:14" hidden="1">
      <c r="A57" s="39" t="s">
        <v>8432</v>
      </c>
      <c r="B57" s="39"/>
      <c r="C57" s="496" t="s">
        <v>562</v>
      </c>
      <c r="D57" s="39" t="s">
        <v>562</v>
      </c>
      <c r="E57" s="496">
        <f>VLOOKUP(F57,[13]abbr_btch2lot2!A:B,2,FALSE)</f>
        <v>55</v>
      </c>
      <c r="F57" s="39" t="s">
        <v>307</v>
      </c>
      <c r="G57" s="39" t="s">
        <v>2193</v>
      </c>
      <c r="H57" s="40" t="s">
        <v>2228</v>
      </c>
      <c r="I57" s="76">
        <v>1</v>
      </c>
      <c r="J57" s="39"/>
      <c r="K57" s="39" t="s">
        <v>2195</v>
      </c>
      <c r="L57" s="504">
        <v>56</v>
      </c>
      <c r="M57" s="40" t="s">
        <v>8433</v>
      </c>
      <c r="N57" s="39" t="s">
        <v>6291</v>
      </c>
    </row>
    <row r="58" spans="1:14" hidden="1">
      <c r="A58" s="39" t="s">
        <v>8432</v>
      </c>
      <c r="B58" s="39"/>
      <c r="C58" s="496" t="s">
        <v>564</v>
      </c>
      <c r="D58" s="39" t="s">
        <v>564</v>
      </c>
      <c r="E58" s="496">
        <f>VLOOKUP(F58,[13]abbr_btch2lot2!A:B,2,FALSE)</f>
        <v>56</v>
      </c>
      <c r="F58" s="39" t="s">
        <v>308</v>
      </c>
      <c r="G58" s="39" t="s">
        <v>2215</v>
      </c>
      <c r="H58" s="40" t="s">
        <v>2194</v>
      </c>
      <c r="I58" s="76">
        <v>10</v>
      </c>
      <c r="J58" s="39"/>
      <c r="K58" s="39" t="s">
        <v>2195</v>
      </c>
      <c r="L58" s="504">
        <v>57</v>
      </c>
      <c r="M58" s="40" t="s">
        <v>8433</v>
      </c>
      <c r="N58" s="39" t="s">
        <v>8555</v>
      </c>
    </row>
    <row r="59" spans="1:14" hidden="1">
      <c r="A59" s="39" t="s">
        <v>8432</v>
      </c>
      <c r="B59" s="39"/>
      <c r="C59" s="496" t="s">
        <v>8556</v>
      </c>
      <c r="D59" s="39" t="s">
        <v>8556</v>
      </c>
      <c r="E59" s="496">
        <f>VLOOKUP(F59,[13]abbr_btch2lot2!A:B,2,FALSE)</f>
        <v>57</v>
      </c>
      <c r="F59" s="40" t="s">
        <v>8557</v>
      </c>
      <c r="G59" s="39" t="s">
        <v>2215</v>
      </c>
      <c r="H59" s="40" t="s">
        <v>2228</v>
      </c>
      <c r="I59" s="76">
        <v>5</v>
      </c>
      <c r="J59" s="39"/>
      <c r="K59" s="39" t="s">
        <v>2195</v>
      </c>
      <c r="L59" s="504">
        <v>58</v>
      </c>
      <c r="M59" s="40" t="s">
        <v>8433</v>
      </c>
      <c r="N59" s="39" t="s">
        <v>8558</v>
      </c>
    </row>
    <row r="60" spans="1:14" hidden="1">
      <c r="A60" s="39" t="s">
        <v>8432</v>
      </c>
      <c r="B60" s="39"/>
      <c r="C60" s="496" t="s">
        <v>8559</v>
      </c>
      <c r="D60" s="39" t="s">
        <v>8559</v>
      </c>
      <c r="E60" s="496">
        <f>VLOOKUP(F60,[13]abbr_btch2lot2!A:B,2,FALSE)</f>
        <v>58</v>
      </c>
      <c r="F60" s="39" t="s">
        <v>8560</v>
      </c>
      <c r="G60" s="39" t="s">
        <v>2215</v>
      </c>
      <c r="H60" s="40" t="s">
        <v>2228</v>
      </c>
      <c r="I60" s="76">
        <v>5</v>
      </c>
      <c r="J60" s="39"/>
      <c r="K60" s="39" t="s">
        <v>2195</v>
      </c>
      <c r="L60" s="504">
        <v>59</v>
      </c>
      <c r="M60" s="40" t="s">
        <v>8433</v>
      </c>
      <c r="N60" s="39" t="s">
        <v>8561</v>
      </c>
    </row>
    <row r="61" spans="1:14" hidden="1">
      <c r="A61" s="39" t="s">
        <v>8432</v>
      </c>
      <c r="B61" s="39"/>
      <c r="C61" s="496" t="s">
        <v>8562</v>
      </c>
      <c r="D61" s="39" t="s">
        <v>8562</v>
      </c>
      <c r="E61" s="496">
        <f>VLOOKUP(F61,[13]abbr_btch2lot2!A:B,2,FALSE)</f>
        <v>59</v>
      </c>
      <c r="F61" s="39" t="s">
        <v>8563</v>
      </c>
      <c r="G61" s="39" t="s">
        <v>2215</v>
      </c>
      <c r="H61" s="40" t="s">
        <v>2228</v>
      </c>
      <c r="I61" s="76">
        <v>5</v>
      </c>
      <c r="J61" s="39"/>
      <c r="K61" s="39" t="s">
        <v>2195</v>
      </c>
      <c r="L61" s="504">
        <v>60</v>
      </c>
      <c r="M61" s="40" t="s">
        <v>8433</v>
      </c>
      <c r="N61" s="39" t="s">
        <v>8564</v>
      </c>
    </row>
    <row r="62" spans="1:14" hidden="1">
      <c r="A62" s="39" t="s">
        <v>8432</v>
      </c>
      <c r="B62" s="39"/>
      <c r="C62" s="496" t="s">
        <v>8565</v>
      </c>
      <c r="D62" s="39" t="s">
        <v>8565</v>
      </c>
      <c r="E62" s="496">
        <f>VLOOKUP(F62,[13]abbr_btch2lot2!A:B,2,FALSE)</f>
        <v>60</v>
      </c>
      <c r="F62" s="39" t="s">
        <v>8566</v>
      </c>
      <c r="G62" s="39" t="s">
        <v>2215</v>
      </c>
      <c r="H62" s="40" t="s">
        <v>2194</v>
      </c>
      <c r="I62" s="76">
        <v>10</v>
      </c>
      <c r="J62" s="39"/>
      <c r="K62" s="39" t="s">
        <v>2195</v>
      </c>
      <c r="L62" s="504">
        <v>61</v>
      </c>
      <c r="M62" s="40" t="s">
        <v>8433</v>
      </c>
      <c r="N62" s="39" t="s">
        <v>8567</v>
      </c>
    </row>
    <row r="63" spans="1:14" hidden="1">
      <c r="A63" s="39" t="s">
        <v>8432</v>
      </c>
      <c r="B63" s="39"/>
      <c r="C63" s="496" t="s">
        <v>8568</v>
      </c>
      <c r="D63" s="39" t="s">
        <v>8568</v>
      </c>
      <c r="E63" s="496">
        <f>VLOOKUP(F63,[13]abbr_btch2lot2!A:B,2,FALSE)</f>
        <v>61</v>
      </c>
      <c r="F63" s="507" t="s">
        <v>8569</v>
      </c>
      <c r="G63" s="39" t="s">
        <v>2215</v>
      </c>
      <c r="H63" s="40" t="s">
        <v>2231</v>
      </c>
      <c r="I63" s="76" t="s">
        <v>2599</v>
      </c>
      <c r="J63" s="39"/>
      <c r="K63" s="39" t="s">
        <v>2195</v>
      </c>
      <c r="L63" s="504">
        <v>62</v>
      </c>
      <c r="M63" s="40" t="s">
        <v>8433</v>
      </c>
      <c r="N63" s="39" t="s">
        <v>8570</v>
      </c>
    </row>
    <row r="64" spans="1:14" hidden="1">
      <c r="A64" s="39" t="s">
        <v>8432</v>
      </c>
      <c r="B64" s="39"/>
      <c r="C64" s="496" t="s">
        <v>8571</v>
      </c>
      <c r="D64" s="39" t="s">
        <v>8571</v>
      </c>
      <c r="E64" s="496">
        <f>VLOOKUP(F64,[13]abbr_btch2lot2!A:B,2,FALSE)</f>
        <v>62</v>
      </c>
      <c r="F64" s="60" t="s">
        <v>8572</v>
      </c>
      <c r="G64" s="39" t="s">
        <v>2215</v>
      </c>
      <c r="H64" s="40" t="s">
        <v>2231</v>
      </c>
      <c r="I64" s="76" t="s">
        <v>2599</v>
      </c>
      <c r="J64" s="39"/>
      <c r="K64" s="39" t="s">
        <v>2195</v>
      </c>
      <c r="L64" s="504">
        <v>63</v>
      </c>
      <c r="M64" s="40" t="s">
        <v>8433</v>
      </c>
      <c r="N64" s="39" t="s">
        <v>8573</v>
      </c>
    </row>
    <row r="65" spans="1:14" hidden="1">
      <c r="A65" s="39" t="s">
        <v>8432</v>
      </c>
      <c r="B65" s="39"/>
      <c r="C65" s="496"/>
      <c r="D65" s="39"/>
      <c r="E65" s="496">
        <f>VLOOKUP(F65,[13]abbr_btch2lot2!A:B,2,FALSE)</f>
        <v>63</v>
      </c>
      <c r="F65" s="39" t="s">
        <v>8574</v>
      </c>
      <c r="G65" s="39" t="s">
        <v>2215</v>
      </c>
      <c r="H65" s="40" t="s">
        <v>2271</v>
      </c>
      <c r="I65" s="76">
        <v>10</v>
      </c>
      <c r="J65" s="39"/>
      <c r="K65" s="39" t="s">
        <v>2195</v>
      </c>
      <c r="L65" s="504">
        <v>64</v>
      </c>
      <c r="M65" s="40" t="s">
        <v>8433</v>
      </c>
      <c r="N65" s="39" t="s">
        <v>8575</v>
      </c>
    </row>
    <row r="66" spans="1:14" hidden="1">
      <c r="A66" s="39" t="s">
        <v>8432</v>
      </c>
      <c r="B66" s="39"/>
      <c r="C66" s="496" t="s">
        <v>8576</v>
      </c>
      <c r="D66" s="39" t="s">
        <v>8576</v>
      </c>
      <c r="E66" s="496">
        <f>VLOOKUP(F66,[13]abbr_btch2lot2!A:B,2,FALSE)</f>
        <v>64</v>
      </c>
      <c r="F66" s="39" t="s">
        <v>8577</v>
      </c>
      <c r="G66" s="39" t="s">
        <v>2193</v>
      </c>
      <c r="H66" s="40" t="s">
        <v>2202</v>
      </c>
      <c r="I66" s="76">
        <v>1</v>
      </c>
      <c r="J66" s="39"/>
      <c r="K66" s="39" t="s">
        <v>2195</v>
      </c>
      <c r="L66" s="504">
        <v>65</v>
      </c>
      <c r="M66" s="40" t="s">
        <v>8433</v>
      </c>
      <c r="N66" s="39" t="s">
        <v>8578</v>
      </c>
    </row>
    <row r="67" spans="1:14" hidden="1">
      <c r="A67" s="39" t="s">
        <v>8432</v>
      </c>
      <c r="B67" s="39"/>
      <c r="C67" s="496" t="s">
        <v>8579</v>
      </c>
      <c r="D67" s="39" t="s">
        <v>8579</v>
      </c>
      <c r="E67" s="496">
        <f>VLOOKUP(F67,[13]abbr_btch2lot2!A:B,2,FALSE)</f>
        <v>65</v>
      </c>
      <c r="F67" s="39" t="s">
        <v>8580</v>
      </c>
      <c r="G67" s="39" t="s">
        <v>2193</v>
      </c>
      <c r="H67" s="40" t="s">
        <v>2202</v>
      </c>
      <c r="I67" s="76">
        <v>1</v>
      </c>
      <c r="J67" s="39"/>
      <c r="K67" s="39" t="s">
        <v>2195</v>
      </c>
      <c r="L67" s="504">
        <v>66</v>
      </c>
      <c r="M67" s="40" t="s">
        <v>8433</v>
      </c>
      <c r="N67" s="39" t="s">
        <v>8581</v>
      </c>
    </row>
    <row r="68" spans="1:14" hidden="1">
      <c r="A68" s="39" t="s">
        <v>8432</v>
      </c>
      <c r="B68" s="39"/>
      <c r="C68" s="496" t="s">
        <v>8582</v>
      </c>
      <c r="D68" s="39" t="s">
        <v>8582</v>
      </c>
      <c r="E68" s="496">
        <f>VLOOKUP(F68,[13]abbr_btch2lot2!A:B,2,FALSE)</f>
        <v>66</v>
      </c>
      <c r="F68" s="40" t="s">
        <v>8583</v>
      </c>
      <c r="G68" s="39" t="s">
        <v>2215</v>
      </c>
      <c r="H68" s="40" t="s">
        <v>2194</v>
      </c>
      <c r="I68" s="76">
        <v>10</v>
      </c>
      <c r="J68" s="39"/>
      <c r="K68" s="39" t="s">
        <v>2195</v>
      </c>
      <c r="L68" s="504">
        <v>67</v>
      </c>
      <c r="M68" s="40" t="s">
        <v>8433</v>
      </c>
      <c r="N68" s="39" t="s">
        <v>8584</v>
      </c>
    </row>
    <row r="69" spans="1:14" hidden="1">
      <c r="A69" s="39" t="s">
        <v>8432</v>
      </c>
      <c r="B69" s="39"/>
      <c r="C69" s="496" t="s">
        <v>8585</v>
      </c>
      <c r="D69" s="39" t="s">
        <v>8585</v>
      </c>
      <c r="E69" s="496">
        <f>VLOOKUP(F69,[13]abbr_btch2lot2!A:B,2,FALSE)</f>
        <v>67</v>
      </c>
      <c r="F69" s="39" t="s">
        <v>8586</v>
      </c>
      <c r="G69" s="39" t="s">
        <v>2215</v>
      </c>
      <c r="H69" s="40" t="s">
        <v>2194</v>
      </c>
      <c r="I69" s="76">
        <v>10</v>
      </c>
      <c r="J69" s="39"/>
      <c r="K69" s="39" t="s">
        <v>2195</v>
      </c>
      <c r="L69" s="504">
        <v>68</v>
      </c>
      <c r="M69" s="40" t="s">
        <v>8433</v>
      </c>
      <c r="N69" s="39" t="s">
        <v>8587</v>
      </c>
    </row>
    <row r="70" spans="1:14" hidden="1">
      <c r="A70" s="39" t="s">
        <v>8432</v>
      </c>
      <c r="B70" s="39"/>
      <c r="C70" s="496" t="s">
        <v>8588</v>
      </c>
      <c r="D70" s="39" t="s">
        <v>8588</v>
      </c>
      <c r="E70" s="496">
        <f>VLOOKUP(F70,[13]abbr_btch2lot2!A:B,2,FALSE)</f>
        <v>68</v>
      </c>
      <c r="F70" s="39" t="s">
        <v>8589</v>
      </c>
      <c r="G70" s="39" t="s">
        <v>2193</v>
      </c>
      <c r="H70" s="40" t="s">
        <v>2202</v>
      </c>
      <c r="I70" s="76">
        <v>5</v>
      </c>
      <c r="J70" s="39"/>
      <c r="K70" s="39" t="s">
        <v>2195</v>
      </c>
      <c r="L70" s="504">
        <v>69</v>
      </c>
      <c r="M70" s="40" t="s">
        <v>8433</v>
      </c>
      <c r="N70" s="39" t="s">
        <v>8590</v>
      </c>
    </row>
    <row r="71" spans="1:14" hidden="1">
      <c r="A71" s="39" t="s">
        <v>8432</v>
      </c>
      <c r="B71" s="39"/>
      <c r="C71" s="496" t="s">
        <v>7693</v>
      </c>
      <c r="D71" s="39" t="s">
        <v>7693</v>
      </c>
      <c r="E71" s="496">
        <f>VLOOKUP(F71,[13]abbr_btch2lot2!A:B,2,FALSE)</f>
        <v>69</v>
      </c>
      <c r="F71" s="39" t="s">
        <v>7694</v>
      </c>
      <c r="G71" s="39" t="s">
        <v>2193</v>
      </c>
      <c r="H71" s="40" t="s">
        <v>2228</v>
      </c>
      <c r="I71" s="76">
        <v>3</v>
      </c>
      <c r="J71" s="39"/>
      <c r="K71" s="39" t="s">
        <v>2195</v>
      </c>
      <c r="L71" s="504">
        <v>70</v>
      </c>
      <c r="M71" s="40" t="s">
        <v>8433</v>
      </c>
      <c r="N71" s="39" t="s">
        <v>8591</v>
      </c>
    </row>
    <row r="72" spans="1:14" hidden="1">
      <c r="A72" s="39" t="s">
        <v>8432</v>
      </c>
      <c r="B72" s="39"/>
      <c r="C72" s="496" t="s">
        <v>7696</v>
      </c>
      <c r="D72" s="39" t="s">
        <v>7696</v>
      </c>
      <c r="E72" s="496">
        <f>VLOOKUP(F72,[13]abbr_btch2lot2!A:B,2,FALSE)</f>
        <v>70</v>
      </c>
      <c r="F72" s="39" t="s">
        <v>7697</v>
      </c>
      <c r="G72" s="39" t="s">
        <v>2193</v>
      </c>
      <c r="H72" s="40" t="s">
        <v>2228</v>
      </c>
      <c r="I72" s="76">
        <v>5</v>
      </c>
      <c r="J72" s="39"/>
      <c r="K72" s="39" t="s">
        <v>2195</v>
      </c>
      <c r="L72" s="504">
        <v>71</v>
      </c>
      <c r="M72" s="40" t="s">
        <v>8433</v>
      </c>
      <c r="N72" s="39" t="s">
        <v>8592</v>
      </c>
    </row>
    <row r="73" spans="1:14" hidden="1">
      <c r="A73" s="39" t="s">
        <v>8432</v>
      </c>
      <c r="B73" s="39"/>
      <c r="C73" s="496"/>
      <c r="D73" s="39"/>
      <c r="E73" s="496">
        <f>VLOOKUP(F73,[13]abbr_btch2lot2!A:B,2,FALSE)</f>
        <v>71</v>
      </c>
      <c r="F73" s="39" t="s">
        <v>7699</v>
      </c>
      <c r="G73" s="39" t="s">
        <v>2193</v>
      </c>
      <c r="H73" s="40" t="s">
        <v>2455</v>
      </c>
      <c r="I73" s="76">
        <v>7</v>
      </c>
      <c r="J73" s="39"/>
      <c r="K73" s="39" t="s">
        <v>2195</v>
      </c>
      <c r="L73" s="504">
        <v>72</v>
      </c>
      <c r="M73" s="40" t="s">
        <v>8433</v>
      </c>
      <c r="N73" s="39" t="s">
        <v>8593</v>
      </c>
    </row>
    <row r="74" spans="1:14" hidden="1">
      <c r="A74" s="39" t="s">
        <v>8432</v>
      </c>
      <c r="B74" s="39"/>
      <c r="C74" s="496" t="s">
        <v>2557</v>
      </c>
      <c r="D74" s="39" t="s">
        <v>2557</v>
      </c>
      <c r="E74" s="496">
        <f>VLOOKUP(F74,[13]abbr_btch2lot2!A:B,2,FALSE)</f>
        <v>72</v>
      </c>
      <c r="F74" s="39" t="s">
        <v>7702</v>
      </c>
      <c r="G74" s="39" t="s">
        <v>2193</v>
      </c>
      <c r="H74" s="40" t="s">
        <v>2228</v>
      </c>
      <c r="I74" s="76">
        <v>1</v>
      </c>
      <c r="J74" s="39"/>
      <c r="K74" s="39" t="s">
        <v>2195</v>
      </c>
      <c r="L74" s="504">
        <v>73</v>
      </c>
      <c r="M74" s="40" t="s">
        <v>8433</v>
      </c>
      <c r="N74" s="39" t="s">
        <v>8594</v>
      </c>
    </row>
    <row r="75" spans="1:14" hidden="1">
      <c r="A75" s="39" t="s">
        <v>8432</v>
      </c>
      <c r="B75" s="39"/>
      <c r="C75" s="496" t="s">
        <v>7704</v>
      </c>
      <c r="D75" s="39" t="s">
        <v>7704</v>
      </c>
      <c r="E75" s="496">
        <f>VLOOKUP(F75,[13]abbr_btch2lot2!A:B,2,FALSE)</f>
        <v>73</v>
      </c>
      <c r="F75" s="39" t="s">
        <v>7705</v>
      </c>
      <c r="G75" s="39" t="s">
        <v>2193</v>
      </c>
      <c r="H75" s="40" t="s">
        <v>2228</v>
      </c>
      <c r="I75" s="76">
        <v>3</v>
      </c>
      <c r="J75" s="39"/>
      <c r="K75" s="39" t="s">
        <v>2195</v>
      </c>
      <c r="L75" s="504">
        <v>74</v>
      </c>
      <c r="M75" s="40" t="s">
        <v>8433</v>
      </c>
      <c r="N75" s="39" t="s">
        <v>8595</v>
      </c>
    </row>
    <row r="76" spans="1:14" hidden="1">
      <c r="A76" s="39" t="s">
        <v>8432</v>
      </c>
      <c r="B76" s="39"/>
      <c r="C76" s="496" t="s">
        <v>2563</v>
      </c>
      <c r="D76" s="39" t="s">
        <v>2563</v>
      </c>
      <c r="E76" s="496">
        <f>VLOOKUP(F76,[13]abbr_btch2lot2!A:B,2,FALSE)</f>
        <v>74</v>
      </c>
      <c r="F76" s="39" t="s">
        <v>7707</v>
      </c>
      <c r="G76" s="39" t="s">
        <v>2193</v>
      </c>
      <c r="H76" s="40" t="s">
        <v>2455</v>
      </c>
      <c r="I76" s="76">
        <v>6</v>
      </c>
      <c r="J76" s="39"/>
      <c r="K76" s="39" t="s">
        <v>2195</v>
      </c>
      <c r="L76" s="504">
        <v>75</v>
      </c>
      <c r="M76" s="40" t="s">
        <v>8433</v>
      </c>
      <c r="N76" s="39" t="s">
        <v>8596</v>
      </c>
    </row>
    <row r="77" spans="1:14" hidden="1">
      <c r="A77" s="39" t="s">
        <v>8432</v>
      </c>
      <c r="B77" s="39"/>
      <c r="C77" s="496"/>
      <c r="D77" s="39"/>
      <c r="E77" s="496">
        <f>VLOOKUP(F77,[13]abbr_btch2lot2!A:B,2,FALSE)</f>
        <v>75</v>
      </c>
      <c r="F77" s="39" t="s">
        <v>7710</v>
      </c>
      <c r="G77" s="39" t="s">
        <v>2193</v>
      </c>
      <c r="H77" s="40" t="s">
        <v>2228</v>
      </c>
      <c r="I77" s="76">
        <v>3</v>
      </c>
      <c r="J77" s="39"/>
      <c r="K77" s="39" t="s">
        <v>2195</v>
      </c>
      <c r="L77" s="504">
        <v>76</v>
      </c>
      <c r="M77" s="40" t="s">
        <v>8433</v>
      </c>
      <c r="N77" s="39" t="s">
        <v>8597</v>
      </c>
    </row>
    <row r="78" spans="1:14" hidden="1">
      <c r="A78" s="39" t="s">
        <v>8432</v>
      </c>
      <c r="B78" s="39"/>
      <c r="C78" s="496"/>
      <c r="D78" s="39"/>
      <c r="E78" s="496">
        <f>VLOOKUP(F78,[13]abbr_btch2lot2!A:B,2,FALSE)</f>
        <v>76</v>
      </c>
      <c r="F78" s="39" t="s">
        <v>7712</v>
      </c>
      <c r="G78" s="39" t="s">
        <v>2193</v>
      </c>
      <c r="H78" s="40" t="s">
        <v>2228</v>
      </c>
      <c r="I78" s="76">
        <v>5</v>
      </c>
      <c r="J78" s="39"/>
      <c r="K78" s="39" t="s">
        <v>2195</v>
      </c>
      <c r="L78" s="504">
        <v>77</v>
      </c>
      <c r="M78" s="40" t="s">
        <v>8433</v>
      </c>
      <c r="N78" s="39" t="s">
        <v>8598</v>
      </c>
    </row>
    <row r="79" spans="1:14" hidden="1">
      <c r="A79" s="39" t="s">
        <v>8432</v>
      </c>
      <c r="B79" s="39"/>
      <c r="C79" s="496" t="s">
        <v>2570</v>
      </c>
      <c r="D79" s="39" t="s">
        <v>2570</v>
      </c>
      <c r="E79" s="496">
        <f>VLOOKUP(F79,[13]abbr_btch2lot2!A:B,2,FALSE)</f>
        <v>77</v>
      </c>
      <c r="F79" s="39" t="s">
        <v>7714</v>
      </c>
      <c r="G79" s="39" t="s">
        <v>2193</v>
      </c>
      <c r="H79" s="40" t="s">
        <v>2228</v>
      </c>
      <c r="I79" s="76">
        <v>4</v>
      </c>
      <c r="J79" s="39"/>
      <c r="K79" s="39" t="s">
        <v>2195</v>
      </c>
      <c r="L79" s="504">
        <v>78</v>
      </c>
      <c r="M79" s="40" t="s">
        <v>8433</v>
      </c>
      <c r="N79" s="39" t="s">
        <v>8599</v>
      </c>
    </row>
    <row r="80" spans="1:14" hidden="1">
      <c r="A80" s="39" t="s">
        <v>8432</v>
      </c>
      <c r="B80" s="39"/>
      <c r="C80" s="496" t="s">
        <v>2573</v>
      </c>
      <c r="D80" s="39" t="s">
        <v>2573</v>
      </c>
      <c r="E80" s="496">
        <f>VLOOKUP(F80,[13]abbr_btch2lot2!A:B,2,FALSE)</f>
        <v>78</v>
      </c>
      <c r="F80" s="39" t="s">
        <v>7716</v>
      </c>
      <c r="G80" s="39" t="s">
        <v>2193</v>
      </c>
      <c r="H80" s="40" t="s">
        <v>2455</v>
      </c>
      <c r="I80" s="76">
        <v>7</v>
      </c>
      <c r="J80" s="39"/>
      <c r="K80" s="39" t="s">
        <v>2195</v>
      </c>
      <c r="L80" s="504">
        <v>79</v>
      </c>
      <c r="M80" s="40" t="s">
        <v>8433</v>
      </c>
      <c r="N80" s="39" t="s">
        <v>8600</v>
      </c>
    </row>
    <row r="81" spans="1:14" hidden="1">
      <c r="A81" s="39" t="s">
        <v>8432</v>
      </c>
      <c r="B81" s="39"/>
      <c r="C81" s="496" t="s">
        <v>2576</v>
      </c>
      <c r="D81" s="39" t="s">
        <v>2576</v>
      </c>
      <c r="E81" s="496">
        <f>VLOOKUP(F81,[13]abbr_btch2lot2!A:B,2,FALSE)</f>
        <v>79</v>
      </c>
      <c r="F81" s="39" t="s">
        <v>7718</v>
      </c>
      <c r="G81" s="39" t="s">
        <v>2193</v>
      </c>
      <c r="H81" s="40" t="s">
        <v>2228</v>
      </c>
      <c r="I81" s="76">
        <v>4</v>
      </c>
      <c r="J81" s="39"/>
      <c r="K81" s="39" t="s">
        <v>2195</v>
      </c>
      <c r="L81" s="504">
        <v>80</v>
      </c>
      <c r="M81" s="40" t="s">
        <v>8433</v>
      </c>
      <c r="N81" s="39" t="s">
        <v>8601</v>
      </c>
    </row>
    <row r="82" spans="1:14" hidden="1">
      <c r="A82" s="39" t="s">
        <v>8432</v>
      </c>
      <c r="B82" s="39"/>
      <c r="C82" s="496" t="s">
        <v>2579</v>
      </c>
      <c r="D82" s="39" t="s">
        <v>2579</v>
      </c>
      <c r="E82" s="496">
        <f>VLOOKUP(F82,[13]abbr_btch2lot2!A:B,2,FALSE)</f>
        <v>80</v>
      </c>
      <c r="F82" s="39" t="s">
        <v>7720</v>
      </c>
      <c r="G82" s="39" t="s">
        <v>2193</v>
      </c>
      <c r="H82" s="40" t="s">
        <v>2455</v>
      </c>
      <c r="I82" s="76">
        <v>9</v>
      </c>
      <c r="J82" s="39"/>
      <c r="K82" s="39" t="s">
        <v>2195</v>
      </c>
      <c r="L82" s="504">
        <v>81</v>
      </c>
      <c r="M82" s="40" t="s">
        <v>8433</v>
      </c>
      <c r="N82" s="39" t="s">
        <v>8602</v>
      </c>
    </row>
    <row r="83" spans="1:14" hidden="1">
      <c r="A83" s="39" t="s">
        <v>8432</v>
      </c>
      <c r="B83" s="39"/>
      <c r="C83" s="496" t="s">
        <v>7721</v>
      </c>
      <c r="D83" s="39" t="s">
        <v>7721</v>
      </c>
      <c r="E83" s="496">
        <f>VLOOKUP(F83,[13]abbr_btch2lot2!A:B,2,FALSE)</f>
        <v>81</v>
      </c>
      <c r="F83" s="39" t="s">
        <v>7722</v>
      </c>
      <c r="G83" s="39" t="s">
        <v>2193</v>
      </c>
      <c r="H83" s="40" t="s">
        <v>2228</v>
      </c>
      <c r="I83" s="76">
        <v>3</v>
      </c>
      <c r="J83" s="39"/>
      <c r="K83" s="39" t="s">
        <v>2195</v>
      </c>
      <c r="L83" s="504">
        <v>82</v>
      </c>
      <c r="M83" s="40" t="s">
        <v>8433</v>
      </c>
      <c r="N83" s="39" t="s">
        <v>8603</v>
      </c>
    </row>
    <row r="84" spans="1:14" hidden="1">
      <c r="A84" s="39" t="s">
        <v>8432</v>
      </c>
      <c r="B84" s="39"/>
      <c r="C84" s="496" t="s">
        <v>7724</v>
      </c>
      <c r="D84" s="39" t="s">
        <v>7724</v>
      </c>
      <c r="E84" s="496">
        <f>VLOOKUP(F84,[13]abbr_btch2lot2!A:B,2,FALSE)</f>
        <v>82</v>
      </c>
      <c r="F84" s="39" t="s">
        <v>7725</v>
      </c>
      <c r="G84" s="39" t="s">
        <v>2193</v>
      </c>
      <c r="H84" s="40" t="s">
        <v>2228</v>
      </c>
      <c r="I84" s="76">
        <v>5</v>
      </c>
      <c r="J84" s="39"/>
      <c r="K84" s="39" t="s">
        <v>2195</v>
      </c>
      <c r="L84" s="504">
        <v>83</v>
      </c>
      <c r="M84" s="40" t="s">
        <v>8433</v>
      </c>
      <c r="N84" s="39" t="s">
        <v>8604</v>
      </c>
    </row>
    <row r="85" spans="1:14" hidden="1">
      <c r="A85" s="39" t="s">
        <v>8432</v>
      </c>
      <c r="B85" s="39"/>
      <c r="C85" s="496"/>
      <c r="D85" s="39"/>
      <c r="E85" s="496">
        <f>VLOOKUP(F85,[13]abbr_btch2lot2!A:B,2,FALSE)</f>
        <v>83</v>
      </c>
      <c r="F85" s="39" t="s">
        <v>7727</v>
      </c>
      <c r="G85" s="39" t="s">
        <v>2193</v>
      </c>
      <c r="H85" s="40" t="s">
        <v>2455</v>
      </c>
      <c r="I85" s="76">
        <v>7</v>
      </c>
      <c r="J85" s="39"/>
      <c r="K85" s="39" t="s">
        <v>2195</v>
      </c>
      <c r="L85" s="504">
        <v>84</v>
      </c>
      <c r="M85" s="40" t="s">
        <v>8433</v>
      </c>
      <c r="N85" s="39" t="s">
        <v>8605</v>
      </c>
    </row>
    <row r="86" spans="1:14" hidden="1">
      <c r="A86" s="39" t="s">
        <v>8432</v>
      </c>
      <c r="B86" s="39"/>
      <c r="C86" s="496" t="s">
        <v>7729</v>
      </c>
      <c r="D86" s="39" t="s">
        <v>7729</v>
      </c>
      <c r="E86" s="496">
        <f>VLOOKUP(F86,[13]abbr_btch2lot2!A:B,2,FALSE)</f>
        <v>84</v>
      </c>
      <c r="F86" s="39" t="s">
        <v>7730</v>
      </c>
      <c r="G86" s="39" t="s">
        <v>2193</v>
      </c>
      <c r="H86" s="40" t="s">
        <v>2228</v>
      </c>
      <c r="I86" s="76">
        <v>1</v>
      </c>
      <c r="J86" s="39"/>
      <c r="K86" s="39" t="s">
        <v>2195</v>
      </c>
      <c r="L86" s="504">
        <v>85</v>
      </c>
      <c r="M86" s="40" t="s">
        <v>8433</v>
      </c>
      <c r="N86" s="39" t="s">
        <v>8606</v>
      </c>
    </row>
    <row r="87" spans="1:14" hidden="1">
      <c r="A87" s="39" t="s">
        <v>8432</v>
      </c>
      <c r="B87" s="39"/>
      <c r="C87" s="496" t="s">
        <v>7732</v>
      </c>
      <c r="D87" s="39" t="s">
        <v>7732</v>
      </c>
      <c r="E87" s="496">
        <f>VLOOKUP(F87,[13]abbr_btch2lot2!A:B,2,FALSE)</f>
        <v>85</v>
      </c>
      <c r="F87" s="39" t="s">
        <v>7733</v>
      </c>
      <c r="G87" s="39" t="s">
        <v>2193</v>
      </c>
      <c r="H87" s="40" t="s">
        <v>2228</v>
      </c>
      <c r="I87" s="76">
        <v>3</v>
      </c>
      <c r="J87" s="39"/>
      <c r="K87" s="39" t="s">
        <v>2195</v>
      </c>
      <c r="L87" s="504">
        <v>86</v>
      </c>
      <c r="M87" s="40" t="s">
        <v>8433</v>
      </c>
      <c r="N87" s="39" t="s">
        <v>8607</v>
      </c>
    </row>
    <row r="88" spans="1:14" hidden="1">
      <c r="A88" s="39" t="s">
        <v>8432</v>
      </c>
      <c r="B88" s="39"/>
      <c r="C88" s="496" t="s">
        <v>7735</v>
      </c>
      <c r="D88" s="39" t="s">
        <v>7735</v>
      </c>
      <c r="E88" s="496">
        <f>VLOOKUP(F88,[13]abbr_btch2lot2!A:B,2,FALSE)</f>
        <v>86</v>
      </c>
      <c r="F88" s="39" t="s">
        <v>7736</v>
      </c>
      <c r="G88" s="39" t="s">
        <v>2193</v>
      </c>
      <c r="H88" s="40" t="s">
        <v>2455</v>
      </c>
      <c r="I88" s="76">
        <v>6</v>
      </c>
      <c r="J88" s="39"/>
      <c r="K88" s="39" t="s">
        <v>2195</v>
      </c>
      <c r="L88" s="504">
        <v>87</v>
      </c>
      <c r="M88" s="40" t="s">
        <v>8433</v>
      </c>
      <c r="N88" s="39" t="s">
        <v>8608</v>
      </c>
    </row>
    <row r="89" spans="1:14" hidden="1">
      <c r="A89" s="39" t="s">
        <v>8432</v>
      </c>
      <c r="B89" s="39"/>
      <c r="C89" s="496"/>
      <c r="D89" s="39"/>
      <c r="E89" s="496">
        <f>VLOOKUP(F89,[13]abbr_btch2lot2!A:B,2,FALSE)</f>
        <v>87</v>
      </c>
      <c r="F89" s="39" t="s">
        <v>7738</v>
      </c>
      <c r="G89" s="39" t="s">
        <v>2193</v>
      </c>
      <c r="H89" s="40" t="s">
        <v>2228</v>
      </c>
      <c r="I89" s="76">
        <v>3</v>
      </c>
      <c r="J89" s="39"/>
      <c r="K89" s="39" t="s">
        <v>2195</v>
      </c>
      <c r="L89" s="504">
        <v>88</v>
      </c>
      <c r="M89" s="40" t="s">
        <v>8433</v>
      </c>
      <c r="N89" s="39" t="s">
        <v>8609</v>
      </c>
    </row>
    <row r="90" spans="1:14" hidden="1">
      <c r="A90" s="39" t="s">
        <v>8432</v>
      </c>
      <c r="B90" s="39"/>
      <c r="C90" s="496"/>
      <c r="D90" s="39"/>
      <c r="E90" s="496">
        <f>VLOOKUP(F90,[13]abbr_btch2lot2!A:B,2,FALSE)</f>
        <v>88</v>
      </c>
      <c r="F90" s="39" t="s">
        <v>7740</v>
      </c>
      <c r="G90" s="39" t="s">
        <v>2193</v>
      </c>
      <c r="H90" s="40" t="s">
        <v>2228</v>
      </c>
      <c r="I90" s="76">
        <v>5</v>
      </c>
      <c r="J90" s="39"/>
      <c r="K90" s="39" t="s">
        <v>2195</v>
      </c>
      <c r="L90" s="504">
        <v>89</v>
      </c>
      <c r="M90" s="40" t="s">
        <v>8433</v>
      </c>
      <c r="N90" s="39" t="s">
        <v>8610</v>
      </c>
    </row>
    <row r="91" spans="1:14" hidden="1">
      <c r="A91" s="39" t="s">
        <v>8432</v>
      </c>
      <c r="B91" s="39"/>
      <c r="C91" s="496" t="s">
        <v>7742</v>
      </c>
      <c r="D91" s="39" t="s">
        <v>7742</v>
      </c>
      <c r="E91" s="496">
        <f>VLOOKUP(F91,[13]abbr_btch2lot2!A:B,2,FALSE)</f>
        <v>89</v>
      </c>
      <c r="F91" s="39" t="s">
        <v>7743</v>
      </c>
      <c r="G91" s="39" t="s">
        <v>2193</v>
      </c>
      <c r="H91" s="40" t="s">
        <v>2228</v>
      </c>
      <c r="I91" s="76">
        <v>4</v>
      </c>
      <c r="J91" s="39"/>
      <c r="K91" s="39" t="s">
        <v>2195</v>
      </c>
      <c r="L91" s="504">
        <v>90</v>
      </c>
      <c r="M91" s="40" t="s">
        <v>8433</v>
      </c>
      <c r="N91" s="39" t="s">
        <v>8611</v>
      </c>
    </row>
    <row r="92" spans="1:14" hidden="1">
      <c r="A92" s="39" t="s">
        <v>8432</v>
      </c>
      <c r="B92" s="39"/>
      <c r="C92" s="496" t="s">
        <v>7745</v>
      </c>
      <c r="D92" s="39" t="s">
        <v>7745</v>
      </c>
      <c r="E92" s="496">
        <f>VLOOKUP(F92,[13]abbr_btch2lot2!A:B,2,FALSE)</f>
        <v>90</v>
      </c>
      <c r="F92" s="39" t="s">
        <v>7746</v>
      </c>
      <c r="G92" s="39" t="s">
        <v>2193</v>
      </c>
      <c r="H92" s="40" t="s">
        <v>2455</v>
      </c>
      <c r="I92" s="76">
        <v>7</v>
      </c>
      <c r="J92" s="39"/>
      <c r="K92" s="39" t="s">
        <v>2195</v>
      </c>
      <c r="L92" s="504">
        <v>91</v>
      </c>
      <c r="M92" s="40" t="s">
        <v>8433</v>
      </c>
      <c r="N92" s="39" t="s">
        <v>8612</v>
      </c>
    </row>
    <row r="93" spans="1:14" hidden="1">
      <c r="A93" s="39" t="s">
        <v>8432</v>
      </c>
      <c r="B93" s="39"/>
      <c r="C93" s="496" t="s">
        <v>7748</v>
      </c>
      <c r="D93" s="39" t="s">
        <v>7748</v>
      </c>
      <c r="E93" s="496">
        <f>VLOOKUP(F93,[13]abbr_btch2lot2!A:B,2,FALSE)</f>
        <v>91</v>
      </c>
      <c r="F93" s="39" t="s">
        <v>7749</v>
      </c>
      <c r="G93" s="39" t="s">
        <v>2193</v>
      </c>
      <c r="H93" s="40" t="s">
        <v>2228</v>
      </c>
      <c r="I93" s="76">
        <v>4</v>
      </c>
      <c r="J93" s="39"/>
      <c r="K93" s="39" t="s">
        <v>2195</v>
      </c>
      <c r="L93" s="504">
        <v>92</v>
      </c>
      <c r="M93" s="40" t="s">
        <v>8433</v>
      </c>
      <c r="N93" s="39" t="s">
        <v>8613</v>
      </c>
    </row>
    <row r="94" spans="1:14" hidden="1">
      <c r="A94" s="39" t="s">
        <v>8432</v>
      </c>
      <c r="B94" s="39"/>
      <c r="C94" s="496" t="s">
        <v>7751</v>
      </c>
      <c r="D94" s="39" t="s">
        <v>7751</v>
      </c>
      <c r="E94" s="496">
        <f>VLOOKUP(F94,[13]abbr_btch2lot2!A:B,2,FALSE)</f>
        <v>92</v>
      </c>
      <c r="F94" s="39" t="s">
        <v>7752</v>
      </c>
      <c r="G94" s="39" t="s">
        <v>2193</v>
      </c>
      <c r="H94" s="40" t="s">
        <v>2455</v>
      </c>
      <c r="I94" s="76">
        <v>9</v>
      </c>
      <c r="J94" s="39"/>
      <c r="K94" s="39" t="s">
        <v>2195</v>
      </c>
      <c r="L94" s="504">
        <v>93</v>
      </c>
      <c r="M94" s="40" t="s">
        <v>8433</v>
      </c>
      <c r="N94" s="39" t="s">
        <v>8614</v>
      </c>
    </row>
    <row r="95" spans="1:14" hidden="1">
      <c r="A95" s="39" t="s">
        <v>8432</v>
      </c>
      <c r="B95" s="39"/>
      <c r="C95" s="496" t="s">
        <v>7754</v>
      </c>
      <c r="D95" s="39" t="s">
        <v>7754</v>
      </c>
      <c r="E95" s="496">
        <f>VLOOKUP(F95,[13]abbr_btch2lot2!A:B,2,FALSE)</f>
        <v>93</v>
      </c>
      <c r="F95" s="39" t="s">
        <v>7755</v>
      </c>
      <c r="G95" s="39" t="s">
        <v>2215</v>
      </c>
      <c r="H95" s="40" t="s">
        <v>2228</v>
      </c>
      <c r="I95" s="76">
        <v>3</v>
      </c>
      <c r="J95" s="39"/>
      <c r="K95" s="39" t="s">
        <v>2195</v>
      </c>
      <c r="L95" s="504">
        <v>94</v>
      </c>
      <c r="M95" s="40" t="s">
        <v>8433</v>
      </c>
      <c r="N95" s="39" t="s">
        <v>8615</v>
      </c>
    </row>
    <row r="96" spans="1:14" hidden="1">
      <c r="A96" s="39" t="s">
        <v>8432</v>
      </c>
      <c r="B96" s="39"/>
      <c r="C96" s="496" t="s">
        <v>7757</v>
      </c>
      <c r="D96" s="39" t="s">
        <v>7757</v>
      </c>
      <c r="E96" s="496">
        <f>VLOOKUP(F96,[13]abbr_btch2lot2!A:B,2,FALSE)</f>
        <v>94</v>
      </c>
      <c r="F96" s="39" t="s">
        <v>7758</v>
      </c>
      <c r="G96" s="39" t="s">
        <v>2215</v>
      </c>
      <c r="H96" s="40" t="s">
        <v>2228</v>
      </c>
      <c r="I96" s="76">
        <v>5</v>
      </c>
      <c r="J96" s="39"/>
      <c r="K96" s="39" t="s">
        <v>2195</v>
      </c>
      <c r="L96" s="504">
        <v>95</v>
      </c>
      <c r="M96" s="40" t="s">
        <v>8433</v>
      </c>
      <c r="N96" s="39" t="s">
        <v>8616</v>
      </c>
    </row>
    <row r="97" spans="1:14" hidden="1">
      <c r="A97" s="39" t="s">
        <v>8432</v>
      </c>
      <c r="B97" s="39"/>
      <c r="C97" s="496"/>
      <c r="D97" s="39"/>
      <c r="E97" s="496">
        <f>VLOOKUP(F97,[13]abbr_btch2lot2!A:B,2,FALSE)</f>
        <v>95</v>
      </c>
      <c r="F97" s="39" t="s">
        <v>7760</v>
      </c>
      <c r="G97" s="39" t="s">
        <v>2215</v>
      </c>
      <c r="H97" s="40" t="s">
        <v>2455</v>
      </c>
      <c r="I97" s="76">
        <v>7</v>
      </c>
      <c r="J97" s="39"/>
      <c r="K97" s="39" t="s">
        <v>2195</v>
      </c>
      <c r="L97" s="504">
        <v>96</v>
      </c>
      <c r="M97" s="40" t="s">
        <v>8433</v>
      </c>
      <c r="N97" s="39" t="s">
        <v>8617</v>
      </c>
    </row>
    <row r="98" spans="1:14" hidden="1">
      <c r="A98" s="39" t="s">
        <v>8432</v>
      </c>
      <c r="B98" s="39"/>
      <c r="C98" s="496" t="s">
        <v>7762</v>
      </c>
      <c r="D98" s="39" t="s">
        <v>7762</v>
      </c>
      <c r="E98" s="496">
        <f>VLOOKUP(F98,[13]abbr_btch2lot2!A:B,2,FALSE)</f>
        <v>96</v>
      </c>
      <c r="F98" s="39" t="s">
        <v>7763</v>
      </c>
      <c r="G98" s="39" t="s">
        <v>2215</v>
      </c>
      <c r="H98" s="40" t="s">
        <v>2228</v>
      </c>
      <c r="I98" s="76">
        <v>1</v>
      </c>
      <c r="J98" s="39"/>
      <c r="K98" s="39" t="s">
        <v>2195</v>
      </c>
      <c r="L98" s="504">
        <v>97</v>
      </c>
      <c r="M98" s="40" t="s">
        <v>8433</v>
      </c>
      <c r="N98" s="39" t="s">
        <v>8618</v>
      </c>
    </row>
    <row r="99" spans="1:14" hidden="1">
      <c r="A99" s="39" t="s">
        <v>8432</v>
      </c>
      <c r="B99" s="39"/>
      <c r="C99" s="496" t="s">
        <v>7765</v>
      </c>
      <c r="D99" s="39" t="s">
        <v>7765</v>
      </c>
      <c r="E99" s="496">
        <f>VLOOKUP(F99,[13]abbr_btch2lot2!A:B,2,FALSE)</f>
        <v>97</v>
      </c>
      <c r="F99" s="39" t="s">
        <v>7766</v>
      </c>
      <c r="G99" s="39" t="s">
        <v>2215</v>
      </c>
      <c r="H99" s="40" t="s">
        <v>2228</v>
      </c>
      <c r="I99" s="76">
        <v>3</v>
      </c>
      <c r="J99" s="39"/>
      <c r="K99" s="39" t="s">
        <v>2195</v>
      </c>
      <c r="L99" s="504">
        <v>98</v>
      </c>
      <c r="M99" s="40" t="s">
        <v>8433</v>
      </c>
      <c r="N99" s="39" t="s">
        <v>8619</v>
      </c>
    </row>
    <row r="100" spans="1:14" hidden="1">
      <c r="A100" s="39" t="s">
        <v>8432</v>
      </c>
      <c r="B100" s="39"/>
      <c r="C100" s="496" t="s">
        <v>7768</v>
      </c>
      <c r="D100" s="39" t="s">
        <v>7768</v>
      </c>
      <c r="E100" s="496">
        <f>VLOOKUP(F100,[13]abbr_btch2lot2!A:B,2,FALSE)</f>
        <v>98</v>
      </c>
      <c r="F100" s="39" t="s">
        <v>7769</v>
      </c>
      <c r="G100" s="39" t="s">
        <v>2215</v>
      </c>
      <c r="H100" s="40" t="s">
        <v>2455</v>
      </c>
      <c r="I100" s="76">
        <v>6</v>
      </c>
      <c r="J100" s="39"/>
      <c r="K100" s="39" t="s">
        <v>2195</v>
      </c>
      <c r="L100" s="504">
        <v>99</v>
      </c>
      <c r="M100" s="40" t="s">
        <v>8433</v>
      </c>
      <c r="N100" s="39" t="s">
        <v>8620</v>
      </c>
    </row>
    <row r="101" spans="1:14" hidden="1">
      <c r="A101" s="39" t="s">
        <v>8432</v>
      </c>
      <c r="B101" s="39"/>
      <c r="C101" s="496"/>
      <c r="D101" s="39"/>
      <c r="E101" s="496">
        <f>VLOOKUP(F101,[13]abbr_btch2lot2!A:B,2,FALSE)</f>
        <v>99</v>
      </c>
      <c r="F101" s="39" t="s">
        <v>7771</v>
      </c>
      <c r="G101" s="39" t="s">
        <v>2215</v>
      </c>
      <c r="H101" s="40" t="s">
        <v>2228</v>
      </c>
      <c r="I101" s="76">
        <v>3</v>
      </c>
      <c r="J101" s="39"/>
      <c r="K101" s="39" t="s">
        <v>2195</v>
      </c>
      <c r="L101" s="504">
        <v>100</v>
      </c>
      <c r="M101" s="40" t="s">
        <v>8433</v>
      </c>
      <c r="N101" s="39" t="s">
        <v>8621</v>
      </c>
    </row>
    <row r="102" spans="1:14" hidden="1">
      <c r="A102" s="39" t="s">
        <v>8432</v>
      </c>
      <c r="B102" s="39"/>
      <c r="C102" s="496"/>
      <c r="D102" s="39"/>
      <c r="E102" s="496">
        <f>VLOOKUP(F102,[13]abbr_btch2lot2!A:B,2,FALSE)</f>
        <v>100</v>
      </c>
      <c r="F102" s="39" t="s">
        <v>7773</v>
      </c>
      <c r="G102" s="39" t="s">
        <v>2215</v>
      </c>
      <c r="H102" s="40" t="s">
        <v>2228</v>
      </c>
      <c r="I102" s="76">
        <v>5</v>
      </c>
      <c r="J102" s="39"/>
      <c r="K102" s="39" t="s">
        <v>2195</v>
      </c>
      <c r="L102" s="504">
        <v>101</v>
      </c>
      <c r="M102" s="40" t="s">
        <v>8433</v>
      </c>
      <c r="N102" s="39" t="s">
        <v>8622</v>
      </c>
    </row>
    <row r="103" spans="1:14" hidden="1">
      <c r="A103" s="39" t="s">
        <v>8432</v>
      </c>
      <c r="B103" s="39"/>
      <c r="C103" s="496" t="s">
        <v>7775</v>
      </c>
      <c r="D103" s="39" t="s">
        <v>7775</v>
      </c>
      <c r="E103" s="496">
        <f>VLOOKUP(F103,[13]abbr_btch2lot2!A:B,2,FALSE)</f>
        <v>101</v>
      </c>
      <c r="F103" s="39" t="s">
        <v>7776</v>
      </c>
      <c r="G103" s="39" t="s">
        <v>2215</v>
      </c>
      <c r="H103" s="40" t="s">
        <v>2228</v>
      </c>
      <c r="I103" s="76">
        <v>4</v>
      </c>
      <c r="J103" s="39"/>
      <c r="K103" s="39" t="s">
        <v>2195</v>
      </c>
      <c r="L103" s="504">
        <v>102</v>
      </c>
      <c r="M103" s="40" t="s">
        <v>8433</v>
      </c>
      <c r="N103" s="39" t="s">
        <v>8623</v>
      </c>
    </row>
    <row r="104" spans="1:14" hidden="1">
      <c r="A104" s="39" t="s">
        <v>8432</v>
      </c>
      <c r="B104" s="39"/>
      <c r="C104" s="496" t="s">
        <v>7778</v>
      </c>
      <c r="D104" s="39" t="s">
        <v>7778</v>
      </c>
      <c r="E104" s="496">
        <f>VLOOKUP(F104,[13]abbr_btch2lot2!A:B,2,FALSE)</f>
        <v>102</v>
      </c>
      <c r="F104" s="39" t="s">
        <v>7779</v>
      </c>
      <c r="G104" s="39" t="s">
        <v>2215</v>
      </c>
      <c r="H104" s="40" t="s">
        <v>2455</v>
      </c>
      <c r="I104" s="76">
        <v>7</v>
      </c>
      <c r="J104" s="39"/>
      <c r="K104" s="39" t="s">
        <v>2195</v>
      </c>
      <c r="L104" s="504">
        <v>103</v>
      </c>
      <c r="M104" s="40" t="s">
        <v>8433</v>
      </c>
      <c r="N104" s="39" t="s">
        <v>8624</v>
      </c>
    </row>
    <row r="105" spans="1:14" hidden="1">
      <c r="A105" s="39" t="s">
        <v>8432</v>
      </c>
      <c r="B105" s="39"/>
      <c r="C105" s="496" t="s">
        <v>7781</v>
      </c>
      <c r="D105" s="39" t="s">
        <v>7781</v>
      </c>
      <c r="E105" s="496">
        <f>VLOOKUP(F105,[13]abbr_btch2lot2!A:B,2,FALSE)</f>
        <v>103</v>
      </c>
      <c r="F105" s="39" t="s">
        <v>7782</v>
      </c>
      <c r="G105" s="39" t="s">
        <v>2215</v>
      </c>
      <c r="H105" s="40" t="s">
        <v>2228</v>
      </c>
      <c r="I105" s="76">
        <v>4</v>
      </c>
      <c r="J105" s="39"/>
      <c r="K105" s="39" t="s">
        <v>2195</v>
      </c>
      <c r="L105" s="504">
        <v>104</v>
      </c>
      <c r="M105" s="40" t="s">
        <v>8433</v>
      </c>
      <c r="N105" s="39" t="s">
        <v>8625</v>
      </c>
    </row>
    <row r="106" spans="1:14" hidden="1">
      <c r="A106" s="39" t="s">
        <v>8432</v>
      </c>
      <c r="B106" s="39"/>
      <c r="C106" s="496" t="s">
        <v>7784</v>
      </c>
      <c r="D106" s="39" t="s">
        <v>7784</v>
      </c>
      <c r="E106" s="496">
        <f>VLOOKUP(F106,[13]abbr_btch2lot2!A:B,2,FALSE)</f>
        <v>104</v>
      </c>
      <c r="F106" s="39" t="s">
        <v>7785</v>
      </c>
      <c r="G106" s="39" t="s">
        <v>2215</v>
      </c>
      <c r="H106" s="40" t="s">
        <v>2455</v>
      </c>
      <c r="I106" s="76">
        <v>9</v>
      </c>
      <c r="J106" s="39"/>
      <c r="K106" s="39" t="s">
        <v>2195</v>
      </c>
      <c r="L106" s="504">
        <v>105</v>
      </c>
      <c r="M106" s="40" t="s">
        <v>8433</v>
      </c>
      <c r="N106" s="39" t="s">
        <v>8626</v>
      </c>
    </row>
    <row r="107" spans="1:14" hidden="1">
      <c r="A107" s="39" t="s">
        <v>8432</v>
      </c>
      <c r="B107" s="39"/>
      <c r="C107" s="496" t="s">
        <v>7787</v>
      </c>
      <c r="D107" s="39" t="s">
        <v>7787</v>
      </c>
      <c r="E107" s="496">
        <f>VLOOKUP(F107,[13]abbr_btch2lot2!A:B,2,FALSE)</f>
        <v>105</v>
      </c>
      <c r="F107" s="39" t="s">
        <v>7788</v>
      </c>
      <c r="G107" s="39" t="s">
        <v>2215</v>
      </c>
      <c r="H107" s="40" t="s">
        <v>2228</v>
      </c>
      <c r="I107" s="76">
        <v>3</v>
      </c>
      <c r="J107" s="39"/>
      <c r="K107" s="39" t="s">
        <v>2195</v>
      </c>
      <c r="L107" s="504">
        <v>106</v>
      </c>
      <c r="M107" s="40" t="s">
        <v>8433</v>
      </c>
      <c r="N107" s="39" t="s">
        <v>8627</v>
      </c>
    </row>
    <row r="108" spans="1:14" hidden="1">
      <c r="A108" s="39" t="s">
        <v>8432</v>
      </c>
      <c r="B108" s="39"/>
      <c r="C108" s="496" t="s">
        <v>7790</v>
      </c>
      <c r="D108" s="39" t="s">
        <v>7790</v>
      </c>
      <c r="E108" s="496">
        <f>VLOOKUP(F108,[13]abbr_btch2lot2!A:B,2,FALSE)</f>
        <v>106</v>
      </c>
      <c r="F108" s="39" t="s">
        <v>7791</v>
      </c>
      <c r="G108" s="39" t="s">
        <v>2215</v>
      </c>
      <c r="H108" s="40" t="s">
        <v>2228</v>
      </c>
      <c r="I108" s="76">
        <v>5</v>
      </c>
      <c r="J108" s="39"/>
      <c r="K108" s="39" t="s">
        <v>2195</v>
      </c>
      <c r="L108" s="504">
        <v>107</v>
      </c>
      <c r="M108" s="40" t="s">
        <v>8433</v>
      </c>
      <c r="N108" s="39" t="s">
        <v>8628</v>
      </c>
    </row>
    <row r="109" spans="1:14" hidden="1">
      <c r="A109" s="39" t="s">
        <v>8432</v>
      </c>
      <c r="B109" s="39"/>
      <c r="C109" s="496"/>
      <c r="D109" s="39"/>
      <c r="E109" s="496">
        <f>VLOOKUP(F109,[13]abbr_btch2lot2!A:B,2,FALSE)</f>
        <v>107</v>
      </c>
      <c r="F109" s="39" t="s">
        <v>7793</v>
      </c>
      <c r="G109" s="39" t="s">
        <v>2215</v>
      </c>
      <c r="H109" s="40" t="s">
        <v>2455</v>
      </c>
      <c r="I109" s="76">
        <v>7</v>
      </c>
      <c r="J109" s="39"/>
      <c r="K109" s="39" t="s">
        <v>2195</v>
      </c>
      <c r="L109" s="504">
        <v>108</v>
      </c>
      <c r="M109" s="40" t="s">
        <v>8433</v>
      </c>
      <c r="N109" s="39" t="s">
        <v>8629</v>
      </c>
    </row>
    <row r="110" spans="1:14" hidden="1">
      <c r="A110" s="39" t="s">
        <v>8432</v>
      </c>
      <c r="B110" s="39"/>
      <c r="C110" s="496" t="s">
        <v>7795</v>
      </c>
      <c r="D110" s="39" t="s">
        <v>7795</v>
      </c>
      <c r="E110" s="496">
        <f>VLOOKUP(F110,[13]abbr_btch2lot2!A:B,2,FALSE)</f>
        <v>108</v>
      </c>
      <c r="F110" s="39" t="s">
        <v>7796</v>
      </c>
      <c r="G110" s="39" t="s">
        <v>2215</v>
      </c>
      <c r="H110" s="40" t="s">
        <v>2228</v>
      </c>
      <c r="I110" s="76">
        <v>1</v>
      </c>
      <c r="J110" s="39"/>
      <c r="K110" s="39" t="s">
        <v>2195</v>
      </c>
      <c r="L110" s="504">
        <v>109</v>
      </c>
      <c r="M110" s="40" t="s">
        <v>8433</v>
      </c>
      <c r="N110" s="39" t="s">
        <v>8630</v>
      </c>
    </row>
    <row r="111" spans="1:14" hidden="1">
      <c r="A111" s="39" t="s">
        <v>8432</v>
      </c>
      <c r="B111" s="39"/>
      <c r="C111" s="496" t="s">
        <v>7798</v>
      </c>
      <c r="D111" s="39" t="s">
        <v>7798</v>
      </c>
      <c r="E111" s="496">
        <f>VLOOKUP(F111,[13]abbr_btch2lot2!A:B,2,FALSE)</f>
        <v>109</v>
      </c>
      <c r="F111" s="39" t="s">
        <v>7799</v>
      </c>
      <c r="G111" s="39" t="s">
        <v>2215</v>
      </c>
      <c r="H111" s="40" t="s">
        <v>2228</v>
      </c>
      <c r="I111" s="76">
        <v>3</v>
      </c>
      <c r="J111" s="39"/>
      <c r="K111" s="39" t="s">
        <v>2195</v>
      </c>
      <c r="L111" s="504">
        <v>110</v>
      </c>
      <c r="M111" s="40" t="s">
        <v>8433</v>
      </c>
      <c r="N111" s="39" t="s">
        <v>8631</v>
      </c>
    </row>
    <row r="112" spans="1:14" hidden="1">
      <c r="A112" s="39" t="s">
        <v>8432</v>
      </c>
      <c r="B112" s="39"/>
      <c r="C112" s="496" t="s">
        <v>7801</v>
      </c>
      <c r="D112" s="39" t="s">
        <v>7801</v>
      </c>
      <c r="E112" s="496">
        <f>VLOOKUP(F112,[13]abbr_btch2lot2!A:B,2,FALSE)</f>
        <v>110</v>
      </c>
      <c r="F112" s="39" t="s">
        <v>7802</v>
      </c>
      <c r="G112" s="39" t="s">
        <v>2215</v>
      </c>
      <c r="H112" s="40" t="s">
        <v>2455</v>
      </c>
      <c r="I112" s="76">
        <v>6</v>
      </c>
      <c r="J112" s="39"/>
      <c r="K112" s="39" t="s">
        <v>2195</v>
      </c>
      <c r="L112" s="504">
        <v>111</v>
      </c>
      <c r="M112" s="40" t="s">
        <v>8433</v>
      </c>
      <c r="N112" s="39" t="s">
        <v>8632</v>
      </c>
    </row>
    <row r="113" spans="1:14" hidden="1">
      <c r="A113" s="39" t="s">
        <v>8432</v>
      </c>
      <c r="B113" s="39"/>
      <c r="C113" s="496"/>
      <c r="D113" s="39"/>
      <c r="E113" s="496">
        <f>VLOOKUP(F113,[13]abbr_btch2lot2!A:B,2,FALSE)</f>
        <v>111</v>
      </c>
      <c r="F113" s="39" t="s">
        <v>7804</v>
      </c>
      <c r="G113" s="39" t="s">
        <v>2215</v>
      </c>
      <c r="H113" s="40" t="s">
        <v>2228</v>
      </c>
      <c r="I113" s="76">
        <v>3</v>
      </c>
      <c r="J113" s="39"/>
      <c r="K113" s="39" t="s">
        <v>2195</v>
      </c>
      <c r="L113" s="504">
        <v>112</v>
      </c>
      <c r="M113" s="40" t="s">
        <v>8433</v>
      </c>
      <c r="N113" s="39" t="s">
        <v>8633</v>
      </c>
    </row>
    <row r="114" spans="1:14" hidden="1">
      <c r="A114" s="39" t="s">
        <v>8432</v>
      </c>
      <c r="B114" s="39"/>
      <c r="C114" s="496"/>
      <c r="D114" s="39"/>
      <c r="E114" s="496">
        <f>VLOOKUP(F114,[13]abbr_btch2lot2!A:B,2,FALSE)</f>
        <v>112</v>
      </c>
      <c r="F114" s="39" t="s">
        <v>7806</v>
      </c>
      <c r="G114" s="39" t="s">
        <v>2215</v>
      </c>
      <c r="H114" s="40" t="s">
        <v>2228</v>
      </c>
      <c r="I114" s="76">
        <v>5</v>
      </c>
      <c r="J114" s="39"/>
      <c r="K114" s="39" t="s">
        <v>2195</v>
      </c>
      <c r="L114" s="504">
        <v>113</v>
      </c>
      <c r="M114" s="40" t="s">
        <v>8433</v>
      </c>
      <c r="N114" s="39" t="s">
        <v>8634</v>
      </c>
    </row>
    <row r="115" spans="1:14" hidden="1">
      <c r="A115" s="39" t="s">
        <v>8432</v>
      </c>
      <c r="B115" s="39"/>
      <c r="C115" s="496" t="s">
        <v>7808</v>
      </c>
      <c r="D115" s="39" t="s">
        <v>7808</v>
      </c>
      <c r="E115" s="496">
        <f>VLOOKUP(F115,[13]abbr_btch2lot2!A:B,2,FALSE)</f>
        <v>113</v>
      </c>
      <c r="F115" s="39" t="s">
        <v>7809</v>
      </c>
      <c r="G115" s="39" t="s">
        <v>2215</v>
      </c>
      <c r="H115" s="40" t="s">
        <v>2228</v>
      </c>
      <c r="I115" s="76">
        <v>4</v>
      </c>
      <c r="J115" s="39"/>
      <c r="K115" s="39" t="s">
        <v>2195</v>
      </c>
      <c r="L115" s="504">
        <v>114</v>
      </c>
      <c r="M115" s="40" t="s">
        <v>8433</v>
      </c>
      <c r="N115" s="39" t="s">
        <v>8635</v>
      </c>
    </row>
    <row r="116" spans="1:14" hidden="1">
      <c r="A116" s="39" t="s">
        <v>8432</v>
      </c>
      <c r="B116" s="39"/>
      <c r="C116" s="496" t="s">
        <v>7811</v>
      </c>
      <c r="D116" s="39" t="s">
        <v>7811</v>
      </c>
      <c r="E116" s="496">
        <f>VLOOKUP(F116,[13]abbr_btch2lot2!A:B,2,FALSE)</f>
        <v>114</v>
      </c>
      <c r="F116" s="39" t="s">
        <v>7812</v>
      </c>
      <c r="G116" s="39" t="s">
        <v>2215</v>
      </c>
      <c r="H116" s="40" t="s">
        <v>2455</v>
      </c>
      <c r="I116" s="76">
        <v>7</v>
      </c>
      <c r="J116" s="39"/>
      <c r="K116" s="39" t="s">
        <v>2195</v>
      </c>
      <c r="L116" s="504">
        <v>115</v>
      </c>
      <c r="M116" s="40" t="s">
        <v>8433</v>
      </c>
      <c r="N116" s="39" t="s">
        <v>8636</v>
      </c>
    </row>
    <row r="117" spans="1:14" hidden="1">
      <c r="A117" s="39" t="s">
        <v>8432</v>
      </c>
      <c r="B117" s="39"/>
      <c r="C117" s="496" t="s">
        <v>7814</v>
      </c>
      <c r="D117" s="39" t="s">
        <v>7814</v>
      </c>
      <c r="E117" s="496">
        <f>VLOOKUP(F117,[13]abbr_btch2lot2!A:B,2,FALSE)</f>
        <v>115</v>
      </c>
      <c r="F117" s="39" t="s">
        <v>7815</v>
      </c>
      <c r="G117" s="39" t="s">
        <v>2215</v>
      </c>
      <c r="H117" s="40" t="s">
        <v>2228</v>
      </c>
      <c r="I117" s="76">
        <v>4</v>
      </c>
      <c r="J117" s="39"/>
      <c r="K117" s="39" t="s">
        <v>2195</v>
      </c>
      <c r="L117" s="504">
        <v>116</v>
      </c>
      <c r="M117" s="40" t="s">
        <v>8433</v>
      </c>
      <c r="N117" s="39" t="s">
        <v>8637</v>
      </c>
    </row>
    <row r="118" spans="1:14" hidden="1">
      <c r="A118" s="39" t="s">
        <v>8432</v>
      </c>
      <c r="B118" s="39"/>
      <c r="C118" s="496" t="s">
        <v>7817</v>
      </c>
      <c r="D118" s="39" t="s">
        <v>7817</v>
      </c>
      <c r="E118" s="496">
        <f>VLOOKUP(F118,[13]abbr_btch2lot2!A:B,2,FALSE)</f>
        <v>116</v>
      </c>
      <c r="F118" s="39" t="s">
        <v>7818</v>
      </c>
      <c r="G118" s="39" t="s">
        <v>2215</v>
      </c>
      <c r="H118" s="40" t="s">
        <v>2455</v>
      </c>
      <c r="I118" s="76">
        <v>9</v>
      </c>
      <c r="J118" s="39"/>
      <c r="K118" s="39" t="s">
        <v>2195</v>
      </c>
      <c r="L118" s="504">
        <v>117</v>
      </c>
      <c r="M118" s="40" t="s">
        <v>8433</v>
      </c>
      <c r="N118" s="39" t="s">
        <v>8638</v>
      </c>
    </row>
    <row r="119" spans="1:14" hidden="1">
      <c r="A119" s="39" t="s">
        <v>8432</v>
      </c>
      <c r="B119" s="39"/>
      <c r="C119" s="496" t="s">
        <v>7820</v>
      </c>
      <c r="D119" s="39" t="s">
        <v>7820</v>
      </c>
      <c r="E119" s="496">
        <f>VLOOKUP(F119,[13]abbr_btch2lot2!A:B,2,FALSE)</f>
        <v>117</v>
      </c>
      <c r="F119" s="39" t="s">
        <v>7821</v>
      </c>
      <c r="G119" s="39" t="s">
        <v>2215</v>
      </c>
      <c r="H119" s="40" t="s">
        <v>2228</v>
      </c>
      <c r="I119" s="76">
        <v>3</v>
      </c>
      <c r="J119" s="39"/>
      <c r="K119" s="39" t="s">
        <v>2195</v>
      </c>
      <c r="L119" s="504">
        <v>118</v>
      </c>
      <c r="M119" s="40" t="s">
        <v>8433</v>
      </c>
      <c r="N119" s="39" t="s">
        <v>8639</v>
      </c>
    </row>
    <row r="120" spans="1:14" hidden="1">
      <c r="A120" s="39" t="s">
        <v>8432</v>
      </c>
      <c r="B120" s="39"/>
      <c r="C120" s="496" t="s">
        <v>7823</v>
      </c>
      <c r="D120" s="39" t="s">
        <v>7823</v>
      </c>
      <c r="E120" s="496">
        <f>VLOOKUP(F120,[13]abbr_btch2lot2!A:B,2,FALSE)</f>
        <v>118</v>
      </c>
      <c r="F120" s="39" t="s">
        <v>7824</v>
      </c>
      <c r="G120" s="39" t="s">
        <v>2215</v>
      </c>
      <c r="H120" s="40" t="s">
        <v>2228</v>
      </c>
      <c r="I120" s="76">
        <v>5</v>
      </c>
      <c r="J120" s="39"/>
      <c r="K120" s="39" t="s">
        <v>2195</v>
      </c>
      <c r="L120" s="504">
        <v>119</v>
      </c>
      <c r="M120" s="40" t="s">
        <v>8433</v>
      </c>
      <c r="N120" s="39" t="s">
        <v>8640</v>
      </c>
    </row>
    <row r="121" spans="1:14" hidden="1">
      <c r="A121" s="39" t="s">
        <v>8432</v>
      </c>
      <c r="B121" s="39"/>
      <c r="C121" s="496"/>
      <c r="D121" s="39"/>
      <c r="E121" s="496">
        <f>VLOOKUP(F121,[13]abbr_btch2lot2!A:B,2,FALSE)</f>
        <v>119</v>
      </c>
      <c r="F121" s="39" t="s">
        <v>7826</v>
      </c>
      <c r="G121" s="39" t="s">
        <v>2215</v>
      </c>
      <c r="H121" s="40" t="s">
        <v>2455</v>
      </c>
      <c r="I121" s="76">
        <v>7</v>
      </c>
      <c r="J121" s="39"/>
      <c r="K121" s="39" t="s">
        <v>2195</v>
      </c>
      <c r="L121" s="504">
        <v>120</v>
      </c>
      <c r="M121" s="40" t="s">
        <v>8433</v>
      </c>
      <c r="N121" s="39" t="s">
        <v>8641</v>
      </c>
    </row>
    <row r="122" spans="1:14" hidden="1">
      <c r="A122" s="39" t="s">
        <v>8432</v>
      </c>
      <c r="B122" s="39"/>
      <c r="C122" s="496" t="s">
        <v>7828</v>
      </c>
      <c r="D122" s="39" t="s">
        <v>7828</v>
      </c>
      <c r="E122" s="496">
        <f>VLOOKUP(F122,[13]abbr_btch2lot2!A:B,2,FALSE)</f>
        <v>120</v>
      </c>
      <c r="F122" s="39" t="s">
        <v>7829</v>
      </c>
      <c r="G122" s="39" t="s">
        <v>2215</v>
      </c>
      <c r="H122" s="40" t="s">
        <v>2228</v>
      </c>
      <c r="I122" s="76">
        <v>1</v>
      </c>
      <c r="J122" s="39"/>
      <c r="K122" s="39" t="s">
        <v>2195</v>
      </c>
      <c r="L122" s="504">
        <v>121</v>
      </c>
      <c r="M122" s="40" t="s">
        <v>8433</v>
      </c>
      <c r="N122" s="39" t="s">
        <v>8642</v>
      </c>
    </row>
    <row r="123" spans="1:14" hidden="1">
      <c r="A123" s="39" t="s">
        <v>8432</v>
      </c>
      <c r="B123" s="39"/>
      <c r="C123" s="496" t="s">
        <v>7831</v>
      </c>
      <c r="D123" s="39" t="s">
        <v>7831</v>
      </c>
      <c r="E123" s="496">
        <f>VLOOKUP(F123,[13]abbr_btch2lot2!A:B,2,FALSE)</f>
        <v>121</v>
      </c>
      <c r="F123" s="39" t="s">
        <v>7832</v>
      </c>
      <c r="G123" s="39" t="s">
        <v>2215</v>
      </c>
      <c r="H123" s="40" t="s">
        <v>2228</v>
      </c>
      <c r="I123" s="76">
        <v>3</v>
      </c>
      <c r="J123" s="39"/>
      <c r="K123" s="39" t="s">
        <v>2195</v>
      </c>
      <c r="L123" s="504">
        <v>122</v>
      </c>
      <c r="M123" s="40" t="s">
        <v>8433</v>
      </c>
      <c r="N123" s="39" t="s">
        <v>8643</v>
      </c>
    </row>
    <row r="124" spans="1:14" hidden="1">
      <c r="A124" s="39" t="s">
        <v>8432</v>
      </c>
      <c r="B124" s="39"/>
      <c r="C124" s="496" t="s">
        <v>7834</v>
      </c>
      <c r="D124" s="39" t="s">
        <v>7834</v>
      </c>
      <c r="E124" s="496">
        <f>VLOOKUP(F124,[13]abbr_btch2lot2!A:B,2,FALSE)</f>
        <v>122</v>
      </c>
      <c r="F124" s="39" t="s">
        <v>7835</v>
      </c>
      <c r="G124" s="39" t="s">
        <v>2215</v>
      </c>
      <c r="H124" s="40" t="s">
        <v>2455</v>
      </c>
      <c r="I124" s="76">
        <v>6</v>
      </c>
      <c r="J124" s="39"/>
      <c r="K124" s="39" t="s">
        <v>2195</v>
      </c>
      <c r="L124" s="504">
        <v>123</v>
      </c>
      <c r="M124" s="40" t="s">
        <v>8433</v>
      </c>
      <c r="N124" s="39" t="s">
        <v>8644</v>
      </c>
    </row>
    <row r="125" spans="1:14" hidden="1">
      <c r="A125" s="39" t="s">
        <v>8432</v>
      </c>
      <c r="B125" s="39"/>
      <c r="C125" s="496"/>
      <c r="D125" s="39"/>
      <c r="E125" s="496">
        <f>VLOOKUP(F125,[13]abbr_btch2lot2!A:B,2,FALSE)</f>
        <v>123</v>
      </c>
      <c r="F125" s="39" t="s">
        <v>7837</v>
      </c>
      <c r="G125" s="39" t="s">
        <v>2215</v>
      </c>
      <c r="H125" s="40" t="s">
        <v>2228</v>
      </c>
      <c r="I125" s="76">
        <v>3</v>
      </c>
      <c r="J125" s="39"/>
      <c r="K125" s="39" t="s">
        <v>2195</v>
      </c>
      <c r="L125" s="504">
        <v>124</v>
      </c>
      <c r="M125" s="40" t="s">
        <v>8433</v>
      </c>
      <c r="N125" s="39" t="s">
        <v>8645</v>
      </c>
    </row>
    <row r="126" spans="1:14" hidden="1">
      <c r="A126" s="39" t="s">
        <v>8432</v>
      </c>
      <c r="B126" s="39"/>
      <c r="C126" s="496"/>
      <c r="D126" s="39"/>
      <c r="E126" s="496">
        <f>VLOOKUP(F126,[13]abbr_btch2lot2!A:B,2,FALSE)</f>
        <v>124</v>
      </c>
      <c r="F126" s="39" t="s">
        <v>7839</v>
      </c>
      <c r="G126" s="39" t="s">
        <v>2215</v>
      </c>
      <c r="H126" s="40" t="s">
        <v>2228</v>
      </c>
      <c r="I126" s="76">
        <v>5</v>
      </c>
      <c r="J126" s="39"/>
      <c r="K126" s="39" t="s">
        <v>2195</v>
      </c>
      <c r="L126" s="504">
        <v>125</v>
      </c>
      <c r="M126" s="40" t="s">
        <v>8433</v>
      </c>
      <c r="N126" s="39" t="s">
        <v>8646</v>
      </c>
    </row>
    <row r="127" spans="1:14" hidden="1">
      <c r="A127" s="39" t="s">
        <v>8432</v>
      </c>
      <c r="B127" s="39"/>
      <c r="C127" s="496" t="s">
        <v>7841</v>
      </c>
      <c r="D127" s="39" t="s">
        <v>7841</v>
      </c>
      <c r="E127" s="496">
        <f>VLOOKUP(F127,[13]abbr_btch2lot2!A:B,2,FALSE)</f>
        <v>125</v>
      </c>
      <c r="F127" s="39" t="s">
        <v>7842</v>
      </c>
      <c r="G127" s="39" t="s">
        <v>2215</v>
      </c>
      <c r="H127" s="40" t="s">
        <v>2228</v>
      </c>
      <c r="I127" s="76">
        <v>4</v>
      </c>
      <c r="J127" s="39"/>
      <c r="K127" s="39" t="s">
        <v>2195</v>
      </c>
      <c r="L127" s="504">
        <v>126</v>
      </c>
      <c r="M127" s="40" t="s">
        <v>8433</v>
      </c>
      <c r="N127" s="39" t="s">
        <v>8647</v>
      </c>
    </row>
    <row r="128" spans="1:14" hidden="1">
      <c r="A128" s="39" t="s">
        <v>8432</v>
      </c>
      <c r="B128" s="39"/>
      <c r="C128" s="496" t="s">
        <v>7844</v>
      </c>
      <c r="D128" s="39" t="s">
        <v>7844</v>
      </c>
      <c r="E128" s="496">
        <f>VLOOKUP(F128,[13]abbr_btch2lot2!A:B,2,FALSE)</f>
        <v>126</v>
      </c>
      <c r="F128" s="39" t="s">
        <v>7845</v>
      </c>
      <c r="G128" s="39" t="s">
        <v>2215</v>
      </c>
      <c r="H128" s="40" t="s">
        <v>2455</v>
      </c>
      <c r="I128" s="76">
        <v>7</v>
      </c>
      <c r="J128" s="39"/>
      <c r="K128" s="39" t="s">
        <v>2195</v>
      </c>
      <c r="L128" s="504">
        <v>127</v>
      </c>
      <c r="M128" s="40" t="s">
        <v>8433</v>
      </c>
      <c r="N128" s="39" t="s">
        <v>8648</v>
      </c>
    </row>
    <row r="129" spans="1:14" hidden="1">
      <c r="A129" s="39" t="s">
        <v>8432</v>
      </c>
      <c r="B129" s="39"/>
      <c r="C129" s="496" t="s">
        <v>7847</v>
      </c>
      <c r="D129" s="39" t="s">
        <v>7847</v>
      </c>
      <c r="E129" s="496">
        <f>VLOOKUP(F129,[13]abbr_btch2lot2!A:B,2,FALSE)</f>
        <v>127</v>
      </c>
      <c r="F129" s="39" t="s">
        <v>7848</v>
      </c>
      <c r="G129" s="39" t="s">
        <v>2215</v>
      </c>
      <c r="H129" s="40" t="s">
        <v>2228</v>
      </c>
      <c r="I129" s="76">
        <v>4</v>
      </c>
      <c r="J129" s="39"/>
      <c r="K129" s="39" t="s">
        <v>2195</v>
      </c>
      <c r="L129" s="504">
        <v>128</v>
      </c>
      <c r="M129" s="40" t="s">
        <v>8433</v>
      </c>
      <c r="N129" s="39" t="s">
        <v>8649</v>
      </c>
    </row>
    <row r="130" spans="1:14" hidden="1">
      <c r="A130" s="39" t="s">
        <v>8432</v>
      </c>
      <c r="B130" s="39"/>
      <c r="C130" s="496" t="s">
        <v>7850</v>
      </c>
      <c r="D130" s="39" t="s">
        <v>7850</v>
      </c>
      <c r="E130" s="496">
        <f>VLOOKUP(F130,[13]abbr_btch2lot2!A:B,2,FALSE)</f>
        <v>128</v>
      </c>
      <c r="F130" s="39" t="s">
        <v>7851</v>
      </c>
      <c r="G130" s="39" t="s">
        <v>2215</v>
      </c>
      <c r="H130" s="40" t="s">
        <v>2455</v>
      </c>
      <c r="I130" s="76">
        <v>9</v>
      </c>
      <c r="J130" s="39"/>
      <c r="K130" s="39" t="s">
        <v>2195</v>
      </c>
      <c r="L130" s="504">
        <v>129</v>
      </c>
      <c r="M130" s="40" t="s">
        <v>8433</v>
      </c>
      <c r="N130" s="39" t="s">
        <v>8650</v>
      </c>
    </row>
    <row r="131" spans="1:14" hidden="1">
      <c r="A131" s="39" t="s">
        <v>8432</v>
      </c>
      <c r="B131" s="39"/>
      <c r="C131" s="496" t="s">
        <v>75</v>
      </c>
      <c r="D131" s="39" t="s">
        <v>75</v>
      </c>
      <c r="E131" s="496">
        <f>VLOOKUP(F131,[13]abbr_btch2lot2!A:B,2,FALSE)</f>
        <v>129</v>
      </c>
      <c r="F131" s="40" t="s">
        <v>74</v>
      </c>
      <c r="G131" s="39" t="s">
        <v>2193</v>
      </c>
      <c r="H131" s="40" t="s">
        <v>2228</v>
      </c>
      <c r="I131" s="76">
        <v>5</v>
      </c>
      <c r="J131" s="39"/>
      <c r="K131" s="39" t="s">
        <v>2195</v>
      </c>
      <c r="L131" s="504">
        <v>130</v>
      </c>
      <c r="M131" s="40" t="s">
        <v>8433</v>
      </c>
      <c r="N131" s="39" t="s">
        <v>2585</v>
      </c>
    </row>
    <row r="132" spans="1:14" hidden="1">
      <c r="A132" s="39" t="s">
        <v>8432</v>
      </c>
      <c r="B132" s="39"/>
      <c r="C132" s="496" t="s">
        <v>2593</v>
      </c>
      <c r="D132" s="39" t="s">
        <v>2593</v>
      </c>
      <c r="E132" s="496">
        <f>VLOOKUP(F132,[13]abbr_btch2lot2!A:B,2,FALSE)</f>
        <v>130</v>
      </c>
      <c r="F132" s="40" t="s">
        <v>2594</v>
      </c>
      <c r="G132" s="39" t="s">
        <v>2215</v>
      </c>
      <c r="H132" s="40" t="s">
        <v>2202</v>
      </c>
      <c r="I132" s="76">
        <v>1</v>
      </c>
      <c r="J132" s="39"/>
      <c r="K132" s="39" t="s">
        <v>2195</v>
      </c>
      <c r="L132" s="504">
        <v>131</v>
      </c>
      <c r="M132" s="40" t="s">
        <v>8433</v>
      </c>
      <c r="N132" s="39" t="s">
        <v>2595</v>
      </c>
    </row>
    <row r="133" spans="1:14" hidden="1">
      <c r="A133" s="39" t="s">
        <v>8432</v>
      </c>
      <c r="B133" s="39"/>
      <c r="C133" s="496" t="s">
        <v>8651</v>
      </c>
      <c r="D133" s="39" t="s">
        <v>8651</v>
      </c>
      <c r="E133" s="496">
        <f>VLOOKUP(F133,[13]abbr_btch2lot2!A:B,2,FALSE)</f>
        <v>131</v>
      </c>
      <c r="F133" s="507" t="s">
        <v>8652</v>
      </c>
      <c r="G133" s="39" t="s">
        <v>2193</v>
      </c>
      <c r="H133" s="40" t="s">
        <v>2231</v>
      </c>
      <c r="I133" s="76" t="s">
        <v>2599</v>
      </c>
      <c r="J133" s="39"/>
      <c r="K133" s="39" t="s">
        <v>2195</v>
      </c>
      <c r="L133" s="504">
        <v>132</v>
      </c>
      <c r="M133" s="40" t="s">
        <v>8433</v>
      </c>
      <c r="N133" s="39" t="s">
        <v>8653</v>
      </c>
    </row>
    <row r="134" spans="1:14" hidden="1">
      <c r="A134" s="39" t="s">
        <v>8432</v>
      </c>
      <c r="B134" s="39"/>
      <c r="C134" s="496" t="s">
        <v>8654</v>
      </c>
      <c r="D134" s="39" t="s">
        <v>8654</v>
      </c>
      <c r="E134" s="496">
        <f>VLOOKUP(F134,[13]abbr_btch2lot2!A:B,2,FALSE)</f>
        <v>132</v>
      </c>
      <c r="F134" s="60" t="s">
        <v>8655</v>
      </c>
      <c r="G134" s="39" t="s">
        <v>2193</v>
      </c>
      <c r="H134" s="40" t="s">
        <v>2231</v>
      </c>
      <c r="I134" s="76" t="s">
        <v>2599</v>
      </c>
      <c r="J134" s="39"/>
      <c r="K134" s="39" t="s">
        <v>2195</v>
      </c>
      <c r="L134" s="504">
        <v>133</v>
      </c>
      <c r="M134" s="40" t="s">
        <v>8433</v>
      </c>
      <c r="N134" s="39" t="s">
        <v>8656</v>
      </c>
    </row>
    <row r="135" spans="1:14" hidden="1">
      <c r="A135" s="39" t="s">
        <v>8432</v>
      </c>
      <c r="B135" s="39"/>
      <c r="C135" s="496" t="s">
        <v>8657</v>
      </c>
      <c r="D135" s="39" t="s">
        <v>8657</v>
      </c>
      <c r="E135" s="496">
        <f>VLOOKUP(F135,[13]abbr_btch2lot2!A:B,2,FALSE)</f>
        <v>133</v>
      </c>
      <c r="F135" s="507" t="s">
        <v>8658</v>
      </c>
      <c r="G135" s="39" t="s">
        <v>2215</v>
      </c>
      <c r="H135" s="40" t="s">
        <v>2231</v>
      </c>
      <c r="I135" s="76" t="s">
        <v>2599</v>
      </c>
      <c r="J135" s="39"/>
      <c r="K135" s="39" t="s">
        <v>2195</v>
      </c>
      <c r="L135" s="504">
        <v>134</v>
      </c>
      <c r="M135" s="40" t="s">
        <v>8433</v>
      </c>
      <c r="N135" s="39" t="s">
        <v>8659</v>
      </c>
    </row>
    <row r="136" spans="1:14" hidden="1">
      <c r="A136" s="39" t="s">
        <v>8432</v>
      </c>
      <c r="B136" s="39"/>
      <c r="C136" s="496" t="s">
        <v>8660</v>
      </c>
      <c r="D136" s="39" t="s">
        <v>8660</v>
      </c>
      <c r="E136" s="496">
        <f>VLOOKUP(F136,[13]abbr_btch2lot2!A:B,2,FALSE)</f>
        <v>134</v>
      </c>
      <c r="F136" s="60" t="s">
        <v>8661</v>
      </c>
      <c r="G136" s="39" t="s">
        <v>2215</v>
      </c>
      <c r="H136" s="40" t="s">
        <v>2231</v>
      </c>
      <c r="I136" s="76" t="s">
        <v>2599</v>
      </c>
      <c r="J136" s="39"/>
      <c r="K136" s="39" t="s">
        <v>2195</v>
      </c>
      <c r="L136" s="504">
        <v>135</v>
      </c>
      <c r="M136" s="40" t="s">
        <v>8433</v>
      </c>
      <c r="N136" s="39" t="s">
        <v>8662</v>
      </c>
    </row>
    <row r="137" spans="1:14" hidden="1">
      <c r="A137" s="39" t="s">
        <v>8432</v>
      </c>
      <c r="B137" s="39"/>
      <c r="C137" s="496" t="s">
        <v>8663</v>
      </c>
      <c r="D137" s="39" t="s">
        <v>8663</v>
      </c>
      <c r="E137" s="496">
        <f>VLOOKUP(F137,[13]abbr_btch2lot2!A:B,2,FALSE)</f>
        <v>135</v>
      </c>
      <c r="F137" s="507" t="s">
        <v>8664</v>
      </c>
      <c r="G137" s="39" t="s">
        <v>2193</v>
      </c>
      <c r="H137" s="40" t="s">
        <v>2231</v>
      </c>
      <c r="I137" s="76" t="s">
        <v>2599</v>
      </c>
      <c r="J137" s="39"/>
      <c r="K137" s="39" t="s">
        <v>2195</v>
      </c>
      <c r="L137" s="504">
        <v>136</v>
      </c>
      <c r="M137" s="40" t="s">
        <v>8433</v>
      </c>
      <c r="N137" s="39" t="s">
        <v>8665</v>
      </c>
    </row>
    <row r="138" spans="1:14" hidden="1">
      <c r="A138" s="39" t="s">
        <v>8432</v>
      </c>
      <c r="B138" s="39"/>
      <c r="C138" s="496" t="s">
        <v>8666</v>
      </c>
      <c r="D138" s="39" t="s">
        <v>8666</v>
      </c>
      <c r="E138" s="496">
        <f>VLOOKUP(F138,[13]abbr_btch2lot2!A:B,2,FALSE)</f>
        <v>136</v>
      </c>
      <c r="F138" s="60" t="s">
        <v>8667</v>
      </c>
      <c r="G138" s="39" t="s">
        <v>2193</v>
      </c>
      <c r="H138" s="40" t="s">
        <v>2231</v>
      </c>
      <c r="I138" s="76" t="s">
        <v>2599</v>
      </c>
      <c r="J138" s="39"/>
      <c r="K138" s="39" t="s">
        <v>2195</v>
      </c>
      <c r="L138" s="504">
        <v>137</v>
      </c>
      <c r="M138" s="40" t="s">
        <v>8433</v>
      </c>
      <c r="N138" s="39" t="s">
        <v>8668</v>
      </c>
    </row>
    <row r="139" spans="1:14" hidden="1">
      <c r="A139" s="39" t="s">
        <v>8432</v>
      </c>
      <c r="B139" s="39"/>
      <c r="C139" s="496" t="s">
        <v>8669</v>
      </c>
      <c r="D139" s="39" t="s">
        <v>8669</v>
      </c>
      <c r="E139" s="496">
        <f>VLOOKUP(F139,[13]abbr_btch2lot2!A:B,2,FALSE)</f>
        <v>137</v>
      </c>
      <c r="F139" s="60" t="s">
        <v>8670</v>
      </c>
      <c r="G139" s="39" t="s">
        <v>2215</v>
      </c>
      <c r="H139" s="40" t="s">
        <v>2231</v>
      </c>
      <c r="I139" s="76" t="s">
        <v>2599</v>
      </c>
      <c r="J139" s="39"/>
      <c r="K139" s="39" t="s">
        <v>2195</v>
      </c>
      <c r="L139" s="504">
        <v>138</v>
      </c>
      <c r="M139" s="40" t="s">
        <v>8433</v>
      </c>
      <c r="N139" s="39" t="s">
        <v>8671</v>
      </c>
    </row>
    <row r="140" spans="1:14" hidden="1">
      <c r="A140" s="39" t="s">
        <v>8432</v>
      </c>
      <c r="B140" s="39"/>
      <c r="C140" s="496" t="s">
        <v>8672</v>
      </c>
      <c r="D140" s="39" t="s">
        <v>8672</v>
      </c>
      <c r="E140" s="496">
        <f>VLOOKUP(F140,[13]abbr_btch2lot2!A:B,2,FALSE)</f>
        <v>138</v>
      </c>
      <c r="F140" s="507" t="s">
        <v>8673</v>
      </c>
      <c r="G140" s="39" t="s">
        <v>2215</v>
      </c>
      <c r="H140" s="40" t="s">
        <v>2231</v>
      </c>
      <c r="I140" s="76" t="s">
        <v>2599</v>
      </c>
      <c r="J140" s="39"/>
      <c r="K140" s="39" t="s">
        <v>2195</v>
      </c>
      <c r="L140" s="504">
        <v>139</v>
      </c>
      <c r="M140" s="40" t="s">
        <v>8433</v>
      </c>
      <c r="N140" s="39" t="s">
        <v>8674</v>
      </c>
    </row>
    <row r="141" spans="1:14" hidden="1">
      <c r="A141" s="39" t="s">
        <v>8432</v>
      </c>
      <c r="B141" s="39"/>
      <c r="C141" s="496" t="s">
        <v>8675</v>
      </c>
      <c r="D141" s="39" t="s">
        <v>8675</v>
      </c>
      <c r="E141" s="496">
        <f>VLOOKUP(F141,[13]abbr_btch2lot2!A:B,2,FALSE)</f>
        <v>139</v>
      </c>
      <c r="F141" s="507" t="s">
        <v>8676</v>
      </c>
      <c r="G141" s="39" t="s">
        <v>2193</v>
      </c>
      <c r="H141" s="40" t="s">
        <v>2231</v>
      </c>
      <c r="I141" s="76" t="s">
        <v>2599</v>
      </c>
      <c r="J141" s="39"/>
      <c r="K141" s="39" t="s">
        <v>2195</v>
      </c>
      <c r="L141" s="504">
        <v>140</v>
      </c>
      <c r="M141" s="40" t="s">
        <v>8433</v>
      </c>
      <c r="N141" s="39" t="s">
        <v>8677</v>
      </c>
    </row>
    <row r="142" spans="1:14" hidden="1">
      <c r="A142" s="39" t="s">
        <v>8432</v>
      </c>
      <c r="B142" s="39"/>
      <c r="C142" s="496" t="s">
        <v>8678</v>
      </c>
      <c r="D142" s="39" t="s">
        <v>8678</v>
      </c>
      <c r="E142" s="496">
        <f>VLOOKUP(F142,[13]abbr_btch2lot2!A:B,2,FALSE)</f>
        <v>140</v>
      </c>
      <c r="F142" s="60" t="s">
        <v>8679</v>
      </c>
      <c r="G142" s="39" t="s">
        <v>2193</v>
      </c>
      <c r="H142" s="40" t="s">
        <v>2231</v>
      </c>
      <c r="I142" s="76" t="s">
        <v>2599</v>
      </c>
      <c r="J142" s="39"/>
      <c r="K142" s="39" t="s">
        <v>2195</v>
      </c>
      <c r="L142" s="504">
        <v>141</v>
      </c>
      <c r="M142" s="40" t="s">
        <v>8433</v>
      </c>
      <c r="N142" s="39" t="s">
        <v>8677</v>
      </c>
    </row>
    <row r="143" spans="1:14" hidden="1">
      <c r="A143" s="39" t="s">
        <v>8432</v>
      </c>
      <c r="B143" s="39"/>
      <c r="C143" s="496" t="s">
        <v>8680</v>
      </c>
      <c r="D143" s="39" t="s">
        <v>8680</v>
      </c>
      <c r="E143" s="496">
        <f>VLOOKUP(F143,[13]abbr_btch2lot2!A:B,2,FALSE)</f>
        <v>141</v>
      </c>
      <c r="F143" s="507" t="s">
        <v>8681</v>
      </c>
      <c r="G143" s="39" t="s">
        <v>2193</v>
      </c>
      <c r="H143" s="40" t="s">
        <v>2231</v>
      </c>
      <c r="I143" s="76" t="s">
        <v>2599</v>
      </c>
      <c r="J143" s="39"/>
      <c r="K143" s="39" t="s">
        <v>2195</v>
      </c>
      <c r="L143" s="504">
        <v>142</v>
      </c>
      <c r="M143" s="40" t="s">
        <v>8433</v>
      </c>
      <c r="N143" s="39" t="s">
        <v>8682</v>
      </c>
    </row>
    <row r="144" spans="1:14" hidden="1">
      <c r="A144" s="39" t="s">
        <v>8432</v>
      </c>
      <c r="B144" s="39"/>
      <c r="C144" s="496" t="s">
        <v>8683</v>
      </c>
      <c r="D144" s="39" t="s">
        <v>8683</v>
      </c>
      <c r="E144" s="496">
        <f>VLOOKUP(F144,[13]abbr_btch2lot2!A:B,2,FALSE)</f>
        <v>142</v>
      </c>
      <c r="F144" s="60" t="s">
        <v>8684</v>
      </c>
      <c r="G144" s="39" t="s">
        <v>2193</v>
      </c>
      <c r="H144" s="40" t="s">
        <v>2231</v>
      </c>
      <c r="I144" s="76" t="s">
        <v>2599</v>
      </c>
      <c r="J144" s="39"/>
      <c r="K144" s="39" t="s">
        <v>2195</v>
      </c>
      <c r="L144" s="504">
        <v>143</v>
      </c>
      <c r="M144" s="40" t="s">
        <v>8433</v>
      </c>
      <c r="N144" s="39" t="s">
        <v>8685</v>
      </c>
    </row>
    <row r="145" spans="1:14" hidden="1">
      <c r="A145" s="39" t="s">
        <v>8432</v>
      </c>
      <c r="B145" s="39"/>
      <c r="C145" s="496" t="s">
        <v>2829</v>
      </c>
      <c r="D145" s="39" t="s">
        <v>2829</v>
      </c>
      <c r="E145" s="496">
        <f>VLOOKUP(F145,[13]abbr_btch2lot2!A:B,2,FALSE)</f>
        <v>143</v>
      </c>
      <c r="F145" s="40" t="s">
        <v>2830</v>
      </c>
      <c r="G145" s="39" t="s">
        <v>2193</v>
      </c>
      <c r="H145" s="40" t="s">
        <v>2231</v>
      </c>
      <c r="I145" s="76" t="s">
        <v>8260</v>
      </c>
      <c r="J145" s="39"/>
      <c r="K145" s="39" t="s">
        <v>2195</v>
      </c>
      <c r="L145" s="504">
        <v>144</v>
      </c>
      <c r="M145" s="40" t="s">
        <v>8433</v>
      </c>
      <c r="N145" s="39" t="s">
        <v>2831</v>
      </c>
    </row>
    <row r="146" spans="1:14" hidden="1">
      <c r="A146" s="39" t="s">
        <v>8432</v>
      </c>
      <c r="B146" s="39"/>
      <c r="C146" s="496" t="s">
        <v>2735</v>
      </c>
      <c r="D146" s="39" t="s">
        <v>2735</v>
      </c>
      <c r="E146" s="496">
        <f>VLOOKUP(F146,[13]abbr_btch2lot2!A:B,2,FALSE)</f>
        <v>144</v>
      </c>
      <c r="F146" s="39" t="s">
        <v>2736</v>
      </c>
      <c r="G146" s="39" t="s">
        <v>2193</v>
      </c>
      <c r="H146" s="40" t="s">
        <v>2231</v>
      </c>
      <c r="I146" s="76" t="s">
        <v>8260</v>
      </c>
      <c r="J146" s="39"/>
      <c r="K146" s="39" t="s">
        <v>2195</v>
      </c>
      <c r="L146" s="504">
        <v>145</v>
      </c>
      <c r="M146" s="40" t="s">
        <v>8433</v>
      </c>
      <c r="N146" s="39" t="s">
        <v>2737</v>
      </c>
    </row>
    <row r="147" spans="1:14" hidden="1">
      <c r="A147" s="39" t="s">
        <v>8432</v>
      </c>
      <c r="B147" s="39"/>
      <c r="C147" s="496" t="s">
        <v>2844</v>
      </c>
      <c r="D147" s="39" t="s">
        <v>2844</v>
      </c>
      <c r="E147" s="496">
        <f>VLOOKUP(F147,[13]abbr_btch2lot2!A:B,2,FALSE)</f>
        <v>145</v>
      </c>
      <c r="F147" s="39" t="s">
        <v>2845</v>
      </c>
      <c r="G147" s="39" t="s">
        <v>2193</v>
      </c>
      <c r="H147" s="40" t="s">
        <v>2228</v>
      </c>
      <c r="I147" s="76">
        <v>1</v>
      </c>
      <c r="J147" s="39"/>
      <c r="K147" s="39" t="s">
        <v>2195</v>
      </c>
      <c r="L147" s="504">
        <v>146</v>
      </c>
      <c r="M147" s="40" t="s">
        <v>8433</v>
      </c>
      <c r="N147" s="39" t="s">
        <v>2846</v>
      </c>
    </row>
    <row r="148" spans="1:14" hidden="1">
      <c r="A148" s="39" t="s">
        <v>8432</v>
      </c>
      <c r="B148" s="39"/>
      <c r="C148" s="496" t="s">
        <v>81</v>
      </c>
      <c r="D148" s="39" t="s">
        <v>81</v>
      </c>
      <c r="E148" s="496">
        <f>VLOOKUP(F148,[13]abbr_btch2lot2!A:B,2,FALSE)</f>
        <v>146</v>
      </c>
      <c r="F148" s="39" t="s">
        <v>80</v>
      </c>
      <c r="G148" s="39" t="s">
        <v>2193</v>
      </c>
      <c r="H148" s="40" t="s">
        <v>2194</v>
      </c>
      <c r="I148" s="76">
        <v>10</v>
      </c>
      <c r="J148" s="39"/>
      <c r="K148" s="39" t="s">
        <v>2195</v>
      </c>
      <c r="L148" s="504">
        <v>147</v>
      </c>
      <c r="M148" s="40" t="s">
        <v>8433</v>
      </c>
      <c r="N148" s="39" t="s">
        <v>2714</v>
      </c>
    </row>
    <row r="149" spans="1:14" hidden="1">
      <c r="A149" s="39" t="s">
        <v>8432</v>
      </c>
      <c r="B149" s="39"/>
      <c r="C149" s="496" t="s">
        <v>2715</v>
      </c>
      <c r="D149" s="39" t="s">
        <v>2715</v>
      </c>
      <c r="E149" s="496">
        <f>VLOOKUP(F149,[13]abbr_btch2lot2!A:B,2,FALSE)</f>
        <v>147</v>
      </c>
      <c r="F149" s="40" t="s">
        <v>2716</v>
      </c>
      <c r="G149" s="39" t="s">
        <v>2193</v>
      </c>
      <c r="H149" s="40" t="s">
        <v>2194</v>
      </c>
      <c r="I149" s="76">
        <v>10</v>
      </c>
      <c r="J149" s="39"/>
      <c r="K149" s="39" t="s">
        <v>2195</v>
      </c>
      <c r="L149" s="504">
        <v>148</v>
      </c>
      <c r="M149" s="40" t="s">
        <v>8433</v>
      </c>
      <c r="N149" s="39" t="s">
        <v>2717</v>
      </c>
    </row>
    <row r="150" spans="1:14" hidden="1">
      <c r="A150" s="39" t="s">
        <v>8432</v>
      </c>
      <c r="B150" s="39"/>
      <c r="C150" s="496" t="s">
        <v>2718</v>
      </c>
      <c r="D150" s="39" t="s">
        <v>2718</v>
      </c>
      <c r="E150" s="496">
        <f>VLOOKUP(F150,[13]abbr_btch2lot2!A:B,2,FALSE)</f>
        <v>148</v>
      </c>
      <c r="F150" s="40" t="s">
        <v>2719</v>
      </c>
      <c r="G150" s="39" t="s">
        <v>2193</v>
      </c>
      <c r="H150" s="40" t="s">
        <v>2194</v>
      </c>
      <c r="I150" s="76">
        <v>10</v>
      </c>
      <c r="J150" s="39"/>
      <c r="K150" s="39" t="s">
        <v>2195</v>
      </c>
      <c r="L150" s="504">
        <v>149</v>
      </c>
      <c r="M150" s="40" t="s">
        <v>8433</v>
      </c>
      <c r="N150" s="39" t="s">
        <v>2718</v>
      </c>
    </row>
    <row r="151" spans="1:14" hidden="1">
      <c r="A151" s="39" t="s">
        <v>8432</v>
      </c>
      <c r="B151" s="39"/>
      <c r="C151" s="496" t="s">
        <v>83</v>
      </c>
      <c r="D151" s="39" t="s">
        <v>83</v>
      </c>
      <c r="E151" s="496">
        <f>VLOOKUP(F151,[13]abbr_btch2lot2!A:B,2,FALSE)</f>
        <v>149</v>
      </c>
      <c r="F151" s="40" t="s">
        <v>82</v>
      </c>
      <c r="G151" s="39" t="s">
        <v>2193</v>
      </c>
      <c r="H151" s="40" t="s">
        <v>2194</v>
      </c>
      <c r="I151" s="76">
        <v>10</v>
      </c>
      <c r="J151" s="39"/>
      <c r="K151" s="39" t="s">
        <v>2195</v>
      </c>
      <c r="L151" s="504">
        <v>150</v>
      </c>
      <c r="M151" s="40" t="s">
        <v>8433</v>
      </c>
      <c r="N151" s="39" t="s">
        <v>2731</v>
      </c>
    </row>
    <row r="152" spans="1:14" hidden="1">
      <c r="A152" s="39" t="s">
        <v>8432</v>
      </c>
      <c r="B152" s="39"/>
      <c r="C152" s="496" t="s">
        <v>2882</v>
      </c>
      <c r="D152" s="39" t="s">
        <v>2882</v>
      </c>
      <c r="E152" s="496">
        <f>VLOOKUP(F152,[13]abbr_btch2lot2!A:B,2,FALSE)</f>
        <v>150</v>
      </c>
      <c r="F152" s="39" t="s">
        <v>2883</v>
      </c>
      <c r="G152" s="39" t="s">
        <v>2193</v>
      </c>
      <c r="H152" s="40" t="s">
        <v>2202</v>
      </c>
      <c r="I152" s="76">
        <v>1</v>
      </c>
      <c r="J152" s="39"/>
      <c r="K152" s="39" t="s">
        <v>2195</v>
      </c>
      <c r="L152" s="504">
        <v>151</v>
      </c>
      <c r="M152" s="40" t="s">
        <v>8433</v>
      </c>
      <c r="N152" s="39" t="s">
        <v>2884</v>
      </c>
    </row>
    <row r="153" spans="1:14" hidden="1">
      <c r="A153" s="39" t="s">
        <v>8432</v>
      </c>
      <c r="B153" s="39"/>
      <c r="C153" s="496" t="s">
        <v>2062</v>
      </c>
      <c r="D153" s="39" t="s">
        <v>2062</v>
      </c>
      <c r="E153" s="496">
        <f>VLOOKUP(F153,[13]abbr_btch2lot2!A:B,2,FALSE)</f>
        <v>151</v>
      </c>
      <c r="F153" s="39" t="s">
        <v>1460</v>
      </c>
      <c r="G153" s="39" t="s">
        <v>2193</v>
      </c>
      <c r="H153" s="40" t="s">
        <v>2194</v>
      </c>
      <c r="I153" s="76">
        <v>10</v>
      </c>
      <c r="J153" s="39"/>
      <c r="K153" s="39" t="s">
        <v>2195</v>
      </c>
      <c r="L153" s="504">
        <v>152</v>
      </c>
      <c r="M153" s="40" t="s">
        <v>8433</v>
      </c>
      <c r="N153" s="39" t="s">
        <v>8686</v>
      </c>
    </row>
    <row r="154" spans="1:14" hidden="1">
      <c r="A154" s="39" t="s">
        <v>8432</v>
      </c>
      <c r="B154" s="39"/>
      <c r="C154" s="496"/>
      <c r="D154" s="39"/>
      <c r="E154" s="496">
        <f>VLOOKUP(F154,[13]abbr_btch2lot2!A:B,2,FALSE)</f>
        <v>152</v>
      </c>
      <c r="F154" s="60" t="s">
        <v>8687</v>
      </c>
      <c r="G154" s="39" t="s">
        <v>2215</v>
      </c>
      <c r="H154" s="40" t="s">
        <v>2231</v>
      </c>
      <c r="I154" s="76" t="s">
        <v>2599</v>
      </c>
      <c r="J154" s="39"/>
      <c r="K154" s="39" t="s">
        <v>2195</v>
      </c>
      <c r="L154" s="504">
        <v>153</v>
      </c>
      <c r="M154" s="40" t="s">
        <v>8433</v>
      </c>
      <c r="N154" s="39" t="s">
        <v>8688</v>
      </c>
    </row>
    <row r="155" spans="1:14" hidden="1">
      <c r="A155" s="39" t="s">
        <v>8432</v>
      </c>
      <c r="B155" s="39"/>
      <c r="C155" s="496"/>
      <c r="D155" s="39"/>
      <c r="E155" s="496">
        <f>VLOOKUP(F155,[13]abbr_btch2lot2!A:B,2,FALSE)</f>
        <v>153</v>
      </c>
      <c r="F155" s="60" t="s">
        <v>8689</v>
      </c>
      <c r="G155" s="39" t="s">
        <v>2215</v>
      </c>
      <c r="H155" s="40" t="s">
        <v>2231</v>
      </c>
      <c r="I155" s="76" t="s">
        <v>2599</v>
      </c>
      <c r="J155" s="39"/>
      <c r="K155" s="39" t="s">
        <v>2195</v>
      </c>
      <c r="L155" s="504">
        <v>154</v>
      </c>
      <c r="M155" s="40" t="s">
        <v>8433</v>
      </c>
      <c r="N155" s="39" t="s">
        <v>8690</v>
      </c>
    </row>
    <row r="156" spans="1:14" hidden="1">
      <c r="A156" s="39" t="s">
        <v>8432</v>
      </c>
      <c r="B156" s="39"/>
      <c r="C156" s="496"/>
      <c r="D156" s="39"/>
      <c r="E156" s="496">
        <f>VLOOKUP(F156,[13]abbr_btch2lot2!A:B,2,FALSE)</f>
        <v>154</v>
      </c>
      <c r="F156" s="39" t="s">
        <v>2814</v>
      </c>
      <c r="G156" s="39" t="s">
        <v>2215</v>
      </c>
      <c r="H156" s="40" t="s">
        <v>2194</v>
      </c>
      <c r="I156" s="76">
        <v>10</v>
      </c>
      <c r="J156" s="39"/>
      <c r="K156" s="39" t="s">
        <v>2195</v>
      </c>
      <c r="L156" s="504">
        <v>155</v>
      </c>
      <c r="M156" s="40" t="s">
        <v>8433</v>
      </c>
      <c r="N156" s="39" t="s">
        <v>2815</v>
      </c>
    </row>
    <row r="157" spans="1:14" hidden="1">
      <c r="A157" s="39" t="s">
        <v>8432</v>
      </c>
      <c r="B157" s="39"/>
      <c r="C157" s="496"/>
      <c r="D157" s="39"/>
      <c r="E157" s="496">
        <f>VLOOKUP(F157,[13]abbr_btch2lot2!A:B,2,FALSE)</f>
        <v>155</v>
      </c>
      <c r="F157" s="39" t="s">
        <v>2816</v>
      </c>
      <c r="G157" s="39" t="s">
        <v>2193</v>
      </c>
      <c r="H157" s="40" t="s">
        <v>2202</v>
      </c>
      <c r="I157" s="76">
        <v>1</v>
      </c>
      <c r="J157" s="39"/>
      <c r="K157" s="39" t="s">
        <v>2195</v>
      </c>
      <c r="L157" s="504">
        <v>156</v>
      </c>
      <c r="M157" s="40" t="s">
        <v>8433</v>
      </c>
      <c r="N157" s="39" t="s">
        <v>2817</v>
      </c>
    </row>
    <row r="158" spans="1:14" hidden="1">
      <c r="A158" s="39" t="s">
        <v>8432</v>
      </c>
      <c r="B158" s="39"/>
      <c r="C158" s="496" t="s">
        <v>2885</v>
      </c>
      <c r="D158" s="39" t="s">
        <v>2885</v>
      </c>
      <c r="E158" s="496">
        <f>VLOOKUP(F158,[13]abbr_btch2lot2!A:B,2,FALSE)</f>
        <v>156</v>
      </c>
      <c r="F158" s="39" t="s">
        <v>2886</v>
      </c>
      <c r="G158" s="39" t="s">
        <v>2193</v>
      </c>
      <c r="H158" s="40" t="s">
        <v>2231</v>
      </c>
      <c r="I158" s="76" t="s">
        <v>2648</v>
      </c>
      <c r="J158" s="39"/>
      <c r="K158" s="39" t="s">
        <v>2195</v>
      </c>
      <c r="L158" s="504">
        <v>157</v>
      </c>
      <c r="M158" s="40" t="s">
        <v>8433</v>
      </c>
      <c r="N158" s="39" t="s">
        <v>2887</v>
      </c>
    </row>
    <row r="159" spans="1:14" hidden="1">
      <c r="A159" s="39" t="s">
        <v>8432</v>
      </c>
      <c r="B159" s="39"/>
      <c r="C159" s="496" t="s">
        <v>2854</v>
      </c>
      <c r="D159" s="39" t="s">
        <v>2854</v>
      </c>
      <c r="E159" s="496">
        <f>VLOOKUP(F159,[13]abbr_btch2lot2!A:B,2,FALSE)</f>
        <v>157</v>
      </c>
      <c r="F159" s="39" t="s">
        <v>8691</v>
      </c>
      <c r="G159" s="39" t="s">
        <v>2193</v>
      </c>
      <c r="H159" s="40" t="s">
        <v>2231</v>
      </c>
      <c r="I159" s="76" t="s">
        <v>8260</v>
      </c>
      <c r="J159" s="39"/>
      <c r="K159" s="39" t="s">
        <v>2195</v>
      </c>
      <c r="L159" s="504">
        <v>158</v>
      </c>
      <c r="M159" s="40" t="s">
        <v>8433</v>
      </c>
      <c r="N159" s="39" t="s">
        <v>2854</v>
      </c>
    </row>
    <row r="160" spans="1:14" hidden="1">
      <c r="A160" s="39" t="s">
        <v>8432</v>
      </c>
      <c r="B160" s="39"/>
      <c r="C160" s="496" t="s">
        <v>8692</v>
      </c>
      <c r="D160" s="39" t="s">
        <v>8692</v>
      </c>
      <c r="E160" s="496">
        <f>VLOOKUP(F160,[13]abbr_btch2lot2!A:B,2,FALSE)</f>
        <v>158</v>
      </c>
      <c r="F160" s="60" t="s">
        <v>8693</v>
      </c>
      <c r="G160" s="39" t="s">
        <v>2193</v>
      </c>
      <c r="H160" s="40" t="s">
        <v>2202</v>
      </c>
      <c r="I160" s="76">
        <v>3</v>
      </c>
      <c r="J160" s="39"/>
      <c r="K160" s="39" t="s">
        <v>2195</v>
      </c>
      <c r="L160" s="504">
        <v>159</v>
      </c>
      <c r="M160" s="40" t="s">
        <v>8433</v>
      </c>
      <c r="N160" s="39" t="s">
        <v>8694</v>
      </c>
    </row>
    <row r="161" spans="1:14" hidden="1">
      <c r="A161" s="39" t="s">
        <v>8432</v>
      </c>
      <c r="B161" s="39"/>
      <c r="C161" s="496" t="s">
        <v>8695</v>
      </c>
      <c r="D161" s="39" t="s">
        <v>8695</v>
      </c>
      <c r="E161" s="496">
        <f>VLOOKUP(F161,[13]abbr_btch2lot2!A:B,2,FALSE)</f>
        <v>159</v>
      </c>
      <c r="F161" s="39" t="s">
        <v>8696</v>
      </c>
      <c r="G161" s="39" t="s">
        <v>2215</v>
      </c>
      <c r="H161" s="40" t="s">
        <v>2194</v>
      </c>
      <c r="I161" s="76">
        <v>10</v>
      </c>
      <c r="J161" s="39"/>
      <c r="K161" s="39" t="s">
        <v>2195</v>
      </c>
      <c r="L161" s="504">
        <v>160</v>
      </c>
      <c r="M161" s="40" t="s">
        <v>8433</v>
      </c>
      <c r="N161" s="39" t="s">
        <v>8697</v>
      </c>
    </row>
    <row r="162" spans="1:14" hidden="1">
      <c r="A162" s="39" t="s">
        <v>8432</v>
      </c>
      <c r="B162" s="39"/>
      <c r="C162" s="496" t="s">
        <v>8698</v>
      </c>
      <c r="D162" s="39" t="s">
        <v>8698</v>
      </c>
      <c r="E162" s="496">
        <f>VLOOKUP(F162,[13]abbr_btch2lot2!A:B,2,FALSE)</f>
        <v>160</v>
      </c>
      <c r="F162" s="39" t="s">
        <v>8699</v>
      </c>
      <c r="G162" s="39" t="s">
        <v>2215</v>
      </c>
      <c r="H162" s="40" t="s">
        <v>2194</v>
      </c>
      <c r="I162" s="76">
        <v>10</v>
      </c>
      <c r="J162" s="39"/>
      <c r="K162" s="39" t="s">
        <v>2195</v>
      </c>
      <c r="L162" s="504">
        <v>161</v>
      </c>
      <c r="M162" s="40" t="s">
        <v>8433</v>
      </c>
      <c r="N162" s="39" t="s">
        <v>8700</v>
      </c>
    </row>
    <row r="163" spans="1:14" hidden="1">
      <c r="A163" s="39" t="s">
        <v>8432</v>
      </c>
      <c r="B163" s="39"/>
      <c r="C163" s="496" t="s">
        <v>8701</v>
      </c>
      <c r="D163" s="39" t="s">
        <v>8701</v>
      </c>
      <c r="E163" s="496">
        <f>VLOOKUP(F163,[13]abbr_btch2lot2!A:B,2,FALSE)</f>
        <v>161</v>
      </c>
      <c r="F163" s="39" t="s">
        <v>8702</v>
      </c>
      <c r="G163" s="39" t="s">
        <v>2215</v>
      </c>
      <c r="H163" s="40" t="s">
        <v>2194</v>
      </c>
      <c r="I163" s="76">
        <v>10</v>
      </c>
      <c r="J163" s="39"/>
      <c r="K163" s="39" t="s">
        <v>2195</v>
      </c>
      <c r="L163" s="504">
        <v>162</v>
      </c>
      <c r="M163" s="40" t="s">
        <v>8433</v>
      </c>
      <c r="N163" s="39" t="s">
        <v>8703</v>
      </c>
    </row>
    <row r="164" spans="1:14" hidden="1">
      <c r="A164" s="39" t="s">
        <v>8432</v>
      </c>
      <c r="B164" s="39"/>
      <c r="C164" s="496" t="s">
        <v>7887</v>
      </c>
      <c r="D164" s="39" t="s">
        <v>7887</v>
      </c>
      <c r="E164" s="496">
        <f>VLOOKUP(F164,[13]abbr_btch2lot2!A:B,2,FALSE)</f>
        <v>162</v>
      </c>
      <c r="F164" s="39" t="s">
        <v>7888</v>
      </c>
      <c r="G164" s="39" t="s">
        <v>2215</v>
      </c>
      <c r="H164" s="40" t="s">
        <v>2194</v>
      </c>
      <c r="I164" s="76">
        <v>10</v>
      </c>
      <c r="J164" s="39"/>
      <c r="K164" s="39" t="s">
        <v>2195</v>
      </c>
      <c r="L164" s="504">
        <v>163</v>
      </c>
      <c r="M164" s="40" t="s">
        <v>8433</v>
      </c>
      <c r="N164" s="39" t="s">
        <v>8704</v>
      </c>
    </row>
    <row r="165" spans="1:14" hidden="1">
      <c r="A165" s="39" t="s">
        <v>8432</v>
      </c>
      <c r="B165" s="39"/>
      <c r="C165" s="496" t="s">
        <v>8705</v>
      </c>
      <c r="D165" s="39" t="s">
        <v>8705</v>
      </c>
      <c r="E165" s="496">
        <f>VLOOKUP(F165,[13]abbr_btch2lot2!A:B,2,FALSE)</f>
        <v>163</v>
      </c>
      <c r="F165" s="39" t="s">
        <v>8706</v>
      </c>
      <c r="G165" s="39" t="s">
        <v>2215</v>
      </c>
      <c r="H165" s="40" t="s">
        <v>2202</v>
      </c>
      <c r="I165" s="76">
        <v>300</v>
      </c>
      <c r="J165" s="39"/>
      <c r="K165" s="39" t="s">
        <v>2195</v>
      </c>
      <c r="L165" s="504">
        <v>164</v>
      </c>
      <c r="M165" s="40" t="s">
        <v>8433</v>
      </c>
      <c r="N165" s="39" t="s">
        <v>8705</v>
      </c>
    </row>
    <row r="166" spans="1:14" hidden="1">
      <c r="A166" s="39" t="s">
        <v>8432</v>
      </c>
      <c r="B166" s="496" t="s">
        <v>149</v>
      </c>
      <c r="C166" s="496" t="s">
        <v>149</v>
      </c>
      <c r="D166" s="39"/>
      <c r="E166" s="496" t="e">
        <f>VLOOKUP(F166,[13]abbr_btch2lot2!A:B,2,FALSE)</f>
        <v>#N/A</v>
      </c>
      <c r="F166" s="39"/>
      <c r="G166" s="496" t="s">
        <v>2193</v>
      </c>
      <c r="H166" s="496" t="s">
        <v>2308</v>
      </c>
      <c r="I166" s="504">
        <v>26</v>
      </c>
      <c r="J166" s="39"/>
      <c r="K166" s="39" t="s">
        <v>2195</v>
      </c>
      <c r="L166" s="504">
        <v>165</v>
      </c>
      <c r="M166" s="40" t="s">
        <v>8433</v>
      </c>
      <c r="N166" s="496" t="s">
        <v>149</v>
      </c>
    </row>
    <row r="167" spans="1:14" hidden="1">
      <c r="A167" s="39" t="s">
        <v>8432</v>
      </c>
      <c r="B167" s="496" t="s">
        <v>151</v>
      </c>
      <c r="C167" s="496" t="s">
        <v>151</v>
      </c>
      <c r="D167" s="39"/>
      <c r="E167" s="496" t="e">
        <f>VLOOKUP(F167,[13]abbr_btch2lot2!A:B,2,FALSE)</f>
        <v>#N/A</v>
      </c>
      <c r="F167" s="39"/>
      <c r="G167" s="496" t="s">
        <v>2193</v>
      </c>
      <c r="H167" s="496" t="s">
        <v>2202</v>
      </c>
      <c r="I167" s="504">
        <v>10</v>
      </c>
      <c r="J167" s="39"/>
      <c r="K167" s="39" t="s">
        <v>2195</v>
      </c>
      <c r="L167" s="504">
        <v>166</v>
      </c>
      <c r="M167" s="40" t="s">
        <v>8433</v>
      </c>
      <c r="N167" s="496" t="s">
        <v>151</v>
      </c>
    </row>
    <row r="168" spans="1:14" hidden="1">
      <c r="A168" s="39" t="s">
        <v>8432</v>
      </c>
      <c r="B168" s="496" t="s">
        <v>153</v>
      </c>
      <c r="C168" s="496" t="s">
        <v>153</v>
      </c>
      <c r="D168" s="39"/>
      <c r="E168" s="496" t="e">
        <f>VLOOKUP(F168,[13]abbr_btch2lot2!A:B,2,FALSE)</f>
        <v>#N/A</v>
      </c>
      <c r="F168" s="39"/>
      <c r="G168" s="496" t="s">
        <v>2193</v>
      </c>
      <c r="H168" s="496" t="s">
        <v>2202</v>
      </c>
      <c r="I168" s="504">
        <v>4</v>
      </c>
      <c r="J168" s="39"/>
      <c r="K168" s="39" t="s">
        <v>2195</v>
      </c>
      <c r="L168" s="504">
        <v>167</v>
      </c>
      <c r="M168" s="40" t="s">
        <v>8433</v>
      </c>
      <c r="N168" s="496" t="s">
        <v>153</v>
      </c>
    </row>
    <row r="169" spans="1:14" hidden="1">
      <c r="A169" s="39" t="s">
        <v>8432</v>
      </c>
      <c r="B169" s="496" t="s">
        <v>155</v>
      </c>
      <c r="C169" s="496" t="s">
        <v>155</v>
      </c>
      <c r="D169" s="39"/>
      <c r="E169" s="496" t="e">
        <f>VLOOKUP(F169,[13]abbr_btch2lot2!A:B,2,FALSE)</f>
        <v>#N/A</v>
      </c>
      <c r="F169" s="39"/>
      <c r="G169" s="496" t="s">
        <v>2193</v>
      </c>
      <c r="H169" s="496" t="s">
        <v>2202</v>
      </c>
      <c r="I169" s="504">
        <v>2</v>
      </c>
      <c r="J169" s="39"/>
      <c r="K169" s="39" t="s">
        <v>2195</v>
      </c>
      <c r="L169" s="504">
        <v>168</v>
      </c>
      <c r="M169" s="40" t="s">
        <v>8433</v>
      </c>
      <c r="N169" s="496" t="s">
        <v>155</v>
      </c>
    </row>
    <row r="170" spans="1:14" hidden="1">
      <c r="A170" s="39" t="s">
        <v>8432</v>
      </c>
      <c r="B170" s="496" t="s">
        <v>157</v>
      </c>
      <c r="C170" s="496" t="s">
        <v>157</v>
      </c>
      <c r="D170" s="39"/>
      <c r="E170" s="496" t="e">
        <f>VLOOKUP(F170,[13]abbr_btch2lot2!A:B,2,FALSE)</f>
        <v>#N/A</v>
      </c>
      <c r="F170" s="39"/>
      <c r="G170" s="496" t="s">
        <v>2193</v>
      </c>
      <c r="H170" s="496" t="s">
        <v>2202</v>
      </c>
      <c r="I170" s="504">
        <v>2</v>
      </c>
      <c r="J170" s="39"/>
      <c r="K170" s="39" t="s">
        <v>2195</v>
      </c>
      <c r="L170" s="504">
        <v>169</v>
      </c>
      <c r="M170" s="40" t="s">
        <v>8433</v>
      </c>
      <c r="N170" s="496" t="s">
        <v>157</v>
      </c>
    </row>
    <row r="171" spans="1:14" hidden="1">
      <c r="A171" s="39" t="s">
        <v>8707</v>
      </c>
      <c r="B171" s="496" t="s">
        <v>34</v>
      </c>
      <c r="C171" s="496" t="s">
        <v>34</v>
      </c>
      <c r="D171" s="39"/>
      <c r="E171" s="496" t="e">
        <f>VLOOKUP(F171,[13]abbr_btch2lot2!A:B,2,FALSE)</f>
        <v>#N/A</v>
      </c>
      <c r="F171" s="39"/>
      <c r="G171" s="496" t="s">
        <v>2193</v>
      </c>
      <c r="H171" s="496" t="s">
        <v>2194</v>
      </c>
      <c r="I171" s="504">
        <v>8</v>
      </c>
      <c r="J171" s="39"/>
      <c r="K171" s="39" t="s">
        <v>2195</v>
      </c>
      <c r="L171" s="504">
        <v>1</v>
      </c>
      <c r="M171" s="521" t="s">
        <v>8708</v>
      </c>
      <c r="N171" s="496" t="s">
        <v>34</v>
      </c>
    </row>
    <row r="172" spans="1:14" hidden="1">
      <c r="A172" s="39" t="s">
        <v>8707</v>
      </c>
      <c r="B172" s="39"/>
      <c r="C172" s="496" t="s">
        <v>41</v>
      </c>
      <c r="D172" s="39" t="s">
        <v>41</v>
      </c>
      <c r="E172" s="496">
        <f>VLOOKUP(F172,[13]abbr_btch2lot2!A:B,2,FALSE)</f>
        <v>1</v>
      </c>
      <c r="F172" s="39" t="s">
        <v>38</v>
      </c>
      <c r="G172" s="39" t="s">
        <v>2193</v>
      </c>
      <c r="H172" s="40" t="s">
        <v>2202</v>
      </c>
      <c r="I172" s="76">
        <v>15</v>
      </c>
      <c r="J172" s="39"/>
      <c r="K172" s="39" t="s">
        <v>2195</v>
      </c>
      <c r="L172" s="504">
        <v>2</v>
      </c>
      <c r="M172" s="521" t="s">
        <v>8708</v>
      </c>
      <c r="N172" s="39" t="s">
        <v>8434</v>
      </c>
    </row>
    <row r="173" spans="1:14" hidden="1">
      <c r="A173" s="39" t="s">
        <v>8707</v>
      </c>
      <c r="B173" s="39"/>
      <c r="C173" s="496" t="s">
        <v>2358</v>
      </c>
      <c r="D173" s="39" t="s">
        <v>2358</v>
      </c>
      <c r="E173" s="496">
        <f>VLOOKUP(F173,[13]abbr_btch2lot2!A:B,2,FALSE)</f>
        <v>2</v>
      </c>
      <c r="F173" s="39" t="s">
        <v>2359</v>
      </c>
      <c r="G173" s="39" t="s">
        <v>2215</v>
      </c>
      <c r="H173" s="40" t="s">
        <v>2202</v>
      </c>
      <c r="I173" s="76">
        <v>15</v>
      </c>
      <c r="J173" s="39"/>
      <c r="K173" s="39" t="s">
        <v>2195</v>
      </c>
      <c r="L173" s="504">
        <v>3</v>
      </c>
      <c r="M173" s="521" t="s">
        <v>8708</v>
      </c>
      <c r="N173" s="39" t="s">
        <v>8436</v>
      </c>
    </row>
    <row r="174" spans="1:14" hidden="1">
      <c r="A174" s="39" t="s">
        <v>8707</v>
      </c>
      <c r="B174" s="39"/>
      <c r="C174" s="496"/>
      <c r="D174" s="39"/>
      <c r="E174" s="496">
        <f>VLOOKUP(F174,[13]abbr_btch2lot2!A:B,2,FALSE)</f>
        <v>3</v>
      </c>
      <c r="F174" s="39" t="s">
        <v>350</v>
      </c>
      <c r="G174" s="39" t="s">
        <v>2193</v>
      </c>
      <c r="H174" s="40" t="s">
        <v>2202</v>
      </c>
      <c r="I174" s="76">
        <v>10</v>
      </c>
      <c r="J174" s="39"/>
      <c r="K174" s="39" t="s">
        <v>2195</v>
      </c>
      <c r="L174" s="504">
        <v>4</v>
      </c>
      <c r="M174" s="521" t="s">
        <v>8708</v>
      </c>
      <c r="N174" s="39" t="s">
        <v>2272</v>
      </c>
    </row>
    <row r="175" spans="1:14" hidden="1">
      <c r="A175" s="39" t="s">
        <v>8707</v>
      </c>
      <c r="B175" s="39"/>
      <c r="C175" s="496" t="s">
        <v>8437</v>
      </c>
      <c r="D175" s="39" t="s">
        <v>8437</v>
      </c>
      <c r="E175" s="496">
        <f>VLOOKUP(F175,[13]abbr_btch2lot2!A:B,2,FALSE)</f>
        <v>4</v>
      </c>
      <c r="F175" s="39" t="s">
        <v>8438</v>
      </c>
      <c r="G175" s="39" t="s">
        <v>2215</v>
      </c>
      <c r="H175" s="40" t="s">
        <v>2202</v>
      </c>
      <c r="I175" s="76">
        <v>11</v>
      </c>
      <c r="J175" s="39"/>
      <c r="K175" s="39" t="s">
        <v>2195</v>
      </c>
      <c r="L175" s="504">
        <v>5</v>
      </c>
      <c r="M175" s="521" t="s">
        <v>8708</v>
      </c>
      <c r="N175" s="39" t="s">
        <v>8439</v>
      </c>
    </row>
    <row r="176" spans="1:14" hidden="1">
      <c r="A176" s="39" t="s">
        <v>8707</v>
      </c>
      <c r="B176" s="39"/>
      <c r="C176" s="496" t="s">
        <v>8440</v>
      </c>
      <c r="D176" s="39" t="s">
        <v>8440</v>
      </c>
      <c r="E176" s="496">
        <f>VLOOKUP(F176,[13]abbr_btch2lot2!A:B,2,FALSE)</f>
        <v>5</v>
      </c>
      <c r="F176" s="39" t="s">
        <v>8441</v>
      </c>
      <c r="G176" s="39" t="s">
        <v>2215</v>
      </c>
      <c r="H176" s="40" t="s">
        <v>2202</v>
      </c>
      <c r="I176" s="76">
        <v>19</v>
      </c>
      <c r="J176" s="39"/>
      <c r="K176" s="39" t="s">
        <v>2195</v>
      </c>
      <c r="L176" s="504">
        <v>6</v>
      </c>
      <c r="M176" s="521" t="s">
        <v>8708</v>
      </c>
      <c r="N176" s="39" t="s">
        <v>8442</v>
      </c>
    </row>
    <row r="177" spans="1:14" hidden="1">
      <c r="A177" s="39" t="s">
        <v>8707</v>
      </c>
      <c r="B177" s="39"/>
      <c r="C177" s="496" t="s">
        <v>8443</v>
      </c>
      <c r="D177" s="39" t="s">
        <v>8443</v>
      </c>
      <c r="E177" s="496">
        <f>VLOOKUP(F177,[13]abbr_btch2lot2!A:B,2,FALSE)</f>
        <v>6</v>
      </c>
      <c r="F177" s="39" t="s">
        <v>8444</v>
      </c>
      <c r="G177" s="39" t="s">
        <v>2215</v>
      </c>
      <c r="H177" s="40" t="s">
        <v>2202</v>
      </c>
      <c r="I177" s="76">
        <v>1</v>
      </c>
      <c r="J177" s="39"/>
      <c r="K177" s="39" t="s">
        <v>2195</v>
      </c>
      <c r="L177" s="504">
        <v>7</v>
      </c>
      <c r="M177" s="521" t="s">
        <v>8708</v>
      </c>
      <c r="N177" s="39" t="s">
        <v>8445</v>
      </c>
    </row>
    <row r="178" spans="1:14" hidden="1">
      <c r="A178" s="39" t="s">
        <v>8707</v>
      </c>
      <c r="B178" s="39"/>
      <c r="C178" s="496" t="s">
        <v>8446</v>
      </c>
      <c r="D178" s="39" t="s">
        <v>8446</v>
      </c>
      <c r="E178" s="496">
        <f>VLOOKUP(F178,[13]abbr_btch2lot2!A:B,2,FALSE)</f>
        <v>7</v>
      </c>
      <c r="F178" s="39" t="s">
        <v>8447</v>
      </c>
      <c r="G178" s="39" t="s">
        <v>2215</v>
      </c>
      <c r="H178" s="40" t="s">
        <v>2202</v>
      </c>
      <c r="I178" s="76">
        <v>19</v>
      </c>
      <c r="J178" s="39"/>
      <c r="K178" s="39" t="s">
        <v>2195</v>
      </c>
      <c r="L178" s="504">
        <v>8</v>
      </c>
      <c r="M178" s="521" t="s">
        <v>8708</v>
      </c>
      <c r="N178" s="39" t="s">
        <v>8448</v>
      </c>
    </row>
    <row r="179" spans="1:14" hidden="1">
      <c r="A179" s="39" t="s">
        <v>8707</v>
      </c>
      <c r="B179" s="39"/>
      <c r="C179" s="496" t="s">
        <v>1157</v>
      </c>
      <c r="D179" s="39" t="s">
        <v>1157</v>
      </c>
      <c r="E179" s="496">
        <f>VLOOKUP(F179,[13]abbr_btch2lot2!A:B,2,FALSE)</f>
        <v>8</v>
      </c>
      <c r="F179" s="39" t="s">
        <v>678</v>
      </c>
      <c r="G179" s="39" t="s">
        <v>2193</v>
      </c>
      <c r="H179" s="40" t="s">
        <v>2194</v>
      </c>
      <c r="I179" s="76">
        <v>10</v>
      </c>
      <c r="J179" s="39"/>
      <c r="K179" s="39" t="s">
        <v>2195</v>
      </c>
      <c r="L179" s="504">
        <v>9</v>
      </c>
      <c r="M179" s="521" t="s">
        <v>8708</v>
      </c>
      <c r="N179" s="39" t="s">
        <v>8449</v>
      </c>
    </row>
    <row r="180" spans="1:14" hidden="1">
      <c r="A180" s="39" t="s">
        <v>8707</v>
      </c>
      <c r="B180" s="39"/>
      <c r="C180" s="496" t="s">
        <v>301</v>
      </c>
      <c r="D180" s="39" t="s">
        <v>301</v>
      </c>
      <c r="E180" s="496">
        <f>VLOOKUP(F180,[13]abbr_btch2lot2!A:B,2,FALSE)</f>
        <v>9</v>
      </c>
      <c r="F180" s="39" t="s">
        <v>217</v>
      </c>
      <c r="G180" s="39" t="s">
        <v>2193</v>
      </c>
      <c r="H180" s="40" t="s">
        <v>2194</v>
      </c>
      <c r="I180" s="76">
        <v>10</v>
      </c>
      <c r="J180" s="39"/>
      <c r="K180" s="39" t="s">
        <v>2195</v>
      </c>
      <c r="L180" s="504">
        <v>10</v>
      </c>
      <c r="M180" s="521" t="s">
        <v>8708</v>
      </c>
      <c r="N180" s="39" t="s">
        <v>8450</v>
      </c>
    </row>
    <row r="181" spans="1:14" hidden="1">
      <c r="A181" s="39" t="s">
        <v>8707</v>
      </c>
      <c r="B181" s="39"/>
      <c r="C181" s="496" t="s">
        <v>303</v>
      </c>
      <c r="D181" s="39" t="s">
        <v>303</v>
      </c>
      <c r="E181" s="496">
        <f>VLOOKUP(F181,[13]abbr_btch2lot2!A:B,2,FALSE)</f>
        <v>10</v>
      </c>
      <c r="F181" s="39" t="s">
        <v>219</v>
      </c>
      <c r="G181" s="39" t="s">
        <v>2193</v>
      </c>
      <c r="H181" s="40" t="s">
        <v>2194</v>
      </c>
      <c r="I181" s="76">
        <v>10</v>
      </c>
      <c r="J181" s="39"/>
      <c r="K181" s="39" t="s">
        <v>2195</v>
      </c>
      <c r="L181" s="504">
        <v>11</v>
      </c>
      <c r="M181" s="521" t="s">
        <v>8708</v>
      </c>
      <c r="N181" s="39" t="s">
        <v>8451</v>
      </c>
    </row>
    <row r="182" spans="1:14" hidden="1">
      <c r="A182" s="39" t="s">
        <v>8707</v>
      </c>
      <c r="B182" s="39"/>
      <c r="C182" s="496" t="s">
        <v>860</v>
      </c>
      <c r="D182" s="39" t="s">
        <v>860</v>
      </c>
      <c r="E182" s="496">
        <f>VLOOKUP(F182,[13]abbr_btch2lot2!A:B,2,FALSE)</f>
        <v>11</v>
      </c>
      <c r="F182" s="39" t="s">
        <v>458</v>
      </c>
      <c r="G182" s="39" t="s">
        <v>2193</v>
      </c>
      <c r="H182" s="40" t="s">
        <v>2194</v>
      </c>
      <c r="I182" s="76">
        <v>10</v>
      </c>
      <c r="J182" s="39"/>
      <c r="K182" s="39" t="s">
        <v>2195</v>
      </c>
      <c r="L182" s="504">
        <v>12</v>
      </c>
      <c r="M182" s="521" t="s">
        <v>8708</v>
      </c>
      <c r="N182" s="39" t="s">
        <v>8452</v>
      </c>
    </row>
    <row r="183" spans="1:14" hidden="1">
      <c r="A183" s="39" t="s">
        <v>8707</v>
      </c>
      <c r="B183" s="39"/>
      <c r="C183" s="496" t="s">
        <v>1195</v>
      </c>
      <c r="D183" s="39" t="s">
        <v>1195</v>
      </c>
      <c r="E183" s="496">
        <f>VLOOKUP(F183,[13]abbr_btch2lot2!A:B,2,FALSE)</f>
        <v>12</v>
      </c>
      <c r="F183" s="39" t="s">
        <v>2227</v>
      </c>
      <c r="G183" s="39" t="s">
        <v>2215</v>
      </c>
      <c r="H183" s="40" t="s">
        <v>2194</v>
      </c>
      <c r="I183" s="76">
        <v>10</v>
      </c>
      <c r="J183" s="39"/>
      <c r="K183" s="39" t="s">
        <v>2195</v>
      </c>
      <c r="L183" s="504">
        <v>13</v>
      </c>
      <c r="M183" s="521" t="s">
        <v>8708</v>
      </c>
      <c r="N183" s="39" t="s">
        <v>8453</v>
      </c>
    </row>
    <row r="184" spans="1:14" hidden="1">
      <c r="A184" s="39" t="s">
        <v>8707</v>
      </c>
      <c r="B184" s="39"/>
      <c r="C184" s="496" t="s">
        <v>2224</v>
      </c>
      <c r="D184" s="39" t="s">
        <v>2224</v>
      </c>
      <c r="E184" s="496">
        <f>VLOOKUP(F184,[13]abbr_btch2lot2!A:B,2,FALSE)</f>
        <v>13</v>
      </c>
      <c r="F184" s="39" t="s">
        <v>2225</v>
      </c>
      <c r="G184" s="39" t="s">
        <v>2215</v>
      </c>
      <c r="H184" s="40" t="s">
        <v>2202</v>
      </c>
      <c r="I184" s="76">
        <v>1</v>
      </c>
      <c r="J184" s="39"/>
      <c r="K184" s="39" t="s">
        <v>2195</v>
      </c>
      <c r="L184" s="504">
        <v>14</v>
      </c>
      <c r="M184" s="521" t="s">
        <v>8708</v>
      </c>
      <c r="N184" s="39" t="s">
        <v>6826</v>
      </c>
    </row>
    <row r="185" spans="1:14" hidden="1">
      <c r="A185" s="39" t="s">
        <v>8707</v>
      </c>
      <c r="B185" s="39"/>
      <c r="C185" s="496" t="s">
        <v>941</v>
      </c>
      <c r="D185" s="39" t="s">
        <v>941</v>
      </c>
      <c r="E185" s="496">
        <f>VLOOKUP(F185,[13]abbr_btch2lot2!A:B,2,FALSE)</f>
        <v>14</v>
      </c>
      <c r="F185" s="39" t="s">
        <v>542</v>
      </c>
      <c r="G185" s="39" t="s">
        <v>2193</v>
      </c>
      <c r="H185" s="40" t="s">
        <v>2231</v>
      </c>
      <c r="I185" s="76" t="s">
        <v>3430</v>
      </c>
      <c r="J185" s="39"/>
      <c r="K185" s="39" t="s">
        <v>2195</v>
      </c>
      <c r="L185" s="504">
        <v>15</v>
      </c>
      <c r="M185" s="521" t="s">
        <v>8708</v>
      </c>
      <c r="N185" s="39" t="s">
        <v>6832</v>
      </c>
    </row>
    <row r="186" spans="1:14" hidden="1">
      <c r="A186" s="39" t="s">
        <v>8707</v>
      </c>
      <c r="B186" s="39"/>
      <c r="C186" s="496" t="s">
        <v>8454</v>
      </c>
      <c r="D186" s="39" t="s">
        <v>8454</v>
      </c>
      <c r="E186" s="496">
        <f>VLOOKUP(F186,[13]abbr_btch2lot2!A:B,2,FALSE)</f>
        <v>15</v>
      </c>
      <c r="F186" s="39" t="s">
        <v>8455</v>
      </c>
      <c r="G186" s="39" t="s">
        <v>2193</v>
      </c>
      <c r="H186" s="40" t="s">
        <v>2202</v>
      </c>
      <c r="I186" s="76">
        <v>1</v>
      </c>
      <c r="J186" s="39"/>
      <c r="K186" s="39" t="s">
        <v>2195</v>
      </c>
      <c r="L186" s="504">
        <v>16</v>
      </c>
      <c r="M186" s="521" t="s">
        <v>8708</v>
      </c>
      <c r="N186" s="39" t="s">
        <v>8456</v>
      </c>
    </row>
    <row r="187" spans="1:14" hidden="1">
      <c r="A187" s="39" t="s">
        <v>8707</v>
      </c>
      <c r="B187" s="39"/>
      <c r="C187" s="496" t="s">
        <v>61</v>
      </c>
      <c r="D187" s="39" t="s">
        <v>61</v>
      </c>
      <c r="E187" s="496">
        <f>VLOOKUP(F187,[13]abbr_btch2lot2!A:B,2,FALSE)</f>
        <v>16</v>
      </c>
      <c r="F187" s="39" t="s">
        <v>60</v>
      </c>
      <c r="G187" s="39" t="s">
        <v>2193</v>
      </c>
      <c r="H187" s="40" t="s">
        <v>2202</v>
      </c>
      <c r="I187" s="76">
        <v>3</v>
      </c>
      <c r="J187" s="39"/>
      <c r="K187" s="39" t="s">
        <v>2195</v>
      </c>
      <c r="L187" s="504">
        <v>17</v>
      </c>
      <c r="M187" s="521" t="s">
        <v>8708</v>
      </c>
      <c r="N187" s="39" t="s">
        <v>2347</v>
      </c>
    </row>
    <row r="188" spans="1:14" hidden="1">
      <c r="A188" s="39" t="s">
        <v>8707</v>
      </c>
      <c r="B188" s="39"/>
      <c r="C188" s="496" t="s">
        <v>8457</v>
      </c>
      <c r="D188" s="39" t="s">
        <v>8457</v>
      </c>
      <c r="E188" s="496">
        <f>VLOOKUP(F188,[13]abbr_btch2lot2!A:B,2,FALSE)</f>
        <v>17</v>
      </c>
      <c r="F188" s="60" t="s">
        <v>8458</v>
      </c>
      <c r="G188" s="39" t="s">
        <v>2193</v>
      </c>
      <c r="H188" s="40" t="s">
        <v>2231</v>
      </c>
      <c r="I188" s="76" t="s">
        <v>2599</v>
      </c>
      <c r="J188" s="39"/>
      <c r="K188" s="39" t="s">
        <v>2195</v>
      </c>
      <c r="L188" s="504">
        <v>18</v>
      </c>
      <c r="M188" s="521" t="s">
        <v>8708</v>
      </c>
      <c r="N188" s="39" t="s">
        <v>8459</v>
      </c>
    </row>
    <row r="189" spans="1:14" hidden="1">
      <c r="A189" s="39" t="s">
        <v>8707</v>
      </c>
      <c r="B189" s="39"/>
      <c r="C189" s="496" t="s">
        <v>8460</v>
      </c>
      <c r="D189" s="39" t="s">
        <v>8460</v>
      </c>
      <c r="E189" s="496">
        <f>VLOOKUP(F189,[13]abbr_btch2lot2!A:B,2,FALSE)</f>
        <v>18</v>
      </c>
      <c r="F189" s="60" t="s">
        <v>8461</v>
      </c>
      <c r="G189" s="39" t="s">
        <v>2193</v>
      </c>
      <c r="H189" s="40" t="s">
        <v>2231</v>
      </c>
      <c r="I189" s="76" t="s">
        <v>2599</v>
      </c>
      <c r="J189" s="39"/>
      <c r="K189" s="39" t="s">
        <v>2195</v>
      </c>
      <c r="L189" s="504">
        <v>19</v>
      </c>
      <c r="M189" s="521" t="s">
        <v>8708</v>
      </c>
      <c r="N189" s="39" t="s">
        <v>8462</v>
      </c>
    </row>
    <row r="190" spans="1:14" hidden="1">
      <c r="A190" s="39" t="s">
        <v>8707</v>
      </c>
      <c r="B190" s="39"/>
      <c r="C190" s="496" t="s">
        <v>8463</v>
      </c>
      <c r="D190" s="39" t="s">
        <v>8463</v>
      </c>
      <c r="E190" s="496">
        <f>VLOOKUP(F190,[13]abbr_btch2lot2!A:B,2,FALSE)</f>
        <v>19</v>
      </c>
      <c r="F190" s="60" t="s">
        <v>8464</v>
      </c>
      <c r="G190" s="39" t="s">
        <v>2193</v>
      </c>
      <c r="H190" s="40" t="s">
        <v>2231</v>
      </c>
      <c r="I190" s="76" t="s">
        <v>2599</v>
      </c>
      <c r="J190" s="39"/>
      <c r="K190" s="39" t="s">
        <v>2195</v>
      </c>
      <c r="L190" s="504">
        <v>20</v>
      </c>
      <c r="M190" s="521" t="s">
        <v>8708</v>
      </c>
      <c r="N190" s="39" t="s">
        <v>8465</v>
      </c>
    </row>
    <row r="191" spans="1:14" hidden="1">
      <c r="A191" s="39" t="s">
        <v>8707</v>
      </c>
      <c r="B191" s="39"/>
      <c r="C191" s="496" t="s">
        <v>8466</v>
      </c>
      <c r="D191" s="39" t="s">
        <v>8466</v>
      </c>
      <c r="E191" s="496">
        <f>VLOOKUP(F191,[13]abbr_btch2lot2!A:B,2,FALSE)</f>
        <v>20</v>
      </c>
      <c r="F191" s="60" t="s">
        <v>8467</v>
      </c>
      <c r="G191" s="39" t="s">
        <v>2193</v>
      </c>
      <c r="H191" s="40" t="s">
        <v>2231</v>
      </c>
      <c r="I191" s="76" t="s">
        <v>2599</v>
      </c>
      <c r="J191" s="39"/>
      <c r="K191" s="39" t="s">
        <v>2195</v>
      </c>
      <c r="L191" s="504">
        <v>21</v>
      </c>
      <c r="M191" s="521" t="s">
        <v>8708</v>
      </c>
      <c r="N191" s="39" t="s">
        <v>8468</v>
      </c>
    </row>
    <row r="192" spans="1:14" hidden="1">
      <c r="A192" s="39" t="s">
        <v>8707</v>
      </c>
      <c r="B192" s="39"/>
      <c r="C192" s="496" t="s">
        <v>8469</v>
      </c>
      <c r="D192" s="39" t="s">
        <v>8469</v>
      </c>
      <c r="E192" s="496">
        <f>VLOOKUP(F192,[13]abbr_btch2lot2!A:B,2,FALSE)</f>
        <v>21</v>
      </c>
      <c r="F192" s="60" t="s">
        <v>8470</v>
      </c>
      <c r="G192" s="39" t="s">
        <v>2193</v>
      </c>
      <c r="H192" s="40" t="s">
        <v>2231</v>
      </c>
      <c r="I192" s="76" t="s">
        <v>2599</v>
      </c>
      <c r="J192" s="39"/>
      <c r="K192" s="39" t="s">
        <v>2195</v>
      </c>
      <c r="L192" s="504">
        <v>22</v>
      </c>
      <c r="M192" s="521" t="s">
        <v>8708</v>
      </c>
      <c r="N192" s="39" t="s">
        <v>8471</v>
      </c>
    </row>
    <row r="193" spans="1:14" hidden="1">
      <c r="A193" s="39" t="s">
        <v>8707</v>
      </c>
      <c r="B193" s="39"/>
      <c r="C193" s="496" t="s">
        <v>8472</v>
      </c>
      <c r="D193" s="39" t="s">
        <v>8472</v>
      </c>
      <c r="E193" s="496">
        <f>VLOOKUP(F193,[13]abbr_btch2lot2!A:B,2,FALSE)</f>
        <v>22</v>
      </c>
      <c r="F193" s="60" t="s">
        <v>8473</v>
      </c>
      <c r="G193" s="39" t="s">
        <v>2193</v>
      </c>
      <c r="H193" s="40" t="s">
        <v>2231</v>
      </c>
      <c r="I193" s="76" t="s">
        <v>2599</v>
      </c>
      <c r="J193" s="39"/>
      <c r="K193" s="39" t="s">
        <v>2195</v>
      </c>
      <c r="L193" s="504">
        <v>23</v>
      </c>
      <c r="M193" s="521" t="s">
        <v>8708</v>
      </c>
      <c r="N193" s="39" t="s">
        <v>8474</v>
      </c>
    </row>
    <row r="194" spans="1:14" hidden="1">
      <c r="A194" s="39" t="s">
        <v>8707</v>
      </c>
      <c r="B194" s="39"/>
      <c r="C194" s="496" t="s">
        <v>8475</v>
      </c>
      <c r="D194" s="39" t="s">
        <v>8475</v>
      </c>
      <c r="E194" s="496">
        <f>VLOOKUP(F194,[13]abbr_btch2lot2!A:B,2,FALSE)</f>
        <v>23</v>
      </c>
      <c r="F194" s="60" t="s">
        <v>8476</v>
      </c>
      <c r="G194" s="39" t="s">
        <v>2193</v>
      </c>
      <c r="H194" s="40" t="s">
        <v>2231</v>
      </c>
      <c r="I194" s="76" t="s">
        <v>2599</v>
      </c>
      <c r="J194" s="39"/>
      <c r="K194" s="39" t="s">
        <v>2195</v>
      </c>
      <c r="L194" s="504">
        <v>24</v>
      </c>
      <c r="M194" s="521" t="s">
        <v>8708</v>
      </c>
      <c r="N194" s="39" t="s">
        <v>8477</v>
      </c>
    </row>
    <row r="195" spans="1:14" hidden="1">
      <c r="A195" s="39" t="s">
        <v>8707</v>
      </c>
      <c r="B195" s="39"/>
      <c r="C195" s="496" t="s">
        <v>8478</v>
      </c>
      <c r="D195" s="39" t="s">
        <v>8478</v>
      </c>
      <c r="E195" s="496">
        <f>VLOOKUP(F195,[13]abbr_btch2lot2!A:B,2,FALSE)</f>
        <v>24</v>
      </c>
      <c r="F195" s="60" t="s">
        <v>8479</v>
      </c>
      <c r="G195" s="39" t="s">
        <v>2193</v>
      </c>
      <c r="H195" s="40" t="s">
        <v>2231</v>
      </c>
      <c r="I195" s="76" t="s">
        <v>2599</v>
      </c>
      <c r="J195" s="39"/>
      <c r="K195" s="39" t="s">
        <v>2195</v>
      </c>
      <c r="L195" s="504">
        <v>25</v>
      </c>
      <c r="M195" s="521" t="s">
        <v>8708</v>
      </c>
      <c r="N195" s="39" t="s">
        <v>8480</v>
      </c>
    </row>
    <row r="196" spans="1:14" hidden="1">
      <c r="A196" s="39" t="s">
        <v>8707</v>
      </c>
      <c r="B196" s="39"/>
      <c r="C196" s="496" t="s">
        <v>8481</v>
      </c>
      <c r="D196" s="39" t="s">
        <v>8481</v>
      </c>
      <c r="E196" s="496">
        <f>VLOOKUP(F196,[13]abbr_btch2lot2!A:B,2,FALSE)</f>
        <v>25</v>
      </c>
      <c r="F196" s="60" t="s">
        <v>8482</v>
      </c>
      <c r="G196" s="39" t="s">
        <v>2215</v>
      </c>
      <c r="H196" s="40" t="s">
        <v>2231</v>
      </c>
      <c r="I196" s="76" t="s">
        <v>2599</v>
      </c>
      <c r="J196" s="39"/>
      <c r="K196" s="39" t="s">
        <v>2195</v>
      </c>
      <c r="L196" s="504">
        <v>26</v>
      </c>
      <c r="M196" s="521" t="s">
        <v>8708</v>
      </c>
      <c r="N196" s="39" t="s">
        <v>8483</v>
      </c>
    </row>
    <row r="197" spans="1:14" hidden="1">
      <c r="A197" s="39" t="s">
        <v>8707</v>
      </c>
      <c r="B197" s="39"/>
      <c r="C197" s="496" t="s">
        <v>8484</v>
      </c>
      <c r="D197" s="39" t="s">
        <v>8484</v>
      </c>
      <c r="E197" s="496">
        <f>VLOOKUP(F197,[13]abbr_btch2lot2!A:B,2,FALSE)</f>
        <v>26</v>
      </c>
      <c r="F197" s="60" t="s">
        <v>8485</v>
      </c>
      <c r="G197" s="39" t="s">
        <v>2215</v>
      </c>
      <c r="H197" s="40" t="s">
        <v>2231</v>
      </c>
      <c r="I197" s="76" t="s">
        <v>2599</v>
      </c>
      <c r="J197" s="39"/>
      <c r="K197" s="39" t="s">
        <v>2195</v>
      </c>
      <c r="L197" s="504">
        <v>27</v>
      </c>
      <c r="M197" s="521" t="s">
        <v>8708</v>
      </c>
      <c r="N197" s="39" t="s">
        <v>8486</v>
      </c>
    </row>
    <row r="198" spans="1:14" hidden="1">
      <c r="A198" s="39" t="s">
        <v>8707</v>
      </c>
      <c r="B198" s="39"/>
      <c r="C198" s="496" t="s">
        <v>8487</v>
      </c>
      <c r="D198" s="39" t="s">
        <v>8487</v>
      </c>
      <c r="E198" s="496">
        <f>VLOOKUP(F198,[13]abbr_btch2lot2!A:B,2,FALSE)</f>
        <v>27</v>
      </c>
      <c r="F198" s="60" t="s">
        <v>8488</v>
      </c>
      <c r="G198" s="39" t="s">
        <v>2215</v>
      </c>
      <c r="H198" s="40" t="s">
        <v>2231</v>
      </c>
      <c r="I198" s="76" t="s">
        <v>2599</v>
      </c>
      <c r="J198" s="39"/>
      <c r="K198" s="39" t="s">
        <v>2195</v>
      </c>
      <c r="L198" s="504">
        <v>28</v>
      </c>
      <c r="M198" s="521" t="s">
        <v>8708</v>
      </c>
      <c r="N198" s="39" t="s">
        <v>8489</v>
      </c>
    </row>
    <row r="199" spans="1:14" hidden="1">
      <c r="A199" s="39" t="s">
        <v>8707</v>
      </c>
      <c r="B199" s="39"/>
      <c r="C199" s="496" t="s">
        <v>8490</v>
      </c>
      <c r="D199" s="39" t="s">
        <v>8490</v>
      </c>
      <c r="E199" s="496">
        <f>VLOOKUP(F199,[13]abbr_btch2lot2!A:B,2,FALSE)</f>
        <v>28</v>
      </c>
      <c r="F199" s="60" t="s">
        <v>8491</v>
      </c>
      <c r="G199" s="39" t="s">
        <v>2215</v>
      </c>
      <c r="H199" s="40" t="s">
        <v>2231</v>
      </c>
      <c r="I199" s="76" t="s">
        <v>2599</v>
      </c>
      <c r="J199" s="39"/>
      <c r="K199" s="39" t="s">
        <v>2195</v>
      </c>
      <c r="L199" s="504">
        <v>29</v>
      </c>
      <c r="M199" s="521" t="s">
        <v>8708</v>
      </c>
      <c r="N199" s="39" t="s">
        <v>8492</v>
      </c>
    </row>
    <row r="200" spans="1:14" hidden="1">
      <c r="A200" s="39" t="s">
        <v>8707</v>
      </c>
      <c r="B200" s="39"/>
      <c r="C200" s="496" t="s">
        <v>8493</v>
      </c>
      <c r="D200" s="39" t="s">
        <v>8493</v>
      </c>
      <c r="E200" s="496">
        <f>VLOOKUP(F200,[13]abbr_btch2lot2!A:B,2,FALSE)</f>
        <v>29</v>
      </c>
      <c r="F200" s="60" t="s">
        <v>8494</v>
      </c>
      <c r="G200" s="39" t="s">
        <v>2193</v>
      </c>
      <c r="H200" s="40" t="s">
        <v>2231</v>
      </c>
      <c r="I200" s="76" t="s">
        <v>2599</v>
      </c>
      <c r="J200" s="39"/>
      <c r="K200" s="39" t="s">
        <v>2195</v>
      </c>
      <c r="L200" s="504">
        <v>30</v>
      </c>
      <c r="M200" s="521" t="s">
        <v>8708</v>
      </c>
      <c r="N200" s="39" t="s">
        <v>8495</v>
      </c>
    </row>
    <row r="201" spans="1:14" hidden="1">
      <c r="A201" s="39" t="s">
        <v>8707</v>
      </c>
      <c r="B201" s="39"/>
      <c r="C201" s="496" t="s">
        <v>8496</v>
      </c>
      <c r="D201" s="39" t="s">
        <v>8496</v>
      </c>
      <c r="E201" s="496">
        <f>VLOOKUP(F201,[13]abbr_btch2lot2!A:B,2,FALSE)</f>
        <v>30</v>
      </c>
      <c r="F201" s="60" t="s">
        <v>8497</v>
      </c>
      <c r="G201" s="39" t="s">
        <v>2193</v>
      </c>
      <c r="H201" s="40" t="s">
        <v>2231</v>
      </c>
      <c r="I201" s="76" t="s">
        <v>2599</v>
      </c>
      <c r="J201" s="39"/>
      <c r="K201" s="39" t="s">
        <v>2195</v>
      </c>
      <c r="L201" s="504">
        <v>31</v>
      </c>
      <c r="M201" s="521" t="s">
        <v>8708</v>
      </c>
      <c r="N201" s="39" t="s">
        <v>8498</v>
      </c>
    </row>
    <row r="202" spans="1:14" hidden="1">
      <c r="A202" s="39" t="s">
        <v>8707</v>
      </c>
      <c r="B202" s="39"/>
      <c r="C202" s="496" t="s">
        <v>8499</v>
      </c>
      <c r="D202" s="39" t="s">
        <v>8499</v>
      </c>
      <c r="E202" s="496">
        <f>VLOOKUP(F202,[13]abbr_btch2lot2!A:B,2,FALSE)</f>
        <v>31</v>
      </c>
      <c r="F202" s="60" t="s">
        <v>8500</v>
      </c>
      <c r="G202" s="39" t="s">
        <v>2215</v>
      </c>
      <c r="H202" s="40" t="s">
        <v>2231</v>
      </c>
      <c r="I202" s="76" t="s">
        <v>2599</v>
      </c>
      <c r="J202" s="39"/>
      <c r="K202" s="39" t="s">
        <v>2195</v>
      </c>
      <c r="L202" s="504">
        <v>32</v>
      </c>
      <c r="M202" s="521" t="s">
        <v>8708</v>
      </c>
      <c r="N202" s="39" t="s">
        <v>8501</v>
      </c>
    </row>
    <row r="203" spans="1:14" hidden="1">
      <c r="A203" s="39" t="s">
        <v>8707</v>
      </c>
      <c r="B203" s="39"/>
      <c r="C203" s="496" t="s">
        <v>8502</v>
      </c>
      <c r="D203" s="39" t="s">
        <v>8502</v>
      </c>
      <c r="E203" s="496">
        <f>VLOOKUP(F203,[13]abbr_btch2lot2!A:B,2,FALSE)</f>
        <v>32</v>
      </c>
      <c r="F203" s="60" t="s">
        <v>8503</v>
      </c>
      <c r="G203" s="39" t="s">
        <v>2215</v>
      </c>
      <c r="H203" s="40" t="s">
        <v>2231</v>
      </c>
      <c r="I203" s="76" t="s">
        <v>2599</v>
      </c>
      <c r="J203" s="39"/>
      <c r="K203" s="39" t="s">
        <v>2195</v>
      </c>
      <c r="L203" s="504">
        <v>33</v>
      </c>
      <c r="M203" s="521" t="s">
        <v>8708</v>
      </c>
      <c r="N203" s="39" t="s">
        <v>8504</v>
      </c>
    </row>
    <row r="204" spans="1:14" hidden="1">
      <c r="A204" s="39" t="s">
        <v>8707</v>
      </c>
      <c r="B204" s="39"/>
      <c r="C204" s="496" t="s">
        <v>8505</v>
      </c>
      <c r="D204" s="39" t="s">
        <v>8505</v>
      </c>
      <c r="E204" s="496">
        <f>VLOOKUP(F204,[13]abbr_btch2lot2!A:B,2,FALSE)</f>
        <v>33</v>
      </c>
      <c r="F204" s="60" t="s">
        <v>8506</v>
      </c>
      <c r="G204" s="39" t="s">
        <v>2215</v>
      </c>
      <c r="H204" s="40" t="s">
        <v>2231</v>
      </c>
      <c r="I204" s="76" t="s">
        <v>2599</v>
      </c>
      <c r="J204" s="39"/>
      <c r="K204" s="39" t="s">
        <v>2195</v>
      </c>
      <c r="L204" s="504">
        <v>34</v>
      </c>
      <c r="M204" s="521" t="s">
        <v>8708</v>
      </c>
      <c r="N204" s="39" t="s">
        <v>8507</v>
      </c>
    </row>
    <row r="205" spans="1:14" hidden="1">
      <c r="A205" s="39" t="s">
        <v>8707</v>
      </c>
      <c r="B205" s="39"/>
      <c r="C205" s="496" t="s">
        <v>8508</v>
      </c>
      <c r="D205" s="39" t="s">
        <v>8508</v>
      </c>
      <c r="E205" s="496">
        <f>VLOOKUP(F205,[13]abbr_btch2lot2!A:B,2,FALSE)</f>
        <v>34</v>
      </c>
      <c r="F205" s="60" t="s">
        <v>8509</v>
      </c>
      <c r="G205" s="39" t="s">
        <v>2215</v>
      </c>
      <c r="H205" s="40" t="s">
        <v>2231</v>
      </c>
      <c r="I205" s="76" t="s">
        <v>2599</v>
      </c>
      <c r="J205" s="39"/>
      <c r="K205" s="39" t="s">
        <v>2195</v>
      </c>
      <c r="L205" s="504">
        <v>35</v>
      </c>
      <c r="M205" s="521" t="s">
        <v>8708</v>
      </c>
      <c r="N205" s="39" t="s">
        <v>8510</v>
      </c>
    </row>
    <row r="206" spans="1:14" ht="43.5" hidden="1">
      <c r="A206" s="39" t="s">
        <v>8707</v>
      </c>
      <c r="B206" s="39"/>
      <c r="C206" s="496" t="s">
        <v>8511</v>
      </c>
      <c r="D206" s="39" t="s">
        <v>8511</v>
      </c>
      <c r="E206" s="496">
        <f>VLOOKUP(F206,[13]abbr_btch2lot2!A:B,2,FALSE)</f>
        <v>35</v>
      </c>
      <c r="F206" s="507" t="s">
        <v>8512</v>
      </c>
      <c r="G206" s="39" t="s">
        <v>2193</v>
      </c>
      <c r="H206" s="40" t="s">
        <v>2231</v>
      </c>
      <c r="I206" s="76" t="s">
        <v>2599</v>
      </c>
      <c r="J206" s="39"/>
      <c r="K206" s="39" t="s">
        <v>2195</v>
      </c>
      <c r="L206" s="504">
        <v>36</v>
      </c>
      <c r="M206" s="521" t="s">
        <v>8708</v>
      </c>
      <c r="N206" s="39" t="s">
        <v>8513</v>
      </c>
    </row>
    <row r="207" spans="1:14" hidden="1">
      <c r="A207" s="39" t="s">
        <v>8707</v>
      </c>
      <c r="B207" s="39"/>
      <c r="C207" s="496" t="s">
        <v>8514</v>
      </c>
      <c r="D207" s="39" t="s">
        <v>8514</v>
      </c>
      <c r="E207" s="496">
        <f>VLOOKUP(F207,[13]abbr_btch2lot2!A:B,2,FALSE)</f>
        <v>36</v>
      </c>
      <c r="F207" s="60" t="s">
        <v>8515</v>
      </c>
      <c r="G207" s="39" t="s">
        <v>2193</v>
      </c>
      <c r="H207" s="40" t="s">
        <v>2231</v>
      </c>
      <c r="I207" s="76" t="s">
        <v>2599</v>
      </c>
      <c r="J207" s="39"/>
      <c r="K207" s="39" t="s">
        <v>2195</v>
      </c>
      <c r="L207" s="504">
        <v>37</v>
      </c>
      <c r="M207" s="521" t="s">
        <v>8708</v>
      </c>
      <c r="N207" s="39" t="s">
        <v>8516</v>
      </c>
    </row>
    <row r="208" spans="1:14" hidden="1">
      <c r="A208" s="39" t="s">
        <v>8707</v>
      </c>
      <c r="B208" s="39"/>
      <c r="C208" s="496" t="s">
        <v>8517</v>
      </c>
      <c r="D208" s="39" t="s">
        <v>8517</v>
      </c>
      <c r="E208" s="496">
        <f>VLOOKUP(F208,[13]abbr_btch2lot2!A:B,2,FALSE)</f>
        <v>37</v>
      </c>
      <c r="F208" s="60" t="s">
        <v>8518</v>
      </c>
      <c r="G208" s="39" t="s">
        <v>2193</v>
      </c>
      <c r="H208" s="40" t="s">
        <v>2231</v>
      </c>
      <c r="I208" s="76" t="s">
        <v>2599</v>
      </c>
      <c r="J208" s="39"/>
      <c r="K208" s="39" t="s">
        <v>2195</v>
      </c>
      <c r="L208" s="504">
        <v>38</v>
      </c>
      <c r="M208" s="521" t="s">
        <v>8708</v>
      </c>
      <c r="N208" s="39" t="s">
        <v>8519</v>
      </c>
    </row>
    <row r="209" spans="1:14" hidden="1">
      <c r="A209" s="39" t="s">
        <v>8707</v>
      </c>
      <c r="B209" s="39"/>
      <c r="C209" s="496" t="s">
        <v>8520</v>
      </c>
      <c r="D209" s="39" t="s">
        <v>8520</v>
      </c>
      <c r="E209" s="496">
        <f>VLOOKUP(F209,[13]abbr_btch2lot2!A:B,2,FALSE)</f>
        <v>38</v>
      </c>
      <c r="F209" s="60" t="s">
        <v>8521</v>
      </c>
      <c r="G209" s="39" t="s">
        <v>2193</v>
      </c>
      <c r="H209" s="40" t="s">
        <v>2231</v>
      </c>
      <c r="I209" s="76" t="s">
        <v>2599</v>
      </c>
      <c r="J209" s="39"/>
      <c r="K209" s="39" t="s">
        <v>2195</v>
      </c>
      <c r="L209" s="504">
        <v>39</v>
      </c>
      <c r="M209" s="521" t="s">
        <v>8708</v>
      </c>
      <c r="N209" s="39" t="s">
        <v>8522</v>
      </c>
    </row>
    <row r="210" spans="1:14" hidden="1">
      <c r="A210" s="39" t="s">
        <v>8707</v>
      </c>
      <c r="B210" s="39"/>
      <c r="C210" s="496" t="s">
        <v>8523</v>
      </c>
      <c r="D210" s="39" t="s">
        <v>8523</v>
      </c>
      <c r="E210" s="496">
        <f>VLOOKUP(F210,[13]abbr_btch2lot2!A:B,2,FALSE)</f>
        <v>39</v>
      </c>
      <c r="F210" s="60" t="s">
        <v>8524</v>
      </c>
      <c r="G210" s="39" t="s">
        <v>2193</v>
      </c>
      <c r="H210" s="40" t="s">
        <v>2231</v>
      </c>
      <c r="I210" s="76" t="s">
        <v>2599</v>
      </c>
      <c r="J210" s="39"/>
      <c r="K210" s="39" t="s">
        <v>2195</v>
      </c>
      <c r="L210" s="504">
        <v>40</v>
      </c>
      <c r="M210" s="521" t="s">
        <v>8708</v>
      </c>
      <c r="N210" s="39" t="s">
        <v>8525</v>
      </c>
    </row>
    <row r="211" spans="1:14" hidden="1">
      <c r="A211" s="39" t="s">
        <v>8707</v>
      </c>
      <c r="B211" s="39"/>
      <c r="C211" s="496" t="s">
        <v>1126</v>
      </c>
      <c r="D211" s="39" t="s">
        <v>1126</v>
      </c>
      <c r="E211" s="496">
        <f>VLOOKUP(F211,[13]abbr_btch2lot2!A:B,2,FALSE)</f>
        <v>40</v>
      </c>
      <c r="F211" s="39" t="s">
        <v>656</v>
      </c>
      <c r="G211" s="39" t="s">
        <v>2215</v>
      </c>
      <c r="H211" s="40" t="s">
        <v>2194</v>
      </c>
      <c r="I211" s="76">
        <v>10</v>
      </c>
      <c r="J211" s="39"/>
      <c r="K211" s="39" t="s">
        <v>2195</v>
      </c>
      <c r="L211" s="504">
        <v>41</v>
      </c>
      <c r="M211" s="521" t="s">
        <v>8708</v>
      </c>
      <c r="N211" s="39" t="s">
        <v>8526</v>
      </c>
    </row>
    <row r="212" spans="1:14" hidden="1">
      <c r="A212" s="39" t="s">
        <v>8707</v>
      </c>
      <c r="B212" s="39"/>
      <c r="C212" s="496" t="s">
        <v>8527</v>
      </c>
      <c r="D212" s="39" t="s">
        <v>8527</v>
      </c>
      <c r="E212" s="496">
        <f>VLOOKUP(F212,[13]abbr_btch2lot2!A:B,2,FALSE)</f>
        <v>41</v>
      </c>
      <c r="F212" s="60" t="s">
        <v>8528</v>
      </c>
      <c r="G212" s="39" t="s">
        <v>2215</v>
      </c>
      <c r="H212" s="40" t="s">
        <v>2231</v>
      </c>
      <c r="I212" s="76" t="s">
        <v>2599</v>
      </c>
      <c r="J212" s="39"/>
      <c r="K212" s="39" t="s">
        <v>2195</v>
      </c>
      <c r="L212" s="504">
        <v>42</v>
      </c>
      <c r="M212" s="521" t="s">
        <v>8708</v>
      </c>
      <c r="N212" s="39" t="s">
        <v>8529</v>
      </c>
    </row>
    <row r="213" spans="1:14" hidden="1">
      <c r="A213" s="39" t="s">
        <v>8707</v>
      </c>
      <c r="B213" s="39"/>
      <c r="C213" s="496" t="s">
        <v>8530</v>
      </c>
      <c r="D213" s="39" t="s">
        <v>8530</v>
      </c>
      <c r="E213" s="496">
        <f>VLOOKUP(F213,[13]abbr_btch2lot2!A:B,2,FALSE)</f>
        <v>42</v>
      </c>
      <c r="F213" s="60" t="s">
        <v>8531</v>
      </c>
      <c r="G213" s="39" t="s">
        <v>2215</v>
      </c>
      <c r="H213" s="40" t="s">
        <v>2231</v>
      </c>
      <c r="I213" s="76" t="s">
        <v>2599</v>
      </c>
      <c r="J213" s="39"/>
      <c r="K213" s="39" t="s">
        <v>2195</v>
      </c>
      <c r="L213" s="504">
        <v>43</v>
      </c>
      <c r="M213" s="521" t="s">
        <v>8708</v>
      </c>
      <c r="N213" s="39" t="s">
        <v>8532</v>
      </c>
    </row>
    <row r="214" spans="1:14" hidden="1">
      <c r="A214" s="39" t="s">
        <v>8707</v>
      </c>
      <c r="B214" s="39"/>
      <c r="C214" s="496" t="s">
        <v>8533</v>
      </c>
      <c r="D214" s="39" t="s">
        <v>8533</v>
      </c>
      <c r="E214" s="496">
        <f>VLOOKUP(F214,[13]abbr_btch2lot2!A:B,2,FALSE)</f>
        <v>43</v>
      </c>
      <c r="F214" s="60" t="s">
        <v>8534</v>
      </c>
      <c r="G214" s="39" t="s">
        <v>2215</v>
      </c>
      <c r="H214" s="40" t="s">
        <v>2271</v>
      </c>
      <c r="I214" s="76">
        <v>18</v>
      </c>
      <c r="J214" s="39"/>
      <c r="K214" s="39" t="s">
        <v>2195</v>
      </c>
      <c r="L214" s="504">
        <v>44</v>
      </c>
      <c r="M214" s="521" t="s">
        <v>8708</v>
      </c>
      <c r="N214" s="39" t="s">
        <v>8535</v>
      </c>
    </row>
    <row r="215" spans="1:14" hidden="1">
      <c r="A215" s="39" t="s">
        <v>8707</v>
      </c>
      <c r="B215" s="39"/>
      <c r="C215" s="496" t="s">
        <v>8536</v>
      </c>
      <c r="D215" s="39" t="s">
        <v>8536</v>
      </c>
      <c r="E215" s="496">
        <f>VLOOKUP(F215,[13]abbr_btch2lot2!A:B,2,FALSE)</f>
        <v>44</v>
      </c>
      <c r="F215" s="60" t="s">
        <v>8537</v>
      </c>
      <c r="G215" s="39" t="s">
        <v>2215</v>
      </c>
      <c r="H215" s="40" t="s">
        <v>2271</v>
      </c>
      <c r="I215" s="76">
        <v>18</v>
      </c>
      <c r="J215" s="39"/>
      <c r="K215" s="39" t="s">
        <v>2195</v>
      </c>
      <c r="L215" s="504">
        <v>45</v>
      </c>
      <c r="M215" s="521" t="s">
        <v>8708</v>
      </c>
      <c r="N215" s="39" t="s">
        <v>8538</v>
      </c>
    </row>
    <row r="216" spans="1:14" hidden="1">
      <c r="A216" s="39" t="s">
        <v>8707</v>
      </c>
      <c r="B216" s="39"/>
      <c r="C216" s="496" t="s">
        <v>8539</v>
      </c>
      <c r="D216" s="39" t="s">
        <v>8539</v>
      </c>
      <c r="E216" s="496">
        <f>VLOOKUP(F216,[13]abbr_btch2lot2!A:B,2,FALSE)</f>
        <v>45</v>
      </c>
      <c r="F216" s="39" t="s">
        <v>329</v>
      </c>
      <c r="G216" s="39" t="s">
        <v>2193</v>
      </c>
      <c r="H216" s="40" t="s">
        <v>2231</v>
      </c>
      <c r="I216" s="76" t="s">
        <v>8540</v>
      </c>
      <c r="J216" s="39"/>
      <c r="K216" s="39" t="s">
        <v>2195</v>
      </c>
      <c r="L216" s="504">
        <v>46</v>
      </c>
      <c r="M216" s="521" t="s">
        <v>8708</v>
      </c>
      <c r="N216" s="39" t="s">
        <v>8539</v>
      </c>
    </row>
    <row r="217" spans="1:14" hidden="1">
      <c r="A217" s="39" t="s">
        <v>8707</v>
      </c>
      <c r="B217" s="39"/>
      <c r="C217" s="496" t="s">
        <v>93</v>
      </c>
      <c r="D217" s="39" t="s">
        <v>93</v>
      </c>
      <c r="E217" s="496">
        <f>VLOOKUP(F217,[13]abbr_btch2lot2!A:B,2,FALSE)</f>
        <v>46</v>
      </c>
      <c r="F217" s="39" t="s">
        <v>92</v>
      </c>
      <c r="G217" s="39" t="s">
        <v>2193</v>
      </c>
      <c r="H217" s="40" t="s">
        <v>2231</v>
      </c>
      <c r="I217" s="76" t="s">
        <v>8260</v>
      </c>
      <c r="J217" s="39"/>
      <c r="K217" s="39" t="s">
        <v>2195</v>
      </c>
      <c r="L217" s="504">
        <v>47</v>
      </c>
      <c r="M217" s="521" t="s">
        <v>8708</v>
      </c>
      <c r="N217" s="39" t="s">
        <v>8541</v>
      </c>
    </row>
    <row r="218" spans="1:14" hidden="1">
      <c r="A218" s="39" t="s">
        <v>8707</v>
      </c>
      <c r="B218" s="39"/>
      <c r="C218" s="496" t="s">
        <v>7931</v>
      </c>
      <c r="D218" s="39" t="s">
        <v>7931</v>
      </c>
      <c r="E218" s="496">
        <f>VLOOKUP(F218,[13]abbr_btch2lot2!A:B,2,FALSE)</f>
        <v>47</v>
      </c>
      <c r="F218" s="39" t="s">
        <v>7932</v>
      </c>
      <c r="G218" s="39" t="s">
        <v>2193</v>
      </c>
      <c r="H218" s="40" t="s">
        <v>2202</v>
      </c>
      <c r="I218" s="76">
        <v>3</v>
      </c>
      <c r="J218" s="39"/>
      <c r="K218" s="39" t="s">
        <v>2195</v>
      </c>
      <c r="L218" s="504">
        <v>48</v>
      </c>
      <c r="M218" s="521" t="s">
        <v>8708</v>
      </c>
      <c r="N218" s="39" t="s">
        <v>2346</v>
      </c>
    </row>
    <row r="219" spans="1:14" hidden="1">
      <c r="A219" s="39" t="s">
        <v>8707</v>
      </c>
      <c r="B219" s="39"/>
      <c r="C219" s="496" t="s">
        <v>8542</v>
      </c>
      <c r="D219" s="39" t="s">
        <v>8542</v>
      </c>
      <c r="E219" s="496">
        <f>VLOOKUP(F219,[13]abbr_btch2lot2!A:B,2,FALSE)</f>
        <v>48</v>
      </c>
      <c r="F219" s="39" t="s">
        <v>8543</v>
      </c>
      <c r="G219" s="39" t="s">
        <v>2215</v>
      </c>
      <c r="H219" s="40" t="s">
        <v>2202</v>
      </c>
      <c r="I219" s="76">
        <v>1</v>
      </c>
      <c r="J219" s="39"/>
      <c r="K219" s="39" t="s">
        <v>2195</v>
      </c>
      <c r="L219" s="504">
        <v>49</v>
      </c>
      <c r="M219" s="521" t="s">
        <v>8708</v>
      </c>
      <c r="N219" s="39" t="s">
        <v>8542</v>
      </c>
    </row>
    <row r="220" spans="1:14" hidden="1">
      <c r="A220" s="39" t="s">
        <v>8707</v>
      </c>
      <c r="B220" s="39"/>
      <c r="C220" s="496" t="s">
        <v>2076</v>
      </c>
      <c r="D220" s="39" t="s">
        <v>2076</v>
      </c>
      <c r="E220" s="496">
        <f>VLOOKUP(F220,[13]abbr_btch2lot2!A:B,2,FALSE)</f>
        <v>49</v>
      </c>
      <c r="F220" s="39" t="s">
        <v>1476</v>
      </c>
      <c r="G220" s="39" t="s">
        <v>2215</v>
      </c>
      <c r="H220" s="40" t="s">
        <v>2231</v>
      </c>
      <c r="I220" s="76" t="s">
        <v>8260</v>
      </c>
      <c r="J220" s="39"/>
      <c r="K220" s="39" t="s">
        <v>2195</v>
      </c>
      <c r="L220" s="504">
        <v>50</v>
      </c>
      <c r="M220" s="521" t="s">
        <v>8708</v>
      </c>
      <c r="N220" s="39" t="s">
        <v>8544</v>
      </c>
    </row>
    <row r="221" spans="1:14" hidden="1">
      <c r="A221" s="39" t="s">
        <v>8707</v>
      </c>
      <c r="B221" s="39"/>
      <c r="C221" s="496" t="s">
        <v>8545</v>
      </c>
      <c r="D221" s="39" t="s">
        <v>8545</v>
      </c>
      <c r="E221" s="496">
        <f>VLOOKUP(F221,[13]abbr_btch2lot2!A:B,2,FALSE)</f>
        <v>50</v>
      </c>
      <c r="F221" s="39" t="s">
        <v>8546</v>
      </c>
      <c r="G221" s="39" t="s">
        <v>2215</v>
      </c>
      <c r="H221" s="40" t="s">
        <v>2231</v>
      </c>
      <c r="I221" s="76" t="s">
        <v>8260</v>
      </c>
      <c r="J221" s="39"/>
      <c r="K221" s="39" t="s">
        <v>2195</v>
      </c>
      <c r="L221" s="504">
        <v>51</v>
      </c>
      <c r="M221" s="521" t="s">
        <v>8708</v>
      </c>
      <c r="N221" s="39" t="s">
        <v>8547</v>
      </c>
    </row>
    <row r="222" spans="1:14" hidden="1">
      <c r="A222" s="39" t="s">
        <v>8707</v>
      </c>
      <c r="B222" s="39"/>
      <c r="C222" s="496" t="s">
        <v>8548</v>
      </c>
      <c r="D222" s="39" t="s">
        <v>8548</v>
      </c>
      <c r="E222" s="496">
        <f>VLOOKUP(F222,[13]abbr_btch2lot2!A:B,2,FALSE)</f>
        <v>51</v>
      </c>
      <c r="F222" s="39" t="s">
        <v>8549</v>
      </c>
      <c r="G222" s="39" t="s">
        <v>2193</v>
      </c>
      <c r="H222" s="40" t="s">
        <v>2231</v>
      </c>
      <c r="I222" s="76" t="s">
        <v>8260</v>
      </c>
      <c r="J222" s="39"/>
      <c r="K222" s="39" t="s">
        <v>2195</v>
      </c>
      <c r="L222" s="504">
        <v>52</v>
      </c>
      <c r="M222" s="521" t="s">
        <v>8708</v>
      </c>
      <c r="N222" s="39" t="s">
        <v>8548</v>
      </c>
    </row>
    <row r="223" spans="1:14" hidden="1">
      <c r="A223" s="39" t="s">
        <v>8707</v>
      </c>
      <c r="B223" s="39"/>
      <c r="C223" s="496" t="s">
        <v>77</v>
      </c>
      <c r="D223" s="39" t="s">
        <v>77</v>
      </c>
      <c r="E223" s="496">
        <f>VLOOKUP(F223,[13]abbr_btch2lot2!A:B,2,FALSE)</f>
        <v>52</v>
      </c>
      <c r="F223" s="39" t="s">
        <v>76</v>
      </c>
      <c r="G223" s="39" t="s">
        <v>2193</v>
      </c>
      <c r="H223" s="40" t="s">
        <v>2228</v>
      </c>
      <c r="I223" s="76">
        <v>1</v>
      </c>
      <c r="J223" s="39"/>
      <c r="K223" s="39" t="s">
        <v>2195</v>
      </c>
      <c r="L223" s="504">
        <v>53</v>
      </c>
      <c r="M223" s="521" t="s">
        <v>8708</v>
      </c>
      <c r="N223" s="39" t="s">
        <v>8550</v>
      </c>
    </row>
    <row r="224" spans="1:14" hidden="1">
      <c r="A224" s="39" t="s">
        <v>8707</v>
      </c>
      <c r="B224" s="39"/>
      <c r="C224" s="496" t="s">
        <v>679</v>
      </c>
      <c r="D224" s="39" t="s">
        <v>679</v>
      </c>
      <c r="E224" s="496">
        <f>VLOOKUP(F224,[13]abbr_btch2lot2!A:B,2,FALSE)</f>
        <v>53</v>
      </c>
      <c r="F224" s="39" t="s">
        <v>361</v>
      </c>
      <c r="G224" s="39" t="s">
        <v>2193</v>
      </c>
      <c r="H224" s="40" t="s">
        <v>2455</v>
      </c>
      <c r="I224" s="76">
        <v>9</v>
      </c>
      <c r="J224" s="39"/>
      <c r="K224" s="39" t="s">
        <v>2195</v>
      </c>
      <c r="L224" s="504">
        <v>54</v>
      </c>
      <c r="M224" s="521" t="s">
        <v>8708</v>
      </c>
      <c r="N224" s="39" t="s">
        <v>8551</v>
      </c>
    </row>
    <row r="225" spans="1:14" hidden="1">
      <c r="A225" s="39" t="s">
        <v>8707</v>
      </c>
      <c r="B225" s="39"/>
      <c r="C225" s="496" t="s">
        <v>8552</v>
      </c>
      <c r="D225" s="39" t="s">
        <v>8552</v>
      </c>
      <c r="E225" s="496">
        <f>VLOOKUP(F225,[13]abbr_btch2lot2!A:B,2,FALSE)</f>
        <v>54</v>
      </c>
      <c r="F225" s="39" t="s">
        <v>8553</v>
      </c>
      <c r="G225" s="39" t="s">
        <v>2215</v>
      </c>
      <c r="H225" s="40" t="s">
        <v>2202</v>
      </c>
      <c r="I225" s="76">
        <v>1</v>
      </c>
      <c r="J225" s="39"/>
      <c r="K225" s="39" t="s">
        <v>2195</v>
      </c>
      <c r="L225" s="504">
        <v>55</v>
      </c>
      <c r="M225" s="521" t="s">
        <v>8708</v>
      </c>
      <c r="N225" s="39" t="s">
        <v>8554</v>
      </c>
    </row>
    <row r="226" spans="1:14" hidden="1">
      <c r="A226" s="39" t="s">
        <v>8707</v>
      </c>
      <c r="B226" s="39"/>
      <c r="C226" s="496" t="s">
        <v>562</v>
      </c>
      <c r="D226" s="39" t="s">
        <v>562</v>
      </c>
      <c r="E226" s="496">
        <f>VLOOKUP(F226,[13]abbr_btch2lot2!A:B,2,FALSE)</f>
        <v>55</v>
      </c>
      <c r="F226" s="39" t="s">
        <v>307</v>
      </c>
      <c r="G226" s="39" t="s">
        <v>2193</v>
      </c>
      <c r="H226" s="40" t="s">
        <v>2228</v>
      </c>
      <c r="I226" s="76">
        <v>1</v>
      </c>
      <c r="J226" s="39"/>
      <c r="K226" s="39" t="s">
        <v>2195</v>
      </c>
      <c r="L226" s="504">
        <v>56</v>
      </c>
      <c r="M226" s="521" t="s">
        <v>8708</v>
      </c>
      <c r="N226" s="39" t="s">
        <v>6291</v>
      </c>
    </row>
    <row r="227" spans="1:14" hidden="1">
      <c r="A227" s="39" t="s">
        <v>8707</v>
      </c>
      <c r="B227" s="39"/>
      <c r="C227" s="496" t="s">
        <v>564</v>
      </c>
      <c r="D227" s="39" t="s">
        <v>564</v>
      </c>
      <c r="E227" s="496">
        <f>VLOOKUP(F227,[13]abbr_btch2lot2!A:B,2,FALSE)</f>
        <v>56</v>
      </c>
      <c r="F227" s="39" t="s">
        <v>308</v>
      </c>
      <c r="G227" s="39" t="s">
        <v>2215</v>
      </c>
      <c r="H227" s="40" t="s">
        <v>2194</v>
      </c>
      <c r="I227" s="76">
        <v>10</v>
      </c>
      <c r="J227" s="39"/>
      <c r="K227" s="39" t="s">
        <v>2195</v>
      </c>
      <c r="L227" s="504">
        <v>57</v>
      </c>
      <c r="M227" s="521" t="s">
        <v>8708</v>
      </c>
      <c r="N227" s="39" t="s">
        <v>8555</v>
      </c>
    </row>
    <row r="228" spans="1:14" hidden="1">
      <c r="A228" s="39" t="s">
        <v>8707</v>
      </c>
      <c r="B228" s="39"/>
      <c r="C228" s="496" t="s">
        <v>8556</v>
      </c>
      <c r="D228" s="39" t="s">
        <v>8556</v>
      </c>
      <c r="E228" s="496">
        <f>VLOOKUP(F228,[13]abbr_btch2lot2!A:B,2,FALSE)</f>
        <v>57</v>
      </c>
      <c r="F228" s="39" t="s">
        <v>8557</v>
      </c>
      <c r="G228" s="39" t="s">
        <v>2215</v>
      </c>
      <c r="H228" s="40" t="s">
        <v>2228</v>
      </c>
      <c r="I228" s="76">
        <v>5</v>
      </c>
      <c r="J228" s="39"/>
      <c r="K228" s="39" t="s">
        <v>2195</v>
      </c>
      <c r="L228" s="504">
        <v>58</v>
      </c>
      <c r="M228" s="521" t="s">
        <v>8708</v>
      </c>
      <c r="N228" s="39" t="s">
        <v>8558</v>
      </c>
    </row>
    <row r="229" spans="1:14" hidden="1">
      <c r="A229" s="39" t="s">
        <v>8707</v>
      </c>
      <c r="B229" s="39"/>
      <c r="C229" s="496" t="s">
        <v>8559</v>
      </c>
      <c r="D229" s="39" t="s">
        <v>8559</v>
      </c>
      <c r="E229" s="496">
        <f>VLOOKUP(F229,[13]abbr_btch2lot2!A:B,2,FALSE)</f>
        <v>58</v>
      </c>
      <c r="F229" s="39" t="s">
        <v>8560</v>
      </c>
      <c r="G229" s="39" t="s">
        <v>2215</v>
      </c>
      <c r="H229" s="40" t="s">
        <v>2228</v>
      </c>
      <c r="I229" s="76">
        <v>5</v>
      </c>
      <c r="J229" s="39"/>
      <c r="K229" s="39" t="s">
        <v>2195</v>
      </c>
      <c r="L229" s="504">
        <v>59</v>
      </c>
      <c r="M229" s="521" t="s">
        <v>8708</v>
      </c>
      <c r="N229" s="39" t="s">
        <v>8561</v>
      </c>
    </row>
    <row r="230" spans="1:14" hidden="1">
      <c r="A230" s="39" t="s">
        <v>8707</v>
      </c>
      <c r="B230" s="39"/>
      <c r="C230" s="496" t="s">
        <v>8562</v>
      </c>
      <c r="D230" s="39" t="s">
        <v>8562</v>
      </c>
      <c r="E230" s="496">
        <f>VLOOKUP(F230,[13]abbr_btch2lot2!A:B,2,FALSE)</f>
        <v>59</v>
      </c>
      <c r="F230" s="39" t="s">
        <v>8563</v>
      </c>
      <c r="G230" s="39" t="s">
        <v>2215</v>
      </c>
      <c r="H230" s="40" t="s">
        <v>2228</v>
      </c>
      <c r="I230" s="76">
        <v>5</v>
      </c>
      <c r="J230" s="39"/>
      <c r="K230" s="39" t="s">
        <v>2195</v>
      </c>
      <c r="L230" s="504">
        <v>60</v>
      </c>
      <c r="M230" s="521" t="s">
        <v>8708</v>
      </c>
      <c r="N230" s="39" t="s">
        <v>8564</v>
      </c>
    </row>
    <row r="231" spans="1:14" hidden="1">
      <c r="A231" s="39" t="s">
        <v>8707</v>
      </c>
      <c r="B231" s="39"/>
      <c r="C231" s="496" t="s">
        <v>8565</v>
      </c>
      <c r="D231" s="39" t="s">
        <v>8565</v>
      </c>
      <c r="E231" s="496">
        <f>VLOOKUP(F231,[13]abbr_btch2lot2!A:B,2,FALSE)</f>
        <v>60</v>
      </c>
      <c r="F231" s="39" t="s">
        <v>8566</v>
      </c>
      <c r="G231" s="39" t="s">
        <v>2215</v>
      </c>
      <c r="H231" s="40" t="s">
        <v>2194</v>
      </c>
      <c r="I231" s="76">
        <v>10</v>
      </c>
      <c r="J231" s="39"/>
      <c r="K231" s="39" t="s">
        <v>2195</v>
      </c>
      <c r="L231" s="504">
        <v>61</v>
      </c>
      <c r="M231" s="521" t="s">
        <v>8708</v>
      </c>
      <c r="N231" s="39" t="s">
        <v>8567</v>
      </c>
    </row>
    <row r="232" spans="1:14" hidden="1">
      <c r="A232" s="39" t="s">
        <v>8707</v>
      </c>
      <c r="B232" s="39"/>
      <c r="C232" s="496" t="s">
        <v>8568</v>
      </c>
      <c r="D232" s="39" t="s">
        <v>8568</v>
      </c>
      <c r="E232" s="496">
        <f>VLOOKUP(F232,[13]abbr_btch2lot2!A:B,2,FALSE)</f>
        <v>61</v>
      </c>
      <c r="F232" s="60" t="s">
        <v>8569</v>
      </c>
      <c r="G232" s="39" t="s">
        <v>2215</v>
      </c>
      <c r="H232" s="40" t="s">
        <v>2231</v>
      </c>
      <c r="I232" s="76" t="s">
        <v>2599</v>
      </c>
      <c r="J232" s="39"/>
      <c r="K232" s="39" t="s">
        <v>2195</v>
      </c>
      <c r="L232" s="504">
        <v>62</v>
      </c>
      <c r="M232" s="521" t="s">
        <v>8708</v>
      </c>
      <c r="N232" s="39" t="s">
        <v>8570</v>
      </c>
    </row>
    <row r="233" spans="1:14" hidden="1">
      <c r="A233" s="39" t="s">
        <v>8707</v>
      </c>
      <c r="B233" s="39"/>
      <c r="C233" s="496" t="s">
        <v>8571</v>
      </c>
      <c r="D233" s="39" t="s">
        <v>8571</v>
      </c>
      <c r="E233" s="496">
        <f>VLOOKUP(F233,[13]abbr_btch2lot2!A:B,2,FALSE)</f>
        <v>62</v>
      </c>
      <c r="F233" s="60" t="s">
        <v>8572</v>
      </c>
      <c r="G233" s="39" t="s">
        <v>2215</v>
      </c>
      <c r="H233" s="40" t="s">
        <v>2231</v>
      </c>
      <c r="I233" s="76" t="s">
        <v>2599</v>
      </c>
      <c r="J233" s="39"/>
      <c r="K233" s="39" t="s">
        <v>2195</v>
      </c>
      <c r="L233" s="504">
        <v>63</v>
      </c>
      <c r="M233" s="521" t="s">
        <v>8708</v>
      </c>
      <c r="N233" s="39" t="s">
        <v>8573</v>
      </c>
    </row>
    <row r="234" spans="1:14" hidden="1">
      <c r="A234" s="39" t="s">
        <v>8707</v>
      </c>
      <c r="B234" s="39"/>
      <c r="C234" s="496"/>
      <c r="D234" s="39"/>
      <c r="E234" s="496">
        <f>VLOOKUP(F234,[13]abbr_btch2lot2!A:B,2,FALSE)</f>
        <v>63</v>
      </c>
      <c r="F234" s="39" t="s">
        <v>8574</v>
      </c>
      <c r="G234" s="39" t="s">
        <v>2215</v>
      </c>
      <c r="H234" s="40" t="s">
        <v>2271</v>
      </c>
      <c r="I234" s="76">
        <v>10</v>
      </c>
      <c r="J234" s="39"/>
      <c r="K234" s="39" t="s">
        <v>2195</v>
      </c>
      <c r="L234" s="504">
        <v>64</v>
      </c>
      <c r="M234" s="521" t="s">
        <v>8708</v>
      </c>
      <c r="N234" s="39" t="s">
        <v>8575</v>
      </c>
    </row>
    <row r="235" spans="1:14" hidden="1">
      <c r="A235" s="39" t="s">
        <v>8707</v>
      </c>
      <c r="B235" s="39"/>
      <c r="C235" s="496" t="s">
        <v>8576</v>
      </c>
      <c r="D235" s="39" t="s">
        <v>8576</v>
      </c>
      <c r="E235" s="496">
        <f>VLOOKUP(F235,[13]abbr_btch2lot2!A:B,2,FALSE)</f>
        <v>64</v>
      </c>
      <c r="F235" s="39" t="s">
        <v>8577</v>
      </c>
      <c r="G235" s="39" t="s">
        <v>2193</v>
      </c>
      <c r="H235" s="40" t="s">
        <v>2202</v>
      </c>
      <c r="I235" s="76">
        <v>1</v>
      </c>
      <c r="J235" s="39"/>
      <c r="K235" s="39" t="s">
        <v>2195</v>
      </c>
      <c r="L235" s="504">
        <v>65</v>
      </c>
      <c r="M235" s="521" t="s">
        <v>8708</v>
      </c>
      <c r="N235" s="39" t="s">
        <v>8578</v>
      </c>
    </row>
    <row r="236" spans="1:14" hidden="1">
      <c r="A236" s="39" t="s">
        <v>8707</v>
      </c>
      <c r="B236" s="39"/>
      <c r="C236" s="496" t="s">
        <v>8579</v>
      </c>
      <c r="D236" s="39" t="s">
        <v>8579</v>
      </c>
      <c r="E236" s="496">
        <f>VLOOKUP(F236,[13]abbr_btch2lot2!A:B,2,FALSE)</f>
        <v>65</v>
      </c>
      <c r="F236" s="39" t="s">
        <v>8580</v>
      </c>
      <c r="G236" s="39" t="s">
        <v>2193</v>
      </c>
      <c r="H236" s="40" t="s">
        <v>2202</v>
      </c>
      <c r="I236" s="76">
        <v>1</v>
      </c>
      <c r="J236" s="39"/>
      <c r="K236" s="39" t="s">
        <v>2195</v>
      </c>
      <c r="L236" s="504">
        <v>66</v>
      </c>
      <c r="M236" s="521" t="s">
        <v>8708</v>
      </c>
      <c r="N236" s="39" t="s">
        <v>8581</v>
      </c>
    </row>
    <row r="237" spans="1:14" hidden="1">
      <c r="A237" s="39" t="s">
        <v>8707</v>
      </c>
      <c r="B237" s="39"/>
      <c r="C237" s="496" t="s">
        <v>8582</v>
      </c>
      <c r="D237" s="39" t="s">
        <v>8582</v>
      </c>
      <c r="E237" s="496">
        <f>VLOOKUP(F237,[13]abbr_btch2lot2!A:B,2,FALSE)</f>
        <v>66</v>
      </c>
      <c r="F237" s="39" t="s">
        <v>8583</v>
      </c>
      <c r="G237" s="39" t="s">
        <v>2215</v>
      </c>
      <c r="H237" s="40" t="s">
        <v>2194</v>
      </c>
      <c r="I237" s="76">
        <v>10</v>
      </c>
      <c r="J237" s="39"/>
      <c r="K237" s="39" t="s">
        <v>2195</v>
      </c>
      <c r="L237" s="504">
        <v>67</v>
      </c>
      <c r="M237" s="521" t="s">
        <v>8708</v>
      </c>
      <c r="N237" s="39" t="s">
        <v>8584</v>
      </c>
    </row>
    <row r="238" spans="1:14" hidden="1">
      <c r="A238" s="39" t="s">
        <v>8707</v>
      </c>
      <c r="B238" s="39"/>
      <c r="C238" s="496" t="s">
        <v>8585</v>
      </c>
      <c r="D238" s="39" t="s">
        <v>8585</v>
      </c>
      <c r="E238" s="496">
        <f>VLOOKUP(F238,[13]abbr_btch2lot2!A:B,2,FALSE)</f>
        <v>67</v>
      </c>
      <c r="F238" s="39" t="s">
        <v>8586</v>
      </c>
      <c r="G238" s="39" t="s">
        <v>2215</v>
      </c>
      <c r="H238" s="40" t="s">
        <v>2194</v>
      </c>
      <c r="I238" s="76">
        <v>10</v>
      </c>
      <c r="J238" s="39"/>
      <c r="K238" s="39" t="s">
        <v>2195</v>
      </c>
      <c r="L238" s="504">
        <v>68</v>
      </c>
      <c r="M238" s="521" t="s">
        <v>8708</v>
      </c>
      <c r="N238" s="39" t="s">
        <v>8587</v>
      </c>
    </row>
    <row r="239" spans="1:14" hidden="1">
      <c r="A239" s="39" t="s">
        <v>8707</v>
      </c>
      <c r="B239" s="39"/>
      <c r="C239" s="496" t="s">
        <v>8588</v>
      </c>
      <c r="D239" s="39" t="s">
        <v>8588</v>
      </c>
      <c r="E239" s="496">
        <f>VLOOKUP(F239,[13]abbr_btch2lot2!A:B,2,FALSE)</f>
        <v>68</v>
      </c>
      <c r="F239" s="39" t="s">
        <v>8589</v>
      </c>
      <c r="G239" s="39" t="s">
        <v>2193</v>
      </c>
      <c r="H239" s="40" t="s">
        <v>2202</v>
      </c>
      <c r="I239" s="76">
        <v>5</v>
      </c>
      <c r="J239" s="39"/>
      <c r="K239" s="39" t="s">
        <v>2195</v>
      </c>
      <c r="L239" s="504">
        <v>69</v>
      </c>
      <c r="M239" s="521" t="s">
        <v>8708</v>
      </c>
      <c r="N239" s="39" t="s">
        <v>8590</v>
      </c>
    </row>
    <row r="240" spans="1:14" hidden="1">
      <c r="A240" s="39" t="s">
        <v>8707</v>
      </c>
      <c r="B240" s="39"/>
      <c r="C240" s="496" t="s">
        <v>7693</v>
      </c>
      <c r="D240" s="39" t="s">
        <v>7693</v>
      </c>
      <c r="E240" s="496">
        <f>VLOOKUP(F240,[13]abbr_btch2lot2!A:B,2,FALSE)</f>
        <v>69</v>
      </c>
      <c r="F240" s="39" t="s">
        <v>7694</v>
      </c>
      <c r="G240" s="39" t="s">
        <v>2193</v>
      </c>
      <c r="H240" s="40" t="s">
        <v>2228</v>
      </c>
      <c r="I240" s="76">
        <v>3</v>
      </c>
      <c r="J240" s="39"/>
      <c r="K240" s="39" t="s">
        <v>2195</v>
      </c>
      <c r="L240" s="504">
        <v>70</v>
      </c>
      <c r="M240" s="521" t="s">
        <v>8708</v>
      </c>
      <c r="N240" s="39" t="s">
        <v>8591</v>
      </c>
    </row>
    <row r="241" spans="1:14" hidden="1">
      <c r="A241" s="39" t="s">
        <v>8707</v>
      </c>
      <c r="B241" s="39"/>
      <c r="C241" s="496" t="s">
        <v>7696</v>
      </c>
      <c r="D241" s="39" t="s">
        <v>7696</v>
      </c>
      <c r="E241" s="496">
        <f>VLOOKUP(F241,[13]abbr_btch2lot2!A:B,2,FALSE)</f>
        <v>70</v>
      </c>
      <c r="F241" s="39" t="s">
        <v>7697</v>
      </c>
      <c r="G241" s="39" t="s">
        <v>2193</v>
      </c>
      <c r="H241" s="40" t="s">
        <v>2228</v>
      </c>
      <c r="I241" s="76">
        <v>5</v>
      </c>
      <c r="J241" s="39"/>
      <c r="K241" s="39" t="s">
        <v>2195</v>
      </c>
      <c r="L241" s="504">
        <v>71</v>
      </c>
      <c r="M241" s="521" t="s">
        <v>8708</v>
      </c>
      <c r="N241" s="39" t="s">
        <v>8592</v>
      </c>
    </row>
    <row r="242" spans="1:14" hidden="1">
      <c r="A242" s="39" t="s">
        <v>8707</v>
      </c>
      <c r="B242" s="39"/>
      <c r="C242" s="496"/>
      <c r="D242" s="39"/>
      <c r="E242" s="496">
        <f>VLOOKUP(F242,[13]abbr_btch2lot2!A:B,2,FALSE)</f>
        <v>71</v>
      </c>
      <c r="F242" s="39" t="s">
        <v>7699</v>
      </c>
      <c r="G242" s="39" t="s">
        <v>2193</v>
      </c>
      <c r="H242" s="40" t="s">
        <v>2455</v>
      </c>
      <c r="I242" s="76">
        <v>7</v>
      </c>
      <c r="J242" s="39"/>
      <c r="K242" s="39" t="s">
        <v>2195</v>
      </c>
      <c r="L242" s="504">
        <v>72</v>
      </c>
      <c r="M242" s="521" t="s">
        <v>8708</v>
      </c>
      <c r="N242" s="39" t="s">
        <v>8593</v>
      </c>
    </row>
    <row r="243" spans="1:14" hidden="1">
      <c r="A243" s="39" t="s">
        <v>8707</v>
      </c>
      <c r="B243" s="39"/>
      <c r="C243" s="496" t="s">
        <v>2557</v>
      </c>
      <c r="D243" s="39" t="s">
        <v>2557</v>
      </c>
      <c r="E243" s="496">
        <f>VLOOKUP(F243,[13]abbr_btch2lot2!A:B,2,FALSE)</f>
        <v>72</v>
      </c>
      <c r="F243" s="39" t="s">
        <v>7702</v>
      </c>
      <c r="G243" s="39" t="s">
        <v>2193</v>
      </c>
      <c r="H243" s="40" t="s">
        <v>2228</v>
      </c>
      <c r="I243" s="76">
        <v>1</v>
      </c>
      <c r="J243" s="39"/>
      <c r="K243" s="39" t="s">
        <v>2195</v>
      </c>
      <c r="L243" s="504">
        <v>73</v>
      </c>
      <c r="M243" s="521" t="s">
        <v>8708</v>
      </c>
      <c r="N243" s="39" t="s">
        <v>8594</v>
      </c>
    </row>
    <row r="244" spans="1:14" hidden="1">
      <c r="A244" s="39" t="s">
        <v>8707</v>
      </c>
      <c r="B244" s="39"/>
      <c r="C244" s="496" t="s">
        <v>7704</v>
      </c>
      <c r="D244" s="39" t="s">
        <v>7704</v>
      </c>
      <c r="E244" s="496">
        <f>VLOOKUP(F244,[13]abbr_btch2lot2!A:B,2,FALSE)</f>
        <v>73</v>
      </c>
      <c r="F244" s="39" t="s">
        <v>7705</v>
      </c>
      <c r="G244" s="39" t="s">
        <v>2193</v>
      </c>
      <c r="H244" s="40" t="s">
        <v>2228</v>
      </c>
      <c r="I244" s="76">
        <v>3</v>
      </c>
      <c r="J244" s="39"/>
      <c r="K244" s="39" t="s">
        <v>2195</v>
      </c>
      <c r="L244" s="504">
        <v>74</v>
      </c>
      <c r="M244" s="521" t="s">
        <v>8708</v>
      </c>
      <c r="N244" s="39" t="s">
        <v>8595</v>
      </c>
    </row>
    <row r="245" spans="1:14" hidden="1">
      <c r="A245" s="39" t="s">
        <v>8707</v>
      </c>
      <c r="B245" s="39"/>
      <c r="C245" s="496" t="s">
        <v>2563</v>
      </c>
      <c r="D245" s="39" t="s">
        <v>2563</v>
      </c>
      <c r="E245" s="496">
        <f>VLOOKUP(F245,[13]abbr_btch2lot2!A:B,2,FALSE)</f>
        <v>74</v>
      </c>
      <c r="F245" s="39" t="s">
        <v>7707</v>
      </c>
      <c r="G245" s="39" t="s">
        <v>2193</v>
      </c>
      <c r="H245" s="40" t="s">
        <v>2455</v>
      </c>
      <c r="I245" s="76">
        <v>6</v>
      </c>
      <c r="J245" s="39"/>
      <c r="K245" s="39" t="s">
        <v>2195</v>
      </c>
      <c r="L245" s="504">
        <v>75</v>
      </c>
      <c r="M245" s="521" t="s">
        <v>8708</v>
      </c>
      <c r="N245" s="39" t="s">
        <v>8596</v>
      </c>
    </row>
    <row r="246" spans="1:14" hidden="1">
      <c r="A246" s="39" t="s">
        <v>8707</v>
      </c>
      <c r="B246" s="39"/>
      <c r="C246" s="496"/>
      <c r="D246" s="39"/>
      <c r="E246" s="496">
        <f>VLOOKUP(F246,[13]abbr_btch2lot2!A:B,2,FALSE)</f>
        <v>75</v>
      </c>
      <c r="F246" s="39" t="s">
        <v>7710</v>
      </c>
      <c r="G246" s="39" t="s">
        <v>2193</v>
      </c>
      <c r="H246" s="40" t="s">
        <v>2228</v>
      </c>
      <c r="I246" s="76">
        <v>3</v>
      </c>
      <c r="J246" s="39"/>
      <c r="K246" s="39" t="s">
        <v>2195</v>
      </c>
      <c r="L246" s="504">
        <v>76</v>
      </c>
      <c r="M246" s="521" t="s">
        <v>8708</v>
      </c>
      <c r="N246" s="39" t="s">
        <v>8597</v>
      </c>
    </row>
    <row r="247" spans="1:14" hidden="1">
      <c r="A247" s="39" t="s">
        <v>8707</v>
      </c>
      <c r="B247" s="39"/>
      <c r="C247" s="496"/>
      <c r="D247" s="39"/>
      <c r="E247" s="496">
        <f>VLOOKUP(F247,[13]abbr_btch2lot2!A:B,2,FALSE)</f>
        <v>76</v>
      </c>
      <c r="F247" s="39" t="s">
        <v>7712</v>
      </c>
      <c r="G247" s="39" t="s">
        <v>2193</v>
      </c>
      <c r="H247" s="40" t="s">
        <v>2228</v>
      </c>
      <c r="I247" s="76">
        <v>5</v>
      </c>
      <c r="J247" s="39"/>
      <c r="K247" s="39" t="s">
        <v>2195</v>
      </c>
      <c r="L247" s="504">
        <v>77</v>
      </c>
      <c r="M247" s="521" t="s">
        <v>8708</v>
      </c>
      <c r="N247" s="39" t="s">
        <v>8598</v>
      </c>
    </row>
    <row r="248" spans="1:14" hidden="1">
      <c r="A248" s="39" t="s">
        <v>8707</v>
      </c>
      <c r="B248" s="39"/>
      <c r="C248" s="496" t="s">
        <v>2570</v>
      </c>
      <c r="D248" s="39" t="s">
        <v>2570</v>
      </c>
      <c r="E248" s="496">
        <f>VLOOKUP(F248,[13]abbr_btch2lot2!A:B,2,FALSE)</f>
        <v>77</v>
      </c>
      <c r="F248" s="39" t="s">
        <v>7714</v>
      </c>
      <c r="G248" s="39" t="s">
        <v>2193</v>
      </c>
      <c r="H248" s="40" t="s">
        <v>2228</v>
      </c>
      <c r="I248" s="76">
        <v>4</v>
      </c>
      <c r="J248" s="39"/>
      <c r="K248" s="39" t="s">
        <v>2195</v>
      </c>
      <c r="L248" s="504">
        <v>78</v>
      </c>
      <c r="M248" s="521" t="s">
        <v>8708</v>
      </c>
      <c r="N248" s="39" t="s">
        <v>8599</v>
      </c>
    </row>
    <row r="249" spans="1:14" hidden="1">
      <c r="A249" s="39" t="s">
        <v>8707</v>
      </c>
      <c r="B249" s="39"/>
      <c r="C249" s="496" t="s">
        <v>2573</v>
      </c>
      <c r="D249" s="39" t="s">
        <v>2573</v>
      </c>
      <c r="E249" s="496">
        <f>VLOOKUP(F249,[13]abbr_btch2lot2!A:B,2,FALSE)</f>
        <v>78</v>
      </c>
      <c r="F249" s="39" t="s">
        <v>7716</v>
      </c>
      <c r="G249" s="39" t="s">
        <v>2193</v>
      </c>
      <c r="H249" s="40" t="s">
        <v>2455</v>
      </c>
      <c r="I249" s="76">
        <v>7</v>
      </c>
      <c r="J249" s="39"/>
      <c r="K249" s="39" t="s">
        <v>2195</v>
      </c>
      <c r="L249" s="504">
        <v>79</v>
      </c>
      <c r="M249" s="521" t="s">
        <v>8708</v>
      </c>
      <c r="N249" s="39" t="s">
        <v>8600</v>
      </c>
    </row>
    <row r="250" spans="1:14" hidden="1">
      <c r="A250" s="39" t="s">
        <v>8707</v>
      </c>
      <c r="B250" s="39"/>
      <c r="C250" s="496" t="s">
        <v>2576</v>
      </c>
      <c r="D250" s="39" t="s">
        <v>2576</v>
      </c>
      <c r="E250" s="496">
        <f>VLOOKUP(F250,[13]abbr_btch2lot2!A:B,2,FALSE)</f>
        <v>79</v>
      </c>
      <c r="F250" s="39" t="s">
        <v>7718</v>
      </c>
      <c r="G250" s="39" t="s">
        <v>2193</v>
      </c>
      <c r="H250" s="40" t="s">
        <v>2228</v>
      </c>
      <c r="I250" s="76">
        <v>4</v>
      </c>
      <c r="J250" s="39"/>
      <c r="K250" s="39" t="s">
        <v>2195</v>
      </c>
      <c r="L250" s="504">
        <v>80</v>
      </c>
      <c r="M250" s="521" t="s">
        <v>8708</v>
      </c>
      <c r="N250" s="39" t="s">
        <v>8601</v>
      </c>
    </row>
    <row r="251" spans="1:14" hidden="1">
      <c r="A251" s="39" t="s">
        <v>8707</v>
      </c>
      <c r="B251" s="39"/>
      <c r="C251" s="496" t="s">
        <v>2579</v>
      </c>
      <c r="D251" s="39" t="s">
        <v>2579</v>
      </c>
      <c r="E251" s="496">
        <f>VLOOKUP(F251,[13]abbr_btch2lot2!A:B,2,FALSE)</f>
        <v>80</v>
      </c>
      <c r="F251" s="39" t="s">
        <v>7720</v>
      </c>
      <c r="G251" s="39" t="s">
        <v>2193</v>
      </c>
      <c r="H251" s="40" t="s">
        <v>2455</v>
      </c>
      <c r="I251" s="76">
        <v>9</v>
      </c>
      <c r="J251" s="39"/>
      <c r="K251" s="39" t="s">
        <v>2195</v>
      </c>
      <c r="L251" s="504">
        <v>81</v>
      </c>
      <c r="M251" s="521" t="s">
        <v>8708</v>
      </c>
      <c r="N251" s="39" t="s">
        <v>8602</v>
      </c>
    </row>
    <row r="252" spans="1:14" hidden="1">
      <c r="A252" s="39" t="s">
        <v>8707</v>
      </c>
      <c r="B252" s="39"/>
      <c r="C252" s="496" t="s">
        <v>7721</v>
      </c>
      <c r="D252" s="39" t="s">
        <v>7721</v>
      </c>
      <c r="E252" s="496">
        <f>VLOOKUP(F252,[13]abbr_btch2lot2!A:B,2,FALSE)</f>
        <v>81</v>
      </c>
      <c r="F252" s="39" t="s">
        <v>7722</v>
      </c>
      <c r="G252" s="39" t="s">
        <v>2193</v>
      </c>
      <c r="H252" s="40" t="s">
        <v>2228</v>
      </c>
      <c r="I252" s="76">
        <v>3</v>
      </c>
      <c r="J252" s="39"/>
      <c r="K252" s="39" t="s">
        <v>2195</v>
      </c>
      <c r="L252" s="504">
        <v>82</v>
      </c>
      <c r="M252" s="521" t="s">
        <v>8708</v>
      </c>
      <c r="N252" s="39" t="s">
        <v>8603</v>
      </c>
    </row>
    <row r="253" spans="1:14" hidden="1">
      <c r="A253" s="39" t="s">
        <v>8707</v>
      </c>
      <c r="B253" s="39"/>
      <c r="C253" s="496" t="s">
        <v>7724</v>
      </c>
      <c r="D253" s="39" t="s">
        <v>7724</v>
      </c>
      <c r="E253" s="496">
        <f>VLOOKUP(F253,[13]abbr_btch2lot2!A:B,2,FALSE)</f>
        <v>82</v>
      </c>
      <c r="F253" s="39" t="s">
        <v>7725</v>
      </c>
      <c r="G253" s="39" t="s">
        <v>2193</v>
      </c>
      <c r="H253" s="40" t="s">
        <v>2228</v>
      </c>
      <c r="I253" s="76">
        <v>5</v>
      </c>
      <c r="J253" s="39"/>
      <c r="K253" s="39" t="s">
        <v>2195</v>
      </c>
      <c r="L253" s="504">
        <v>83</v>
      </c>
      <c r="M253" s="521" t="s">
        <v>8708</v>
      </c>
      <c r="N253" s="39" t="s">
        <v>8604</v>
      </c>
    </row>
    <row r="254" spans="1:14" hidden="1">
      <c r="A254" s="39" t="s">
        <v>8707</v>
      </c>
      <c r="B254" s="39"/>
      <c r="C254" s="496"/>
      <c r="D254" s="39"/>
      <c r="E254" s="496">
        <f>VLOOKUP(F254,[13]abbr_btch2lot2!A:B,2,FALSE)</f>
        <v>83</v>
      </c>
      <c r="F254" s="39" t="s">
        <v>7727</v>
      </c>
      <c r="G254" s="39" t="s">
        <v>2193</v>
      </c>
      <c r="H254" s="40" t="s">
        <v>2455</v>
      </c>
      <c r="I254" s="76">
        <v>7</v>
      </c>
      <c r="J254" s="39"/>
      <c r="K254" s="39" t="s">
        <v>2195</v>
      </c>
      <c r="L254" s="504">
        <v>84</v>
      </c>
      <c r="M254" s="521" t="s">
        <v>8708</v>
      </c>
      <c r="N254" s="39" t="s">
        <v>8605</v>
      </c>
    </row>
    <row r="255" spans="1:14" hidden="1">
      <c r="A255" s="39" t="s">
        <v>8707</v>
      </c>
      <c r="B255" s="39"/>
      <c r="C255" s="496" t="s">
        <v>7729</v>
      </c>
      <c r="D255" s="39" t="s">
        <v>7729</v>
      </c>
      <c r="E255" s="496">
        <f>VLOOKUP(F255,[13]abbr_btch2lot2!A:B,2,FALSE)</f>
        <v>84</v>
      </c>
      <c r="F255" s="39" t="s">
        <v>7730</v>
      </c>
      <c r="G255" s="39" t="s">
        <v>2193</v>
      </c>
      <c r="H255" s="40" t="s">
        <v>2228</v>
      </c>
      <c r="I255" s="76">
        <v>1</v>
      </c>
      <c r="J255" s="39"/>
      <c r="K255" s="39" t="s">
        <v>2195</v>
      </c>
      <c r="L255" s="504">
        <v>85</v>
      </c>
      <c r="M255" s="521" t="s">
        <v>8708</v>
      </c>
      <c r="N255" s="39" t="s">
        <v>8606</v>
      </c>
    </row>
    <row r="256" spans="1:14" hidden="1">
      <c r="A256" s="39" t="s">
        <v>8707</v>
      </c>
      <c r="B256" s="39"/>
      <c r="C256" s="496" t="s">
        <v>7732</v>
      </c>
      <c r="D256" s="39" t="s">
        <v>7732</v>
      </c>
      <c r="E256" s="496">
        <f>VLOOKUP(F256,[13]abbr_btch2lot2!A:B,2,FALSE)</f>
        <v>85</v>
      </c>
      <c r="F256" s="39" t="s">
        <v>7733</v>
      </c>
      <c r="G256" s="39" t="s">
        <v>2193</v>
      </c>
      <c r="H256" s="40" t="s">
        <v>2228</v>
      </c>
      <c r="I256" s="76">
        <v>3</v>
      </c>
      <c r="J256" s="39"/>
      <c r="K256" s="39" t="s">
        <v>2195</v>
      </c>
      <c r="L256" s="504">
        <v>86</v>
      </c>
      <c r="M256" s="521" t="s">
        <v>8708</v>
      </c>
      <c r="N256" s="39" t="s">
        <v>8607</v>
      </c>
    </row>
    <row r="257" spans="1:14" hidden="1">
      <c r="A257" s="39" t="s">
        <v>8707</v>
      </c>
      <c r="B257" s="39"/>
      <c r="C257" s="496" t="s">
        <v>7735</v>
      </c>
      <c r="D257" s="39" t="s">
        <v>7735</v>
      </c>
      <c r="E257" s="496">
        <f>VLOOKUP(F257,[13]abbr_btch2lot2!A:B,2,FALSE)</f>
        <v>86</v>
      </c>
      <c r="F257" s="39" t="s">
        <v>7736</v>
      </c>
      <c r="G257" s="39" t="s">
        <v>2193</v>
      </c>
      <c r="H257" s="40" t="s">
        <v>2455</v>
      </c>
      <c r="I257" s="76">
        <v>6</v>
      </c>
      <c r="J257" s="39"/>
      <c r="K257" s="39" t="s">
        <v>2195</v>
      </c>
      <c r="L257" s="504">
        <v>87</v>
      </c>
      <c r="M257" s="521" t="s">
        <v>8708</v>
      </c>
      <c r="N257" s="39" t="s">
        <v>8608</v>
      </c>
    </row>
    <row r="258" spans="1:14" hidden="1">
      <c r="A258" s="39" t="s">
        <v>8707</v>
      </c>
      <c r="B258" s="39"/>
      <c r="C258" s="496"/>
      <c r="D258" s="39"/>
      <c r="E258" s="496">
        <f>VLOOKUP(F258,[13]abbr_btch2lot2!A:B,2,FALSE)</f>
        <v>87</v>
      </c>
      <c r="F258" s="39" t="s">
        <v>7738</v>
      </c>
      <c r="G258" s="39" t="s">
        <v>2193</v>
      </c>
      <c r="H258" s="40" t="s">
        <v>2228</v>
      </c>
      <c r="I258" s="76">
        <v>3</v>
      </c>
      <c r="J258" s="39"/>
      <c r="K258" s="39" t="s">
        <v>2195</v>
      </c>
      <c r="L258" s="504">
        <v>88</v>
      </c>
      <c r="M258" s="521" t="s">
        <v>8708</v>
      </c>
      <c r="N258" s="39" t="s">
        <v>8609</v>
      </c>
    </row>
    <row r="259" spans="1:14" hidden="1">
      <c r="A259" s="39" t="s">
        <v>8707</v>
      </c>
      <c r="B259" s="39"/>
      <c r="C259" s="496"/>
      <c r="D259" s="39"/>
      <c r="E259" s="496">
        <f>VLOOKUP(F259,[13]abbr_btch2lot2!A:B,2,FALSE)</f>
        <v>88</v>
      </c>
      <c r="F259" s="39" t="s">
        <v>7740</v>
      </c>
      <c r="G259" s="39" t="s">
        <v>2193</v>
      </c>
      <c r="H259" s="40" t="s">
        <v>2228</v>
      </c>
      <c r="I259" s="76">
        <v>5</v>
      </c>
      <c r="J259" s="39"/>
      <c r="K259" s="39" t="s">
        <v>2195</v>
      </c>
      <c r="L259" s="504">
        <v>89</v>
      </c>
      <c r="M259" s="521" t="s">
        <v>8708</v>
      </c>
      <c r="N259" s="39" t="s">
        <v>8610</v>
      </c>
    </row>
    <row r="260" spans="1:14" hidden="1">
      <c r="A260" s="39" t="s">
        <v>8707</v>
      </c>
      <c r="B260" s="39"/>
      <c r="C260" s="496" t="s">
        <v>7742</v>
      </c>
      <c r="D260" s="39" t="s">
        <v>7742</v>
      </c>
      <c r="E260" s="496">
        <f>VLOOKUP(F260,[13]abbr_btch2lot2!A:B,2,FALSE)</f>
        <v>89</v>
      </c>
      <c r="F260" s="39" t="s">
        <v>7743</v>
      </c>
      <c r="G260" s="39" t="s">
        <v>2193</v>
      </c>
      <c r="H260" s="40" t="s">
        <v>2228</v>
      </c>
      <c r="I260" s="76">
        <v>4</v>
      </c>
      <c r="J260" s="39"/>
      <c r="K260" s="39" t="s">
        <v>2195</v>
      </c>
      <c r="L260" s="504">
        <v>90</v>
      </c>
      <c r="M260" s="521" t="s">
        <v>8708</v>
      </c>
      <c r="N260" s="39" t="s">
        <v>8611</v>
      </c>
    </row>
    <row r="261" spans="1:14" hidden="1">
      <c r="A261" s="39" t="s">
        <v>8707</v>
      </c>
      <c r="B261" s="39"/>
      <c r="C261" s="496" t="s">
        <v>7745</v>
      </c>
      <c r="D261" s="39" t="s">
        <v>7745</v>
      </c>
      <c r="E261" s="496">
        <f>VLOOKUP(F261,[13]abbr_btch2lot2!A:B,2,FALSE)</f>
        <v>90</v>
      </c>
      <c r="F261" s="39" t="s">
        <v>7746</v>
      </c>
      <c r="G261" s="39" t="s">
        <v>2193</v>
      </c>
      <c r="H261" s="40" t="s">
        <v>2455</v>
      </c>
      <c r="I261" s="76">
        <v>7</v>
      </c>
      <c r="J261" s="39"/>
      <c r="K261" s="39" t="s">
        <v>2195</v>
      </c>
      <c r="L261" s="504">
        <v>91</v>
      </c>
      <c r="M261" s="521" t="s">
        <v>8708</v>
      </c>
      <c r="N261" s="39" t="s">
        <v>8612</v>
      </c>
    </row>
    <row r="262" spans="1:14" hidden="1">
      <c r="A262" s="39" t="s">
        <v>8707</v>
      </c>
      <c r="B262" s="39"/>
      <c r="C262" s="496" t="s">
        <v>7748</v>
      </c>
      <c r="D262" s="39" t="s">
        <v>7748</v>
      </c>
      <c r="E262" s="496">
        <f>VLOOKUP(F262,[13]abbr_btch2lot2!A:B,2,FALSE)</f>
        <v>91</v>
      </c>
      <c r="F262" s="39" t="s">
        <v>7749</v>
      </c>
      <c r="G262" s="39" t="s">
        <v>2193</v>
      </c>
      <c r="H262" s="40" t="s">
        <v>2228</v>
      </c>
      <c r="I262" s="76">
        <v>4</v>
      </c>
      <c r="J262" s="39"/>
      <c r="K262" s="39" t="s">
        <v>2195</v>
      </c>
      <c r="L262" s="504">
        <v>92</v>
      </c>
      <c r="M262" s="521" t="s">
        <v>8708</v>
      </c>
      <c r="N262" s="39" t="s">
        <v>8613</v>
      </c>
    </row>
    <row r="263" spans="1:14" hidden="1">
      <c r="A263" s="39" t="s">
        <v>8707</v>
      </c>
      <c r="B263" s="39"/>
      <c r="C263" s="496" t="s">
        <v>7751</v>
      </c>
      <c r="D263" s="39" t="s">
        <v>7751</v>
      </c>
      <c r="E263" s="496">
        <f>VLOOKUP(F263,[13]abbr_btch2lot2!A:B,2,FALSE)</f>
        <v>92</v>
      </c>
      <c r="F263" s="39" t="s">
        <v>7752</v>
      </c>
      <c r="G263" s="39" t="s">
        <v>2193</v>
      </c>
      <c r="H263" s="40" t="s">
        <v>2455</v>
      </c>
      <c r="I263" s="76">
        <v>9</v>
      </c>
      <c r="J263" s="39"/>
      <c r="K263" s="39" t="s">
        <v>2195</v>
      </c>
      <c r="L263" s="504">
        <v>93</v>
      </c>
      <c r="M263" s="521" t="s">
        <v>8708</v>
      </c>
      <c r="N263" s="39" t="s">
        <v>8614</v>
      </c>
    </row>
    <row r="264" spans="1:14" hidden="1">
      <c r="A264" s="39" t="s">
        <v>8707</v>
      </c>
      <c r="B264" s="39"/>
      <c r="C264" s="496" t="s">
        <v>7754</v>
      </c>
      <c r="D264" s="39" t="s">
        <v>7754</v>
      </c>
      <c r="E264" s="496">
        <f>VLOOKUP(F264,[13]abbr_btch2lot2!A:B,2,FALSE)</f>
        <v>93</v>
      </c>
      <c r="F264" s="39" t="s">
        <v>7755</v>
      </c>
      <c r="G264" s="39" t="s">
        <v>2215</v>
      </c>
      <c r="H264" s="40" t="s">
        <v>2228</v>
      </c>
      <c r="I264" s="76">
        <v>3</v>
      </c>
      <c r="J264" s="39"/>
      <c r="K264" s="39" t="s">
        <v>2195</v>
      </c>
      <c r="L264" s="504">
        <v>94</v>
      </c>
      <c r="M264" s="521" t="s">
        <v>8708</v>
      </c>
      <c r="N264" s="39" t="s">
        <v>8615</v>
      </c>
    </row>
    <row r="265" spans="1:14" hidden="1">
      <c r="A265" s="39" t="s">
        <v>8707</v>
      </c>
      <c r="B265" s="39"/>
      <c r="C265" s="496" t="s">
        <v>7757</v>
      </c>
      <c r="D265" s="39" t="s">
        <v>7757</v>
      </c>
      <c r="E265" s="496">
        <f>VLOOKUP(F265,[13]abbr_btch2lot2!A:B,2,FALSE)</f>
        <v>94</v>
      </c>
      <c r="F265" s="39" t="s">
        <v>7758</v>
      </c>
      <c r="G265" s="39" t="s">
        <v>2215</v>
      </c>
      <c r="H265" s="40" t="s">
        <v>2228</v>
      </c>
      <c r="I265" s="76">
        <v>5</v>
      </c>
      <c r="J265" s="39"/>
      <c r="K265" s="39" t="s">
        <v>2195</v>
      </c>
      <c r="L265" s="504">
        <v>95</v>
      </c>
      <c r="M265" s="521" t="s">
        <v>8708</v>
      </c>
      <c r="N265" s="39" t="s">
        <v>8616</v>
      </c>
    </row>
    <row r="266" spans="1:14" hidden="1">
      <c r="A266" s="39" t="s">
        <v>8707</v>
      </c>
      <c r="B266" s="39"/>
      <c r="C266" s="496"/>
      <c r="D266" s="39"/>
      <c r="E266" s="496">
        <f>VLOOKUP(F266,[13]abbr_btch2lot2!A:B,2,FALSE)</f>
        <v>95</v>
      </c>
      <c r="F266" s="39" t="s">
        <v>7760</v>
      </c>
      <c r="G266" s="39" t="s">
        <v>2215</v>
      </c>
      <c r="H266" s="40" t="s">
        <v>2455</v>
      </c>
      <c r="I266" s="76">
        <v>7</v>
      </c>
      <c r="J266" s="39"/>
      <c r="K266" s="39" t="s">
        <v>2195</v>
      </c>
      <c r="L266" s="504">
        <v>96</v>
      </c>
      <c r="M266" s="521" t="s">
        <v>8708</v>
      </c>
      <c r="N266" s="39" t="s">
        <v>8617</v>
      </c>
    </row>
    <row r="267" spans="1:14" hidden="1">
      <c r="A267" s="39" t="s">
        <v>8707</v>
      </c>
      <c r="B267" s="39"/>
      <c r="C267" s="496" t="s">
        <v>7762</v>
      </c>
      <c r="D267" s="39" t="s">
        <v>7762</v>
      </c>
      <c r="E267" s="496">
        <f>VLOOKUP(F267,[13]abbr_btch2lot2!A:B,2,FALSE)</f>
        <v>96</v>
      </c>
      <c r="F267" s="39" t="s">
        <v>7763</v>
      </c>
      <c r="G267" s="39" t="s">
        <v>2215</v>
      </c>
      <c r="H267" s="40" t="s">
        <v>2228</v>
      </c>
      <c r="I267" s="76">
        <v>1</v>
      </c>
      <c r="J267" s="39"/>
      <c r="K267" s="39" t="s">
        <v>2195</v>
      </c>
      <c r="L267" s="504">
        <v>97</v>
      </c>
      <c r="M267" s="521" t="s">
        <v>8708</v>
      </c>
      <c r="N267" s="39" t="s">
        <v>8618</v>
      </c>
    </row>
    <row r="268" spans="1:14" hidden="1">
      <c r="A268" s="39" t="s">
        <v>8707</v>
      </c>
      <c r="B268" s="39"/>
      <c r="C268" s="496" t="s">
        <v>7765</v>
      </c>
      <c r="D268" s="39" t="s">
        <v>7765</v>
      </c>
      <c r="E268" s="496">
        <f>VLOOKUP(F268,[13]abbr_btch2lot2!A:B,2,FALSE)</f>
        <v>97</v>
      </c>
      <c r="F268" s="39" t="s">
        <v>7766</v>
      </c>
      <c r="G268" s="39" t="s">
        <v>2215</v>
      </c>
      <c r="H268" s="40" t="s">
        <v>2228</v>
      </c>
      <c r="I268" s="76">
        <v>3</v>
      </c>
      <c r="J268" s="39"/>
      <c r="K268" s="39" t="s">
        <v>2195</v>
      </c>
      <c r="L268" s="504">
        <v>98</v>
      </c>
      <c r="M268" s="521" t="s">
        <v>8708</v>
      </c>
      <c r="N268" s="39" t="s">
        <v>8619</v>
      </c>
    </row>
    <row r="269" spans="1:14" hidden="1">
      <c r="A269" s="39" t="s">
        <v>8707</v>
      </c>
      <c r="B269" s="39"/>
      <c r="C269" s="496" t="s">
        <v>7768</v>
      </c>
      <c r="D269" s="39" t="s">
        <v>7768</v>
      </c>
      <c r="E269" s="496">
        <f>VLOOKUP(F269,[13]abbr_btch2lot2!A:B,2,FALSE)</f>
        <v>98</v>
      </c>
      <c r="F269" s="39" t="s">
        <v>7769</v>
      </c>
      <c r="G269" s="39" t="s">
        <v>2215</v>
      </c>
      <c r="H269" s="40" t="s">
        <v>2455</v>
      </c>
      <c r="I269" s="76">
        <v>6</v>
      </c>
      <c r="J269" s="39"/>
      <c r="K269" s="39" t="s">
        <v>2195</v>
      </c>
      <c r="L269" s="504">
        <v>99</v>
      </c>
      <c r="M269" s="521" t="s">
        <v>8708</v>
      </c>
      <c r="N269" s="39" t="s">
        <v>8620</v>
      </c>
    </row>
    <row r="270" spans="1:14" hidden="1">
      <c r="A270" s="39" t="s">
        <v>8707</v>
      </c>
      <c r="B270" s="39"/>
      <c r="C270" s="496"/>
      <c r="D270" s="39"/>
      <c r="E270" s="496">
        <f>VLOOKUP(F270,[13]abbr_btch2lot2!A:B,2,FALSE)</f>
        <v>99</v>
      </c>
      <c r="F270" s="39" t="s">
        <v>7771</v>
      </c>
      <c r="G270" s="39" t="s">
        <v>2215</v>
      </c>
      <c r="H270" s="40" t="s">
        <v>2228</v>
      </c>
      <c r="I270" s="76">
        <v>3</v>
      </c>
      <c r="J270" s="39"/>
      <c r="K270" s="39" t="s">
        <v>2195</v>
      </c>
      <c r="L270" s="504">
        <v>100</v>
      </c>
      <c r="M270" s="521" t="s">
        <v>8708</v>
      </c>
      <c r="N270" s="39" t="s">
        <v>8621</v>
      </c>
    </row>
    <row r="271" spans="1:14" hidden="1">
      <c r="A271" s="39" t="s">
        <v>8707</v>
      </c>
      <c r="B271" s="39"/>
      <c r="C271" s="496"/>
      <c r="D271" s="39"/>
      <c r="E271" s="496">
        <f>VLOOKUP(F271,[13]abbr_btch2lot2!A:B,2,FALSE)</f>
        <v>100</v>
      </c>
      <c r="F271" s="39" t="s">
        <v>7773</v>
      </c>
      <c r="G271" s="39" t="s">
        <v>2215</v>
      </c>
      <c r="H271" s="40" t="s">
        <v>2228</v>
      </c>
      <c r="I271" s="76">
        <v>5</v>
      </c>
      <c r="J271" s="39"/>
      <c r="K271" s="39" t="s">
        <v>2195</v>
      </c>
      <c r="L271" s="504">
        <v>101</v>
      </c>
      <c r="M271" s="521" t="s">
        <v>8708</v>
      </c>
      <c r="N271" s="39" t="s">
        <v>8622</v>
      </c>
    </row>
    <row r="272" spans="1:14" hidden="1">
      <c r="A272" s="39" t="s">
        <v>8707</v>
      </c>
      <c r="B272" s="39"/>
      <c r="C272" s="496" t="s">
        <v>7775</v>
      </c>
      <c r="D272" s="39" t="s">
        <v>7775</v>
      </c>
      <c r="E272" s="496">
        <f>VLOOKUP(F272,[13]abbr_btch2lot2!A:B,2,FALSE)</f>
        <v>101</v>
      </c>
      <c r="F272" s="39" t="s">
        <v>7776</v>
      </c>
      <c r="G272" s="39" t="s">
        <v>2215</v>
      </c>
      <c r="H272" s="40" t="s">
        <v>2228</v>
      </c>
      <c r="I272" s="76">
        <v>4</v>
      </c>
      <c r="J272" s="39"/>
      <c r="K272" s="39" t="s">
        <v>2195</v>
      </c>
      <c r="L272" s="504">
        <v>102</v>
      </c>
      <c r="M272" s="521" t="s">
        <v>8708</v>
      </c>
      <c r="N272" s="39" t="s">
        <v>8623</v>
      </c>
    </row>
    <row r="273" spans="1:14" hidden="1">
      <c r="A273" s="39" t="s">
        <v>8707</v>
      </c>
      <c r="B273" s="39"/>
      <c r="C273" s="496" t="s">
        <v>7778</v>
      </c>
      <c r="D273" s="39" t="s">
        <v>7778</v>
      </c>
      <c r="E273" s="496">
        <f>VLOOKUP(F273,[13]abbr_btch2lot2!A:B,2,FALSE)</f>
        <v>102</v>
      </c>
      <c r="F273" s="39" t="s">
        <v>7779</v>
      </c>
      <c r="G273" s="39" t="s">
        <v>2215</v>
      </c>
      <c r="H273" s="40" t="s">
        <v>2455</v>
      </c>
      <c r="I273" s="76">
        <v>7</v>
      </c>
      <c r="J273" s="39"/>
      <c r="K273" s="39" t="s">
        <v>2195</v>
      </c>
      <c r="L273" s="504">
        <v>103</v>
      </c>
      <c r="M273" s="521" t="s">
        <v>8708</v>
      </c>
      <c r="N273" s="39" t="s">
        <v>8624</v>
      </c>
    </row>
    <row r="274" spans="1:14" hidden="1">
      <c r="A274" s="39" t="s">
        <v>8707</v>
      </c>
      <c r="B274" s="39"/>
      <c r="C274" s="496" t="s">
        <v>7781</v>
      </c>
      <c r="D274" s="39" t="s">
        <v>7781</v>
      </c>
      <c r="E274" s="496">
        <f>VLOOKUP(F274,[13]abbr_btch2lot2!A:B,2,FALSE)</f>
        <v>103</v>
      </c>
      <c r="F274" s="39" t="s">
        <v>7782</v>
      </c>
      <c r="G274" s="39" t="s">
        <v>2215</v>
      </c>
      <c r="H274" s="40" t="s">
        <v>2228</v>
      </c>
      <c r="I274" s="76">
        <v>4</v>
      </c>
      <c r="J274" s="39"/>
      <c r="K274" s="39" t="s">
        <v>2195</v>
      </c>
      <c r="L274" s="504">
        <v>104</v>
      </c>
      <c r="M274" s="521" t="s">
        <v>8708</v>
      </c>
      <c r="N274" s="39" t="s">
        <v>8625</v>
      </c>
    </row>
    <row r="275" spans="1:14" hidden="1">
      <c r="A275" s="39" t="s">
        <v>8707</v>
      </c>
      <c r="B275" s="39"/>
      <c r="C275" s="496" t="s">
        <v>7784</v>
      </c>
      <c r="D275" s="39" t="s">
        <v>7784</v>
      </c>
      <c r="E275" s="496">
        <f>VLOOKUP(F275,[13]abbr_btch2lot2!A:B,2,FALSE)</f>
        <v>104</v>
      </c>
      <c r="F275" s="39" t="s">
        <v>7785</v>
      </c>
      <c r="G275" s="39" t="s">
        <v>2215</v>
      </c>
      <c r="H275" s="40" t="s">
        <v>2455</v>
      </c>
      <c r="I275" s="76">
        <v>9</v>
      </c>
      <c r="J275" s="39"/>
      <c r="K275" s="39" t="s">
        <v>2195</v>
      </c>
      <c r="L275" s="504">
        <v>105</v>
      </c>
      <c r="M275" s="521" t="s">
        <v>8708</v>
      </c>
      <c r="N275" s="39" t="s">
        <v>8626</v>
      </c>
    </row>
    <row r="276" spans="1:14" hidden="1">
      <c r="A276" s="39" t="s">
        <v>8707</v>
      </c>
      <c r="B276" s="39"/>
      <c r="C276" s="496" t="s">
        <v>7787</v>
      </c>
      <c r="D276" s="39" t="s">
        <v>7787</v>
      </c>
      <c r="E276" s="496">
        <f>VLOOKUP(F276,[13]abbr_btch2lot2!A:B,2,FALSE)</f>
        <v>105</v>
      </c>
      <c r="F276" s="39" t="s">
        <v>7788</v>
      </c>
      <c r="G276" s="39" t="s">
        <v>2215</v>
      </c>
      <c r="H276" s="40" t="s">
        <v>2228</v>
      </c>
      <c r="I276" s="76">
        <v>3</v>
      </c>
      <c r="J276" s="39"/>
      <c r="K276" s="39" t="s">
        <v>2195</v>
      </c>
      <c r="L276" s="504">
        <v>106</v>
      </c>
      <c r="M276" s="521" t="s">
        <v>8708</v>
      </c>
      <c r="N276" s="39" t="s">
        <v>8627</v>
      </c>
    </row>
    <row r="277" spans="1:14" hidden="1">
      <c r="A277" s="39" t="s">
        <v>8707</v>
      </c>
      <c r="B277" s="39"/>
      <c r="C277" s="496" t="s">
        <v>7790</v>
      </c>
      <c r="D277" s="39" t="s">
        <v>7790</v>
      </c>
      <c r="E277" s="496">
        <f>VLOOKUP(F277,[13]abbr_btch2lot2!A:B,2,FALSE)</f>
        <v>106</v>
      </c>
      <c r="F277" s="39" t="s">
        <v>7791</v>
      </c>
      <c r="G277" s="39" t="s">
        <v>2215</v>
      </c>
      <c r="H277" s="40" t="s">
        <v>2228</v>
      </c>
      <c r="I277" s="76">
        <v>5</v>
      </c>
      <c r="J277" s="39"/>
      <c r="K277" s="39" t="s">
        <v>2195</v>
      </c>
      <c r="L277" s="504">
        <v>107</v>
      </c>
      <c r="M277" s="521" t="s">
        <v>8708</v>
      </c>
      <c r="N277" s="39" t="s">
        <v>8628</v>
      </c>
    </row>
    <row r="278" spans="1:14" hidden="1">
      <c r="A278" s="39" t="s">
        <v>8707</v>
      </c>
      <c r="B278" s="39"/>
      <c r="C278" s="496"/>
      <c r="D278" s="39"/>
      <c r="E278" s="496">
        <f>VLOOKUP(F278,[13]abbr_btch2lot2!A:B,2,FALSE)</f>
        <v>107</v>
      </c>
      <c r="F278" s="39" t="s">
        <v>7793</v>
      </c>
      <c r="G278" s="39" t="s">
        <v>2215</v>
      </c>
      <c r="H278" s="40" t="s">
        <v>2455</v>
      </c>
      <c r="I278" s="76">
        <v>7</v>
      </c>
      <c r="J278" s="39"/>
      <c r="K278" s="39" t="s">
        <v>2195</v>
      </c>
      <c r="L278" s="504">
        <v>108</v>
      </c>
      <c r="M278" s="521" t="s">
        <v>8708</v>
      </c>
      <c r="N278" s="39" t="s">
        <v>8629</v>
      </c>
    </row>
    <row r="279" spans="1:14" hidden="1">
      <c r="A279" s="39" t="s">
        <v>8707</v>
      </c>
      <c r="B279" s="39"/>
      <c r="C279" s="496" t="s">
        <v>7795</v>
      </c>
      <c r="D279" s="39" t="s">
        <v>7795</v>
      </c>
      <c r="E279" s="496">
        <f>VLOOKUP(F279,[13]abbr_btch2lot2!A:B,2,FALSE)</f>
        <v>108</v>
      </c>
      <c r="F279" s="39" t="s">
        <v>7796</v>
      </c>
      <c r="G279" s="39" t="s">
        <v>2215</v>
      </c>
      <c r="H279" s="40" t="s">
        <v>2228</v>
      </c>
      <c r="I279" s="76">
        <v>1</v>
      </c>
      <c r="J279" s="39"/>
      <c r="K279" s="39" t="s">
        <v>2195</v>
      </c>
      <c r="L279" s="504">
        <v>109</v>
      </c>
      <c r="M279" s="521" t="s">
        <v>8708</v>
      </c>
      <c r="N279" s="39" t="s">
        <v>8630</v>
      </c>
    </row>
    <row r="280" spans="1:14" hidden="1">
      <c r="A280" s="39" t="s">
        <v>8707</v>
      </c>
      <c r="B280" s="39"/>
      <c r="C280" s="496" t="s">
        <v>7798</v>
      </c>
      <c r="D280" s="39" t="s">
        <v>7798</v>
      </c>
      <c r="E280" s="496">
        <f>VLOOKUP(F280,[13]abbr_btch2lot2!A:B,2,FALSE)</f>
        <v>109</v>
      </c>
      <c r="F280" s="39" t="s">
        <v>7799</v>
      </c>
      <c r="G280" s="39" t="s">
        <v>2215</v>
      </c>
      <c r="H280" s="40" t="s">
        <v>2228</v>
      </c>
      <c r="I280" s="76">
        <v>3</v>
      </c>
      <c r="J280" s="39"/>
      <c r="K280" s="39" t="s">
        <v>2195</v>
      </c>
      <c r="L280" s="504">
        <v>110</v>
      </c>
      <c r="M280" s="521" t="s">
        <v>8708</v>
      </c>
      <c r="N280" s="39" t="s">
        <v>8631</v>
      </c>
    </row>
    <row r="281" spans="1:14" hidden="1">
      <c r="A281" s="39" t="s">
        <v>8707</v>
      </c>
      <c r="B281" s="39"/>
      <c r="C281" s="496" t="s">
        <v>7801</v>
      </c>
      <c r="D281" s="39" t="s">
        <v>7801</v>
      </c>
      <c r="E281" s="496">
        <f>VLOOKUP(F281,[13]abbr_btch2lot2!A:B,2,FALSE)</f>
        <v>110</v>
      </c>
      <c r="F281" s="39" t="s">
        <v>7802</v>
      </c>
      <c r="G281" s="39" t="s">
        <v>2215</v>
      </c>
      <c r="H281" s="40" t="s">
        <v>2455</v>
      </c>
      <c r="I281" s="76">
        <v>6</v>
      </c>
      <c r="J281" s="39"/>
      <c r="K281" s="39" t="s">
        <v>2195</v>
      </c>
      <c r="L281" s="504">
        <v>111</v>
      </c>
      <c r="M281" s="521" t="s">
        <v>8708</v>
      </c>
      <c r="N281" s="39" t="s">
        <v>8632</v>
      </c>
    </row>
    <row r="282" spans="1:14" hidden="1">
      <c r="A282" s="39" t="s">
        <v>8707</v>
      </c>
      <c r="B282" s="39"/>
      <c r="C282" s="496"/>
      <c r="D282" s="39"/>
      <c r="E282" s="496">
        <f>VLOOKUP(F282,[13]abbr_btch2lot2!A:B,2,FALSE)</f>
        <v>111</v>
      </c>
      <c r="F282" s="39" t="s">
        <v>7804</v>
      </c>
      <c r="G282" s="39" t="s">
        <v>2215</v>
      </c>
      <c r="H282" s="40" t="s">
        <v>2228</v>
      </c>
      <c r="I282" s="76">
        <v>3</v>
      </c>
      <c r="J282" s="39"/>
      <c r="K282" s="39" t="s">
        <v>2195</v>
      </c>
      <c r="L282" s="504">
        <v>112</v>
      </c>
      <c r="M282" s="521" t="s">
        <v>8708</v>
      </c>
      <c r="N282" s="39" t="s">
        <v>8633</v>
      </c>
    </row>
    <row r="283" spans="1:14" hidden="1">
      <c r="A283" s="39" t="s">
        <v>8707</v>
      </c>
      <c r="B283" s="39"/>
      <c r="C283" s="496"/>
      <c r="D283" s="39"/>
      <c r="E283" s="496">
        <f>VLOOKUP(F283,[13]abbr_btch2lot2!A:B,2,FALSE)</f>
        <v>112</v>
      </c>
      <c r="F283" s="39" t="s">
        <v>7806</v>
      </c>
      <c r="G283" s="39" t="s">
        <v>2215</v>
      </c>
      <c r="H283" s="40" t="s">
        <v>2228</v>
      </c>
      <c r="I283" s="76">
        <v>5</v>
      </c>
      <c r="J283" s="39"/>
      <c r="K283" s="39" t="s">
        <v>2195</v>
      </c>
      <c r="L283" s="504">
        <v>113</v>
      </c>
      <c r="M283" s="521" t="s">
        <v>8708</v>
      </c>
      <c r="N283" s="39" t="s">
        <v>8634</v>
      </c>
    </row>
    <row r="284" spans="1:14" hidden="1">
      <c r="A284" s="39" t="s">
        <v>8707</v>
      </c>
      <c r="B284" s="39"/>
      <c r="C284" s="496" t="s">
        <v>7808</v>
      </c>
      <c r="D284" s="39" t="s">
        <v>7808</v>
      </c>
      <c r="E284" s="496">
        <f>VLOOKUP(F284,[13]abbr_btch2lot2!A:B,2,FALSE)</f>
        <v>113</v>
      </c>
      <c r="F284" s="39" t="s">
        <v>7809</v>
      </c>
      <c r="G284" s="39" t="s">
        <v>2215</v>
      </c>
      <c r="H284" s="40" t="s">
        <v>2228</v>
      </c>
      <c r="I284" s="76">
        <v>4</v>
      </c>
      <c r="J284" s="39"/>
      <c r="K284" s="39" t="s">
        <v>2195</v>
      </c>
      <c r="L284" s="504">
        <v>114</v>
      </c>
      <c r="M284" s="521" t="s">
        <v>8708</v>
      </c>
      <c r="N284" s="39" t="s">
        <v>8635</v>
      </c>
    </row>
    <row r="285" spans="1:14" hidden="1">
      <c r="A285" s="39" t="s">
        <v>8707</v>
      </c>
      <c r="B285" s="39"/>
      <c r="C285" s="496" t="s">
        <v>7811</v>
      </c>
      <c r="D285" s="39" t="s">
        <v>7811</v>
      </c>
      <c r="E285" s="496">
        <f>VLOOKUP(F285,[13]abbr_btch2lot2!A:B,2,FALSE)</f>
        <v>114</v>
      </c>
      <c r="F285" s="39" t="s">
        <v>7812</v>
      </c>
      <c r="G285" s="39" t="s">
        <v>2215</v>
      </c>
      <c r="H285" s="40" t="s">
        <v>2455</v>
      </c>
      <c r="I285" s="76">
        <v>7</v>
      </c>
      <c r="J285" s="39"/>
      <c r="K285" s="39" t="s">
        <v>2195</v>
      </c>
      <c r="L285" s="504">
        <v>115</v>
      </c>
      <c r="M285" s="521" t="s">
        <v>8708</v>
      </c>
      <c r="N285" s="39" t="s">
        <v>8636</v>
      </c>
    </row>
    <row r="286" spans="1:14" hidden="1">
      <c r="A286" s="39" t="s">
        <v>8707</v>
      </c>
      <c r="B286" s="39"/>
      <c r="C286" s="496" t="s">
        <v>7814</v>
      </c>
      <c r="D286" s="39" t="s">
        <v>7814</v>
      </c>
      <c r="E286" s="496">
        <f>VLOOKUP(F286,[13]abbr_btch2lot2!A:B,2,FALSE)</f>
        <v>115</v>
      </c>
      <c r="F286" s="39" t="s">
        <v>7815</v>
      </c>
      <c r="G286" s="39" t="s">
        <v>2215</v>
      </c>
      <c r="H286" s="40" t="s">
        <v>2228</v>
      </c>
      <c r="I286" s="76">
        <v>4</v>
      </c>
      <c r="J286" s="39"/>
      <c r="K286" s="39" t="s">
        <v>2195</v>
      </c>
      <c r="L286" s="504">
        <v>116</v>
      </c>
      <c r="M286" s="521" t="s">
        <v>8708</v>
      </c>
      <c r="N286" s="39" t="s">
        <v>8637</v>
      </c>
    </row>
    <row r="287" spans="1:14" hidden="1">
      <c r="A287" s="39" t="s">
        <v>8707</v>
      </c>
      <c r="B287" s="39"/>
      <c r="C287" s="496" t="s">
        <v>7817</v>
      </c>
      <c r="D287" s="39" t="s">
        <v>7817</v>
      </c>
      <c r="E287" s="496">
        <f>VLOOKUP(F287,[13]abbr_btch2lot2!A:B,2,FALSE)</f>
        <v>116</v>
      </c>
      <c r="F287" s="39" t="s">
        <v>7818</v>
      </c>
      <c r="G287" s="39" t="s">
        <v>2215</v>
      </c>
      <c r="H287" s="40" t="s">
        <v>2455</v>
      </c>
      <c r="I287" s="76">
        <v>9</v>
      </c>
      <c r="J287" s="39"/>
      <c r="K287" s="39" t="s">
        <v>2195</v>
      </c>
      <c r="L287" s="504">
        <v>117</v>
      </c>
      <c r="M287" s="521" t="s">
        <v>8708</v>
      </c>
      <c r="N287" s="39" t="s">
        <v>8638</v>
      </c>
    </row>
    <row r="288" spans="1:14" hidden="1">
      <c r="A288" s="39" t="s">
        <v>8707</v>
      </c>
      <c r="B288" s="39"/>
      <c r="C288" s="496" t="s">
        <v>7820</v>
      </c>
      <c r="D288" s="39" t="s">
        <v>7820</v>
      </c>
      <c r="E288" s="496">
        <f>VLOOKUP(F288,[13]abbr_btch2lot2!A:B,2,FALSE)</f>
        <v>117</v>
      </c>
      <c r="F288" s="39" t="s">
        <v>7821</v>
      </c>
      <c r="G288" s="39" t="s">
        <v>2215</v>
      </c>
      <c r="H288" s="40" t="s">
        <v>2228</v>
      </c>
      <c r="I288" s="76">
        <v>3</v>
      </c>
      <c r="J288" s="39"/>
      <c r="K288" s="39" t="s">
        <v>2195</v>
      </c>
      <c r="L288" s="504">
        <v>118</v>
      </c>
      <c r="M288" s="521" t="s">
        <v>8708</v>
      </c>
      <c r="N288" s="39" t="s">
        <v>8639</v>
      </c>
    </row>
    <row r="289" spans="1:14" hidden="1">
      <c r="A289" s="39" t="s">
        <v>8707</v>
      </c>
      <c r="B289" s="39"/>
      <c r="C289" s="496" t="s">
        <v>7823</v>
      </c>
      <c r="D289" s="39" t="s">
        <v>7823</v>
      </c>
      <c r="E289" s="496">
        <f>VLOOKUP(F289,[13]abbr_btch2lot2!A:B,2,FALSE)</f>
        <v>118</v>
      </c>
      <c r="F289" s="39" t="s">
        <v>7824</v>
      </c>
      <c r="G289" s="39" t="s">
        <v>2215</v>
      </c>
      <c r="H289" s="40" t="s">
        <v>2228</v>
      </c>
      <c r="I289" s="76">
        <v>5</v>
      </c>
      <c r="J289" s="39"/>
      <c r="K289" s="39" t="s">
        <v>2195</v>
      </c>
      <c r="L289" s="504">
        <v>119</v>
      </c>
      <c r="M289" s="521" t="s">
        <v>8708</v>
      </c>
      <c r="N289" s="39" t="s">
        <v>8640</v>
      </c>
    </row>
    <row r="290" spans="1:14" hidden="1">
      <c r="A290" s="39" t="s">
        <v>8707</v>
      </c>
      <c r="B290" s="39"/>
      <c r="C290" s="496"/>
      <c r="D290" s="39"/>
      <c r="E290" s="496">
        <f>VLOOKUP(F290,[13]abbr_btch2lot2!A:B,2,FALSE)</f>
        <v>119</v>
      </c>
      <c r="F290" s="39" t="s">
        <v>7826</v>
      </c>
      <c r="G290" s="39" t="s">
        <v>2215</v>
      </c>
      <c r="H290" s="40" t="s">
        <v>2455</v>
      </c>
      <c r="I290" s="76">
        <v>7</v>
      </c>
      <c r="J290" s="39"/>
      <c r="K290" s="39" t="s">
        <v>2195</v>
      </c>
      <c r="L290" s="504">
        <v>120</v>
      </c>
      <c r="M290" s="521" t="s">
        <v>8708</v>
      </c>
      <c r="N290" s="39" t="s">
        <v>8641</v>
      </c>
    </row>
    <row r="291" spans="1:14" hidden="1">
      <c r="A291" s="39" t="s">
        <v>8707</v>
      </c>
      <c r="B291" s="39"/>
      <c r="C291" s="496" t="s">
        <v>7828</v>
      </c>
      <c r="D291" s="39" t="s">
        <v>7828</v>
      </c>
      <c r="E291" s="496">
        <f>VLOOKUP(F291,[13]abbr_btch2lot2!A:B,2,FALSE)</f>
        <v>120</v>
      </c>
      <c r="F291" s="39" t="s">
        <v>7829</v>
      </c>
      <c r="G291" s="39" t="s">
        <v>2215</v>
      </c>
      <c r="H291" s="40" t="s">
        <v>2228</v>
      </c>
      <c r="I291" s="76">
        <v>1</v>
      </c>
      <c r="J291" s="39"/>
      <c r="K291" s="39" t="s">
        <v>2195</v>
      </c>
      <c r="L291" s="504">
        <v>121</v>
      </c>
      <c r="M291" s="521" t="s">
        <v>8708</v>
      </c>
      <c r="N291" s="39" t="s">
        <v>8642</v>
      </c>
    </row>
    <row r="292" spans="1:14" hidden="1">
      <c r="A292" s="39" t="s">
        <v>8707</v>
      </c>
      <c r="B292" s="39"/>
      <c r="C292" s="496" t="s">
        <v>7831</v>
      </c>
      <c r="D292" s="39" t="s">
        <v>7831</v>
      </c>
      <c r="E292" s="496">
        <f>VLOOKUP(F292,[13]abbr_btch2lot2!A:B,2,FALSE)</f>
        <v>121</v>
      </c>
      <c r="F292" s="39" t="s">
        <v>7832</v>
      </c>
      <c r="G292" s="39" t="s">
        <v>2215</v>
      </c>
      <c r="H292" s="40" t="s">
        <v>2228</v>
      </c>
      <c r="I292" s="76">
        <v>3</v>
      </c>
      <c r="J292" s="39"/>
      <c r="K292" s="39" t="s">
        <v>2195</v>
      </c>
      <c r="L292" s="504">
        <v>122</v>
      </c>
      <c r="M292" s="521" t="s">
        <v>8708</v>
      </c>
      <c r="N292" s="39" t="s">
        <v>8643</v>
      </c>
    </row>
    <row r="293" spans="1:14" hidden="1">
      <c r="A293" s="39" t="s">
        <v>8707</v>
      </c>
      <c r="B293" s="39"/>
      <c r="C293" s="496" t="s">
        <v>7834</v>
      </c>
      <c r="D293" s="39" t="s">
        <v>7834</v>
      </c>
      <c r="E293" s="496">
        <f>VLOOKUP(F293,[13]abbr_btch2lot2!A:B,2,FALSE)</f>
        <v>122</v>
      </c>
      <c r="F293" s="39" t="s">
        <v>7835</v>
      </c>
      <c r="G293" s="39" t="s">
        <v>2215</v>
      </c>
      <c r="H293" s="40" t="s">
        <v>2455</v>
      </c>
      <c r="I293" s="76">
        <v>6</v>
      </c>
      <c r="J293" s="39"/>
      <c r="K293" s="39" t="s">
        <v>2195</v>
      </c>
      <c r="L293" s="504">
        <v>123</v>
      </c>
      <c r="M293" s="521" t="s">
        <v>8708</v>
      </c>
      <c r="N293" s="39" t="s">
        <v>8644</v>
      </c>
    </row>
    <row r="294" spans="1:14" hidden="1">
      <c r="A294" s="39" t="s">
        <v>8707</v>
      </c>
      <c r="B294" s="39"/>
      <c r="C294" s="496"/>
      <c r="D294" s="39"/>
      <c r="E294" s="496">
        <f>VLOOKUP(F294,[13]abbr_btch2lot2!A:B,2,FALSE)</f>
        <v>123</v>
      </c>
      <c r="F294" s="39" t="s">
        <v>7837</v>
      </c>
      <c r="G294" s="39" t="s">
        <v>2215</v>
      </c>
      <c r="H294" s="40" t="s">
        <v>2228</v>
      </c>
      <c r="I294" s="76">
        <v>3</v>
      </c>
      <c r="J294" s="39"/>
      <c r="K294" s="39" t="s">
        <v>2195</v>
      </c>
      <c r="L294" s="504">
        <v>124</v>
      </c>
      <c r="M294" s="521" t="s">
        <v>8708</v>
      </c>
      <c r="N294" s="39" t="s">
        <v>8645</v>
      </c>
    </row>
    <row r="295" spans="1:14" hidden="1">
      <c r="A295" s="39" t="s">
        <v>8707</v>
      </c>
      <c r="B295" s="39"/>
      <c r="C295" s="496"/>
      <c r="D295" s="39"/>
      <c r="E295" s="496">
        <f>VLOOKUP(F295,[13]abbr_btch2lot2!A:B,2,FALSE)</f>
        <v>124</v>
      </c>
      <c r="F295" s="39" t="s">
        <v>7839</v>
      </c>
      <c r="G295" s="39" t="s">
        <v>2215</v>
      </c>
      <c r="H295" s="40" t="s">
        <v>2228</v>
      </c>
      <c r="I295" s="76">
        <v>5</v>
      </c>
      <c r="J295" s="39"/>
      <c r="K295" s="39" t="s">
        <v>2195</v>
      </c>
      <c r="L295" s="504">
        <v>125</v>
      </c>
      <c r="M295" s="521" t="s">
        <v>8708</v>
      </c>
      <c r="N295" s="39" t="s">
        <v>8646</v>
      </c>
    </row>
    <row r="296" spans="1:14" hidden="1">
      <c r="A296" s="39" t="s">
        <v>8707</v>
      </c>
      <c r="B296" s="39"/>
      <c r="C296" s="496" t="s">
        <v>7841</v>
      </c>
      <c r="D296" s="39" t="s">
        <v>7841</v>
      </c>
      <c r="E296" s="496">
        <f>VLOOKUP(F296,[13]abbr_btch2lot2!A:B,2,FALSE)</f>
        <v>125</v>
      </c>
      <c r="F296" s="39" t="s">
        <v>7842</v>
      </c>
      <c r="G296" s="39" t="s">
        <v>2215</v>
      </c>
      <c r="H296" s="40" t="s">
        <v>2228</v>
      </c>
      <c r="I296" s="76">
        <v>4</v>
      </c>
      <c r="J296" s="39"/>
      <c r="K296" s="39" t="s">
        <v>2195</v>
      </c>
      <c r="L296" s="504">
        <v>126</v>
      </c>
      <c r="M296" s="521" t="s">
        <v>8708</v>
      </c>
      <c r="N296" s="39" t="s">
        <v>8647</v>
      </c>
    </row>
    <row r="297" spans="1:14" hidden="1">
      <c r="A297" s="39" t="s">
        <v>8707</v>
      </c>
      <c r="B297" s="39"/>
      <c r="C297" s="496" t="s">
        <v>7844</v>
      </c>
      <c r="D297" s="39" t="s">
        <v>7844</v>
      </c>
      <c r="E297" s="496">
        <f>VLOOKUP(F297,[13]abbr_btch2lot2!A:B,2,FALSE)</f>
        <v>126</v>
      </c>
      <c r="F297" s="39" t="s">
        <v>7845</v>
      </c>
      <c r="G297" s="39" t="s">
        <v>2215</v>
      </c>
      <c r="H297" s="40" t="s">
        <v>2455</v>
      </c>
      <c r="I297" s="76">
        <v>7</v>
      </c>
      <c r="J297" s="39"/>
      <c r="K297" s="39" t="s">
        <v>2195</v>
      </c>
      <c r="L297" s="504">
        <v>127</v>
      </c>
      <c r="M297" s="521" t="s">
        <v>8708</v>
      </c>
      <c r="N297" s="39" t="s">
        <v>8648</v>
      </c>
    </row>
    <row r="298" spans="1:14" hidden="1">
      <c r="A298" s="39" t="s">
        <v>8707</v>
      </c>
      <c r="B298" s="39"/>
      <c r="C298" s="496" t="s">
        <v>7847</v>
      </c>
      <c r="D298" s="39" t="s">
        <v>7847</v>
      </c>
      <c r="E298" s="496">
        <f>VLOOKUP(F298,[13]abbr_btch2lot2!A:B,2,FALSE)</f>
        <v>127</v>
      </c>
      <c r="F298" s="39" t="s">
        <v>7848</v>
      </c>
      <c r="G298" s="39" t="s">
        <v>2215</v>
      </c>
      <c r="H298" s="40" t="s">
        <v>2228</v>
      </c>
      <c r="I298" s="76">
        <v>4</v>
      </c>
      <c r="J298" s="39"/>
      <c r="K298" s="39" t="s">
        <v>2195</v>
      </c>
      <c r="L298" s="504">
        <v>128</v>
      </c>
      <c r="M298" s="521" t="s">
        <v>8708</v>
      </c>
      <c r="N298" s="39" t="s">
        <v>8649</v>
      </c>
    </row>
    <row r="299" spans="1:14" hidden="1">
      <c r="A299" s="39" t="s">
        <v>8707</v>
      </c>
      <c r="B299" s="39"/>
      <c r="C299" s="496" t="s">
        <v>7850</v>
      </c>
      <c r="D299" s="39" t="s">
        <v>7850</v>
      </c>
      <c r="E299" s="496">
        <f>VLOOKUP(F299,[13]abbr_btch2lot2!A:B,2,FALSE)</f>
        <v>128</v>
      </c>
      <c r="F299" s="39" t="s">
        <v>7851</v>
      </c>
      <c r="G299" s="39" t="s">
        <v>2215</v>
      </c>
      <c r="H299" s="40" t="s">
        <v>2455</v>
      </c>
      <c r="I299" s="76">
        <v>9</v>
      </c>
      <c r="J299" s="39"/>
      <c r="K299" s="39" t="s">
        <v>2195</v>
      </c>
      <c r="L299" s="504">
        <v>129</v>
      </c>
      <c r="M299" s="521" t="s">
        <v>8708</v>
      </c>
      <c r="N299" s="39" t="s">
        <v>8650</v>
      </c>
    </row>
    <row r="300" spans="1:14" hidden="1">
      <c r="A300" s="39" t="s">
        <v>8707</v>
      </c>
      <c r="B300" s="39"/>
      <c r="C300" s="496" t="s">
        <v>75</v>
      </c>
      <c r="D300" s="39" t="s">
        <v>75</v>
      </c>
      <c r="E300" s="496">
        <f>VLOOKUP(F300,[13]abbr_btch2lot2!A:B,2,FALSE)</f>
        <v>129</v>
      </c>
      <c r="F300" s="39" t="s">
        <v>74</v>
      </c>
      <c r="G300" s="39" t="s">
        <v>2193</v>
      </c>
      <c r="H300" s="40" t="s">
        <v>2228</v>
      </c>
      <c r="I300" s="76">
        <v>5</v>
      </c>
      <c r="J300" s="39"/>
      <c r="K300" s="39" t="s">
        <v>2195</v>
      </c>
      <c r="L300" s="504">
        <v>130</v>
      </c>
      <c r="M300" s="521" t="s">
        <v>8708</v>
      </c>
      <c r="N300" s="39" t="s">
        <v>2585</v>
      </c>
    </row>
    <row r="301" spans="1:14" hidden="1">
      <c r="A301" s="39" t="s">
        <v>8707</v>
      </c>
      <c r="B301" s="39"/>
      <c r="C301" s="496" t="s">
        <v>2593</v>
      </c>
      <c r="D301" s="39" t="s">
        <v>2593</v>
      </c>
      <c r="E301" s="496">
        <f>VLOOKUP(F301,[13]abbr_btch2lot2!A:B,2,FALSE)</f>
        <v>130</v>
      </c>
      <c r="F301" s="39" t="s">
        <v>2594</v>
      </c>
      <c r="G301" s="39" t="s">
        <v>2193</v>
      </c>
      <c r="H301" s="40" t="s">
        <v>2202</v>
      </c>
      <c r="I301" s="76">
        <v>1</v>
      </c>
      <c r="J301" s="39"/>
      <c r="K301" s="39" t="s">
        <v>2195</v>
      </c>
      <c r="L301" s="504">
        <v>131</v>
      </c>
      <c r="M301" s="521" t="s">
        <v>8708</v>
      </c>
      <c r="N301" s="39" t="s">
        <v>2595</v>
      </c>
    </row>
    <row r="302" spans="1:14" hidden="1">
      <c r="A302" s="39" t="s">
        <v>8707</v>
      </c>
      <c r="B302" s="39"/>
      <c r="C302" s="496" t="s">
        <v>8651</v>
      </c>
      <c r="D302" s="39" t="s">
        <v>8651</v>
      </c>
      <c r="E302" s="496">
        <f>VLOOKUP(F302,[13]abbr_btch2lot2!A:B,2,FALSE)</f>
        <v>131</v>
      </c>
      <c r="F302" s="60" t="s">
        <v>8652</v>
      </c>
      <c r="G302" s="39" t="s">
        <v>2193</v>
      </c>
      <c r="H302" s="40" t="s">
        <v>2231</v>
      </c>
      <c r="I302" s="76" t="s">
        <v>2599</v>
      </c>
      <c r="J302" s="39"/>
      <c r="K302" s="39" t="s">
        <v>2195</v>
      </c>
      <c r="L302" s="504">
        <v>132</v>
      </c>
      <c r="M302" s="521" t="s">
        <v>8708</v>
      </c>
      <c r="N302" s="39" t="s">
        <v>8653</v>
      </c>
    </row>
    <row r="303" spans="1:14" hidden="1">
      <c r="A303" s="39" t="s">
        <v>8707</v>
      </c>
      <c r="B303" s="39"/>
      <c r="C303" s="496" t="s">
        <v>8654</v>
      </c>
      <c r="D303" s="39" t="s">
        <v>8654</v>
      </c>
      <c r="E303" s="496">
        <f>VLOOKUP(F303,[13]abbr_btch2lot2!A:B,2,FALSE)</f>
        <v>132</v>
      </c>
      <c r="F303" s="60" t="s">
        <v>8655</v>
      </c>
      <c r="G303" s="39" t="s">
        <v>2193</v>
      </c>
      <c r="H303" s="40" t="s">
        <v>2231</v>
      </c>
      <c r="I303" s="76" t="s">
        <v>2599</v>
      </c>
      <c r="J303" s="39"/>
      <c r="K303" s="39" t="s">
        <v>2195</v>
      </c>
      <c r="L303" s="504">
        <v>133</v>
      </c>
      <c r="M303" s="521" t="s">
        <v>8708</v>
      </c>
      <c r="N303" s="39" t="s">
        <v>8656</v>
      </c>
    </row>
    <row r="304" spans="1:14" hidden="1">
      <c r="A304" s="39" t="s">
        <v>8707</v>
      </c>
      <c r="B304" s="39"/>
      <c r="C304" s="496" t="s">
        <v>8657</v>
      </c>
      <c r="D304" s="39" t="s">
        <v>8657</v>
      </c>
      <c r="E304" s="496">
        <f>VLOOKUP(F304,[13]abbr_btch2lot2!A:B,2,FALSE)</f>
        <v>133</v>
      </c>
      <c r="F304" s="60" t="s">
        <v>8658</v>
      </c>
      <c r="G304" s="39" t="s">
        <v>2215</v>
      </c>
      <c r="H304" s="40" t="s">
        <v>2231</v>
      </c>
      <c r="I304" s="76" t="s">
        <v>2599</v>
      </c>
      <c r="J304" s="39"/>
      <c r="K304" s="39" t="s">
        <v>2195</v>
      </c>
      <c r="L304" s="504">
        <v>134</v>
      </c>
      <c r="M304" s="521" t="s">
        <v>8708</v>
      </c>
      <c r="N304" s="39" t="s">
        <v>8659</v>
      </c>
    </row>
    <row r="305" spans="1:14" hidden="1">
      <c r="A305" s="39" t="s">
        <v>8707</v>
      </c>
      <c r="B305" s="39"/>
      <c r="C305" s="496" t="s">
        <v>8660</v>
      </c>
      <c r="D305" s="39" t="s">
        <v>8660</v>
      </c>
      <c r="E305" s="496">
        <f>VLOOKUP(F305,[13]abbr_btch2lot2!A:B,2,FALSE)</f>
        <v>134</v>
      </c>
      <c r="F305" s="60" t="s">
        <v>8661</v>
      </c>
      <c r="G305" s="39" t="s">
        <v>2215</v>
      </c>
      <c r="H305" s="40" t="s">
        <v>2231</v>
      </c>
      <c r="I305" s="76" t="s">
        <v>2599</v>
      </c>
      <c r="J305" s="39"/>
      <c r="K305" s="39" t="s">
        <v>2195</v>
      </c>
      <c r="L305" s="504">
        <v>135</v>
      </c>
      <c r="M305" s="521" t="s">
        <v>8708</v>
      </c>
      <c r="N305" s="39" t="s">
        <v>8662</v>
      </c>
    </row>
    <row r="306" spans="1:14" hidden="1">
      <c r="A306" s="39" t="s">
        <v>8707</v>
      </c>
      <c r="B306" s="39"/>
      <c r="C306" s="496" t="s">
        <v>8663</v>
      </c>
      <c r="D306" s="39" t="s">
        <v>8663</v>
      </c>
      <c r="E306" s="496">
        <f>VLOOKUP(F306,[13]abbr_btch2lot2!A:B,2,FALSE)</f>
        <v>135</v>
      </c>
      <c r="F306" s="60" t="s">
        <v>8664</v>
      </c>
      <c r="G306" s="39" t="s">
        <v>2193</v>
      </c>
      <c r="H306" s="40" t="s">
        <v>2231</v>
      </c>
      <c r="I306" s="76" t="s">
        <v>2599</v>
      </c>
      <c r="J306" s="39"/>
      <c r="K306" s="39" t="s">
        <v>2195</v>
      </c>
      <c r="L306" s="504">
        <v>136</v>
      </c>
      <c r="M306" s="521" t="s">
        <v>8708</v>
      </c>
      <c r="N306" s="39" t="s">
        <v>8665</v>
      </c>
    </row>
    <row r="307" spans="1:14" hidden="1">
      <c r="A307" s="39" t="s">
        <v>8707</v>
      </c>
      <c r="B307" s="39"/>
      <c r="C307" s="496" t="s">
        <v>8666</v>
      </c>
      <c r="D307" s="39" t="s">
        <v>8666</v>
      </c>
      <c r="E307" s="496">
        <f>VLOOKUP(F307,[13]abbr_btch2lot2!A:B,2,FALSE)</f>
        <v>136</v>
      </c>
      <c r="F307" s="60" t="s">
        <v>8667</v>
      </c>
      <c r="G307" s="39" t="s">
        <v>2193</v>
      </c>
      <c r="H307" s="40" t="s">
        <v>2231</v>
      </c>
      <c r="I307" s="76" t="s">
        <v>2599</v>
      </c>
      <c r="J307" s="39"/>
      <c r="K307" s="39" t="s">
        <v>2195</v>
      </c>
      <c r="L307" s="504">
        <v>137</v>
      </c>
      <c r="M307" s="521" t="s">
        <v>8708</v>
      </c>
      <c r="N307" s="39" t="s">
        <v>8668</v>
      </c>
    </row>
    <row r="308" spans="1:14" hidden="1">
      <c r="A308" s="39" t="s">
        <v>8707</v>
      </c>
      <c r="B308" s="39"/>
      <c r="C308" s="496" t="s">
        <v>8669</v>
      </c>
      <c r="D308" s="39" t="s">
        <v>8669</v>
      </c>
      <c r="E308" s="496">
        <f>VLOOKUP(F308,[13]abbr_btch2lot2!A:B,2,FALSE)</f>
        <v>137</v>
      </c>
      <c r="F308" s="60" t="s">
        <v>8670</v>
      </c>
      <c r="G308" s="39" t="s">
        <v>2215</v>
      </c>
      <c r="H308" s="40" t="s">
        <v>2231</v>
      </c>
      <c r="I308" s="76" t="s">
        <v>2599</v>
      </c>
      <c r="J308" s="39"/>
      <c r="K308" s="39" t="s">
        <v>2195</v>
      </c>
      <c r="L308" s="504">
        <v>138</v>
      </c>
      <c r="M308" s="521" t="s">
        <v>8708</v>
      </c>
      <c r="N308" s="39" t="s">
        <v>8671</v>
      </c>
    </row>
    <row r="309" spans="1:14" hidden="1">
      <c r="A309" s="39" t="s">
        <v>8707</v>
      </c>
      <c r="B309" s="39"/>
      <c r="C309" s="496" t="s">
        <v>8672</v>
      </c>
      <c r="D309" s="39" t="s">
        <v>8672</v>
      </c>
      <c r="E309" s="496">
        <f>VLOOKUP(F309,[13]abbr_btch2lot2!A:B,2,FALSE)</f>
        <v>138</v>
      </c>
      <c r="F309" s="60" t="s">
        <v>8673</v>
      </c>
      <c r="G309" s="39" t="s">
        <v>2215</v>
      </c>
      <c r="H309" s="40" t="s">
        <v>2231</v>
      </c>
      <c r="I309" s="76" t="s">
        <v>2599</v>
      </c>
      <c r="J309" s="39"/>
      <c r="K309" s="39" t="s">
        <v>2195</v>
      </c>
      <c r="L309" s="504">
        <v>139</v>
      </c>
      <c r="M309" s="521" t="s">
        <v>8708</v>
      </c>
      <c r="N309" s="39" t="s">
        <v>8674</v>
      </c>
    </row>
    <row r="310" spans="1:14" hidden="1">
      <c r="A310" s="39" t="s">
        <v>8707</v>
      </c>
      <c r="B310" s="39"/>
      <c r="C310" s="496" t="s">
        <v>8675</v>
      </c>
      <c r="D310" s="39" t="s">
        <v>8675</v>
      </c>
      <c r="E310" s="496">
        <f>VLOOKUP(F310,[13]abbr_btch2lot2!A:B,2,FALSE)</f>
        <v>139</v>
      </c>
      <c r="F310" s="60" t="s">
        <v>8676</v>
      </c>
      <c r="G310" s="39" t="s">
        <v>2193</v>
      </c>
      <c r="H310" s="40" t="s">
        <v>2231</v>
      </c>
      <c r="I310" s="76" t="s">
        <v>2599</v>
      </c>
      <c r="J310" s="39"/>
      <c r="K310" s="39" t="s">
        <v>2195</v>
      </c>
      <c r="L310" s="504">
        <v>140</v>
      </c>
      <c r="M310" s="521" t="s">
        <v>8708</v>
      </c>
      <c r="N310" s="39" t="s">
        <v>8677</v>
      </c>
    </row>
    <row r="311" spans="1:14" hidden="1">
      <c r="A311" s="39" t="s">
        <v>8707</v>
      </c>
      <c r="B311" s="39"/>
      <c r="C311" s="496" t="s">
        <v>8678</v>
      </c>
      <c r="D311" s="39" t="s">
        <v>8678</v>
      </c>
      <c r="E311" s="496">
        <f>VLOOKUP(F311,[13]abbr_btch2lot2!A:B,2,FALSE)</f>
        <v>140</v>
      </c>
      <c r="F311" s="60" t="s">
        <v>8679</v>
      </c>
      <c r="G311" s="39" t="s">
        <v>2193</v>
      </c>
      <c r="H311" s="40" t="s">
        <v>2231</v>
      </c>
      <c r="I311" s="76" t="s">
        <v>2599</v>
      </c>
      <c r="J311" s="39"/>
      <c r="K311" s="39" t="s">
        <v>2195</v>
      </c>
      <c r="L311" s="504">
        <v>141</v>
      </c>
      <c r="M311" s="521" t="s">
        <v>8708</v>
      </c>
      <c r="N311" s="39" t="s">
        <v>8709</v>
      </c>
    </row>
    <row r="312" spans="1:14" hidden="1">
      <c r="A312" s="39" t="s">
        <v>8707</v>
      </c>
      <c r="B312" s="39"/>
      <c r="C312" s="496" t="s">
        <v>8680</v>
      </c>
      <c r="D312" s="39" t="s">
        <v>8680</v>
      </c>
      <c r="E312" s="496">
        <f>VLOOKUP(F312,[13]abbr_btch2lot2!A:B,2,FALSE)</f>
        <v>141</v>
      </c>
      <c r="F312" s="60" t="s">
        <v>8681</v>
      </c>
      <c r="G312" s="39" t="s">
        <v>2193</v>
      </c>
      <c r="H312" s="40" t="s">
        <v>2231</v>
      </c>
      <c r="I312" s="76" t="s">
        <v>2599</v>
      </c>
      <c r="J312" s="39"/>
      <c r="K312" s="39" t="s">
        <v>2195</v>
      </c>
      <c r="L312" s="504">
        <v>142</v>
      </c>
      <c r="M312" s="521" t="s">
        <v>8708</v>
      </c>
      <c r="N312" s="39" t="s">
        <v>8682</v>
      </c>
    </row>
    <row r="313" spans="1:14" hidden="1">
      <c r="A313" s="39" t="s">
        <v>8707</v>
      </c>
      <c r="B313" s="39"/>
      <c r="C313" s="496" t="s">
        <v>8683</v>
      </c>
      <c r="D313" s="39" t="s">
        <v>8683</v>
      </c>
      <c r="E313" s="496">
        <f>VLOOKUP(F313,[13]abbr_btch2lot2!A:B,2,FALSE)</f>
        <v>142</v>
      </c>
      <c r="F313" s="60" t="s">
        <v>8684</v>
      </c>
      <c r="G313" s="39" t="s">
        <v>2193</v>
      </c>
      <c r="H313" s="40" t="s">
        <v>2231</v>
      </c>
      <c r="I313" s="76" t="s">
        <v>2599</v>
      </c>
      <c r="J313" s="39"/>
      <c r="K313" s="39" t="s">
        <v>2195</v>
      </c>
      <c r="L313" s="504">
        <v>143</v>
      </c>
      <c r="M313" s="521" t="s">
        <v>8708</v>
      </c>
      <c r="N313" s="39" t="s">
        <v>8685</v>
      </c>
    </row>
    <row r="314" spans="1:14" hidden="1">
      <c r="A314" s="39" t="s">
        <v>8707</v>
      </c>
      <c r="B314" s="39"/>
      <c r="C314" s="496" t="s">
        <v>2829</v>
      </c>
      <c r="D314" s="39" t="s">
        <v>2829</v>
      </c>
      <c r="E314" s="496">
        <f>VLOOKUP(F314,[13]abbr_btch2lot2!A:B,2,FALSE)</f>
        <v>143</v>
      </c>
      <c r="F314" s="39" t="s">
        <v>2830</v>
      </c>
      <c r="G314" s="39" t="s">
        <v>2193</v>
      </c>
      <c r="H314" s="40" t="s">
        <v>2231</v>
      </c>
      <c r="I314" s="76" t="s">
        <v>8260</v>
      </c>
      <c r="J314" s="39"/>
      <c r="K314" s="39" t="s">
        <v>2195</v>
      </c>
      <c r="L314" s="504">
        <v>144</v>
      </c>
      <c r="M314" s="521" t="s">
        <v>8708</v>
      </c>
      <c r="N314" s="39" t="s">
        <v>2831</v>
      </c>
    </row>
    <row r="315" spans="1:14" hidden="1">
      <c r="A315" s="39" t="s">
        <v>8707</v>
      </c>
      <c r="B315" s="39"/>
      <c r="C315" s="496" t="s">
        <v>2735</v>
      </c>
      <c r="D315" s="39" t="s">
        <v>2735</v>
      </c>
      <c r="E315" s="496">
        <f>VLOOKUP(F315,[13]abbr_btch2lot2!A:B,2,FALSE)</f>
        <v>144</v>
      </c>
      <c r="F315" s="39" t="s">
        <v>2736</v>
      </c>
      <c r="G315" s="39" t="s">
        <v>2193</v>
      </c>
      <c r="H315" s="40" t="s">
        <v>2231</v>
      </c>
      <c r="I315" s="76" t="s">
        <v>8260</v>
      </c>
      <c r="J315" s="39"/>
      <c r="K315" s="39" t="s">
        <v>2195</v>
      </c>
      <c r="L315" s="504">
        <v>145</v>
      </c>
      <c r="M315" s="521" t="s">
        <v>8708</v>
      </c>
      <c r="N315" s="39" t="s">
        <v>2737</v>
      </c>
    </row>
    <row r="316" spans="1:14" hidden="1">
      <c r="A316" s="39" t="s">
        <v>8707</v>
      </c>
      <c r="B316" s="39"/>
      <c r="C316" s="496" t="s">
        <v>2844</v>
      </c>
      <c r="D316" s="39" t="s">
        <v>2844</v>
      </c>
      <c r="E316" s="496">
        <f>VLOOKUP(F316,[13]abbr_btch2lot2!A:B,2,FALSE)</f>
        <v>145</v>
      </c>
      <c r="F316" s="39" t="s">
        <v>2845</v>
      </c>
      <c r="G316" s="39" t="s">
        <v>2193</v>
      </c>
      <c r="H316" s="40" t="s">
        <v>2228</v>
      </c>
      <c r="I316" s="76">
        <v>1</v>
      </c>
      <c r="J316" s="39"/>
      <c r="K316" s="39" t="s">
        <v>2195</v>
      </c>
      <c r="L316" s="504">
        <v>146</v>
      </c>
      <c r="M316" s="521" t="s">
        <v>8708</v>
      </c>
      <c r="N316" s="39" t="s">
        <v>2846</v>
      </c>
    </row>
    <row r="317" spans="1:14" hidden="1">
      <c r="A317" s="39" t="s">
        <v>8707</v>
      </c>
      <c r="B317" s="39"/>
      <c r="C317" s="496" t="s">
        <v>81</v>
      </c>
      <c r="D317" s="39" t="s">
        <v>81</v>
      </c>
      <c r="E317" s="496">
        <f>VLOOKUP(F317,[13]abbr_btch2lot2!A:B,2,FALSE)</f>
        <v>146</v>
      </c>
      <c r="F317" s="39" t="s">
        <v>80</v>
      </c>
      <c r="G317" s="39" t="s">
        <v>2193</v>
      </c>
      <c r="H317" s="40" t="s">
        <v>2194</v>
      </c>
      <c r="I317" s="76">
        <v>10</v>
      </c>
      <c r="J317" s="39"/>
      <c r="K317" s="39" t="s">
        <v>2195</v>
      </c>
      <c r="L317" s="504">
        <v>147</v>
      </c>
      <c r="M317" s="521" t="s">
        <v>8708</v>
      </c>
      <c r="N317" s="39" t="s">
        <v>2714</v>
      </c>
    </row>
    <row r="318" spans="1:14" hidden="1">
      <c r="A318" s="39" t="s">
        <v>8707</v>
      </c>
      <c r="B318" s="39"/>
      <c r="C318" s="496" t="s">
        <v>2715</v>
      </c>
      <c r="D318" s="39" t="s">
        <v>2715</v>
      </c>
      <c r="E318" s="496">
        <f>VLOOKUP(F318,[13]abbr_btch2lot2!A:B,2,FALSE)</f>
        <v>147</v>
      </c>
      <c r="F318" s="39" t="s">
        <v>2716</v>
      </c>
      <c r="G318" s="39" t="s">
        <v>2193</v>
      </c>
      <c r="H318" s="40" t="s">
        <v>2194</v>
      </c>
      <c r="I318" s="76">
        <v>10</v>
      </c>
      <c r="J318" s="39"/>
      <c r="K318" s="39" t="s">
        <v>2195</v>
      </c>
      <c r="L318" s="504">
        <v>148</v>
      </c>
      <c r="M318" s="521" t="s">
        <v>8708</v>
      </c>
      <c r="N318" s="39" t="s">
        <v>2717</v>
      </c>
    </row>
    <row r="319" spans="1:14" hidden="1">
      <c r="A319" s="39" t="s">
        <v>8707</v>
      </c>
      <c r="B319" s="39"/>
      <c r="C319" s="496" t="s">
        <v>2718</v>
      </c>
      <c r="D319" s="39" t="s">
        <v>2718</v>
      </c>
      <c r="E319" s="496">
        <f>VLOOKUP(F319,[13]abbr_btch2lot2!A:B,2,FALSE)</f>
        <v>148</v>
      </c>
      <c r="F319" s="39" t="s">
        <v>2719</v>
      </c>
      <c r="G319" s="39" t="s">
        <v>2193</v>
      </c>
      <c r="H319" s="40" t="s">
        <v>2194</v>
      </c>
      <c r="I319" s="76">
        <v>10</v>
      </c>
      <c r="J319" s="39"/>
      <c r="K319" s="39" t="s">
        <v>2195</v>
      </c>
      <c r="L319" s="504">
        <v>149</v>
      </c>
      <c r="M319" s="521" t="s">
        <v>8708</v>
      </c>
      <c r="N319" s="39" t="s">
        <v>2718</v>
      </c>
    </row>
    <row r="320" spans="1:14" hidden="1">
      <c r="A320" s="39" t="s">
        <v>8707</v>
      </c>
      <c r="B320" s="39"/>
      <c r="C320" s="496" t="s">
        <v>83</v>
      </c>
      <c r="D320" s="39" t="s">
        <v>83</v>
      </c>
      <c r="E320" s="496">
        <f>VLOOKUP(F320,[13]abbr_btch2lot2!A:B,2,FALSE)</f>
        <v>149</v>
      </c>
      <c r="F320" s="39" t="s">
        <v>82</v>
      </c>
      <c r="G320" s="39" t="s">
        <v>2193</v>
      </c>
      <c r="H320" s="40" t="s">
        <v>2194</v>
      </c>
      <c r="I320" s="76">
        <v>10</v>
      </c>
      <c r="J320" s="39"/>
      <c r="K320" s="39" t="s">
        <v>2195</v>
      </c>
      <c r="L320" s="504">
        <v>150</v>
      </c>
      <c r="M320" s="521" t="s">
        <v>8708</v>
      </c>
      <c r="N320" s="39" t="s">
        <v>2731</v>
      </c>
    </row>
    <row r="321" spans="1:14" hidden="1">
      <c r="A321" s="39" t="s">
        <v>8707</v>
      </c>
      <c r="B321" s="39"/>
      <c r="C321" s="496" t="s">
        <v>2882</v>
      </c>
      <c r="D321" s="39" t="s">
        <v>2882</v>
      </c>
      <c r="E321" s="496">
        <f>VLOOKUP(F321,[13]abbr_btch2lot2!A:B,2,FALSE)</f>
        <v>150</v>
      </c>
      <c r="F321" s="39" t="s">
        <v>2883</v>
      </c>
      <c r="G321" s="39" t="s">
        <v>2193</v>
      </c>
      <c r="H321" s="40" t="s">
        <v>2202</v>
      </c>
      <c r="I321" s="76">
        <v>1</v>
      </c>
      <c r="J321" s="39"/>
      <c r="K321" s="39" t="s">
        <v>2195</v>
      </c>
      <c r="L321" s="504">
        <v>151</v>
      </c>
      <c r="M321" s="521" t="s">
        <v>8708</v>
      </c>
      <c r="N321" s="39" t="s">
        <v>2884</v>
      </c>
    </row>
    <row r="322" spans="1:14" hidden="1">
      <c r="A322" s="39" t="s">
        <v>8707</v>
      </c>
      <c r="B322" s="39"/>
      <c r="C322" s="496" t="s">
        <v>2062</v>
      </c>
      <c r="D322" s="39" t="s">
        <v>2062</v>
      </c>
      <c r="E322" s="496">
        <f>VLOOKUP(F322,[13]abbr_btch2lot2!A:B,2,FALSE)</f>
        <v>151</v>
      </c>
      <c r="F322" s="39" t="s">
        <v>1460</v>
      </c>
      <c r="G322" s="39" t="s">
        <v>2193</v>
      </c>
      <c r="H322" s="40" t="s">
        <v>2194</v>
      </c>
      <c r="I322" s="76">
        <v>10</v>
      </c>
      <c r="J322" s="39"/>
      <c r="K322" s="39" t="s">
        <v>2195</v>
      </c>
      <c r="L322" s="504">
        <v>152</v>
      </c>
      <c r="M322" s="521" t="s">
        <v>8708</v>
      </c>
      <c r="N322" s="39" t="s">
        <v>8686</v>
      </c>
    </row>
    <row r="323" spans="1:14" hidden="1">
      <c r="A323" s="39" t="s">
        <v>8707</v>
      </c>
      <c r="B323" s="39"/>
      <c r="C323" s="496"/>
      <c r="D323" s="39"/>
      <c r="E323" s="496">
        <f>VLOOKUP(F323,[13]abbr_btch2lot2!A:B,2,FALSE)</f>
        <v>152</v>
      </c>
      <c r="F323" s="60" t="s">
        <v>8687</v>
      </c>
      <c r="G323" s="39" t="s">
        <v>2215</v>
      </c>
      <c r="H323" s="40" t="s">
        <v>2231</v>
      </c>
      <c r="I323" s="76" t="s">
        <v>2599</v>
      </c>
      <c r="J323" s="39"/>
      <c r="K323" s="39" t="s">
        <v>2195</v>
      </c>
      <c r="L323" s="504">
        <v>153</v>
      </c>
      <c r="M323" s="521" t="s">
        <v>8708</v>
      </c>
      <c r="N323" s="39" t="s">
        <v>8688</v>
      </c>
    </row>
    <row r="324" spans="1:14" hidden="1">
      <c r="A324" s="39" t="s">
        <v>8707</v>
      </c>
      <c r="B324" s="39"/>
      <c r="C324" s="496"/>
      <c r="D324" s="39"/>
      <c r="E324" s="496">
        <f>VLOOKUP(F324,[13]abbr_btch2lot2!A:B,2,FALSE)</f>
        <v>153</v>
      </c>
      <c r="F324" s="60" t="s">
        <v>8689</v>
      </c>
      <c r="G324" s="39" t="s">
        <v>2215</v>
      </c>
      <c r="H324" s="40" t="s">
        <v>2231</v>
      </c>
      <c r="I324" s="76" t="s">
        <v>2599</v>
      </c>
      <c r="J324" s="39"/>
      <c r="K324" s="39" t="s">
        <v>2195</v>
      </c>
      <c r="L324" s="504">
        <v>154</v>
      </c>
      <c r="M324" s="521" t="s">
        <v>8708</v>
      </c>
      <c r="N324" s="39" t="s">
        <v>8690</v>
      </c>
    </row>
    <row r="325" spans="1:14" hidden="1">
      <c r="A325" s="39" t="s">
        <v>8707</v>
      </c>
      <c r="B325" s="39"/>
      <c r="C325" s="496"/>
      <c r="D325" s="39"/>
      <c r="E325" s="496">
        <f>VLOOKUP(F325,[13]abbr_btch2lot2!A:B,2,FALSE)</f>
        <v>154</v>
      </c>
      <c r="F325" s="39" t="s">
        <v>2814</v>
      </c>
      <c r="G325" s="39" t="s">
        <v>2215</v>
      </c>
      <c r="H325" s="40" t="s">
        <v>2194</v>
      </c>
      <c r="I325" s="76">
        <v>10</v>
      </c>
      <c r="J325" s="39"/>
      <c r="K325" s="39" t="s">
        <v>2195</v>
      </c>
      <c r="L325" s="504">
        <v>155</v>
      </c>
      <c r="M325" s="521" t="s">
        <v>8708</v>
      </c>
      <c r="N325" s="39" t="s">
        <v>2815</v>
      </c>
    </row>
    <row r="326" spans="1:14" hidden="1">
      <c r="A326" s="39" t="s">
        <v>8707</v>
      </c>
      <c r="B326" s="39"/>
      <c r="C326" s="496"/>
      <c r="D326" s="39"/>
      <c r="E326" s="496">
        <f>VLOOKUP(F326,[13]abbr_btch2lot2!A:B,2,FALSE)</f>
        <v>155</v>
      </c>
      <c r="F326" s="39" t="s">
        <v>2816</v>
      </c>
      <c r="G326" s="39" t="s">
        <v>2193</v>
      </c>
      <c r="H326" s="40" t="s">
        <v>2202</v>
      </c>
      <c r="I326" s="76">
        <v>1</v>
      </c>
      <c r="J326" s="39"/>
      <c r="K326" s="39" t="s">
        <v>2195</v>
      </c>
      <c r="L326" s="504">
        <v>156</v>
      </c>
      <c r="M326" s="521" t="s">
        <v>8708</v>
      </c>
      <c r="N326" s="39" t="s">
        <v>2817</v>
      </c>
    </row>
    <row r="327" spans="1:14" hidden="1">
      <c r="A327" s="39" t="s">
        <v>8707</v>
      </c>
      <c r="B327" s="39"/>
      <c r="C327" s="496" t="s">
        <v>2885</v>
      </c>
      <c r="D327" s="39" t="s">
        <v>2885</v>
      </c>
      <c r="E327" s="496">
        <f>VLOOKUP(F327,[13]abbr_btch2lot2!A:B,2,FALSE)</f>
        <v>156</v>
      </c>
      <c r="F327" s="39" t="s">
        <v>2886</v>
      </c>
      <c r="G327" s="39" t="s">
        <v>2193</v>
      </c>
      <c r="H327" s="39" t="s">
        <v>2231</v>
      </c>
      <c r="I327" s="76" t="s">
        <v>2648</v>
      </c>
      <c r="J327" s="39"/>
      <c r="K327" s="39" t="s">
        <v>2195</v>
      </c>
      <c r="L327" s="504">
        <v>157</v>
      </c>
      <c r="M327" s="521" t="s">
        <v>8708</v>
      </c>
      <c r="N327" s="39" t="s">
        <v>2887</v>
      </c>
    </row>
    <row r="328" spans="1:14" hidden="1">
      <c r="A328" s="39" t="s">
        <v>8707</v>
      </c>
      <c r="B328" s="39"/>
      <c r="C328" s="496" t="s">
        <v>2854</v>
      </c>
      <c r="D328" s="39" t="s">
        <v>2854</v>
      </c>
      <c r="E328" s="496">
        <f>VLOOKUP(F328,[13]abbr_btch2lot2!A:B,2,FALSE)</f>
        <v>157</v>
      </c>
      <c r="F328" s="39" t="s">
        <v>8691</v>
      </c>
      <c r="G328" s="39" t="s">
        <v>2193</v>
      </c>
      <c r="H328" s="40" t="s">
        <v>2231</v>
      </c>
      <c r="I328" s="76" t="s">
        <v>8260</v>
      </c>
      <c r="J328" s="39"/>
      <c r="K328" s="39" t="s">
        <v>2195</v>
      </c>
      <c r="L328" s="504">
        <v>158</v>
      </c>
      <c r="M328" s="521" t="s">
        <v>8708</v>
      </c>
      <c r="N328" s="39" t="s">
        <v>2854</v>
      </c>
    </row>
    <row r="329" spans="1:14" hidden="1">
      <c r="A329" s="39" t="s">
        <v>8707</v>
      </c>
      <c r="B329" s="39"/>
      <c r="C329" s="496" t="s">
        <v>8692</v>
      </c>
      <c r="D329" s="39" t="s">
        <v>8692</v>
      </c>
      <c r="E329" s="496">
        <f>VLOOKUP(F329,[13]abbr_btch2lot2!A:B,2,FALSE)</f>
        <v>158</v>
      </c>
      <c r="F329" s="60" t="s">
        <v>8693</v>
      </c>
      <c r="G329" s="39" t="s">
        <v>2193</v>
      </c>
      <c r="H329" s="40" t="s">
        <v>2202</v>
      </c>
      <c r="I329" s="76">
        <v>3</v>
      </c>
      <c r="J329" s="39"/>
      <c r="K329" s="39" t="s">
        <v>2195</v>
      </c>
      <c r="L329" s="504">
        <v>159</v>
      </c>
      <c r="M329" s="521" t="s">
        <v>8708</v>
      </c>
      <c r="N329" s="39" t="s">
        <v>8694</v>
      </c>
    </row>
    <row r="330" spans="1:14" hidden="1">
      <c r="A330" s="39" t="s">
        <v>8707</v>
      </c>
      <c r="B330" s="39"/>
      <c r="C330" s="496" t="s">
        <v>8695</v>
      </c>
      <c r="D330" s="39" t="s">
        <v>8695</v>
      </c>
      <c r="E330" s="496">
        <f>VLOOKUP(F330,[13]abbr_btch2lot2!A:B,2,FALSE)</f>
        <v>159</v>
      </c>
      <c r="F330" s="39" t="s">
        <v>8696</v>
      </c>
      <c r="G330" s="39" t="s">
        <v>2215</v>
      </c>
      <c r="H330" s="40" t="s">
        <v>2194</v>
      </c>
      <c r="I330" s="76">
        <v>10</v>
      </c>
      <c r="J330" s="39"/>
      <c r="K330" s="39" t="s">
        <v>2195</v>
      </c>
      <c r="L330" s="504">
        <v>160</v>
      </c>
      <c r="M330" s="521" t="s">
        <v>8708</v>
      </c>
      <c r="N330" s="39" t="s">
        <v>8697</v>
      </c>
    </row>
    <row r="331" spans="1:14" hidden="1">
      <c r="A331" s="39" t="s">
        <v>8707</v>
      </c>
      <c r="B331" s="39"/>
      <c r="C331" s="496" t="s">
        <v>8698</v>
      </c>
      <c r="D331" s="39" t="s">
        <v>8698</v>
      </c>
      <c r="E331" s="496">
        <f>VLOOKUP(F331,[13]abbr_btch2lot2!A:B,2,FALSE)</f>
        <v>160</v>
      </c>
      <c r="F331" s="39" t="s">
        <v>8699</v>
      </c>
      <c r="G331" s="39" t="s">
        <v>2215</v>
      </c>
      <c r="H331" s="40" t="s">
        <v>2194</v>
      </c>
      <c r="I331" s="76">
        <v>10</v>
      </c>
      <c r="J331" s="39"/>
      <c r="K331" s="39" t="s">
        <v>2195</v>
      </c>
      <c r="L331" s="504">
        <v>161</v>
      </c>
      <c r="M331" s="521" t="s">
        <v>8708</v>
      </c>
      <c r="N331" s="39" t="s">
        <v>8700</v>
      </c>
    </row>
    <row r="332" spans="1:14" hidden="1">
      <c r="A332" s="39" t="s">
        <v>8707</v>
      </c>
      <c r="B332" s="39"/>
      <c r="C332" s="496" t="s">
        <v>8701</v>
      </c>
      <c r="D332" s="39" t="s">
        <v>8701</v>
      </c>
      <c r="E332" s="496">
        <f>VLOOKUP(F332,[13]abbr_btch2lot2!A:B,2,FALSE)</f>
        <v>161</v>
      </c>
      <c r="F332" s="39" t="s">
        <v>8702</v>
      </c>
      <c r="G332" s="39" t="s">
        <v>2215</v>
      </c>
      <c r="H332" s="40" t="s">
        <v>2194</v>
      </c>
      <c r="I332" s="76">
        <v>10</v>
      </c>
      <c r="J332" s="39"/>
      <c r="K332" s="39" t="s">
        <v>2195</v>
      </c>
      <c r="L332" s="504">
        <v>162</v>
      </c>
      <c r="M332" s="521" t="s">
        <v>8708</v>
      </c>
      <c r="N332" s="39" t="s">
        <v>8703</v>
      </c>
    </row>
    <row r="333" spans="1:14" hidden="1">
      <c r="A333" s="39" t="s">
        <v>8707</v>
      </c>
      <c r="B333" s="39"/>
      <c r="C333" s="496" t="s">
        <v>7887</v>
      </c>
      <c r="D333" s="39" t="s">
        <v>7887</v>
      </c>
      <c r="E333" s="496">
        <f>VLOOKUP(F333,[13]abbr_btch2lot2!A:B,2,FALSE)</f>
        <v>162</v>
      </c>
      <c r="F333" s="39" t="s">
        <v>7888</v>
      </c>
      <c r="G333" s="39" t="s">
        <v>2215</v>
      </c>
      <c r="H333" s="40" t="s">
        <v>2194</v>
      </c>
      <c r="I333" s="76">
        <v>10</v>
      </c>
      <c r="J333" s="39"/>
      <c r="K333" s="39" t="s">
        <v>2195</v>
      </c>
      <c r="L333" s="504">
        <v>163</v>
      </c>
      <c r="M333" s="521" t="s">
        <v>8708</v>
      </c>
      <c r="N333" s="39" t="s">
        <v>8704</v>
      </c>
    </row>
    <row r="334" spans="1:14" hidden="1">
      <c r="A334" s="39" t="s">
        <v>8707</v>
      </c>
      <c r="B334" s="39"/>
      <c r="C334" s="496" t="s">
        <v>8705</v>
      </c>
      <c r="D334" s="39" t="s">
        <v>8705</v>
      </c>
      <c r="E334" s="496">
        <f>VLOOKUP(F334,[13]abbr_btch2lot2!A:B,2,FALSE)</f>
        <v>163</v>
      </c>
      <c r="F334" s="39" t="s">
        <v>8706</v>
      </c>
      <c r="G334" s="39" t="s">
        <v>2215</v>
      </c>
      <c r="H334" s="40" t="s">
        <v>2202</v>
      </c>
      <c r="I334" s="76">
        <v>300</v>
      </c>
      <c r="J334" s="39"/>
      <c r="K334" s="39" t="s">
        <v>2195</v>
      </c>
      <c r="L334" s="504">
        <v>164</v>
      </c>
      <c r="M334" s="521" t="s">
        <v>8708</v>
      </c>
      <c r="N334" s="39" t="s">
        <v>8705</v>
      </c>
    </row>
    <row r="335" spans="1:14" hidden="1">
      <c r="A335" s="39" t="s">
        <v>8707</v>
      </c>
      <c r="B335" s="496" t="s">
        <v>149</v>
      </c>
      <c r="C335" s="496" t="s">
        <v>149</v>
      </c>
      <c r="D335" s="39"/>
      <c r="E335" s="496" t="e">
        <f>VLOOKUP(F335,[13]abbr_btch2lot2!A:B,2,FALSE)</f>
        <v>#N/A</v>
      </c>
      <c r="F335" s="39"/>
      <c r="G335" s="496" t="s">
        <v>2193</v>
      </c>
      <c r="H335" s="496" t="s">
        <v>2308</v>
      </c>
      <c r="I335" s="504">
        <v>26</v>
      </c>
      <c r="J335" s="39"/>
      <c r="K335" s="39" t="s">
        <v>2195</v>
      </c>
      <c r="L335" s="504">
        <v>165</v>
      </c>
      <c r="M335" s="521" t="s">
        <v>8708</v>
      </c>
      <c r="N335" s="496" t="s">
        <v>149</v>
      </c>
    </row>
    <row r="336" spans="1:14" hidden="1">
      <c r="A336" s="39" t="s">
        <v>8707</v>
      </c>
      <c r="B336" s="496" t="s">
        <v>151</v>
      </c>
      <c r="C336" s="496" t="s">
        <v>151</v>
      </c>
      <c r="D336" s="39"/>
      <c r="E336" s="496" t="e">
        <f>VLOOKUP(F336,[13]abbr_btch2lot2!A:B,2,FALSE)</f>
        <v>#N/A</v>
      </c>
      <c r="F336" s="39"/>
      <c r="G336" s="496" t="s">
        <v>2193</v>
      </c>
      <c r="H336" s="496" t="s">
        <v>2202</v>
      </c>
      <c r="I336" s="504">
        <v>10</v>
      </c>
      <c r="J336" s="39"/>
      <c r="K336" s="39" t="s">
        <v>2195</v>
      </c>
      <c r="L336" s="504">
        <v>166</v>
      </c>
      <c r="M336" s="521" t="s">
        <v>8708</v>
      </c>
      <c r="N336" s="496" t="s">
        <v>151</v>
      </c>
    </row>
    <row r="337" spans="1:14" hidden="1">
      <c r="A337" s="39" t="s">
        <v>8707</v>
      </c>
      <c r="B337" s="496" t="s">
        <v>153</v>
      </c>
      <c r="C337" s="496" t="s">
        <v>153</v>
      </c>
      <c r="D337" s="39"/>
      <c r="E337" s="496" t="e">
        <f>VLOOKUP(F337,[13]abbr_btch2lot2!A:B,2,FALSE)</f>
        <v>#N/A</v>
      </c>
      <c r="F337" s="39"/>
      <c r="G337" s="496" t="s">
        <v>2193</v>
      </c>
      <c r="H337" s="496" t="s">
        <v>2202</v>
      </c>
      <c r="I337" s="504">
        <v>4</v>
      </c>
      <c r="J337" s="39"/>
      <c r="K337" s="39" t="s">
        <v>2195</v>
      </c>
      <c r="L337" s="504">
        <v>167</v>
      </c>
      <c r="M337" s="521" t="s">
        <v>8708</v>
      </c>
      <c r="N337" s="496" t="s">
        <v>153</v>
      </c>
    </row>
    <row r="338" spans="1:14" hidden="1">
      <c r="A338" s="39" t="s">
        <v>8707</v>
      </c>
      <c r="B338" s="496" t="s">
        <v>155</v>
      </c>
      <c r="C338" s="496" t="s">
        <v>155</v>
      </c>
      <c r="D338" s="39"/>
      <c r="E338" s="496" t="e">
        <f>VLOOKUP(F338,[13]abbr_btch2lot2!A:B,2,FALSE)</f>
        <v>#N/A</v>
      </c>
      <c r="F338" s="39"/>
      <c r="G338" s="496" t="s">
        <v>2193</v>
      </c>
      <c r="H338" s="496" t="s">
        <v>2202</v>
      </c>
      <c r="I338" s="504">
        <v>2</v>
      </c>
      <c r="J338" s="39"/>
      <c r="K338" s="39" t="s">
        <v>2195</v>
      </c>
      <c r="L338" s="504">
        <v>168</v>
      </c>
      <c r="M338" s="521" t="s">
        <v>8708</v>
      </c>
      <c r="N338" s="496" t="s">
        <v>155</v>
      </c>
    </row>
    <row r="339" spans="1:14" hidden="1">
      <c r="A339" s="39" t="s">
        <v>8707</v>
      </c>
      <c r="B339" s="496" t="s">
        <v>157</v>
      </c>
      <c r="C339" s="496" t="s">
        <v>157</v>
      </c>
      <c r="D339" s="39"/>
      <c r="E339" s="496" t="e">
        <f>VLOOKUP(F339,[13]abbr_btch2lot2!A:B,2,FALSE)</f>
        <v>#N/A</v>
      </c>
      <c r="F339" s="39"/>
      <c r="G339" s="496" t="s">
        <v>2193</v>
      </c>
      <c r="H339" s="496" t="s">
        <v>2202</v>
      </c>
      <c r="I339" s="504">
        <v>2</v>
      </c>
      <c r="J339" s="39"/>
      <c r="K339" s="39" t="s">
        <v>2195</v>
      </c>
      <c r="L339" s="504">
        <v>169</v>
      </c>
      <c r="M339" s="521" t="s">
        <v>8708</v>
      </c>
      <c r="N339" s="496" t="s">
        <v>157</v>
      </c>
    </row>
    <row r="340" spans="1:14" hidden="1">
      <c r="A340" s="39" t="s">
        <v>8710</v>
      </c>
      <c r="B340" s="504" t="s">
        <v>34</v>
      </c>
      <c r="C340" s="496" t="s">
        <v>34</v>
      </c>
      <c r="D340" s="39"/>
      <c r="E340" s="496" t="e">
        <f>VLOOKUP(F340,[13]abbr_btch2lot2!A:B,2,FALSE)</f>
        <v>#N/A</v>
      </c>
      <c r="F340" s="516"/>
      <c r="G340" s="504" t="s">
        <v>2193</v>
      </c>
      <c r="H340" s="504" t="s">
        <v>2194</v>
      </c>
      <c r="I340" s="504">
        <v>8</v>
      </c>
      <c r="J340" s="39"/>
      <c r="K340" s="39" t="s">
        <v>2195</v>
      </c>
      <c r="L340" s="504">
        <v>1</v>
      </c>
      <c r="M340" s="39" t="s">
        <v>8711</v>
      </c>
      <c r="N340" s="504" t="s">
        <v>34</v>
      </c>
    </row>
    <row r="341" spans="1:14" hidden="1">
      <c r="A341" s="39" t="s">
        <v>8710</v>
      </c>
      <c r="B341" s="516"/>
      <c r="C341" s="496"/>
      <c r="D341" s="39"/>
      <c r="E341" s="496">
        <f>VLOOKUP(F341,[13]abbr_btch2lot2!A:B,2,FALSE)</f>
        <v>164</v>
      </c>
      <c r="F341" s="39" t="s">
        <v>8712</v>
      </c>
      <c r="G341" s="39" t="s">
        <v>2193</v>
      </c>
      <c r="H341" s="40" t="s">
        <v>2202</v>
      </c>
      <c r="I341" s="76">
        <v>20</v>
      </c>
      <c r="J341" s="39"/>
      <c r="K341" s="39" t="s">
        <v>2195</v>
      </c>
      <c r="L341" s="504">
        <v>2</v>
      </c>
      <c r="M341" s="39" t="s">
        <v>8711</v>
      </c>
      <c r="N341" s="39" t="s">
        <v>8713</v>
      </c>
    </row>
    <row r="342" spans="1:14" hidden="1">
      <c r="A342" s="39" t="s">
        <v>8710</v>
      </c>
      <c r="B342" s="516"/>
      <c r="C342" s="496" t="s">
        <v>8714</v>
      </c>
      <c r="D342" s="39" t="s">
        <v>8714</v>
      </c>
      <c r="E342" s="496">
        <f>VLOOKUP(F342,[13]abbr_btch2lot2!A:B,2,FALSE)</f>
        <v>165</v>
      </c>
      <c r="F342" s="39" t="s">
        <v>8715</v>
      </c>
      <c r="G342" s="39" t="s">
        <v>2193</v>
      </c>
      <c r="H342" s="40" t="s">
        <v>2202</v>
      </c>
      <c r="I342" s="76">
        <v>20</v>
      </c>
      <c r="J342" s="39"/>
      <c r="K342" s="39" t="s">
        <v>2195</v>
      </c>
      <c r="L342" s="76">
        <v>3</v>
      </c>
      <c r="M342" s="39" t="s">
        <v>8711</v>
      </c>
      <c r="N342" s="39" t="s">
        <v>8716</v>
      </c>
    </row>
    <row r="343" spans="1:14" hidden="1">
      <c r="A343" s="39" t="s">
        <v>8710</v>
      </c>
      <c r="B343" s="516"/>
      <c r="C343" s="496" t="s">
        <v>8539</v>
      </c>
      <c r="D343" s="39" t="s">
        <v>8539</v>
      </c>
      <c r="E343" s="496">
        <f>VLOOKUP(F343,[13]abbr_btch2lot2!A:B,2,FALSE)</f>
        <v>45</v>
      </c>
      <c r="F343" s="39" t="s">
        <v>329</v>
      </c>
      <c r="G343" s="39" t="s">
        <v>2193</v>
      </c>
      <c r="H343" s="40" t="s">
        <v>2202</v>
      </c>
      <c r="I343" s="76">
        <v>15</v>
      </c>
      <c r="J343" s="39"/>
      <c r="K343" s="39" t="s">
        <v>2195</v>
      </c>
      <c r="L343" s="76">
        <v>4</v>
      </c>
      <c r="M343" s="39" t="s">
        <v>8711</v>
      </c>
      <c r="N343" s="39" t="s">
        <v>8539</v>
      </c>
    </row>
    <row r="344" spans="1:14">
      <c r="A344" s="39" t="s">
        <v>8710</v>
      </c>
      <c r="B344" s="516"/>
      <c r="C344" s="496" t="s">
        <v>8717</v>
      </c>
      <c r="D344" s="39" t="s">
        <v>8717</v>
      </c>
      <c r="E344" s="496">
        <f>VLOOKUP(F344,[13]abbr_btch2lot2!A:B,2,FALSE)</f>
        <v>166</v>
      </c>
      <c r="F344" s="39" t="s">
        <v>8718</v>
      </c>
      <c r="G344" s="39" t="s">
        <v>2215</v>
      </c>
      <c r="H344" s="40" t="s">
        <v>2202</v>
      </c>
      <c r="I344" s="76">
        <v>15</v>
      </c>
      <c r="J344" s="39"/>
      <c r="K344" s="39" t="s">
        <v>2195</v>
      </c>
      <c r="L344" s="504">
        <v>5</v>
      </c>
      <c r="M344" s="39" t="s">
        <v>8711</v>
      </c>
      <c r="N344" s="39" t="s">
        <v>8719</v>
      </c>
    </row>
    <row r="345" spans="1:14">
      <c r="A345" s="39" t="s">
        <v>8710</v>
      </c>
      <c r="B345" s="516"/>
      <c r="C345" s="496" t="s">
        <v>8720</v>
      </c>
      <c r="D345" s="39" t="s">
        <v>8720</v>
      </c>
      <c r="E345" s="496">
        <f>VLOOKUP(F345,[13]abbr_btch2lot2!A:B,2,FALSE)</f>
        <v>167</v>
      </c>
      <c r="F345" s="39" t="s">
        <v>8721</v>
      </c>
      <c r="G345" s="39" t="s">
        <v>2215</v>
      </c>
      <c r="H345" s="40" t="s">
        <v>2202</v>
      </c>
      <c r="I345" s="76">
        <v>15</v>
      </c>
      <c r="J345" s="39"/>
      <c r="K345" s="39" t="s">
        <v>2195</v>
      </c>
      <c r="L345" s="76">
        <v>6</v>
      </c>
      <c r="M345" s="39" t="s">
        <v>8711</v>
      </c>
      <c r="N345" s="39" t="s">
        <v>8722</v>
      </c>
    </row>
    <row r="346" spans="1:14" hidden="1">
      <c r="A346" s="39" t="s">
        <v>8710</v>
      </c>
      <c r="B346" s="496" t="s">
        <v>149</v>
      </c>
      <c r="C346" s="496" t="s">
        <v>149</v>
      </c>
      <c r="D346" s="39"/>
      <c r="E346" s="496" t="e">
        <f>VLOOKUP(F346,[13]abbr_btch2lot2!A:B,2,FALSE)</f>
        <v>#N/A</v>
      </c>
      <c r="F346" s="39"/>
      <c r="G346" s="496" t="s">
        <v>2193</v>
      </c>
      <c r="H346" s="496" t="s">
        <v>2308</v>
      </c>
      <c r="I346" s="504">
        <v>26</v>
      </c>
      <c r="J346" s="39"/>
      <c r="K346" s="39" t="s">
        <v>2195</v>
      </c>
      <c r="L346" s="76">
        <v>7</v>
      </c>
      <c r="M346" s="39" t="s">
        <v>8711</v>
      </c>
      <c r="N346" s="496" t="s">
        <v>149</v>
      </c>
    </row>
    <row r="347" spans="1:14" hidden="1">
      <c r="A347" s="39" t="s">
        <v>8710</v>
      </c>
      <c r="B347" s="496" t="s">
        <v>151</v>
      </c>
      <c r="C347" s="496" t="s">
        <v>151</v>
      </c>
      <c r="D347" s="39"/>
      <c r="E347" s="496" t="e">
        <f>VLOOKUP(F347,[13]abbr_btch2lot2!A:B,2,FALSE)</f>
        <v>#N/A</v>
      </c>
      <c r="F347" s="39"/>
      <c r="G347" s="496" t="s">
        <v>2193</v>
      </c>
      <c r="H347" s="496" t="s">
        <v>2202</v>
      </c>
      <c r="I347" s="504">
        <v>10</v>
      </c>
      <c r="J347" s="39"/>
      <c r="K347" s="39" t="s">
        <v>2195</v>
      </c>
      <c r="L347" s="504">
        <v>8</v>
      </c>
      <c r="M347" s="39" t="s">
        <v>8711</v>
      </c>
      <c r="N347" s="496" t="s">
        <v>151</v>
      </c>
    </row>
    <row r="348" spans="1:14" hidden="1">
      <c r="A348" s="39" t="s">
        <v>8710</v>
      </c>
      <c r="B348" s="496" t="s">
        <v>153</v>
      </c>
      <c r="C348" s="496" t="s">
        <v>153</v>
      </c>
      <c r="D348" s="39"/>
      <c r="E348" s="496" t="e">
        <f>VLOOKUP(F348,[13]abbr_btch2lot2!A:B,2,FALSE)</f>
        <v>#N/A</v>
      </c>
      <c r="F348" s="39"/>
      <c r="G348" s="496" t="s">
        <v>2193</v>
      </c>
      <c r="H348" s="496" t="s">
        <v>2202</v>
      </c>
      <c r="I348" s="504">
        <v>4</v>
      </c>
      <c r="J348" s="39"/>
      <c r="K348" s="39" t="s">
        <v>2195</v>
      </c>
      <c r="L348" s="76">
        <v>9</v>
      </c>
      <c r="M348" s="39" t="s">
        <v>8711</v>
      </c>
      <c r="N348" s="496" t="s">
        <v>153</v>
      </c>
    </row>
    <row r="349" spans="1:14" hidden="1">
      <c r="A349" s="39" t="s">
        <v>8710</v>
      </c>
      <c r="B349" s="496" t="s">
        <v>155</v>
      </c>
      <c r="C349" s="496" t="s">
        <v>155</v>
      </c>
      <c r="D349" s="39"/>
      <c r="E349" s="496" t="e">
        <f>VLOOKUP(F349,[13]abbr_btch2lot2!A:B,2,FALSE)</f>
        <v>#N/A</v>
      </c>
      <c r="F349" s="39"/>
      <c r="G349" s="496" t="s">
        <v>2193</v>
      </c>
      <c r="H349" s="496" t="s">
        <v>2202</v>
      </c>
      <c r="I349" s="504">
        <v>2</v>
      </c>
      <c r="J349" s="39"/>
      <c r="K349" s="39" t="s">
        <v>2195</v>
      </c>
      <c r="L349" s="76">
        <v>10</v>
      </c>
      <c r="M349" s="39" t="s">
        <v>8711</v>
      </c>
      <c r="N349" s="496" t="s">
        <v>155</v>
      </c>
    </row>
    <row r="350" spans="1:14" hidden="1">
      <c r="A350" s="39" t="s">
        <v>8710</v>
      </c>
      <c r="B350" s="496" t="s">
        <v>157</v>
      </c>
      <c r="C350" s="496" t="s">
        <v>157</v>
      </c>
      <c r="D350" s="39"/>
      <c r="E350" s="496" t="e">
        <f>VLOOKUP(F350,[13]abbr_btch2lot2!A:B,2,FALSE)</f>
        <v>#N/A</v>
      </c>
      <c r="F350" s="39"/>
      <c r="G350" s="496" t="s">
        <v>2193</v>
      </c>
      <c r="H350" s="496" t="s">
        <v>2202</v>
      </c>
      <c r="I350" s="504">
        <v>2</v>
      </c>
      <c r="J350" s="39"/>
      <c r="K350" s="39" t="s">
        <v>2195</v>
      </c>
      <c r="L350" s="504">
        <v>11</v>
      </c>
      <c r="M350" s="39" t="s">
        <v>8711</v>
      </c>
      <c r="N350" s="496" t="s">
        <v>157</v>
      </c>
    </row>
    <row r="351" spans="1:14" hidden="1">
      <c r="A351" s="39" t="s">
        <v>8723</v>
      </c>
      <c r="B351" s="496" t="s">
        <v>34</v>
      </c>
      <c r="C351" s="496" t="s">
        <v>34</v>
      </c>
      <c r="D351" s="39"/>
      <c r="E351" s="496" t="e">
        <f>VLOOKUP(F351,[13]abbr_btch2lot2!A:B,2,FALSE)</f>
        <v>#N/A</v>
      </c>
      <c r="F351" s="516"/>
      <c r="G351" s="496" t="s">
        <v>2193</v>
      </c>
      <c r="H351" s="496" t="s">
        <v>2194</v>
      </c>
      <c r="I351" s="504">
        <v>8</v>
      </c>
      <c r="J351" s="39"/>
      <c r="K351" s="39" t="s">
        <v>2195</v>
      </c>
      <c r="L351" s="504">
        <v>1</v>
      </c>
      <c r="M351" s="39" t="s">
        <v>8724</v>
      </c>
      <c r="N351" s="496" t="s">
        <v>34</v>
      </c>
    </row>
    <row r="352" spans="1:14" hidden="1">
      <c r="A352" s="39" t="s">
        <v>8723</v>
      </c>
      <c r="B352" s="516"/>
      <c r="C352" s="496" t="s">
        <v>712</v>
      </c>
      <c r="D352" s="39" t="s">
        <v>712</v>
      </c>
      <c r="E352" s="496">
        <f>VLOOKUP(F352,[13]abbr_btch2lot2!A:B,2,FALSE)</f>
        <v>168</v>
      </c>
      <c r="F352" s="60" t="s">
        <v>376</v>
      </c>
      <c r="G352" s="39" t="s">
        <v>3178</v>
      </c>
      <c r="H352" s="40" t="s">
        <v>2231</v>
      </c>
      <c r="I352" s="76" t="s">
        <v>3409</v>
      </c>
      <c r="J352" s="39"/>
      <c r="K352" s="39" t="s">
        <v>2195</v>
      </c>
      <c r="L352" s="504">
        <v>2</v>
      </c>
      <c r="M352" s="39" t="s">
        <v>8724</v>
      </c>
      <c r="N352" s="39" t="s">
        <v>8725</v>
      </c>
    </row>
    <row r="353" spans="1:14" hidden="1">
      <c r="A353" s="39" t="s">
        <v>8723</v>
      </c>
      <c r="B353" s="516"/>
      <c r="C353" s="496" t="s">
        <v>8726</v>
      </c>
      <c r="D353" s="39" t="s">
        <v>8726</v>
      </c>
      <c r="E353" s="496">
        <f>VLOOKUP(F353,[13]abbr_btch2lot2!A:B,2,FALSE)</f>
        <v>169</v>
      </c>
      <c r="F353" s="39" t="s">
        <v>8727</v>
      </c>
      <c r="G353" s="39" t="s">
        <v>3178</v>
      </c>
      <c r="H353" s="39" t="s">
        <v>2308</v>
      </c>
      <c r="I353" s="76">
        <v>26</v>
      </c>
      <c r="J353" s="39"/>
      <c r="K353" s="39" t="s">
        <v>2195</v>
      </c>
      <c r="L353" s="76">
        <v>3</v>
      </c>
      <c r="M353" s="39" t="s">
        <v>8724</v>
      </c>
      <c r="N353" s="39" t="s">
        <v>8728</v>
      </c>
    </row>
    <row r="354" spans="1:14" hidden="1">
      <c r="A354" s="39" t="s">
        <v>8723</v>
      </c>
      <c r="B354" s="516"/>
      <c r="C354" s="496" t="s">
        <v>2490</v>
      </c>
      <c r="D354" s="39" t="s">
        <v>2490</v>
      </c>
      <c r="E354" s="496">
        <f>VLOOKUP(F354,[13]abbr_btch2lot2!A:B,2,FALSE)</f>
        <v>170</v>
      </c>
      <c r="F354" s="39" t="s">
        <v>2491</v>
      </c>
      <c r="G354" s="39" t="s">
        <v>3178</v>
      </c>
      <c r="H354" s="39" t="s">
        <v>2455</v>
      </c>
      <c r="I354" s="76">
        <v>11</v>
      </c>
      <c r="J354" s="39"/>
      <c r="K354" s="39" t="s">
        <v>2195</v>
      </c>
      <c r="L354" s="76">
        <v>4</v>
      </c>
      <c r="M354" s="39" t="s">
        <v>8724</v>
      </c>
      <c r="N354" s="39" t="s">
        <v>1519</v>
      </c>
    </row>
    <row r="355" spans="1:14" hidden="1">
      <c r="A355" s="39" t="s">
        <v>8723</v>
      </c>
      <c r="B355" s="516"/>
      <c r="C355" s="496" t="s">
        <v>8729</v>
      </c>
      <c r="D355" s="39" t="s">
        <v>8729</v>
      </c>
      <c r="E355" s="496">
        <f>VLOOKUP(F355,[13]abbr_btch2lot2!A:B,2,FALSE)</f>
        <v>171</v>
      </c>
      <c r="F355" s="39" t="s">
        <v>8730</v>
      </c>
      <c r="G355" s="39" t="s">
        <v>2193</v>
      </c>
      <c r="H355" s="39" t="s">
        <v>2455</v>
      </c>
      <c r="I355" s="76">
        <v>11</v>
      </c>
      <c r="J355" s="39"/>
      <c r="K355" s="39" t="s">
        <v>2195</v>
      </c>
      <c r="L355" s="76">
        <v>5</v>
      </c>
      <c r="M355" s="39" t="s">
        <v>8724</v>
      </c>
      <c r="N355" s="39" t="s">
        <v>8731</v>
      </c>
    </row>
    <row r="356" spans="1:14" hidden="1">
      <c r="A356" s="39" t="s">
        <v>8723</v>
      </c>
      <c r="B356" s="516"/>
      <c r="C356" s="496" t="s">
        <v>3375</v>
      </c>
      <c r="D356" s="39" t="s">
        <v>3375</v>
      </c>
      <c r="E356" s="496">
        <f>VLOOKUP(F356,[13]abbr_btch2lot2!A:B,2,FALSE)</f>
        <v>172</v>
      </c>
      <c r="F356" s="39" t="s">
        <v>3376</v>
      </c>
      <c r="G356" s="39" t="s">
        <v>2215</v>
      </c>
      <c r="H356" s="39" t="s">
        <v>2202</v>
      </c>
      <c r="I356" s="76">
        <v>10</v>
      </c>
      <c r="J356" s="39"/>
      <c r="K356" s="39" t="s">
        <v>2195</v>
      </c>
      <c r="L356" s="76">
        <v>6</v>
      </c>
      <c r="M356" s="39" t="s">
        <v>8724</v>
      </c>
      <c r="N356" s="39" t="s">
        <v>3375</v>
      </c>
    </row>
    <row r="357" spans="1:14" hidden="1">
      <c r="A357" s="39" t="s">
        <v>8723</v>
      </c>
      <c r="B357" s="516"/>
      <c r="C357" s="496" t="s">
        <v>2996</v>
      </c>
      <c r="D357" s="39" t="s">
        <v>2996</v>
      </c>
      <c r="E357" s="496">
        <f>VLOOKUP(F357,[13]abbr_btch2lot2!A:B,2,FALSE)</f>
        <v>173</v>
      </c>
      <c r="F357" s="39" t="s">
        <v>2997</v>
      </c>
      <c r="G357" s="39" t="s">
        <v>2215</v>
      </c>
      <c r="H357" s="39" t="s">
        <v>2194</v>
      </c>
      <c r="I357" s="76">
        <v>10</v>
      </c>
      <c r="J357" s="39"/>
      <c r="K357" s="39" t="s">
        <v>2195</v>
      </c>
      <c r="L357" s="76">
        <v>7</v>
      </c>
      <c r="M357" s="39" t="s">
        <v>8724</v>
      </c>
      <c r="N357" s="39" t="s">
        <v>2996</v>
      </c>
    </row>
    <row r="358" spans="1:14" hidden="1">
      <c r="A358" s="39" t="s">
        <v>8723</v>
      </c>
      <c r="B358" s="516"/>
      <c r="C358" s="496" t="s">
        <v>3377</v>
      </c>
      <c r="D358" s="39" t="s">
        <v>3377</v>
      </c>
      <c r="E358" s="496">
        <f>VLOOKUP(F358,[13]abbr_btch2lot2!A:B,2,FALSE)</f>
        <v>174</v>
      </c>
      <c r="F358" s="39" t="s">
        <v>3378</v>
      </c>
      <c r="G358" s="39" t="s">
        <v>2215</v>
      </c>
      <c r="H358" s="39" t="s">
        <v>2202</v>
      </c>
      <c r="I358" s="76">
        <v>10</v>
      </c>
      <c r="J358" s="39"/>
      <c r="K358" s="39" t="s">
        <v>2195</v>
      </c>
      <c r="L358" s="76">
        <v>8</v>
      </c>
      <c r="M358" s="39" t="s">
        <v>8724</v>
      </c>
      <c r="N358" s="39" t="s">
        <v>3377</v>
      </c>
    </row>
    <row r="359" spans="1:14" hidden="1">
      <c r="A359" s="39" t="s">
        <v>8723</v>
      </c>
      <c r="B359" s="516"/>
      <c r="C359" s="496" t="s">
        <v>1629</v>
      </c>
      <c r="D359" s="39" t="s">
        <v>1629</v>
      </c>
      <c r="E359" s="496">
        <f>VLOOKUP(F359,[13]abbr_btch2lot2!A:B,2,FALSE)</f>
        <v>175</v>
      </c>
      <c r="F359" s="39" t="s">
        <v>909</v>
      </c>
      <c r="G359" s="39" t="s">
        <v>2215</v>
      </c>
      <c r="H359" s="39" t="s">
        <v>2194</v>
      </c>
      <c r="I359" s="76">
        <v>10</v>
      </c>
      <c r="J359" s="39"/>
      <c r="K359" s="39" t="s">
        <v>2195</v>
      </c>
      <c r="L359" s="76">
        <v>9</v>
      </c>
      <c r="M359" s="39" t="s">
        <v>8724</v>
      </c>
      <c r="N359" s="39" t="s">
        <v>1629</v>
      </c>
    </row>
    <row r="360" spans="1:14" hidden="1">
      <c r="A360" s="39" t="s">
        <v>8723</v>
      </c>
      <c r="B360" s="516"/>
      <c r="C360" s="496" t="s">
        <v>8732</v>
      </c>
      <c r="D360" s="39" t="s">
        <v>8732</v>
      </c>
      <c r="E360" s="496">
        <f>VLOOKUP(F360,[13]abbr_btch2lot2!A:B,2,FALSE)</f>
        <v>176</v>
      </c>
      <c r="F360" s="39" t="s">
        <v>8733</v>
      </c>
      <c r="G360" s="39" t="s">
        <v>2215</v>
      </c>
      <c r="H360" s="39" t="s">
        <v>2202</v>
      </c>
      <c r="I360" s="76">
        <v>1</v>
      </c>
      <c r="J360" s="39"/>
      <c r="K360" s="39" t="s">
        <v>2195</v>
      </c>
      <c r="L360" s="504">
        <v>10</v>
      </c>
      <c r="M360" s="39" t="s">
        <v>8724</v>
      </c>
      <c r="N360" s="39" t="s">
        <v>8734</v>
      </c>
    </row>
    <row r="361" spans="1:14" hidden="1">
      <c r="A361" s="39" t="s">
        <v>8723</v>
      </c>
      <c r="B361" s="516"/>
      <c r="C361" s="496" t="s">
        <v>8735</v>
      </c>
      <c r="D361" s="39" t="s">
        <v>8735</v>
      </c>
      <c r="E361" s="496">
        <f>VLOOKUP(F361,[13]abbr_btch2lot2!A:B,2,FALSE)</f>
        <v>177</v>
      </c>
      <c r="F361" s="39" t="s">
        <v>8736</v>
      </c>
      <c r="G361" s="39" t="s">
        <v>2215</v>
      </c>
      <c r="H361" s="39" t="s">
        <v>2455</v>
      </c>
      <c r="I361" s="76">
        <v>11</v>
      </c>
      <c r="J361" s="39"/>
      <c r="K361" s="39" t="s">
        <v>2195</v>
      </c>
      <c r="L361" s="504">
        <v>11</v>
      </c>
      <c r="M361" s="39" t="s">
        <v>8724</v>
      </c>
      <c r="N361" s="39" t="s">
        <v>8737</v>
      </c>
    </row>
    <row r="362" spans="1:14" hidden="1">
      <c r="A362" s="39" t="s">
        <v>8723</v>
      </c>
      <c r="B362" s="516"/>
      <c r="C362" s="496" t="s">
        <v>8738</v>
      </c>
      <c r="D362" s="39" t="s">
        <v>8738</v>
      </c>
      <c r="E362" s="496">
        <f>VLOOKUP(F362,[13]abbr_btch2lot2!A:B,2,FALSE)</f>
        <v>178</v>
      </c>
      <c r="F362" s="39" t="s">
        <v>8739</v>
      </c>
      <c r="G362" s="39" t="s">
        <v>2193</v>
      </c>
      <c r="H362" s="39" t="s">
        <v>2455</v>
      </c>
      <c r="I362" s="76">
        <v>6</v>
      </c>
      <c r="J362" s="39"/>
      <c r="K362" s="39" t="s">
        <v>2195</v>
      </c>
      <c r="L362" s="76">
        <v>12</v>
      </c>
      <c r="M362" s="39" t="s">
        <v>8724</v>
      </c>
      <c r="N362" s="39" t="s">
        <v>8740</v>
      </c>
    </row>
    <row r="363" spans="1:14" hidden="1">
      <c r="A363" s="39" t="s">
        <v>8723</v>
      </c>
      <c r="B363" s="516"/>
      <c r="C363" s="496" t="s">
        <v>8741</v>
      </c>
      <c r="D363" s="39" t="s">
        <v>8741</v>
      </c>
      <c r="E363" s="496">
        <f>VLOOKUP(F363,[13]abbr_btch2lot2!A:B,2,FALSE)</f>
        <v>179</v>
      </c>
      <c r="F363" s="39" t="s">
        <v>8742</v>
      </c>
      <c r="G363" s="39" t="s">
        <v>3178</v>
      </c>
      <c r="H363" s="39" t="s">
        <v>2308</v>
      </c>
      <c r="I363" s="76">
        <v>26</v>
      </c>
      <c r="J363" s="39"/>
      <c r="K363" s="39" t="s">
        <v>2195</v>
      </c>
      <c r="L363" s="76">
        <v>13</v>
      </c>
      <c r="M363" s="39" t="s">
        <v>8724</v>
      </c>
      <c r="N363" s="39" t="s">
        <v>8741</v>
      </c>
    </row>
    <row r="364" spans="1:14" hidden="1">
      <c r="A364" s="39" t="s">
        <v>8723</v>
      </c>
      <c r="B364" s="496" t="s">
        <v>149</v>
      </c>
      <c r="C364" s="496" t="s">
        <v>149</v>
      </c>
      <c r="D364" s="39"/>
      <c r="E364" s="496" t="e">
        <f>VLOOKUP(F364,[13]abbr_btch2lot2!A:B,2,FALSE)</f>
        <v>#N/A</v>
      </c>
      <c r="F364" s="39"/>
      <c r="G364" s="496" t="s">
        <v>2193</v>
      </c>
      <c r="H364" s="496" t="s">
        <v>2308</v>
      </c>
      <c r="I364" s="504">
        <v>26</v>
      </c>
      <c r="J364" s="39"/>
      <c r="K364" s="39" t="s">
        <v>2195</v>
      </c>
      <c r="L364" s="76">
        <v>14</v>
      </c>
      <c r="M364" s="39" t="s">
        <v>8724</v>
      </c>
      <c r="N364" s="496" t="s">
        <v>149</v>
      </c>
    </row>
    <row r="365" spans="1:14" hidden="1">
      <c r="A365" s="39" t="s">
        <v>8723</v>
      </c>
      <c r="B365" s="496" t="s">
        <v>151</v>
      </c>
      <c r="C365" s="496" t="s">
        <v>151</v>
      </c>
      <c r="D365" s="39"/>
      <c r="E365" s="496" t="e">
        <f>VLOOKUP(F365,[13]abbr_btch2lot2!A:B,2,FALSE)</f>
        <v>#N/A</v>
      </c>
      <c r="F365" s="39"/>
      <c r="G365" s="496" t="s">
        <v>2193</v>
      </c>
      <c r="H365" s="496" t="s">
        <v>2202</v>
      </c>
      <c r="I365" s="504">
        <v>10</v>
      </c>
      <c r="J365" s="39"/>
      <c r="K365" s="39" t="s">
        <v>2195</v>
      </c>
      <c r="L365" s="76">
        <v>15</v>
      </c>
      <c r="M365" s="39" t="s">
        <v>8724</v>
      </c>
      <c r="N365" s="496" t="s">
        <v>151</v>
      </c>
    </row>
    <row r="366" spans="1:14" hidden="1">
      <c r="A366" s="39" t="s">
        <v>8723</v>
      </c>
      <c r="B366" s="496" t="s">
        <v>153</v>
      </c>
      <c r="C366" s="496" t="s">
        <v>153</v>
      </c>
      <c r="D366" s="39"/>
      <c r="E366" s="496" t="e">
        <f>VLOOKUP(F366,[13]abbr_btch2lot2!A:B,2,FALSE)</f>
        <v>#N/A</v>
      </c>
      <c r="F366" s="39"/>
      <c r="G366" s="496" t="s">
        <v>2193</v>
      </c>
      <c r="H366" s="496" t="s">
        <v>2202</v>
      </c>
      <c r="I366" s="504">
        <v>4</v>
      </c>
      <c r="J366" s="39"/>
      <c r="K366" s="39" t="s">
        <v>2195</v>
      </c>
      <c r="L366" s="76">
        <v>16</v>
      </c>
      <c r="M366" s="39" t="s">
        <v>8724</v>
      </c>
      <c r="N366" s="496" t="s">
        <v>153</v>
      </c>
    </row>
    <row r="367" spans="1:14" hidden="1">
      <c r="A367" s="39" t="s">
        <v>8723</v>
      </c>
      <c r="B367" s="496" t="s">
        <v>155</v>
      </c>
      <c r="C367" s="496" t="s">
        <v>155</v>
      </c>
      <c r="D367" s="39"/>
      <c r="E367" s="496" t="e">
        <f>VLOOKUP(F367,[13]abbr_btch2lot2!A:B,2,FALSE)</f>
        <v>#N/A</v>
      </c>
      <c r="F367" s="39"/>
      <c r="G367" s="496" t="s">
        <v>2193</v>
      </c>
      <c r="H367" s="496" t="s">
        <v>2202</v>
      </c>
      <c r="I367" s="504">
        <v>2</v>
      </c>
      <c r="J367" s="39"/>
      <c r="K367" s="39" t="s">
        <v>2195</v>
      </c>
      <c r="L367" s="76">
        <v>17</v>
      </c>
      <c r="M367" s="39" t="s">
        <v>8724</v>
      </c>
      <c r="N367" s="496" t="s">
        <v>155</v>
      </c>
    </row>
    <row r="368" spans="1:14" hidden="1">
      <c r="A368" s="39" t="s">
        <v>8723</v>
      </c>
      <c r="B368" s="496" t="s">
        <v>157</v>
      </c>
      <c r="C368" s="496" t="s">
        <v>157</v>
      </c>
      <c r="D368" s="39"/>
      <c r="E368" s="496" t="e">
        <f>VLOOKUP(F368,[13]abbr_btch2lot2!A:B,2,FALSE)</f>
        <v>#N/A</v>
      </c>
      <c r="F368" s="39"/>
      <c r="G368" s="496" t="s">
        <v>2193</v>
      </c>
      <c r="H368" s="496" t="s">
        <v>2202</v>
      </c>
      <c r="I368" s="504">
        <v>2</v>
      </c>
      <c r="J368" s="39"/>
      <c r="K368" s="39" t="s">
        <v>2195</v>
      </c>
      <c r="L368" s="76">
        <v>18</v>
      </c>
      <c r="M368" s="39" t="s">
        <v>8724</v>
      </c>
      <c r="N368" s="496" t="s">
        <v>157</v>
      </c>
    </row>
    <row r="369" spans="1:14" hidden="1">
      <c r="A369" s="39" t="s">
        <v>8723</v>
      </c>
      <c r="B369" s="496" t="s">
        <v>8743</v>
      </c>
      <c r="C369" s="496" t="s">
        <v>8743</v>
      </c>
      <c r="D369" s="39"/>
      <c r="E369" s="496" t="e">
        <f>VLOOKUP(F369,[13]abbr_btch2lot2!A:B,2,FALSE)</f>
        <v>#N/A</v>
      </c>
      <c r="F369" s="39"/>
      <c r="G369" s="496" t="s">
        <v>2193</v>
      </c>
      <c r="H369" s="496" t="s">
        <v>2308</v>
      </c>
      <c r="I369" s="504">
        <v>26</v>
      </c>
      <c r="J369" s="39"/>
      <c r="K369" s="39" t="s">
        <v>2195</v>
      </c>
      <c r="L369" s="76">
        <v>19</v>
      </c>
      <c r="M369" s="39" t="s">
        <v>8724</v>
      </c>
      <c r="N369" s="496" t="s">
        <v>8743</v>
      </c>
    </row>
    <row r="370" spans="1:14" hidden="1">
      <c r="A370" s="45" t="s">
        <v>8744</v>
      </c>
      <c r="B370" s="76" t="s">
        <v>34</v>
      </c>
      <c r="C370" s="496" t="s">
        <v>34</v>
      </c>
      <c r="D370" s="39" t="s">
        <v>3460</v>
      </c>
      <c r="E370" s="496">
        <f>VLOOKUP(F370,[13]abbr_btch2lot2!A:B,2,FALSE)</f>
        <v>180</v>
      </c>
      <c r="F370" s="39" t="s">
        <v>1402</v>
      </c>
      <c r="G370" s="76" t="s">
        <v>2193</v>
      </c>
      <c r="H370" s="76" t="s">
        <v>2194</v>
      </c>
      <c r="I370" s="76">
        <v>8</v>
      </c>
      <c r="J370" s="39"/>
      <c r="K370" s="76" t="s">
        <v>2195</v>
      </c>
      <c r="L370" s="76">
        <v>1</v>
      </c>
      <c r="M370" s="45" t="s">
        <v>8745</v>
      </c>
      <c r="N370" s="76" t="s">
        <v>34</v>
      </c>
    </row>
    <row r="371" spans="1:14" hidden="1">
      <c r="A371" s="45" t="s">
        <v>8744</v>
      </c>
      <c r="B371" s="76"/>
      <c r="C371" s="496" t="s">
        <v>2743</v>
      </c>
      <c r="D371" s="39" t="s">
        <v>2743</v>
      </c>
      <c r="E371" s="496">
        <f>VLOOKUP(F371,[13]abbr_btch2lot2!A:B,2,FALSE)</f>
        <v>181</v>
      </c>
      <c r="F371" s="39" t="s">
        <v>2744</v>
      </c>
      <c r="G371" s="76" t="s">
        <v>2193</v>
      </c>
      <c r="H371" s="76" t="s">
        <v>2228</v>
      </c>
      <c r="I371" s="76">
        <v>3</v>
      </c>
      <c r="J371" s="39"/>
      <c r="K371" s="76" t="s">
        <v>2195</v>
      </c>
      <c r="L371" s="76">
        <v>2</v>
      </c>
      <c r="M371" s="45" t="s">
        <v>8745</v>
      </c>
      <c r="N371" s="76" t="s">
        <v>8746</v>
      </c>
    </row>
    <row r="372" spans="1:14" hidden="1">
      <c r="A372" s="45" t="s">
        <v>8744</v>
      </c>
      <c r="B372" s="76"/>
      <c r="C372" s="496" t="s">
        <v>3477</v>
      </c>
      <c r="D372" s="39" t="s">
        <v>3477</v>
      </c>
      <c r="E372" s="496">
        <f>VLOOKUP(F372,[13]abbr_btch2lot2!A:B,2,FALSE)</f>
        <v>182</v>
      </c>
      <c r="F372" s="39" t="s">
        <v>3478</v>
      </c>
      <c r="G372" s="76" t="s">
        <v>2215</v>
      </c>
      <c r="H372" s="76" t="s">
        <v>2455</v>
      </c>
      <c r="I372" s="76">
        <v>9</v>
      </c>
      <c r="J372" s="39"/>
      <c r="K372" s="76" t="s">
        <v>2195</v>
      </c>
      <c r="L372" s="76">
        <v>3</v>
      </c>
      <c r="M372" s="45" t="s">
        <v>8745</v>
      </c>
      <c r="N372" s="76" t="s">
        <v>8747</v>
      </c>
    </row>
    <row r="373" spans="1:14" hidden="1">
      <c r="A373" s="45" t="s">
        <v>8744</v>
      </c>
      <c r="B373" s="76"/>
      <c r="C373" s="496" t="s">
        <v>8748</v>
      </c>
      <c r="D373" s="39" t="s">
        <v>8748</v>
      </c>
      <c r="E373" s="496">
        <f>VLOOKUP(F373,[13]abbr_btch2lot2!A:B,2,FALSE)</f>
        <v>183</v>
      </c>
      <c r="F373" s="39" t="s">
        <v>8749</v>
      </c>
      <c r="G373" s="76" t="s">
        <v>2215</v>
      </c>
      <c r="H373" s="76" t="s">
        <v>2228</v>
      </c>
      <c r="I373" s="76">
        <v>2</v>
      </c>
      <c r="J373" s="39"/>
      <c r="K373" s="76" t="s">
        <v>2195</v>
      </c>
      <c r="L373" s="76">
        <v>4</v>
      </c>
      <c r="M373" s="45" t="s">
        <v>8745</v>
      </c>
      <c r="N373" s="76" t="s">
        <v>8750</v>
      </c>
    </row>
    <row r="374" spans="1:14" hidden="1">
      <c r="A374" s="45" t="s">
        <v>8744</v>
      </c>
      <c r="B374" s="76"/>
      <c r="C374" s="496" t="s">
        <v>8751</v>
      </c>
      <c r="D374" s="39" t="s">
        <v>8751</v>
      </c>
      <c r="E374" s="496">
        <f>VLOOKUP(F374,[13]abbr_btch2lot2!A:B,2,FALSE)</f>
        <v>184</v>
      </c>
      <c r="F374" s="39" t="s">
        <v>8752</v>
      </c>
      <c r="G374" s="76" t="s">
        <v>2215</v>
      </c>
      <c r="H374" s="76" t="s">
        <v>2228</v>
      </c>
      <c r="I374" s="76">
        <v>2</v>
      </c>
      <c r="J374" s="39"/>
      <c r="K374" s="76" t="s">
        <v>2195</v>
      </c>
      <c r="L374" s="76">
        <v>5</v>
      </c>
      <c r="M374" s="45" t="s">
        <v>8745</v>
      </c>
      <c r="N374" s="76" t="s">
        <v>8753</v>
      </c>
    </row>
    <row r="375" spans="1:14" hidden="1">
      <c r="A375" s="45" t="s">
        <v>8744</v>
      </c>
      <c r="B375" s="76"/>
      <c r="C375" s="496" t="s">
        <v>3525</v>
      </c>
      <c r="D375" s="39" t="s">
        <v>3525</v>
      </c>
      <c r="E375" s="496">
        <f>VLOOKUP(F375,[13]abbr_btch2lot2!A:B,2,FALSE)</f>
        <v>185</v>
      </c>
      <c r="F375" s="39" t="s">
        <v>3526</v>
      </c>
      <c r="G375" s="76" t="s">
        <v>2215</v>
      </c>
      <c r="H375" s="76" t="s">
        <v>2202</v>
      </c>
      <c r="I375" s="76">
        <v>25</v>
      </c>
      <c r="J375" s="39"/>
      <c r="K375" s="76" t="s">
        <v>2195</v>
      </c>
      <c r="L375" s="76">
        <v>6</v>
      </c>
      <c r="M375" s="45" t="s">
        <v>8745</v>
      </c>
      <c r="N375" s="76" t="s">
        <v>8754</v>
      </c>
    </row>
    <row r="376" spans="1:14" hidden="1">
      <c r="A376" s="45" t="s">
        <v>8744</v>
      </c>
      <c r="B376" s="76"/>
      <c r="C376" s="496"/>
      <c r="D376" s="39"/>
      <c r="E376" s="496">
        <f>VLOOKUP(F376,[13]abbr_btch2lot2!A:B,2,FALSE)</f>
        <v>186</v>
      </c>
      <c r="F376" s="39" t="s">
        <v>8755</v>
      </c>
      <c r="G376" s="76" t="s">
        <v>2215</v>
      </c>
      <c r="H376" s="76" t="s">
        <v>2202</v>
      </c>
      <c r="I376" s="76">
        <v>13</v>
      </c>
      <c r="J376" s="39"/>
      <c r="K376" s="76" t="s">
        <v>2195</v>
      </c>
      <c r="L376" s="76">
        <v>7</v>
      </c>
      <c r="M376" s="45" t="s">
        <v>8745</v>
      </c>
      <c r="N376" s="76" t="s">
        <v>8756</v>
      </c>
    </row>
    <row r="377" spans="1:14" hidden="1">
      <c r="A377" s="45" t="s">
        <v>8744</v>
      </c>
      <c r="B377" s="76"/>
      <c r="C377" s="496" t="s">
        <v>8757</v>
      </c>
      <c r="D377" s="39" t="s">
        <v>8757</v>
      </c>
      <c r="E377" s="496">
        <f>VLOOKUP(F377,[13]abbr_btch2lot2!A:B,2,FALSE)</f>
        <v>187</v>
      </c>
      <c r="F377" s="39" t="s">
        <v>8758</v>
      </c>
      <c r="G377" s="76" t="s">
        <v>2215</v>
      </c>
      <c r="H377" s="76" t="s">
        <v>2202</v>
      </c>
      <c r="I377" s="76">
        <v>2</v>
      </c>
      <c r="J377" s="39"/>
      <c r="K377" s="76" t="s">
        <v>2195</v>
      </c>
      <c r="L377" s="76">
        <v>8</v>
      </c>
      <c r="M377" s="45" t="s">
        <v>8745</v>
      </c>
      <c r="N377" s="76" t="s">
        <v>8759</v>
      </c>
    </row>
    <row r="378" spans="1:14" hidden="1">
      <c r="A378" s="45" t="s">
        <v>8744</v>
      </c>
      <c r="B378" s="76"/>
      <c r="C378" s="496" t="s">
        <v>8760</v>
      </c>
      <c r="D378" s="39" t="s">
        <v>8760</v>
      </c>
      <c r="E378" s="496">
        <f>VLOOKUP(F378,[13]abbr_btch2lot2!A:B,2,FALSE)</f>
        <v>188</v>
      </c>
      <c r="F378" s="39" t="s">
        <v>8761</v>
      </c>
      <c r="G378" s="76" t="s">
        <v>2215</v>
      </c>
      <c r="H378" s="76" t="s">
        <v>2202</v>
      </c>
      <c r="I378" s="76">
        <v>30</v>
      </c>
      <c r="J378" s="39"/>
      <c r="K378" s="76" t="s">
        <v>2195</v>
      </c>
      <c r="L378" s="76">
        <v>9</v>
      </c>
      <c r="M378" s="45" t="s">
        <v>8745</v>
      </c>
      <c r="N378" s="76" t="s">
        <v>8762</v>
      </c>
    </row>
    <row r="379" spans="1:14" hidden="1">
      <c r="A379" s="45" t="s">
        <v>8744</v>
      </c>
      <c r="B379" s="76"/>
      <c r="C379" s="496" t="s">
        <v>8763</v>
      </c>
      <c r="D379" s="39" t="s">
        <v>8763</v>
      </c>
      <c r="E379" s="496">
        <f>VLOOKUP(F379,[13]abbr_btch2lot2!A:B,2,FALSE)</f>
        <v>189</v>
      </c>
      <c r="F379" s="39" t="s">
        <v>8764</v>
      </c>
      <c r="G379" s="76" t="s">
        <v>2215</v>
      </c>
      <c r="H379" s="76" t="s">
        <v>2202</v>
      </c>
      <c r="I379" s="76">
        <v>30</v>
      </c>
      <c r="J379" s="39"/>
      <c r="K379" s="76" t="s">
        <v>2195</v>
      </c>
      <c r="L379" s="76">
        <v>10</v>
      </c>
      <c r="M379" s="45" t="s">
        <v>8745</v>
      </c>
      <c r="N379" s="76" t="s">
        <v>8765</v>
      </c>
    </row>
    <row r="380" spans="1:14" hidden="1">
      <c r="A380" s="45" t="s">
        <v>8744</v>
      </c>
      <c r="B380" s="76"/>
      <c r="C380" s="496" t="s">
        <v>8766</v>
      </c>
      <c r="D380" s="39" t="s">
        <v>8766</v>
      </c>
      <c r="E380" s="496">
        <f>VLOOKUP(F380,[13]abbr_btch2lot2!A:B,2,FALSE)</f>
        <v>190</v>
      </c>
      <c r="F380" s="39" t="s">
        <v>8767</v>
      </c>
      <c r="G380" s="76" t="s">
        <v>2215</v>
      </c>
      <c r="H380" s="76" t="s">
        <v>2202</v>
      </c>
      <c r="I380" s="76">
        <v>50</v>
      </c>
      <c r="J380" s="39"/>
      <c r="K380" s="76" t="s">
        <v>2195</v>
      </c>
      <c r="L380" s="76">
        <v>11</v>
      </c>
      <c r="M380" s="45" t="s">
        <v>8745</v>
      </c>
      <c r="N380" s="76" t="s">
        <v>8768</v>
      </c>
    </row>
    <row r="381" spans="1:14" hidden="1">
      <c r="A381" s="45" t="s">
        <v>8744</v>
      </c>
      <c r="B381" s="76"/>
      <c r="C381" s="496" t="s">
        <v>8769</v>
      </c>
      <c r="D381" s="39" t="s">
        <v>8769</v>
      </c>
      <c r="E381" s="496">
        <f>VLOOKUP(F381,[13]abbr_btch2lot2!A:B,2,FALSE)</f>
        <v>191</v>
      </c>
      <c r="F381" s="39" t="s">
        <v>8770</v>
      </c>
      <c r="G381" s="76" t="s">
        <v>2215</v>
      </c>
      <c r="H381" s="76" t="s">
        <v>2202</v>
      </c>
      <c r="I381" s="76">
        <v>40</v>
      </c>
      <c r="J381" s="39"/>
      <c r="K381" s="76" t="s">
        <v>2195</v>
      </c>
      <c r="L381" s="76">
        <v>12</v>
      </c>
      <c r="M381" s="45" t="s">
        <v>8745</v>
      </c>
      <c r="N381" s="76" t="s">
        <v>8771</v>
      </c>
    </row>
    <row r="382" spans="1:14" hidden="1">
      <c r="A382" s="45" t="s">
        <v>8744</v>
      </c>
      <c r="B382" s="76"/>
      <c r="C382" s="496" t="s">
        <v>8772</v>
      </c>
      <c r="D382" s="39" t="s">
        <v>8772</v>
      </c>
      <c r="E382" s="496">
        <f>VLOOKUP(F382,[13]abbr_btch2lot2!A:B,2,FALSE)</f>
        <v>192</v>
      </c>
      <c r="F382" s="39" t="s">
        <v>8773</v>
      </c>
      <c r="G382" s="76" t="s">
        <v>2215</v>
      </c>
      <c r="H382" s="76" t="s">
        <v>2202</v>
      </c>
      <c r="I382" s="76">
        <v>9</v>
      </c>
      <c r="J382" s="39"/>
      <c r="K382" s="76" t="s">
        <v>2195</v>
      </c>
      <c r="L382" s="76">
        <v>13</v>
      </c>
      <c r="M382" s="45" t="s">
        <v>8745</v>
      </c>
      <c r="N382" s="76" t="s">
        <v>8774</v>
      </c>
    </row>
    <row r="383" spans="1:14" hidden="1">
      <c r="A383" s="45" t="s">
        <v>8744</v>
      </c>
      <c r="B383" s="76"/>
      <c r="C383" s="496" t="s">
        <v>8775</v>
      </c>
      <c r="D383" s="39" t="s">
        <v>8775</v>
      </c>
      <c r="E383" s="496">
        <f>VLOOKUP(F383,[13]abbr_btch2lot2!A:B,2,FALSE)</f>
        <v>193</v>
      </c>
      <c r="F383" s="39" t="s">
        <v>8776</v>
      </c>
      <c r="G383" s="76" t="s">
        <v>2215</v>
      </c>
      <c r="H383" s="76" t="s">
        <v>2202</v>
      </c>
      <c r="I383" s="76">
        <v>18</v>
      </c>
      <c r="J383" s="39"/>
      <c r="K383" s="76" t="s">
        <v>2195</v>
      </c>
      <c r="L383" s="76">
        <v>14</v>
      </c>
      <c r="M383" s="45" t="s">
        <v>8745</v>
      </c>
      <c r="N383" s="76" t="s">
        <v>8777</v>
      </c>
    </row>
    <row r="384" spans="1:14" hidden="1">
      <c r="A384" s="45" t="s">
        <v>8744</v>
      </c>
      <c r="B384" s="76"/>
      <c r="C384" s="496" t="s">
        <v>8778</v>
      </c>
      <c r="D384" s="39" t="s">
        <v>8778</v>
      </c>
      <c r="E384" s="496">
        <f>VLOOKUP(F384,[13]abbr_btch2lot2!A:B,2,FALSE)</f>
        <v>194</v>
      </c>
      <c r="F384" s="39" t="s">
        <v>8779</v>
      </c>
      <c r="G384" s="76" t="s">
        <v>2215</v>
      </c>
      <c r="H384" s="76" t="s">
        <v>2455</v>
      </c>
      <c r="I384" s="76">
        <v>9</v>
      </c>
      <c r="J384" s="39"/>
      <c r="K384" s="76" t="s">
        <v>2195</v>
      </c>
      <c r="L384" s="76">
        <v>15</v>
      </c>
      <c r="M384" s="45" t="s">
        <v>8745</v>
      </c>
      <c r="N384" s="76" t="s">
        <v>8780</v>
      </c>
    </row>
    <row r="385" spans="1:14" hidden="1">
      <c r="A385" s="45" t="s">
        <v>8744</v>
      </c>
      <c r="B385" s="76"/>
      <c r="C385" s="496" t="s">
        <v>41</v>
      </c>
      <c r="D385" s="39" t="s">
        <v>41</v>
      </c>
      <c r="E385" s="496">
        <f>VLOOKUP(F385,[13]abbr_btch2lot2!A:B,2,FALSE)</f>
        <v>1</v>
      </c>
      <c r="F385" s="39" t="s">
        <v>38</v>
      </c>
      <c r="G385" s="76" t="s">
        <v>2215</v>
      </c>
      <c r="H385" s="76" t="s">
        <v>2271</v>
      </c>
      <c r="I385" s="76">
        <v>13</v>
      </c>
      <c r="J385" s="39"/>
      <c r="K385" s="76" t="s">
        <v>2195</v>
      </c>
      <c r="L385" s="76">
        <v>16</v>
      </c>
      <c r="M385" s="45" t="s">
        <v>8745</v>
      </c>
      <c r="N385" s="76" t="s">
        <v>8781</v>
      </c>
    </row>
    <row r="386" spans="1:14" hidden="1">
      <c r="A386" s="45" t="s">
        <v>8744</v>
      </c>
      <c r="B386" s="76"/>
      <c r="C386" s="496" t="s">
        <v>8782</v>
      </c>
      <c r="D386" s="39" t="s">
        <v>8782</v>
      </c>
      <c r="E386" s="496">
        <f>VLOOKUP(F386,[13]abbr_btch2lot2!A:B,2,FALSE)</f>
        <v>195</v>
      </c>
      <c r="F386" s="39" t="s">
        <v>8783</v>
      </c>
      <c r="G386" s="76" t="s">
        <v>2215</v>
      </c>
      <c r="H386" s="76" t="s">
        <v>2202</v>
      </c>
      <c r="I386" s="76">
        <v>25</v>
      </c>
      <c r="J386" s="39"/>
      <c r="K386" s="76" t="s">
        <v>2195</v>
      </c>
      <c r="L386" s="76">
        <v>17</v>
      </c>
      <c r="M386" s="45" t="s">
        <v>8745</v>
      </c>
      <c r="N386" s="76" t="s">
        <v>8784</v>
      </c>
    </row>
    <row r="387" spans="1:14" hidden="1">
      <c r="A387" s="45" t="s">
        <v>8744</v>
      </c>
      <c r="B387" s="76"/>
      <c r="C387" s="496" t="s">
        <v>8785</v>
      </c>
      <c r="D387" s="39" t="s">
        <v>8785</v>
      </c>
      <c r="E387" s="496">
        <f>VLOOKUP(F387,[13]abbr_btch2lot2!A:B,2,FALSE)</f>
        <v>196</v>
      </c>
      <c r="F387" s="39" t="s">
        <v>8786</v>
      </c>
      <c r="G387" s="76" t="s">
        <v>2215</v>
      </c>
      <c r="H387" s="76" t="s">
        <v>2202</v>
      </c>
      <c r="I387" s="76">
        <v>3</v>
      </c>
      <c r="J387" s="39"/>
      <c r="K387" s="76" t="s">
        <v>2195</v>
      </c>
      <c r="L387" s="76">
        <v>18</v>
      </c>
      <c r="M387" s="45" t="s">
        <v>8745</v>
      </c>
      <c r="N387" s="76" t="s">
        <v>8787</v>
      </c>
    </row>
    <row r="388" spans="1:14" hidden="1">
      <c r="A388" s="45" t="s">
        <v>8744</v>
      </c>
      <c r="B388" s="76"/>
      <c r="C388" s="496" t="s">
        <v>8788</v>
      </c>
      <c r="D388" s="39" t="s">
        <v>8788</v>
      </c>
      <c r="E388" s="496">
        <f>VLOOKUP(F388,[13]abbr_btch2lot2!A:B,2,FALSE)</f>
        <v>197</v>
      </c>
      <c r="F388" s="39" t="s">
        <v>8789</v>
      </c>
      <c r="G388" s="76" t="s">
        <v>2215</v>
      </c>
      <c r="H388" s="76" t="s">
        <v>2228</v>
      </c>
      <c r="I388" s="76">
        <v>5</v>
      </c>
      <c r="J388" s="39"/>
      <c r="K388" s="76" t="s">
        <v>2195</v>
      </c>
      <c r="L388" s="76">
        <v>19</v>
      </c>
      <c r="M388" s="45" t="s">
        <v>8745</v>
      </c>
      <c r="N388" s="76" t="s">
        <v>8790</v>
      </c>
    </row>
    <row r="389" spans="1:14" hidden="1">
      <c r="A389" s="45" t="s">
        <v>8744</v>
      </c>
      <c r="B389" s="76"/>
      <c r="C389" s="496" t="s">
        <v>8791</v>
      </c>
      <c r="D389" s="39" t="s">
        <v>8791</v>
      </c>
      <c r="E389" s="496">
        <f>VLOOKUP(F389,[13]abbr_btch2lot2!A:B,2,FALSE)</f>
        <v>198</v>
      </c>
      <c r="F389" s="39" t="s">
        <v>8792</v>
      </c>
      <c r="G389" s="76" t="s">
        <v>2215</v>
      </c>
      <c r="H389" s="76" t="s">
        <v>2228</v>
      </c>
      <c r="I389" s="76">
        <v>5</v>
      </c>
      <c r="J389" s="39"/>
      <c r="K389" s="76" t="s">
        <v>2195</v>
      </c>
      <c r="L389" s="76">
        <v>20</v>
      </c>
      <c r="M389" s="45" t="s">
        <v>8745</v>
      </c>
      <c r="N389" s="76" t="s">
        <v>8793</v>
      </c>
    </row>
    <row r="390" spans="1:14" hidden="1">
      <c r="A390" s="45" t="s">
        <v>8744</v>
      </c>
      <c r="B390" s="76"/>
      <c r="C390" s="496" t="s">
        <v>8794</v>
      </c>
      <c r="D390" s="39" t="s">
        <v>8794</v>
      </c>
      <c r="E390" s="496">
        <f>VLOOKUP(F390,[13]abbr_btch2lot2!A:B,2,FALSE)</f>
        <v>199</v>
      </c>
      <c r="F390" s="39" t="s">
        <v>8795</v>
      </c>
      <c r="G390" s="76" t="s">
        <v>2215</v>
      </c>
      <c r="H390" s="76" t="s">
        <v>2455</v>
      </c>
      <c r="I390" s="76">
        <v>9</v>
      </c>
      <c r="J390" s="39"/>
      <c r="K390" s="76" t="s">
        <v>2195</v>
      </c>
      <c r="L390" s="76">
        <v>21</v>
      </c>
      <c r="M390" s="45" t="s">
        <v>8745</v>
      </c>
      <c r="N390" s="76" t="s">
        <v>8796</v>
      </c>
    </row>
    <row r="391" spans="1:14" hidden="1">
      <c r="A391" s="45" t="s">
        <v>8744</v>
      </c>
      <c r="B391" s="76"/>
      <c r="C391" s="496" t="s">
        <v>8797</v>
      </c>
      <c r="D391" s="39" t="s">
        <v>8797</v>
      </c>
      <c r="E391" s="496">
        <f>VLOOKUP(F391,[13]abbr_btch2lot2!A:B,2,FALSE)</f>
        <v>200</v>
      </c>
      <c r="F391" s="39" t="s">
        <v>8798</v>
      </c>
      <c r="G391" s="76" t="s">
        <v>2215</v>
      </c>
      <c r="H391" s="76" t="s">
        <v>2202</v>
      </c>
      <c r="I391" s="76">
        <v>1</v>
      </c>
      <c r="J391" s="39"/>
      <c r="K391" s="76" t="s">
        <v>2195</v>
      </c>
      <c r="L391" s="76">
        <v>22</v>
      </c>
      <c r="M391" s="45" t="s">
        <v>8745</v>
      </c>
      <c r="N391" s="76" t="s">
        <v>8799</v>
      </c>
    </row>
    <row r="392" spans="1:14" hidden="1">
      <c r="A392" s="45" t="s">
        <v>8744</v>
      </c>
      <c r="B392" s="76"/>
      <c r="C392" s="496" t="s">
        <v>4182</v>
      </c>
      <c r="D392" s="39" t="s">
        <v>4182</v>
      </c>
      <c r="E392" s="496">
        <f>VLOOKUP(F392,[13]abbr_btch2lot2!A:B,2,FALSE)</f>
        <v>201</v>
      </c>
      <c r="F392" s="39" t="s">
        <v>4183</v>
      </c>
      <c r="G392" s="76" t="s">
        <v>2215</v>
      </c>
      <c r="H392" s="76" t="s">
        <v>2202</v>
      </c>
      <c r="I392" s="76">
        <v>1</v>
      </c>
      <c r="J392" s="39"/>
      <c r="K392" s="76" t="s">
        <v>2195</v>
      </c>
      <c r="L392" s="76">
        <v>23</v>
      </c>
      <c r="M392" s="45" t="s">
        <v>8745</v>
      </c>
      <c r="N392" s="76" t="s">
        <v>8800</v>
      </c>
    </row>
    <row r="393" spans="1:14" hidden="1">
      <c r="A393" s="45" t="s">
        <v>8744</v>
      </c>
      <c r="B393" s="76"/>
      <c r="C393" s="496" t="s">
        <v>8801</v>
      </c>
      <c r="D393" s="39" t="s">
        <v>8801</v>
      </c>
      <c r="E393" s="496">
        <f>VLOOKUP(F393,[13]abbr_btch2lot2!A:B,2,FALSE)</f>
        <v>202</v>
      </c>
      <c r="F393" s="39" t="s">
        <v>8802</v>
      </c>
      <c r="G393" s="76" t="s">
        <v>2215</v>
      </c>
      <c r="H393" s="76" t="s">
        <v>2202</v>
      </c>
      <c r="I393" s="76">
        <v>1</v>
      </c>
      <c r="J393" s="39"/>
      <c r="K393" s="76" t="s">
        <v>2195</v>
      </c>
      <c r="L393" s="76">
        <v>24</v>
      </c>
      <c r="M393" s="45" t="s">
        <v>8745</v>
      </c>
      <c r="N393" s="76" t="s">
        <v>8803</v>
      </c>
    </row>
    <row r="394" spans="1:14" hidden="1">
      <c r="A394" s="45" t="s">
        <v>8744</v>
      </c>
      <c r="B394" s="76"/>
      <c r="C394" s="496" t="s">
        <v>4205</v>
      </c>
      <c r="D394" s="39" t="s">
        <v>4205</v>
      </c>
      <c r="E394" s="496">
        <f>VLOOKUP(F394,[13]abbr_btch2lot2!A:B,2,FALSE)</f>
        <v>203</v>
      </c>
      <c r="F394" s="39" t="s">
        <v>4206</v>
      </c>
      <c r="G394" s="76" t="s">
        <v>2215</v>
      </c>
      <c r="H394" s="76" t="s">
        <v>2202</v>
      </c>
      <c r="I394" s="76">
        <v>1</v>
      </c>
      <c r="J394" s="39"/>
      <c r="K394" s="76" t="s">
        <v>2195</v>
      </c>
      <c r="L394" s="76">
        <v>25</v>
      </c>
      <c r="M394" s="45" t="s">
        <v>8745</v>
      </c>
      <c r="N394" s="76" t="s">
        <v>8804</v>
      </c>
    </row>
    <row r="395" spans="1:14" hidden="1">
      <c r="A395" s="45" t="s">
        <v>8744</v>
      </c>
      <c r="B395" s="76"/>
      <c r="C395" s="496" t="s">
        <v>8805</v>
      </c>
      <c r="D395" s="39" t="s">
        <v>8805</v>
      </c>
      <c r="E395" s="496">
        <f>VLOOKUP(F395,[13]abbr_btch2lot2!A:B,2,FALSE)</f>
        <v>204</v>
      </c>
      <c r="F395" s="39" t="s">
        <v>8806</v>
      </c>
      <c r="G395" s="76" t="s">
        <v>2215</v>
      </c>
      <c r="H395" s="76" t="s">
        <v>2202</v>
      </c>
      <c r="I395" s="76">
        <v>1</v>
      </c>
      <c r="J395" s="39"/>
      <c r="K395" s="76" t="s">
        <v>2195</v>
      </c>
      <c r="L395" s="76">
        <v>26</v>
      </c>
      <c r="M395" s="45" t="s">
        <v>8745</v>
      </c>
      <c r="N395" s="76" t="s">
        <v>8807</v>
      </c>
    </row>
    <row r="396" spans="1:14" hidden="1">
      <c r="A396" s="45" t="s">
        <v>8744</v>
      </c>
      <c r="B396" s="76"/>
      <c r="C396" s="496" t="s">
        <v>4228</v>
      </c>
      <c r="D396" s="39" t="s">
        <v>4228</v>
      </c>
      <c r="E396" s="496">
        <f>VLOOKUP(F396,[13]abbr_btch2lot2!A:B,2,FALSE)</f>
        <v>205</v>
      </c>
      <c r="F396" s="39" t="s">
        <v>4229</v>
      </c>
      <c r="G396" s="76" t="s">
        <v>2215</v>
      </c>
      <c r="H396" s="76" t="s">
        <v>2202</v>
      </c>
      <c r="I396" s="76">
        <v>1</v>
      </c>
      <c r="J396" s="39"/>
      <c r="K396" s="76" t="s">
        <v>2195</v>
      </c>
      <c r="L396" s="76">
        <v>27</v>
      </c>
      <c r="M396" s="45" t="s">
        <v>8745</v>
      </c>
      <c r="N396" s="76" t="s">
        <v>8808</v>
      </c>
    </row>
    <row r="397" spans="1:14" hidden="1">
      <c r="A397" s="45" t="s">
        <v>8744</v>
      </c>
      <c r="B397" s="76"/>
      <c r="C397" s="496" t="s">
        <v>8809</v>
      </c>
      <c r="D397" s="39" t="s">
        <v>8809</v>
      </c>
      <c r="E397" s="496">
        <f>VLOOKUP(F397,[13]abbr_btch2lot2!A:B,2,FALSE)</f>
        <v>206</v>
      </c>
      <c r="F397" s="39" t="s">
        <v>8810</v>
      </c>
      <c r="G397" s="76" t="s">
        <v>2215</v>
      </c>
      <c r="H397" s="76" t="s">
        <v>2202</v>
      </c>
      <c r="I397" s="76">
        <v>1</v>
      </c>
      <c r="J397" s="39"/>
      <c r="K397" s="76" t="s">
        <v>2195</v>
      </c>
      <c r="L397" s="76">
        <v>28</v>
      </c>
      <c r="M397" s="45" t="s">
        <v>8745</v>
      </c>
      <c r="N397" s="76" t="s">
        <v>8811</v>
      </c>
    </row>
    <row r="398" spans="1:14" hidden="1">
      <c r="A398" s="45" t="s">
        <v>8744</v>
      </c>
      <c r="B398" s="76"/>
      <c r="C398" s="496" t="s">
        <v>4251</v>
      </c>
      <c r="D398" s="39" t="s">
        <v>4251</v>
      </c>
      <c r="E398" s="496">
        <f>VLOOKUP(F398,[13]abbr_btch2lot2!A:B,2,FALSE)</f>
        <v>207</v>
      </c>
      <c r="F398" s="39" t="s">
        <v>4252</v>
      </c>
      <c r="G398" s="76" t="s">
        <v>2215</v>
      </c>
      <c r="H398" s="76" t="s">
        <v>2202</v>
      </c>
      <c r="I398" s="76">
        <v>1</v>
      </c>
      <c r="J398" s="39"/>
      <c r="K398" s="76" t="s">
        <v>2195</v>
      </c>
      <c r="L398" s="76">
        <v>29</v>
      </c>
      <c r="M398" s="45" t="s">
        <v>8745</v>
      </c>
      <c r="N398" s="76" t="s">
        <v>8812</v>
      </c>
    </row>
    <row r="399" spans="1:14" hidden="1">
      <c r="A399" s="45" t="s">
        <v>8744</v>
      </c>
      <c r="B399" s="76"/>
      <c r="C399" s="496" t="s">
        <v>8813</v>
      </c>
      <c r="D399" s="39" t="s">
        <v>8813</v>
      </c>
      <c r="E399" s="496">
        <f>VLOOKUP(F399,[13]abbr_btch2lot2!A:B,2,FALSE)</f>
        <v>208</v>
      </c>
      <c r="F399" s="39" t="s">
        <v>8814</v>
      </c>
      <c r="G399" s="76" t="s">
        <v>2215</v>
      </c>
      <c r="H399" s="76" t="s">
        <v>2202</v>
      </c>
      <c r="I399" s="76">
        <v>1</v>
      </c>
      <c r="J399" s="39"/>
      <c r="K399" s="76" t="s">
        <v>2195</v>
      </c>
      <c r="L399" s="76">
        <v>30</v>
      </c>
      <c r="M399" s="45" t="s">
        <v>8745</v>
      </c>
      <c r="N399" s="76" t="s">
        <v>8815</v>
      </c>
    </row>
    <row r="400" spans="1:14" hidden="1">
      <c r="A400" s="45" t="s">
        <v>8744</v>
      </c>
      <c r="B400" s="76"/>
      <c r="C400" s="496" t="s">
        <v>8816</v>
      </c>
      <c r="D400" s="39" t="s">
        <v>8816</v>
      </c>
      <c r="E400" s="496">
        <f>VLOOKUP(F400,[13]abbr_btch2lot2!A:B,2,FALSE)</f>
        <v>209</v>
      </c>
      <c r="F400" s="39" t="s">
        <v>8817</v>
      </c>
      <c r="G400" s="76" t="s">
        <v>2215</v>
      </c>
      <c r="H400" s="76" t="s">
        <v>2202</v>
      </c>
      <c r="I400" s="76">
        <v>1</v>
      </c>
      <c r="J400" s="39"/>
      <c r="K400" s="76" t="s">
        <v>2195</v>
      </c>
      <c r="L400" s="76">
        <v>31</v>
      </c>
      <c r="M400" s="45" t="s">
        <v>8745</v>
      </c>
      <c r="N400" s="76" t="s">
        <v>8818</v>
      </c>
    </row>
    <row r="401" spans="1:14" hidden="1">
      <c r="A401" s="45" t="s">
        <v>8744</v>
      </c>
      <c r="B401" s="76"/>
      <c r="C401" s="496" t="s">
        <v>8819</v>
      </c>
      <c r="D401" s="39" t="s">
        <v>8819</v>
      </c>
      <c r="E401" s="496">
        <f>VLOOKUP(F401,[13]abbr_btch2lot2!A:B,2,FALSE)</f>
        <v>210</v>
      </c>
      <c r="F401" s="39" t="s">
        <v>8820</v>
      </c>
      <c r="G401" s="76" t="s">
        <v>2215</v>
      </c>
      <c r="H401" s="76" t="s">
        <v>2202</v>
      </c>
      <c r="I401" s="76">
        <v>1</v>
      </c>
      <c r="J401" s="39"/>
      <c r="K401" s="76" t="s">
        <v>2195</v>
      </c>
      <c r="L401" s="76">
        <v>32</v>
      </c>
      <c r="M401" s="45" t="s">
        <v>8745</v>
      </c>
      <c r="N401" s="76" t="s">
        <v>8821</v>
      </c>
    </row>
    <row r="402" spans="1:14" hidden="1">
      <c r="A402" s="45" t="s">
        <v>8744</v>
      </c>
      <c r="B402" s="76"/>
      <c r="C402" s="496" t="s">
        <v>8822</v>
      </c>
      <c r="D402" s="39" t="s">
        <v>8822</v>
      </c>
      <c r="E402" s="496">
        <f>VLOOKUP(F402,[13]abbr_btch2lot2!A:B,2,FALSE)</f>
        <v>211</v>
      </c>
      <c r="F402" s="39" t="s">
        <v>8823</v>
      </c>
      <c r="G402" s="76" t="s">
        <v>2215</v>
      </c>
      <c r="H402" s="76" t="s">
        <v>2202</v>
      </c>
      <c r="I402" s="76">
        <v>1</v>
      </c>
      <c r="J402" s="39"/>
      <c r="K402" s="76" t="s">
        <v>2195</v>
      </c>
      <c r="L402" s="76">
        <v>33</v>
      </c>
      <c r="M402" s="45" t="s">
        <v>8745</v>
      </c>
      <c r="N402" s="76" t="s">
        <v>8824</v>
      </c>
    </row>
    <row r="403" spans="1:14" hidden="1">
      <c r="A403" s="45" t="s">
        <v>8744</v>
      </c>
      <c r="B403" s="76"/>
      <c r="C403" s="496" t="s">
        <v>8825</v>
      </c>
      <c r="D403" s="39" t="s">
        <v>8825</v>
      </c>
      <c r="E403" s="496">
        <f>VLOOKUP(F403,[13]abbr_btch2lot2!A:B,2,FALSE)</f>
        <v>212</v>
      </c>
      <c r="F403" s="39" t="s">
        <v>8826</v>
      </c>
      <c r="G403" s="76" t="s">
        <v>2215</v>
      </c>
      <c r="H403" s="76" t="s">
        <v>2202</v>
      </c>
      <c r="I403" s="76">
        <v>1</v>
      </c>
      <c r="J403" s="39"/>
      <c r="K403" s="76" t="s">
        <v>2195</v>
      </c>
      <c r="L403" s="76">
        <v>34</v>
      </c>
      <c r="M403" s="45" t="s">
        <v>8745</v>
      </c>
      <c r="N403" s="76" t="s">
        <v>8827</v>
      </c>
    </row>
    <row r="404" spans="1:14" hidden="1">
      <c r="A404" s="45" t="s">
        <v>8744</v>
      </c>
      <c r="B404" s="76"/>
      <c r="C404" s="496" t="s">
        <v>8828</v>
      </c>
      <c r="D404" s="39" t="s">
        <v>8828</v>
      </c>
      <c r="E404" s="496">
        <f>VLOOKUP(F404,[13]abbr_btch2lot2!A:B,2,FALSE)</f>
        <v>213</v>
      </c>
      <c r="F404" s="39" t="s">
        <v>8829</v>
      </c>
      <c r="G404" s="76" t="s">
        <v>2215</v>
      </c>
      <c r="H404" s="76" t="s">
        <v>2202</v>
      </c>
      <c r="I404" s="76">
        <v>1</v>
      </c>
      <c r="J404" s="39"/>
      <c r="K404" s="76" t="s">
        <v>2195</v>
      </c>
      <c r="L404" s="76">
        <v>35</v>
      </c>
      <c r="M404" s="45" t="s">
        <v>8745</v>
      </c>
      <c r="N404" s="76" t="s">
        <v>8830</v>
      </c>
    </row>
    <row r="405" spans="1:14" hidden="1">
      <c r="A405" s="45" t="s">
        <v>8744</v>
      </c>
      <c r="B405" s="76"/>
      <c r="C405" s="496" t="s">
        <v>8831</v>
      </c>
      <c r="D405" s="39" t="s">
        <v>8831</v>
      </c>
      <c r="E405" s="496">
        <f>VLOOKUP(F405,[13]abbr_btch2lot2!A:B,2,FALSE)</f>
        <v>214</v>
      </c>
      <c r="F405" s="39" t="s">
        <v>8832</v>
      </c>
      <c r="G405" s="76" t="s">
        <v>2215</v>
      </c>
      <c r="H405" s="76" t="s">
        <v>2202</v>
      </c>
      <c r="I405" s="76">
        <v>1</v>
      </c>
      <c r="J405" s="39"/>
      <c r="K405" s="76" t="s">
        <v>2195</v>
      </c>
      <c r="L405" s="76">
        <v>36</v>
      </c>
      <c r="M405" s="45" t="s">
        <v>8745</v>
      </c>
      <c r="N405" s="76" t="s">
        <v>8833</v>
      </c>
    </row>
    <row r="406" spans="1:14" hidden="1">
      <c r="A406" s="45" t="s">
        <v>8744</v>
      </c>
      <c r="B406" s="76"/>
      <c r="C406" s="496" t="s">
        <v>8834</v>
      </c>
      <c r="D406" s="39" t="s">
        <v>8834</v>
      </c>
      <c r="E406" s="496">
        <f>VLOOKUP(F406,[13]abbr_btch2lot2!A:B,2,FALSE)</f>
        <v>215</v>
      </c>
      <c r="F406" s="39" t="s">
        <v>8835</v>
      </c>
      <c r="G406" s="76" t="s">
        <v>2215</v>
      </c>
      <c r="H406" s="76" t="s">
        <v>2202</v>
      </c>
      <c r="I406" s="76">
        <v>1</v>
      </c>
      <c r="J406" s="39"/>
      <c r="K406" s="76" t="s">
        <v>2195</v>
      </c>
      <c r="L406" s="76">
        <v>37</v>
      </c>
      <c r="M406" s="45" t="s">
        <v>8745</v>
      </c>
      <c r="N406" s="76" t="s">
        <v>8836</v>
      </c>
    </row>
    <row r="407" spans="1:14" hidden="1">
      <c r="A407" s="45" t="s">
        <v>8744</v>
      </c>
      <c r="B407" s="76"/>
      <c r="C407" s="496" t="s">
        <v>8837</v>
      </c>
      <c r="D407" s="39" t="s">
        <v>8837</v>
      </c>
      <c r="E407" s="496">
        <f>VLOOKUP(F407,[13]abbr_btch2lot2!A:B,2,FALSE)</f>
        <v>216</v>
      </c>
      <c r="F407" s="39" t="s">
        <v>8838</v>
      </c>
      <c r="G407" s="76" t="s">
        <v>2215</v>
      </c>
      <c r="H407" s="76" t="s">
        <v>2202</v>
      </c>
      <c r="I407" s="76">
        <v>1</v>
      </c>
      <c r="J407" s="39"/>
      <c r="K407" s="76" t="s">
        <v>2195</v>
      </c>
      <c r="L407" s="76">
        <v>38</v>
      </c>
      <c r="M407" s="45" t="s">
        <v>8745</v>
      </c>
      <c r="N407" s="76" t="s">
        <v>8839</v>
      </c>
    </row>
    <row r="408" spans="1:14" hidden="1">
      <c r="A408" s="45" t="s">
        <v>8744</v>
      </c>
      <c r="B408" s="76"/>
      <c r="C408" s="496" t="s">
        <v>8840</v>
      </c>
      <c r="D408" s="39" t="s">
        <v>8840</v>
      </c>
      <c r="E408" s="496">
        <f>VLOOKUP(F408,[13]abbr_btch2lot2!A:B,2,FALSE)</f>
        <v>217</v>
      </c>
      <c r="F408" s="39" t="s">
        <v>8841</v>
      </c>
      <c r="G408" s="76" t="s">
        <v>2215</v>
      </c>
      <c r="H408" s="76" t="s">
        <v>2202</v>
      </c>
      <c r="I408" s="76">
        <v>1</v>
      </c>
      <c r="J408" s="39"/>
      <c r="K408" s="76" t="s">
        <v>2195</v>
      </c>
      <c r="L408" s="76">
        <v>39</v>
      </c>
      <c r="M408" s="45" t="s">
        <v>8745</v>
      </c>
      <c r="N408" s="76" t="s">
        <v>8842</v>
      </c>
    </row>
    <row r="409" spans="1:14" hidden="1">
      <c r="A409" s="45" t="s">
        <v>8744</v>
      </c>
      <c r="B409" s="76"/>
      <c r="C409" s="496" t="s">
        <v>8797</v>
      </c>
      <c r="D409" s="39" t="s">
        <v>8843</v>
      </c>
      <c r="E409" s="496">
        <f>VLOOKUP(F409,[13]abbr_btch2lot2!A:B,2,FALSE)</f>
        <v>218</v>
      </c>
      <c r="F409" s="39" t="s">
        <v>8844</v>
      </c>
      <c r="G409" s="76" t="s">
        <v>2215</v>
      </c>
      <c r="H409" s="76" t="s">
        <v>2202</v>
      </c>
      <c r="I409" s="76">
        <v>1</v>
      </c>
      <c r="J409" s="39"/>
      <c r="K409" s="76" t="s">
        <v>2195</v>
      </c>
      <c r="L409" s="76">
        <v>40</v>
      </c>
      <c r="M409" s="45" t="s">
        <v>8745</v>
      </c>
      <c r="N409" s="76" t="s">
        <v>8845</v>
      </c>
    </row>
    <row r="410" spans="1:14" hidden="1">
      <c r="A410" s="45" t="s">
        <v>8744</v>
      </c>
      <c r="B410" s="76"/>
      <c r="C410" s="496" t="s">
        <v>4182</v>
      </c>
      <c r="D410" s="39" t="s">
        <v>8846</v>
      </c>
      <c r="E410" s="496">
        <f>VLOOKUP(F410,[13]abbr_btch2lot2!A:B,2,FALSE)</f>
        <v>219</v>
      </c>
      <c r="F410" s="39" t="s">
        <v>8847</v>
      </c>
      <c r="G410" s="76" t="s">
        <v>2215</v>
      </c>
      <c r="H410" s="76" t="s">
        <v>2202</v>
      </c>
      <c r="I410" s="76">
        <v>1</v>
      </c>
      <c r="J410" s="39"/>
      <c r="K410" s="76" t="s">
        <v>2195</v>
      </c>
      <c r="L410" s="76">
        <v>41</v>
      </c>
      <c r="M410" s="45" t="s">
        <v>8745</v>
      </c>
      <c r="N410" s="76" t="s">
        <v>8848</v>
      </c>
    </row>
    <row r="411" spans="1:14" hidden="1">
      <c r="A411" s="45" t="s">
        <v>8744</v>
      </c>
      <c r="B411" s="76"/>
      <c r="C411" s="496" t="s">
        <v>8849</v>
      </c>
      <c r="D411" s="39" t="s">
        <v>8849</v>
      </c>
      <c r="E411" s="496">
        <f>VLOOKUP(F411,[13]abbr_btch2lot2!A:B,2,FALSE)</f>
        <v>220</v>
      </c>
      <c r="F411" s="39" t="s">
        <v>8850</v>
      </c>
      <c r="G411" s="76" t="s">
        <v>2215</v>
      </c>
      <c r="H411" s="76" t="s">
        <v>2202</v>
      </c>
      <c r="I411" s="76">
        <v>1</v>
      </c>
      <c r="J411" s="39"/>
      <c r="K411" s="76" t="s">
        <v>2195</v>
      </c>
      <c r="L411" s="76">
        <v>42</v>
      </c>
      <c r="M411" s="45" t="s">
        <v>8745</v>
      </c>
      <c r="N411" s="76" t="s">
        <v>8851</v>
      </c>
    </row>
    <row r="412" spans="1:14" hidden="1">
      <c r="A412" s="45" t="s">
        <v>8744</v>
      </c>
      <c r="B412" s="76"/>
      <c r="C412" s="496" t="s">
        <v>8852</v>
      </c>
      <c r="D412" s="39" t="s">
        <v>8852</v>
      </c>
      <c r="E412" s="496">
        <f>VLOOKUP(F412,[13]abbr_btch2lot2!A:B,2,FALSE)</f>
        <v>221</v>
      </c>
      <c r="F412" s="39" t="s">
        <v>8853</v>
      </c>
      <c r="G412" s="76" t="s">
        <v>2215</v>
      </c>
      <c r="H412" s="76" t="s">
        <v>2202</v>
      </c>
      <c r="I412" s="76">
        <v>1</v>
      </c>
      <c r="J412" s="39"/>
      <c r="K412" s="76" t="s">
        <v>2195</v>
      </c>
      <c r="L412" s="76">
        <v>43</v>
      </c>
      <c r="M412" s="45" t="s">
        <v>8745</v>
      </c>
      <c r="N412" s="76" t="s">
        <v>8854</v>
      </c>
    </row>
    <row r="413" spans="1:14" hidden="1">
      <c r="A413" s="45" t="s">
        <v>8744</v>
      </c>
      <c r="B413" s="76"/>
      <c r="C413" s="496" t="s">
        <v>8855</v>
      </c>
      <c r="D413" s="39" t="s">
        <v>8855</v>
      </c>
      <c r="E413" s="496">
        <f>VLOOKUP(F413,[13]abbr_btch2lot2!A:B,2,FALSE)</f>
        <v>222</v>
      </c>
      <c r="F413" s="39" t="s">
        <v>8856</v>
      </c>
      <c r="G413" s="76" t="s">
        <v>2215</v>
      </c>
      <c r="H413" s="76" t="s">
        <v>2202</v>
      </c>
      <c r="I413" s="76">
        <v>1</v>
      </c>
      <c r="J413" s="39"/>
      <c r="K413" s="76" t="s">
        <v>2195</v>
      </c>
      <c r="L413" s="76">
        <v>44</v>
      </c>
      <c r="M413" s="45" t="s">
        <v>8745</v>
      </c>
      <c r="N413" s="76" t="s">
        <v>8857</v>
      </c>
    </row>
    <row r="414" spans="1:14" hidden="1">
      <c r="A414" s="45" t="s">
        <v>8744</v>
      </c>
      <c r="B414" s="76"/>
      <c r="C414" s="496" t="s">
        <v>8858</v>
      </c>
      <c r="D414" s="39" t="s">
        <v>8858</v>
      </c>
      <c r="E414" s="496">
        <f>VLOOKUP(F414,[13]abbr_btch2lot2!A:B,2,FALSE)</f>
        <v>223</v>
      </c>
      <c r="F414" s="39" t="s">
        <v>8859</v>
      </c>
      <c r="G414" s="76" t="s">
        <v>2215</v>
      </c>
      <c r="H414" s="76" t="s">
        <v>2202</v>
      </c>
      <c r="I414" s="76">
        <v>1</v>
      </c>
      <c r="J414" s="39"/>
      <c r="K414" s="76" t="s">
        <v>2195</v>
      </c>
      <c r="L414" s="76">
        <v>45</v>
      </c>
      <c r="M414" s="45" t="s">
        <v>8745</v>
      </c>
      <c r="N414" s="76" t="s">
        <v>8860</v>
      </c>
    </row>
    <row r="415" spans="1:14" hidden="1">
      <c r="A415" s="45" t="s">
        <v>8744</v>
      </c>
      <c r="B415" s="76"/>
      <c r="C415" s="496" t="s">
        <v>8861</v>
      </c>
      <c r="D415" s="39" t="s">
        <v>8861</v>
      </c>
      <c r="E415" s="496">
        <f>VLOOKUP(F415,[13]abbr_btch2lot2!A:B,2,FALSE)</f>
        <v>224</v>
      </c>
      <c r="F415" s="39" t="s">
        <v>8862</v>
      </c>
      <c r="G415" s="76" t="s">
        <v>2215</v>
      </c>
      <c r="H415" s="76" t="s">
        <v>2202</v>
      </c>
      <c r="I415" s="76">
        <v>1</v>
      </c>
      <c r="J415" s="39"/>
      <c r="K415" s="76" t="s">
        <v>2195</v>
      </c>
      <c r="L415" s="76">
        <v>46</v>
      </c>
      <c r="M415" s="45" t="s">
        <v>8745</v>
      </c>
      <c r="N415" s="76" t="s">
        <v>8863</v>
      </c>
    </row>
    <row r="416" spans="1:14" hidden="1">
      <c r="A416" s="45" t="s">
        <v>8744</v>
      </c>
      <c r="B416" s="76"/>
      <c r="C416" s="496" t="s">
        <v>8864</v>
      </c>
      <c r="D416" s="39" t="s">
        <v>8864</v>
      </c>
      <c r="E416" s="496">
        <f>VLOOKUP(F416,[13]abbr_btch2lot2!A:B,2,FALSE)</f>
        <v>225</v>
      </c>
      <c r="F416" s="39" t="s">
        <v>8865</v>
      </c>
      <c r="G416" s="76" t="s">
        <v>2215</v>
      </c>
      <c r="H416" s="76" t="s">
        <v>2202</v>
      </c>
      <c r="I416" s="76">
        <v>1</v>
      </c>
      <c r="J416" s="39"/>
      <c r="K416" s="76" t="s">
        <v>2195</v>
      </c>
      <c r="L416" s="76">
        <v>47</v>
      </c>
      <c r="M416" s="45" t="s">
        <v>8745</v>
      </c>
      <c r="N416" s="76" t="s">
        <v>8866</v>
      </c>
    </row>
    <row r="417" spans="1:14" hidden="1">
      <c r="A417" s="45" t="s">
        <v>8744</v>
      </c>
      <c r="B417" s="76"/>
      <c r="C417" s="496" t="s">
        <v>8867</v>
      </c>
      <c r="D417" s="39" t="s">
        <v>8867</v>
      </c>
      <c r="E417" s="496">
        <f>VLOOKUP(F417,[13]abbr_btch2lot2!A:B,2,FALSE)</f>
        <v>226</v>
      </c>
      <c r="F417" s="39" t="s">
        <v>8868</v>
      </c>
      <c r="G417" s="76" t="s">
        <v>2215</v>
      </c>
      <c r="H417" s="76" t="s">
        <v>2202</v>
      </c>
      <c r="I417" s="76">
        <v>1</v>
      </c>
      <c r="J417" s="39"/>
      <c r="K417" s="76" t="s">
        <v>2195</v>
      </c>
      <c r="L417" s="76">
        <v>48</v>
      </c>
      <c r="M417" s="45" t="s">
        <v>8745</v>
      </c>
      <c r="N417" s="76" t="s">
        <v>8869</v>
      </c>
    </row>
    <row r="418" spans="1:14" hidden="1">
      <c r="A418" s="45" t="s">
        <v>8744</v>
      </c>
      <c r="B418" s="76"/>
      <c r="C418" s="496" t="s">
        <v>8870</v>
      </c>
      <c r="D418" s="39" t="s">
        <v>8870</v>
      </c>
      <c r="E418" s="496">
        <f>VLOOKUP(F418,[13]abbr_btch2lot2!A:B,2,FALSE)</f>
        <v>227</v>
      </c>
      <c r="F418" s="39" t="s">
        <v>8871</v>
      </c>
      <c r="G418" s="76" t="s">
        <v>2215</v>
      </c>
      <c r="H418" s="76" t="s">
        <v>2202</v>
      </c>
      <c r="I418" s="76">
        <v>1</v>
      </c>
      <c r="J418" s="39"/>
      <c r="K418" s="76" t="s">
        <v>2195</v>
      </c>
      <c r="L418" s="76">
        <v>49</v>
      </c>
      <c r="M418" s="45" t="s">
        <v>8745</v>
      </c>
      <c r="N418" s="76" t="s">
        <v>8872</v>
      </c>
    </row>
    <row r="419" spans="1:14" hidden="1">
      <c r="A419" s="45" t="s">
        <v>8744</v>
      </c>
      <c r="B419" s="76"/>
      <c r="C419" s="496" t="s">
        <v>8873</v>
      </c>
      <c r="D419" s="39" t="s">
        <v>8873</v>
      </c>
      <c r="E419" s="496">
        <f>VLOOKUP(F419,[13]abbr_btch2lot2!A:B,2,FALSE)</f>
        <v>228</v>
      </c>
      <c r="F419" s="39" t="s">
        <v>8874</v>
      </c>
      <c r="G419" s="76" t="s">
        <v>2215</v>
      </c>
      <c r="H419" s="76" t="s">
        <v>2202</v>
      </c>
      <c r="I419" s="76">
        <v>1</v>
      </c>
      <c r="J419" s="39"/>
      <c r="K419" s="76" t="s">
        <v>2195</v>
      </c>
      <c r="L419" s="76">
        <v>50</v>
      </c>
      <c r="M419" s="45" t="s">
        <v>8745</v>
      </c>
      <c r="N419" s="76" t="s">
        <v>8875</v>
      </c>
    </row>
    <row r="420" spans="1:14" hidden="1">
      <c r="A420" s="45" t="s">
        <v>8744</v>
      </c>
      <c r="B420" s="76"/>
      <c r="C420" s="496" t="s">
        <v>8876</v>
      </c>
      <c r="D420" s="39" t="s">
        <v>8876</v>
      </c>
      <c r="E420" s="496">
        <f>VLOOKUP(F420,[13]abbr_btch2lot2!A:B,2,FALSE)</f>
        <v>229</v>
      </c>
      <c r="F420" s="39" t="s">
        <v>8877</v>
      </c>
      <c r="G420" s="76" t="s">
        <v>2215</v>
      </c>
      <c r="H420" s="76" t="s">
        <v>2202</v>
      </c>
      <c r="I420" s="76">
        <v>1</v>
      </c>
      <c r="J420" s="39"/>
      <c r="K420" s="76" t="s">
        <v>2195</v>
      </c>
      <c r="L420" s="76">
        <v>51</v>
      </c>
      <c r="M420" s="45" t="s">
        <v>8745</v>
      </c>
      <c r="N420" s="76" t="s">
        <v>8878</v>
      </c>
    </row>
    <row r="421" spans="1:14" hidden="1">
      <c r="A421" s="45" t="s">
        <v>8744</v>
      </c>
      <c r="B421" s="76"/>
      <c r="C421" s="496" t="s">
        <v>8879</v>
      </c>
      <c r="D421" s="39" t="s">
        <v>8879</v>
      </c>
      <c r="E421" s="496">
        <f>VLOOKUP(F421,[13]abbr_btch2lot2!A:B,2,FALSE)</f>
        <v>230</v>
      </c>
      <c r="F421" s="39" t="s">
        <v>8880</v>
      </c>
      <c r="G421" s="76" t="s">
        <v>2215</v>
      </c>
      <c r="H421" s="76" t="s">
        <v>2231</v>
      </c>
      <c r="I421" s="76" t="s">
        <v>8881</v>
      </c>
      <c r="J421" s="39"/>
      <c r="K421" s="76" t="s">
        <v>2195</v>
      </c>
      <c r="L421" s="76">
        <v>52</v>
      </c>
      <c r="M421" s="45" t="s">
        <v>8745</v>
      </c>
      <c r="N421" s="76" t="s">
        <v>8882</v>
      </c>
    </row>
    <row r="422" spans="1:14" hidden="1">
      <c r="A422" s="45" t="s">
        <v>8744</v>
      </c>
      <c r="B422" s="76"/>
      <c r="C422" s="496" t="s">
        <v>8883</v>
      </c>
      <c r="D422" s="39" t="s">
        <v>8883</v>
      </c>
      <c r="E422" s="496">
        <f>VLOOKUP(F422,[13]abbr_btch2lot2!A:B,2,FALSE)</f>
        <v>231</v>
      </c>
      <c r="F422" s="39" t="s">
        <v>8884</v>
      </c>
      <c r="G422" s="76" t="s">
        <v>2215</v>
      </c>
      <c r="H422" s="76" t="s">
        <v>2228</v>
      </c>
      <c r="I422" s="76">
        <v>1</v>
      </c>
      <c r="J422" s="39"/>
      <c r="K422" s="76" t="s">
        <v>2195</v>
      </c>
      <c r="L422" s="76">
        <v>53</v>
      </c>
      <c r="M422" s="45" t="s">
        <v>8745</v>
      </c>
      <c r="N422" s="76" t="s">
        <v>8885</v>
      </c>
    </row>
    <row r="423" spans="1:14" hidden="1">
      <c r="A423" s="45" t="s">
        <v>8744</v>
      </c>
      <c r="B423" s="76"/>
      <c r="C423" s="496" t="s">
        <v>8886</v>
      </c>
      <c r="D423" s="39" t="s">
        <v>8886</v>
      </c>
      <c r="E423" s="496">
        <f>VLOOKUP(F423,[13]abbr_btch2lot2!A:B,2,FALSE)</f>
        <v>232</v>
      </c>
      <c r="F423" s="39" t="s">
        <v>8887</v>
      </c>
      <c r="G423" s="76" t="s">
        <v>2215</v>
      </c>
      <c r="H423" s="76" t="s">
        <v>2228</v>
      </c>
      <c r="I423" s="76">
        <v>1</v>
      </c>
      <c r="J423" s="39"/>
      <c r="K423" s="76" t="s">
        <v>2195</v>
      </c>
      <c r="L423" s="76">
        <v>54</v>
      </c>
      <c r="M423" s="45" t="s">
        <v>8745</v>
      </c>
      <c r="N423" s="76" t="s">
        <v>8888</v>
      </c>
    </row>
    <row r="424" spans="1:14" hidden="1">
      <c r="A424" s="45" t="s">
        <v>8744</v>
      </c>
      <c r="B424" s="76"/>
      <c r="C424" s="496" t="s">
        <v>8889</v>
      </c>
      <c r="D424" s="39" t="s">
        <v>8889</v>
      </c>
      <c r="E424" s="496">
        <f>VLOOKUP(F424,[13]abbr_btch2lot2!A:B,2,FALSE)</f>
        <v>233</v>
      </c>
      <c r="F424" s="39" t="s">
        <v>8890</v>
      </c>
      <c r="G424" s="76" t="s">
        <v>2215</v>
      </c>
      <c r="H424" s="76" t="s">
        <v>2202</v>
      </c>
      <c r="I424" s="76">
        <v>1</v>
      </c>
      <c r="J424" s="39"/>
      <c r="K424" s="76" t="s">
        <v>2195</v>
      </c>
      <c r="L424" s="76">
        <v>55</v>
      </c>
      <c r="M424" s="45" t="s">
        <v>8745</v>
      </c>
      <c r="N424" s="76" t="s">
        <v>8891</v>
      </c>
    </row>
    <row r="425" spans="1:14" hidden="1">
      <c r="A425" s="45" t="s">
        <v>8744</v>
      </c>
      <c r="B425" s="76"/>
      <c r="C425" s="496" t="s">
        <v>8892</v>
      </c>
      <c r="D425" s="39" t="s">
        <v>8892</v>
      </c>
      <c r="E425" s="496">
        <f>VLOOKUP(F425,[13]abbr_btch2lot2!A:B,2,FALSE)</f>
        <v>234</v>
      </c>
      <c r="F425" s="39" t="s">
        <v>8893</v>
      </c>
      <c r="G425" s="76" t="s">
        <v>2215</v>
      </c>
      <c r="H425" s="76" t="s">
        <v>2228</v>
      </c>
      <c r="I425" s="76">
        <v>1</v>
      </c>
      <c r="J425" s="39"/>
      <c r="K425" s="76" t="s">
        <v>2195</v>
      </c>
      <c r="L425" s="76">
        <v>56</v>
      </c>
      <c r="M425" s="45" t="s">
        <v>8745</v>
      </c>
      <c r="N425" s="76" t="s">
        <v>8894</v>
      </c>
    </row>
    <row r="426" spans="1:14" hidden="1">
      <c r="A426" s="45" t="s">
        <v>8744</v>
      </c>
      <c r="B426" s="76"/>
      <c r="C426" s="496"/>
      <c r="D426" s="39"/>
      <c r="E426" s="496">
        <f>VLOOKUP(F426,[13]abbr_btch2lot2!A:B,2,FALSE)</f>
        <v>235</v>
      </c>
      <c r="F426" s="39" t="s">
        <v>8895</v>
      </c>
      <c r="G426" s="76" t="s">
        <v>2215</v>
      </c>
      <c r="H426" s="76" t="s">
        <v>2228</v>
      </c>
      <c r="I426" s="76">
        <v>1</v>
      </c>
      <c r="J426" s="39"/>
      <c r="K426" s="76" t="s">
        <v>2195</v>
      </c>
      <c r="L426" s="76">
        <v>57</v>
      </c>
      <c r="M426" s="45" t="s">
        <v>8745</v>
      </c>
      <c r="N426" s="76" t="s">
        <v>8896</v>
      </c>
    </row>
    <row r="427" spans="1:14" hidden="1">
      <c r="A427" s="45" t="s">
        <v>8744</v>
      </c>
      <c r="B427" s="76"/>
      <c r="C427" s="496" t="s">
        <v>8897</v>
      </c>
      <c r="D427" s="39" t="s">
        <v>8897</v>
      </c>
      <c r="E427" s="496">
        <f>VLOOKUP(F427,[13]abbr_btch2lot2!A:B,2,FALSE)</f>
        <v>236</v>
      </c>
      <c r="F427" s="39" t="s">
        <v>8898</v>
      </c>
      <c r="G427" s="76" t="s">
        <v>2215</v>
      </c>
      <c r="H427" s="76" t="s">
        <v>2231</v>
      </c>
      <c r="I427" s="76" t="s">
        <v>7542</v>
      </c>
      <c r="J427" s="39"/>
      <c r="K427" s="76" t="s">
        <v>2195</v>
      </c>
      <c r="L427" s="76">
        <v>58</v>
      </c>
      <c r="M427" s="45" t="s">
        <v>8745</v>
      </c>
      <c r="N427" s="76" t="s">
        <v>8899</v>
      </c>
    </row>
    <row r="428" spans="1:14" hidden="1">
      <c r="A428" s="45" t="s">
        <v>8744</v>
      </c>
      <c r="B428" s="76"/>
      <c r="C428" s="496" t="s">
        <v>8900</v>
      </c>
      <c r="D428" s="39" t="s">
        <v>8900</v>
      </c>
      <c r="E428" s="496">
        <f>VLOOKUP(F428,[13]abbr_btch2lot2!A:B,2,FALSE)</f>
        <v>237</v>
      </c>
      <c r="F428" s="39" t="s">
        <v>8901</v>
      </c>
      <c r="G428" s="76" t="s">
        <v>2215</v>
      </c>
      <c r="H428" s="76" t="s">
        <v>2228</v>
      </c>
      <c r="I428" s="76">
        <v>2</v>
      </c>
      <c r="J428" s="39"/>
      <c r="K428" s="76" t="s">
        <v>2195</v>
      </c>
      <c r="L428" s="76">
        <v>59</v>
      </c>
      <c r="M428" s="45" t="s">
        <v>8745</v>
      </c>
      <c r="N428" s="76" t="s">
        <v>8902</v>
      </c>
    </row>
    <row r="429" spans="1:14" hidden="1">
      <c r="A429" s="45" t="s">
        <v>8744</v>
      </c>
      <c r="B429" s="76"/>
      <c r="C429" s="496" t="s">
        <v>8903</v>
      </c>
      <c r="D429" s="39" t="s">
        <v>8903</v>
      </c>
      <c r="E429" s="496">
        <f>VLOOKUP(F429,[13]abbr_btch2lot2!A:B,2,FALSE)</f>
        <v>238</v>
      </c>
      <c r="F429" s="39" t="s">
        <v>8904</v>
      </c>
      <c r="G429" s="76" t="s">
        <v>2215</v>
      </c>
      <c r="H429" s="76" t="s">
        <v>2228</v>
      </c>
      <c r="I429" s="76">
        <v>1</v>
      </c>
      <c r="J429" s="39"/>
      <c r="K429" s="76" t="s">
        <v>2195</v>
      </c>
      <c r="L429" s="76">
        <v>60</v>
      </c>
      <c r="M429" s="45" t="s">
        <v>8745</v>
      </c>
      <c r="N429" s="76" t="s">
        <v>8905</v>
      </c>
    </row>
    <row r="430" spans="1:14" hidden="1">
      <c r="A430" s="45" t="s">
        <v>8744</v>
      </c>
      <c r="B430" s="76"/>
      <c r="C430" s="496" t="s">
        <v>8906</v>
      </c>
      <c r="D430" s="39" t="s">
        <v>8906</v>
      </c>
      <c r="E430" s="496">
        <f>VLOOKUP(F430,[13]abbr_btch2lot2!A:B,2,FALSE)</f>
        <v>239</v>
      </c>
      <c r="F430" s="39" t="s">
        <v>8907</v>
      </c>
      <c r="G430" s="76" t="s">
        <v>2215</v>
      </c>
      <c r="H430" s="76" t="s">
        <v>2228</v>
      </c>
      <c r="I430" s="76">
        <v>1</v>
      </c>
      <c r="J430" s="39"/>
      <c r="K430" s="76" t="s">
        <v>2195</v>
      </c>
      <c r="L430" s="76">
        <v>61</v>
      </c>
      <c r="M430" s="45" t="s">
        <v>8745</v>
      </c>
      <c r="N430" s="76" t="s">
        <v>8908</v>
      </c>
    </row>
    <row r="431" spans="1:14" hidden="1">
      <c r="A431" s="45" t="s">
        <v>8744</v>
      </c>
      <c r="B431" s="76"/>
      <c r="C431" s="496" t="s">
        <v>8909</v>
      </c>
      <c r="D431" s="39" t="s">
        <v>8909</v>
      </c>
      <c r="E431" s="496">
        <f>VLOOKUP(F431,[13]abbr_btch2lot2!A:B,2,FALSE)</f>
        <v>240</v>
      </c>
      <c r="F431" s="39" t="s">
        <v>8910</v>
      </c>
      <c r="G431" s="76" t="s">
        <v>2215</v>
      </c>
      <c r="H431" s="76" t="s">
        <v>2228</v>
      </c>
      <c r="I431" s="76">
        <v>1</v>
      </c>
      <c r="J431" s="39"/>
      <c r="K431" s="76" t="s">
        <v>2195</v>
      </c>
      <c r="L431" s="76">
        <v>62</v>
      </c>
      <c r="M431" s="45" t="s">
        <v>8745</v>
      </c>
      <c r="N431" s="76" t="s">
        <v>8911</v>
      </c>
    </row>
    <row r="432" spans="1:14" hidden="1">
      <c r="A432" s="45" t="s">
        <v>8744</v>
      </c>
      <c r="B432" s="76"/>
      <c r="C432" s="496" t="s">
        <v>8912</v>
      </c>
      <c r="D432" s="39" t="s">
        <v>8912</v>
      </c>
      <c r="E432" s="496">
        <f>VLOOKUP(F432,[13]abbr_btch2lot2!A:B,2,FALSE)</f>
        <v>241</v>
      </c>
      <c r="F432" s="39" t="s">
        <v>8913</v>
      </c>
      <c r="G432" s="76" t="s">
        <v>2215</v>
      </c>
      <c r="H432" s="76" t="s">
        <v>2228</v>
      </c>
      <c r="I432" s="76">
        <v>1</v>
      </c>
      <c r="J432" s="39"/>
      <c r="K432" s="76" t="s">
        <v>2195</v>
      </c>
      <c r="L432" s="76">
        <v>63</v>
      </c>
      <c r="M432" s="45" t="s">
        <v>8745</v>
      </c>
      <c r="N432" s="76" t="s">
        <v>8914</v>
      </c>
    </row>
    <row r="433" spans="1:14" hidden="1">
      <c r="A433" s="45" t="s">
        <v>8744</v>
      </c>
      <c r="B433" s="76"/>
      <c r="C433" s="496" t="s">
        <v>8915</v>
      </c>
      <c r="D433" s="39" t="s">
        <v>8915</v>
      </c>
      <c r="E433" s="496">
        <f>VLOOKUP(F433,[13]abbr_btch2lot2!A:B,2,FALSE)</f>
        <v>242</v>
      </c>
      <c r="F433" s="39" t="s">
        <v>8916</v>
      </c>
      <c r="G433" s="76" t="s">
        <v>2215</v>
      </c>
      <c r="H433" s="76" t="s">
        <v>2228</v>
      </c>
      <c r="I433" s="76">
        <v>1</v>
      </c>
      <c r="J433" s="39"/>
      <c r="K433" s="76" t="s">
        <v>2195</v>
      </c>
      <c r="L433" s="76">
        <v>64</v>
      </c>
      <c r="M433" s="45" t="s">
        <v>8745</v>
      </c>
      <c r="N433" s="76" t="s">
        <v>8917</v>
      </c>
    </row>
    <row r="434" spans="1:14" hidden="1">
      <c r="A434" s="45" t="s">
        <v>8744</v>
      </c>
      <c r="B434" s="76"/>
      <c r="C434" s="496" t="s">
        <v>8918</v>
      </c>
      <c r="D434" s="39" t="s">
        <v>8918</v>
      </c>
      <c r="E434" s="496">
        <f>VLOOKUP(F434,[13]abbr_btch2lot2!A:B,2,FALSE)</f>
        <v>243</v>
      </c>
      <c r="F434" s="39" t="s">
        <v>8919</v>
      </c>
      <c r="G434" s="76" t="s">
        <v>2215</v>
      </c>
      <c r="H434" s="76" t="s">
        <v>2202</v>
      </c>
      <c r="I434" s="76">
        <v>2</v>
      </c>
      <c r="J434" s="39"/>
      <c r="K434" s="76" t="s">
        <v>2195</v>
      </c>
      <c r="L434" s="76">
        <v>65</v>
      </c>
      <c r="M434" s="45" t="s">
        <v>8745</v>
      </c>
      <c r="N434" s="76" t="s">
        <v>8920</v>
      </c>
    </row>
    <row r="435" spans="1:14" hidden="1">
      <c r="A435" s="45" t="s">
        <v>8744</v>
      </c>
      <c r="B435" s="76"/>
      <c r="C435" s="496" t="s">
        <v>3729</v>
      </c>
      <c r="D435" s="39" t="s">
        <v>3729</v>
      </c>
      <c r="E435" s="496">
        <f>VLOOKUP(F435,[13]abbr_btch2lot2!A:B,2,FALSE)</f>
        <v>244</v>
      </c>
      <c r="F435" s="39" t="s">
        <v>3730</v>
      </c>
      <c r="G435" s="76" t="s">
        <v>2215</v>
      </c>
      <c r="H435" s="76" t="s">
        <v>2202</v>
      </c>
      <c r="I435" s="76">
        <v>2</v>
      </c>
      <c r="J435" s="39"/>
      <c r="K435" s="76" t="s">
        <v>2195</v>
      </c>
      <c r="L435" s="76">
        <v>66</v>
      </c>
      <c r="M435" s="45" t="s">
        <v>8745</v>
      </c>
      <c r="N435" s="76" t="s">
        <v>8921</v>
      </c>
    </row>
    <row r="436" spans="1:14" hidden="1">
      <c r="A436" s="45" t="s">
        <v>8744</v>
      </c>
      <c r="B436" s="76"/>
      <c r="C436" s="496" t="s">
        <v>3738</v>
      </c>
      <c r="D436" s="39" t="s">
        <v>3738</v>
      </c>
      <c r="E436" s="496">
        <f>VLOOKUP(F436,[13]abbr_btch2lot2!A:B,2,FALSE)</f>
        <v>245</v>
      </c>
      <c r="F436" s="39" t="s">
        <v>3739</v>
      </c>
      <c r="G436" s="76" t="s">
        <v>2215</v>
      </c>
      <c r="H436" s="76" t="s">
        <v>2202</v>
      </c>
      <c r="I436" s="76">
        <v>2</v>
      </c>
      <c r="J436" s="39"/>
      <c r="K436" s="76" t="s">
        <v>2195</v>
      </c>
      <c r="L436" s="76">
        <v>67</v>
      </c>
      <c r="M436" s="45" t="s">
        <v>8745</v>
      </c>
      <c r="N436" s="76" t="s">
        <v>8922</v>
      </c>
    </row>
    <row r="437" spans="1:14" hidden="1">
      <c r="A437" s="45" t="s">
        <v>8744</v>
      </c>
      <c r="B437" s="76"/>
      <c r="C437" s="496" t="s">
        <v>8923</v>
      </c>
      <c r="D437" s="39" t="s">
        <v>8923</v>
      </c>
      <c r="E437" s="496">
        <f>VLOOKUP(F437,[13]abbr_btch2lot2!A:B,2,FALSE)</f>
        <v>246</v>
      </c>
      <c r="F437" s="39" t="s">
        <v>8924</v>
      </c>
      <c r="G437" s="76" t="s">
        <v>2215</v>
      </c>
      <c r="H437" s="76" t="s">
        <v>2202</v>
      </c>
      <c r="I437" s="76">
        <v>1</v>
      </c>
      <c r="J437" s="39"/>
      <c r="K437" s="76" t="s">
        <v>2195</v>
      </c>
      <c r="L437" s="76">
        <v>68</v>
      </c>
      <c r="M437" s="45" t="s">
        <v>8745</v>
      </c>
      <c r="N437" s="76" t="s">
        <v>8925</v>
      </c>
    </row>
    <row r="438" spans="1:14" hidden="1">
      <c r="A438" s="45" t="s">
        <v>8744</v>
      </c>
      <c r="B438" s="76"/>
      <c r="C438" s="496" t="s">
        <v>8926</v>
      </c>
      <c r="D438" s="39" t="s">
        <v>8926</v>
      </c>
      <c r="E438" s="496">
        <f>VLOOKUP(F438,[13]abbr_btch2lot2!A:B,2,FALSE)</f>
        <v>247</v>
      </c>
      <c r="F438" s="39" t="s">
        <v>8927</v>
      </c>
      <c r="G438" s="76" t="s">
        <v>2215</v>
      </c>
      <c r="H438" s="76" t="s">
        <v>2455</v>
      </c>
      <c r="I438" s="76">
        <v>9</v>
      </c>
      <c r="J438" s="39"/>
      <c r="K438" s="76" t="s">
        <v>2195</v>
      </c>
      <c r="L438" s="76">
        <v>69</v>
      </c>
      <c r="M438" s="45" t="s">
        <v>8745</v>
      </c>
      <c r="N438" s="76" t="s">
        <v>8928</v>
      </c>
    </row>
    <row r="439" spans="1:14" hidden="1">
      <c r="A439" s="45" t="s">
        <v>8744</v>
      </c>
      <c r="B439" s="76"/>
      <c r="C439" s="496" t="s">
        <v>8929</v>
      </c>
      <c r="D439" s="39" t="s">
        <v>8929</v>
      </c>
      <c r="E439" s="496">
        <f>VLOOKUP(F439,[13]abbr_btch2lot2!A:B,2,FALSE)</f>
        <v>248</v>
      </c>
      <c r="F439" s="39" t="s">
        <v>8930</v>
      </c>
      <c r="G439" s="76" t="s">
        <v>2215</v>
      </c>
      <c r="H439" s="76" t="s">
        <v>2202</v>
      </c>
      <c r="I439" s="76">
        <v>10</v>
      </c>
      <c r="J439" s="39"/>
      <c r="K439" s="76" t="s">
        <v>2195</v>
      </c>
      <c r="L439" s="76">
        <v>70</v>
      </c>
      <c r="M439" s="45" t="s">
        <v>8745</v>
      </c>
      <c r="N439" s="76" t="s">
        <v>8931</v>
      </c>
    </row>
    <row r="440" spans="1:14" hidden="1">
      <c r="A440" s="45" t="s">
        <v>8744</v>
      </c>
      <c r="B440" s="76"/>
      <c r="C440" s="496" t="s">
        <v>8932</v>
      </c>
      <c r="D440" s="39" t="s">
        <v>8932</v>
      </c>
      <c r="E440" s="496">
        <f>VLOOKUP(F440,[13]abbr_btch2lot2!A:B,2,FALSE)</f>
        <v>249</v>
      </c>
      <c r="F440" s="39" t="s">
        <v>8933</v>
      </c>
      <c r="G440" s="76" t="s">
        <v>2215</v>
      </c>
      <c r="H440" s="76" t="s">
        <v>2202</v>
      </c>
      <c r="I440" s="76">
        <v>10</v>
      </c>
      <c r="J440" s="39"/>
      <c r="K440" s="76" t="s">
        <v>2195</v>
      </c>
      <c r="L440" s="76">
        <v>71</v>
      </c>
      <c r="M440" s="45" t="s">
        <v>8745</v>
      </c>
      <c r="N440" s="76" t="s">
        <v>8934</v>
      </c>
    </row>
    <row r="441" spans="1:14" hidden="1">
      <c r="A441" s="45" t="s">
        <v>8744</v>
      </c>
      <c r="B441" s="76"/>
      <c r="C441" s="496" t="s">
        <v>8935</v>
      </c>
      <c r="D441" s="39" t="s">
        <v>8935</v>
      </c>
      <c r="E441" s="496">
        <f>VLOOKUP(F441,[13]abbr_btch2lot2!A:B,2,FALSE)</f>
        <v>250</v>
      </c>
      <c r="F441" s="39" t="s">
        <v>8936</v>
      </c>
      <c r="G441" s="76" t="s">
        <v>2215</v>
      </c>
      <c r="H441" s="76" t="s">
        <v>2202</v>
      </c>
      <c r="I441" s="76">
        <v>10</v>
      </c>
      <c r="J441" s="39"/>
      <c r="K441" s="76" t="s">
        <v>2195</v>
      </c>
      <c r="L441" s="76">
        <v>72</v>
      </c>
      <c r="M441" s="45" t="s">
        <v>8745</v>
      </c>
      <c r="N441" s="76" t="s">
        <v>8937</v>
      </c>
    </row>
    <row r="442" spans="1:14" hidden="1">
      <c r="A442" s="45" t="s">
        <v>8744</v>
      </c>
      <c r="B442" s="76"/>
      <c r="C442" s="496" t="s">
        <v>8938</v>
      </c>
      <c r="D442" s="39" t="s">
        <v>8938</v>
      </c>
      <c r="E442" s="496">
        <f>VLOOKUP(F442,[13]abbr_btch2lot2!A:B,2,FALSE)</f>
        <v>251</v>
      </c>
      <c r="F442" s="39" t="s">
        <v>8939</v>
      </c>
      <c r="G442" s="76" t="s">
        <v>2215</v>
      </c>
      <c r="H442" s="76" t="s">
        <v>2202</v>
      </c>
      <c r="I442" s="76">
        <v>10</v>
      </c>
      <c r="J442" s="39"/>
      <c r="K442" s="76" t="s">
        <v>2195</v>
      </c>
      <c r="L442" s="76">
        <v>73</v>
      </c>
      <c r="M442" s="45" t="s">
        <v>8745</v>
      </c>
      <c r="N442" s="76" t="s">
        <v>8940</v>
      </c>
    </row>
    <row r="443" spans="1:14" hidden="1">
      <c r="A443" s="45" t="s">
        <v>8744</v>
      </c>
      <c r="B443" s="76"/>
      <c r="C443" s="496" t="s">
        <v>8941</v>
      </c>
      <c r="D443" s="39" t="s">
        <v>8941</v>
      </c>
      <c r="E443" s="496">
        <f>VLOOKUP(F443,[13]abbr_btch2lot2!A:B,2,FALSE)</f>
        <v>252</v>
      </c>
      <c r="F443" s="39" t="s">
        <v>8942</v>
      </c>
      <c r="G443" s="76" t="s">
        <v>2215</v>
      </c>
      <c r="H443" s="76" t="s">
        <v>2202</v>
      </c>
      <c r="I443" s="76">
        <v>10</v>
      </c>
      <c r="J443" s="39"/>
      <c r="K443" s="76" t="s">
        <v>2195</v>
      </c>
      <c r="L443" s="76">
        <v>74</v>
      </c>
      <c r="M443" s="45" t="s">
        <v>8745</v>
      </c>
      <c r="N443" s="76" t="s">
        <v>8943</v>
      </c>
    </row>
    <row r="444" spans="1:14" hidden="1">
      <c r="A444" s="45" t="s">
        <v>8744</v>
      </c>
      <c r="B444" s="76"/>
      <c r="C444" s="496" t="s">
        <v>8944</v>
      </c>
      <c r="D444" s="39" t="s">
        <v>8944</v>
      </c>
      <c r="E444" s="496">
        <f>VLOOKUP(F444,[13]abbr_btch2lot2!A:B,2,FALSE)</f>
        <v>253</v>
      </c>
      <c r="F444" s="39" t="s">
        <v>8945</v>
      </c>
      <c r="G444" s="76" t="s">
        <v>2215</v>
      </c>
      <c r="H444" s="76" t="s">
        <v>2202</v>
      </c>
      <c r="I444" s="76">
        <v>10</v>
      </c>
      <c r="J444" s="39"/>
      <c r="K444" s="76" t="s">
        <v>2195</v>
      </c>
      <c r="L444" s="76">
        <v>75</v>
      </c>
      <c r="M444" s="45" t="s">
        <v>8745</v>
      </c>
      <c r="N444" s="76" t="s">
        <v>8946</v>
      </c>
    </row>
    <row r="445" spans="1:14" hidden="1">
      <c r="A445" s="45" t="s">
        <v>8744</v>
      </c>
      <c r="B445" s="76"/>
      <c r="C445" s="496" t="s">
        <v>8947</v>
      </c>
      <c r="D445" s="39" t="s">
        <v>8947</v>
      </c>
      <c r="E445" s="496">
        <f>VLOOKUP(F445,[13]abbr_btch2lot2!A:B,2,FALSE)</f>
        <v>254</v>
      </c>
      <c r="F445" s="39" t="s">
        <v>8948</v>
      </c>
      <c r="G445" s="76" t="s">
        <v>2215</v>
      </c>
      <c r="H445" s="76" t="s">
        <v>2202</v>
      </c>
      <c r="I445" s="76">
        <v>10</v>
      </c>
      <c r="J445" s="39"/>
      <c r="K445" s="76" t="s">
        <v>2195</v>
      </c>
      <c r="L445" s="76">
        <v>76</v>
      </c>
      <c r="M445" s="45" t="s">
        <v>8745</v>
      </c>
      <c r="N445" s="76" t="s">
        <v>8949</v>
      </c>
    </row>
    <row r="446" spans="1:14" hidden="1">
      <c r="A446" s="45" t="s">
        <v>8744</v>
      </c>
      <c r="B446" s="76"/>
      <c r="C446" s="496" t="s">
        <v>8950</v>
      </c>
      <c r="D446" s="39" t="s">
        <v>8950</v>
      </c>
      <c r="E446" s="496">
        <f>VLOOKUP(F446,[13]abbr_btch2lot2!A:B,2,FALSE)</f>
        <v>255</v>
      </c>
      <c r="F446" s="39" t="s">
        <v>8951</v>
      </c>
      <c r="G446" s="76" t="s">
        <v>2215</v>
      </c>
      <c r="H446" s="76" t="s">
        <v>2202</v>
      </c>
      <c r="I446" s="76">
        <v>10</v>
      </c>
      <c r="J446" s="39"/>
      <c r="K446" s="76" t="s">
        <v>2195</v>
      </c>
      <c r="L446" s="76">
        <v>77</v>
      </c>
      <c r="M446" s="45" t="s">
        <v>8745</v>
      </c>
      <c r="N446" s="76" t="s">
        <v>8952</v>
      </c>
    </row>
    <row r="447" spans="1:14" hidden="1">
      <c r="A447" s="45" t="s">
        <v>8744</v>
      </c>
      <c r="B447" s="76"/>
      <c r="C447" s="496" t="s">
        <v>8953</v>
      </c>
      <c r="D447" s="39" t="s">
        <v>8953</v>
      </c>
      <c r="E447" s="496">
        <f>VLOOKUP(F447,[13]abbr_btch2lot2!A:B,2,FALSE)</f>
        <v>256</v>
      </c>
      <c r="F447" s="39" t="s">
        <v>8954</v>
      </c>
      <c r="G447" s="76" t="s">
        <v>2215</v>
      </c>
      <c r="H447" s="76" t="s">
        <v>2202</v>
      </c>
      <c r="I447" s="76">
        <v>10</v>
      </c>
      <c r="J447" s="39"/>
      <c r="K447" s="76" t="s">
        <v>2195</v>
      </c>
      <c r="L447" s="76">
        <v>78</v>
      </c>
      <c r="M447" s="45" t="s">
        <v>8745</v>
      </c>
      <c r="N447" s="76" t="s">
        <v>8955</v>
      </c>
    </row>
    <row r="448" spans="1:14" hidden="1">
      <c r="A448" s="45" t="s">
        <v>8744</v>
      </c>
      <c r="B448" s="76"/>
      <c r="C448" s="496"/>
      <c r="D448" s="39"/>
      <c r="E448" s="496">
        <f>VLOOKUP(F448,[13]abbr_btch2lot2!A:B,2,FALSE)</f>
        <v>257</v>
      </c>
      <c r="F448" s="39" t="s">
        <v>8956</v>
      </c>
      <c r="G448" s="76" t="s">
        <v>2215</v>
      </c>
      <c r="H448" s="76" t="s">
        <v>2228</v>
      </c>
      <c r="I448" s="76">
        <v>3</v>
      </c>
      <c r="J448" s="39"/>
      <c r="K448" s="76" t="s">
        <v>2195</v>
      </c>
      <c r="L448" s="76">
        <v>79</v>
      </c>
      <c r="M448" s="45" t="s">
        <v>8745</v>
      </c>
      <c r="N448" s="76" t="s">
        <v>8957</v>
      </c>
    </row>
    <row r="449" spans="1:14" hidden="1">
      <c r="A449" s="45" t="s">
        <v>8744</v>
      </c>
      <c r="B449" s="76"/>
      <c r="C449" s="496"/>
      <c r="D449" s="39"/>
      <c r="E449" s="496">
        <f>VLOOKUP(F449,[13]abbr_btch2lot2!A:B,2,FALSE)</f>
        <v>258</v>
      </c>
      <c r="F449" s="39" t="s">
        <v>8958</v>
      </c>
      <c r="G449" s="76" t="s">
        <v>2215</v>
      </c>
      <c r="H449" s="76" t="s">
        <v>2228</v>
      </c>
      <c r="I449" s="76">
        <v>3</v>
      </c>
      <c r="J449" s="39"/>
      <c r="K449" s="76" t="s">
        <v>2195</v>
      </c>
      <c r="L449" s="76">
        <v>80</v>
      </c>
      <c r="M449" s="45" t="s">
        <v>8745</v>
      </c>
      <c r="N449" s="76" t="s">
        <v>8959</v>
      </c>
    </row>
    <row r="450" spans="1:14" hidden="1">
      <c r="A450" s="45" t="s">
        <v>8744</v>
      </c>
      <c r="B450" s="76"/>
      <c r="C450" s="496"/>
      <c r="D450" s="39"/>
      <c r="E450" s="496">
        <f>VLOOKUP(F450,[13]abbr_btch2lot2!A:B,2,FALSE)</f>
        <v>259</v>
      </c>
      <c r="F450" s="39" t="s">
        <v>8960</v>
      </c>
      <c r="G450" s="76" t="s">
        <v>2215</v>
      </c>
      <c r="H450" s="76" t="s">
        <v>2228</v>
      </c>
      <c r="I450" s="76">
        <v>3</v>
      </c>
      <c r="J450" s="39"/>
      <c r="K450" s="76" t="s">
        <v>2195</v>
      </c>
      <c r="L450" s="76">
        <v>81</v>
      </c>
      <c r="M450" s="45" t="s">
        <v>8745</v>
      </c>
      <c r="N450" s="76" t="s">
        <v>8961</v>
      </c>
    </row>
    <row r="451" spans="1:14" hidden="1">
      <c r="A451" s="45" t="s">
        <v>8744</v>
      </c>
      <c r="B451" s="76"/>
      <c r="C451" s="496" t="s">
        <v>8962</v>
      </c>
      <c r="D451" s="39" t="s">
        <v>8962</v>
      </c>
      <c r="E451" s="496">
        <f>VLOOKUP(F451,[13]abbr_btch2lot2!A:B,2,FALSE)</f>
        <v>260</v>
      </c>
      <c r="F451" s="39" t="s">
        <v>8963</v>
      </c>
      <c r="G451" s="76" t="s">
        <v>2215</v>
      </c>
      <c r="H451" s="76" t="s">
        <v>2228</v>
      </c>
      <c r="I451" s="76">
        <v>3</v>
      </c>
      <c r="J451" s="39"/>
      <c r="K451" s="76" t="s">
        <v>2195</v>
      </c>
      <c r="L451" s="76">
        <v>82</v>
      </c>
      <c r="M451" s="45" t="s">
        <v>8745</v>
      </c>
      <c r="N451" s="76" t="s">
        <v>8964</v>
      </c>
    </row>
    <row r="452" spans="1:14" hidden="1">
      <c r="A452" s="45" t="s">
        <v>8744</v>
      </c>
      <c r="B452" s="76"/>
      <c r="C452" s="496" t="s">
        <v>8965</v>
      </c>
      <c r="D452" s="39" t="s">
        <v>8965</v>
      </c>
      <c r="E452" s="496">
        <f>VLOOKUP(F452,[13]abbr_btch2lot2!A:B,2,FALSE)</f>
        <v>261</v>
      </c>
      <c r="F452" s="39" t="s">
        <v>8966</v>
      </c>
      <c r="G452" s="76" t="s">
        <v>2215</v>
      </c>
      <c r="H452" s="76" t="s">
        <v>2228</v>
      </c>
      <c r="I452" s="76">
        <v>3</v>
      </c>
      <c r="J452" s="39"/>
      <c r="K452" s="76" t="s">
        <v>2195</v>
      </c>
      <c r="L452" s="76">
        <v>83</v>
      </c>
      <c r="M452" s="45" t="s">
        <v>8745</v>
      </c>
      <c r="N452" s="76" t="s">
        <v>8967</v>
      </c>
    </row>
    <row r="453" spans="1:14" hidden="1">
      <c r="A453" s="45" t="s">
        <v>8744</v>
      </c>
      <c r="B453" s="76"/>
      <c r="C453" s="496"/>
      <c r="D453" s="39"/>
      <c r="E453" s="496">
        <f>VLOOKUP(F453,[13]abbr_btch2lot2!A:B,2,FALSE)</f>
        <v>262</v>
      </c>
      <c r="F453" s="39" t="s">
        <v>8968</v>
      </c>
      <c r="G453" s="76" t="s">
        <v>2215</v>
      </c>
      <c r="H453" s="76" t="s">
        <v>2228</v>
      </c>
      <c r="I453" s="76">
        <v>3</v>
      </c>
      <c r="J453" s="39"/>
      <c r="K453" s="76" t="s">
        <v>2195</v>
      </c>
      <c r="L453" s="76">
        <v>84</v>
      </c>
      <c r="M453" s="45" t="s">
        <v>8745</v>
      </c>
      <c r="N453" s="76" t="s">
        <v>8969</v>
      </c>
    </row>
    <row r="454" spans="1:14" hidden="1">
      <c r="A454" s="45" t="s">
        <v>8744</v>
      </c>
      <c r="B454" s="76"/>
      <c r="C454" s="496" t="s">
        <v>8970</v>
      </c>
      <c r="D454" s="39" t="s">
        <v>8970</v>
      </c>
      <c r="E454" s="496">
        <f>VLOOKUP(F454,[13]abbr_btch2lot2!A:B,2,FALSE)</f>
        <v>263</v>
      </c>
      <c r="F454" s="39" t="s">
        <v>8971</v>
      </c>
      <c r="G454" s="76" t="s">
        <v>2215</v>
      </c>
      <c r="H454" s="76" t="s">
        <v>2228</v>
      </c>
      <c r="I454" s="76">
        <v>1</v>
      </c>
      <c r="J454" s="39"/>
      <c r="K454" s="76" t="s">
        <v>2195</v>
      </c>
      <c r="L454" s="76">
        <v>85</v>
      </c>
      <c r="M454" s="45" t="s">
        <v>8745</v>
      </c>
      <c r="N454" s="76" t="s">
        <v>8972</v>
      </c>
    </row>
    <row r="455" spans="1:14" hidden="1">
      <c r="A455" s="45" t="s">
        <v>8744</v>
      </c>
      <c r="B455" s="76"/>
      <c r="C455" s="496" t="s">
        <v>8973</v>
      </c>
      <c r="D455" s="39" t="s">
        <v>8973</v>
      </c>
      <c r="E455" s="496">
        <f>VLOOKUP(F455,[13]abbr_btch2lot2!A:B,2,FALSE)</f>
        <v>264</v>
      </c>
      <c r="F455" s="39" t="s">
        <v>8974</v>
      </c>
      <c r="G455" s="76" t="s">
        <v>2215</v>
      </c>
      <c r="H455" s="76" t="s">
        <v>2455</v>
      </c>
      <c r="I455" s="76">
        <v>9</v>
      </c>
      <c r="J455" s="39"/>
      <c r="K455" s="76" t="s">
        <v>2195</v>
      </c>
      <c r="L455" s="76">
        <v>86</v>
      </c>
      <c r="M455" s="45" t="s">
        <v>8745</v>
      </c>
      <c r="N455" s="76" t="s">
        <v>8975</v>
      </c>
    </row>
    <row r="456" spans="1:14" hidden="1">
      <c r="A456" s="45" t="s">
        <v>8744</v>
      </c>
      <c r="B456" s="76"/>
      <c r="C456" s="496" t="s">
        <v>8976</v>
      </c>
      <c r="D456" s="39" t="s">
        <v>8976</v>
      </c>
      <c r="E456" s="496">
        <f>VLOOKUP(F456,[13]abbr_btch2lot2!A:B,2,FALSE)</f>
        <v>265</v>
      </c>
      <c r="F456" s="39" t="s">
        <v>8977</v>
      </c>
      <c r="G456" s="76" t="s">
        <v>2215</v>
      </c>
      <c r="H456" s="76" t="s">
        <v>2202</v>
      </c>
      <c r="I456" s="76">
        <v>1</v>
      </c>
      <c r="J456" s="39"/>
      <c r="K456" s="76" t="s">
        <v>2195</v>
      </c>
      <c r="L456" s="76">
        <v>87</v>
      </c>
      <c r="M456" s="45" t="s">
        <v>8745</v>
      </c>
      <c r="N456" s="76" t="s">
        <v>8978</v>
      </c>
    </row>
    <row r="457" spans="1:14" hidden="1">
      <c r="A457" s="45" t="s">
        <v>8744</v>
      </c>
      <c r="B457" s="76"/>
      <c r="C457" s="496" t="s">
        <v>8979</v>
      </c>
      <c r="D457" s="39" t="s">
        <v>8979</v>
      </c>
      <c r="E457" s="496">
        <f>VLOOKUP(F457,[13]abbr_btch2lot2!A:B,2,FALSE)</f>
        <v>266</v>
      </c>
      <c r="F457" s="39" t="s">
        <v>8980</v>
      </c>
      <c r="G457" s="76" t="s">
        <v>2215</v>
      </c>
      <c r="H457" s="76" t="s">
        <v>2228</v>
      </c>
      <c r="I457" s="76">
        <v>1</v>
      </c>
      <c r="J457" s="39"/>
      <c r="K457" s="76" t="s">
        <v>2195</v>
      </c>
      <c r="L457" s="76">
        <v>88</v>
      </c>
      <c r="M457" s="45" t="s">
        <v>8745</v>
      </c>
      <c r="N457" s="76" t="s">
        <v>8981</v>
      </c>
    </row>
    <row r="458" spans="1:14" hidden="1">
      <c r="A458" s="45" t="s">
        <v>8744</v>
      </c>
      <c r="B458" s="76"/>
      <c r="C458" s="496" t="s">
        <v>8982</v>
      </c>
      <c r="D458" s="39" t="s">
        <v>8982</v>
      </c>
      <c r="E458" s="496">
        <f>VLOOKUP(F458,[13]abbr_btch2lot2!A:B,2,FALSE)</f>
        <v>267</v>
      </c>
      <c r="F458" s="39" t="s">
        <v>8983</v>
      </c>
      <c r="G458" s="76" t="s">
        <v>2215</v>
      </c>
      <c r="H458" s="76" t="s">
        <v>2228</v>
      </c>
      <c r="I458" s="76">
        <v>1</v>
      </c>
      <c r="J458" s="39"/>
      <c r="K458" s="76" t="s">
        <v>2195</v>
      </c>
      <c r="L458" s="76">
        <v>89</v>
      </c>
      <c r="M458" s="45" t="s">
        <v>8745</v>
      </c>
      <c r="N458" s="76" t="s">
        <v>8984</v>
      </c>
    </row>
    <row r="459" spans="1:14" hidden="1">
      <c r="A459" s="45" t="s">
        <v>8744</v>
      </c>
      <c r="B459" s="76"/>
      <c r="C459" s="496" t="s">
        <v>8985</v>
      </c>
      <c r="D459" s="39" t="s">
        <v>8985</v>
      </c>
      <c r="E459" s="496">
        <f>VLOOKUP(F459,[13]abbr_btch2lot2!A:B,2,FALSE)</f>
        <v>268</v>
      </c>
      <c r="F459" s="39" t="s">
        <v>8986</v>
      </c>
      <c r="G459" s="76" t="s">
        <v>2215</v>
      </c>
      <c r="H459" s="76" t="s">
        <v>2228</v>
      </c>
      <c r="I459" s="76">
        <v>1</v>
      </c>
      <c r="J459" s="39"/>
      <c r="K459" s="76" t="s">
        <v>2195</v>
      </c>
      <c r="L459" s="76">
        <v>90</v>
      </c>
      <c r="M459" s="45" t="s">
        <v>8745</v>
      </c>
      <c r="N459" s="76" t="s">
        <v>8987</v>
      </c>
    </row>
    <row r="460" spans="1:14" hidden="1">
      <c r="A460" s="45" t="s">
        <v>8744</v>
      </c>
      <c r="B460" s="76"/>
      <c r="C460" s="496" t="s">
        <v>8988</v>
      </c>
      <c r="D460" s="39" t="s">
        <v>8988</v>
      </c>
      <c r="E460" s="496">
        <f>VLOOKUP(F460,[13]abbr_btch2lot2!A:B,2,FALSE)</f>
        <v>269</v>
      </c>
      <c r="F460" s="39" t="s">
        <v>8989</v>
      </c>
      <c r="G460" s="76" t="s">
        <v>2215</v>
      </c>
      <c r="H460" s="76" t="s">
        <v>2228</v>
      </c>
      <c r="I460" s="76">
        <v>1</v>
      </c>
      <c r="J460" s="39"/>
      <c r="K460" s="76" t="s">
        <v>2195</v>
      </c>
      <c r="L460" s="76">
        <v>91</v>
      </c>
      <c r="M460" s="45" t="s">
        <v>8745</v>
      </c>
      <c r="N460" s="76" t="s">
        <v>8990</v>
      </c>
    </row>
    <row r="461" spans="1:14" hidden="1">
      <c r="A461" s="45" t="s">
        <v>8744</v>
      </c>
      <c r="B461" s="76"/>
      <c r="C461" s="496" t="s">
        <v>8991</v>
      </c>
      <c r="D461" s="39" t="s">
        <v>8991</v>
      </c>
      <c r="E461" s="496">
        <f>VLOOKUP(F461,[13]abbr_btch2lot2!A:B,2,FALSE)</f>
        <v>270</v>
      </c>
      <c r="F461" s="39" t="s">
        <v>8992</v>
      </c>
      <c r="G461" s="76" t="s">
        <v>2215</v>
      </c>
      <c r="H461" s="76" t="s">
        <v>2228</v>
      </c>
      <c r="I461" s="76">
        <v>1</v>
      </c>
      <c r="J461" s="39"/>
      <c r="K461" s="76" t="s">
        <v>2195</v>
      </c>
      <c r="L461" s="76">
        <v>92</v>
      </c>
      <c r="M461" s="45" t="s">
        <v>8745</v>
      </c>
      <c r="N461" s="76" t="s">
        <v>8993</v>
      </c>
    </row>
    <row r="462" spans="1:14" hidden="1">
      <c r="A462" s="45" t="s">
        <v>8744</v>
      </c>
      <c r="B462" s="76"/>
      <c r="C462" s="496" t="s">
        <v>8994</v>
      </c>
      <c r="D462" s="39" t="s">
        <v>8994</v>
      </c>
      <c r="E462" s="496">
        <f>VLOOKUP(F462,[13]abbr_btch2lot2!A:B,2,FALSE)</f>
        <v>271</v>
      </c>
      <c r="F462" s="39" t="s">
        <v>8995</v>
      </c>
      <c r="G462" s="76" t="s">
        <v>2215</v>
      </c>
      <c r="H462" s="76" t="s">
        <v>2228</v>
      </c>
      <c r="I462" s="76">
        <v>1</v>
      </c>
      <c r="J462" s="39"/>
      <c r="K462" s="76" t="s">
        <v>2195</v>
      </c>
      <c r="L462" s="76">
        <v>93</v>
      </c>
      <c r="M462" s="45" t="s">
        <v>8745</v>
      </c>
      <c r="N462" s="76" t="s">
        <v>8996</v>
      </c>
    </row>
    <row r="463" spans="1:14" hidden="1">
      <c r="A463" s="45" t="s">
        <v>8744</v>
      </c>
      <c r="B463" s="76"/>
      <c r="C463" s="496" t="s">
        <v>8997</v>
      </c>
      <c r="D463" s="39" t="s">
        <v>8997</v>
      </c>
      <c r="E463" s="496">
        <f>VLOOKUP(F463,[13]abbr_btch2lot2!A:B,2,FALSE)</f>
        <v>272</v>
      </c>
      <c r="F463" s="39" t="s">
        <v>8998</v>
      </c>
      <c r="G463" s="76" t="s">
        <v>2215</v>
      </c>
      <c r="H463" s="76" t="s">
        <v>2202</v>
      </c>
      <c r="I463" s="76">
        <v>8</v>
      </c>
      <c r="J463" s="39"/>
      <c r="K463" s="76" t="s">
        <v>2195</v>
      </c>
      <c r="L463" s="76">
        <v>94</v>
      </c>
      <c r="M463" s="45" t="s">
        <v>8745</v>
      </c>
      <c r="N463" s="76" t="s">
        <v>8999</v>
      </c>
    </row>
    <row r="464" spans="1:14" hidden="1">
      <c r="A464" s="45" t="s">
        <v>8744</v>
      </c>
      <c r="B464" s="76"/>
      <c r="C464" s="496" t="s">
        <v>9000</v>
      </c>
      <c r="D464" s="39" t="s">
        <v>9000</v>
      </c>
      <c r="E464" s="496">
        <f>VLOOKUP(F464,[13]abbr_btch2lot2!A:B,2,FALSE)</f>
        <v>273</v>
      </c>
      <c r="F464" s="39" t="s">
        <v>9001</v>
      </c>
      <c r="G464" s="76" t="s">
        <v>2215</v>
      </c>
      <c r="H464" s="76" t="s">
        <v>2202</v>
      </c>
      <c r="I464" s="76">
        <v>1</v>
      </c>
      <c r="J464" s="39"/>
      <c r="K464" s="76" t="s">
        <v>2195</v>
      </c>
      <c r="L464" s="76">
        <v>95</v>
      </c>
      <c r="M464" s="45" t="s">
        <v>8745</v>
      </c>
      <c r="N464" s="76" t="s">
        <v>9002</v>
      </c>
    </row>
    <row r="465" spans="1:14" hidden="1">
      <c r="A465" s="45" t="s">
        <v>8744</v>
      </c>
      <c r="B465" s="76"/>
      <c r="C465" s="496" t="s">
        <v>9003</v>
      </c>
      <c r="D465" s="39" t="s">
        <v>9003</v>
      </c>
      <c r="E465" s="496">
        <f>VLOOKUP(F465,[13]abbr_btch2lot2!A:B,2,FALSE)</f>
        <v>274</v>
      </c>
      <c r="F465" s="39" t="s">
        <v>9004</v>
      </c>
      <c r="G465" s="76" t="s">
        <v>2215</v>
      </c>
      <c r="H465" s="76" t="s">
        <v>2202</v>
      </c>
      <c r="I465" s="76">
        <v>8</v>
      </c>
      <c r="J465" s="39"/>
      <c r="K465" s="76" t="s">
        <v>2195</v>
      </c>
      <c r="L465" s="76">
        <v>96</v>
      </c>
      <c r="M465" s="45" t="s">
        <v>8745</v>
      </c>
      <c r="N465" s="76" t="s">
        <v>9005</v>
      </c>
    </row>
    <row r="466" spans="1:14" hidden="1">
      <c r="A466" s="45" t="s">
        <v>8744</v>
      </c>
      <c r="B466" s="76"/>
      <c r="C466" s="496" t="s">
        <v>9006</v>
      </c>
      <c r="D466" s="39" t="s">
        <v>9006</v>
      </c>
      <c r="E466" s="496">
        <f>VLOOKUP(F466,[13]abbr_btch2lot2!A:B,2,FALSE)</f>
        <v>275</v>
      </c>
      <c r="F466" s="39" t="s">
        <v>9007</v>
      </c>
      <c r="G466" s="76" t="s">
        <v>2215</v>
      </c>
      <c r="H466" s="76" t="s">
        <v>2202</v>
      </c>
      <c r="I466" s="76">
        <v>8</v>
      </c>
      <c r="J466" s="39"/>
      <c r="K466" s="76" t="s">
        <v>2195</v>
      </c>
      <c r="L466" s="76">
        <v>97</v>
      </c>
      <c r="M466" s="45" t="s">
        <v>8745</v>
      </c>
      <c r="N466" s="76" t="s">
        <v>9008</v>
      </c>
    </row>
    <row r="467" spans="1:14" hidden="1">
      <c r="A467" s="45" t="s">
        <v>8744</v>
      </c>
      <c r="B467" s="76"/>
      <c r="C467" s="496" t="s">
        <v>9009</v>
      </c>
      <c r="D467" s="39" t="s">
        <v>9009</v>
      </c>
      <c r="E467" s="496">
        <f>VLOOKUP(F467,[13]abbr_btch2lot2!A:B,2,FALSE)</f>
        <v>276</v>
      </c>
      <c r="F467" s="39" t="s">
        <v>9010</v>
      </c>
      <c r="G467" s="76" t="s">
        <v>2215</v>
      </c>
      <c r="H467" s="76" t="s">
        <v>2202</v>
      </c>
      <c r="I467" s="76">
        <v>1</v>
      </c>
      <c r="J467" s="39"/>
      <c r="K467" s="76" t="s">
        <v>2195</v>
      </c>
      <c r="L467" s="76">
        <v>98</v>
      </c>
      <c r="M467" s="45" t="s">
        <v>8745</v>
      </c>
      <c r="N467" s="76" t="s">
        <v>9011</v>
      </c>
    </row>
    <row r="468" spans="1:14" hidden="1">
      <c r="A468" s="45" t="s">
        <v>8744</v>
      </c>
      <c r="B468" s="76"/>
      <c r="C468" s="496" t="s">
        <v>9012</v>
      </c>
      <c r="D468" s="39" t="s">
        <v>9012</v>
      </c>
      <c r="E468" s="496">
        <f>VLOOKUP(F468,[13]abbr_btch2lot2!A:B,2,FALSE)</f>
        <v>277</v>
      </c>
      <c r="F468" s="39" t="s">
        <v>9013</v>
      </c>
      <c r="G468" s="76" t="s">
        <v>2215</v>
      </c>
      <c r="H468" s="76" t="s">
        <v>2202</v>
      </c>
      <c r="I468" s="76">
        <v>8</v>
      </c>
      <c r="J468" s="39"/>
      <c r="K468" s="76" t="s">
        <v>2195</v>
      </c>
      <c r="L468" s="76">
        <v>99</v>
      </c>
      <c r="M468" s="45" t="s">
        <v>8745</v>
      </c>
      <c r="N468" s="76" t="s">
        <v>9014</v>
      </c>
    </row>
    <row r="469" spans="1:14" hidden="1">
      <c r="A469" s="45" t="s">
        <v>8744</v>
      </c>
      <c r="B469" s="76"/>
      <c r="C469" s="496" t="s">
        <v>9015</v>
      </c>
      <c r="D469" s="39" t="s">
        <v>9015</v>
      </c>
      <c r="E469" s="496">
        <f>VLOOKUP(F469,[13]abbr_btch2lot2!A:B,2,FALSE)</f>
        <v>278</v>
      </c>
      <c r="F469" s="39" t="s">
        <v>9016</v>
      </c>
      <c r="G469" s="76" t="s">
        <v>2215</v>
      </c>
      <c r="H469" s="76" t="s">
        <v>2202</v>
      </c>
      <c r="I469" s="76">
        <v>8</v>
      </c>
      <c r="J469" s="39"/>
      <c r="K469" s="76" t="s">
        <v>2195</v>
      </c>
      <c r="L469" s="76">
        <v>100</v>
      </c>
      <c r="M469" s="45" t="s">
        <v>8745</v>
      </c>
      <c r="N469" s="76" t="s">
        <v>9017</v>
      </c>
    </row>
    <row r="470" spans="1:14" hidden="1">
      <c r="A470" s="45" t="s">
        <v>8744</v>
      </c>
      <c r="B470" s="76"/>
      <c r="C470" s="496" t="s">
        <v>9018</v>
      </c>
      <c r="D470" s="39" t="s">
        <v>9018</v>
      </c>
      <c r="E470" s="496">
        <f>VLOOKUP(F470,[13]abbr_btch2lot2!A:B,2,FALSE)</f>
        <v>279</v>
      </c>
      <c r="F470" s="39" t="s">
        <v>9019</v>
      </c>
      <c r="G470" s="76" t="s">
        <v>2215</v>
      </c>
      <c r="H470" s="76" t="s">
        <v>2202</v>
      </c>
      <c r="I470" s="76">
        <v>1</v>
      </c>
      <c r="J470" s="39"/>
      <c r="K470" s="76" t="s">
        <v>2195</v>
      </c>
      <c r="L470" s="76">
        <v>101</v>
      </c>
      <c r="M470" s="45" t="s">
        <v>8745</v>
      </c>
      <c r="N470" s="76" t="s">
        <v>9020</v>
      </c>
    </row>
    <row r="471" spans="1:14" hidden="1">
      <c r="A471" s="45" t="s">
        <v>8744</v>
      </c>
      <c r="B471" s="76"/>
      <c r="C471" s="496" t="s">
        <v>9021</v>
      </c>
      <c r="D471" s="39" t="s">
        <v>9021</v>
      </c>
      <c r="E471" s="496">
        <f>VLOOKUP(F471,[13]abbr_btch2lot2!A:B,2,FALSE)</f>
        <v>280</v>
      </c>
      <c r="F471" s="39" t="s">
        <v>9022</v>
      </c>
      <c r="G471" s="76" t="s">
        <v>2215</v>
      </c>
      <c r="H471" s="76" t="s">
        <v>2202</v>
      </c>
      <c r="I471" s="76">
        <v>8</v>
      </c>
      <c r="J471" s="39"/>
      <c r="K471" s="76" t="s">
        <v>2195</v>
      </c>
      <c r="L471" s="76">
        <v>102</v>
      </c>
      <c r="M471" s="45" t="s">
        <v>8745</v>
      </c>
      <c r="N471" s="76" t="s">
        <v>9023</v>
      </c>
    </row>
    <row r="472" spans="1:14" hidden="1">
      <c r="A472" s="45" t="s">
        <v>8744</v>
      </c>
      <c r="B472" s="76"/>
      <c r="C472" s="496" t="s">
        <v>9024</v>
      </c>
      <c r="D472" s="39" t="s">
        <v>9024</v>
      </c>
      <c r="E472" s="496">
        <f>VLOOKUP(F472,[13]abbr_btch2lot2!A:B,2,FALSE)</f>
        <v>281</v>
      </c>
      <c r="F472" s="39" t="s">
        <v>9025</v>
      </c>
      <c r="G472" s="76" t="s">
        <v>2215</v>
      </c>
      <c r="H472" s="76" t="s">
        <v>2202</v>
      </c>
      <c r="I472" s="76">
        <v>8</v>
      </c>
      <c r="J472" s="39"/>
      <c r="K472" s="76" t="s">
        <v>2195</v>
      </c>
      <c r="L472" s="76">
        <v>103</v>
      </c>
      <c r="M472" s="45" t="s">
        <v>8745</v>
      </c>
      <c r="N472" s="76" t="s">
        <v>9026</v>
      </c>
    </row>
    <row r="473" spans="1:14" hidden="1">
      <c r="A473" s="45" t="s">
        <v>8744</v>
      </c>
      <c r="B473" s="76"/>
      <c r="C473" s="496" t="s">
        <v>9027</v>
      </c>
      <c r="D473" s="39" t="s">
        <v>9027</v>
      </c>
      <c r="E473" s="496">
        <f>VLOOKUP(F473,[13]abbr_btch2lot2!A:B,2,FALSE)</f>
        <v>282</v>
      </c>
      <c r="F473" s="39" t="s">
        <v>9028</v>
      </c>
      <c r="G473" s="76" t="s">
        <v>2215</v>
      </c>
      <c r="H473" s="76" t="s">
        <v>2202</v>
      </c>
      <c r="I473" s="76">
        <v>1</v>
      </c>
      <c r="J473" s="39"/>
      <c r="K473" s="76" t="s">
        <v>2195</v>
      </c>
      <c r="L473" s="76">
        <v>104</v>
      </c>
      <c r="M473" s="45" t="s">
        <v>8745</v>
      </c>
      <c r="N473" s="76" t="s">
        <v>9029</v>
      </c>
    </row>
    <row r="474" spans="1:14" hidden="1">
      <c r="A474" s="45" t="s">
        <v>8744</v>
      </c>
      <c r="B474" s="76"/>
      <c r="C474" s="496" t="s">
        <v>9030</v>
      </c>
      <c r="D474" s="39" t="s">
        <v>9030</v>
      </c>
      <c r="E474" s="496">
        <f>VLOOKUP(F474,[13]abbr_btch2lot2!A:B,2,FALSE)</f>
        <v>283</v>
      </c>
      <c r="F474" s="39" t="s">
        <v>9031</v>
      </c>
      <c r="G474" s="76" t="s">
        <v>2215</v>
      </c>
      <c r="H474" s="76" t="s">
        <v>2202</v>
      </c>
      <c r="I474" s="76">
        <v>8</v>
      </c>
      <c r="J474" s="39"/>
      <c r="K474" s="76" t="s">
        <v>2195</v>
      </c>
      <c r="L474" s="76">
        <v>105</v>
      </c>
      <c r="M474" s="45" t="s">
        <v>8745</v>
      </c>
      <c r="N474" s="76" t="s">
        <v>9032</v>
      </c>
    </row>
    <row r="475" spans="1:14" hidden="1">
      <c r="A475" s="45" t="s">
        <v>8744</v>
      </c>
      <c r="B475" s="76"/>
      <c r="C475" s="496" t="s">
        <v>9033</v>
      </c>
      <c r="D475" s="39" t="s">
        <v>9033</v>
      </c>
      <c r="E475" s="496">
        <f>VLOOKUP(F475,[13]abbr_btch2lot2!A:B,2,FALSE)</f>
        <v>284</v>
      </c>
      <c r="F475" s="39" t="s">
        <v>9034</v>
      </c>
      <c r="G475" s="76" t="s">
        <v>2215</v>
      </c>
      <c r="H475" s="76" t="s">
        <v>2202</v>
      </c>
      <c r="I475" s="76">
        <v>8</v>
      </c>
      <c r="J475" s="39"/>
      <c r="K475" s="76" t="s">
        <v>2195</v>
      </c>
      <c r="L475" s="76">
        <v>106</v>
      </c>
      <c r="M475" s="45" t="s">
        <v>8745</v>
      </c>
      <c r="N475" s="76" t="s">
        <v>9035</v>
      </c>
    </row>
    <row r="476" spans="1:14" hidden="1">
      <c r="A476" s="45" t="s">
        <v>8744</v>
      </c>
      <c r="B476" s="76"/>
      <c r="C476" s="496" t="s">
        <v>9036</v>
      </c>
      <c r="D476" s="39" t="s">
        <v>9036</v>
      </c>
      <c r="E476" s="496">
        <f>VLOOKUP(F476,[13]abbr_btch2lot2!A:B,2,FALSE)</f>
        <v>285</v>
      </c>
      <c r="F476" s="39" t="s">
        <v>9037</v>
      </c>
      <c r="G476" s="76" t="s">
        <v>2215</v>
      </c>
      <c r="H476" s="76" t="s">
        <v>2202</v>
      </c>
      <c r="I476" s="76">
        <v>1</v>
      </c>
      <c r="J476" s="39"/>
      <c r="K476" s="76" t="s">
        <v>2195</v>
      </c>
      <c r="L476" s="76">
        <v>107</v>
      </c>
      <c r="M476" s="45" t="s">
        <v>8745</v>
      </c>
      <c r="N476" s="76" t="s">
        <v>9038</v>
      </c>
    </row>
    <row r="477" spans="1:14" hidden="1">
      <c r="A477" s="45" t="s">
        <v>8744</v>
      </c>
      <c r="B477" s="76"/>
      <c r="C477" s="496" t="s">
        <v>9039</v>
      </c>
      <c r="D477" s="39" t="s">
        <v>9039</v>
      </c>
      <c r="E477" s="496">
        <f>VLOOKUP(F477,[13]abbr_btch2lot2!A:B,2,FALSE)</f>
        <v>286</v>
      </c>
      <c r="F477" s="39" t="s">
        <v>9040</v>
      </c>
      <c r="G477" s="76" t="s">
        <v>2215</v>
      </c>
      <c r="H477" s="76" t="s">
        <v>2202</v>
      </c>
      <c r="I477" s="76">
        <v>8</v>
      </c>
      <c r="J477" s="39"/>
      <c r="K477" s="76" t="s">
        <v>2195</v>
      </c>
      <c r="L477" s="76">
        <v>108</v>
      </c>
      <c r="M477" s="45" t="s">
        <v>8745</v>
      </c>
      <c r="N477" s="76" t="s">
        <v>9041</v>
      </c>
    </row>
    <row r="478" spans="1:14" hidden="1">
      <c r="A478" s="45" t="s">
        <v>8744</v>
      </c>
      <c r="B478" s="76"/>
      <c r="C478" s="496" t="s">
        <v>9042</v>
      </c>
      <c r="D478" s="39" t="s">
        <v>9042</v>
      </c>
      <c r="E478" s="496">
        <f>VLOOKUP(F478,[13]abbr_btch2lot2!A:B,2,FALSE)</f>
        <v>287</v>
      </c>
      <c r="F478" s="39" t="s">
        <v>9043</v>
      </c>
      <c r="G478" s="76" t="s">
        <v>2215</v>
      </c>
      <c r="H478" s="76" t="s">
        <v>2202</v>
      </c>
      <c r="I478" s="76">
        <v>8</v>
      </c>
      <c r="J478" s="39"/>
      <c r="K478" s="76" t="s">
        <v>2195</v>
      </c>
      <c r="L478" s="76">
        <v>109</v>
      </c>
      <c r="M478" s="45" t="s">
        <v>8745</v>
      </c>
      <c r="N478" s="76" t="s">
        <v>9044</v>
      </c>
    </row>
    <row r="479" spans="1:14" hidden="1">
      <c r="A479" s="45" t="s">
        <v>8744</v>
      </c>
      <c r="B479" s="76"/>
      <c r="C479" s="496" t="s">
        <v>9045</v>
      </c>
      <c r="D479" s="39" t="s">
        <v>9045</v>
      </c>
      <c r="E479" s="496">
        <f>VLOOKUP(F479,[13]abbr_btch2lot2!A:B,2,FALSE)</f>
        <v>288</v>
      </c>
      <c r="F479" s="39" t="s">
        <v>9046</v>
      </c>
      <c r="G479" s="76" t="s">
        <v>2215</v>
      </c>
      <c r="H479" s="76" t="s">
        <v>2202</v>
      </c>
      <c r="I479" s="76">
        <v>1</v>
      </c>
      <c r="J479" s="39"/>
      <c r="K479" s="76" t="s">
        <v>2195</v>
      </c>
      <c r="L479" s="76">
        <v>110</v>
      </c>
      <c r="M479" s="45" t="s">
        <v>8745</v>
      </c>
      <c r="N479" s="76" t="s">
        <v>9047</v>
      </c>
    </row>
    <row r="480" spans="1:14" hidden="1">
      <c r="A480" s="45" t="s">
        <v>8744</v>
      </c>
      <c r="B480" s="76"/>
      <c r="C480" s="496" t="s">
        <v>9048</v>
      </c>
      <c r="D480" s="39" t="s">
        <v>9048</v>
      </c>
      <c r="E480" s="496">
        <f>VLOOKUP(F480,[13]abbr_btch2lot2!A:B,2,FALSE)</f>
        <v>289</v>
      </c>
      <c r="F480" s="39" t="s">
        <v>9049</v>
      </c>
      <c r="G480" s="76" t="s">
        <v>2215</v>
      </c>
      <c r="H480" s="76" t="s">
        <v>2202</v>
      </c>
      <c r="I480" s="76">
        <v>8</v>
      </c>
      <c r="J480" s="39"/>
      <c r="K480" s="76" t="s">
        <v>2195</v>
      </c>
      <c r="L480" s="76">
        <v>111</v>
      </c>
      <c r="M480" s="45" t="s">
        <v>8745</v>
      </c>
      <c r="N480" s="76" t="s">
        <v>9050</v>
      </c>
    </row>
    <row r="481" spans="1:14" hidden="1">
      <c r="A481" s="45" t="s">
        <v>8744</v>
      </c>
      <c r="B481" s="76"/>
      <c r="C481" s="496" t="s">
        <v>9051</v>
      </c>
      <c r="D481" s="39" t="s">
        <v>9051</v>
      </c>
      <c r="E481" s="496">
        <f>VLOOKUP(F481,[13]abbr_btch2lot2!A:B,2,FALSE)</f>
        <v>290</v>
      </c>
      <c r="F481" s="39" t="s">
        <v>9052</v>
      </c>
      <c r="G481" s="76" t="s">
        <v>2215</v>
      </c>
      <c r="H481" s="76" t="s">
        <v>2202</v>
      </c>
      <c r="I481" s="76">
        <v>8</v>
      </c>
      <c r="J481" s="39"/>
      <c r="K481" s="76" t="s">
        <v>2195</v>
      </c>
      <c r="L481" s="76">
        <v>112</v>
      </c>
      <c r="M481" s="45" t="s">
        <v>8745</v>
      </c>
      <c r="N481" s="76" t="s">
        <v>9053</v>
      </c>
    </row>
    <row r="482" spans="1:14" hidden="1">
      <c r="A482" s="45" t="s">
        <v>8744</v>
      </c>
      <c r="B482" s="76"/>
      <c r="C482" s="496" t="s">
        <v>9054</v>
      </c>
      <c r="D482" s="39" t="s">
        <v>9054</v>
      </c>
      <c r="E482" s="496">
        <f>VLOOKUP(F482,[13]abbr_btch2lot2!A:B,2,FALSE)</f>
        <v>291</v>
      </c>
      <c r="F482" s="39" t="s">
        <v>9055</v>
      </c>
      <c r="G482" s="76" t="s">
        <v>2215</v>
      </c>
      <c r="H482" s="76" t="s">
        <v>2202</v>
      </c>
      <c r="I482" s="76">
        <v>1</v>
      </c>
      <c r="J482" s="39"/>
      <c r="K482" s="76" t="s">
        <v>2195</v>
      </c>
      <c r="L482" s="76">
        <v>113</v>
      </c>
      <c r="M482" s="45" t="s">
        <v>8745</v>
      </c>
      <c r="N482" s="76" t="s">
        <v>9056</v>
      </c>
    </row>
    <row r="483" spans="1:14" hidden="1">
      <c r="A483" s="45" t="s">
        <v>8744</v>
      </c>
      <c r="B483" s="76"/>
      <c r="C483" s="496" t="s">
        <v>9057</v>
      </c>
      <c r="D483" s="39" t="s">
        <v>9057</v>
      </c>
      <c r="E483" s="496">
        <f>VLOOKUP(F483,[13]abbr_btch2lot2!A:B,2,FALSE)</f>
        <v>292</v>
      </c>
      <c r="F483" s="39" t="s">
        <v>9058</v>
      </c>
      <c r="G483" s="76" t="s">
        <v>2215</v>
      </c>
      <c r="H483" s="76" t="s">
        <v>2202</v>
      </c>
      <c r="I483" s="76">
        <v>8</v>
      </c>
      <c r="J483" s="39"/>
      <c r="K483" s="76" t="s">
        <v>2195</v>
      </c>
      <c r="L483" s="76">
        <v>114</v>
      </c>
      <c r="M483" s="45" t="s">
        <v>8745</v>
      </c>
      <c r="N483" s="76" t="s">
        <v>9059</v>
      </c>
    </row>
    <row r="484" spans="1:14" hidden="1">
      <c r="A484" s="45" t="s">
        <v>8744</v>
      </c>
      <c r="B484" s="76"/>
      <c r="C484" s="496" t="s">
        <v>9060</v>
      </c>
      <c r="D484" s="39" t="s">
        <v>9060</v>
      </c>
      <c r="E484" s="496">
        <f>VLOOKUP(F484,[13]abbr_btch2lot2!A:B,2,FALSE)</f>
        <v>293</v>
      </c>
      <c r="F484" s="39" t="s">
        <v>9061</v>
      </c>
      <c r="G484" s="76" t="s">
        <v>2215</v>
      </c>
      <c r="H484" s="76" t="s">
        <v>2202</v>
      </c>
      <c r="I484" s="76">
        <v>8</v>
      </c>
      <c r="J484" s="39"/>
      <c r="K484" s="76" t="s">
        <v>2195</v>
      </c>
      <c r="L484" s="76">
        <v>115</v>
      </c>
      <c r="M484" s="45" t="s">
        <v>8745</v>
      </c>
      <c r="N484" s="76" t="s">
        <v>9062</v>
      </c>
    </row>
    <row r="485" spans="1:14" hidden="1">
      <c r="A485" s="45" t="s">
        <v>8744</v>
      </c>
      <c r="B485" s="76"/>
      <c r="C485" s="496" t="s">
        <v>9063</v>
      </c>
      <c r="D485" s="39" t="s">
        <v>9063</v>
      </c>
      <c r="E485" s="496">
        <f>VLOOKUP(F485,[13]abbr_btch2lot2!A:B,2,FALSE)</f>
        <v>294</v>
      </c>
      <c r="F485" s="39" t="s">
        <v>9064</v>
      </c>
      <c r="G485" s="76" t="s">
        <v>2215</v>
      </c>
      <c r="H485" s="76" t="s">
        <v>2202</v>
      </c>
      <c r="I485" s="76">
        <v>1</v>
      </c>
      <c r="J485" s="39"/>
      <c r="K485" s="76" t="s">
        <v>2195</v>
      </c>
      <c r="L485" s="76">
        <v>116</v>
      </c>
      <c r="M485" s="45" t="s">
        <v>8745</v>
      </c>
      <c r="N485" s="76" t="s">
        <v>9065</v>
      </c>
    </row>
    <row r="486" spans="1:14" hidden="1">
      <c r="A486" s="45" t="s">
        <v>8744</v>
      </c>
      <c r="B486" s="76"/>
      <c r="C486" s="496" t="s">
        <v>9066</v>
      </c>
      <c r="D486" s="39" t="s">
        <v>9066</v>
      </c>
      <c r="E486" s="496">
        <f>VLOOKUP(F486,[13]abbr_btch2lot2!A:B,2,FALSE)</f>
        <v>295</v>
      </c>
      <c r="F486" s="39" t="s">
        <v>9067</v>
      </c>
      <c r="G486" s="76" t="s">
        <v>2215</v>
      </c>
      <c r="H486" s="76" t="s">
        <v>2202</v>
      </c>
      <c r="I486" s="76">
        <v>8</v>
      </c>
      <c r="J486" s="39"/>
      <c r="K486" s="76" t="s">
        <v>2195</v>
      </c>
      <c r="L486" s="76">
        <v>117</v>
      </c>
      <c r="M486" s="45" t="s">
        <v>8745</v>
      </c>
      <c r="N486" s="76" t="s">
        <v>9068</v>
      </c>
    </row>
    <row r="487" spans="1:14" hidden="1">
      <c r="A487" s="45" t="s">
        <v>8744</v>
      </c>
      <c r="B487" s="76"/>
      <c r="C487" s="496" t="s">
        <v>9069</v>
      </c>
      <c r="D487" s="39" t="s">
        <v>9069</v>
      </c>
      <c r="E487" s="496">
        <f>VLOOKUP(F487,[13]abbr_btch2lot2!A:B,2,FALSE)</f>
        <v>296</v>
      </c>
      <c r="F487" s="39" t="s">
        <v>9070</v>
      </c>
      <c r="G487" s="76" t="s">
        <v>2215</v>
      </c>
      <c r="H487" s="76" t="s">
        <v>2202</v>
      </c>
      <c r="I487" s="76">
        <v>8</v>
      </c>
      <c r="J487" s="39"/>
      <c r="K487" s="76" t="s">
        <v>2195</v>
      </c>
      <c r="L487" s="76">
        <v>118</v>
      </c>
      <c r="M487" s="45" t="s">
        <v>8745</v>
      </c>
      <c r="N487" s="76" t="s">
        <v>9071</v>
      </c>
    </row>
    <row r="488" spans="1:14" hidden="1">
      <c r="A488" s="45" t="s">
        <v>8744</v>
      </c>
      <c r="B488" s="76"/>
      <c r="C488" s="496" t="s">
        <v>9072</v>
      </c>
      <c r="D488" s="39" t="s">
        <v>9072</v>
      </c>
      <c r="E488" s="496">
        <f>VLOOKUP(F488,[13]abbr_btch2lot2!A:B,2,FALSE)</f>
        <v>297</v>
      </c>
      <c r="F488" s="39" t="s">
        <v>9073</v>
      </c>
      <c r="G488" s="76" t="s">
        <v>2215</v>
      </c>
      <c r="H488" s="76" t="s">
        <v>2202</v>
      </c>
      <c r="I488" s="76">
        <v>1</v>
      </c>
      <c r="J488" s="39"/>
      <c r="K488" s="76" t="s">
        <v>2195</v>
      </c>
      <c r="L488" s="76">
        <v>119</v>
      </c>
      <c r="M488" s="45" t="s">
        <v>8745</v>
      </c>
      <c r="N488" s="76" t="s">
        <v>9074</v>
      </c>
    </row>
    <row r="489" spans="1:14" hidden="1">
      <c r="A489" s="45" t="s">
        <v>8744</v>
      </c>
      <c r="B489" s="76"/>
      <c r="C489" s="496" t="s">
        <v>9075</v>
      </c>
      <c r="D489" s="39" t="s">
        <v>9075</v>
      </c>
      <c r="E489" s="496">
        <f>VLOOKUP(F489,[13]abbr_btch2lot2!A:B,2,FALSE)</f>
        <v>298</v>
      </c>
      <c r="F489" s="39" t="s">
        <v>9076</v>
      </c>
      <c r="G489" s="76" t="s">
        <v>2215</v>
      </c>
      <c r="H489" s="76" t="s">
        <v>2202</v>
      </c>
      <c r="I489" s="76">
        <v>8</v>
      </c>
      <c r="J489" s="39"/>
      <c r="K489" s="76" t="s">
        <v>2195</v>
      </c>
      <c r="L489" s="76">
        <v>120</v>
      </c>
      <c r="M489" s="45" t="s">
        <v>8745</v>
      </c>
      <c r="N489" s="76" t="s">
        <v>9077</v>
      </c>
    </row>
    <row r="490" spans="1:14" hidden="1">
      <c r="A490" s="45" t="s">
        <v>8744</v>
      </c>
      <c r="B490" s="76"/>
      <c r="C490" s="496" t="s">
        <v>8997</v>
      </c>
      <c r="D490" s="39" t="s">
        <v>9078</v>
      </c>
      <c r="E490" s="496">
        <f>VLOOKUP(F490,[13]abbr_btch2lot2!A:B,2,FALSE)</f>
        <v>299</v>
      </c>
      <c r="F490" s="39" t="s">
        <v>9079</v>
      </c>
      <c r="G490" s="76" t="s">
        <v>2215</v>
      </c>
      <c r="H490" s="76" t="s">
        <v>2202</v>
      </c>
      <c r="I490" s="76">
        <v>8</v>
      </c>
      <c r="J490" s="39"/>
      <c r="K490" s="76" t="s">
        <v>2195</v>
      </c>
      <c r="L490" s="76">
        <v>121</v>
      </c>
      <c r="M490" s="45" t="s">
        <v>8745</v>
      </c>
      <c r="N490" s="76" t="s">
        <v>9080</v>
      </c>
    </row>
    <row r="491" spans="1:14" hidden="1">
      <c r="A491" s="45" t="s">
        <v>8744</v>
      </c>
      <c r="B491" s="76"/>
      <c r="C491" s="496" t="s">
        <v>9000</v>
      </c>
      <c r="D491" s="39" t="s">
        <v>9081</v>
      </c>
      <c r="E491" s="496">
        <f>VLOOKUP(F491,[13]abbr_btch2lot2!A:B,2,FALSE)</f>
        <v>300</v>
      </c>
      <c r="F491" s="39" t="s">
        <v>9082</v>
      </c>
      <c r="G491" s="76" t="s">
        <v>2215</v>
      </c>
      <c r="H491" s="76" t="s">
        <v>2202</v>
      </c>
      <c r="I491" s="76">
        <v>1</v>
      </c>
      <c r="J491" s="39"/>
      <c r="K491" s="76" t="s">
        <v>2195</v>
      </c>
      <c r="L491" s="76">
        <v>122</v>
      </c>
      <c r="M491" s="45" t="s">
        <v>8745</v>
      </c>
      <c r="N491" s="76" t="s">
        <v>9083</v>
      </c>
    </row>
    <row r="492" spans="1:14" hidden="1">
      <c r="A492" s="45" t="s">
        <v>8744</v>
      </c>
      <c r="B492" s="76"/>
      <c r="C492" s="496" t="s">
        <v>9003</v>
      </c>
      <c r="D492" s="39" t="s">
        <v>9084</v>
      </c>
      <c r="E492" s="496">
        <f>VLOOKUP(F492,[13]abbr_btch2lot2!A:B,2,FALSE)</f>
        <v>301</v>
      </c>
      <c r="F492" s="39" t="s">
        <v>9085</v>
      </c>
      <c r="G492" s="76" t="s">
        <v>2215</v>
      </c>
      <c r="H492" s="76" t="s">
        <v>2202</v>
      </c>
      <c r="I492" s="76">
        <v>8</v>
      </c>
      <c r="J492" s="39"/>
      <c r="K492" s="76" t="s">
        <v>2195</v>
      </c>
      <c r="L492" s="76">
        <v>123</v>
      </c>
      <c r="M492" s="45" t="s">
        <v>8745</v>
      </c>
      <c r="N492" s="76" t="s">
        <v>9086</v>
      </c>
    </row>
    <row r="493" spans="1:14" hidden="1">
      <c r="A493" s="45" t="s">
        <v>8744</v>
      </c>
      <c r="B493" s="76"/>
      <c r="C493" s="496" t="s">
        <v>9087</v>
      </c>
      <c r="D493" s="39" t="s">
        <v>9087</v>
      </c>
      <c r="E493" s="496">
        <f>VLOOKUP(F493,[13]abbr_btch2lot2!A:B,2,FALSE)</f>
        <v>302</v>
      </c>
      <c r="F493" s="39" t="s">
        <v>9088</v>
      </c>
      <c r="G493" s="76" t="s">
        <v>2215</v>
      </c>
      <c r="H493" s="76" t="s">
        <v>2202</v>
      </c>
      <c r="I493" s="76">
        <v>8</v>
      </c>
      <c r="J493" s="39"/>
      <c r="K493" s="76" t="s">
        <v>2195</v>
      </c>
      <c r="L493" s="76">
        <v>124</v>
      </c>
      <c r="M493" s="45" t="s">
        <v>8745</v>
      </c>
      <c r="N493" s="76" t="s">
        <v>9089</v>
      </c>
    </row>
    <row r="494" spans="1:14" hidden="1">
      <c r="A494" s="45" t="s">
        <v>8744</v>
      </c>
      <c r="B494" s="76"/>
      <c r="C494" s="496" t="s">
        <v>9090</v>
      </c>
      <c r="D494" s="39" t="s">
        <v>9090</v>
      </c>
      <c r="E494" s="496">
        <f>VLOOKUP(F494,[13]abbr_btch2lot2!A:B,2,FALSE)</f>
        <v>303</v>
      </c>
      <c r="F494" s="39" t="s">
        <v>9091</v>
      </c>
      <c r="G494" s="76" t="s">
        <v>2215</v>
      </c>
      <c r="H494" s="76" t="s">
        <v>2202</v>
      </c>
      <c r="I494" s="76">
        <v>1</v>
      </c>
      <c r="J494" s="39"/>
      <c r="K494" s="76" t="s">
        <v>2195</v>
      </c>
      <c r="L494" s="76">
        <v>125</v>
      </c>
      <c r="M494" s="45" t="s">
        <v>8745</v>
      </c>
      <c r="N494" s="76" t="s">
        <v>9092</v>
      </c>
    </row>
    <row r="495" spans="1:14" hidden="1">
      <c r="A495" s="45" t="s">
        <v>8744</v>
      </c>
      <c r="B495" s="76"/>
      <c r="C495" s="496" t="s">
        <v>9093</v>
      </c>
      <c r="D495" s="39" t="s">
        <v>9093</v>
      </c>
      <c r="E495" s="496">
        <f>VLOOKUP(F495,[13]abbr_btch2lot2!A:B,2,FALSE)</f>
        <v>304</v>
      </c>
      <c r="F495" s="39" t="s">
        <v>9094</v>
      </c>
      <c r="G495" s="76" t="s">
        <v>2215</v>
      </c>
      <c r="H495" s="76" t="s">
        <v>2202</v>
      </c>
      <c r="I495" s="76">
        <v>8</v>
      </c>
      <c r="J495" s="39"/>
      <c r="K495" s="76" t="s">
        <v>2195</v>
      </c>
      <c r="L495" s="76">
        <v>126</v>
      </c>
      <c r="M495" s="45" t="s">
        <v>8745</v>
      </c>
      <c r="N495" s="76" t="s">
        <v>9095</v>
      </c>
    </row>
    <row r="496" spans="1:14" hidden="1">
      <c r="A496" s="45" t="s">
        <v>8744</v>
      </c>
      <c r="B496" s="76"/>
      <c r="C496" s="496" t="s">
        <v>9096</v>
      </c>
      <c r="D496" s="39" t="s">
        <v>9096</v>
      </c>
      <c r="E496" s="496">
        <f>VLOOKUP(F496,[13]abbr_btch2lot2!A:B,2,FALSE)</f>
        <v>305</v>
      </c>
      <c r="F496" s="39" t="s">
        <v>9097</v>
      </c>
      <c r="G496" s="76" t="s">
        <v>2215</v>
      </c>
      <c r="H496" s="76" t="s">
        <v>2202</v>
      </c>
      <c r="I496" s="76">
        <v>8</v>
      </c>
      <c r="J496" s="39"/>
      <c r="K496" s="76" t="s">
        <v>2195</v>
      </c>
      <c r="L496" s="76">
        <v>127</v>
      </c>
      <c r="M496" s="45" t="s">
        <v>8745</v>
      </c>
      <c r="N496" s="76" t="s">
        <v>9098</v>
      </c>
    </row>
    <row r="497" spans="1:14" hidden="1">
      <c r="A497" s="45" t="s">
        <v>8744</v>
      </c>
      <c r="B497" s="76"/>
      <c r="C497" s="496" t="s">
        <v>9099</v>
      </c>
      <c r="D497" s="39" t="s">
        <v>9099</v>
      </c>
      <c r="E497" s="496">
        <f>VLOOKUP(F497,[13]abbr_btch2lot2!A:B,2,FALSE)</f>
        <v>306</v>
      </c>
      <c r="F497" s="39" t="s">
        <v>9100</v>
      </c>
      <c r="G497" s="76" t="s">
        <v>2215</v>
      </c>
      <c r="H497" s="76" t="s">
        <v>2202</v>
      </c>
      <c r="I497" s="76">
        <v>1</v>
      </c>
      <c r="J497" s="39"/>
      <c r="K497" s="76" t="s">
        <v>2195</v>
      </c>
      <c r="L497" s="76">
        <v>128</v>
      </c>
      <c r="M497" s="45" t="s">
        <v>8745</v>
      </c>
      <c r="N497" s="76" t="s">
        <v>9101</v>
      </c>
    </row>
    <row r="498" spans="1:14" hidden="1">
      <c r="A498" s="45" t="s">
        <v>8744</v>
      </c>
      <c r="B498" s="76"/>
      <c r="C498" s="496" t="s">
        <v>9102</v>
      </c>
      <c r="D498" s="39" t="s">
        <v>9102</v>
      </c>
      <c r="E498" s="496">
        <f>VLOOKUP(F498,[13]abbr_btch2lot2!A:B,2,FALSE)</f>
        <v>307</v>
      </c>
      <c r="F498" s="39" t="s">
        <v>9103</v>
      </c>
      <c r="G498" s="76" t="s">
        <v>2215</v>
      </c>
      <c r="H498" s="76" t="s">
        <v>2202</v>
      </c>
      <c r="I498" s="76">
        <v>8</v>
      </c>
      <c r="J498" s="39"/>
      <c r="K498" s="76" t="s">
        <v>2195</v>
      </c>
      <c r="L498" s="76">
        <v>129</v>
      </c>
      <c r="M498" s="45" t="s">
        <v>8745</v>
      </c>
      <c r="N498" s="76" t="s">
        <v>9104</v>
      </c>
    </row>
    <row r="499" spans="1:14" hidden="1">
      <c r="A499" s="45" t="s">
        <v>8744</v>
      </c>
      <c r="B499" s="76"/>
      <c r="C499" s="496" t="s">
        <v>9105</v>
      </c>
      <c r="D499" s="39" t="s">
        <v>9105</v>
      </c>
      <c r="E499" s="496">
        <f>VLOOKUP(F499,[13]abbr_btch2lot2!A:B,2,FALSE)</f>
        <v>308</v>
      </c>
      <c r="F499" s="39" t="s">
        <v>9106</v>
      </c>
      <c r="G499" s="76" t="s">
        <v>2215</v>
      </c>
      <c r="H499" s="76" t="s">
        <v>2202</v>
      </c>
      <c r="I499" s="76">
        <v>8</v>
      </c>
      <c r="J499" s="39"/>
      <c r="K499" s="76" t="s">
        <v>2195</v>
      </c>
      <c r="L499" s="76">
        <v>130</v>
      </c>
      <c r="M499" s="45" t="s">
        <v>8745</v>
      </c>
      <c r="N499" s="76" t="s">
        <v>9107</v>
      </c>
    </row>
    <row r="500" spans="1:14" hidden="1">
      <c r="A500" s="45" t="s">
        <v>8744</v>
      </c>
      <c r="B500" s="76"/>
      <c r="C500" s="496" t="s">
        <v>9108</v>
      </c>
      <c r="D500" s="39" t="s">
        <v>9108</v>
      </c>
      <c r="E500" s="496">
        <f>VLOOKUP(F500,[13]abbr_btch2lot2!A:B,2,FALSE)</f>
        <v>309</v>
      </c>
      <c r="F500" s="39" t="s">
        <v>9109</v>
      </c>
      <c r="G500" s="76" t="s">
        <v>2215</v>
      </c>
      <c r="H500" s="76" t="s">
        <v>2202</v>
      </c>
      <c r="I500" s="76">
        <v>1</v>
      </c>
      <c r="J500" s="39"/>
      <c r="K500" s="76" t="s">
        <v>2195</v>
      </c>
      <c r="L500" s="76">
        <v>131</v>
      </c>
      <c r="M500" s="45" t="s">
        <v>8745</v>
      </c>
      <c r="N500" s="76" t="s">
        <v>9110</v>
      </c>
    </row>
    <row r="501" spans="1:14" hidden="1">
      <c r="A501" s="45" t="s">
        <v>8744</v>
      </c>
      <c r="B501" s="76"/>
      <c r="C501" s="496" t="s">
        <v>9111</v>
      </c>
      <c r="D501" s="39" t="s">
        <v>9111</v>
      </c>
      <c r="E501" s="496">
        <f>VLOOKUP(F501,[13]abbr_btch2lot2!A:B,2,FALSE)</f>
        <v>310</v>
      </c>
      <c r="F501" s="39" t="s">
        <v>9112</v>
      </c>
      <c r="G501" s="76" t="s">
        <v>2215</v>
      </c>
      <c r="H501" s="76" t="s">
        <v>2202</v>
      </c>
      <c r="I501" s="76">
        <v>8</v>
      </c>
      <c r="J501" s="39"/>
      <c r="K501" s="76" t="s">
        <v>2195</v>
      </c>
      <c r="L501" s="76">
        <v>132</v>
      </c>
      <c r="M501" s="45" t="s">
        <v>8745</v>
      </c>
      <c r="N501" s="76" t="s">
        <v>9113</v>
      </c>
    </row>
    <row r="502" spans="1:14" hidden="1">
      <c r="A502" s="45" t="s">
        <v>8744</v>
      </c>
      <c r="B502" s="76"/>
      <c r="C502" s="496" t="s">
        <v>9114</v>
      </c>
      <c r="D502" s="39" t="s">
        <v>9114</v>
      </c>
      <c r="E502" s="496">
        <f>VLOOKUP(F502,[13]abbr_btch2lot2!A:B,2,FALSE)</f>
        <v>311</v>
      </c>
      <c r="F502" s="39" t="s">
        <v>9115</v>
      </c>
      <c r="G502" s="76" t="s">
        <v>2215</v>
      </c>
      <c r="H502" s="76" t="s">
        <v>2202</v>
      </c>
      <c r="I502" s="76">
        <v>8</v>
      </c>
      <c r="J502" s="39"/>
      <c r="K502" s="76" t="s">
        <v>2195</v>
      </c>
      <c r="L502" s="76">
        <v>133</v>
      </c>
      <c r="M502" s="45" t="s">
        <v>8745</v>
      </c>
      <c r="N502" s="76" t="s">
        <v>9116</v>
      </c>
    </row>
    <row r="503" spans="1:14" hidden="1">
      <c r="A503" s="45" t="s">
        <v>8744</v>
      </c>
      <c r="B503" s="76"/>
      <c r="C503" s="496" t="s">
        <v>9117</v>
      </c>
      <c r="D503" s="39" t="s">
        <v>9117</v>
      </c>
      <c r="E503" s="496">
        <f>VLOOKUP(F503,[13]abbr_btch2lot2!A:B,2,FALSE)</f>
        <v>312</v>
      </c>
      <c r="F503" s="39" t="s">
        <v>9118</v>
      </c>
      <c r="G503" s="76" t="s">
        <v>2215</v>
      </c>
      <c r="H503" s="76" t="s">
        <v>2202</v>
      </c>
      <c r="I503" s="76">
        <v>1</v>
      </c>
      <c r="J503" s="39"/>
      <c r="K503" s="76" t="s">
        <v>2195</v>
      </c>
      <c r="L503" s="76">
        <v>134</v>
      </c>
      <c r="M503" s="45" t="s">
        <v>8745</v>
      </c>
      <c r="N503" s="76" t="s">
        <v>9119</v>
      </c>
    </row>
    <row r="504" spans="1:14" hidden="1">
      <c r="A504" s="45" t="s">
        <v>8744</v>
      </c>
      <c r="B504" s="76"/>
      <c r="C504" s="496" t="s">
        <v>9120</v>
      </c>
      <c r="D504" s="39" t="s">
        <v>9120</v>
      </c>
      <c r="E504" s="496">
        <f>VLOOKUP(F504,[13]abbr_btch2lot2!A:B,2,FALSE)</f>
        <v>313</v>
      </c>
      <c r="F504" s="39" t="s">
        <v>9121</v>
      </c>
      <c r="G504" s="76" t="s">
        <v>2215</v>
      </c>
      <c r="H504" s="76" t="s">
        <v>2202</v>
      </c>
      <c r="I504" s="76">
        <v>8</v>
      </c>
      <c r="J504" s="39"/>
      <c r="K504" s="76" t="s">
        <v>2195</v>
      </c>
      <c r="L504" s="76">
        <v>135</v>
      </c>
      <c r="M504" s="45" t="s">
        <v>8745</v>
      </c>
      <c r="N504" s="76" t="s">
        <v>9122</v>
      </c>
    </row>
    <row r="505" spans="1:14" hidden="1">
      <c r="A505" s="45" t="s">
        <v>8744</v>
      </c>
      <c r="B505" s="76"/>
      <c r="C505" s="496" t="s">
        <v>9123</v>
      </c>
      <c r="D505" s="39" t="s">
        <v>9123</v>
      </c>
      <c r="E505" s="496">
        <f>VLOOKUP(F505,[13]abbr_btch2lot2!A:B,2,FALSE)</f>
        <v>314</v>
      </c>
      <c r="F505" s="39" t="s">
        <v>9124</v>
      </c>
      <c r="G505" s="76" t="s">
        <v>2215</v>
      </c>
      <c r="H505" s="76" t="s">
        <v>2202</v>
      </c>
      <c r="I505" s="76">
        <v>8</v>
      </c>
      <c r="J505" s="39"/>
      <c r="K505" s="76" t="s">
        <v>2195</v>
      </c>
      <c r="L505" s="76">
        <v>136</v>
      </c>
      <c r="M505" s="45" t="s">
        <v>8745</v>
      </c>
      <c r="N505" s="76" t="s">
        <v>9125</v>
      </c>
    </row>
    <row r="506" spans="1:14" hidden="1">
      <c r="A506" s="45" t="s">
        <v>8744</v>
      </c>
      <c r="B506" s="76"/>
      <c r="C506" s="496" t="s">
        <v>9126</v>
      </c>
      <c r="D506" s="39" t="s">
        <v>9126</v>
      </c>
      <c r="E506" s="496">
        <f>VLOOKUP(F506,[13]abbr_btch2lot2!A:B,2,FALSE)</f>
        <v>315</v>
      </c>
      <c r="F506" s="39" t="s">
        <v>9127</v>
      </c>
      <c r="G506" s="76" t="s">
        <v>2215</v>
      </c>
      <c r="H506" s="76" t="s">
        <v>2202</v>
      </c>
      <c r="I506" s="76">
        <v>1</v>
      </c>
      <c r="J506" s="39"/>
      <c r="K506" s="76" t="s">
        <v>2195</v>
      </c>
      <c r="L506" s="76">
        <v>137</v>
      </c>
      <c r="M506" s="45" t="s">
        <v>8745</v>
      </c>
      <c r="N506" s="76" t="s">
        <v>9128</v>
      </c>
    </row>
    <row r="507" spans="1:14" hidden="1">
      <c r="A507" s="45" t="s">
        <v>8744</v>
      </c>
      <c r="B507" s="76"/>
      <c r="C507" s="496" t="s">
        <v>9129</v>
      </c>
      <c r="D507" s="39" t="s">
        <v>9129</v>
      </c>
      <c r="E507" s="496">
        <f>VLOOKUP(F507,[13]abbr_btch2lot2!A:B,2,FALSE)</f>
        <v>316</v>
      </c>
      <c r="F507" s="39" t="s">
        <v>9130</v>
      </c>
      <c r="G507" s="76" t="s">
        <v>2215</v>
      </c>
      <c r="H507" s="76" t="s">
        <v>2202</v>
      </c>
      <c r="I507" s="76">
        <v>8</v>
      </c>
      <c r="J507" s="39"/>
      <c r="K507" s="76" t="s">
        <v>2195</v>
      </c>
      <c r="L507" s="76">
        <v>138</v>
      </c>
      <c r="M507" s="45" t="s">
        <v>8745</v>
      </c>
      <c r="N507" s="76" t="s">
        <v>9131</v>
      </c>
    </row>
    <row r="508" spans="1:14" hidden="1">
      <c r="A508" s="45" t="s">
        <v>8744</v>
      </c>
      <c r="B508" s="76"/>
      <c r="C508" s="496" t="s">
        <v>9132</v>
      </c>
      <c r="D508" s="39" t="s">
        <v>9132</v>
      </c>
      <c r="E508" s="496">
        <f>VLOOKUP(F508,[13]abbr_btch2lot2!A:B,2,FALSE)</f>
        <v>317</v>
      </c>
      <c r="F508" s="39" t="s">
        <v>9133</v>
      </c>
      <c r="G508" s="76" t="s">
        <v>2215</v>
      </c>
      <c r="H508" s="76" t="s">
        <v>2231</v>
      </c>
      <c r="I508" s="76" t="s">
        <v>2368</v>
      </c>
      <c r="J508" s="39"/>
      <c r="K508" s="76" t="s">
        <v>2195</v>
      </c>
      <c r="L508" s="76">
        <v>139</v>
      </c>
      <c r="M508" s="45" t="s">
        <v>8745</v>
      </c>
      <c r="N508" s="76" t="s">
        <v>9134</v>
      </c>
    </row>
    <row r="509" spans="1:14" hidden="1">
      <c r="A509" s="45" t="s">
        <v>8744</v>
      </c>
      <c r="B509" s="76"/>
      <c r="C509" s="496" t="s">
        <v>9135</v>
      </c>
      <c r="D509" s="39" t="s">
        <v>9135</v>
      </c>
      <c r="E509" s="496">
        <f>VLOOKUP(F509,[13]abbr_btch2lot2!A:B,2,FALSE)</f>
        <v>318</v>
      </c>
      <c r="F509" s="39" t="s">
        <v>9136</v>
      </c>
      <c r="G509" s="76" t="s">
        <v>2215</v>
      </c>
      <c r="H509" s="76" t="s">
        <v>2228</v>
      </c>
      <c r="I509" s="76">
        <v>3</v>
      </c>
      <c r="J509" s="39"/>
      <c r="K509" s="76" t="s">
        <v>2195</v>
      </c>
      <c r="L509" s="76">
        <v>140</v>
      </c>
      <c r="M509" s="45" t="s">
        <v>8745</v>
      </c>
      <c r="N509" s="76" t="s">
        <v>9137</v>
      </c>
    </row>
    <row r="510" spans="1:14" hidden="1">
      <c r="A510" s="45" t="s">
        <v>8744</v>
      </c>
      <c r="B510" s="76"/>
      <c r="C510" s="496" t="s">
        <v>9138</v>
      </c>
      <c r="D510" s="39" t="s">
        <v>9138</v>
      </c>
      <c r="E510" s="496">
        <f>VLOOKUP(F510,[13]abbr_btch2lot2!A:B,2,FALSE)</f>
        <v>319</v>
      </c>
      <c r="F510" s="39" t="s">
        <v>9139</v>
      </c>
      <c r="G510" s="76" t="s">
        <v>2215</v>
      </c>
      <c r="H510" s="76" t="s">
        <v>2231</v>
      </c>
      <c r="I510" s="76" t="s">
        <v>9140</v>
      </c>
      <c r="J510" s="39"/>
      <c r="K510" s="76" t="s">
        <v>2195</v>
      </c>
      <c r="L510" s="76">
        <v>141</v>
      </c>
      <c r="M510" s="45" t="s">
        <v>8745</v>
      </c>
      <c r="N510" s="76" t="s">
        <v>9141</v>
      </c>
    </row>
    <row r="511" spans="1:14" hidden="1">
      <c r="A511" s="45" t="s">
        <v>8744</v>
      </c>
      <c r="B511" s="76"/>
      <c r="C511" s="496" t="s">
        <v>9142</v>
      </c>
      <c r="D511" s="39" t="s">
        <v>9142</v>
      </c>
      <c r="E511" s="496">
        <f>VLOOKUP(F511,[13]abbr_btch2lot2!A:B,2,FALSE)</f>
        <v>320</v>
      </c>
      <c r="F511" s="39" t="s">
        <v>9143</v>
      </c>
      <c r="G511" s="76" t="s">
        <v>2215</v>
      </c>
      <c r="H511" s="76" t="s">
        <v>2228</v>
      </c>
      <c r="I511" s="76">
        <v>5</v>
      </c>
      <c r="J511" s="39"/>
      <c r="K511" s="76" t="s">
        <v>2195</v>
      </c>
      <c r="L511" s="76">
        <v>142</v>
      </c>
      <c r="M511" s="45" t="s">
        <v>8745</v>
      </c>
      <c r="N511" s="76" t="s">
        <v>9144</v>
      </c>
    </row>
    <row r="512" spans="1:14" hidden="1">
      <c r="A512" s="45" t="s">
        <v>8744</v>
      </c>
      <c r="B512" s="76"/>
      <c r="C512" s="496" t="s">
        <v>9145</v>
      </c>
      <c r="D512" s="39" t="s">
        <v>9145</v>
      </c>
      <c r="E512" s="496">
        <f>VLOOKUP(F512,[13]abbr_btch2lot2!A:B,2,FALSE)</f>
        <v>321</v>
      </c>
      <c r="F512" s="39" t="s">
        <v>9146</v>
      </c>
      <c r="G512" s="76" t="s">
        <v>2215</v>
      </c>
      <c r="H512" s="76" t="s">
        <v>2228</v>
      </c>
      <c r="I512" s="76">
        <v>1</v>
      </c>
      <c r="J512" s="39"/>
      <c r="K512" s="76" t="s">
        <v>2195</v>
      </c>
      <c r="L512" s="76">
        <v>143</v>
      </c>
      <c r="M512" s="45" t="s">
        <v>8745</v>
      </c>
      <c r="N512" s="76" t="s">
        <v>9147</v>
      </c>
    </row>
    <row r="513" spans="1:14" hidden="1">
      <c r="A513" s="45" t="s">
        <v>8744</v>
      </c>
      <c r="B513" s="76"/>
      <c r="C513" s="496" t="s">
        <v>9148</v>
      </c>
      <c r="D513" s="39" t="s">
        <v>9148</v>
      </c>
      <c r="E513" s="496">
        <f>VLOOKUP(F513,[13]abbr_btch2lot2!A:B,2,FALSE)</f>
        <v>322</v>
      </c>
      <c r="F513" s="39" t="s">
        <v>9149</v>
      </c>
      <c r="G513" s="76" t="s">
        <v>2215</v>
      </c>
      <c r="H513" s="76" t="s">
        <v>2228</v>
      </c>
      <c r="I513" s="76">
        <v>1</v>
      </c>
      <c r="J513" s="39"/>
      <c r="K513" s="76" t="s">
        <v>2195</v>
      </c>
      <c r="L513" s="76">
        <v>144</v>
      </c>
      <c r="M513" s="45" t="s">
        <v>8745</v>
      </c>
      <c r="N513" s="76" t="s">
        <v>9150</v>
      </c>
    </row>
    <row r="514" spans="1:14" hidden="1">
      <c r="A514" s="45" t="s">
        <v>8744</v>
      </c>
      <c r="B514" s="76"/>
      <c r="C514" s="496" t="s">
        <v>8918</v>
      </c>
      <c r="D514" s="39" t="s">
        <v>8918</v>
      </c>
      <c r="E514" s="496">
        <f>VLOOKUP(F514,[13]abbr_btch2lot2!A:B,2,FALSE)</f>
        <v>243</v>
      </c>
      <c r="F514" s="39" t="s">
        <v>8919</v>
      </c>
      <c r="G514" s="76" t="s">
        <v>2215</v>
      </c>
      <c r="H514" s="76" t="s">
        <v>2202</v>
      </c>
      <c r="I514" s="76">
        <v>2</v>
      </c>
      <c r="J514" s="39"/>
      <c r="K514" s="76" t="s">
        <v>2195</v>
      </c>
      <c r="L514" s="76">
        <v>145</v>
      </c>
      <c r="M514" s="45" t="s">
        <v>8745</v>
      </c>
      <c r="N514" s="76" t="s">
        <v>9151</v>
      </c>
    </row>
    <row r="515" spans="1:14" hidden="1">
      <c r="A515" s="45" t="s">
        <v>8744</v>
      </c>
      <c r="B515" s="76"/>
      <c r="C515" s="496" t="s">
        <v>9152</v>
      </c>
      <c r="D515" s="39" t="s">
        <v>9152</v>
      </c>
      <c r="E515" s="496">
        <f>VLOOKUP(F515,[13]abbr_btch2lot2!A:B,2,FALSE)</f>
        <v>323</v>
      </c>
      <c r="F515" s="39" t="s">
        <v>9153</v>
      </c>
      <c r="G515" s="76" t="s">
        <v>2215</v>
      </c>
      <c r="H515" s="76" t="s">
        <v>2231</v>
      </c>
      <c r="I515" s="76" t="s">
        <v>2368</v>
      </c>
      <c r="J515" s="39"/>
      <c r="K515" s="76" t="s">
        <v>2195</v>
      </c>
      <c r="L515" s="76">
        <v>146</v>
      </c>
      <c r="M515" s="45" t="s">
        <v>8745</v>
      </c>
      <c r="N515" s="76" t="s">
        <v>9154</v>
      </c>
    </row>
    <row r="516" spans="1:14" hidden="1">
      <c r="A516" s="45" t="s">
        <v>8744</v>
      </c>
      <c r="B516" s="76"/>
      <c r="C516" s="496" t="s">
        <v>9155</v>
      </c>
      <c r="D516" s="39" t="s">
        <v>9155</v>
      </c>
      <c r="E516" s="496">
        <f>VLOOKUP(F516,[13]abbr_btch2lot2!A:B,2,FALSE)</f>
        <v>324</v>
      </c>
      <c r="F516" s="39" t="s">
        <v>9156</v>
      </c>
      <c r="G516" s="76" t="s">
        <v>2215</v>
      </c>
      <c r="H516" s="76" t="s">
        <v>2228</v>
      </c>
      <c r="I516" s="76">
        <v>3</v>
      </c>
      <c r="J516" s="39"/>
      <c r="K516" s="76" t="s">
        <v>2195</v>
      </c>
      <c r="L516" s="76">
        <v>147</v>
      </c>
      <c r="M516" s="45" t="s">
        <v>8745</v>
      </c>
      <c r="N516" s="76" t="s">
        <v>9157</v>
      </c>
    </row>
    <row r="517" spans="1:14" hidden="1">
      <c r="A517" s="45" t="s">
        <v>8744</v>
      </c>
      <c r="B517" s="76"/>
      <c r="C517" s="496" t="s">
        <v>9158</v>
      </c>
      <c r="D517" s="39" t="s">
        <v>9158</v>
      </c>
      <c r="E517" s="496">
        <f>VLOOKUP(F517,[13]abbr_btch2lot2!A:B,2,FALSE)</f>
        <v>325</v>
      </c>
      <c r="F517" s="39" t="s">
        <v>9159</v>
      </c>
      <c r="G517" s="76" t="s">
        <v>2215</v>
      </c>
      <c r="H517" s="76" t="s">
        <v>2231</v>
      </c>
      <c r="I517" s="76" t="s">
        <v>9140</v>
      </c>
      <c r="J517" s="39"/>
      <c r="K517" s="76" t="s">
        <v>2195</v>
      </c>
      <c r="L517" s="76">
        <v>148</v>
      </c>
      <c r="M517" s="45" t="s">
        <v>8745</v>
      </c>
      <c r="N517" s="76" t="s">
        <v>9160</v>
      </c>
    </row>
    <row r="518" spans="1:14" hidden="1">
      <c r="A518" s="45" t="s">
        <v>8744</v>
      </c>
      <c r="B518" s="76"/>
      <c r="C518" s="496" t="s">
        <v>9161</v>
      </c>
      <c r="D518" s="39" t="s">
        <v>9161</v>
      </c>
      <c r="E518" s="496">
        <f>VLOOKUP(F518,[13]abbr_btch2lot2!A:B,2,FALSE)</f>
        <v>326</v>
      </c>
      <c r="F518" s="39" t="s">
        <v>9162</v>
      </c>
      <c r="G518" s="76" t="s">
        <v>2215</v>
      </c>
      <c r="H518" s="76" t="s">
        <v>2228</v>
      </c>
      <c r="I518" s="76">
        <v>5</v>
      </c>
      <c r="J518" s="39"/>
      <c r="K518" s="76" t="s">
        <v>2195</v>
      </c>
      <c r="L518" s="76">
        <v>149</v>
      </c>
      <c r="M518" s="45" t="s">
        <v>8745</v>
      </c>
      <c r="N518" s="76" t="s">
        <v>9163</v>
      </c>
    </row>
    <row r="519" spans="1:14" hidden="1">
      <c r="A519" s="45" t="s">
        <v>8744</v>
      </c>
      <c r="B519" s="76"/>
      <c r="C519" s="496" t="s">
        <v>9164</v>
      </c>
      <c r="D519" s="39" t="s">
        <v>9164</v>
      </c>
      <c r="E519" s="496">
        <f>VLOOKUP(F519,[13]abbr_btch2lot2!A:B,2,FALSE)</f>
        <v>327</v>
      </c>
      <c r="F519" s="39" t="s">
        <v>9165</v>
      </c>
      <c r="G519" s="76" t="s">
        <v>2215</v>
      </c>
      <c r="H519" s="76" t="s">
        <v>2228</v>
      </c>
      <c r="I519" s="76">
        <v>1</v>
      </c>
      <c r="J519" s="39"/>
      <c r="K519" s="76" t="s">
        <v>2195</v>
      </c>
      <c r="L519" s="76">
        <v>150</v>
      </c>
      <c r="M519" s="45" t="s">
        <v>8745</v>
      </c>
      <c r="N519" s="76" t="s">
        <v>9166</v>
      </c>
    </row>
    <row r="520" spans="1:14" hidden="1">
      <c r="A520" s="45" t="s">
        <v>8744</v>
      </c>
      <c r="B520" s="76"/>
      <c r="C520" s="496" t="s">
        <v>9167</v>
      </c>
      <c r="D520" s="39" t="s">
        <v>9167</v>
      </c>
      <c r="E520" s="496">
        <f>VLOOKUP(F520,[13]abbr_btch2lot2!A:B,2,FALSE)</f>
        <v>328</v>
      </c>
      <c r="F520" s="39" t="s">
        <v>9168</v>
      </c>
      <c r="G520" s="76" t="s">
        <v>2215</v>
      </c>
      <c r="H520" s="76" t="s">
        <v>2228</v>
      </c>
      <c r="I520" s="76">
        <v>1</v>
      </c>
      <c r="J520" s="39"/>
      <c r="K520" s="76" t="s">
        <v>2195</v>
      </c>
      <c r="L520" s="76">
        <v>151</v>
      </c>
      <c r="M520" s="45" t="s">
        <v>8745</v>
      </c>
      <c r="N520" s="76" t="s">
        <v>9169</v>
      </c>
    </row>
    <row r="521" spans="1:14" hidden="1">
      <c r="A521" s="45" t="s">
        <v>8744</v>
      </c>
      <c r="B521" s="76"/>
      <c r="C521" s="496" t="s">
        <v>3729</v>
      </c>
      <c r="D521" s="39" t="s">
        <v>3729</v>
      </c>
      <c r="E521" s="496">
        <f>VLOOKUP(F521,[13]abbr_btch2lot2!A:B,2,FALSE)</f>
        <v>244</v>
      </c>
      <c r="F521" s="39" t="s">
        <v>3730</v>
      </c>
      <c r="G521" s="76" t="s">
        <v>2215</v>
      </c>
      <c r="H521" s="76" t="s">
        <v>2202</v>
      </c>
      <c r="I521" s="76">
        <v>2</v>
      </c>
      <c r="J521" s="39"/>
      <c r="K521" s="76" t="s">
        <v>2195</v>
      </c>
      <c r="L521" s="76">
        <v>152</v>
      </c>
      <c r="M521" s="45" t="s">
        <v>8745</v>
      </c>
      <c r="N521" s="76" t="s">
        <v>9170</v>
      </c>
    </row>
    <row r="522" spans="1:14" hidden="1">
      <c r="A522" s="45" t="s">
        <v>8744</v>
      </c>
      <c r="B522" s="76"/>
      <c r="C522" s="496" t="s">
        <v>9171</v>
      </c>
      <c r="D522" s="39" t="s">
        <v>9171</v>
      </c>
      <c r="E522" s="496">
        <f>VLOOKUP(F522,[13]abbr_btch2lot2!A:B,2,FALSE)</f>
        <v>329</v>
      </c>
      <c r="F522" s="39" t="s">
        <v>9172</v>
      </c>
      <c r="G522" s="76" t="s">
        <v>2215</v>
      </c>
      <c r="H522" s="76" t="s">
        <v>2231</v>
      </c>
      <c r="I522" s="76" t="s">
        <v>2368</v>
      </c>
      <c r="J522" s="39"/>
      <c r="K522" s="76" t="s">
        <v>2195</v>
      </c>
      <c r="L522" s="76">
        <v>153</v>
      </c>
      <c r="M522" s="45" t="s">
        <v>8745</v>
      </c>
      <c r="N522" s="76" t="s">
        <v>9173</v>
      </c>
    </row>
    <row r="523" spans="1:14" hidden="1">
      <c r="A523" s="45" t="s">
        <v>8744</v>
      </c>
      <c r="B523" s="76"/>
      <c r="C523" s="496" t="s">
        <v>9174</v>
      </c>
      <c r="D523" s="39" t="s">
        <v>9174</v>
      </c>
      <c r="E523" s="496">
        <f>VLOOKUP(F523,[13]abbr_btch2lot2!A:B,2,FALSE)</f>
        <v>330</v>
      </c>
      <c r="F523" s="39" t="s">
        <v>9175</v>
      </c>
      <c r="G523" s="76" t="s">
        <v>2215</v>
      </c>
      <c r="H523" s="76" t="s">
        <v>2228</v>
      </c>
      <c r="I523" s="76">
        <v>3</v>
      </c>
      <c r="J523" s="39"/>
      <c r="K523" s="76" t="s">
        <v>2195</v>
      </c>
      <c r="L523" s="76">
        <v>154</v>
      </c>
      <c r="M523" s="45" t="s">
        <v>8745</v>
      </c>
      <c r="N523" s="76" t="s">
        <v>9176</v>
      </c>
    </row>
    <row r="524" spans="1:14" hidden="1">
      <c r="A524" s="45" t="s">
        <v>8744</v>
      </c>
      <c r="B524" s="76"/>
      <c r="C524" s="496" t="s">
        <v>9177</v>
      </c>
      <c r="D524" s="39" t="s">
        <v>9177</v>
      </c>
      <c r="E524" s="496">
        <f>VLOOKUP(F524,[13]abbr_btch2lot2!A:B,2,FALSE)</f>
        <v>331</v>
      </c>
      <c r="F524" s="39" t="s">
        <v>9178</v>
      </c>
      <c r="G524" s="76" t="s">
        <v>2215</v>
      </c>
      <c r="H524" s="76" t="s">
        <v>2231</v>
      </c>
      <c r="I524" s="76" t="s">
        <v>9140</v>
      </c>
      <c r="J524" s="39"/>
      <c r="K524" s="76" t="s">
        <v>2195</v>
      </c>
      <c r="L524" s="76">
        <v>155</v>
      </c>
      <c r="M524" s="45" t="s">
        <v>8745</v>
      </c>
      <c r="N524" s="76" t="s">
        <v>9179</v>
      </c>
    </row>
    <row r="525" spans="1:14" hidden="1">
      <c r="A525" s="45" t="s">
        <v>8744</v>
      </c>
      <c r="B525" s="76"/>
      <c r="C525" s="496" t="s">
        <v>9180</v>
      </c>
      <c r="D525" s="39" t="s">
        <v>9180</v>
      </c>
      <c r="E525" s="496">
        <f>VLOOKUP(F525,[13]abbr_btch2lot2!A:B,2,FALSE)</f>
        <v>332</v>
      </c>
      <c r="F525" s="39" t="s">
        <v>9181</v>
      </c>
      <c r="G525" s="76" t="s">
        <v>2215</v>
      </c>
      <c r="H525" s="76" t="s">
        <v>2228</v>
      </c>
      <c r="I525" s="76">
        <v>5</v>
      </c>
      <c r="J525" s="39"/>
      <c r="K525" s="76" t="s">
        <v>2195</v>
      </c>
      <c r="L525" s="76">
        <v>156</v>
      </c>
      <c r="M525" s="45" t="s">
        <v>8745</v>
      </c>
      <c r="N525" s="76" t="s">
        <v>9182</v>
      </c>
    </row>
    <row r="526" spans="1:14" hidden="1">
      <c r="A526" s="45" t="s">
        <v>8744</v>
      </c>
      <c r="B526" s="76"/>
      <c r="C526" s="496" t="s">
        <v>9183</v>
      </c>
      <c r="D526" s="39" t="s">
        <v>9183</v>
      </c>
      <c r="E526" s="496">
        <f>VLOOKUP(F526,[13]abbr_btch2lot2!A:B,2,FALSE)</f>
        <v>333</v>
      </c>
      <c r="F526" s="39" t="s">
        <v>9184</v>
      </c>
      <c r="G526" s="76" t="s">
        <v>2215</v>
      </c>
      <c r="H526" s="76" t="s">
        <v>2228</v>
      </c>
      <c r="I526" s="76">
        <v>1</v>
      </c>
      <c r="J526" s="39"/>
      <c r="K526" s="76" t="s">
        <v>2195</v>
      </c>
      <c r="L526" s="76">
        <v>157</v>
      </c>
      <c r="M526" s="45" t="s">
        <v>8745</v>
      </c>
      <c r="N526" s="76" t="s">
        <v>9185</v>
      </c>
    </row>
    <row r="527" spans="1:14" hidden="1">
      <c r="A527" s="45" t="s">
        <v>8744</v>
      </c>
      <c r="B527" s="76"/>
      <c r="C527" s="496" t="s">
        <v>9186</v>
      </c>
      <c r="D527" s="39" t="s">
        <v>9186</v>
      </c>
      <c r="E527" s="496">
        <f>VLOOKUP(F527,[13]abbr_btch2lot2!A:B,2,FALSE)</f>
        <v>334</v>
      </c>
      <c r="F527" s="39" t="s">
        <v>9187</v>
      </c>
      <c r="G527" s="76" t="s">
        <v>2215</v>
      </c>
      <c r="H527" s="76" t="s">
        <v>2228</v>
      </c>
      <c r="I527" s="76">
        <v>1</v>
      </c>
      <c r="J527" s="39"/>
      <c r="K527" s="76" t="s">
        <v>2195</v>
      </c>
      <c r="L527" s="76">
        <v>158</v>
      </c>
      <c r="M527" s="45" t="s">
        <v>8745</v>
      </c>
      <c r="N527" s="76" t="s">
        <v>9188</v>
      </c>
    </row>
    <row r="528" spans="1:14" hidden="1">
      <c r="A528" s="45" t="s">
        <v>8744</v>
      </c>
      <c r="B528" s="76"/>
      <c r="C528" s="496" t="s">
        <v>3738</v>
      </c>
      <c r="D528" s="39" t="s">
        <v>3738</v>
      </c>
      <c r="E528" s="496">
        <f>VLOOKUP(F528,[13]abbr_btch2lot2!A:B,2,FALSE)</f>
        <v>245</v>
      </c>
      <c r="F528" s="39" t="s">
        <v>3739</v>
      </c>
      <c r="G528" s="76" t="s">
        <v>2215</v>
      </c>
      <c r="H528" s="76" t="s">
        <v>2202</v>
      </c>
      <c r="I528" s="76">
        <v>2</v>
      </c>
      <c r="J528" s="39"/>
      <c r="K528" s="76" t="s">
        <v>2195</v>
      </c>
      <c r="L528" s="76">
        <v>159</v>
      </c>
      <c r="M528" s="45" t="s">
        <v>8745</v>
      </c>
      <c r="N528" s="76" t="s">
        <v>9189</v>
      </c>
    </row>
    <row r="529" spans="1:14" hidden="1">
      <c r="A529" s="45" t="s">
        <v>8744</v>
      </c>
      <c r="B529" s="76"/>
      <c r="C529" s="496" t="s">
        <v>9190</v>
      </c>
      <c r="D529" s="39" t="s">
        <v>9190</v>
      </c>
      <c r="E529" s="496">
        <f>VLOOKUP(F529,[13]abbr_btch2lot2!A:B,2,FALSE)</f>
        <v>335</v>
      </c>
      <c r="F529" s="39" t="s">
        <v>9191</v>
      </c>
      <c r="G529" s="76" t="s">
        <v>2215</v>
      </c>
      <c r="H529" s="76" t="s">
        <v>2231</v>
      </c>
      <c r="I529" s="76" t="s">
        <v>2368</v>
      </c>
      <c r="J529" s="39"/>
      <c r="K529" s="76" t="s">
        <v>2195</v>
      </c>
      <c r="L529" s="76">
        <v>160</v>
      </c>
      <c r="M529" s="45" t="s">
        <v>8745</v>
      </c>
      <c r="N529" s="76" t="s">
        <v>9192</v>
      </c>
    </row>
    <row r="530" spans="1:14" hidden="1">
      <c r="A530" s="45" t="s">
        <v>8744</v>
      </c>
      <c r="B530" s="76"/>
      <c r="C530" s="496" t="s">
        <v>9193</v>
      </c>
      <c r="D530" s="39" t="s">
        <v>9193</v>
      </c>
      <c r="E530" s="496">
        <f>VLOOKUP(F530,[13]abbr_btch2lot2!A:B,2,FALSE)</f>
        <v>336</v>
      </c>
      <c r="F530" s="39" t="s">
        <v>9194</v>
      </c>
      <c r="G530" s="76" t="s">
        <v>2215</v>
      </c>
      <c r="H530" s="76" t="s">
        <v>2228</v>
      </c>
      <c r="I530" s="76">
        <v>3</v>
      </c>
      <c r="J530" s="39"/>
      <c r="K530" s="76" t="s">
        <v>2195</v>
      </c>
      <c r="L530" s="76">
        <v>161</v>
      </c>
      <c r="M530" s="45" t="s">
        <v>8745</v>
      </c>
      <c r="N530" s="76" t="s">
        <v>9195</v>
      </c>
    </row>
    <row r="531" spans="1:14" hidden="1">
      <c r="A531" s="45" t="s">
        <v>8744</v>
      </c>
      <c r="B531" s="76"/>
      <c r="C531" s="496" t="s">
        <v>9196</v>
      </c>
      <c r="D531" s="39" t="s">
        <v>9196</v>
      </c>
      <c r="E531" s="496">
        <f>VLOOKUP(F531,[13]abbr_btch2lot2!A:B,2,FALSE)</f>
        <v>337</v>
      </c>
      <c r="F531" s="39" t="s">
        <v>9197</v>
      </c>
      <c r="G531" s="76" t="s">
        <v>2215</v>
      </c>
      <c r="H531" s="76" t="s">
        <v>2231</v>
      </c>
      <c r="I531" s="76" t="s">
        <v>9140</v>
      </c>
      <c r="J531" s="39"/>
      <c r="K531" s="76" t="s">
        <v>2195</v>
      </c>
      <c r="L531" s="76">
        <v>162</v>
      </c>
      <c r="M531" s="45" t="s">
        <v>8745</v>
      </c>
      <c r="N531" s="76" t="s">
        <v>9198</v>
      </c>
    </row>
    <row r="532" spans="1:14" hidden="1">
      <c r="A532" s="45" t="s">
        <v>8744</v>
      </c>
      <c r="B532" s="76"/>
      <c r="C532" s="496" t="s">
        <v>9199</v>
      </c>
      <c r="D532" s="39" t="s">
        <v>9199</v>
      </c>
      <c r="E532" s="496">
        <f>VLOOKUP(F532,[13]abbr_btch2lot2!A:B,2,FALSE)</f>
        <v>338</v>
      </c>
      <c r="F532" s="39" t="s">
        <v>9200</v>
      </c>
      <c r="G532" s="76" t="s">
        <v>2215</v>
      </c>
      <c r="H532" s="76" t="s">
        <v>2228</v>
      </c>
      <c r="I532" s="76">
        <v>5</v>
      </c>
      <c r="J532" s="39"/>
      <c r="K532" s="76" t="s">
        <v>2195</v>
      </c>
      <c r="L532" s="76">
        <v>163</v>
      </c>
      <c r="M532" s="45" t="s">
        <v>8745</v>
      </c>
      <c r="N532" s="76" t="s">
        <v>9201</v>
      </c>
    </row>
    <row r="533" spans="1:14" hidden="1">
      <c r="A533" s="45" t="s">
        <v>8744</v>
      </c>
      <c r="B533" s="76"/>
      <c r="C533" s="496" t="s">
        <v>9202</v>
      </c>
      <c r="D533" s="39" t="s">
        <v>9202</v>
      </c>
      <c r="E533" s="496">
        <f>VLOOKUP(F533,[13]abbr_btch2lot2!A:B,2,FALSE)</f>
        <v>339</v>
      </c>
      <c r="F533" s="39" t="s">
        <v>9203</v>
      </c>
      <c r="G533" s="76" t="s">
        <v>2215</v>
      </c>
      <c r="H533" s="76" t="s">
        <v>2228</v>
      </c>
      <c r="I533" s="76">
        <v>1</v>
      </c>
      <c r="J533" s="39"/>
      <c r="K533" s="76" t="s">
        <v>2195</v>
      </c>
      <c r="L533" s="76">
        <v>164</v>
      </c>
      <c r="M533" s="45" t="s">
        <v>8745</v>
      </c>
      <c r="N533" s="76" t="s">
        <v>9204</v>
      </c>
    </row>
    <row r="534" spans="1:14" hidden="1">
      <c r="A534" s="45" t="s">
        <v>8744</v>
      </c>
      <c r="B534" s="76"/>
      <c r="C534" s="496" t="s">
        <v>9205</v>
      </c>
      <c r="D534" s="39" t="s">
        <v>9205</v>
      </c>
      <c r="E534" s="496">
        <f>VLOOKUP(F534,[13]abbr_btch2lot2!A:B,2,FALSE)</f>
        <v>340</v>
      </c>
      <c r="F534" s="39" t="s">
        <v>9206</v>
      </c>
      <c r="G534" s="76" t="s">
        <v>2215</v>
      </c>
      <c r="H534" s="76" t="s">
        <v>2228</v>
      </c>
      <c r="I534" s="76">
        <v>1</v>
      </c>
      <c r="J534" s="39"/>
      <c r="K534" s="76" t="s">
        <v>2195</v>
      </c>
      <c r="L534" s="76">
        <v>165</v>
      </c>
      <c r="M534" s="45" t="s">
        <v>8745</v>
      </c>
      <c r="N534" s="76" t="s">
        <v>9207</v>
      </c>
    </row>
    <row r="535" spans="1:14" hidden="1">
      <c r="A535" s="45" t="s">
        <v>8744</v>
      </c>
      <c r="B535" s="76"/>
      <c r="C535" s="496" t="s">
        <v>9208</v>
      </c>
      <c r="D535" s="39" t="s">
        <v>9208</v>
      </c>
      <c r="E535" s="496">
        <f>VLOOKUP(F535,[13]abbr_btch2lot2!A:B,2,FALSE)</f>
        <v>341</v>
      </c>
      <c r="F535" s="39" t="s">
        <v>9209</v>
      </c>
      <c r="G535" s="76" t="s">
        <v>2215</v>
      </c>
      <c r="H535" s="76" t="s">
        <v>2202</v>
      </c>
      <c r="I535" s="76">
        <v>2</v>
      </c>
      <c r="J535" s="39"/>
      <c r="K535" s="76" t="s">
        <v>2195</v>
      </c>
      <c r="L535" s="76">
        <v>166</v>
      </c>
      <c r="M535" s="45" t="s">
        <v>8745</v>
      </c>
      <c r="N535" s="76" t="s">
        <v>9210</v>
      </c>
    </row>
    <row r="536" spans="1:14" hidden="1">
      <c r="A536" s="45" t="s">
        <v>8744</v>
      </c>
      <c r="B536" s="76"/>
      <c r="C536" s="496" t="s">
        <v>9211</v>
      </c>
      <c r="D536" s="39" t="s">
        <v>9211</v>
      </c>
      <c r="E536" s="496">
        <f>VLOOKUP(F536,[13]abbr_btch2lot2!A:B,2,FALSE)</f>
        <v>342</v>
      </c>
      <c r="F536" s="39" t="s">
        <v>9212</v>
      </c>
      <c r="G536" s="76" t="s">
        <v>2215</v>
      </c>
      <c r="H536" s="76" t="s">
        <v>2231</v>
      </c>
      <c r="I536" s="76" t="s">
        <v>2368</v>
      </c>
      <c r="J536" s="39"/>
      <c r="K536" s="76" t="s">
        <v>2195</v>
      </c>
      <c r="L536" s="76">
        <v>167</v>
      </c>
      <c r="M536" s="45" t="s">
        <v>8745</v>
      </c>
      <c r="N536" s="76" t="s">
        <v>9213</v>
      </c>
    </row>
    <row r="537" spans="1:14" hidden="1">
      <c r="A537" s="45" t="s">
        <v>8744</v>
      </c>
      <c r="B537" s="76"/>
      <c r="C537" s="496" t="s">
        <v>9214</v>
      </c>
      <c r="D537" s="39" t="s">
        <v>9214</v>
      </c>
      <c r="E537" s="496">
        <f>VLOOKUP(F537,[13]abbr_btch2lot2!A:B,2,FALSE)</f>
        <v>343</v>
      </c>
      <c r="F537" s="39" t="s">
        <v>9215</v>
      </c>
      <c r="G537" s="76" t="s">
        <v>2215</v>
      </c>
      <c r="H537" s="76" t="s">
        <v>2228</v>
      </c>
      <c r="I537" s="76">
        <v>3</v>
      </c>
      <c r="J537" s="39"/>
      <c r="K537" s="76" t="s">
        <v>2195</v>
      </c>
      <c r="L537" s="76">
        <v>168</v>
      </c>
      <c r="M537" s="45" t="s">
        <v>8745</v>
      </c>
      <c r="N537" s="76" t="s">
        <v>9216</v>
      </c>
    </row>
    <row r="538" spans="1:14" hidden="1">
      <c r="A538" s="45" t="s">
        <v>8744</v>
      </c>
      <c r="B538" s="76"/>
      <c r="C538" s="496" t="s">
        <v>9217</v>
      </c>
      <c r="D538" s="39" t="s">
        <v>9217</v>
      </c>
      <c r="E538" s="496">
        <f>VLOOKUP(F538,[13]abbr_btch2lot2!A:B,2,FALSE)</f>
        <v>344</v>
      </c>
      <c r="F538" s="39" t="s">
        <v>9218</v>
      </c>
      <c r="G538" s="76" t="s">
        <v>2215</v>
      </c>
      <c r="H538" s="76" t="s">
        <v>2231</v>
      </c>
      <c r="I538" s="76" t="s">
        <v>9140</v>
      </c>
      <c r="J538" s="39"/>
      <c r="K538" s="76" t="s">
        <v>2195</v>
      </c>
      <c r="L538" s="76">
        <v>169</v>
      </c>
      <c r="M538" s="45" t="s">
        <v>8745</v>
      </c>
      <c r="N538" s="76" t="s">
        <v>9219</v>
      </c>
    </row>
    <row r="539" spans="1:14" hidden="1">
      <c r="A539" s="45" t="s">
        <v>8744</v>
      </c>
      <c r="B539" s="76"/>
      <c r="C539" s="496" t="s">
        <v>9220</v>
      </c>
      <c r="D539" s="39" t="s">
        <v>9220</v>
      </c>
      <c r="E539" s="496">
        <f>VLOOKUP(F539,[13]abbr_btch2lot2!A:B,2,FALSE)</f>
        <v>345</v>
      </c>
      <c r="F539" s="39" t="s">
        <v>9221</v>
      </c>
      <c r="G539" s="76" t="s">
        <v>2215</v>
      </c>
      <c r="H539" s="76" t="s">
        <v>2228</v>
      </c>
      <c r="I539" s="76">
        <v>5</v>
      </c>
      <c r="J539" s="39"/>
      <c r="K539" s="76" t="s">
        <v>2195</v>
      </c>
      <c r="L539" s="76">
        <v>170</v>
      </c>
      <c r="M539" s="45" t="s">
        <v>8745</v>
      </c>
      <c r="N539" s="76" t="s">
        <v>9222</v>
      </c>
    </row>
    <row r="540" spans="1:14" hidden="1">
      <c r="A540" s="45" t="s">
        <v>8744</v>
      </c>
      <c r="B540" s="76"/>
      <c r="C540" s="496" t="s">
        <v>9223</v>
      </c>
      <c r="D540" s="39" t="s">
        <v>9223</v>
      </c>
      <c r="E540" s="496">
        <f>VLOOKUP(F540,[13]abbr_btch2lot2!A:B,2,FALSE)</f>
        <v>346</v>
      </c>
      <c r="F540" s="39" t="s">
        <v>9224</v>
      </c>
      <c r="G540" s="76" t="s">
        <v>2215</v>
      </c>
      <c r="H540" s="76" t="s">
        <v>2228</v>
      </c>
      <c r="I540" s="76">
        <v>1</v>
      </c>
      <c r="J540" s="39"/>
      <c r="K540" s="76" t="s">
        <v>2195</v>
      </c>
      <c r="L540" s="76">
        <v>171</v>
      </c>
      <c r="M540" s="45" t="s">
        <v>8745</v>
      </c>
      <c r="N540" s="76" t="s">
        <v>9225</v>
      </c>
    </row>
    <row r="541" spans="1:14" hidden="1">
      <c r="A541" s="45" t="s">
        <v>8744</v>
      </c>
      <c r="B541" s="76"/>
      <c r="C541" s="496" t="s">
        <v>9226</v>
      </c>
      <c r="D541" s="39" t="s">
        <v>9226</v>
      </c>
      <c r="E541" s="496">
        <f>VLOOKUP(F541,[13]abbr_btch2lot2!A:B,2,FALSE)</f>
        <v>347</v>
      </c>
      <c r="F541" s="39" t="s">
        <v>9227</v>
      </c>
      <c r="G541" s="76" t="s">
        <v>2215</v>
      </c>
      <c r="H541" s="76" t="s">
        <v>2228</v>
      </c>
      <c r="I541" s="76">
        <v>1</v>
      </c>
      <c r="J541" s="39"/>
      <c r="K541" s="76" t="s">
        <v>2195</v>
      </c>
      <c r="L541" s="76">
        <v>172</v>
      </c>
      <c r="M541" s="45" t="s">
        <v>8745</v>
      </c>
      <c r="N541" s="76" t="s">
        <v>9228</v>
      </c>
    </row>
    <row r="542" spans="1:14" hidden="1">
      <c r="A542" s="45" t="s">
        <v>8744</v>
      </c>
      <c r="B542" s="76"/>
      <c r="C542" s="496" t="s">
        <v>9229</v>
      </c>
      <c r="D542" s="39" t="s">
        <v>9229</v>
      </c>
      <c r="E542" s="496">
        <f>VLOOKUP(F542,[13]abbr_btch2lot2!A:B,2,FALSE)</f>
        <v>348</v>
      </c>
      <c r="F542" s="39" t="s">
        <v>9230</v>
      </c>
      <c r="G542" s="76" t="s">
        <v>2215</v>
      </c>
      <c r="H542" s="76" t="s">
        <v>2202</v>
      </c>
      <c r="I542" s="76">
        <v>2</v>
      </c>
      <c r="J542" s="39"/>
      <c r="K542" s="76" t="s">
        <v>2195</v>
      </c>
      <c r="L542" s="76">
        <v>173</v>
      </c>
      <c r="M542" s="45" t="s">
        <v>8745</v>
      </c>
      <c r="N542" s="76" t="s">
        <v>9231</v>
      </c>
    </row>
    <row r="543" spans="1:14" hidden="1">
      <c r="A543" s="45" t="s">
        <v>8744</v>
      </c>
      <c r="B543" s="76"/>
      <c r="C543" s="496" t="s">
        <v>9232</v>
      </c>
      <c r="D543" s="39" t="s">
        <v>9232</v>
      </c>
      <c r="E543" s="496">
        <f>VLOOKUP(F543,[13]abbr_btch2lot2!A:B,2,FALSE)</f>
        <v>349</v>
      </c>
      <c r="F543" s="39" t="s">
        <v>9233</v>
      </c>
      <c r="G543" s="76" t="s">
        <v>2215</v>
      </c>
      <c r="H543" s="76" t="s">
        <v>2231</v>
      </c>
      <c r="I543" s="76" t="s">
        <v>2368</v>
      </c>
      <c r="J543" s="39"/>
      <c r="K543" s="76" t="s">
        <v>2195</v>
      </c>
      <c r="L543" s="76">
        <v>174</v>
      </c>
      <c r="M543" s="45" t="s">
        <v>8745</v>
      </c>
      <c r="N543" s="76" t="s">
        <v>9234</v>
      </c>
    </row>
    <row r="544" spans="1:14" hidden="1">
      <c r="A544" s="45" t="s">
        <v>8744</v>
      </c>
      <c r="B544" s="76"/>
      <c r="C544" s="496" t="s">
        <v>9235</v>
      </c>
      <c r="D544" s="39" t="s">
        <v>9235</v>
      </c>
      <c r="E544" s="496">
        <f>VLOOKUP(F544,[13]abbr_btch2lot2!A:B,2,FALSE)</f>
        <v>350</v>
      </c>
      <c r="F544" s="39" t="s">
        <v>9236</v>
      </c>
      <c r="G544" s="76" t="s">
        <v>2215</v>
      </c>
      <c r="H544" s="76" t="s">
        <v>2228</v>
      </c>
      <c r="I544" s="76">
        <v>3</v>
      </c>
      <c r="J544" s="39"/>
      <c r="K544" s="76" t="s">
        <v>2195</v>
      </c>
      <c r="L544" s="76">
        <v>175</v>
      </c>
      <c r="M544" s="45" t="s">
        <v>8745</v>
      </c>
      <c r="N544" s="76" t="s">
        <v>9237</v>
      </c>
    </row>
    <row r="545" spans="1:14" hidden="1">
      <c r="A545" s="45" t="s">
        <v>8744</v>
      </c>
      <c r="B545" s="76"/>
      <c r="C545" s="496" t="s">
        <v>9238</v>
      </c>
      <c r="D545" s="39" t="s">
        <v>9238</v>
      </c>
      <c r="E545" s="496">
        <f>VLOOKUP(F545,[13]abbr_btch2lot2!A:B,2,FALSE)</f>
        <v>351</v>
      </c>
      <c r="F545" s="39" t="s">
        <v>9239</v>
      </c>
      <c r="G545" s="76" t="s">
        <v>2215</v>
      </c>
      <c r="H545" s="76" t="s">
        <v>2231</v>
      </c>
      <c r="I545" s="76" t="s">
        <v>9140</v>
      </c>
      <c r="J545" s="39"/>
      <c r="K545" s="76" t="s">
        <v>2195</v>
      </c>
      <c r="L545" s="76">
        <v>176</v>
      </c>
      <c r="M545" s="45" t="s">
        <v>8745</v>
      </c>
      <c r="N545" s="76" t="s">
        <v>9240</v>
      </c>
    </row>
    <row r="546" spans="1:14" hidden="1">
      <c r="A546" s="45" t="s">
        <v>8744</v>
      </c>
      <c r="B546" s="76"/>
      <c r="C546" s="496" t="s">
        <v>9241</v>
      </c>
      <c r="D546" s="39" t="s">
        <v>9241</v>
      </c>
      <c r="E546" s="496">
        <f>VLOOKUP(F546,[13]abbr_btch2lot2!A:B,2,FALSE)</f>
        <v>352</v>
      </c>
      <c r="F546" s="39" t="s">
        <v>9242</v>
      </c>
      <c r="G546" s="76" t="s">
        <v>2215</v>
      </c>
      <c r="H546" s="76" t="s">
        <v>2228</v>
      </c>
      <c r="I546" s="76">
        <v>5</v>
      </c>
      <c r="J546" s="39"/>
      <c r="K546" s="76" t="s">
        <v>2195</v>
      </c>
      <c r="L546" s="76">
        <v>177</v>
      </c>
      <c r="M546" s="45" t="s">
        <v>8745</v>
      </c>
      <c r="N546" s="76" t="s">
        <v>9243</v>
      </c>
    </row>
    <row r="547" spans="1:14" hidden="1">
      <c r="A547" s="45" t="s">
        <v>8744</v>
      </c>
      <c r="B547" s="76"/>
      <c r="C547" s="496" t="s">
        <v>9244</v>
      </c>
      <c r="D547" s="39" t="s">
        <v>9244</v>
      </c>
      <c r="E547" s="496">
        <f>VLOOKUP(F547,[13]abbr_btch2lot2!A:B,2,FALSE)</f>
        <v>353</v>
      </c>
      <c r="F547" s="39" t="s">
        <v>9245</v>
      </c>
      <c r="G547" s="76" t="s">
        <v>2215</v>
      </c>
      <c r="H547" s="76" t="s">
        <v>2228</v>
      </c>
      <c r="I547" s="76">
        <v>1</v>
      </c>
      <c r="J547" s="39"/>
      <c r="K547" s="76" t="s">
        <v>2195</v>
      </c>
      <c r="L547" s="76">
        <v>178</v>
      </c>
      <c r="M547" s="45" t="s">
        <v>8745</v>
      </c>
      <c r="N547" s="76" t="s">
        <v>9246</v>
      </c>
    </row>
    <row r="548" spans="1:14" hidden="1">
      <c r="A548" s="45" t="s">
        <v>8744</v>
      </c>
      <c r="B548" s="76"/>
      <c r="C548" s="496" t="s">
        <v>9247</v>
      </c>
      <c r="D548" s="39" t="s">
        <v>9247</v>
      </c>
      <c r="E548" s="496">
        <f>VLOOKUP(F548,[13]abbr_btch2lot2!A:B,2,FALSE)</f>
        <v>354</v>
      </c>
      <c r="F548" s="39" t="s">
        <v>9248</v>
      </c>
      <c r="G548" s="76" t="s">
        <v>2215</v>
      </c>
      <c r="H548" s="76" t="s">
        <v>2228</v>
      </c>
      <c r="I548" s="76">
        <v>1</v>
      </c>
      <c r="J548" s="39"/>
      <c r="K548" s="76" t="s">
        <v>2195</v>
      </c>
      <c r="L548" s="76">
        <v>179</v>
      </c>
      <c r="M548" s="45" t="s">
        <v>8745</v>
      </c>
      <c r="N548" s="76" t="s">
        <v>9249</v>
      </c>
    </row>
    <row r="549" spans="1:14" hidden="1">
      <c r="A549" s="45" t="s">
        <v>8744</v>
      </c>
      <c r="B549" s="76"/>
      <c r="C549" s="496" t="s">
        <v>9250</v>
      </c>
      <c r="D549" s="39" t="s">
        <v>9250</v>
      </c>
      <c r="E549" s="496">
        <f>VLOOKUP(F549,[13]abbr_btch2lot2!A:B,2,FALSE)</f>
        <v>355</v>
      </c>
      <c r="F549" s="39" t="s">
        <v>9251</v>
      </c>
      <c r="G549" s="76" t="s">
        <v>2215</v>
      </c>
      <c r="H549" s="76" t="s">
        <v>2202</v>
      </c>
      <c r="I549" s="76">
        <v>2</v>
      </c>
      <c r="J549" s="39"/>
      <c r="K549" s="76" t="s">
        <v>2195</v>
      </c>
      <c r="L549" s="76">
        <v>180</v>
      </c>
      <c r="M549" s="45" t="s">
        <v>8745</v>
      </c>
      <c r="N549" s="76" t="s">
        <v>9252</v>
      </c>
    </row>
    <row r="550" spans="1:14" hidden="1">
      <c r="A550" s="45" t="s">
        <v>8744</v>
      </c>
      <c r="B550" s="76"/>
      <c r="C550" s="496" t="s">
        <v>9253</v>
      </c>
      <c r="D550" s="39" t="s">
        <v>9253</v>
      </c>
      <c r="E550" s="496">
        <f>VLOOKUP(F550,[13]abbr_btch2lot2!A:B,2,FALSE)</f>
        <v>356</v>
      </c>
      <c r="F550" s="39" t="s">
        <v>9254</v>
      </c>
      <c r="G550" s="76" t="s">
        <v>2215</v>
      </c>
      <c r="H550" s="76" t="s">
        <v>2231</v>
      </c>
      <c r="I550" s="76" t="s">
        <v>2368</v>
      </c>
      <c r="J550" s="39"/>
      <c r="K550" s="76" t="s">
        <v>2195</v>
      </c>
      <c r="L550" s="76">
        <v>181</v>
      </c>
      <c r="M550" s="45" t="s">
        <v>8745</v>
      </c>
      <c r="N550" s="76" t="s">
        <v>9255</v>
      </c>
    </row>
    <row r="551" spans="1:14" hidden="1">
      <c r="A551" s="45" t="s">
        <v>8744</v>
      </c>
      <c r="B551" s="76"/>
      <c r="C551" s="496" t="s">
        <v>9256</v>
      </c>
      <c r="D551" s="39" t="s">
        <v>9256</v>
      </c>
      <c r="E551" s="496">
        <f>VLOOKUP(F551,[13]abbr_btch2lot2!A:B,2,FALSE)</f>
        <v>357</v>
      </c>
      <c r="F551" s="39" t="s">
        <v>9257</v>
      </c>
      <c r="G551" s="76" t="s">
        <v>2215</v>
      </c>
      <c r="H551" s="76" t="s">
        <v>2228</v>
      </c>
      <c r="I551" s="76">
        <v>3</v>
      </c>
      <c r="J551" s="39"/>
      <c r="K551" s="76" t="s">
        <v>2195</v>
      </c>
      <c r="L551" s="76">
        <v>182</v>
      </c>
      <c r="M551" s="45" t="s">
        <v>8745</v>
      </c>
      <c r="N551" s="76" t="s">
        <v>9258</v>
      </c>
    </row>
    <row r="552" spans="1:14" hidden="1">
      <c r="A552" s="45" t="s">
        <v>8744</v>
      </c>
      <c r="B552" s="76"/>
      <c r="C552" s="496" t="s">
        <v>9259</v>
      </c>
      <c r="D552" s="39" t="s">
        <v>9259</v>
      </c>
      <c r="E552" s="496">
        <f>VLOOKUP(F552,[13]abbr_btch2lot2!A:B,2,FALSE)</f>
        <v>358</v>
      </c>
      <c r="F552" s="39" t="s">
        <v>9260</v>
      </c>
      <c r="G552" s="76" t="s">
        <v>2215</v>
      </c>
      <c r="H552" s="76" t="s">
        <v>2231</v>
      </c>
      <c r="I552" s="76" t="s">
        <v>9140</v>
      </c>
      <c r="J552" s="39"/>
      <c r="K552" s="76" t="s">
        <v>2195</v>
      </c>
      <c r="L552" s="76">
        <v>183</v>
      </c>
      <c r="M552" s="45" t="s">
        <v>8745</v>
      </c>
      <c r="N552" s="76" t="s">
        <v>9261</v>
      </c>
    </row>
    <row r="553" spans="1:14" hidden="1">
      <c r="A553" s="45" t="s">
        <v>8744</v>
      </c>
      <c r="B553" s="76"/>
      <c r="C553" s="496" t="s">
        <v>9262</v>
      </c>
      <c r="D553" s="39" t="s">
        <v>9262</v>
      </c>
      <c r="E553" s="496">
        <f>VLOOKUP(F553,[13]abbr_btch2lot2!A:B,2,FALSE)</f>
        <v>359</v>
      </c>
      <c r="F553" s="39" t="s">
        <v>9263</v>
      </c>
      <c r="G553" s="76" t="s">
        <v>2215</v>
      </c>
      <c r="H553" s="76" t="s">
        <v>2228</v>
      </c>
      <c r="I553" s="76">
        <v>5</v>
      </c>
      <c r="J553" s="39"/>
      <c r="K553" s="76" t="s">
        <v>2195</v>
      </c>
      <c r="L553" s="76">
        <v>184</v>
      </c>
      <c r="M553" s="45" t="s">
        <v>8745</v>
      </c>
      <c r="N553" s="76" t="s">
        <v>9264</v>
      </c>
    </row>
    <row r="554" spans="1:14" hidden="1">
      <c r="A554" s="45" t="s">
        <v>8744</v>
      </c>
      <c r="B554" s="76"/>
      <c r="C554" s="496" t="s">
        <v>9265</v>
      </c>
      <c r="D554" s="39" t="s">
        <v>9265</v>
      </c>
      <c r="E554" s="496">
        <f>VLOOKUP(F554,[13]abbr_btch2lot2!A:B,2,FALSE)</f>
        <v>360</v>
      </c>
      <c r="F554" s="39" t="s">
        <v>9266</v>
      </c>
      <c r="G554" s="76" t="s">
        <v>2215</v>
      </c>
      <c r="H554" s="76" t="s">
        <v>2228</v>
      </c>
      <c r="I554" s="76">
        <v>1</v>
      </c>
      <c r="J554" s="39"/>
      <c r="K554" s="76" t="s">
        <v>2195</v>
      </c>
      <c r="L554" s="76">
        <v>185</v>
      </c>
      <c r="M554" s="45" t="s">
        <v>8745</v>
      </c>
      <c r="N554" s="76" t="s">
        <v>9267</v>
      </c>
    </row>
    <row r="555" spans="1:14" hidden="1">
      <c r="A555" s="45" t="s">
        <v>8744</v>
      </c>
      <c r="B555" s="76"/>
      <c r="C555" s="496" t="s">
        <v>9268</v>
      </c>
      <c r="D555" s="39" t="s">
        <v>9268</v>
      </c>
      <c r="E555" s="496">
        <f>VLOOKUP(F555,[13]abbr_btch2lot2!A:B,2,FALSE)</f>
        <v>361</v>
      </c>
      <c r="F555" s="39" t="s">
        <v>9269</v>
      </c>
      <c r="G555" s="76" t="s">
        <v>2215</v>
      </c>
      <c r="H555" s="76" t="s">
        <v>2228</v>
      </c>
      <c r="I555" s="76">
        <v>1</v>
      </c>
      <c r="J555" s="39"/>
      <c r="K555" s="76" t="s">
        <v>2195</v>
      </c>
      <c r="L555" s="76">
        <v>186</v>
      </c>
      <c r="M555" s="45" t="s">
        <v>8745</v>
      </c>
      <c r="N555" s="76" t="s">
        <v>9270</v>
      </c>
    </row>
    <row r="556" spans="1:14" hidden="1">
      <c r="A556" s="45" t="s">
        <v>8744</v>
      </c>
      <c r="B556" s="76"/>
      <c r="C556" s="496" t="s">
        <v>9271</v>
      </c>
      <c r="D556" s="39" t="s">
        <v>9271</v>
      </c>
      <c r="E556" s="496">
        <f>VLOOKUP(F556,[13]abbr_btch2lot2!A:B,2,FALSE)</f>
        <v>362</v>
      </c>
      <c r="F556" s="39" t="s">
        <v>9272</v>
      </c>
      <c r="G556" s="76" t="s">
        <v>2215</v>
      </c>
      <c r="H556" s="76" t="s">
        <v>2202</v>
      </c>
      <c r="I556" s="76">
        <v>2</v>
      </c>
      <c r="J556" s="39"/>
      <c r="K556" s="76" t="s">
        <v>2195</v>
      </c>
      <c r="L556" s="76">
        <v>187</v>
      </c>
      <c r="M556" s="45" t="s">
        <v>8745</v>
      </c>
      <c r="N556" s="76" t="s">
        <v>9273</v>
      </c>
    </row>
    <row r="557" spans="1:14" hidden="1">
      <c r="A557" s="45" t="s">
        <v>8744</v>
      </c>
      <c r="B557" s="76"/>
      <c r="C557" s="496" t="s">
        <v>9274</v>
      </c>
      <c r="D557" s="39" t="s">
        <v>9274</v>
      </c>
      <c r="E557" s="496">
        <f>VLOOKUP(F557,[13]abbr_btch2lot2!A:B,2,FALSE)</f>
        <v>363</v>
      </c>
      <c r="F557" s="39" t="s">
        <v>9275</v>
      </c>
      <c r="G557" s="76" t="s">
        <v>2215</v>
      </c>
      <c r="H557" s="76" t="s">
        <v>2231</v>
      </c>
      <c r="I557" s="76" t="s">
        <v>2368</v>
      </c>
      <c r="J557" s="39"/>
      <c r="K557" s="76" t="s">
        <v>2195</v>
      </c>
      <c r="L557" s="76">
        <v>188</v>
      </c>
      <c r="M557" s="45" t="s">
        <v>8745</v>
      </c>
      <c r="N557" s="76" t="s">
        <v>9276</v>
      </c>
    </row>
    <row r="558" spans="1:14" hidden="1">
      <c r="A558" s="45" t="s">
        <v>8744</v>
      </c>
      <c r="B558" s="76"/>
      <c r="C558" s="496" t="s">
        <v>9277</v>
      </c>
      <c r="D558" s="39" t="s">
        <v>9277</v>
      </c>
      <c r="E558" s="496">
        <f>VLOOKUP(F558,[13]abbr_btch2lot2!A:B,2,FALSE)</f>
        <v>364</v>
      </c>
      <c r="F558" s="39" t="s">
        <v>9278</v>
      </c>
      <c r="G558" s="76" t="s">
        <v>2215</v>
      </c>
      <c r="H558" s="76" t="s">
        <v>2228</v>
      </c>
      <c r="I558" s="76">
        <v>3</v>
      </c>
      <c r="J558" s="39"/>
      <c r="K558" s="76" t="s">
        <v>2195</v>
      </c>
      <c r="L558" s="76">
        <v>189</v>
      </c>
      <c r="M558" s="45" t="s">
        <v>8745</v>
      </c>
      <c r="N558" s="76" t="s">
        <v>9279</v>
      </c>
    </row>
    <row r="559" spans="1:14" hidden="1">
      <c r="A559" s="45" t="s">
        <v>8744</v>
      </c>
      <c r="B559" s="76"/>
      <c r="C559" s="496" t="s">
        <v>9280</v>
      </c>
      <c r="D559" s="39" t="s">
        <v>9280</v>
      </c>
      <c r="E559" s="496">
        <f>VLOOKUP(F559,[13]abbr_btch2lot2!A:B,2,FALSE)</f>
        <v>365</v>
      </c>
      <c r="F559" s="39" t="s">
        <v>9281</v>
      </c>
      <c r="G559" s="76" t="s">
        <v>2215</v>
      </c>
      <c r="H559" s="76" t="s">
        <v>2231</v>
      </c>
      <c r="I559" s="76" t="s">
        <v>9140</v>
      </c>
      <c r="J559" s="39"/>
      <c r="K559" s="76" t="s">
        <v>2195</v>
      </c>
      <c r="L559" s="76">
        <v>190</v>
      </c>
      <c r="M559" s="45" t="s">
        <v>8745</v>
      </c>
      <c r="N559" s="76" t="s">
        <v>9282</v>
      </c>
    </row>
    <row r="560" spans="1:14" hidden="1">
      <c r="A560" s="45" t="s">
        <v>8744</v>
      </c>
      <c r="B560" s="76"/>
      <c r="C560" s="496" t="s">
        <v>9283</v>
      </c>
      <c r="D560" s="39" t="s">
        <v>9283</v>
      </c>
      <c r="E560" s="496">
        <f>VLOOKUP(F560,[13]abbr_btch2lot2!A:B,2,FALSE)</f>
        <v>366</v>
      </c>
      <c r="F560" s="39" t="s">
        <v>9284</v>
      </c>
      <c r="G560" s="76" t="s">
        <v>2215</v>
      </c>
      <c r="H560" s="76" t="s">
        <v>2228</v>
      </c>
      <c r="I560" s="76">
        <v>5</v>
      </c>
      <c r="J560" s="39"/>
      <c r="K560" s="76" t="s">
        <v>2195</v>
      </c>
      <c r="L560" s="76">
        <v>191</v>
      </c>
      <c r="M560" s="45" t="s">
        <v>8745</v>
      </c>
      <c r="N560" s="76" t="s">
        <v>9285</v>
      </c>
    </row>
    <row r="561" spans="1:14" hidden="1">
      <c r="A561" s="45" t="s">
        <v>8744</v>
      </c>
      <c r="B561" s="76"/>
      <c r="C561" s="496" t="s">
        <v>9286</v>
      </c>
      <c r="D561" s="39" t="s">
        <v>9286</v>
      </c>
      <c r="E561" s="496">
        <f>VLOOKUP(F561,[13]abbr_btch2lot2!A:B,2,FALSE)</f>
        <v>367</v>
      </c>
      <c r="F561" s="39" t="s">
        <v>9287</v>
      </c>
      <c r="G561" s="76" t="s">
        <v>2215</v>
      </c>
      <c r="H561" s="76" t="s">
        <v>2228</v>
      </c>
      <c r="I561" s="76">
        <v>1</v>
      </c>
      <c r="J561" s="39"/>
      <c r="K561" s="76" t="s">
        <v>2195</v>
      </c>
      <c r="L561" s="76">
        <v>192</v>
      </c>
      <c r="M561" s="45" t="s">
        <v>8745</v>
      </c>
      <c r="N561" s="76" t="s">
        <v>9288</v>
      </c>
    </row>
    <row r="562" spans="1:14" hidden="1">
      <c r="A562" s="45" t="s">
        <v>8744</v>
      </c>
      <c r="B562" s="76"/>
      <c r="C562" s="496" t="s">
        <v>9289</v>
      </c>
      <c r="D562" s="39" t="s">
        <v>9289</v>
      </c>
      <c r="E562" s="496">
        <f>VLOOKUP(F562,[13]abbr_btch2lot2!A:B,2,FALSE)</f>
        <v>368</v>
      </c>
      <c r="F562" s="39" t="s">
        <v>9290</v>
      </c>
      <c r="G562" s="76" t="s">
        <v>2215</v>
      </c>
      <c r="H562" s="76" t="s">
        <v>2228</v>
      </c>
      <c r="I562" s="76">
        <v>1</v>
      </c>
      <c r="J562" s="39"/>
      <c r="K562" s="76" t="s">
        <v>2195</v>
      </c>
      <c r="L562" s="76">
        <v>193</v>
      </c>
      <c r="M562" s="45" t="s">
        <v>8745</v>
      </c>
      <c r="N562" s="76" t="s">
        <v>9291</v>
      </c>
    </row>
    <row r="563" spans="1:14" hidden="1">
      <c r="A563" s="45" t="s">
        <v>8744</v>
      </c>
      <c r="B563" s="76"/>
      <c r="C563" s="496" t="s">
        <v>9292</v>
      </c>
      <c r="D563" s="39" t="s">
        <v>9292</v>
      </c>
      <c r="E563" s="496">
        <f>VLOOKUP(F563,[13]abbr_btch2lot2!A:B,2,FALSE)</f>
        <v>369</v>
      </c>
      <c r="F563" s="39" t="s">
        <v>9293</v>
      </c>
      <c r="G563" s="76" t="s">
        <v>2215</v>
      </c>
      <c r="H563" s="76" t="s">
        <v>2202</v>
      </c>
      <c r="I563" s="76">
        <v>2</v>
      </c>
      <c r="J563" s="39"/>
      <c r="K563" s="76" t="s">
        <v>2195</v>
      </c>
      <c r="L563" s="76">
        <v>194</v>
      </c>
      <c r="M563" s="45" t="s">
        <v>8745</v>
      </c>
      <c r="N563" s="76" t="s">
        <v>9294</v>
      </c>
    </row>
    <row r="564" spans="1:14" hidden="1">
      <c r="A564" s="45" t="s">
        <v>8744</v>
      </c>
      <c r="B564" s="76"/>
      <c r="C564" s="496" t="s">
        <v>9295</v>
      </c>
      <c r="D564" s="39" t="s">
        <v>9295</v>
      </c>
      <c r="E564" s="496">
        <f>VLOOKUP(F564,[13]abbr_btch2lot2!A:B,2,FALSE)</f>
        <v>370</v>
      </c>
      <c r="F564" s="39" t="s">
        <v>9296</v>
      </c>
      <c r="G564" s="76" t="s">
        <v>2215</v>
      </c>
      <c r="H564" s="76" t="s">
        <v>2231</v>
      </c>
      <c r="I564" s="76" t="s">
        <v>2368</v>
      </c>
      <c r="J564" s="39"/>
      <c r="K564" s="76" t="s">
        <v>2195</v>
      </c>
      <c r="L564" s="76">
        <v>195</v>
      </c>
      <c r="M564" s="45" t="s">
        <v>8745</v>
      </c>
      <c r="N564" s="76" t="s">
        <v>9297</v>
      </c>
    </row>
    <row r="565" spans="1:14" hidden="1">
      <c r="A565" s="45" t="s">
        <v>8744</v>
      </c>
      <c r="B565" s="76"/>
      <c r="C565" s="496" t="s">
        <v>9298</v>
      </c>
      <c r="D565" s="39" t="s">
        <v>9298</v>
      </c>
      <c r="E565" s="496">
        <f>VLOOKUP(F565,[13]abbr_btch2lot2!A:B,2,FALSE)</f>
        <v>371</v>
      </c>
      <c r="F565" s="39" t="s">
        <v>9299</v>
      </c>
      <c r="G565" s="76" t="s">
        <v>2215</v>
      </c>
      <c r="H565" s="76" t="s">
        <v>2228</v>
      </c>
      <c r="I565" s="76">
        <v>3</v>
      </c>
      <c r="J565" s="39"/>
      <c r="K565" s="76" t="s">
        <v>2195</v>
      </c>
      <c r="L565" s="76">
        <v>196</v>
      </c>
      <c r="M565" s="45" t="s">
        <v>8745</v>
      </c>
      <c r="N565" s="76" t="s">
        <v>9300</v>
      </c>
    </row>
    <row r="566" spans="1:14" hidden="1">
      <c r="A566" s="45" t="s">
        <v>8744</v>
      </c>
      <c r="B566" s="76"/>
      <c r="C566" s="496" t="s">
        <v>9301</v>
      </c>
      <c r="D566" s="39" t="s">
        <v>9301</v>
      </c>
      <c r="E566" s="496">
        <f>VLOOKUP(F566,[13]abbr_btch2lot2!A:B,2,FALSE)</f>
        <v>372</v>
      </c>
      <c r="F566" s="39" t="s">
        <v>9302</v>
      </c>
      <c r="G566" s="76" t="s">
        <v>2215</v>
      </c>
      <c r="H566" s="76" t="s">
        <v>2231</v>
      </c>
      <c r="I566" s="76" t="s">
        <v>9140</v>
      </c>
      <c r="J566" s="39"/>
      <c r="K566" s="76" t="s">
        <v>2195</v>
      </c>
      <c r="L566" s="76">
        <v>197</v>
      </c>
      <c r="M566" s="45" t="s">
        <v>8745</v>
      </c>
      <c r="N566" s="76" t="s">
        <v>9303</v>
      </c>
    </row>
    <row r="567" spans="1:14" hidden="1">
      <c r="A567" s="45" t="s">
        <v>8744</v>
      </c>
      <c r="B567" s="76"/>
      <c r="C567" s="496" t="s">
        <v>9304</v>
      </c>
      <c r="D567" s="39" t="s">
        <v>9304</v>
      </c>
      <c r="E567" s="496">
        <f>VLOOKUP(F567,[13]abbr_btch2lot2!A:B,2,FALSE)</f>
        <v>373</v>
      </c>
      <c r="F567" s="39" t="s">
        <v>9305</v>
      </c>
      <c r="G567" s="76" t="s">
        <v>2215</v>
      </c>
      <c r="H567" s="76" t="s">
        <v>2228</v>
      </c>
      <c r="I567" s="76">
        <v>5</v>
      </c>
      <c r="J567" s="39"/>
      <c r="K567" s="76" t="s">
        <v>2195</v>
      </c>
      <c r="L567" s="76">
        <v>198</v>
      </c>
      <c r="M567" s="45" t="s">
        <v>8745</v>
      </c>
      <c r="N567" s="76" t="s">
        <v>9306</v>
      </c>
    </row>
    <row r="568" spans="1:14" hidden="1">
      <c r="A568" s="45" t="s">
        <v>8744</v>
      </c>
      <c r="B568" s="76"/>
      <c r="C568" s="496" t="s">
        <v>9307</v>
      </c>
      <c r="D568" s="39" t="s">
        <v>9307</v>
      </c>
      <c r="E568" s="496">
        <f>VLOOKUP(F568,[13]abbr_btch2lot2!A:B,2,FALSE)</f>
        <v>374</v>
      </c>
      <c r="F568" s="39" t="s">
        <v>9308</v>
      </c>
      <c r="G568" s="76" t="s">
        <v>2215</v>
      </c>
      <c r="H568" s="76" t="s">
        <v>2228</v>
      </c>
      <c r="I568" s="76">
        <v>1</v>
      </c>
      <c r="J568" s="39"/>
      <c r="K568" s="76" t="s">
        <v>2195</v>
      </c>
      <c r="L568" s="76">
        <v>199</v>
      </c>
      <c r="M568" s="45" t="s">
        <v>8745</v>
      </c>
      <c r="N568" s="76" t="s">
        <v>9309</v>
      </c>
    </row>
    <row r="569" spans="1:14" hidden="1">
      <c r="A569" s="45" t="s">
        <v>8744</v>
      </c>
      <c r="B569" s="76"/>
      <c r="C569" s="496" t="s">
        <v>9310</v>
      </c>
      <c r="D569" s="39" t="s">
        <v>9310</v>
      </c>
      <c r="E569" s="496">
        <f>VLOOKUP(F569,[13]abbr_btch2lot2!A:B,2,FALSE)</f>
        <v>375</v>
      </c>
      <c r="F569" s="39" t="s">
        <v>9311</v>
      </c>
      <c r="G569" s="76" t="s">
        <v>2215</v>
      </c>
      <c r="H569" s="76" t="s">
        <v>2228</v>
      </c>
      <c r="I569" s="76">
        <v>1</v>
      </c>
      <c r="J569" s="39"/>
      <c r="K569" s="76" t="s">
        <v>2195</v>
      </c>
      <c r="L569" s="76">
        <v>200</v>
      </c>
      <c r="M569" s="45" t="s">
        <v>8745</v>
      </c>
      <c r="N569" s="76" t="s">
        <v>9312</v>
      </c>
    </row>
    <row r="570" spans="1:14" hidden="1">
      <c r="A570" s="45" t="s">
        <v>8744</v>
      </c>
      <c r="B570" s="76"/>
      <c r="C570" s="496" t="s">
        <v>9313</v>
      </c>
      <c r="D570" s="39" t="s">
        <v>9313</v>
      </c>
      <c r="E570" s="496">
        <f>VLOOKUP(F570,[13]abbr_btch2lot2!A:B,2,FALSE)</f>
        <v>376</v>
      </c>
      <c r="F570" s="39" t="s">
        <v>9314</v>
      </c>
      <c r="G570" s="76" t="s">
        <v>2215</v>
      </c>
      <c r="H570" s="76" t="s">
        <v>2202</v>
      </c>
      <c r="I570" s="76">
        <v>2</v>
      </c>
      <c r="J570" s="39"/>
      <c r="K570" s="76" t="s">
        <v>2195</v>
      </c>
      <c r="L570" s="76">
        <v>201</v>
      </c>
      <c r="M570" s="45" t="s">
        <v>8745</v>
      </c>
      <c r="N570" s="76" t="s">
        <v>9315</v>
      </c>
    </row>
    <row r="571" spans="1:14" hidden="1">
      <c r="A571" s="45" t="s">
        <v>8744</v>
      </c>
      <c r="B571" s="76"/>
      <c r="C571" s="496" t="s">
        <v>9132</v>
      </c>
      <c r="D571" s="39" t="s">
        <v>9316</v>
      </c>
      <c r="E571" s="496">
        <f>VLOOKUP(F571,[13]abbr_btch2lot2!A:B,2,FALSE)</f>
        <v>377</v>
      </c>
      <c r="F571" s="39" t="s">
        <v>9317</v>
      </c>
      <c r="G571" s="76" t="s">
        <v>2215</v>
      </c>
      <c r="H571" s="76" t="s">
        <v>2231</v>
      </c>
      <c r="I571" s="76" t="s">
        <v>2368</v>
      </c>
      <c r="J571" s="39"/>
      <c r="K571" s="76" t="s">
        <v>2195</v>
      </c>
      <c r="L571" s="76">
        <v>202</v>
      </c>
      <c r="M571" s="45" t="s">
        <v>8745</v>
      </c>
      <c r="N571" s="76" t="s">
        <v>9318</v>
      </c>
    </row>
    <row r="572" spans="1:14" hidden="1">
      <c r="A572" s="45" t="s">
        <v>8744</v>
      </c>
      <c r="B572" s="76"/>
      <c r="C572" s="496" t="s">
        <v>9135</v>
      </c>
      <c r="D572" s="39" t="s">
        <v>9319</v>
      </c>
      <c r="E572" s="496">
        <f>VLOOKUP(F572,[13]abbr_btch2lot2!A:B,2,FALSE)</f>
        <v>378</v>
      </c>
      <c r="F572" s="39" t="s">
        <v>9320</v>
      </c>
      <c r="G572" s="76" t="s">
        <v>2215</v>
      </c>
      <c r="H572" s="76" t="s">
        <v>2228</v>
      </c>
      <c r="I572" s="76">
        <v>3</v>
      </c>
      <c r="J572" s="39"/>
      <c r="K572" s="76" t="s">
        <v>2195</v>
      </c>
      <c r="L572" s="76">
        <v>203</v>
      </c>
      <c r="M572" s="45" t="s">
        <v>8745</v>
      </c>
      <c r="N572" s="76" t="s">
        <v>9321</v>
      </c>
    </row>
    <row r="573" spans="1:14" hidden="1">
      <c r="A573" s="45" t="s">
        <v>8744</v>
      </c>
      <c r="B573" s="76"/>
      <c r="C573" s="496" t="s">
        <v>9138</v>
      </c>
      <c r="D573" s="39" t="s">
        <v>9322</v>
      </c>
      <c r="E573" s="496">
        <f>VLOOKUP(F573,[13]abbr_btch2lot2!A:B,2,FALSE)</f>
        <v>379</v>
      </c>
      <c r="F573" s="39" t="s">
        <v>9323</v>
      </c>
      <c r="G573" s="76" t="s">
        <v>2215</v>
      </c>
      <c r="H573" s="76" t="s">
        <v>2231</v>
      </c>
      <c r="I573" s="76" t="s">
        <v>9140</v>
      </c>
      <c r="J573" s="39"/>
      <c r="K573" s="76" t="s">
        <v>2195</v>
      </c>
      <c r="L573" s="76">
        <v>204</v>
      </c>
      <c r="M573" s="45" t="s">
        <v>8745</v>
      </c>
      <c r="N573" s="76" t="s">
        <v>9324</v>
      </c>
    </row>
    <row r="574" spans="1:14" hidden="1">
      <c r="A574" s="45" t="s">
        <v>8744</v>
      </c>
      <c r="B574" s="76"/>
      <c r="C574" s="496" t="s">
        <v>9142</v>
      </c>
      <c r="D574" s="39" t="s">
        <v>9325</v>
      </c>
      <c r="E574" s="496">
        <f>VLOOKUP(F574,[13]abbr_btch2lot2!A:B,2,FALSE)</f>
        <v>380</v>
      </c>
      <c r="F574" s="39" t="s">
        <v>9326</v>
      </c>
      <c r="G574" s="76" t="s">
        <v>2215</v>
      </c>
      <c r="H574" s="76" t="s">
        <v>2228</v>
      </c>
      <c r="I574" s="76">
        <v>5</v>
      </c>
      <c r="J574" s="39"/>
      <c r="K574" s="76" t="s">
        <v>2195</v>
      </c>
      <c r="L574" s="76">
        <v>205</v>
      </c>
      <c r="M574" s="45" t="s">
        <v>8745</v>
      </c>
      <c r="N574" s="76" t="s">
        <v>9327</v>
      </c>
    </row>
    <row r="575" spans="1:14" hidden="1">
      <c r="A575" s="45" t="s">
        <v>8744</v>
      </c>
      <c r="B575" s="76"/>
      <c r="C575" s="496" t="s">
        <v>9145</v>
      </c>
      <c r="D575" s="39" t="s">
        <v>9328</v>
      </c>
      <c r="E575" s="496">
        <f>VLOOKUP(F575,[13]abbr_btch2lot2!A:B,2,FALSE)</f>
        <v>381</v>
      </c>
      <c r="F575" s="39" t="s">
        <v>9329</v>
      </c>
      <c r="G575" s="76" t="s">
        <v>2215</v>
      </c>
      <c r="H575" s="76" t="s">
        <v>2228</v>
      </c>
      <c r="I575" s="76">
        <v>1</v>
      </c>
      <c r="J575" s="39"/>
      <c r="K575" s="76" t="s">
        <v>2195</v>
      </c>
      <c r="L575" s="76">
        <v>206</v>
      </c>
      <c r="M575" s="45" t="s">
        <v>8745</v>
      </c>
      <c r="N575" s="76" t="s">
        <v>9330</v>
      </c>
    </row>
    <row r="576" spans="1:14" hidden="1">
      <c r="A576" s="45" t="s">
        <v>8744</v>
      </c>
      <c r="B576" s="76"/>
      <c r="C576" s="496" t="s">
        <v>9148</v>
      </c>
      <c r="D576" s="39" t="s">
        <v>9331</v>
      </c>
      <c r="E576" s="496">
        <f>VLOOKUP(F576,[13]abbr_btch2lot2!A:B,2,FALSE)</f>
        <v>382</v>
      </c>
      <c r="F576" s="39" t="s">
        <v>9332</v>
      </c>
      <c r="G576" s="76" t="s">
        <v>2215</v>
      </c>
      <c r="H576" s="76" t="s">
        <v>2228</v>
      </c>
      <c r="I576" s="76">
        <v>1</v>
      </c>
      <c r="J576" s="39"/>
      <c r="K576" s="76" t="s">
        <v>2195</v>
      </c>
      <c r="L576" s="76">
        <v>207</v>
      </c>
      <c r="M576" s="45" t="s">
        <v>8745</v>
      </c>
      <c r="N576" s="76" t="s">
        <v>9333</v>
      </c>
    </row>
    <row r="577" spans="1:14" hidden="1">
      <c r="A577" s="45" t="s">
        <v>8744</v>
      </c>
      <c r="B577" s="76"/>
      <c r="C577" s="496" t="s">
        <v>8918</v>
      </c>
      <c r="D577" s="39" t="s">
        <v>9334</v>
      </c>
      <c r="E577" s="496">
        <f>VLOOKUP(F577,[13]abbr_btch2lot2!A:B,2,FALSE)</f>
        <v>383</v>
      </c>
      <c r="F577" s="39" t="s">
        <v>9335</v>
      </c>
      <c r="G577" s="76" t="s">
        <v>2215</v>
      </c>
      <c r="H577" s="76" t="s">
        <v>2202</v>
      </c>
      <c r="I577" s="76">
        <v>2</v>
      </c>
      <c r="J577" s="39"/>
      <c r="K577" s="76" t="s">
        <v>2195</v>
      </c>
      <c r="L577" s="76">
        <v>208</v>
      </c>
      <c r="M577" s="45" t="s">
        <v>8745</v>
      </c>
      <c r="N577" s="76" t="s">
        <v>9336</v>
      </c>
    </row>
    <row r="578" spans="1:14" hidden="1">
      <c r="A578" s="45" t="s">
        <v>8744</v>
      </c>
      <c r="B578" s="76"/>
      <c r="C578" s="496" t="s">
        <v>9337</v>
      </c>
      <c r="D578" s="39" t="s">
        <v>9337</v>
      </c>
      <c r="E578" s="496">
        <f>VLOOKUP(F578,[13]abbr_btch2lot2!A:B,2,FALSE)</f>
        <v>384</v>
      </c>
      <c r="F578" s="39" t="s">
        <v>9338</v>
      </c>
      <c r="G578" s="76" t="s">
        <v>2215</v>
      </c>
      <c r="H578" s="76" t="s">
        <v>2231</v>
      </c>
      <c r="I578" s="76" t="s">
        <v>2368</v>
      </c>
      <c r="J578" s="39"/>
      <c r="K578" s="76" t="s">
        <v>2195</v>
      </c>
      <c r="L578" s="76">
        <v>209</v>
      </c>
      <c r="M578" s="45" t="s">
        <v>8745</v>
      </c>
      <c r="N578" s="76" t="s">
        <v>9339</v>
      </c>
    </row>
    <row r="579" spans="1:14" hidden="1">
      <c r="A579" s="45" t="s">
        <v>8744</v>
      </c>
      <c r="B579" s="76"/>
      <c r="C579" s="496" t="s">
        <v>9340</v>
      </c>
      <c r="D579" s="39" t="s">
        <v>9340</v>
      </c>
      <c r="E579" s="496">
        <f>VLOOKUP(F579,[13]abbr_btch2lot2!A:B,2,FALSE)</f>
        <v>385</v>
      </c>
      <c r="F579" s="39" t="s">
        <v>9341</v>
      </c>
      <c r="G579" s="76" t="s">
        <v>2215</v>
      </c>
      <c r="H579" s="76" t="s">
        <v>2228</v>
      </c>
      <c r="I579" s="76">
        <v>3</v>
      </c>
      <c r="J579" s="39"/>
      <c r="K579" s="76" t="s">
        <v>2195</v>
      </c>
      <c r="L579" s="76">
        <v>210</v>
      </c>
      <c r="M579" s="45" t="s">
        <v>8745</v>
      </c>
      <c r="N579" s="76" t="s">
        <v>9342</v>
      </c>
    </row>
    <row r="580" spans="1:14" hidden="1">
      <c r="A580" s="45" t="s">
        <v>8744</v>
      </c>
      <c r="B580" s="76"/>
      <c r="C580" s="496" t="s">
        <v>9343</v>
      </c>
      <c r="D580" s="39" t="s">
        <v>9343</v>
      </c>
      <c r="E580" s="496">
        <f>VLOOKUP(F580,[13]abbr_btch2lot2!A:B,2,FALSE)</f>
        <v>386</v>
      </c>
      <c r="F580" s="39" t="s">
        <v>9344</v>
      </c>
      <c r="G580" s="76" t="s">
        <v>2215</v>
      </c>
      <c r="H580" s="76" t="s">
        <v>2231</v>
      </c>
      <c r="I580" s="76" t="s">
        <v>9140</v>
      </c>
      <c r="J580" s="39"/>
      <c r="K580" s="76" t="s">
        <v>2195</v>
      </c>
      <c r="L580" s="76">
        <v>211</v>
      </c>
      <c r="M580" s="45" t="s">
        <v>8745</v>
      </c>
      <c r="N580" s="76" t="s">
        <v>9345</v>
      </c>
    </row>
    <row r="581" spans="1:14" hidden="1">
      <c r="A581" s="45" t="s">
        <v>8744</v>
      </c>
      <c r="B581" s="76"/>
      <c r="C581" s="496" t="s">
        <v>9346</v>
      </c>
      <c r="D581" s="39" t="s">
        <v>9346</v>
      </c>
      <c r="E581" s="496">
        <f>VLOOKUP(F581,[13]abbr_btch2lot2!A:B,2,FALSE)</f>
        <v>387</v>
      </c>
      <c r="F581" s="39" t="s">
        <v>9347</v>
      </c>
      <c r="G581" s="76" t="s">
        <v>2215</v>
      </c>
      <c r="H581" s="76" t="s">
        <v>2228</v>
      </c>
      <c r="I581" s="76">
        <v>5</v>
      </c>
      <c r="J581" s="39"/>
      <c r="K581" s="76" t="s">
        <v>2195</v>
      </c>
      <c r="L581" s="76">
        <v>212</v>
      </c>
      <c r="M581" s="45" t="s">
        <v>8745</v>
      </c>
      <c r="N581" s="76" t="s">
        <v>9348</v>
      </c>
    </row>
    <row r="582" spans="1:14" hidden="1">
      <c r="A582" s="45" t="s">
        <v>8744</v>
      </c>
      <c r="B582" s="76"/>
      <c r="C582" s="496" t="s">
        <v>9349</v>
      </c>
      <c r="D582" s="39" t="s">
        <v>9349</v>
      </c>
      <c r="E582" s="496">
        <f>VLOOKUP(F582,[13]abbr_btch2lot2!A:B,2,FALSE)</f>
        <v>388</v>
      </c>
      <c r="F582" s="39" t="s">
        <v>9350</v>
      </c>
      <c r="G582" s="76" t="s">
        <v>2215</v>
      </c>
      <c r="H582" s="76" t="s">
        <v>2228</v>
      </c>
      <c r="I582" s="76">
        <v>1</v>
      </c>
      <c r="J582" s="39"/>
      <c r="K582" s="76" t="s">
        <v>2195</v>
      </c>
      <c r="L582" s="76">
        <v>213</v>
      </c>
      <c r="M582" s="45" t="s">
        <v>8745</v>
      </c>
      <c r="N582" s="76" t="s">
        <v>9351</v>
      </c>
    </row>
    <row r="583" spans="1:14" hidden="1">
      <c r="A583" s="45" t="s">
        <v>8744</v>
      </c>
      <c r="B583" s="76"/>
      <c r="C583" s="496" t="s">
        <v>9352</v>
      </c>
      <c r="D583" s="39" t="s">
        <v>9352</v>
      </c>
      <c r="E583" s="496">
        <f>VLOOKUP(F583,[13]abbr_btch2lot2!A:B,2,FALSE)</f>
        <v>389</v>
      </c>
      <c r="F583" s="39" t="s">
        <v>9353</v>
      </c>
      <c r="G583" s="76" t="s">
        <v>2215</v>
      </c>
      <c r="H583" s="76" t="s">
        <v>2228</v>
      </c>
      <c r="I583" s="76">
        <v>1</v>
      </c>
      <c r="J583" s="39"/>
      <c r="K583" s="76" t="s">
        <v>2195</v>
      </c>
      <c r="L583" s="76">
        <v>214</v>
      </c>
      <c r="M583" s="45" t="s">
        <v>8745</v>
      </c>
      <c r="N583" s="76" t="s">
        <v>9354</v>
      </c>
    </row>
    <row r="584" spans="1:14" hidden="1">
      <c r="A584" s="45" t="s">
        <v>8744</v>
      </c>
      <c r="B584" s="76"/>
      <c r="C584" s="496" t="s">
        <v>9355</v>
      </c>
      <c r="D584" s="39" t="s">
        <v>9355</v>
      </c>
      <c r="E584" s="496">
        <f>VLOOKUP(F584,[13]abbr_btch2lot2!A:B,2,FALSE)</f>
        <v>390</v>
      </c>
      <c r="F584" s="39" t="s">
        <v>9356</v>
      </c>
      <c r="G584" s="76" t="s">
        <v>2215</v>
      </c>
      <c r="H584" s="76" t="s">
        <v>2202</v>
      </c>
      <c r="I584" s="76">
        <v>2</v>
      </c>
      <c r="J584" s="39"/>
      <c r="K584" s="76" t="s">
        <v>2195</v>
      </c>
      <c r="L584" s="76">
        <v>215</v>
      </c>
      <c r="M584" s="45" t="s">
        <v>8745</v>
      </c>
      <c r="N584" s="76" t="s">
        <v>9357</v>
      </c>
    </row>
    <row r="585" spans="1:14" hidden="1">
      <c r="A585" s="45" t="s">
        <v>8744</v>
      </c>
      <c r="B585" s="76"/>
      <c r="C585" s="496" t="s">
        <v>9358</v>
      </c>
      <c r="D585" s="39" t="s">
        <v>9358</v>
      </c>
      <c r="E585" s="496">
        <f>VLOOKUP(F585,[13]abbr_btch2lot2!A:B,2,FALSE)</f>
        <v>391</v>
      </c>
      <c r="F585" s="39" t="s">
        <v>9359</v>
      </c>
      <c r="G585" s="76" t="s">
        <v>2215</v>
      </c>
      <c r="H585" s="76" t="s">
        <v>2231</v>
      </c>
      <c r="I585" s="76" t="s">
        <v>2368</v>
      </c>
      <c r="J585" s="39"/>
      <c r="K585" s="76" t="s">
        <v>2195</v>
      </c>
      <c r="L585" s="76">
        <v>216</v>
      </c>
      <c r="M585" s="45" t="s">
        <v>8745</v>
      </c>
      <c r="N585" s="76" t="s">
        <v>9360</v>
      </c>
    </row>
    <row r="586" spans="1:14" hidden="1">
      <c r="A586" s="45" t="s">
        <v>8744</v>
      </c>
      <c r="B586" s="76"/>
      <c r="C586" s="496" t="s">
        <v>9361</v>
      </c>
      <c r="D586" s="39" t="s">
        <v>9361</v>
      </c>
      <c r="E586" s="496">
        <f>VLOOKUP(F586,[13]abbr_btch2lot2!A:B,2,FALSE)</f>
        <v>392</v>
      </c>
      <c r="F586" s="39" t="s">
        <v>9362</v>
      </c>
      <c r="G586" s="76" t="s">
        <v>2215</v>
      </c>
      <c r="H586" s="76" t="s">
        <v>2228</v>
      </c>
      <c r="I586" s="76">
        <v>3</v>
      </c>
      <c r="J586" s="39"/>
      <c r="K586" s="76" t="s">
        <v>2195</v>
      </c>
      <c r="L586" s="76">
        <v>217</v>
      </c>
      <c r="M586" s="45" t="s">
        <v>8745</v>
      </c>
      <c r="N586" s="76" t="s">
        <v>9363</v>
      </c>
    </row>
    <row r="587" spans="1:14" hidden="1">
      <c r="A587" s="45" t="s">
        <v>8744</v>
      </c>
      <c r="B587" s="76"/>
      <c r="C587" s="496" t="s">
        <v>9364</v>
      </c>
      <c r="D587" s="39" t="s">
        <v>9364</v>
      </c>
      <c r="E587" s="496">
        <f>VLOOKUP(F587,[13]abbr_btch2lot2!A:B,2,FALSE)</f>
        <v>393</v>
      </c>
      <c r="F587" s="39" t="s">
        <v>9365</v>
      </c>
      <c r="G587" s="76" t="s">
        <v>2215</v>
      </c>
      <c r="H587" s="76" t="s">
        <v>2231</v>
      </c>
      <c r="I587" s="76" t="s">
        <v>9140</v>
      </c>
      <c r="J587" s="39"/>
      <c r="K587" s="76" t="s">
        <v>2195</v>
      </c>
      <c r="L587" s="76">
        <v>218</v>
      </c>
      <c r="M587" s="45" t="s">
        <v>8745</v>
      </c>
      <c r="N587" s="76" t="s">
        <v>9366</v>
      </c>
    </row>
    <row r="588" spans="1:14" hidden="1">
      <c r="A588" s="45" t="s">
        <v>8744</v>
      </c>
      <c r="B588" s="76"/>
      <c r="C588" s="496" t="s">
        <v>9367</v>
      </c>
      <c r="D588" s="39" t="s">
        <v>9367</v>
      </c>
      <c r="E588" s="496">
        <f>VLOOKUP(F588,[13]abbr_btch2lot2!A:B,2,FALSE)</f>
        <v>394</v>
      </c>
      <c r="F588" s="39" t="s">
        <v>9368</v>
      </c>
      <c r="G588" s="76" t="s">
        <v>2215</v>
      </c>
      <c r="H588" s="76" t="s">
        <v>2228</v>
      </c>
      <c r="I588" s="76">
        <v>5</v>
      </c>
      <c r="J588" s="39"/>
      <c r="K588" s="76" t="s">
        <v>2195</v>
      </c>
      <c r="L588" s="76">
        <v>219</v>
      </c>
      <c r="M588" s="45" t="s">
        <v>8745</v>
      </c>
      <c r="N588" s="76" t="s">
        <v>9369</v>
      </c>
    </row>
    <row r="589" spans="1:14" hidden="1">
      <c r="A589" s="45" t="s">
        <v>8744</v>
      </c>
      <c r="B589" s="76"/>
      <c r="C589" s="496" t="s">
        <v>9370</v>
      </c>
      <c r="D589" s="39" t="s">
        <v>9370</v>
      </c>
      <c r="E589" s="496">
        <f>VLOOKUP(F589,[13]abbr_btch2lot2!A:B,2,FALSE)</f>
        <v>395</v>
      </c>
      <c r="F589" s="39" t="s">
        <v>9371</v>
      </c>
      <c r="G589" s="76" t="s">
        <v>2215</v>
      </c>
      <c r="H589" s="76" t="s">
        <v>2228</v>
      </c>
      <c r="I589" s="76">
        <v>1</v>
      </c>
      <c r="J589" s="39"/>
      <c r="K589" s="76" t="s">
        <v>2195</v>
      </c>
      <c r="L589" s="76">
        <v>220</v>
      </c>
      <c r="M589" s="45" t="s">
        <v>8745</v>
      </c>
      <c r="N589" s="76" t="s">
        <v>9372</v>
      </c>
    </row>
    <row r="590" spans="1:14" hidden="1">
      <c r="A590" s="45" t="s">
        <v>8744</v>
      </c>
      <c r="B590" s="76"/>
      <c r="C590" s="496" t="s">
        <v>9373</v>
      </c>
      <c r="D590" s="39" t="s">
        <v>9373</v>
      </c>
      <c r="E590" s="496">
        <f>VLOOKUP(F590,[13]abbr_btch2lot2!A:B,2,FALSE)</f>
        <v>396</v>
      </c>
      <c r="F590" s="39" t="s">
        <v>9374</v>
      </c>
      <c r="G590" s="76" t="s">
        <v>2215</v>
      </c>
      <c r="H590" s="76" t="s">
        <v>2228</v>
      </c>
      <c r="I590" s="76">
        <v>1</v>
      </c>
      <c r="J590" s="39"/>
      <c r="K590" s="76" t="s">
        <v>2195</v>
      </c>
      <c r="L590" s="76">
        <v>221</v>
      </c>
      <c r="M590" s="45" t="s">
        <v>8745</v>
      </c>
      <c r="N590" s="76" t="s">
        <v>9375</v>
      </c>
    </row>
    <row r="591" spans="1:14" hidden="1">
      <c r="A591" s="45" t="s">
        <v>8744</v>
      </c>
      <c r="B591" s="76"/>
      <c r="C591" s="496" t="s">
        <v>9376</v>
      </c>
      <c r="D591" s="39" t="s">
        <v>9376</v>
      </c>
      <c r="E591" s="496">
        <f>VLOOKUP(F591,[13]abbr_btch2lot2!A:B,2,FALSE)</f>
        <v>397</v>
      </c>
      <c r="F591" s="39" t="s">
        <v>9377</v>
      </c>
      <c r="G591" s="76" t="s">
        <v>2215</v>
      </c>
      <c r="H591" s="76" t="s">
        <v>2202</v>
      </c>
      <c r="I591" s="76">
        <v>2</v>
      </c>
      <c r="J591" s="39"/>
      <c r="K591" s="76" t="s">
        <v>2195</v>
      </c>
      <c r="L591" s="76">
        <v>222</v>
      </c>
      <c r="M591" s="45" t="s">
        <v>8745</v>
      </c>
      <c r="N591" s="76" t="s">
        <v>9378</v>
      </c>
    </row>
    <row r="592" spans="1:14" hidden="1">
      <c r="A592" s="45" t="s">
        <v>8744</v>
      </c>
      <c r="B592" s="76"/>
      <c r="C592" s="496" t="s">
        <v>9379</v>
      </c>
      <c r="D592" s="39" t="s">
        <v>9379</v>
      </c>
      <c r="E592" s="496">
        <f>VLOOKUP(F592,[13]abbr_btch2lot2!A:B,2,FALSE)</f>
        <v>398</v>
      </c>
      <c r="F592" s="39" t="s">
        <v>9380</v>
      </c>
      <c r="G592" s="76" t="s">
        <v>2215</v>
      </c>
      <c r="H592" s="76" t="s">
        <v>2231</v>
      </c>
      <c r="I592" s="76" t="s">
        <v>2368</v>
      </c>
      <c r="J592" s="39"/>
      <c r="K592" s="76" t="s">
        <v>2195</v>
      </c>
      <c r="L592" s="76">
        <v>223</v>
      </c>
      <c r="M592" s="45" t="s">
        <v>8745</v>
      </c>
      <c r="N592" s="76" t="s">
        <v>9381</v>
      </c>
    </row>
    <row r="593" spans="1:14" hidden="1">
      <c r="A593" s="45" t="s">
        <v>8744</v>
      </c>
      <c r="B593" s="76"/>
      <c r="C593" s="496" t="s">
        <v>9382</v>
      </c>
      <c r="D593" s="39" t="s">
        <v>9382</v>
      </c>
      <c r="E593" s="496">
        <f>VLOOKUP(F593,[13]abbr_btch2lot2!A:B,2,FALSE)</f>
        <v>399</v>
      </c>
      <c r="F593" s="39" t="s">
        <v>9383</v>
      </c>
      <c r="G593" s="76" t="s">
        <v>2215</v>
      </c>
      <c r="H593" s="76" t="s">
        <v>2228</v>
      </c>
      <c r="I593" s="76">
        <v>3</v>
      </c>
      <c r="J593" s="39"/>
      <c r="K593" s="76" t="s">
        <v>2195</v>
      </c>
      <c r="L593" s="76">
        <v>224</v>
      </c>
      <c r="M593" s="45" t="s">
        <v>8745</v>
      </c>
      <c r="N593" s="76" t="s">
        <v>9384</v>
      </c>
    </row>
    <row r="594" spans="1:14" hidden="1">
      <c r="A594" s="45" t="s">
        <v>8744</v>
      </c>
      <c r="B594" s="76"/>
      <c r="C594" s="496" t="s">
        <v>9385</v>
      </c>
      <c r="D594" s="39" t="s">
        <v>9385</v>
      </c>
      <c r="E594" s="496">
        <f>VLOOKUP(F594,[13]abbr_btch2lot2!A:B,2,FALSE)</f>
        <v>400</v>
      </c>
      <c r="F594" s="39" t="s">
        <v>9386</v>
      </c>
      <c r="G594" s="76" t="s">
        <v>2215</v>
      </c>
      <c r="H594" s="76" t="s">
        <v>2231</v>
      </c>
      <c r="I594" s="76" t="s">
        <v>9140</v>
      </c>
      <c r="J594" s="39"/>
      <c r="K594" s="76" t="s">
        <v>2195</v>
      </c>
      <c r="L594" s="76">
        <v>225</v>
      </c>
      <c r="M594" s="45" t="s">
        <v>8745</v>
      </c>
      <c r="N594" s="76" t="s">
        <v>9387</v>
      </c>
    </row>
    <row r="595" spans="1:14" hidden="1">
      <c r="A595" s="45" t="s">
        <v>8744</v>
      </c>
      <c r="B595" s="76"/>
      <c r="C595" s="496" t="s">
        <v>9388</v>
      </c>
      <c r="D595" s="39" t="s">
        <v>9388</v>
      </c>
      <c r="E595" s="496">
        <f>VLOOKUP(F595,[13]abbr_btch2lot2!A:B,2,FALSE)</f>
        <v>401</v>
      </c>
      <c r="F595" s="39" t="s">
        <v>9389</v>
      </c>
      <c r="G595" s="76" t="s">
        <v>2215</v>
      </c>
      <c r="H595" s="76" t="s">
        <v>2228</v>
      </c>
      <c r="I595" s="76">
        <v>5</v>
      </c>
      <c r="J595" s="39"/>
      <c r="K595" s="76" t="s">
        <v>2195</v>
      </c>
      <c r="L595" s="76">
        <v>226</v>
      </c>
      <c r="M595" s="45" t="s">
        <v>8745</v>
      </c>
      <c r="N595" s="76" t="s">
        <v>9390</v>
      </c>
    </row>
    <row r="596" spans="1:14" hidden="1">
      <c r="A596" s="45" t="s">
        <v>8744</v>
      </c>
      <c r="B596" s="76"/>
      <c r="C596" s="496" t="s">
        <v>9391</v>
      </c>
      <c r="D596" s="39" t="s">
        <v>9391</v>
      </c>
      <c r="E596" s="496">
        <f>VLOOKUP(F596,[13]abbr_btch2lot2!A:B,2,FALSE)</f>
        <v>402</v>
      </c>
      <c r="F596" s="39" t="s">
        <v>9392</v>
      </c>
      <c r="G596" s="76" t="s">
        <v>2215</v>
      </c>
      <c r="H596" s="76" t="s">
        <v>2228</v>
      </c>
      <c r="I596" s="76">
        <v>1</v>
      </c>
      <c r="J596" s="39"/>
      <c r="K596" s="76" t="s">
        <v>2195</v>
      </c>
      <c r="L596" s="76">
        <v>227</v>
      </c>
      <c r="M596" s="45" t="s">
        <v>8745</v>
      </c>
      <c r="N596" s="76" t="s">
        <v>9393</v>
      </c>
    </row>
    <row r="597" spans="1:14" hidden="1">
      <c r="A597" s="45" t="s">
        <v>8744</v>
      </c>
      <c r="B597" s="76"/>
      <c r="C597" s="496" t="s">
        <v>9394</v>
      </c>
      <c r="D597" s="39" t="s">
        <v>9394</v>
      </c>
      <c r="E597" s="496">
        <f>VLOOKUP(F597,[13]abbr_btch2lot2!A:B,2,FALSE)</f>
        <v>403</v>
      </c>
      <c r="F597" s="39" t="s">
        <v>9395</v>
      </c>
      <c r="G597" s="76" t="s">
        <v>2215</v>
      </c>
      <c r="H597" s="76" t="s">
        <v>2228</v>
      </c>
      <c r="I597" s="76">
        <v>1</v>
      </c>
      <c r="J597" s="39"/>
      <c r="K597" s="76" t="s">
        <v>2195</v>
      </c>
      <c r="L597" s="76">
        <v>228</v>
      </c>
      <c r="M597" s="45" t="s">
        <v>8745</v>
      </c>
      <c r="N597" s="76" t="s">
        <v>9396</v>
      </c>
    </row>
    <row r="598" spans="1:14" hidden="1">
      <c r="A598" s="45" t="s">
        <v>8744</v>
      </c>
      <c r="B598" s="76"/>
      <c r="C598" s="496" t="s">
        <v>9397</v>
      </c>
      <c r="D598" s="39" t="s">
        <v>9397</v>
      </c>
      <c r="E598" s="496">
        <f>VLOOKUP(F598,[13]abbr_btch2lot2!A:B,2,FALSE)</f>
        <v>404</v>
      </c>
      <c r="F598" s="39" t="s">
        <v>9398</v>
      </c>
      <c r="G598" s="76" t="s">
        <v>2215</v>
      </c>
      <c r="H598" s="76" t="s">
        <v>2202</v>
      </c>
      <c r="I598" s="76">
        <v>2</v>
      </c>
      <c r="J598" s="39"/>
      <c r="K598" s="76" t="s">
        <v>2195</v>
      </c>
      <c r="L598" s="76">
        <v>229</v>
      </c>
      <c r="M598" s="45" t="s">
        <v>8745</v>
      </c>
      <c r="N598" s="76" t="s">
        <v>9399</v>
      </c>
    </row>
    <row r="599" spans="1:14" hidden="1">
      <c r="A599" s="45" t="s">
        <v>8744</v>
      </c>
      <c r="B599" s="76"/>
      <c r="C599" s="496" t="s">
        <v>9400</v>
      </c>
      <c r="D599" s="39" t="s">
        <v>9400</v>
      </c>
      <c r="E599" s="496">
        <f>VLOOKUP(F599,[13]abbr_btch2lot2!A:B,2,FALSE)</f>
        <v>405</v>
      </c>
      <c r="F599" s="39" t="s">
        <v>9401</v>
      </c>
      <c r="G599" s="76" t="s">
        <v>2215</v>
      </c>
      <c r="H599" s="76" t="s">
        <v>2231</v>
      </c>
      <c r="I599" s="76" t="s">
        <v>2368</v>
      </c>
      <c r="J599" s="39"/>
      <c r="K599" s="76" t="s">
        <v>2195</v>
      </c>
      <c r="L599" s="76">
        <v>230</v>
      </c>
      <c r="M599" s="45" t="s">
        <v>8745</v>
      </c>
      <c r="N599" s="76" t="s">
        <v>9402</v>
      </c>
    </row>
    <row r="600" spans="1:14" hidden="1">
      <c r="A600" s="45" t="s">
        <v>8744</v>
      </c>
      <c r="B600" s="76"/>
      <c r="C600" s="496" t="s">
        <v>9403</v>
      </c>
      <c r="D600" s="39" t="s">
        <v>9403</v>
      </c>
      <c r="E600" s="496">
        <f>VLOOKUP(F600,[13]abbr_btch2lot2!A:B,2,FALSE)</f>
        <v>406</v>
      </c>
      <c r="F600" s="39" t="s">
        <v>9404</v>
      </c>
      <c r="G600" s="76" t="s">
        <v>2215</v>
      </c>
      <c r="H600" s="76" t="s">
        <v>2228</v>
      </c>
      <c r="I600" s="76">
        <v>3</v>
      </c>
      <c r="J600" s="39"/>
      <c r="K600" s="76" t="s">
        <v>2195</v>
      </c>
      <c r="L600" s="76">
        <v>231</v>
      </c>
      <c r="M600" s="45" t="s">
        <v>8745</v>
      </c>
      <c r="N600" s="76" t="s">
        <v>9405</v>
      </c>
    </row>
    <row r="601" spans="1:14" hidden="1">
      <c r="A601" s="45" t="s">
        <v>8744</v>
      </c>
      <c r="B601" s="76"/>
      <c r="C601" s="496" t="s">
        <v>9406</v>
      </c>
      <c r="D601" s="39" t="s">
        <v>9406</v>
      </c>
      <c r="E601" s="496">
        <f>VLOOKUP(F601,[13]abbr_btch2lot2!A:B,2,FALSE)</f>
        <v>407</v>
      </c>
      <c r="F601" s="39" t="s">
        <v>9407</v>
      </c>
      <c r="G601" s="76" t="s">
        <v>2215</v>
      </c>
      <c r="H601" s="76" t="s">
        <v>2231</v>
      </c>
      <c r="I601" s="76" t="s">
        <v>9140</v>
      </c>
      <c r="J601" s="39"/>
      <c r="K601" s="76" t="s">
        <v>2195</v>
      </c>
      <c r="L601" s="76">
        <v>232</v>
      </c>
      <c r="M601" s="45" t="s">
        <v>8745</v>
      </c>
      <c r="N601" s="76" t="s">
        <v>9408</v>
      </c>
    </row>
    <row r="602" spans="1:14" hidden="1">
      <c r="A602" s="45" t="s">
        <v>8744</v>
      </c>
      <c r="B602" s="76"/>
      <c r="C602" s="496" t="s">
        <v>9409</v>
      </c>
      <c r="D602" s="39" t="s">
        <v>9409</v>
      </c>
      <c r="E602" s="496">
        <f>VLOOKUP(F602,[13]abbr_btch2lot2!A:B,2,FALSE)</f>
        <v>408</v>
      </c>
      <c r="F602" s="39" t="s">
        <v>9410</v>
      </c>
      <c r="G602" s="76" t="s">
        <v>2215</v>
      </c>
      <c r="H602" s="76" t="s">
        <v>2228</v>
      </c>
      <c r="I602" s="76">
        <v>5</v>
      </c>
      <c r="J602" s="39"/>
      <c r="K602" s="76" t="s">
        <v>2195</v>
      </c>
      <c r="L602" s="76">
        <v>233</v>
      </c>
      <c r="M602" s="45" t="s">
        <v>8745</v>
      </c>
      <c r="N602" s="76" t="s">
        <v>9411</v>
      </c>
    </row>
    <row r="603" spans="1:14" hidden="1">
      <c r="A603" s="45" t="s">
        <v>8744</v>
      </c>
      <c r="B603" s="76"/>
      <c r="C603" s="496" t="s">
        <v>9412</v>
      </c>
      <c r="D603" s="39" t="s">
        <v>9412</v>
      </c>
      <c r="E603" s="496">
        <f>VLOOKUP(F603,[13]abbr_btch2lot2!A:B,2,FALSE)</f>
        <v>409</v>
      </c>
      <c r="F603" s="39" t="s">
        <v>9413</v>
      </c>
      <c r="G603" s="76" t="s">
        <v>2215</v>
      </c>
      <c r="H603" s="76" t="s">
        <v>2228</v>
      </c>
      <c r="I603" s="76">
        <v>1</v>
      </c>
      <c r="J603" s="39"/>
      <c r="K603" s="76" t="s">
        <v>2195</v>
      </c>
      <c r="L603" s="76">
        <v>234</v>
      </c>
      <c r="M603" s="45" t="s">
        <v>8745</v>
      </c>
      <c r="N603" s="76" t="s">
        <v>9414</v>
      </c>
    </row>
    <row r="604" spans="1:14" hidden="1">
      <c r="A604" s="45" t="s">
        <v>8744</v>
      </c>
      <c r="B604" s="76"/>
      <c r="C604" s="496" t="s">
        <v>9415</v>
      </c>
      <c r="D604" s="39" t="s">
        <v>9415</v>
      </c>
      <c r="E604" s="496">
        <f>VLOOKUP(F604,[13]abbr_btch2lot2!A:B,2,FALSE)</f>
        <v>410</v>
      </c>
      <c r="F604" s="39" t="s">
        <v>9416</v>
      </c>
      <c r="G604" s="76" t="s">
        <v>2215</v>
      </c>
      <c r="H604" s="76" t="s">
        <v>2228</v>
      </c>
      <c r="I604" s="76">
        <v>1</v>
      </c>
      <c r="J604" s="39"/>
      <c r="K604" s="76" t="s">
        <v>2195</v>
      </c>
      <c r="L604" s="76">
        <v>235</v>
      </c>
      <c r="M604" s="45" t="s">
        <v>8745</v>
      </c>
      <c r="N604" s="76" t="s">
        <v>9417</v>
      </c>
    </row>
    <row r="605" spans="1:14" hidden="1">
      <c r="A605" s="45" t="s">
        <v>8744</v>
      </c>
      <c r="B605" s="76"/>
      <c r="C605" s="496" t="s">
        <v>9418</v>
      </c>
      <c r="D605" s="39" t="s">
        <v>9418</v>
      </c>
      <c r="E605" s="496">
        <f>VLOOKUP(F605,[13]abbr_btch2lot2!A:B,2,FALSE)</f>
        <v>411</v>
      </c>
      <c r="F605" s="39" t="s">
        <v>9419</v>
      </c>
      <c r="G605" s="76" t="s">
        <v>2215</v>
      </c>
      <c r="H605" s="76" t="s">
        <v>2202</v>
      </c>
      <c r="I605" s="76">
        <v>2</v>
      </c>
      <c r="J605" s="39"/>
      <c r="K605" s="76" t="s">
        <v>2195</v>
      </c>
      <c r="L605" s="76">
        <v>236</v>
      </c>
      <c r="M605" s="45" t="s">
        <v>8745</v>
      </c>
      <c r="N605" s="76" t="s">
        <v>9420</v>
      </c>
    </row>
    <row r="606" spans="1:14" hidden="1">
      <c r="A606" s="45" t="s">
        <v>8744</v>
      </c>
      <c r="B606" s="76"/>
      <c r="C606" s="496" t="s">
        <v>9421</v>
      </c>
      <c r="D606" s="39" t="s">
        <v>9421</v>
      </c>
      <c r="E606" s="496">
        <f>VLOOKUP(F606,[13]abbr_btch2lot2!A:B,2,FALSE)</f>
        <v>412</v>
      </c>
      <c r="F606" s="39" t="s">
        <v>9422</v>
      </c>
      <c r="G606" s="76" t="s">
        <v>2215</v>
      </c>
      <c r="H606" s="76" t="s">
        <v>2231</v>
      </c>
      <c r="I606" s="76" t="s">
        <v>2368</v>
      </c>
      <c r="J606" s="39"/>
      <c r="K606" s="76" t="s">
        <v>2195</v>
      </c>
      <c r="L606" s="76">
        <v>237</v>
      </c>
      <c r="M606" s="45" t="s">
        <v>8745</v>
      </c>
      <c r="N606" s="76" t="s">
        <v>9423</v>
      </c>
    </row>
    <row r="607" spans="1:14" hidden="1">
      <c r="A607" s="45" t="s">
        <v>8744</v>
      </c>
      <c r="B607" s="76"/>
      <c r="C607" s="496" t="s">
        <v>9424</v>
      </c>
      <c r="D607" s="39" t="s">
        <v>9424</v>
      </c>
      <c r="E607" s="496">
        <f>VLOOKUP(F607,[13]abbr_btch2lot2!A:B,2,FALSE)</f>
        <v>413</v>
      </c>
      <c r="F607" s="39" t="s">
        <v>9425</v>
      </c>
      <c r="G607" s="76" t="s">
        <v>2215</v>
      </c>
      <c r="H607" s="76" t="s">
        <v>2228</v>
      </c>
      <c r="I607" s="76">
        <v>3</v>
      </c>
      <c r="J607" s="39"/>
      <c r="K607" s="76" t="s">
        <v>2195</v>
      </c>
      <c r="L607" s="76">
        <v>238</v>
      </c>
      <c r="M607" s="45" t="s">
        <v>8745</v>
      </c>
      <c r="N607" s="76" t="s">
        <v>9426</v>
      </c>
    </row>
    <row r="608" spans="1:14" hidden="1">
      <c r="A608" s="45" t="s">
        <v>8744</v>
      </c>
      <c r="B608" s="76"/>
      <c r="C608" s="496" t="s">
        <v>9427</v>
      </c>
      <c r="D608" s="39" t="s">
        <v>9427</v>
      </c>
      <c r="E608" s="496">
        <f>VLOOKUP(F608,[13]abbr_btch2lot2!A:B,2,FALSE)</f>
        <v>414</v>
      </c>
      <c r="F608" s="39" t="s">
        <v>9428</v>
      </c>
      <c r="G608" s="76" t="s">
        <v>2215</v>
      </c>
      <c r="H608" s="76" t="s">
        <v>2231</v>
      </c>
      <c r="I608" s="76" t="s">
        <v>9140</v>
      </c>
      <c r="J608" s="39"/>
      <c r="K608" s="76" t="s">
        <v>2195</v>
      </c>
      <c r="L608" s="76">
        <v>239</v>
      </c>
      <c r="M608" s="45" t="s">
        <v>8745</v>
      </c>
      <c r="N608" s="76" t="s">
        <v>9429</v>
      </c>
    </row>
    <row r="609" spans="1:14" hidden="1">
      <c r="A609" s="45" t="s">
        <v>8744</v>
      </c>
      <c r="B609" s="76"/>
      <c r="C609" s="496" t="s">
        <v>9430</v>
      </c>
      <c r="D609" s="39" t="s">
        <v>9430</v>
      </c>
      <c r="E609" s="496">
        <f>VLOOKUP(F609,[13]abbr_btch2lot2!A:B,2,FALSE)</f>
        <v>415</v>
      </c>
      <c r="F609" s="39" t="s">
        <v>9431</v>
      </c>
      <c r="G609" s="76" t="s">
        <v>2215</v>
      </c>
      <c r="H609" s="76" t="s">
        <v>2228</v>
      </c>
      <c r="I609" s="76">
        <v>5</v>
      </c>
      <c r="J609" s="39"/>
      <c r="K609" s="76" t="s">
        <v>2195</v>
      </c>
      <c r="L609" s="76">
        <v>240</v>
      </c>
      <c r="M609" s="45" t="s">
        <v>8745</v>
      </c>
      <c r="N609" s="76" t="s">
        <v>9432</v>
      </c>
    </row>
    <row r="610" spans="1:14" hidden="1">
      <c r="A610" s="45" t="s">
        <v>8744</v>
      </c>
      <c r="B610" s="76"/>
      <c r="C610" s="496" t="s">
        <v>9433</v>
      </c>
      <c r="D610" s="39" t="s">
        <v>9433</v>
      </c>
      <c r="E610" s="496">
        <f>VLOOKUP(F610,[13]abbr_btch2lot2!A:B,2,FALSE)</f>
        <v>416</v>
      </c>
      <c r="F610" s="39" t="s">
        <v>9434</v>
      </c>
      <c r="G610" s="76" t="s">
        <v>2215</v>
      </c>
      <c r="H610" s="76" t="s">
        <v>2228</v>
      </c>
      <c r="I610" s="76">
        <v>1</v>
      </c>
      <c r="J610" s="39"/>
      <c r="K610" s="76" t="s">
        <v>2195</v>
      </c>
      <c r="L610" s="76">
        <v>241</v>
      </c>
      <c r="M610" s="45" t="s">
        <v>8745</v>
      </c>
      <c r="N610" s="76" t="s">
        <v>9435</v>
      </c>
    </row>
    <row r="611" spans="1:14" hidden="1">
      <c r="A611" s="45" t="s">
        <v>8744</v>
      </c>
      <c r="B611" s="76"/>
      <c r="C611" s="496" t="s">
        <v>9436</v>
      </c>
      <c r="D611" s="39" t="s">
        <v>9436</v>
      </c>
      <c r="E611" s="496">
        <f>VLOOKUP(F611,[13]abbr_btch2lot2!A:B,2,FALSE)</f>
        <v>417</v>
      </c>
      <c r="F611" s="39" t="s">
        <v>9437</v>
      </c>
      <c r="G611" s="76" t="s">
        <v>2215</v>
      </c>
      <c r="H611" s="76" t="s">
        <v>2228</v>
      </c>
      <c r="I611" s="76">
        <v>1</v>
      </c>
      <c r="J611" s="39"/>
      <c r="K611" s="76" t="s">
        <v>2195</v>
      </c>
      <c r="L611" s="76">
        <v>242</v>
      </c>
      <c r="M611" s="45" t="s">
        <v>8745</v>
      </c>
      <c r="N611" s="76" t="s">
        <v>9438</v>
      </c>
    </row>
    <row r="612" spans="1:14" hidden="1">
      <c r="A612" s="45" t="s">
        <v>8744</v>
      </c>
      <c r="B612" s="76"/>
      <c r="C612" s="496" t="s">
        <v>9439</v>
      </c>
      <c r="D612" s="39" t="s">
        <v>9439</v>
      </c>
      <c r="E612" s="496">
        <f>VLOOKUP(F612,[13]abbr_btch2lot2!A:B,2,FALSE)</f>
        <v>418</v>
      </c>
      <c r="F612" s="39" t="s">
        <v>9440</v>
      </c>
      <c r="G612" s="76" t="s">
        <v>2215</v>
      </c>
      <c r="H612" s="76" t="s">
        <v>2202</v>
      </c>
      <c r="I612" s="76">
        <v>2</v>
      </c>
      <c r="J612" s="39"/>
      <c r="K612" s="76" t="s">
        <v>2195</v>
      </c>
      <c r="L612" s="76">
        <v>243</v>
      </c>
      <c r="M612" s="45" t="s">
        <v>8745</v>
      </c>
      <c r="N612" s="76" t="s">
        <v>9441</v>
      </c>
    </row>
    <row r="613" spans="1:14" hidden="1">
      <c r="A613" s="45" t="s">
        <v>8744</v>
      </c>
      <c r="B613" s="76"/>
      <c r="C613" s="496" t="s">
        <v>9442</v>
      </c>
      <c r="D613" s="39" t="s">
        <v>9442</v>
      </c>
      <c r="E613" s="496">
        <f>VLOOKUP(F613,[13]abbr_btch2lot2!A:B,2,FALSE)</f>
        <v>419</v>
      </c>
      <c r="F613" s="39" t="s">
        <v>9443</v>
      </c>
      <c r="G613" s="76" t="s">
        <v>2215</v>
      </c>
      <c r="H613" s="76" t="s">
        <v>2228</v>
      </c>
      <c r="I613" s="76">
        <v>5</v>
      </c>
      <c r="J613" s="39"/>
      <c r="K613" s="76" t="s">
        <v>2195</v>
      </c>
      <c r="L613" s="76">
        <v>244</v>
      </c>
      <c r="M613" s="45" t="s">
        <v>8745</v>
      </c>
      <c r="N613" s="76" t="s">
        <v>9444</v>
      </c>
    </row>
    <row r="614" spans="1:14" hidden="1">
      <c r="A614" s="45" t="s">
        <v>8744</v>
      </c>
      <c r="B614" s="76"/>
      <c r="C614" s="496" t="s">
        <v>9445</v>
      </c>
      <c r="D614" s="39" t="s">
        <v>9445</v>
      </c>
      <c r="E614" s="496">
        <f>VLOOKUP(F614,[13]abbr_btch2lot2!A:B,2,FALSE)</f>
        <v>420</v>
      </c>
      <c r="F614" s="39" t="s">
        <v>9446</v>
      </c>
      <c r="G614" s="76" t="s">
        <v>2215</v>
      </c>
      <c r="H614" s="76" t="s">
        <v>2228</v>
      </c>
      <c r="I614" s="76">
        <v>5</v>
      </c>
      <c r="J614" s="39"/>
      <c r="K614" s="76" t="s">
        <v>2195</v>
      </c>
      <c r="L614" s="76">
        <v>245</v>
      </c>
      <c r="M614" s="45" t="s">
        <v>8745</v>
      </c>
      <c r="N614" s="76" t="s">
        <v>9447</v>
      </c>
    </row>
    <row r="615" spans="1:14" hidden="1">
      <c r="A615" s="45" t="s">
        <v>8744</v>
      </c>
      <c r="B615" s="76"/>
      <c r="C615" s="496" t="s">
        <v>9448</v>
      </c>
      <c r="D615" s="39" t="s">
        <v>9448</v>
      </c>
      <c r="E615" s="496">
        <f>VLOOKUP(F615,[13]abbr_btch2lot2!A:B,2,FALSE)</f>
        <v>421</v>
      </c>
      <c r="F615" s="39" t="s">
        <v>9449</v>
      </c>
      <c r="G615" s="76" t="s">
        <v>2215</v>
      </c>
      <c r="H615" s="76" t="s">
        <v>2228</v>
      </c>
      <c r="I615" s="76">
        <v>5</v>
      </c>
      <c r="J615" s="39"/>
      <c r="K615" s="76" t="s">
        <v>2195</v>
      </c>
      <c r="L615" s="76">
        <v>246</v>
      </c>
      <c r="M615" s="45" t="s">
        <v>8745</v>
      </c>
      <c r="N615" s="76" t="s">
        <v>9450</v>
      </c>
    </row>
    <row r="616" spans="1:14" hidden="1">
      <c r="A616" s="45" t="s">
        <v>8744</v>
      </c>
      <c r="B616" s="76"/>
      <c r="C616" s="496" t="s">
        <v>2014</v>
      </c>
      <c r="D616" s="39"/>
      <c r="E616" s="496" t="e">
        <f>VLOOKUP(F616,[13]abbr_btch2lot2!A:B,2,FALSE)</f>
        <v>#N/A</v>
      </c>
      <c r="F616" s="39"/>
      <c r="G616" s="76" t="s">
        <v>2215</v>
      </c>
      <c r="H616" s="76" t="s">
        <v>2202</v>
      </c>
      <c r="I616" s="76">
        <v>3</v>
      </c>
      <c r="J616" s="39"/>
      <c r="K616" s="76" t="s">
        <v>2195</v>
      </c>
      <c r="L616" s="76">
        <v>247</v>
      </c>
      <c r="M616" s="45" t="s">
        <v>8745</v>
      </c>
      <c r="N616" s="76" t="s">
        <v>9451</v>
      </c>
    </row>
    <row r="617" spans="1:14" hidden="1">
      <c r="A617" s="45" t="s">
        <v>8744</v>
      </c>
      <c r="B617" s="76"/>
      <c r="C617" s="496" t="s">
        <v>9452</v>
      </c>
      <c r="D617" s="39" t="s">
        <v>9452</v>
      </c>
      <c r="E617" s="496">
        <f>VLOOKUP(F617,[13]abbr_btch2lot2!A:B,2,FALSE)</f>
        <v>422</v>
      </c>
      <c r="F617" s="39" t="s">
        <v>9453</v>
      </c>
      <c r="G617" s="76" t="s">
        <v>2215</v>
      </c>
      <c r="H617" s="76" t="s">
        <v>2228</v>
      </c>
      <c r="I617" s="76">
        <v>5</v>
      </c>
      <c r="J617" s="39"/>
      <c r="K617" s="76" t="s">
        <v>2195</v>
      </c>
      <c r="L617" s="76">
        <v>248</v>
      </c>
      <c r="M617" s="45" t="s">
        <v>8745</v>
      </c>
      <c r="N617" s="76" t="s">
        <v>9454</v>
      </c>
    </row>
    <row r="618" spans="1:14" hidden="1">
      <c r="A618" s="45" t="s">
        <v>8744</v>
      </c>
      <c r="B618" s="76"/>
      <c r="C618" s="496" t="s">
        <v>9455</v>
      </c>
      <c r="D618" s="39" t="s">
        <v>9455</v>
      </c>
      <c r="E618" s="496">
        <f>VLOOKUP(F618,[13]abbr_btch2lot2!A:B,2,FALSE)</f>
        <v>423</v>
      </c>
      <c r="F618" s="39" t="s">
        <v>9456</v>
      </c>
      <c r="G618" s="76" t="s">
        <v>2215</v>
      </c>
      <c r="H618" s="76" t="s">
        <v>2231</v>
      </c>
      <c r="I618" s="76" t="s">
        <v>4482</v>
      </c>
      <c r="J618" s="39"/>
      <c r="K618" s="76" t="s">
        <v>2195</v>
      </c>
      <c r="L618" s="76">
        <v>249</v>
      </c>
      <c r="M618" s="45" t="s">
        <v>8745</v>
      </c>
      <c r="N618" s="76" t="s">
        <v>9457</v>
      </c>
    </row>
    <row r="619" spans="1:14" ht="29.1" hidden="1">
      <c r="A619" s="45" t="s">
        <v>8744</v>
      </c>
      <c r="B619" s="76"/>
      <c r="C619" s="496" t="s">
        <v>9458</v>
      </c>
      <c r="D619" s="39" t="s">
        <v>9458</v>
      </c>
      <c r="E619" s="496">
        <f>VLOOKUP(F619,[13]abbr_btch2lot2!A:B,2,FALSE)</f>
        <v>424</v>
      </c>
      <c r="F619" s="40" t="s">
        <v>9459</v>
      </c>
      <c r="G619" s="76" t="s">
        <v>2215</v>
      </c>
      <c r="H619" s="76" t="s">
        <v>2231</v>
      </c>
      <c r="I619" s="76" t="s">
        <v>2506</v>
      </c>
      <c r="J619" s="39"/>
      <c r="K619" s="76" t="s">
        <v>2195</v>
      </c>
      <c r="L619" s="76">
        <v>250</v>
      </c>
      <c r="M619" s="45" t="s">
        <v>8745</v>
      </c>
      <c r="N619" s="76" t="s">
        <v>9460</v>
      </c>
    </row>
    <row r="620" spans="1:14" ht="29.1" hidden="1">
      <c r="A620" s="45" t="s">
        <v>8744</v>
      </c>
      <c r="B620" s="76"/>
      <c r="C620" s="496" t="s">
        <v>9461</v>
      </c>
      <c r="D620" s="39" t="s">
        <v>9461</v>
      </c>
      <c r="E620" s="496">
        <f>VLOOKUP(F620,[13]abbr_btch2lot2!A:B,2,FALSE)</f>
        <v>425</v>
      </c>
      <c r="F620" s="40" t="s">
        <v>9462</v>
      </c>
      <c r="G620" s="76" t="s">
        <v>2215</v>
      </c>
      <c r="H620" s="76" t="s">
        <v>2455</v>
      </c>
      <c r="I620" s="76">
        <v>8</v>
      </c>
      <c r="J620" s="39"/>
      <c r="K620" s="76" t="s">
        <v>2195</v>
      </c>
      <c r="L620" s="76">
        <v>251</v>
      </c>
      <c r="M620" s="45" t="s">
        <v>8745</v>
      </c>
      <c r="N620" s="76" t="s">
        <v>9463</v>
      </c>
    </row>
    <row r="621" spans="1:14" ht="29.1" hidden="1">
      <c r="A621" s="45" t="s">
        <v>8744</v>
      </c>
      <c r="B621" s="76"/>
      <c r="C621" s="496" t="s">
        <v>9464</v>
      </c>
      <c r="D621" s="39" t="s">
        <v>9464</v>
      </c>
      <c r="E621" s="496">
        <f>VLOOKUP(F621,[13]abbr_btch2lot2!A:B,2,FALSE)</f>
        <v>426</v>
      </c>
      <c r="F621" s="40" t="s">
        <v>9465</v>
      </c>
      <c r="G621" s="76" t="s">
        <v>2215</v>
      </c>
      <c r="H621" s="76" t="s">
        <v>2455</v>
      </c>
      <c r="I621" s="76">
        <v>8</v>
      </c>
      <c r="J621" s="39"/>
      <c r="K621" s="76" t="s">
        <v>2195</v>
      </c>
      <c r="L621" s="76">
        <v>252</v>
      </c>
      <c r="M621" s="45" t="s">
        <v>8745</v>
      </c>
      <c r="N621" s="76" t="s">
        <v>9466</v>
      </c>
    </row>
    <row r="622" spans="1:14" ht="29.1" hidden="1">
      <c r="A622" s="45" t="s">
        <v>8744</v>
      </c>
      <c r="B622" s="76"/>
      <c r="C622" s="496"/>
      <c r="D622" s="39"/>
      <c r="E622" s="496">
        <f>VLOOKUP(F622,[13]abbr_btch2lot2!A:B,2,FALSE)</f>
        <v>427</v>
      </c>
      <c r="F622" s="40" t="s">
        <v>9467</v>
      </c>
      <c r="G622" s="76" t="s">
        <v>2215</v>
      </c>
      <c r="H622" s="76" t="s">
        <v>2228</v>
      </c>
      <c r="I622" s="76">
        <v>3</v>
      </c>
      <c r="J622" s="39"/>
      <c r="K622" s="76" t="s">
        <v>2195</v>
      </c>
      <c r="L622" s="76">
        <v>253</v>
      </c>
      <c r="M622" s="45" t="s">
        <v>8745</v>
      </c>
      <c r="N622" s="76" t="s">
        <v>9468</v>
      </c>
    </row>
    <row r="623" spans="1:14" ht="29.1" hidden="1">
      <c r="A623" s="45" t="s">
        <v>8744</v>
      </c>
      <c r="B623" s="76"/>
      <c r="C623" s="496"/>
      <c r="D623" s="39"/>
      <c r="E623" s="496">
        <f>VLOOKUP(F623,[13]abbr_btch2lot2!A:B,2,FALSE)</f>
        <v>428</v>
      </c>
      <c r="F623" s="40" t="s">
        <v>9469</v>
      </c>
      <c r="G623" s="76" t="s">
        <v>2215</v>
      </c>
      <c r="H623" s="76" t="s">
        <v>2231</v>
      </c>
      <c r="I623" s="76" t="s">
        <v>4482</v>
      </c>
      <c r="J623" s="39"/>
      <c r="K623" s="76" t="s">
        <v>2195</v>
      </c>
      <c r="L623" s="76">
        <v>254</v>
      </c>
      <c r="M623" s="45" t="s">
        <v>8745</v>
      </c>
      <c r="N623" s="76" t="s">
        <v>9470</v>
      </c>
    </row>
    <row r="624" spans="1:14" ht="29.1" hidden="1">
      <c r="A624" s="45" t="s">
        <v>8744</v>
      </c>
      <c r="B624" s="76"/>
      <c r="C624" s="496"/>
      <c r="D624" s="39"/>
      <c r="E624" s="496">
        <f>VLOOKUP(F624,[13]abbr_btch2lot2!A:B,2,FALSE)</f>
        <v>429</v>
      </c>
      <c r="F624" s="40" t="s">
        <v>9471</v>
      </c>
      <c r="G624" s="76" t="s">
        <v>2215</v>
      </c>
      <c r="H624" s="76" t="s">
        <v>2231</v>
      </c>
      <c r="I624" s="76" t="s">
        <v>2506</v>
      </c>
      <c r="J624" s="39"/>
      <c r="K624" s="76" t="s">
        <v>2195</v>
      </c>
      <c r="L624" s="76">
        <v>255</v>
      </c>
      <c r="M624" s="45" t="s">
        <v>8745</v>
      </c>
      <c r="N624" s="76" t="s">
        <v>9472</v>
      </c>
    </row>
    <row r="625" spans="1:14" ht="29.1" hidden="1">
      <c r="A625" s="45" t="s">
        <v>8744</v>
      </c>
      <c r="B625" s="76"/>
      <c r="C625" s="496"/>
      <c r="D625" s="39"/>
      <c r="E625" s="496">
        <f>VLOOKUP(F625,[13]abbr_btch2lot2!A:B,2,FALSE)</f>
        <v>430</v>
      </c>
      <c r="F625" s="40" t="s">
        <v>9473</v>
      </c>
      <c r="G625" s="76" t="s">
        <v>2215</v>
      </c>
      <c r="H625" s="76" t="s">
        <v>2455</v>
      </c>
      <c r="I625" s="76">
        <v>7</v>
      </c>
      <c r="J625" s="39"/>
      <c r="K625" s="76" t="s">
        <v>2195</v>
      </c>
      <c r="L625" s="76">
        <v>256</v>
      </c>
      <c r="M625" s="45" t="s">
        <v>8745</v>
      </c>
      <c r="N625" s="76" t="s">
        <v>9474</v>
      </c>
    </row>
    <row r="626" spans="1:14" ht="29.1" hidden="1">
      <c r="A626" s="45" t="s">
        <v>8744</v>
      </c>
      <c r="B626" s="76"/>
      <c r="C626" s="496"/>
      <c r="D626" s="39"/>
      <c r="E626" s="496">
        <f>VLOOKUP(F626,[13]abbr_btch2lot2!A:B,2,FALSE)</f>
        <v>431</v>
      </c>
      <c r="F626" s="40" t="s">
        <v>9475</v>
      </c>
      <c r="G626" s="76" t="s">
        <v>2215</v>
      </c>
      <c r="H626" s="76" t="s">
        <v>2455</v>
      </c>
      <c r="I626" s="76">
        <v>7</v>
      </c>
      <c r="J626" s="39"/>
      <c r="K626" s="76" t="s">
        <v>2195</v>
      </c>
      <c r="L626" s="76">
        <v>257</v>
      </c>
      <c r="M626" s="45" t="s">
        <v>8745</v>
      </c>
      <c r="N626" s="76" t="s">
        <v>9476</v>
      </c>
    </row>
    <row r="627" spans="1:14" ht="29.1" hidden="1">
      <c r="A627" s="45" t="s">
        <v>8744</v>
      </c>
      <c r="B627" s="76"/>
      <c r="C627" s="496"/>
      <c r="D627" s="39"/>
      <c r="E627" s="496">
        <f>VLOOKUP(F627,[13]abbr_btch2lot2!A:B,2,FALSE)</f>
        <v>432</v>
      </c>
      <c r="F627" s="40" t="s">
        <v>9477</v>
      </c>
      <c r="G627" s="76" t="s">
        <v>2215</v>
      </c>
      <c r="H627" s="76" t="s">
        <v>2202</v>
      </c>
      <c r="I627" s="76">
        <v>10</v>
      </c>
      <c r="J627" s="39"/>
      <c r="K627" s="76" t="s">
        <v>2195</v>
      </c>
      <c r="L627" s="76">
        <v>258</v>
      </c>
      <c r="M627" s="45" t="s">
        <v>8745</v>
      </c>
      <c r="N627" s="76" t="s">
        <v>9478</v>
      </c>
    </row>
    <row r="628" spans="1:14" hidden="1">
      <c r="A628" s="45" t="s">
        <v>8744</v>
      </c>
      <c r="B628" s="76"/>
      <c r="C628" s="496"/>
      <c r="D628" s="39"/>
      <c r="E628" s="496">
        <f>VLOOKUP(F628,[13]abbr_btch2lot2!A:B,2,FALSE)</f>
        <v>433</v>
      </c>
      <c r="F628" s="39" t="s">
        <v>9479</v>
      </c>
      <c r="G628" s="76" t="s">
        <v>2215</v>
      </c>
      <c r="H628" s="76" t="s">
        <v>2202</v>
      </c>
      <c r="I628" s="76">
        <v>10</v>
      </c>
      <c r="J628" s="39"/>
      <c r="K628" s="76" t="s">
        <v>2195</v>
      </c>
      <c r="L628" s="76">
        <v>259</v>
      </c>
      <c r="M628" s="45" t="s">
        <v>8745</v>
      </c>
      <c r="N628" s="76" t="s">
        <v>9480</v>
      </c>
    </row>
    <row r="629" spans="1:14" hidden="1">
      <c r="A629" s="45" t="s">
        <v>8744</v>
      </c>
      <c r="B629" s="76"/>
      <c r="C629" s="496" t="s">
        <v>9481</v>
      </c>
      <c r="D629" s="39" t="s">
        <v>9481</v>
      </c>
      <c r="E629" s="496">
        <f>VLOOKUP(F629,[13]abbr_btch2lot2!A:B,2,FALSE)</f>
        <v>434</v>
      </c>
      <c r="F629" s="39" t="s">
        <v>9482</v>
      </c>
      <c r="G629" s="76" t="s">
        <v>2215</v>
      </c>
      <c r="H629" s="76" t="s">
        <v>2202</v>
      </c>
      <c r="I629" s="76">
        <v>10</v>
      </c>
      <c r="J629" s="39"/>
      <c r="K629" s="76" t="s">
        <v>2195</v>
      </c>
      <c r="L629" s="76">
        <v>260</v>
      </c>
      <c r="M629" s="45" t="s">
        <v>8745</v>
      </c>
      <c r="N629" s="76" t="s">
        <v>9483</v>
      </c>
    </row>
    <row r="630" spans="1:14" hidden="1">
      <c r="A630" s="45" t="s">
        <v>8744</v>
      </c>
      <c r="B630" s="76"/>
      <c r="C630" s="496" t="s">
        <v>9484</v>
      </c>
      <c r="D630" s="39" t="s">
        <v>9484</v>
      </c>
      <c r="E630" s="496">
        <f>VLOOKUP(F630,[13]abbr_btch2lot2!A:B,2,FALSE)</f>
        <v>435</v>
      </c>
      <c r="F630" s="39" t="s">
        <v>9485</v>
      </c>
      <c r="G630" s="76" t="s">
        <v>2215</v>
      </c>
      <c r="H630" s="76" t="s">
        <v>2228</v>
      </c>
      <c r="I630" s="76">
        <v>1</v>
      </c>
      <c r="J630" s="39"/>
      <c r="K630" s="76" t="s">
        <v>2195</v>
      </c>
      <c r="L630" s="76">
        <v>261</v>
      </c>
      <c r="M630" s="45" t="s">
        <v>8745</v>
      </c>
      <c r="N630" s="76" t="s">
        <v>9486</v>
      </c>
    </row>
    <row r="631" spans="1:14" hidden="1">
      <c r="A631" s="45" t="s">
        <v>8744</v>
      </c>
      <c r="B631" s="76"/>
      <c r="C631" s="496" t="s">
        <v>9487</v>
      </c>
      <c r="D631" s="39" t="s">
        <v>9487</v>
      </c>
      <c r="E631" s="496">
        <f>VLOOKUP(F631,[13]abbr_btch2lot2!A:B,2,FALSE)</f>
        <v>436</v>
      </c>
      <c r="F631" s="39" t="s">
        <v>9488</v>
      </c>
      <c r="G631" s="76" t="s">
        <v>2215</v>
      </c>
      <c r="H631" s="76" t="s">
        <v>2202</v>
      </c>
      <c r="I631" s="76">
        <v>1</v>
      </c>
      <c r="J631" s="39"/>
      <c r="K631" s="76" t="s">
        <v>2195</v>
      </c>
      <c r="L631" s="76">
        <v>262</v>
      </c>
      <c r="M631" s="45" t="s">
        <v>8745</v>
      </c>
      <c r="N631" s="76" t="s">
        <v>9489</v>
      </c>
    </row>
    <row r="632" spans="1:14" hidden="1">
      <c r="A632" s="45" t="s">
        <v>8744</v>
      </c>
      <c r="B632" s="76"/>
      <c r="C632" s="496" t="s">
        <v>9490</v>
      </c>
      <c r="D632" s="39" t="s">
        <v>9490</v>
      </c>
      <c r="E632" s="496">
        <f>VLOOKUP(F632,[13]abbr_btch2lot2!A:B,2,FALSE)</f>
        <v>437</v>
      </c>
      <c r="F632" s="39" t="s">
        <v>9491</v>
      </c>
      <c r="G632" s="76" t="s">
        <v>2215</v>
      </c>
      <c r="H632" s="76" t="s">
        <v>2202</v>
      </c>
      <c r="I632" s="76">
        <v>2</v>
      </c>
      <c r="J632" s="39"/>
      <c r="K632" s="76" t="s">
        <v>2195</v>
      </c>
      <c r="L632" s="76">
        <v>263</v>
      </c>
      <c r="M632" s="45" t="s">
        <v>8745</v>
      </c>
      <c r="N632" s="76" t="s">
        <v>9492</v>
      </c>
    </row>
    <row r="633" spans="1:14" ht="29.1" hidden="1">
      <c r="A633" s="45" t="s">
        <v>8744</v>
      </c>
      <c r="B633" s="76"/>
      <c r="C633" s="496" t="s">
        <v>9493</v>
      </c>
      <c r="D633" s="39" t="s">
        <v>9493</v>
      </c>
      <c r="E633" s="496">
        <f>VLOOKUP(F633,[13]abbr_btch2lot2!A:B,2,FALSE)</f>
        <v>438</v>
      </c>
      <c r="F633" s="40" t="s">
        <v>9494</v>
      </c>
      <c r="G633" s="76" t="s">
        <v>2215</v>
      </c>
      <c r="H633" s="76" t="s">
        <v>2202</v>
      </c>
      <c r="I633" s="76">
        <v>1</v>
      </c>
      <c r="J633" s="39"/>
      <c r="K633" s="76" t="s">
        <v>2195</v>
      </c>
      <c r="L633" s="76">
        <v>264</v>
      </c>
      <c r="M633" s="45" t="s">
        <v>8745</v>
      </c>
      <c r="N633" s="76" t="s">
        <v>9495</v>
      </c>
    </row>
    <row r="634" spans="1:14" ht="29.1" hidden="1">
      <c r="A634" s="45" t="s">
        <v>8744</v>
      </c>
      <c r="B634" s="76"/>
      <c r="C634" s="496" t="s">
        <v>9493</v>
      </c>
      <c r="D634" s="39" t="s">
        <v>9493</v>
      </c>
      <c r="E634" s="496">
        <f>VLOOKUP(F634,[13]abbr_btch2lot2!A:B,2,FALSE)</f>
        <v>438</v>
      </c>
      <c r="F634" s="40" t="s">
        <v>9494</v>
      </c>
      <c r="G634" s="76" t="s">
        <v>2215</v>
      </c>
      <c r="H634" s="76" t="s">
        <v>2202</v>
      </c>
      <c r="I634" s="76">
        <v>1</v>
      </c>
      <c r="J634" s="39"/>
      <c r="K634" s="76" t="s">
        <v>2195</v>
      </c>
      <c r="L634" s="76">
        <v>265</v>
      </c>
      <c r="M634" s="45" t="s">
        <v>8745</v>
      </c>
      <c r="N634" s="76" t="s">
        <v>9496</v>
      </c>
    </row>
    <row r="635" spans="1:14" ht="29.1" hidden="1">
      <c r="A635" s="45" t="s">
        <v>8744</v>
      </c>
      <c r="B635" s="76"/>
      <c r="C635" s="496" t="s">
        <v>9497</v>
      </c>
      <c r="D635" s="39" t="s">
        <v>9497</v>
      </c>
      <c r="E635" s="496">
        <f>VLOOKUP(F635,[13]abbr_btch2lot2!A:B,2,FALSE)</f>
        <v>439</v>
      </c>
      <c r="F635" s="40" t="s">
        <v>9498</v>
      </c>
      <c r="G635" s="76" t="s">
        <v>2215</v>
      </c>
      <c r="H635" s="76" t="s">
        <v>2202</v>
      </c>
      <c r="I635" s="76">
        <v>1</v>
      </c>
      <c r="J635" s="39"/>
      <c r="K635" s="76" t="s">
        <v>2195</v>
      </c>
      <c r="L635" s="76">
        <v>266</v>
      </c>
      <c r="M635" s="45" t="s">
        <v>8745</v>
      </c>
      <c r="N635" s="76" t="s">
        <v>9499</v>
      </c>
    </row>
    <row r="636" spans="1:14" ht="29.1" hidden="1">
      <c r="A636" s="45" t="s">
        <v>8744</v>
      </c>
      <c r="B636" s="76"/>
      <c r="C636" s="496" t="s">
        <v>9500</v>
      </c>
      <c r="D636" s="39" t="s">
        <v>9500</v>
      </c>
      <c r="E636" s="496">
        <f>VLOOKUP(F636,[13]abbr_btch2lot2!A:B,2,FALSE)</f>
        <v>440</v>
      </c>
      <c r="F636" s="40" t="s">
        <v>9501</v>
      </c>
      <c r="G636" s="76" t="s">
        <v>2215</v>
      </c>
      <c r="H636" s="76" t="s">
        <v>2202</v>
      </c>
      <c r="I636" s="76">
        <v>3</v>
      </c>
      <c r="J636" s="39"/>
      <c r="K636" s="76" t="s">
        <v>2195</v>
      </c>
      <c r="L636" s="76">
        <v>267</v>
      </c>
      <c r="M636" s="45" t="s">
        <v>8745</v>
      </c>
      <c r="N636" s="76" t="s">
        <v>9502</v>
      </c>
    </row>
    <row r="637" spans="1:14" hidden="1">
      <c r="A637" s="45" t="s">
        <v>8744</v>
      </c>
      <c r="B637" s="76"/>
      <c r="C637" s="496" t="s">
        <v>9503</v>
      </c>
      <c r="D637" s="39" t="s">
        <v>9503</v>
      </c>
      <c r="E637" s="496">
        <f>VLOOKUP(F637,[13]abbr_btch2lot2!A:B,2,FALSE)</f>
        <v>441</v>
      </c>
      <c r="F637" s="39" t="s">
        <v>9504</v>
      </c>
      <c r="G637" s="76" t="s">
        <v>2215</v>
      </c>
      <c r="H637" s="76" t="s">
        <v>2202</v>
      </c>
      <c r="I637" s="76">
        <v>1</v>
      </c>
      <c r="J637" s="39"/>
      <c r="K637" s="76" t="s">
        <v>2195</v>
      </c>
      <c r="L637" s="76">
        <v>268</v>
      </c>
      <c r="M637" s="45" t="s">
        <v>8745</v>
      </c>
      <c r="N637" s="76" t="s">
        <v>9505</v>
      </c>
    </row>
    <row r="638" spans="1:14" hidden="1">
      <c r="A638" s="45" t="s">
        <v>8744</v>
      </c>
      <c r="B638" s="76"/>
      <c r="C638" s="496" t="s">
        <v>9506</v>
      </c>
      <c r="D638" s="39" t="s">
        <v>9506</v>
      </c>
      <c r="E638" s="496">
        <f>VLOOKUP(F638,[13]abbr_btch2lot2!A:B,2,FALSE)</f>
        <v>442</v>
      </c>
      <c r="F638" s="39" t="s">
        <v>9507</v>
      </c>
      <c r="G638" s="76" t="s">
        <v>2215</v>
      </c>
      <c r="H638" s="76" t="s">
        <v>2202</v>
      </c>
      <c r="I638" s="76">
        <v>2</v>
      </c>
      <c r="J638" s="39"/>
      <c r="K638" s="76" t="s">
        <v>2195</v>
      </c>
      <c r="L638" s="76">
        <v>269</v>
      </c>
      <c r="M638" s="45" t="s">
        <v>8745</v>
      </c>
      <c r="N638" s="76" t="s">
        <v>9508</v>
      </c>
    </row>
    <row r="639" spans="1:14" ht="29.1" hidden="1">
      <c r="A639" s="45" t="s">
        <v>8744</v>
      </c>
      <c r="B639" s="76"/>
      <c r="C639" s="496" t="s">
        <v>9509</v>
      </c>
      <c r="D639" s="39" t="s">
        <v>9509</v>
      </c>
      <c r="E639" s="496">
        <f>VLOOKUP(F639,[13]abbr_btch2lot2!A:B,2,FALSE)</f>
        <v>443</v>
      </c>
      <c r="F639" s="40" t="s">
        <v>9510</v>
      </c>
      <c r="G639" s="76" t="s">
        <v>2215</v>
      </c>
      <c r="H639" s="76" t="s">
        <v>2202</v>
      </c>
      <c r="I639" s="76">
        <v>1</v>
      </c>
      <c r="J639" s="39"/>
      <c r="K639" s="76" t="s">
        <v>2195</v>
      </c>
      <c r="L639" s="76">
        <v>270</v>
      </c>
      <c r="M639" s="45" t="s">
        <v>8745</v>
      </c>
      <c r="N639" s="76" t="s">
        <v>9511</v>
      </c>
    </row>
    <row r="640" spans="1:14" hidden="1">
      <c r="A640" s="45" t="s">
        <v>8744</v>
      </c>
      <c r="B640" s="76"/>
      <c r="C640" s="496" t="s">
        <v>9512</v>
      </c>
      <c r="D640" s="39" t="s">
        <v>9512</v>
      </c>
      <c r="E640" s="496">
        <f>VLOOKUP(F640,[13]abbr_btch2lot2!A:B,2,FALSE)</f>
        <v>444</v>
      </c>
      <c r="F640" s="39" t="s">
        <v>9513</v>
      </c>
      <c r="G640" s="76" t="s">
        <v>2215</v>
      </c>
      <c r="H640" s="76" t="s">
        <v>2202</v>
      </c>
      <c r="I640" s="76">
        <v>1</v>
      </c>
      <c r="J640" s="39"/>
      <c r="K640" s="76" t="s">
        <v>2195</v>
      </c>
      <c r="L640" s="76">
        <v>271</v>
      </c>
      <c r="M640" s="45" t="s">
        <v>8745</v>
      </c>
      <c r="N640" s="76" t="s">
        <v>9514</v>
      </c>
    </row>
    <row r="641" spans="1:14" hidden="1">
      <c r="A641" s="45" t="s">
        <v>8744</v>
      </c>
      <c r="B641" s="76"/>
      <c r="C641" s="496" t="s">
        <v>9515</v>
      </c>
      <c r="D641" s="39" t="s">
        <v>9515</v>
      </c>
      <c r="E641" s="496">
        <f>VLOOKUP(F641,[13]abbr_btch2lot2!A:B,2,FALSE)</f>
        <v>445</v>
      </c>
      <c r="F641" s="39" t="s">
        <v>9516</v>
      </c>
      <c r="G641" s="76" t="s">
        <v>2215</v>
      </c>
      <c r="H641" s="76" t="s">
        <v>2202</v>
      </c>
      <c r="I641" s="76">
        <v>1</v>
      </c>
      <c r="J641" s="39"/>
      <c r="K641" s="76" t="s">
        <v>2195</v>
      </c>
      <c r="L641" s="76">
        <v>272</v>
      </c>
      <c r="M641" s="45" t="s">
        <v>8745</v>
      </c>
      <c r="N641" s="76" t="s">
        <v>9517</v>
      </c>
    </row>
    <row r="642" spans="1:14" hidden="1">
      <c r="A642" s="45" t="s">
        <v>8744</v>
      </c>
      <c r="B642" s="76"/>
      <c r="C642" s="496" t="s">
        <v>9518</v>
      </c>
      <c r="D642" s="39" t="s">
        <v>9518</v>
      </c>
      <c r="E642" s="496">
        <f>VLOOKUP(F642,[13]abbr_btch2lot2!A:B,2,FALSE)</f>
        <v>446</v>
      </c>
      <c r="F642" s="71" t="s">
        <v>9519</v>
      </c>
      <c r="G642" s="76" t="s">
        <v>2215</v>
      </c>
      <c r="H642" s="76" t="s">
        <v>2202</v>
      </c>
      <c r="I642" s="76">
        <v>1</v>
      </c>
      <c r="J642" s="39"/>
      <c r="K642" s="76" t="s">
        <v>2195</v>
      </c>
      <c r="L642" s="76">
        <v>273</v>
      </c>
      <c r="M642" s="45" t="s">
        <v>8745</v>
      </c>
      <c r="N642" s="76" t="s">
        <v>9520</v>
      </c>
    </row>
    <row r="643" spans="1:14" hidden="1">
      <c r="A643" s="45" t="s">
        <v>8744</v>
      </c>
      <c r="B643" s="76"/>
      <c r="C643" s="496" t="s">
        <v>9521</v>
      </c>
      <c r="D643" s="39" t="s">
        <v>9521</v>
      </c>
      <c r="E643" s="496">
        <f>VLOOKUP(F643,[13]abbr_btch2lot2!A:B,2,FALSE)</f>
        <v>447</v>
      </c>
      <c r="F643" s="39" t="s">
        <v>9522</v>
      </c>
      <c r="G643" s="76" t="s">
        <v>2215</v>
      </c>
      <c r="H643" s="76" t="s">
        <v>2228</v>
      </c>
      <c r="I643" s="76">
        <v>1</v>
      </c>
      <c r="J643" s="39"/>
      <c r="K643" s="76" t="s">
        <v>2195</v>
      </c>
      <c r="L643" s="76">
        <v>274</v>
      </c>
      <c r="M643" s="45" t="s">
        <v>8745</v>
      </c>
      <c r="N643" s="76" t="s">
        <v>9523</v>
      </c>
    </row>
    <row r="644" spans="1:14" hidden="1">
      <c r="A644" s="45" t="s">
        <v>8744</v>
      </c>
      <c r="B644" s="76"/>
      <c r="C644" s="496" t="s">
        <v>9524</v>
      </c>
      <c r="D644" s="39" t="s">
        <v>9524</v>
      </c>
      <c r="E644" s="496">
        <f>VLOOKUP(F644,[13]abbr_btch2lot2!A:B,2,FALSE)</f>
        <v>448</v>
      </c>
      <c r="F644" s="39" t="s">
        <v>9525</v>
      </c>
      <c r="G644" s="76" t="s">
        <v>2215</v>
      </c>
      <c r="H644" s="76" t="s">
        <v>2202</v>
      </c>
      <c r="I644" s="76">
        <v>16</v>
      </c>
      <c r="J644" s="39"/>
      <c r="K644" s="76" t="s">
        <v>2195</v>
      </c>
      <c r="L644" s="76">
        <v>275</v>
      </c>
      <c r="M644" s="45" t="s">
        <v>8745</v>
      </c>
      <c r="N644" s="76" t="s">
        <v>9526</v>
      </c>
    </row>
    <row r="645" spans="1:14" hidden="1">
      <c r="A645" s="45" t="s">
        <v>8744</v>
      </c>
      <c r="B645" s="76"/>
      <c r="C645" s="496" t="s">
        <v>9527</v>
      </c>
      <c r="D645" s="39" t="s">
        <v>9527</v>
      </c>
      <c r="E645" s="496">
        <f>VLOOKUP(F645,[13]abbr_btch2lot2!A:B,2,FALSE)</f>
        <v>449</v>
      </c>
      <c r="F645" s="39" t="s">
        <v>9528</v>
      </c>
      <c r="G645" s="76" t="s">
        <v>2215</v>
      </c>
      <c r="H645" s="76" t="s">
        <v>2202</v>
      </c>
      <c r="I645" s="76">
        <v>5</v>
      </c>
      <c r="J645" s="39"/>
      <c r="K645" s="76" t="s">
        <v>2195</v>
      </c>
      <c r="L645" s="76">
        <v>276</v>
      </c>
      <c r="M645" s="45" t="s">
        <v>8745</v>
      </c>
      <c r="N645" s="76" t="s">
        <v>9529</v>
      </c>
    </row>
    <row r="646" spans="1:14" hidden="1">
      <c r="A646" s="45" t="s">
        <v>8744</v>
      </c>
      <c r="B646" s="76"/>
      <c r="C646" s="496" t="s">
        <v>9530</v>
      </c>
      <c r="D646" s="39" t="s">
        <v>9530</v>
      </c>
      <c r="E646" s="496">
        <f>VLOOKUP(F646,[13]abbr_btch2lot2!A:B,2,FALSE)</f>
        <v>450</v>
      </c>
      <c r="F646" s="39" t="s">
        <v>9531</v>
      </c>
      <c r="G646" s="76" t="s">
        <v>2215</v>
      </c>
      <c r="H646" s="76" t="s">
        <v>2231</v>
      </c>
      <c r="I646" s="76">
        <v>7</v>
      </c>
      <c r="J646" s="39"/>
      <c r="K646" s="76" t="s">
        <v>2195</v>
      </c>
      <c r="L646" s="76">
        <v>277</v>
      </c>
      <c r="M646" s="45" t="s">
        <v>8745</v>
      </c>
      <c r="N646" s="76" t="s">
        <v>9532</v>
      </c>
    </row>
    <row r="647" spans="1:14" hidden="1">
      <c r="A647" s="45" t="s">
        <v>8744</v>
      </c>
      <c r="B647" s="76"/>
      <c r="C647" s="496" t="s">
        <v>9533</v>
      </c>
      <c r="D647" s="39" t="s">
        <v>9533</v>
      </c>
      <c r="E647" s="496">
        <f>VLOOKUP(F647,[13]abbr_btch2lot2!A:B,2,FALSE)</f>
        <v>451</v>
      </c>
      <c r="F647" s="39" t="s">
        <v>9534</v>
      </c>
      <c r="G647" s="76" t="s">
        <v>2215</v>
      </c>
      <c r="H647" s="76" t="s">
        <v>2231</v>
      </c>
      <c r="I647" s="76" t="s">
        <v>2506</v>
      </c>
      <c r="J647" s="39"/>
      <c r="K647" s="76" t="s">
        <v>2195</v>
      </c>
      <c r="L647" s="76">
        <v>278</v>
      </c>
      <c r="M647" s="45" t="s">
        <v>8745</v>
      </c>
      <c r="N647" s="76" t="s">
        <v>9535</v>
      </c>
    </row>
    <row r="648" spans="1:14" hidden="1">
      <c r="A648" s="45" t="s">
        <v>8744</v>
      </c>
      <c r="B648" s="76"/>
      <c r="C648" s="496" t="s">
        <v>9536</v>
      </c>
      <c r="D648" s="39" t="s">
        <v>9536</v>
      </c>
      <c r="E648" s="496">
        <f>VLOOKUP(F648,[13]abbr_btch2lot2!A:B,2,FALSE)</f>
        <v>452</v>
      </c>
      <c r="F648" s="39" t="s">
        <v>9537</v>
      </c>
      <c r="G648" s="76" t="s">
        <v>2215</v>
      </c>
      <c r="H648" s="76" t="s">
        <v>2231</v>
      </c>
      <c r="I648" s="76">
        <v>7</v>
      </c>
      <c r="J648" s="39"/>
      <c r="K648" s="76" t="s">
        <v>2195</v>
      </c>
      <c r="L648" s="76">
        <v>279</v>
      </c>
      <c r="M648" s="45" t="s">
        <v>8745</v>
      </c>
      <c r="N648" s="76" t="s">
        <v>9538</v>
      </c>
    </row>
    <row r="649" spans="1:14" hidden="1">
      <c r="A649" s="45" t="s">
        <v>8744</v>
      </c>
      <c r="B649" s="76"/>
      <c r="C649" s="496" t="s">
        <v>9539</v>
      </c>
      <c r="D649" s="39" t="s">
        <v>9539</v>
      </c>
      <c r="E649" s="496">
        <f>VLOOKUP(F649,[13]abbr_btch2lot2!A:B,2,FALSE)</f>
        <v>453</v>
      </c>
      <c r="F649" s="39" t="s">
        <v>9540</v>
      </c>
      <c r="G649" s="76" t="s">
        <v>2215</v>
      </c>
      <c r="H649" s="76" t="s">
        <v>2231</v>
      </c>
      <c r="I649" s="76">
        <v>9.5</v>
      </c>
      <c r="J649" s="39"/>
      <c r="K649" s="76" t="s">
        <v>2195</v>
      </c>
      <c r="L649" s="76">
        <v>280</v>
      </c>
      <c r="M649" s="45" t="s">
        <v>8745</v>
      </c>
      <c r="N649" s="76" t="s">
        <v>9541</v>
      </c>
    </row>
    <row r="650" spans="1:14" hidden="1">
      <c r="A650" s="45" t="s">
        <v>8744</v>
      </c>
      <c r="B650" s="76"/>
      <c r="C650" s="496" t="s">
        <v>9542</v>
      </c>
      <c r="D650" s="39" t="s">
        <v>9542</v>
      </c>
      <c r="E650" s="496">
        <f>VLOOKUP(F650,[13]abbr_btch2lot2!A:B,2,FALSE)</f>
        <v>454</v>
      </c>
      <c r="F650" s="39" t="s">
        <v>9543</v>
      </c>
      <c r="G650" s="76" t="s">
        <v>2215</v>
      </c>
      <c r="H650" s="76" t="s">
        <v>2202</v>
      </c>
      <c r="I650" s="76">
        <v>16</v>
      </c>
      <c r="J650" s="39"/>
      <c r="K650" s="76" t="s">
        <v>2195</v>
      </c>
      <c r="L650" s="76">
        <v>281</v>
      </c>
      <c r="M650" s="45" t="s">
        <v>8745</v>
      </c>
      <c r="N650" s="76" t="s">
        <v>9544</v>
      </c>
    </row>
    <row r="651" spans="1:14" hidden="1">
      <c r="A651" s="45" t="s">
        <v>8744</v>
      </c>
      <c r="B651" s="76"/>
      <c r="C651" s="496" t="s">
        <v>9545</v>
      </c>
      <c r="D651" s="39" t="s">
        <v>9545</v>
      </c>
      <c r="E651" s="496">
        <f>VLOOKUP(F651,[13]abbr_btch2lot2!A:B,2,FALSE)</f>
        <v>455</v>
      </c>
      <c r="F651" s="39" t="s">
        <v>9546</v>
      </c>
      <c r="G651" s="76" t="s">
        <v>2215</v>
      </c>
      <c r="H651" s="76" t="s">
        <v>2202</v>
      </c>
      <c r="I651" s="76">
        <v>5</v>
      </c>
      <c r="J651" s="39"/>
      <c r="K651" s="76" t="s">
        <v>2195</v>
      </c>
      <c r="L651" s="76">
        <v>282</v>
      </c>
      <c r="M651" s="45" t="s">
        <v>8745</v>
      </c>
      <c r="N651" s="76" t="s">
        <v>9547</v>
      </c>
    </row>
    <row r="652" spans="1:14" hidden="1">
      <c r="A652" s="45" t="s">
        <v>8744</v>
      </c>
      <c r="B652" s="76"/>
      <c r="C652" s="496" t="s">
        <v>9548</v>
      </c>
      <c r="D652" s="39" t="s">
        <v>9548</v>
      </c>
      <c r="E652" s="496">
        <f>VLOOKUP(F652,[13]abbr_btch2lot2!A:B,2,FALSE)</f>
        <v>456</v>
      </c>
      <c r="F652" s="39" t="s">
        <v>9549</v>
      </c>
      <c r="G652" s="76" t="s">
        <v>2215</v>
      </c>
      <c r="H652" s="76" t="s">
        <v>2231</v>
      </c>
      <c r="I652" s="76">
        <v>7</v>
      </c>
      <c r="J652" s="39"/>
      <c r="K652" s="76" t="s">
        <v>2195</v>
      </c>
      <c r="L652" s="76">
        <v>283</v>
      </c>
      <c r="M652" s="45" t="s">
        <v>8745</v>
      </c>
      <c r="N652" s="76" t="s">
        <v>9550</v>
      </c>
    </row>
    <row r="653" spans="1:14" hidden="1">
      <c r="A653" s="45" t="s">
        <v>8744</v>
      </c>
      <c r="B653" s="76"/>
      <c r="C653" s="496" t="s">
        <v>9551</v>
      </c>
      <c r="D653" s="39" t="s">
        <v>9551</v>
      </c>
      <c r="E653" s="496">
        <f>VLOOKUP(F653,[13]abbr_btch2lot2!A:B,2,FALSE)</f>
        <v>457</v>
      </c>
      <c r="F653" s="39" t="s">
        <v>9552</v>
      </c>
      <c r="G653" s="76" t="s">
        <v>2215</v>
      </c>
      <c r="H653" s="76" t="s">
        <v>2231</v>
      </c>
      <c r="I653" s="76" t="s">
        <v>2506</v>
      </c>
      <c r="J653" s="39"/>
      <c r="K653" s="76" t="s">
        <v>2195</v>
      </c>
      <c r="L653" s="76">
        <v>284</v>
      </c>
      <c r="M653" s="45" t="s">
        <v>8745</v>
      </c>
      <c r="N653" s="76" t="s">
        <v>9553</v>
      </c>
    </row>
    <row r="654" spans="1:14" hidden="1">
      <c r="A654" s="45" t="s">
        <v>8744</v>
      </c>
      <c r="B654" s="76"/>
      <c r="C654" s="496" t="s">
        <v>9554</v>
      </c>
      <c r="D654" s="39" t="s">
        <v>9554</v>
      </c>
      <c r="E654" s="496">
        <f>VLOOKUP(F654,[13]abbr_btch2lot2!A:B,2,FALSE)</f>
        <v>458</v>
      </c>
      <c r="F654" s="39" t="s">
        <v>9555</v>
      </c>
      <c r="G654" s="76" t="s">
        <v>2215</v>
      </c>
      <c r="H654" s="76" t="s">
        <v>2231</v>
      </c>
      <c r="I654" s="76">
        <v>7</v>
      </c>
      <c r="J654" s="39"/>
      <c r="K654" s="76" t="s">
        <v>2195</v>
      </c>
      <c r="L654" s="76">
        <v>285</v>
      </c>
      <c r="M654" s="45" t="s">
        <v>8745</v>
      </c>
      <c r="N654" s="76" t="s">
        <v>9556</v>
      </c>
    </row>
    <row r="655" spans="1:14" hidden="1">
      <c r="A655" s="45" t="s">
        <v>8744</v>
      </c>
      <c r="B655" s="76"/>
      <c r="C655" s="496" t="s">
        <v>9557</v>
      </c>
      <c r="D655" s="39" t="s">
        <v>9557</v>
      </c>
      <c r="E655" s="496">
        <f>VLOOKUP(F655,[13]abbr_btch2lot2!A:B,2,FALSE)</f>
        <v>459</v>
      </c>
      <c r="F655" s="39" t="s">
        <v>9558</v>
      </c>
      <c r="G655" s="76" t="s">
        <v>2215</v>
      </c>
      <c r="H655" s="76" t="s">
        <v>2231</v>
      </c>
      <c r="I655" s="76">
        <v>9.5</v>
      </c>
      <c r="J655" s="39"/>
      <c r="K655" s="76" t="s">
        <v>2195</v>
      </c>
      <c r="L655" s="76">
        <v>286</v>
      </c>
      <c r="M655" s="45" t="s">
        <v>8745</v>
      </c>
      <c r="N655" s="76" t="s">
        <v>9559</v>
      </c>
    </row>
    <row r="656" spans="1:14" hidden="1">
      <c r="A656" s="45" t="s">
        <v>8744</v>
      </c>
      <c r="B656" s="76"/>
      <c r="C656" s="496" t="s">
        <v>9560</v>
      </c>
      <c r="D656" s="39" t="s">
        <v>9560</v>
      </c>
      <c r="E656" s="496">
        <f>VLOOKUP(F656,[13]abbr_btch2lot2!A:B,2,FALSE)</f>
        <v>460</v>
      </c>
      <c r="F656" s="39" t="s">
        <v>9561</v>
      </c>
      <c r="G656" s="76" t="s">
        <v>2215</v>
      </c>
      <c r="H656" s="76" t="s">
        <v>2202</v>
      </c>
      <c r="I656" s="76">
        <v>16</v>
      </c>
      <c r="J656" s="39"/>
      <c r="K656" s="76" t="s">
        <v>2195</v>
      </c>
      <c r="L656" s="76">
        <v>287</v>
      </c>
      <c r="M656" s="45" t="s">
        <v>8745</v>
      </c>
      <c r="N656" s="76" t="s">
        <v>9562</v>
      </c>
    </row>
    <row r="657" spans="1:14" hidden="1">
      <c r="A657" s="45" t="s">
        <v>8744</v>
      </c>
      <c r="B657" s="76"/>
      <c r="C657" s="496" t="s">
        <v>9563</v>
      </c>
      <c r="D657" s="39" t="s">
        <v>9563</v>
      </c>
      <c r="E657" s="496">
        <f>VLOOKUP(F657,[13]abbr_btch2lot2!A:B,2,FALSE)</f>
        <v>461</v>
      </c>
      <c r="F657" s="39" t="s">
        <v>9564</v>
      </c>
      <c r="G657" s="76" t="s">
        <v>2215</v>
      </c>
      <c r="H657" s="76" t="s">
        <v>2202</v>
      </c>
      <c r="I657" s="76">
        <v>5</v>
      </c>
      <c r="J657" s="39"/>
      <c r="K657" s="76" t="s">
        <v>2195</v>
      </c>
      <c r="L657" s="76">
        <v>288</v>
      </c>
      <c r="M657" s="45" t="s">
        <v>8745</v>
      </c>
      <c r="N657" s="76" t="s">
        <v>9565</v>
      </c>
    </row>
    <row r="658" spans="1:14" hidden="1">
      <c r="A658" s="45" t="s">
        <v>8744</v>
      </c>
      <c r="B658" s="76"/>
      <c r="C658" s="496" t="s">
        <v>9566</v>
      </c>
      <c r="D658" s="39" t="s">
        <v>9566</v>
      </c>
      <c r="E658" s="496">
        <f>VLOOKUP(F658,[13]abbr_btch2lot2!A:B,2,FALSE)</f>
        <v>462</v>
      </c>
      <c r="F658" s="39" t="s">
        <v>9567</v>
      </c>
      <c r="G658" s="76" t="s">
        <v>2215</v>
      </c>
      <c r="H658" s="76" t="s">
        <v>2231</v>
      </c>
      <c r="I658" s="76">
        <v>7</v>
      </c>
      <c r="J658" s="39"/>
      <c r="K658" s="76" t="s">
        <v>2195</v>
      </c>
      <c r="L658" s="76">
        <v>289</v>
      </c>
      <c r="M658" s="45" t="s">
        <v>8745</v>
      </c>
      <c r="N658" s="76" t="s">
        <v>9568</v>
      </c>
    </row>
    <row r="659" spans="1:14" hidden="1">
      <c r="A659" s="45" t="s">
        <v>8744</v>
      </c>
      <c r="B659" s="76"/>
      <c r="C659" s="496" t="s">
        <v>9569</v>
      </c>
      <c r="D659" s="39" t="s">
        <v>9569</v>
      </c>
      <c r="E659" s="496">
        <f>VLOOKUP(F659,[13]abbr_btch2lot2!A:B,2,FALSE)</f>
        <v>463</v>
      </c>
      <c r="F659" s="39" t="s">
        <v>9570</v>
      </c>
      <c r="G659" s="76" t="s">
        <v>2215</v>
      </c>
      <c r="H659" s="76" t="s">
        <v>2231</v>
      </c>
      <c r="I659" s="76" t="s">
        <v>2506</v>
      </c>
      <c r="J659" s="39"/>
      <c r="K659" s="76" t="s">
        <v>2195</v>
      </c>
      <c r="L659" s="76">
        <v>290</v>
      </c>
      <c r="M659" s="45" t="s">
        <v>8745</v>
      </c>
      <c r="N659" s="76" t="s">
        <v>9571</v>
      </c>
    </row>
    <row r="660" spans="1:14" hidden="1">
      <c r="A660" s="45" t="s">
        <v>8744</v>
      </c>
      <c r="B660" s="76"/>
      <c r="C660" s="496" t="s">
        <v>9572</v>
      </c>
      <c r="D660" s="39" t="s">
        <v>9572</v>
      </c>
      <c r="E660" s="496">
        <f>VLOOKUP(F660,[13]abbr_btch2lot2!A:B,2,FALSE)</f>
        <v>464</v>
      </c>
      <c r="F660" s="39" t="s">
        <v>9573</v>
      </c>
      <c r="G660" s="76" t="s">
        <v>2215</v>
      </c>
      <c r="H660" s="76" t="s">
        <v>2231</v>
      </c>
      <c r="I660" s="76">
        <v>7</v>
      </c>
      <c r="J660" s="39"/>
      <c r="K660" s="76" t="s">
        <v>2195</v>
      </c>
      <c r="L660" s="76">
        <v>291</v>
      </c>
      <c r="M660" s="45" t="s">
        <v>8745</v>
      </c>
      <c r="N660" s="76" t="s">
        <v>9574</v>
      </c>
    </row>
    <row r="661" spans="1:14" hidden="1">
      <c r="A661" s="45" t="s">
        <v>8744</v>
      </c>
      <c r="B661" s="76"/>
      <c r="C661" s="496" t="s">
        <v>9575</v>
      </c>
      <c r="D661" s="39" t="s">
        <v>9575</v>
      </c>
      <c r="E661" s="496">
        <f>VLOOKUP(F661,[13]abbr_btch2lot2!A:B,2,FALSE)</f>
        <v>465</v>
      </c>
      <c r="F661" s="39" t="s">
        <v>9576</v>
      </c>
      <c r="G661" s="76" t="s">
        <v>2215</v>
      </c>
      <c r="H661" s="76" t="s">
        <v>2231</v>
      </c>
      <c r="I661" s="76">
        <v>9.5</v>
      </c>
      <c r="J661" s="39"/>
      <c r="K661" s="76" t="s">
        <v>2195</v>
      </c>
      <c r="L661" s="76">
        <v>292</v>
      </c>
      <c r="M661" s="45" t="s">
        <v>8745</v>
      </c>
      <c r="N661" s="76" t="s">
        <v>9577</v>
      </c>
    </row>
    <row r="662" spans="1:14" hidden="1">
      <c r="A662" s="45" t="s">
        <v>8744</v>
      </c>
      <c r="B662" s="76"/>
      <c r="C662" s="496" t="s">
        <v>9578</v>
      </c>
      <c r="D662" s="39" t="s">
        <v>9578</v>
      </c>
      <c r="E662" s="496">
        <f>VLOOKUP(F662,[13]abbr_btch2lot2!A:B,2,FALSE)</f>
        <v>466</v>
      </c>
      <c r="F662" s="39" t="s">
        <v>9579</v>
      </c>
      <c r="G662" s="76" t="s">
        <v>2215</v>
      </c>
      <c r="H662" s="76" t="s">
        <v>2202</v>
      </c>
      <c r="I662" s="76">
        <v>16</v>
      </c>
      <c r="J662" s="39"/>
      <c r="K662" s="76" t="s">
        <v>2195</v>
      </c>
      <c r="L662" s="76">
        <v>293</v>
      </c>
      <c r="M662" s="45" t="s">
        <v>8745</v>
      </c>
      <c r="N662" s="76" t="s">
        <v>9580</v>
      </c>
    </row>
    <row r="663" spans="1:14" hidden="1">
      <c r="A663" s="45" t="s">
        <v>8744</v>
      </c>
      <c r="B663" s="76"/>
      <c r="C663" s="496" t="s">
        <v>9581</v>
      </c>
      <c r="D663" s="39" t="s">
        <v>9581</v>
      </c>
      <c r="E663" s="496">
        <f>VLOOKUP(F663,[13]abbr_btch2lot2!A:B,2,FALSE)</f>
        <v>467</v>
      </c>
      <c r="F663" s="39" t="s">
        <v>9582</v>
      </c>
      <c r="G663" s="76" t="s">
        <v>2215</v>
      </c>
      <c r="H663" s="76" t="s">
        <v>2202</v>
      </c>
      <c r="I663" s="76">
        <v>5</v>
      </c>
      <c r="J663" s="39"/>
      <c r="K663" s="76" t="s">
        <v>2195</v>
      </c>
      <c r="L663" s="76">
        <v>294</v>
      </c>
      <c r="M663" s="45" t="s">
        <v>8745</v>
      </c>
      <c r="N663" s="76" t="s">
        <v>9583</v>
      </c>
    </row>
    <row r="664" spans="1:14" hidden="1">
      <c r="A664" s="45" t="s">
        <v>8744</v>
      </c>
      <c r="B664" s="76"/>
      <c r="C664" s="496" t="s">
        <v>9584</v>
      </c>
      <c r="D664" s="39" t="s">
        <v>9584</v>
      </c>
      <c r="E664" s="496">
        <f>VLOOKUP(F664,[13]abbr_btch2lot2!A:B,2,FALSE)</f>
        <v>468</v>
      </c>
      <c r="F664" s="39" t="s">
        <v>9585</v>
      </c>
      <c r="G664" s="76" t="s">
        <v>2215</v>
      </c>
      <c r="H664" s="76" t="s">
        <v>2231</v>
      </c>
      <c r="I664" s="76">
        <v>7</v>
      </c>
      <c r="J664" s="39"/>
      <c r="K664" s="76" t="s">
        <v>2195</v>
      </c>
      <c r="L664" s="76">
        <v>295</v>
      </c>
      <c r="M664" s="45" t="s">
        <v>8745</v>
      </c>
      <c r="N664" s="76" t="s">
        <v>9586</v>
      </c>
    </row>
    <row r="665" spans="1:14" hidden="1">
      <c r="A665" s="45" t="s">
        <v>8744</v>
      </c>
      <c r="B665" s="76"/>
      <c r="C665" s="496" t="s">
        <v>9587</v>
      </c>
      <c r="D665" s="39" t="s">
        <v>9587</v>
      </c>
      <c r="E665" s="496">
        <f>VLOOKUP(F665,[13]abbr_btch2lot2!A:B,2,FALSE)</f>
        <v>469</v>
      </c>
      <c r="F665" s="39" t="s">
        <v>9588</v>
      </c>
      <c r="G665" s="76" t="s">
        <v>2215</v>
      </c>
      <c r="H665" s="76" t="s">
        <v>2231</v>
      </c>
      <c r="I665" s="76" t="s">
        <v>2506</v>
      </c>
      <c r="J665" s="39"/>
      <c r="K665" s="76" t="s">
        <v>2195</v>
      </c>
      <c r="L665" s="76">
        <v>296</v>
      </c>
      <c r="M665" s="45" t="s">
        <v>8745</v>
      </c>
      <c r="N665" s="76" t="s">
        <v>9589</v>
      </c>
    </row>
    <row r="666" spans="1:14" hidden="1">
      <c r="A666" s="45" t="s">
        <v>8744</v>
      </c>
      <c r="B666" s="76"/>
      <c r="C666" s="496" t="s">
        <v>9590</v>
      </c>
      <c r="D666" s="39" t="s">
        <v>9590</v>
      </c>
      <c r="E666" s="496">
        <f>VLOOKUP(F666,[13]abbr_btch2lot2!A:B,2,FALSE)</f>
        <v>470</v>
      </c>
      <c r="F666" s="39" t="s">
        <v>9591</v>
      </c>
      <c r="G666" s="76" t="s">
        <v>2215</v>
      </c>
      <c r="H666" s="76" t="s">
        <v>2231</v>
      </c>
      <c r="I666" s="76">
        <v>7</v>
      </c>
      <c r="J666" s="39"/>
      <c r="K666" s="76" t="s">
        <v>2195</v>
      </c>
      <c r="L666" s="76">
        <v>297</v>
      </c>
      <c r="M666" s="45" t="s">
        <v>8745</v>
      </c>
      <c r="N666" s="76" t="s">
        <v>9592</v>
      </c>
    </row>
    <row r="667" spans="1:14" hidden="1">
      <c r="A667" s="45" t="s">
        <v>8744</v>
      </c>
      <c r="B667" s="76"/>
      <c r="C667" s="496" t="s">
        <v>9593</v>
      </c>
      <c r="D667" s="39" t="s">
        <v>9593</v>
      </c>
      <c r="E667" s="496">
        <f>VLOOKUP(F667,[13]abbr_btch2lot2!A:B,2,FALSE)</f>
        <v>471</v>
      </c>
      <c r="F667" s="39" t="s">
        <v>9594</v>
      </c>
      <c r="G667" s="76" t="s">
        <v>2215</v>
      </c>
      <c r="H667" s="76" t="s">
        <v>2231</v>
      </c>
      <c r="I667" s="76">
        <v>9.5</v>
      </c>
      <c r="J667" s="39"/>
      <c r="K667" s="76" t="s">
        <v>2195</v>
      </c>
      <c r="L667" s="76">
        <v>298</v>
      </c>
      <c r="M667" s="45" t="s">
        <v>8745</v>
      </c>
      <c r="N667" s="76" t="s">
        <v>9595</v>
      </c>
    </row>
    <row r="668" spans="1:14" hidden="1">
      <c r="A668" s="45" t="s">
        <v>8744</v>
      </c>
      <c r="B668" s="76"/>
      <c r="C668" s="496" t="s">
        <v>9596</v>
      </c>
      <c r="D668" s="39" t="s">
        <v>9596</v>
      </c>
      <c r="E668" s="496">
        <f>VLOOKUP(F668,[13]abbr_btch2lot2!A:B,2,FALSE)</f>
        <v>472</v>
      </c>
      <c r="F668" s="39" t="s">
        <v>9597</v>
      </c>
      <c r="G668" s="76" t="s">
        <v>2215</v>
      </c>
      <c r="H668" s="76" t="s">
        <v>2202</v>
      </c>
      <c r="I668" s="76">
        <v>16</v>
      </c>
      <c r="J668" s="39"/>
      <c r="K668" s="76" t="s">
        <v>2195</v>
      </c>
      <c r="L668" s="76">
        <v>299</v>
      </c>
      <c r="M668" s="45" t="s">
        <v>8745</v>
      </c>
      <c r="N668" s="76" t="s">
        <v>9598</v>
      </c>
    </row>
    <row r="669" spans="1:14" hidden="1">
      <c r="A669" s="45" t="s">
        <v>8744</v>
      </c>
      <c r="B669" s="76"/>
      <c r="C669" s="496" t="s">
        <v>9599</v>
      </c>
      <c r="D669" s="39" t="s">
        <v>9599</v>
      </c>
      <c r="E669" s="496">
        <f>VLOOKUP(F669,[13]abbr_btch2lot2!A:B,2,FALSE)</f>
        <v>473</v>
      </c>
      <c r="F669" s="39" t="s">
        <v>9600</v>
      </c>
      <c r="G669" s="76" t="s">
        <v>2215</v>
      </c>
      <c r="H669" s="76" t="s">
        <v>2202</v>
      </c>
      <c r="I669" s="76">
        <v>5</v>
      </c>
      <c r="J669" s="39"/>
      <c r="K669" s="76" t="s">
        <v>2195</v>
      </c>
      <c r="L669" s="76">
        <v>300</v>
      </c>
      <c r="M669" s="45" t="s">
        <v>8745</v>
      </c>
      <c r="N669" s="76" t="s">
        <v>9601</v>
      </c>
    </row>
    <row r="670" spans="1:14" hidden="1">
      <c r="A670" s="45" t="s">
        <v>8744</v>
      </c>
      <c r="B670" s="76"/>
      <c r="C670" s="496" t="s">
        <v>9602</v>
      </c>
      <c r="D670" s="39" t="s">
        <v>9602</v>
      </c>
      <c r="E670" s="496">
        <f>VLOOKUP(F670,[13]abbr_btch2lot2!A:B,2,FALSE)</f>
        <v>474</v>
      </c>
      <c r="F670" s="39" t="s">
        <v>9603</v>
      </c>
      <c r="G670" s="76" t="s">
        <v>2215</v>
      </c>
      <c r="H670" s="76" t="s">
        <v>2231</v>
      </c>
      <c r="I670" s="76">
        <v>7</v>
      </c>
      <c r="J670" s="39"/>
      <c r="K670" s="76" t="s">
        <v>2195</v>
      </c>
      <c r="L670" s="76">
        <v>301</v>
      </c>
      <c r="M670" s="45" t="s">
        <v>8745</v>
      </c>
      <c r="N670" s="76" t="s">
        <v>9604</v>
      </c>
    </row>
    <row r="671" spans="1:14" hidden="1">
      <c r="A671" s="45" t="s">
        <v>8744</v>
      </c>
      <c r="B671" s="76"/>
      <c r="C671" s="496" t="s">
        <v>9605</v>
      </c>
      <c r="D671" s="39" t="s">
        <v>9605</v>
      </c>
      <c r="E671" s="496">
        <f>VLOOKUP(F671,[13]abbr_btch2lot2!A:B,2,FALSE)</f>
        <v>475</v>
      </c>
      <c r="F671" s="39" t="s">
        <v>9606</v>
      </c>
      <c r="G671" s="76" t="s">
        <v>2215</v>
      </c>
      <c r="H671" s="76" t="s">
        <v>2231</v>
      </c>
      <c r="I671" s="76" t="s">
        <v>2506</v>
      </c>
      <c r="J671" s="39"/>
      <c r="K671" s="76" t="s">
        <v>2195</v>
      </c>
      <c r="L671" s="76">
        <v>302</v>
      </c>
      <c r="M671" s="45" t="s">
        <v>8745</v>
      </c>
      <c r="N671" s="76" t="s">
        <v>9607</v>
      </c>
    </row>
    <row r="672" spans="1:14" hidden="1">
      <c r="A672" s="45" t="s">
        <v>8744</v>
      </c>
      <c r="B672" s="76"/>
      <c r="C672" s="496" t="s">
        <v>9608</v>
      </c>
      <c r="D672" s="39" t="s">
        <v>9608</v>
      </c>
      <c r="E672" s="496">
        <f>VLOOKUP(F672,[13]abbr_btch2lot2!A:B,2,FALSE)</f>
        <v>476</v>
      </c>
      <c r="F672" s="39" t="s">
        <v>9609</v>
      </c>
      <c r="G672" s="76" t="s">
        <v>2215</v>
      </c>
      <c r="H672" s="76" t="s">
        <v>2231</v>
      </c>
      <c r="I672" s="76">
        <v>7</v>
      </c>
      <c r="J672" s="39"/>
      <c r="K672" s="76" t="s">
        <v>2195</v>
      </c>
      <c r="L672" s="76">
        <v>303</v>
      </c>
      <c r="M672" s="45" t="s">
        <v>8745</v>
      </c>
      <c r="N672" s="76" t="s">
        <v>9610</v>
      </c>
    </row>
    <row r="673" spans="1:14" hidden="1">
      <c r="A673" s="45" t="s">
        <v>8744</v>
      </c>
      <c r="B673" s="76"/>
      <c r="C673" s="496" t="s">
        <v>9611</v>
      </c>
      <c r="D673" s="39" t="s">
        <v>9611</v>
      </c>
      <c r="E673" s="496">
        <f>VLOOKUP(F673,[13]abbr_btch2lot2!A:B,2,FALSE)</f>
        <v>477</v>
      </c>
      <c r="F673" s="39" t="s">
        <v>9612</v>
      </c>
      <c r="G673" s="76" t="s">
        <v>2215</v>
      </c>
      <c r="H673" s="76" t="s">
        <v>2231</v>
      </c>
      <c r="I673" s="76">
        <v>9.5</v>
      </c>
      <c r="J673" s="39"/>
      <c r="K673" s="76" t="s">
        <v>2195</v>
      </c>
      <c r="L673" s="76">
        <v>304</v>
      </c>
      <c r="M673" s="45" t="s">
        <v>8745</v>
      </c>
      <c r="N673" s="76" t="s">
        <v>9613</v>
      </c>
    </row>
    <row r="674" spans="1:14" hidden="1">
      <c r="A674" s="45" t="s">
        <v>8744</v>
      </c>
      <c r="B674" s="76"/>
      <c r="C674" s="496" t="s">
        <v>9614</v>
      </c>
      <c r="D674" s="39" t="s">
        <v>9614</v>
      </c>
      <c r="E674" s="496">
        <f>VLOOKUP(F674,[13]abbr_btch2lot2!A:B,2,FALSE)</f>
        <v>478</v>
      </c>
      <c r="F674" s="39" t="s">
        <v>9615</v>
      </c>
      <c r="G674" s="76" t="s">
        <v>2215</v>
      </c>
      <c r="H674" s="76" t="s">
        <v>2202</v>
      </c>
      <c r="I674" s="76">
        <v>16</v>
      </c>
      <c r="J674" s="39"/>
      <c r="K674" s="76" t="s">
        <v>2195</v>
      </c>
      <c r="L674" s="76">
        <v>305</v>
      </c>
      <c r="M674" s="45" t="s">
        <v>8745</v>
      </c>
      <c r="N674" s="76" t="s">
        <v>9616</v>
      </c>
    </row>
    <row r="675" spans="1:14" hidden="1">
      <c r="A675" s="45" t="s">
        <v>8744</v>
      </c>
      <c r="B675" s="76"/>
      <c r="C675" s="496" t="s">
        <v>9617</v>
      </c>
      <c r="D675" s="39" t="s">
        <v>9617</v>
      </c>
      <c r="E675" s="496">
        <f>VLOOKUP(F675,[13]abbr_btch2lot2!A:B,2,FALSE)</f>
        <v>479</v>
      </c>
      <c r="F675" s="39" t="s">
        <v>9618</v>
      </c>
      <c r="G675" s="76" t="s">
        <v>2215</v>
      </c>
      <c r="H675" s="76" t="s">
        <v>2202</v>
      </c>
      <c r="I675" s="76">
        <v>5</v>
      </c>
      <c r="J675" s="39"/>
      <c r="K675" s="76" t="s">
        <v>2195</v>
      </c>
      <c r="L675" s="76">
        <v>306</v>
      </c>
      <c r="M675" s="45" t="s">
        <v>8745</v>
      </c>
      <c r="N675" s="76" t="s">
        <v>9619</v>
      </c>
    </row>
    <row r="676" spans="1:14" hidden="1">
      <c r="A676" s="45" t="s">
        <v>8744</v>
      </c>
      <c r="B676" s="76"/>
      <c r="C676" s="496" t="s">
        <v>9620</v>
      </c>
      <c r="D676" s="39" t="s">
        <v>9620</v>
      </c>
      <c r="E676" s="496">
        <f>VLOOKUP(F676,[13]abbr_btch2lot2!A:B,2,FALSE)</f>
        <v>480</v>
      </c>
      <c r="F676" s="39" t="s">
        <v>9621</v>
      </c>
      <c r="G676" s="76" t="s">
        <v>2215</v>
      </c>
      <c r="H676" s="76" t="s">
        <v>2231</v>
      </c>
      <c r="I676" s="76">
        <v>7</v>
      </c>
      <c r="J676" s="39"/>
      <c r="K676" s="76" t="s">
        <v>2195</v>
      </c>
      <c r="L676" s="76">
        <v>307</v>
      </c>
      <c r="M676" s="45" t="s">
        <v>8745</v>
      </c>
      <c r="N676" s="76" t="s">
        <v>9622</v>
      </c>
    </row>
    <row r="677" spans="1:14" hidden="1">
      <c r="A677" s="45" t="s">
        <v>8744</v>
      </c>
      <c r="B677" s="76"/>
      <c r="C677" s="496" t="s">
        <v>9623</v>
      </c>
      <c r="D677" s="39" t="s">
        <v>9623</v>
      </c>
      <c r="E677" s="496">
        <f>VLOOKUP(F677,[13]abbr_btch2lot2!A:B,2,FALSE)</f>
        <v>481</v>
      </c>
      <c r="F677" s="39" t="s">
        <v>9624</v>
      </c>
      <c r="G677" s="76" t="s">
        <v>2215</v>
      </c>
      <c r="H677" s="76" t="s">
        <v>2231</v>
      </c>
      <c r="I677" s="76" t="s">
        <v>2506</v>
      </c>
      <c r="J677" s="39"/>
      <c r="K677" s="76" t="s">
        <v>2195</v>
      </c>
      <c r="L677" s="76">
        <v>308</v>
      </c>
      <c r="M677" s="45" t="s">
        <v>8745</v>
      </c>
      <c r="N677" s="76" t="s">
        <v>9625</v>
      </c>
    </row>
    <row r="678" spans="1:14" hidden="1">
      <c r="A678" s="45" t="s">
        <v>8744</v>
      </c>
      <c r="B678" s="76"/>
      <c r="C678" s="496" t="s">
        <v>9626</v>
      </c>
      <c r="D678" s="39" t="s">
        <v>9626</v>
      </c>
      <c r="E678" s="496">
        <f>VLOOKUP(F678,[13]abbr_btch2lot2!A:B,2,FALSE)</f>
        <v>482</v>
      </c>
      <c r="F678" s="39" t="s">
        <v>9627</v>
      </c>
      <c r="G678" s="76" t="s">
        <v>2215</v>
      </c>
      <c r="H678" s="76" t="s">
        <v>2231</v>
      </c>
      <c r="I678" s="76">
        <v>7</v>
      </c>
      <c r="J678" s="39"/>
      <c r="K678" s="76" t="s">
        <v>2195</v>
      </c>
      <c r="L678" s="76">
        <v>309</v>
      </c>
      <c r="M678" s="45" t="s">
        <v>8745</v>
      </c>
      <c r="N678" s="76" t="s">
        <v>9628</v>
      </c>
    </row>
    <row r="679" spans="1:14" hidden="1">
      <c r="A679" s="45" t="s">
        <v>8744</v>
      </c>
      <c r="B679" s="76"/>
      <c r="C679" s="496" t="s">
        <v>9629</v>
      </c>
      <c r="D679" s="39" t="s">
        <v>9629</v>
      </c>
      <c r="E679" s="496">
        <f>VLOOKUP(F679,[13]abbr_btch2lot2!A:B,2,FALSE)</f>
        <v>483</v>
      </c>
      <c r="F679" s="39" t="s">
        <v>9630</v>
      </c>
      <c r="G679" s="76" t="s">
        <v>2215</v>
      </c>
      <c r="H679" s="76" t="s">
        <v>2231</v>
      </c>
      <c r="I679" s="76">
        <v>9.5</v>
      </c>
      <c r="J679" s="39"/>
      <c r="K679" s="76" t="s">
        <v>2195</v>
      </c>
      <c r="L679" s="76">
        <v>310</v>
      </c>
      <c r="M679" s="45" t="s">
        <v>8745</v>
      </c>
      <c r="N679" s="76" t="s">
        <v>9631</v>
      </c>
    </row>
    <row r="680" spans="1:14" hidden="1">
      <c r="A680" s="45" t="s">
        <v>8744</v>
      </c>
      <c r="B680" s="76"/>
      <c r="C680" s="496" t="s">
        <v>9632</v>
      </c>
      <c r="D680" s="39" t="s">
        <v>9632</v>
      </c>
      <c r="E680" s="496">
        <f>VLOOKUP(F680,[13]abbr_btch2lot2!A:B,2,FALSE)</f>
        <v>484</v>
      </c>
      <c r="F680" s="39" t="s">
        <v>9633</v>
      </c>
      <c r="G680" s="76" t="s">
        <v>2215</v>
      </c>
      <c r="H680" s="76" t="s">
        <v>2202</v>
      </c>
      <c r="I680" s="76">
        <v>3</v>
      </c>
      <c r="J680" s="39"/>
      <c r="K680" s="76" t="s">
        <v>2195</v>
      </c>
      <c r="L680" s="76">
        <v>311</v>
      </c>
      <c r="M680" s="45" t="s">
        <v>8745</v>
      </c>
      <c r="N680" s="76" t="s">
        <v>9634</v>
      </c>
    </row>
    <row r="681" spans="1:14" hidden="1">
      <c r="A681" s="45" t="s">
        <v>8744</v>
      </c>
      <c r="B681" s="76"/>
      <c r="C681" s="496" t="s">
        <v>9635</v>
      </c>
      <c r="D681" s="39" t="s">
        <v>9635</v>
      </c>
      <c r="E681" s="496">
        <f>VLOOKUP(F681,[13]abbr_btch2lot2!A:B,2,FALSE)</f>
        <v>485</v>
      </c>
      <c r="F681" s="39" t="s">
        <v>9636</v>
      </c>
      <c r="G681" s="76" t="s">
        <v>2215</v>
      </c>
      <c r="H681" s="76" t="s">
        <v>2228</v>
      </c>
      <c r="I681" s="76">
        <v>4</v>
      </c>
      <c r="J681" s="39"/>
      <c r="K681" s="76" t="s">
        <v>2195</v>
      </c>
      <c r="L681" s="76">
        <v>312</v>
      </c>
      <c r="M681" s="45" t="s">
        <v>8745</v>
      </c>
      <c r="N681" s="76" t="s">
        <v>9637</v>
      </c>
    </row>
    <row r="682" spans="1:14" hidden="1">
      <c r="A682" s="45" t="s">
        <v>8744</v>
      </c>
      <c r="B682" s="76"/>
      <c r="C682" s="496" t="s">
        <v>2014</v>
      </c>
      <c r="D682" s="39"/>
      <c r="E682" s="496" t="e">
        <f>VLOOKUP(F682,[13]abbr_btch2lot2!A:B,2,FALSE)</f>
        <v>#N/A</v>
      </c>
      <c r="F682" s="39"/>
      <c r="G682" s="76" t="s">
        <v>2215</v>
      </c>
      <c r="H682" s="76" t="s">
        <v>2202</v>
      </c>
      <c r="I682" s="76">
        <v>14</v>
      </c>
      <c r="J682" s="39"/>
      <c r="K682" s="76" t="s">
        <v>2195</v>
      </c>
      <c r="L682" s="76">
        <v>313</v>
      </c>
      <c r="M682" s="45" t="s">
        <v>8745</v>
      </c>
      <c r="N682" s="76" t="s">
        <v>9638</v>
      </c>
    </row>
    <row r="683" spans="1:14" hidden="1">
      <c r="A683" s="45" t="s">
        <v>8744</v>
      </c>
      <c r="B683" s="76"/>
      <c r="C683" s="496" t="s">
        <v>9639</v>
      </c>
      <c r="D683" s="39" t="s">
        <v>9639</v>
      </c>
      <c r="E683" s="496">
        <f>VLOOKUP(F683,[13]abbr_btch2lot2!A:B,2,FALSE)</f>
        <v>486</v>
      </c>
      <c r="F683" s="39" t="s">
        <v>9640</v>
      </c>
      <c r="G683" s="76" t="s">
        <v>2215</v>
      </c>
      <c r="H683" s="76" t="s">
        <v>2228</v>
      </c>
      <c r="I683" s="76">
        <v>1</v>
      </c>
      <c r="J683" s="39"/>
      <c r="K683" s="76" t="s">
        <v>2195</v>
      </c>
      <c r="L683" s="76">
        <v>314</v>
      </c>
      <c r="M683" s="45" t="s">
        <v>8745</v>
      </c>
      <c r="N683" s="76" t="s">
        <v>9641</v>
      </c>
    </row>
    <row r="684" spans="1:14" hidden="1">
      <c r="A684" s="45" t="s">
        <v>8744</v>
      </c>
      <c r="B684" s="76"/>
      <c r="C684" s="496" t="s">
        <v>9642</v>
      </c>
      <c r="D684" s="39" t="s">
        <v>9642</v>
      </c>
      <c r="E684" s="496">
        <f>VLOOKUP(F684,[13]abbr_btch2lot2!A:B,2,FALSE)</f>
        <v>487</v>
      </c>
      <c r="F684" s="39" t="s">
        <v>9643</v>
      </c>
      <c r="G684" s="76" t="s">
        <v>2215</v>
      </c>
      <c r="H684" s="76" t="s">
        <v>2228</v>
      </c>
      <c r="I684" s="76">
        <v>1</v>
      </c>
      <c r="J684" s="39"/>
      <c r="K684" s="76" t="s">
        <v>2195</v>
      </c>
      <c r="L684" s="76">
        <v>315</v>
      </c>
      <c r="M684" s="45" t="s">
        <v>8745</v>
      </c>
      <c r="N684" s="76" t="s">
        <v>9644</v>
      </c>
    </row>
    <row r="685" spans="1:14" hidden="1">
      <c r="A685" s="45" t="s">
        <v>8744</v>
      </c>
      <c r="B685" s="76"/>
      <c r="C685" s="496"/>
      <c r="D685" s="39"/>
      <c r="E685" s="496">
        <f>VLOOKUP(F685,[13]abbr_btch2lot2!A:B,2,FALSE)</f>
        <v>488</v>
      </c>
      <c r="F685" s="39" t="s">
        <v>9645</v>
      </c>
      <c r="G685" s="76" t="s">
        <v>2215</v>
      </c>
      <c r="H685" s="76" t="s">
        <v>2228</v>
      </c>
      <c r="I685" s="76">
        <v>1</v>
      </c>
      <c r="J685" s="39"/>
      <c r="K685" s="76" t="s">
        <v>2195</v>
      </c>
      <c r="L685" s="76">
        <v>316</v>
      </c>
      <c r="M685" s="45" t="s">
        <v>8745</v>
      </c>
      <c r="N685" s="76" t="s">
        <v>9646</v>
      </c>
    </row>
    <row r="686" spans="1:14" hidden="1">
      <c r="A686" s="45" t="s">
        <v>8744</v>
      </c>
      <c r="B686" s="76"/>
      <c r="C686" s="496" t="s">
        <v>9647</v>
      </c>
      <c r="D686" s="39" t="s">
        <v>9647</v>
      </c>
      <c r="E686" s="496">
        <f>VLOOKUP(F686,[13]abbr_btch2lot2!A:B,2,FALSE)</f>
        <v>489</v>
      </c>
      <c r="F686" s="39" t="s">
        <v>9648</v>
      </c>
      <c r="G686" s="76" t="s">
        <v>2215</v>
      </c>
      <c r="H686" s="76" t="s">
        <v>2228</v>
      </c>
      <c r="I686" s="76">
        <v>1</v>
      </c>
      <c r="J686" s="39"/>
      <c r="K686" s="76" t="s">
        <v>2195</v>
      </c>
      <c r="L686" s="76">
        <v>317</v>
      </c>
      <c r="M686" s="45" t="s">
        <v>8745</v>
      </c>
      <c r="N686" s="76" t="s">
        <v>9649</v>
      </c>
    </row>
    <row r="687" spans="1:14" hidden="1">
      <c r="A687" s="45" t="s">
        <v>8744</v>
      </c>
      <c r="B687" s="76"/>
      <c r="C687" s="496" t="s">
        <v>9650</v>
      </c>
      <c r="D687" s="39" t="s">
        <v>9650</v>
      </c>
      <c r="E687" s="496">
        <f>VLOOKUP(F687,[13]abbr_btch2lot2!A:B,2,FALSE)</f>
        <v>490</v>
      </c>
      <c r="F687" s="39" t="s">
        <v>9651</v>
      </c>
      <c r="G687" s="76" t="s">
        <v>2215</v>
      </c>
      <c r="H687" s="76" t="s">
        <v>2228</v>
      </c>
      <c r="I687" s="76">
        <v>1</v>
      </c>
      <c r="J687" s="39"/>
      <c r="K687" s="76" t="s">
        <v>2195</v>
      </c>
      <c r="L687" s="76">
        <v>318</v>
      </c>
      <c r="M687" s="45" t="s">
        <v>8745</v>
      </c>
      <c r="N687" s="76" t="s">
        <v>9652</v>
      </c>
    </row>
    <row r="688" spans="1:14" hidden="1">
      <c r="A688" s="45" t="s">
        <v>8744</v>
      </c>
      <c r="B688" s="76"/>
      <c r="C688" s="496" t="s">
        <v>9653</v>
      </c>
      <c r="D688" s="39" t="s">
        <v>9653</v>
      </c>
      <c r="E688" s="496">
        <f>VLOOKUP(F688,[13]abbr_btch2lot2!A:B,2,FALSE)</f>
        <v>491</v>
      </c>
      <c r="F688" s="39" t="s">
        <v>9654</v>
      </c>
      <c r="G688" s="76" t="s">
        <v>2215</v>
      </c>
      <c r="H688" s="76" t="s">
        <v>2228</v>
      </c>
      <c r="I688" s="76">
        <v>1</v>
      </c>
      <c r="J688" s="39"/>
      <c r="K688" s="76" t="s">
        <v>2195</v>
      </c>
      <c r="L688" s="76">
        <v>319</v>
      </c>
      <c r="M688" s="45" t="s">
        <v>8745</v>
      </c>
      <c r="N688" s="76" t="s">
        <v>9655</v>
      </c>
    </row>
    <row r="689" spans="1:14" hidden="1">
      <c r="A689" s="45" t="s">
        <v>8744</v>
      </c>
      <c r="B689" s="76"/>
      <c r="C689" s="496"/>
      <c r="D689" s="39"/>
      <c r="E689" s="496">
        <f>VLOOKUP(F689,[13]abbr_btch2lot2!A:B,2,FALSE)</f>
        <v>492</v>
      </c>
      <c r="F689" s="60" t="s">
        <v>9656</v>
      </c>
      <c r="G689" s="76" t="s">
        <v>2215</v>
      </c>
      <c r="H689" s="76" t="s">
        <v>2228</v>
      </c>
      <c r="I689" s="76">
        <v>1</v>
      </c>
      <c r="J689" s="39"/>
      <c r="K689" s="76" t="s">
        <v>2195</v>
      </c>
      <c r="L689" s="76">
        <v>320</v>
      </c>
      <c r="M689" s="45" t="s">
        <v>8745</v>
      </c>
      <c r="N689" s="76" t="s">
        <v>9657</v>
      </c>
    </row>
    <row r="690" spans="1:14" hidden="1">
      <c r="A690" s="45" t="s">
        <v>8744</v>
      </c>
      <c r="B690" s="76"/>
      <c r="C690" s="496" t="s">
        <v>9658</v>
      </c>
      <c r="D690" s="39" t="s">
        <v>9658</v>
      </c>
      <c r="E690" s="496">
        <f>VLOOKUP(F690,[13]abbr_btch2lot2!A:B,2,FALSE)</f>
        <v>493</v>
      </c>
      <c r="F690" s="39" t="s">
        <v>9659</v>
      </c>
      <c r="G690" s="76" t="s">
        <v>2215</v>
      </c>
      <c r="H690" s="76" t="s">
        <v>2228</v>
      </c>
      <c r="I690" s="76">
        <v>1</v>
      </c>
      <c r="J690" s="39"/>
      <c r="K690" s="76" t="s">
        <v>2195</v>
      </c>
      <c r="L690" s="76">
        <v>321</v>
      </c>
      <c r="M690" s="45" t="s">
        <v>8745</v>
      </c>
      <c r="N690" s="76" t="s">
        <v>9660</v>
      </c>
    </row>
    <row r="691" spans="1:14" hidden="1">
      <c r="A691" s="45" t="s">
        <v>8744</v>
      </c>
      <c r="B691" s="76"/>
      <c r="C691" s="496" t="s">
        <v>9661</v>
      </c>
      <c r="D691" s="39" t="s">
        <v>9661</v>
      </c>
      <c r="E691" s="496">
        <f>VLOOKUP(F691,[13]abbr_btch2lot2!A:B,2,FALSE)</f>
        <v>494</v>
      </c>
      <c r="F691" s="39" t="s">
        <v>9662</v>
      </c>
      <c r="G691" s="76" t="s">
        <v>2215</v>
      </c>
      <c r="H691" s="76" t="s">
        <v>2231</v>
      </c>
      <c r="I691" s="76">
        <v>9.5</v>
      </c>
      <c r="J691" s="39"/>
      <c r="K691" s="76" t="s">
        <v>2195</v>
      </c>
      <c r="L691" s="76">
        <v>322</v>
      </c>
      <c r="M691" s="45" t="s">
        <v>8745</v>
      </c>
      <c r="N691" s="76" t="s">
        <v>9663</v>
      </c>
    </row>
    <row r="692" spans="1:14" hidden="1">
      <c r="A692" s="45" t="s">
        <v>8744</v>
      </c>
      <c r="B692" s="76"/>
      <c r="C692" s="496" t="s">
        <v>9664</v>
      </c>
      <c r="D692" s="39" t="s">
        <v>9664</v>
      </c>
      <c r="E692" s="496">
        <f>VLOOKUP(F692,[13]abbr_btch2lot2!A:B,2,FALSE)</f>
        <v>495</v>
      </c>
      <c r="F692" s="39" t="s">
        <v>9665</v>
      </c>
      <c r="G692" s="76" t="s">
        <v>2215</v>
      </c>
      <c r="H692" s="76" t="s">
        <v>2231</v>
      </c>
      <c r="I692" s="76">
        <v>9.5</v>
      </c>
      <c r="J692" s="39"/>
      <c r="K692" s="76" t="s">
        <v>2195</v>
      </c>
      <c r="L692" s="76">
        <v>323</v>
      </c>
      <c r="M692" s="45" t="s">
        <v>8745</v>
      </c>
      <c r="N692" s="76" t="s">
        <v>9666</v>
      </c>
    </row>
    <row r="693" spans="1:14" hidden="1">
      <c r="A693" s="45" t="s">
        <v>8744</v>
      </c>
      <c r="B693" s="76"/>
      <c r="C693" s="496" t="s">
        <v>9667</v>
      </c>
      <c r="D693" s="39" t="s">
        <v>9667</v>
      </c>
      <c r="E693" s="496">
        <f>VLOOKUP(F693,[13]abbr_btch2lot2!A:B,2,FALSE)</f>
        <v>496</v>
      </c>
      <c r="F693" s="60" t="s">
        <v>9668</v>
      </c>
      <c r="G693" s="76" t="s">
        <v>2215</v>
      </c>
      <c r="H693" s="76" t="s">
        <v>2231</v>
      </c>
      <c r="I693" s="76">
        <v>9.5</v>
      </c>
      <c r="J693" s="39"/>
      <c r="K693" s="76" t="s">
        <v>2195</v>
      </c>
      <c r="L693" s="76">
        <v>324</v>
      </c>
      <c r="M693" s="45" t="s">
        <v>8745</v>
      </c>
      <c r="N693" s="76" t="s">
        <v>9669</v>
      </c>
    </row>
    <row r="694" spans="1:14" hidden="1">
      <c r="A694" s="45" t="s">
        <v>8744</v>
      </c>
      <c r="B694" s="76"/>
      <c r="C694" s="496" t="s">
        <v>9670</v>
      </c>
      <c r="D694" s="39" t="s">
        <v>9670</v>
      </c>
      <c r="E694" s="496">
        <f>VLOOKUP(F694,[13]abbr_btch2lot2!A:B,2,FALSE)</f>
        <v>497</v>
      </c>
      <c r="F694" s="39" t="s">
        <v>9671</v>
      </c>
      <c r="G694" s="76" t="s">
        <v>2215</v>
      </c>
      <c r="H694" s="76" t="s">
        <v>2231</v>
      </c>
      <c r="I694" s="76" t="s">
        <v>5032</v>
      </c>
      <c r="J694" s="39"/>
      <c r="K694" s="76" t="s">
        <v>2195</v>
      </c>
      <c r="L694" s="76">
        <v>325</v>
      </c>
      <c r="M694" s="45" t="s">
        <v>8745</v>
      </c>
      <c r="N694" s="76" t="s">
        <v>9672</v>
      </c>
    </row>
    <row r="695" spans="1:14" hidden="1">
      <c r="A695" s="45" t="s">
        <v>8744</v>
      </c>
      <c r="B695" s="76"/>
      <c r="C695" s="496" t="s">
        <v>9673</v>
      </c>
      <c r="D695" s="39" t="s">
        <v>9673</v>
      </c>
      <c r="E695" s="496">
        <f>VLOOKUP(F695,[13]abbr_btch2lot2!A:B,2,FALSE)</f>
        <v>498</v>
      </c>
      <c r="F695" s="39" t="s">
        <v>9674</v>
      </c>
      <c r="G695" s="76" t="s">
        <v>2215</v>
      </c>
      <c r="H695" s="76" t="s">
        <v>2231</v>
      </c>
      <c r="I695" s="76">
        <v>9.5</v>
      </c>
      <c r="J695" s="39"/>
      <c r="K695" s="76" t="s">
        <v>2195</v>
      </c>
      <c r="L695" s="76">
        <v>326</v>
      </c>
      <c r="M695" s="45" t="s">
        <v>8745</v>
      </c>
      <c r="N695" s="76" t="s">
        <v>9675</v>
      </c>
    </row>
    <row r="696" spans="1:14" hidden="1">
      <c r="A696" s="45" t="s">
        <v>8744</v>
      </c>
      <c r="B696" s="76"/>
      <c r="C696" s="496" t="s">
        <v>9676</v>
      </c>
      <c r="D696" s="39" t="s">
        <v>9676</v>
      </c>
      <c r="E696" s="496">
        <f>VLOOKUP(F696,[13]abbr_btch2lot2!A:B,2,FALSE)</f>
        <v>499</v>
      </c>
      <c r="F696" s="39" t="s">
        <v>9677</v>
      </c>
      <c r="G696" s="76" t="s">
        <v>2215</v>
      </c>
      <c r="H696" s="76" t="s">
        <v>2231</v>
      </c>
      <c r="I696" s="76" t="s">
        <v>5032</v>
      </c>
      <c r="J696" s="39"/>
      <c r="K696" s="76" t="s">
        <v>2195</v>
      </c>
      <c r="L696" s="76">
        <v>327</v>
      </c>
      <c r="M696" s="45" t="s">
        <v>8745</v>
      </c>
      <c r="N696" s="76" t="s">
        <v>9678</v>
      </c>
    </row>
    <row r="697" spans="1:14" hidden="1">
      <c r="A697" s="45" t="s">
        <v>8744</v>
      </c>
      <c r="B697" s="76"/>
      <c r="C697" s="496" t="s">
        <v>9679</v>
      </c>
      <c r="D697" s="39" t="s">
        <v>9679</v>
      </c>
      <c r="E697" s="496">
        <f>VLOOKUP(F697,[13]abbr_btch2lot2!A:B,2,FALSE)</f>
        <v>500</v>
      </c>
      <c r="F697" s="39" t="s">
        <v>9680</v>
      </c>
      <c r="G697" s="76" t="s">
        <v>2215</v>
      </c>
      <c r="H697" s="76" t="s">
        <v>2228</v>
      </c>
      <c r="I697" s="76">
        <v>2</v>
      </c>
      <c r="J697" s="39"/>
      <c r="K697" s="76" t="s">
        <v>2195</v>
      </c>
      <c r="L697" s="76">
        <v>328</v>
      </c>
      <c r="M697" s="45" t="s">
        <v>8745</v>
      </c>
      <c r="N697" s="76" t="s">
        <v>9681</v>
      </c>
    </row>
    <row r="698" spans="1:14" hidden="1">
      <c r="A698" s="45" t="s">
        <v>8744</v>
      </c>
      <c r="B698" s="76"/>
      <c r="C698" s="496" t="s">
        <v>9682</v>
      </c>
      <c r="D698" s="39" t="s">
        <v>9682</v>
      </c>
      <c r="E698" s="496">
        <f>VLOOKUP(F698,[13]abbr_btch2lot2!A:B,2,FALSE)</f>
        <v>501</v>
      </c>
      <c r="F698" s="39" t="s">
        <v>9683</v>
      </c>
      <c r="G698" s="76" t="s">
        <v>2215</v>
      </c>
      <c r="H698" s="76" t="s">
        <v>2228</v>
      </c>
      <c r="I698" s="76">
        <v>1</v>
      </c>
      <c r="J698" s="39"/>
      <c r="K698" s="76" t="s">
        <v>2195</v>
      </c>
      <c r="L698" s="76">
        <v>329</v>
      </c>
      <c r="M698" s="45" t="s">
        <v>8745</v>
      </c>
      <c r="N698" s="76" t="s">
        <v>9684</v>
      </c>
    </row>
    <row r="699" spans="1:14" hidden="1">
      <c r="A699" s="45" t="s">
        <v>8744</v>
      </c>
      <c r="B699" s="76"/>
      <c r="C699" s="496"/>
      <c r="D699" s="39"/>
      <c r="E699" s="496">
        <f>VLOOKUP(F699,[13]abbr_btch2lot2!A:B,2,FALSE)</f>
        <v>502</v>
      </c>
      <c r="F699" s="39" t="s">
        <v>9685</v>
      </c>
      <c r="G699" s="76" t="s">
        <v>2215</v>
      </c>
      <c r="H699" s="76" t="s">
        <v>2228</v>
      </c>
      <c r="I699" s="76">
        <v>1</v>
      </c>
      <c r="J699" s="39"/>
      <c r="K699" s="76" t="s">
        <v>2195</v>
      </c>
      <c r="L699" s="76">
        <v>330</v>
      </c>
      <c r="M699" s="45" t="s">
        <v>8745</v>
      </c>
      <c r="N699" s="76" t="s">
        <v>9686</v>
      </c>
    </row>
    <row r="700" spans="1:14" hidden="1">
      <c r="A700" s="45" t="s">
        <v>8744</v>
      </c>
      <c r="B700" s="76"/>
      <c r="C700" s="496"/>
      <c r="D700" s="39"/>
      <c r="E700" s="496">
        <f>VLOOKUP(F700,[13]abbr_btch2lot2!A:B,2,FALSE)</f>
        <v>503</v>
      </c>
      <c r="F700" s="60" t="s">
        <v>9687</v>
      </c>
      <c r="G700" s="76" t="s">
        <v>2215</v>
      </c>
      <c r="H700" s="76" t="s">
        <v>2228</v>
      </c>
      <c r="I700" s="76">
        <v>1</v>
      </c>
      <c r="J700" s="39"/>
      <c r="K700" s="76" t="s">
        <v>2195</v>
      </c>
      <c r="L700" s="76">
        <v>331</v>
      </c>
      <c r="M700" s="45" t="s">
        <v>8745</v>
      </c>
      <c r="N700" s="76" t="s">
        <v>9688</v>
      </c>
    </row>
    <row r="701" spans="1:14" hidden="1">
      <c r="A701" s="45" t="s">
        <v>8744</v>
      </c>
      <c r="B701" s="76"/>
      <c r="C701" s="496"/>
      <c r="D701" s="39"/>
      <c r="E701" s="496">
        <f>VLOOKUP(F701,[13]abbr_btch2lot2!A:B,2,FALSE)</f>
        <v>504</v>
      </c>
      <c r="F701" s="39" t="s">
        <v>9689</v>
      </c>
      <c r="G701" s="76" t="s">
        <v>2215</v>
      </c>
      <c r="H701" s="76" t="s">
        <v>2228</v>
      </c>
      <c r="I701" s="76">
        <v>4</v>
      </c>
      <c r="J701" s="39"/>
      <c r="K701" s="76" t="s">
        <v>2195</v>
      </c>
      <c r="L701" s="76">
        <v>332</v>
      </c>
      <c r="M701" s="45" t="s">
        <v>8745</v>
      </c>
      <c r="N701" s="76" t="s">
        <v>9690</v>
      </c>
    </row>
    <row r="702" spans="1:14" hidden="1">
      <c r="A702" s="45" t="s">
        <v>8744</v>
      </c>
      <c r="B702" s="76"/>
      <c r="C702" s="496"/>
      <c r="D702" s="39"/>
      <c r="E702" s="496">
        <f>VLOOKUP(F702,[13]abbr_btch2lot2!A:B,2,FALSE)</f>
        <v>505</v>
      </c>
      <c r="F702" s="60" t="s">
        <v>9691</v>
      </c>
      <c r="G702" s="76" t="s">
        <v>2215</v>
      </c>
      <c r="H702" s="76" t="s">
        <v>2228</v>
      </c>
      <c r="I702" s="76">
        <v>4</v>
      </c>
      <c r="J702" s="39"/>
      <c r="K702" s="76" t="s">
        <v>2195</v>
      </c>
      <c r="L702" s="76">
        <v>333</v>
      </c>
      <c r="M702" s="45" t="s">
        <v>8745</v>
      </c>
      <c r="N702" s="76" t="s">
        <v>9692</v>
      </c>
    </row>
    <row r="703" spans="1:14" hidden="1">
      <c r="A703" s="45" t="s">
        <v>8744</v>
      </c>
      <c r="B703" s="76"/>
      <c r="C703" s="496" t="s">
        <v>9693</v>
      </c>
      <c r="D703" s="39" t="s">
        <v>9693</v>
      </c>
      <c r="E703" s="496">
        <f>VLOOKUP(F703,[13]abbr_btch2lot2!A:B,2,FALSE)</f>
        <v>506</v>
      </c>
      <c r="F703" s="39" t="s">
        <v>9694</v>
      </c>
      <c r="G703" s="76" t="s">
        <v>2215</v>
      </c>
      <c r="H703" s="76" t="s">
        <v>2455</v>
      </c>
      <c r="I703" s="76">
        <v>7</v>
      </c>
      <c r="J703" s="39"/>
      <c r="K703" s="76" t="s">
        <v>2195</v>
      </c>
      <c r="L703" s="76">
        <v>334</v>
      </c>
      <c r="M703" s="45" t="s">
        <v>8745</v>
      </c>
      <c r="N703" s="76" t="s">
        <v>9695</v>
      </c>
    </row>
    <row r="704" spans="1:14" hidden="1">
      <c r="A704" s="45" t="s">
        <v>8744</v>
      </c>
      <c r="B704" s="76"/>
      <c r="C704" s="496" t="s">
        <v>9696</v>
      </c>
      <c r="D704" s="39" t="s">
        <v>9696</v>
      </c>
      <c r="E704" s="496">
        <f>VLOOKUP(F704,[13]abbr_btch2lot2!A:B,2,FALSE)</f>
        <v>507</v>
      </c>
      <c r="F704" s="39" t="s">
        <v>9697</v>
      </c>
      <c r="G704" s="76" t="s">
        <v>2215</v>
      </c>
      <c r="H704" s="76" t="s">
        <v>2231</v>
      </c>
      <c r="I704" s="76" t="s">
        <v>2439</v>
      </c>
      <c r="J704" s="39"/>
      <c r="K704" s="76" t="s">
        <v>2195</v>
      </c>
      <c r="L704" s="76">
        <v>335</v>
      </c>
      <c r="M704" s="45" t="s">
        <v>8745</v>
      </c>
      <c r="N704" s="76" t="s">
        <v>9698</v>
      </c>
    </row>
    <row r="705" spans="1:14" hidden="1">
      <c r="A705" s="45" t="s">
        <v>8744</v>
      </c>
      <c r="B705" s="76"/>
      <c r="C705" s="496" t="s">
        <v>9699</v>
      </c>
      <c r="D705" s="39" t="s">
        <v>9699</v>
      </c>
      <c r="E705" s="496">
        <f>VLOOKUP(F705,[13]abbr_btch2lot2!A:B,2,FALSE)</f>
        <v>508</v>
      </c>
      <c r="F705" s="39" t="s">
        <v>9700</v>
      </c>
      <c r="G705" s="76" t="s">
        <v>2215</v>
      </c>
      <c r="H705" s="76" t="s">
        <v>2455</v>
      </c>
      <c r="I705" s="76">
        <v>7</v>
      </c>
      <c r="J705" s="39"/>
      <c r="K705" s="76" t="s">
        <v>2195</v>
      </c>
      <c r="L705" s="76">
        <v>336</v>
      </c>
      <c r="M705" s="45" t="s">
        <v>8745</v>
      </c>
      <c r="N705" s="76" t="s">
        <v>9701</v>
      </c>
    </row>
    <row r="706" spans="1:14" hidden="1">
      <c r="A706" s="45" t="s">
        <v>8744</v>
      </c>
      <c r="B706" s="76"/>
      <c r="C706" s="496" t="s">
        <v>9702</v>
      </c>
      <c r="D706" s="39" t="s">
        <v>9702</v>
      </c>
      <c r="E706" s="496">
        <f>VLOOKUP(F706,[13]abbr_btch2lot2!A:B,2,FALSE)</f>
        <v>509</v>
      </c>
      <c r="F706" s="39" t="s">
        <v>9703</v>
      </c>
      <c r="G706" s="76" t="s">
        <v>2215</v>
      </c>
      <c r="H706" s="76" t="s">
        <v>2231</v>
      </c>
      <c r="I706" s="76" t="s">
        <v>4762</v>
      </c>
      <c r="J706" s="39"/>
      <c r="K706" s="76" t="s">
        <v>2195</v>
      </c>
      <c r="L706" s="76">
        <v>337</v>
      </c>
      <c r="M706" s="45" t="s">
        <v>8745</v>
      </c>
      <c r="N706" s="76" t="s">
        <v>9704</v>
      </c>
    </row>
    <row r="707" spans="1:14" hidden="1">
      <c r="A707" s="45" t="s">
        <v>8744</v>
      </c>
      <c r="B707" s="76"/>
      <c r="C707" s="496"/>
      <c r="D707" s="39"/>
      <c r="E707" s="496">
        <f>VLOOKUP(F707,[13]abbr_btch2lot2!A:B,2,FALSE)</f>
        <v>510</v>
      </c>
      <c r="F707" s="39" t="s">
        <v>9705</v>
      </c>
      <c r="G707" s="76" t="s">
        <v>2215</v>
      </c>
      <c r="H707" s="76" t="s">
        <v>2228</v>
      </c>
      <c r="I707" s="76">
        <v>5</v>
      </c>
      <c r="J707" s="39"/>
      <c r="K707" s="76" t="s">
        <v>2195</v>
      </c>
      <c r="L707" s="76">
        <v>338</v>
      </c>
      <c r="M707" s="45" t="s">
        <v>8745</v>
      </c>
      <c r="N707" s="76" t="s">
        <v>9706</v>
      </c>
    </row>
    <row r="708" spans="1:14" hidden="1">
      <c r="A708" s="45" t="s">
        <v>8744</v>
      </c>
      <c r="B708" s="76"/>
      <c r="C708" s="496" t="s">
        <v>9707</v>
      </c>
      <c r="D708" s="39" t="s">
        <v>9707</v>
      </c>
      <c r="E708" s="496">
        <f>VLOOKUP(F708,[13]abbr_btch2lot2!A:B,2,FALSE)</f>
        <v>511</v>
      </c>
      <c r="F708" s="39" t="s">
        <v>9708</v>
      </c>
      <c r="G708" s="76" t="s">
        <v>2215</v>
      </c>
      <c r="H708" s="76" t="s">
        <v>2455</v>
      </c>
      <c r="I708" s="76">
        <v>9</v>
      </c>
      <c r="J708" s="39"/>
      <c r="K708" s="76" t="s">
        <v>2195</v>
      </c>
      <c r="L708" s="76">
        <v>339</v>
      </c>
      <c r="M708" s="45" t="s">
        <v>8745</v>
      </c>
      <c r="N708" s="76" t="s">
        <v>9709</v>
      </c>
    </row>
    <row r="709" spans="1:14" ht="29.1" hidden="1">
      <c r="A709" s="45" t="s">
        <v>8744</v>
      </c>
      <c r="B709" s="76"/>
      <c r="C709" s="496"/>
      <c r="D709" s="39"/>
      <c r="E709" s="496">
        <f>VLOOKUP(F709,[13]abbr_btch2lot2!A:B,2,FALSE)</f>
        <v>512</v>
      </c>
      <c r="F709" s="40" t="s">
        <v>9710</v>
      </c>
      <c r="G709" s="76" t="s">
        <v>2215</v>
      </c>
      <c r="H709" s="76" t="s">
        <v>2228</v>
      </c>
      <c r="I709" s="76">
        <v>5</v>
      </c>
      <c r="J709" s="39"/>
      <c r="K709" s="76" t="s">
        <v>2195</v>
      </c>
      <c r="L709" s="76">
        <v>340</v>
      </c>
      <c r="M709" s="45" t="s">
        <v>8745</v>
      </c>
      <c r="N709" s="76" t="s">
        <v>9711</v>
      </c>
    </row>
    <row r="710" spans="1:14" hidden="1">
      <c r="A710" s="45" t="s">
        <v>8744</v>
      </c>
      <c r="B710" s="76"/>
      <c r="C710" s="496"/>
      <c r="D710" s="39"/>
      <c r="E710" s="496">
        <f>VLOOKUP(F710,[13]abbr_btch2lot2!A:B,2,FALSE)</f>
        <v>513</v>
      </c>
      <c r="F710" s="39" t="s">
        <v>9712</v>
      </c>
      <c r="G710" s="76" t="s">
        <v>2215</v>
      </c>
      <c r="H710" s="76" t="s">
        <v>2228</v>
      </c>
      <c r="I710" s="76">
        <v>5</v>
      </c>
      <c r="J710" s="39"/>
      <c r="K710" s="76" t="s">
        <v>2195</v>
      </c>
      <c r="L710" s="76">
        <v>341</v>
      </c>
      <c r="M710" s="45" t="s">
        <v>8745</v>
      </c>
      <c r="N710" s="76" t="s">
        <v>9713</v>
      </c>
    </row>
    <row r="711" spans="1:14" hidden="1">
      <c r="A711" s="45" t="s">
        <v>8744</v>
      </c>
      <c r="B711" s="76"/>
      <c r="C711" s="496"/>
      <c r="D711" s="39"/>
      <c r="E711" s="496">
        <f>VLOOKUP(F711,[13]abbr_btch2lot2!A:B,2,FALSE)</f>
        <v>514</v>
      </c>
      <c r="F711" s="39" t="s">
        <v>9714</v>
      </c>
      <c r="G711" s="76" t="s">
        <v>2215</v>
      </c>
      <c r="H711" s="76" t="s">
        <v>2228</v>
      </c>
      <c r="I711" s="76">
        <v>5</v>
      </c>
      <c r="J711" s="39"/>
      <c r="K711" s="76" t="s">
        <v>2195</v>
      </c>
      <c r="L711" s="76">
        <v>342</v>
      </c>
      <c r="M711" s="45" t="s">
        <v>8745</v>
      </c>
      <c r="N711" s="76" t="s">
        <v>9715</v>
      </c>
    </row>
    <row r="712" spans="1:14" hidden="1">
      <c r="A712" s="45" t="s">
        <v>8744</v>
      </c>
      <c r="B712" s="76"/>
      <c r="C712" s="496"/>
      <c r="D712" s="39"/>
      <c r="E712" s="496">
        <f>VLOOKUP(F712,[13]abbr_btch2lot2!A:B,2,FALSE)</f>
        <v>515</v>
      </c>
      <c r="F712" s="39" t="s">
        <v>9716</v>
      </c>
      <c r="G712" s="76" t="s">
        <v>2215</v>
      </c>
      <c r="H712" s="76" t="s">
        <v>2228</v>
      </c>
      <c r="I712" s="76">
        <v>5</v>
      </c>
      <c r="J712" s="39"/>
      <c r="K712" s="76" t="s">
        <v>2195</v>
      </c>
      <c r="L712" s="76">
        <v>343</v>
      </c>
      <c r="M712" s="45" t="s">
        <v>8745</v>
      </c>
      <c r="N712" s="76" t="s">
        <v>9717</v>
      </c>
    </row>
    <row r="713" spans="1:14" hidden="1">
      <c r="A713" s="45" t="s">
        <v>8744</v>
      </c>
      <c r="B713" s="76"/>
      <c r="C713" s="496"/>
      <c r="D713" s="39"/>
      <c r="E713" s="496">
        <f>VLOOKUP(F713,[13]abbr_btch2lot2!A:B,2,FALSE)</f>
        <v>516</v>
      </c>
      <c r="F713" s="39" t="s">
        <v>9718</v>
      </c>
      <c r="G713" s="76" t="s">
        <v>2215</v>
      </c>
      <c r="H713" s="76" t="s">
        <v>2228</v>
      </c>
      <c r="I713" s="76">
        <v>5</v>
      </c>
      <c r="J713" s="39"/>
      <c r="K713" s="76" t="s">
        <v>2195</v>
      </c>
      <c r="L713" s="76">
        <v>344</v>
      </c>
      <c r="M713" s="45" t="s">
        <v>8745</v>
      </c>
      <c r="N713" s="76" t="s">
        <v>9719</v>
      </c>
    </row>
    <row r="714" spans="1:14" hidden="1">
      <c r="A714" s="45" t="s">
        <v>8744</v>
      </c>
      <c r="B714" s="76"/>
      <c r="C714" s="496"/>
      <c r="D714" s="39"/>
      <c r="E714" s="496">
        <f>VLOOKUP(F714,[13]abbr_btch2lot2!A:B,2,FALSE)</f>
        <v>517</v>
      </c>
      <c r="F714" s="39" t="s">
        <v>9720</v>
      </c>
      <c r="G714" s="76" t="s">
        <v>2215</v>
      </c>
      <c r="H714" s="76" t="s">
        <v>2231</v>
      </c>
      <c r="I714" s="76" t="s">
        <v>9721</v>
      </c>
      <c r="J714" s="39"/>
      <c r="K714" s="76" t="s">
        <v>2195</v>
      </c>
      <c r="L714" s="76">
        <v>345</v>
      </c>
      <c r="M714" s="45" t="s">
        <v>8745</v>
      </c>
      <c r="N714" s="76" t="s">
        <v>9722</v>
      </c>
    </row>
    <row r="715" spans="1:14" hidden="1">
      <c r="A715" s="45" t="s">
        <v>8744</v>
      </c>
      <c r="B715" s="76"/>
      <c r="C715" s="496"/>
      <c r="D715" s="39"/>
      <c r="E715" s="496">
        <f>VLOOKUP(F715,[13]abbr_btch2lot2!A:B,2,FALSE)</f>
        <v>518</v>
      </c>
      <c r="F715" s="39" t="s">
        <v>9723</v>
      </c>
      <c r="G715" s="76" t="s">
        <v>2215</v>
      </c>
      <c r="H715" s="76" t="s">
        <v>2231</v>
      </c>
      <c r="I715" s="76" t="s">
        <v>9721</v>
      </c>
      <c r="J715" s="39"/>
      <c r="K715" s="76" t="s">
        <v>2195</v>
      </c>
      <c r="L715" s="76">
        <v>346</v>
      </c>
      <c r="M715" s="45" t="s">
        <v>8745</v>
      </c>
      <c r="N715" s="76" t="s">
        <v>9724</v>
      </c>
    </row>
    <row r="716" spans="1:14" hidden="1">
      <c r="A716" s="45" t="s">
        <v>8744</v>
      </c>
      <c r="B716" s="76"/>
      <c r="C716" s="496" t="s">
        <v>2014</v>
      </c>
      <c r="D716" s="39"/>
      <c r="E716" s="496" t="e">
        <f>VLOOKUP(F716,[13]abbr_btch2lot2!A:B,2,FALSE)</f>
        <v>#N/A</v>
      </c>
      <c r="F716" s="39"/>
      <c r="G716" s="76" t="s">
        <v>2215</v>
      </c>
      <c r="H716" s="76" t="s">
        <v>2202</v>
      </c>
      <c r="I716" s="76">
        <v>74</v>
      </c>
      <c r="J716" s="39"/>
      <c r="K716" s="76" t="s">
        <v>2195</v>
      </c>
      <c r="L716" s="76">
        <v>347</v>
      </c>
      <c r="M716" s="45" t="s">
        <v>8745</v>
      </c>
      <c r="N716" s="76" t="s">
        <v>8719</v>
      </c>
    </row>
    <row r="717" spans="1:14" hidden="1">
      <c r="A717" s="45" t="s">
        <v>8744</v>
      </c>
      <c r="B717" s="76"/>
      <c r="C717" s="496"/>
      <c r="D717" s="39"/>
      <c r="E717" s="496">
        <f>VLOOKUP(F717,[13]abbr_btch2lot2!A:B,2,FALSE)</f>
        <v>519</v>
      </c>
      <c r="F717" s="39" t="s">
        <v>9725</v>
      </c>
      <c r="G717" s="76" t="s">
        <v>2215</v>
      </c>
      <c r="H717" s="76" t="s">
        <v>2455</v>
      </c>
      <c r="I717" s="76">
        <v>7</v>
      </c>
      <c r="J717" s="39"/>
      <c r="K717" s="76" t="s">
        <v>2195</v>
      </c>
      <c r="L717" s="76">
        <v>348</v>
      </c>
      <c r="M717" s="45" t="s">
        <v>8745</v>
      </c>
      <c r="N717" s="76" t="s">
        <v>9726</v>
      </c>
    </row>
    <row r="718" spans="1:14" hidden="1">
      <c r="A718" s="45" t="s">
        <v>8744</v>
      </c>
      <c r="B718" s="76"/>
      <c r="C718" s="496"/>
      <c r="D718" s="39"/>
      <c r="E718" s="496">
        <f>VLOOKUP(F718,[13]abbr_btch2lot2!A:B,2,FALSE)</f>
        <v>520</v>
      </c>
      <c r="F718" s="39" t="s">
        <v>9727</v>
      </c>
      <c r="G718" s="76" t="s">
        <v>2215</v>
      </c>
      <c r="H718" s="76" t="s">
        <v>2231</v>
      </c>
      <c r="I718" s="76" t="s">
        <v>2439</v>
      </c>
      <c r="J718" s="39"/>
      <c r="K718" s="76" t="s">
        <v>2195</v>
      </c>
      <c r="L718" s="76">
        <v>349</v>
      </c>
      <c r="M718" s="45" t="s">
        <v>8745</v>
      </c>
      <c r="N718" s="76" t="s">
        <v>9728</v>
      </c>
    </row>
    <row r="719" spans="1:14" hidden="1">
      <c r="A719" s="45" t="s">
        <v>8744</v>
      </c>
      <c r="B719" s="76"/>
      <c r="C719" s="496"/>
      <c r="D719" s="39"/>
      <c r="E719" s="496">
        <f>VLOOKUP(F719,[13]abbr_btch2lot2!A:B,2,FALSE)</f>
        <v>521</v>
      </c>
      <c r="F719" s="39" t="s">
        <v>9729</v>
      </c>
      <c r="G719" s="76" t="s">
        <v>2215</v>
      </c>
      <c r="H719" s="76" t="s">
        <v>2455</v>
      </c>
      <c r="I719" s="76">
        <v>7</v>
      </c>
      <c r="J719" s="39"/>
      <c r="K719" s="76" t="s">
        <v>2195</v>
      </c>
      <c r="L719" s="76">
        <v>350</v>
      </c>
      <c r="M719" s="45" t="s">
        <v>8745</v>
      </c>
      <c r="N719" s="76" t="s">
        <v>9730</v>
      </c>
    </row>
    <row r="720" spans="1:14" hidden="1">
      <c r="A720" s="45" t="s">
        <v>8744</v>
      </c>
      <c r="B720" s="76"/>
      <c r="C720" s="496"/>
      <c r="D720" s="39"/>
      <c r="E720" s="496">
        <f>VLOOKUP(F720,[13]abbr_btch2lot2!A:B,2,FALSE)</f>
        <v>522</v>
      </c>
      <c r="F720" s="39" t="s">
        <v>9731</v>
      </c>
      <c r="G720" s="76" t="s">
        <v>2215</v>
      </c>
      <c r="H720" s="76" t="s">
        <v>2231</v>
      </c>
      <c r="I720" s="76" t="s">
        <v>9732</v>
      </c>
      <c r="J720" s="39"/>
      <c r="K720" s="76" t="s">
        <v>2195</v>
      </c>
      <c r="L720" s="76">
        <v>351</v>
      </c>
      <c r="M720" s="45" t="s">
        <v>8745</v>
      </c>
      <c r="N720" s="76" t="s">
        <v>9733</v>
      </c>
    </row>
    <row r="721" spans="1:14" hidden="1">
      <c r="A721" s="45" t="s">
        <v>8744</v>
      </c>
      <c r="B721" s="76"/>
      <c r="C721" s="496"/>
      <c r="D721" s="39"/>
      <c r="E721" s="496">
        <f>VLOOKUP(F721,[13]abbr_btch2lot2!A:B,2,FALSE)</f>
        <v>523</v>
      </c>
      <c r="F721" s="39" t="s">
        <v>9734</v>
      </c>
      <c r="G721" s="76" t="s">
        <v>2215</v>
      </c>
      <c r="H721" s="76" t="s">
        <v>2455</v>
      </c>
      <c r="I721" s="76">
        <v>7</v>
      </c>
      <c r="J721" s="39"/>
      <c r="K721" s="76" t="s">
        <v>2195</v>
      </c>
      <c r="L721" s="76">
        <v>352</v>
      </c>
      <c r="M721" s="45" t="s">
        <v>8745</v>
      </c>
      <c r="N721" s="76" t="s">
        <v>9735</v>
      </c>
    </row>
    <row r="722" spans="1:14" hidden="1">
      <c r="A722" s="45" t="s">
        <v>8744</v>
      </c>
      <c r="B722" s="76"/>
      <c r="C722" s="496"/>
      <c r="D722" s="39"/>
      <c r="E722" s="496">
        <f>VLOOKUP(F722,[13]abbr_btch2lot2!A:B,2,FALSE)</f>
        <v>524</v>
      </c>
      <c r="F722" s="39" t="s">
        <v>9736</v>
      </c>
      <c r="G722" s="76" t="s">
        <v>2215</v>
      </c>
      <c r="H722" s="76" t="s">
        <v>2231</v>
      </c>
      <c r="I722" s="76" t="s">
        <v>2439</v>
      </c>
      <c r="J722" s="39"/>
      <c r="K722" s="76" t="s">
        <v>2195</v>
      </c>
      <c r="L722" s="76">
        <v>353</v>
      </c>
      <c r="M722" s="45" t="s">
        <v>8745</v>
      </c>
      <c r="N722" s="76" t="s">
        <v>9737</v>
      </c>
    </row>
    <row r="723" spans="1:14" hidden="1">
      <c r="A723" s="45" t="s">
        <v>8744</v>
      </c>
      <c r="B723" s="76"/>
      <c r="C723" s="496"/>
      <c r="D723" s="39"/>
      <c r="E723" s="496">
        <f>VLOOKUP(F723,[13]abbr_btch2lot2!A:B,2,FALSE)</f>
        <v>525</v>
      </c>
      <c r="F723" s="39" t="s">
        <v>9738</v>
      </c>
      <c r="G723" s="76" t="s">
        <v>2215</v>
      </c>
      <c r="H723" s="76" t="s">
        <v>2455</v>
      </c>
      <c r="I723" s="76">
        <v>8</v>
      </c>
      <c r="J723" s="39"/>
      <c r="K723" s="76" t="s">
        <v>2195</v>
      </c>
      <c r="L723" s="76">
        <v>354</v>
      </c>
      <c r="M723" s="45" t="s">
        <v>8745</v>
      </c>
      <c r="N723" s="76" t="s">
        <v>9739</v>
      </c>
    </row>
    <row r="724" spans="1:14" hidden="1">
      <c r="A724" s="45" t="s">
        <v>8744</v>
      </c>
      <c r="B724" s="76"/>
      <c r="C724" s="496"/>
      <c r="D724" s="39"/>
      <c r="E724" s="496">
        <f>VLOOKUP(F724,[13]abbr_btch2lot2!A:B,2,FALSE)</f>
        <v>526</v>
      </c>
      <c r="F724" s="39" t="s">
        <v>9740</v>
      </c>
      <c r="G724" s="76" t="s">
        <v>2215</v>
      </c>
      <c r="H724" s="76" t="s">
        <v>2231</v>
      </c>
      <c r="I724" s="76" t="s">
        <v>2439</v>
      </c>
      <c r="J724" s="39"/>
      <c r="K724" s="76" t="s">
        <v>2195</v>
      </c>
      <c r="L724" s="76">
        <v>355</v>
      </c>
      <c r="M724" s="45" t="s">
        <v>8745</v>
      </c>
      <c r="N724" s="76" t="s">
        <v>9741</v>
      </c>
    </row>
    <row r="725" spans="1:14" ht="29.1" hidden="1">
      <c r="A725" s="45" t="s">
        <v>8744</v>
      </c>
      <c r="B725" s="76"/>
      <c r="C725" s="496" t="s">
        <v>9742</v>
      </c>
      <c r="D725" s="39" t="s">
        <v>9742</v>
      </c>
      <c r="E725" s="496">
        <f>VLOOKUP(F725,[13]abbr_btch2lot2!A:B,2,FALSE)</f>
        <v>527</v>
      </c>
      <c r="F725" s="40" t="s">
        <v>9743</v>
      </c>
      <c r="G725" s="76" t="s">
        <v>2215</v>
      </c>
      <c r="H725" s="76" t="s">
        <v>2455</v>
      </c>
      <c r="I725" s="76">
        <v>7</v>
      </c>
      <c r="J725" s="39"/>
      <c r="K725" s="76" t="s">
        <v>2195</v>
      </c>
      <c r="L725" s="76">
        <v>356</v>
      </c>
      <c r="M725" s="45" t="s">
        <v>8745</v>
      </c>
      <c r="N725" s="76" t="s">
        <v>9744</v>
      </c>
    </row>
    <row r="726" spans="1:14" hidden="1">
      <c r="A726" s="45" t="s">
        <v>8744</v>
      </c>
      <c r="B726" s="76"/>
      <c r="C726" s="496" t="s">
        <v>9745</v>
      </c>
      <c r="D726" s="39" t="s">
        <v>9745</v>
      </c>
      <c r="E726" s="496">
        <f>VLOOKUP(F726,[13]abbr_btch2lot2!A:B,2,FALSE)</f>
        <v>528</v>
      </c>
      <c r="F726" s="39" t="s">
        <v>9746</v>
      </c>
      <c r="G726" s="76" t="s">
        <v>2215</v>
      </c>
      <c r="H726" s="76" t="s">
        <v>2231</v>
      </c>
      <c r="I726" s="76" t="s">
        <v>2439</v>
      </c>
      <c r="J726" s="39"/>
      <c r="K726" s="76" t="s">
        <v>2195</v>
      </c>
      <c r="L726" s="76">
        <v>357</v>
      </c>
      <c r="M726" s="45" t="s">
        <v>8745</v>
      </c>
      <c r="N726" s="76" t="s">
        <v>9747</v>
      </c>
    </row>
    <row r="727" spans="1:14" hidden="1">
      <c r="A727" s="45" t="s">
        <v>8744</v>
      </c>
      <c r="B727" s="76"/>
      <c r="C727" s="496" t="s">
        <v>9748</v>
      </c>
      <c r="D727" s="39" t="s">
        <v>9748</v>
      </c>
      <c r="E727" s="496">
        <f>VLOOKUP(F727,[13]abbr_btch2lot2!A:B,2,FALSE)</f>
        <v>529</v>
      </c>
      <c r="F727" s="39" t="s">
        <v>9749</v>
      </c>
      <c r="G727" s="76" t="s">
        <v>2215</v>
      </c>
      <c r="H727" s="76" t="s">
        <v>2455</v>
      </c>
      <c r="I727" s="76">
        <v>7</v>
      </c>
      <c r="J727" s="39"/>
      <c r="K727" s="76" t="s">
        <v>2195</v>
      </c>
      <c r="L727" s="76">
        <v>358</v>
      </c>
      <c r="M727" s="45" t="s">
        <v>8745</v>
      </c>
      <c r="N727" s="76" t="s">
        <v>9750</v>
      </c>
    </row>
    <row r="728" spans="1:14" hidden="1">
      <c r="A728" s="45" t="s">
        <v>8744</v>
      </c>
      <c r="B728" s="76"/>
      <c r="C728" s="496" t="s">
        <v>9751</v>
      </c>
      <c r="D728" s="39" t="s">
        <v>9751</v>
      </c>
      <c r="E728" s="496">
        <f>VLOOKUP(F728,[13]abbr_btch2lot2!A:B,2,FALSE)</f>
        <v>530</v>
      </c>
      <c r="F728" s="39" t="s">
        <v>9752</v>
      </c>
      <c r="G728" s="76" t="s">
        <v>2215</v>
      </c>
      <c r="H728" s="76" t="s">
        <v>2231</v>
      </c>
      <c r="I728" s="76" t="s">
        <v>2439</v>
      </c>
      <c r="J728" s="39"/>
      <c r="K728" s="76" t="s">
        <v>2195</v>
      </c>
      <c r="L728" s="76">
        <v>359</v>
      </c>
      <c r="M728" s="45" t="s">
        <v>8745</v>
      </c>
      <c r="N728" s="76" t="s">
        <v>9753</v>
      </c>
    </row>
    <row r="729" spans="1:14" hidden="1">
      <c r="A729" s="45" t="s">
        <v>8744</v>
      </c>
      <c r="B729" s="76"/>
      <c r="C729" s="496" t="s">
        <v>9754</v>
      </c>
      <c r="D729" s="39" t="s">
        <v>9754</v>
      </c>
      <c r="E729" s="496">
        <f>VLOOKUP(F729,[13]abbr_btch2lot2!A:B,2,FALSE)</f>
        <v>531</v>
      </c>
      <c r="F729" s="39" t="s">
        <v>9755</v>
      </c>
      <c r="G729" s="76" t="s">
        <v>2215</v>
      </c>
      <c r="H729" s="76" t="s">
        <v>2231</v>
      </c>
      <c r="I729" s="76" t="s">
        <v>2439</v>
      </c>
      <c r="J729" s="39"/>
      <c r="K729" s="76" t="s">
        <v>2195</v>
      </c>
      <c r="L729" s="76">
        <v>360</v>
      </c>
      <c r="M729" s="45" t="s">
        <v>8745</v>
      </c>
      <c r="N729" s="76" t="s">
        <v>9756</v>
      </c>
    </row>
    <row r="730" spans="1:14" hidden="1">
      <c r="A730" s="45" t="s">
        <v>8744</v>
      </c>
      <c r="B730" s="76"/>
      <c r="C730" s="496" t="s">
        <v>9757</v>
      </c>
      <c r="D730" s="39" t="s">
        <v>9757</v>
      </c>
      <c r="E730" s="496">
        <f>VLOOKUP(F730,[13]abbr_btch2lot2!A:B,2,FALSE)</f>
        <v>532</v>
      </c>
      <c r="F730" s="39" t="s">
        <v>9758</v>
      </c>
      <c r="G730" s="76" t="s">
        <v>2215</v>
      </c>
      <c r="H730" s="76" t="s">
        <v>2231</v>
      </c>
      <c r="I730" s="76" t="s">
        <v>4482</v>
      </c>
      <c r="J730" s="39"/>
      <c r="K730" s="76" t="s">
        <v>2195</v>
      </c>
      <c r="L730" s="76">
        <v>361</v>
      </c>
      <c r="M730" s="45" t="s">
        <v>8745</v>
      </c>
      <c r="N730" s="76" t="s">
        <v>9759</v>
      </c>
    </row>
    <row r="731" spans="1:14" ht="29.1" hidden="1">
      <c r="A731" s="45" t="s">
        <v>8744</v>
      </c>
      <c r="B731" s="76"/>
      <c r="C731" s="496" t="s">
        <v>9760</v>
      </c>
      <c r="D731" s="39" t="s">
        <v>9760</v>
      </c>
      <c r="E731" s="496">
        <f>VLOOKUP(F731,[13]abbr_btch2lot2!A:B,2,FALSE)</f>
        <v>533</v>
      </c>
      <c r="F731" s="40" t="s">
        <v>9761</v>
      </c>
      <c r="G731" s="76" t="s">
        <v>2215</v>
      </c>
      <c r="H731" s="76" t="s">
        <v>2231</v>
      </c>
      <c r="I731" s="76" t="s">
        <v>9140</v>
      </c>
      <c r="J731" s="39"/>
      <c r="K731" s="76" t="s">
        <v>2195</v>
      </c>
      <c r="L731" s="76">
        <v>362</v>
      </c>
      <c r="M731" s="45" t="s">
        <v>8745</v>
      </c>
      <c r="N731" s="76" t="s">
        <v>9762</v>
      </c>
    </row>
    <row r="732" spans="1:14" hidden="1">
      <c r="A732" s="45" t="s">
        <v>8744</v>
      </c>
      <c r="B732" s="76"/>
      <c r="C732" s="496"/>
      <c r="D732" s="39"/>
      <c r="E732" s="496">
        <f>VLOOKUP(F732,[13]abbr_btch2lot2!A:B,2,FALSE)</f>
        <v>534</v>
      </c>
      <c r="F732" s="39" t="s">
        <v>9763</v>
      </c>
      <c r="G732" s="76" t="s">
        <v>2215</v>
      </c>
      <c r="H732" s="76" t="s">
        <v>2455</v>
      </c>
      <c r="I732" s="76">
        <v>8</v>
      </c>
      <c r="J732" s="39"/>
      <c r="K732" s="76" t="s">
        <v>2195</v>
      </c>
      <c r="L732" s="76">
        <v>363</v>
      </c>
      <c r="M732" s="45" t="s">
        <v>8745</v>
      </c>
      <c r="N732" s="76" t="s">
        <v>9764</v>
      </c>
    </row>
    <row r="733" spans="1:14" hidden="1">
      <c r="A733" s="45" t="s">
        <v>8744</v>
      </c>
      <c r="B733" s="76"/>
      <c r="C733" s="496"/>
      <c r="D733" s="39"/>
      <c r="E733" s="496">
        <f>VLOOKUP(F733,[13]abbr_btch2lot2!A:B,2,FALSE)</f>
        <v>535</v>
      </c>
      <c r="F733" s="39" t="s">
        <v>9765</v>
      </c>
      <c r="G733" s="76" t="s">
        <v>2215</v>
      </c>
      <c r="H733" s="76" t="s">
        <v>2231</v>
      </c>
      <c r="I733" s="76" t="s">
        <v>2439</v>
      </c>
      <c r="J733" s="39"/>
      <c r="K733" s="76" t="s">
        <v>2195</v>
      </c>
      <c r="L733" s="76">
        <v>364</v>
      </c>
      <c r="M733" s="45" t="s">
        <v>8745</v>
      </c>
      <c r="N733" s="76" t="s">
        <v>9766</v>
      </c>
    </row>
    <row r="734" spans="1:14" hidden="1">
      <c r="A734" s="45" t="s">
        <v>8744</v>
      </c>
      <c r="B734" s="76"/>
      <c r="C734" s="496"/>
      <c r="D734" s="39"/>
      <c r="E734" s="496">
        <f>VLOOKUP(F734,[13]abbr_btch2lot2!A:B,2,FALSE)</f>
        <v>536</v>
      </c>
      <c r="F734" s="39" t="s">
        <v>9767</v>
      </c>
      <c r="G734" s="76" t="s">
        <v>2215</v>
      </c>
      <c r="H734" s="76" t="s">
        <v>2455</v>
      </c>
      <c r="I734" s="76">
        <v>8</v>
      </c>
      <c r="J734" s="39"/>
      <c r="K734" s="76" t="s">
        <v>2195</v>
      </c>
      <c r="L734" s="76">
        <v>365</v>
      </c>
      <c r="M734" s="45" t="s">
        <v>8745</v>
      </c>
      <c r="N734" s="76" t="s">
        <v>9768</v>
      </c>
    </row>
    <row r="735" spans="1:14" ht="29.1" hidden="1">
      <c r="A735" s="45" t="s">
        <v>8744</v>
      </c>
      <c r="B735" s="76"/>
      <c r="C735" s="496"/>
      <c r="D735" s="39"/>
      <c r="E735" s="496">
        <f>VLOOKUP(F735,[13]abbr_btch2lot2!A:B,2,FALSE)</f>
        <v>537</v>
      </c>
      <c r="F735" s="40" t="s">
        <v>9769</v>
      </c>
      <c r="G735" s="76" t="s">
        <v>2215</v>
      </c>
      <c r="H735" s="76" t="s">
        <v>2231</v>
      </c>
      <c r="I735" s="76" t="s">
        <v>2439</v>
      </c>
      <c r="J735" s="39"/>
      <c r="K735" s="76" t="s">
        <v>2195</v>
      </c>
      <c r="L735" s="76">
        <v>366</v>
      </c>
      <c r="M735" s="45" t="s">
        <v>8745</v>
      </c>
      <c r="N735" s="76" t="s">
        <v>9770</v>
      </c>
    </row>
    <row r="736" spans="1:14" hidden="1">
      <c r="A736" s="45" t="s">
        <v>8744</v>
      </c>
      <c r="B736" s="76"/>
      <c r="C736" s="496"/>
      <c r="D736" s="39"/>
      <c r="E736" s="496">
        <f>VLOOKUP(F736,[13]abbr_btch2lot2!A:B,2,FALSE)</f>
        <v>538</v>
      </c>
      <c r="F736" s="39" t="s">
        <v>9771</v>
      </c>
      <c r="G736" s="76" t="s">
        <v>2215</v>
      </c>
      <c r="H736" s="76" t="s">
        <v>2455</v>
      </c>
      <c r="I736" s="76">
        <v>8</v>
      </c>
      <c r="J736" s="39"/>
      <c r="K736" s="76" t="s">
        <v>2195</v>
      </c>
      <c r="L736" s="76">
        <v>367</v>
      </c>
      <c r="M736" s="45" t="s">
        <v>8745</v>
      </c>
      <c r="N736" s="76" t="s">
        <v>9772</v>
      </c>
    </row>
    <row r="737" spans="1:14" hidden="1">
      <c r="A737" s="45" t="s">
        <v>8744</v>
      </c>
      <c r="B737" s="76"/>
      <c r="C737" s="496"/>
      <c r="D737" s="39"/>
      <c r="E737" s="496">
        <f>VLOOKUP(F737,[13]abbr_btch2lot2!A:B,2,FALSE)</f>
        <v>539</v>
      </c>
      <c r="F737" s="39" t="s">
        <v>9773</v>
      </c>
      <c r="G737" s="76" t="s">
        <v>2215</v>
      </c>
      <c r="H737" s="76" t="s">
        <v>2231</v>
      </c>
      <c r="I737" s="76" t="s">
        <v>2439</v>
      </c>
      <c r="J737" s="39"/>
      <c r="K737" s="76" t="s">
        <v>2195</v>
      </c>
      <c r="L737" s="76">
        <v>368</v>
      </c>
      <c r="M737" s="45" t="s">
        <v>8745</v>
      </c>
      <c r="N737" s="76" t="s">
        <v>9774</v>
      </c>
    </row>
    <row r="738" spans="1:14" hidden="1">
      <c r="A738" s="45" t="s">
        <v>8744</v>
      </c>
      <c r="B738" s="76"/>
      <c r="C738" s="496"/>
      <c r="D738" s="39"/>
      <c r="E738" s="496">
        <f>VLOOKUP(F738,[13]abbr_btch2lot2!A:B,2,FALSE)</f>
        <v>540</v>
      </c>
      <c r="F738" s="39" t="s">
        <v>9775</v>
      </c>
      <c r="G738" s="76" t="s">
        <v>2215</v>
      </c>
      <c r="H738" s="76" t="s">
        <v>2455</v>
      </c>
      <c r="I738" s="76">
        <v>8</v>
      </c>
      <c r="J738" s="39"/>
      <c r="K738" s="76" t="s">
        <v>2195</v>
      </c>
      <c r="L738" s="76">
        <v>369</v>
      </c>
      <c r="M738" s="45" t="s">
        <v>8745</v>
      </c>
      <c r="N738" s="76" t="s">
        <v>9776</v>
      </c>
    </row>
    <row r="739" spans="1:14" hidden="1">
      <c r="A739" s="45" t="s">
        <v>8744</v>
      </c>
      <c r="B739" s="76"/>
      <c r="C739" s="496"/>
      <c r="D739" s="39"/>
      <c r="E739" s="496">
        <f>VLOOKUP(F739,[13]abbr_btch2lot2!A:B,2,FALSE)</f>
        <v>541</v>
      </c>
      <c r="F739" s="39" t="s">
        <v>9777</v>
      </c>
      <c r="G739" s="76" t="s">
        <v>2215</v>
      </c>
      <c r="H739" s="76" t="s">
        <v>2231</v>
      </c>
      <c r="I739" s="76" t="s">
        <v>2439</v>
      </c>
      <c r="J739" s="39"/>
      <c r="K739" s="76" t="s">
        <v>2195</v>
      </c>
      <c r="L739" s="76">
        <v>370</v>
      </c>
      <c r="M739" s="45" t="s">
        <v>8745</v>
      </c>
      <c r="N739" s="76" t="s">
        <v>9778</v>
      </c>
    </row>
    <row r="740" spans="1:14" hidden="1">
      <c r="A740" s="45" t="s">
        <v>8744</v>
      </c>
      <c r="B740" s="76"/>
      <c r="C740" s="496" t="s">
        <v>9779</v>
      </c>
      <c r="D740" s="39" t="s">
        <v>9779</v>
      </c>
      <c r="E740" s="496">
        <f>VLOOKUP(F740,[13]abbr_btch2lot2!A:B,2,FALSE)</f>
        <v>542</v>
      </c>
      <c r="F740" s="39" t="s">
        <v>9780</v>
      </c>
      <c r="G740" s="76" t="s">
        <v>2215</v>
      </c>
      <c r="H740" s="76" t="s">
        <v>2455</v>
      </c>
      <c r="I740" s="76">
        <v>8</v>
      </c>
      <c r="J740" s="39"/>
      <c r="K740" s="76" t="s">
        <v>2195</v>
      </c>
      <c r="L740" s="76">
        <v>371</v>
      </c>
      <c r="M740" s="45" t="s">
        <v>8745</v>
      </c>
      <c r="N740" s="76" t="s">
        <v>9781</v>
      </c>
    </row>
    <row r="741" spans="1:14" hidden="1">
      <c r="A741" s="45" t="s">
        <v>8744</v>
      </c>
      <c r="B741" s="76"/>
      <c r="C741" s="496" t="s">
        <v>9782</v>
      </c>
      <c r="D741" s="39" t="s">
        <v>9782</v>
      </c>
      <c r="E741" s="496">
        <f>VLOOKUP(F741,[13]abbr_btch2lot2!A:B,2,FALSE)</f>
        <v>543</v>
      </c>
      <c r="F741" s="39" t="s">
        <v>9783</v>
      </c>
      <c r="G741" s="76" t="s">
        <v>2215</v>
      </c>
      <c r="H741" s="76" t="s">
        <v>2231</v>
      </c>
      <c r="I741" s="76" t="s">
        <v>2439</v>
      </c>
      <c r="J741" s="39"/>
      <c r="K741" s="76" t="s">
        <v>2195</v>
      </c>
      <c r="L741" s="76">
        <v>372</v>
      </c>
      <c r="M741" s="45" t="s">
        <v>8745</v>
      </c>
      <c r="N741" s="76" t="s">
        <v>9784</v>
      </c>
    </row>
    <row r="742" spans="1:14" hidden="1">
      <c r="A742" s="45" t="s">
        <v>8744</v>
      </c>
      <c r="B742" s="76"/>
      <c r="C742" s="496" t="s">
        <v>9785</v>
      </c>
      <c r="D742" s="39" t="s">
        <v>9785</v>
      </c>
      <c r="E742" s="496">
        <f>VLOOKUP(F742,[13]abbr_btch2lot2!A:B,2,FALSE)</f>
        <v>544</v>
      </c>
      <c r="F742" s="39" t="s">
        <v>9786</v>
      </c>
      <c r="G742" s="76" t="s">
        <v>2215</v>
      </c>
      <c r="H742" s="76" t="s">
        <v>2455</v>
      </c>
      <c r="I742" s="76">
        <v>8</v>
      </c>
      <c r="J742" s="39"/>
      <c r="K742" s="76" t="s">
        <v>2195</v>
      </c>
      <c r="L742" s="76">
        <v>373</v>
      </c>
      <c r="M742" s="45" t="s">
        <v>8745</v>
      </c>
      <c r="N742" s="76" t="s">
        <v>9787</v>
      </c>
    </row>
    <row r="743" spans="1:14" hidden="1">
      <c r="A743" s="45" t="s">
        <v>8744</v>
      </c>
      <c r="B743" s="76"/>
      <c r="C743" s="496" t="s">
        <v>9788</v>
      </c>
      <c r="D743" s="39" t="s">
        <v>9788</v>
      </c>
      <c r="E743" s="496">
        <f>VLOOKUP(F743,[13]abbr_btch2lot2!A:B,2,FALSE)</f>
        <v>545</v>
      </c>
      <c r="F743" s="39" t="s">
        <v>9789</v>
      </c>
      <c r="G743" s="76" t="s">
        <v>2215</v>
      </c>
      <c r="H743" s="76" t="s">
        <v>2231</v>
      </c>
      <c r="I743" s="76" t="s">
        <v>2439</v>
      </c>
      <c r="J743" s="39"/>
      <c r="K743" s="76" t="s">
        <v>2195</v>
      </c>
      <c r="L743" s="76">
        <v>374</v>
      </c>
      <c r="M743" s="45" t="s">
        <v>8745</v>
      </c>
      <c r="N743" s="76" t="s">
        <v>9790</v>
      </c>
    </row>
    <row r="744" spans="1:14" hidden="1">
      <c r="A744" s="45" t="s">
        <v>8744</v>
      </c>
      <c r="B744" s="76"/>
      <c r="C744" s="496" t="s">
        <v>9791</v>
      </c>
      <c r="D744" s="39" t="s">
        <v>9791</v>
      </c>
      <c r="E744" s="496">
        <f>VLOOKUP(F744,[13]abbr_btch2lot2!A:B,2,FALSE)</f>
        <v>546</v>
      </c>
      <c r="F744" s="39" t="s">
        <v>9792</v>
      </c>
      <c r="G744" s="76" t="s">
        <v>2215</v>
      </c>
      <c r="H744" s="76" t="s">
        <v>2231</v>
      </c>
      <c r="I744" s="76" t="s">
        <v>2439</v>
      </c>
      <c r="J744" s="39"/>
      <c r="K744" s="76" t="s">
        <v>2195</v>
      </c>
      <c r="L744" s="76">
        <v>375</v>
      </c>
      <c r="M744" s="45" t="s">
        <v>8745</v>
      </c>
      <c r="N744" s="76" t="s">
        <v>9793</v>
      </c>
    </row>
    <row r="745" spans="1:14" hidden="1">
      <c r="A745" s="45" t="s">
        <v>8744</v>
      </c>
      <c r="B745" s="76"/>
      <c r="C745" s="496" t="s">
        <v>9794</v>
      </c>
      <c r="D745" s="39" t="s">
        <v>9794</v>
      </c>
      <c r="E745" s="496">
        <f>VLOOKUP(F745,[13]abbr_btch2lot2!A:B,2,FALSE)</f>
        <v>547</v>
      </c>
      <c r="F745" s="39" t="s">
        <v>9795</v>
      </c>
      <c r="G745" s="76" t="s">
        <v>2215</v>
      </c>
      <c r="H745" s="76" t="s">
        <v>2231</v>
      </c>
      <c r="I745" s="76" t="s">
        <v>4482</v>
      </c>
      <c r="J745" s="39"/>
      <c r="K745" s="76" t="s">
        <v>2195</v>
      </c>
      <c r="L745" s="76">
        <v>376</v>
      </c>
      <c r="M745" s="45" t="s">
        <v>8745</v>
      </c>
      <c r="N745" s="76" t="s">
        <v>9796</v>
      </c>
    </row>
    <row r="746" spans="1:14" ht="29.1" hidden="1">
      <c r="A746" s="45" t="s">
        <v>8744</v>
      </c>
      <c r="B746" s="76"/>
      <c r="C746" s="496" t="s">
        <v>9797</v>
      </c>
      <c r="D746" s="39" t="s">
        <v>9797</v>
      </c>
      <c r="E746" s="496">
        <f>VLOOKUP(F746,[13]abbr_btch2lot2!A:B,2,FALSE)</f>
        <v>548</v>
      </c>
      <c r="F746" s="40" t="s">
        <v>9798</v>
      </c>
      <c r="G746" s="76" t="s">
        <v>2215</v>
      </c>
      <c r="H746" s="76" t="s">
        <v>2231</v>
      </c>
      <c r="I746" s="76">
        <v>7</v>
      </c>
      <c r="J746" s="39"/>
      <c r="K746" s="76" t="s">
        <v>2195</v>
      </c>
      <c r="L746" s="76">
        <v>377</v>
      </c>
      <c r="M746" s="45" t="s">
        <v>8745</v>
      </c>
      <c r="N746" s="76" t="s">
        <v>9799</v>
      </c>
    </row>
    <row r="747" spans="1:14" hidden="1">
      <c r="A747" s="45" t="s">
        <v>8744</v>
      </c>
      <c r="B747" s="76"/>
      <c r="C747" s="496"/>
      <c r="D747" s="39"/>
      <c r="E747" s="496">
        <f>VLOOKUP(F747,[13]abbr_btch2lot2!A:B,2,FALSE)</f>
        <v>549</v>
      </c>
      <c r="F747" s="39" t="s">
        <v>9800</v>
      </c>
      <c r="G747" s="76" t="s">
        <v>2215</v>
      </c>
      <c r="H747" s="76" t="s">
        <v>2455</v>
      </c>
      <c r="I747" s="76">
        <v>8</v>
      </c>
      <c r="J747" s="39"/>
      <c r="K747" s="76" t="s">
        <v>2195</v>
      </c>
      <c r="L747" s="76">
        <v>378</v>
      </c>
      <c r="M747" s="45" t="s">
        <v>8745</v>
      </c>
      <c r="N747" s="76" t="s">
        <v>9801</v>
      </c>
    </row>
    <row r="748" spans="1:14" hidden="1">
      <c r="A748" s="45" t="s">
        <v>8744</v>
      </c>
      <c r="B748" s="76"/>
      <c r="C748" s="496"/>
      <c r="D748" s="39"/>
      <c r="E748" s="496">
        <f>VLOOKUP(F748,[13]abbr_btch2lot2!A:B,2,FALSE)</f>
        <v>550</v>
      </c>
      <c r="F748" s="39" t="s">
        <v>9802</v>
      </c>
      <c r="G748" s="76" t="s">
        <v>2215</v>
      </c>
      <c r="H748" s="76" t="s">
        <v>2231</v>
      </c>
      <c r="I748" s="76" t="s">
        <v>2439</v>
      </c>
      <c r="J748" s="39"/>
      <c r="K748" s="76" t="s">
        <v>2195</v>
      </c>
      <c r="L748" s="76">
        <v>379</v>
      </c>
      <c r="M748" s="45" t="s">
        <v>8745</v>
      </c>
      <c r="N748" s="76" t="s">
        <v>9803</v>
      </c>
    </row>
    <row r="749" spans="1:14" hidden="1">
      <c r="A749" s="45" t="s">
        <v>8744</v>
      </c>
      <c r="B749" s="76"/>
      <c r="C749" s="496"/>
      <c r="D749" s="39"/>
      <c r="E749" s="496">
        <f>VLOOKUP(F749,[13]abbr_btch2lot2!A:B,2,FALSE)</f>
        <v>551</v>
      </c>
      <c r="F749" s="39" t="s">
        <v>9804</v>
      </c>
      <c r="G749" s="76" t="s">
        <v>2215</v>
      </c>
      <c r="H749" s="76" t="s">
        <v>2455</v>
      </c>
      <c r="I749" s="76">
        <v>8</v>
      </c>
      <c r="J749" s="39"/>
      <c r="K749" s="76" t="s">
        <v>2195</v>
      </c>
      <c r="L749" s="76">
        <v>380</v>
      </c>
      <c r="M749" s="45" t="s">
        <v>8745</v>
      </c>
      <c r="N749" s="76" t="s">
        <v>9805</v>
      </c>
    </row>
    <row r="750" spans="1:14" ht="29.1" hidden="1">
      <c r="A750" s="45" t="s">
        <v>8744</v>
      </c>
      <c r="B750" s="76"/>
      <c r="C750" s="496"/>
      <c r="D750" s="39"/>
      <c r="E750" s="496">
        <f>VLOOKUP(F750,[13]abbr_btch2lot2!A:B,2,FALSE)</f>
        <v>552</v>
      </c>
      <c r="F750" s="40" t="s">
        <v>9806</v>
      </c>
      <c r="G750" s="76" t="s">
        <v>2215</v>
      </c>
      <c r="H750" s="76" t="s">
        <v>2231</v>
      </c>
      <c r="I750" s="76" t="s">
        <v>2439</v>
      </c>
      <c r="J750" s="39"/>
      <c r="K750" s="76" t="s">
        <v>2195</v>
      </c>
      <c r="L750" s="76">
        <v>381</v>
      </c>
      <c r="M750" s="45" t="s">
        <v>8745</v>
      </c>
      <c r="N750" s="76" t="s">
        <v>9807</v>
      </c>
    </row>
    <row r="751" spans="1:14" hidden="1">
      <c r="A751" s="45" t="s">
        <v>8744</v>
      </c>
      <c r="B751" s="76"/>
      <c r="C751" s="496"/>
      <c r="D751" s="39"/>
      <c r="E751" s="496">
        <f>VLOOKUP(F751,[13]abbr_btch2lot2!A:B,2,FALSE)</f>
        <v>553</v>
      </c>
      <c r="F751" s="39" t="s">
        <v>9808</v>
      </c>
      <c r="G751" s="76" t="s">
        <v>2215</v>
      </c>
      <c r="H751" s="76" t="s">
        <v>2455</v>
      </c>
      <c r="I751" s="76">
        <v>8</v>
      </c>
      <c r="J751" s="39"/>
      <c r="K751" s="76" t="s">
        <v>2195</v>
      </c>
      <c r="L751" s="76">
        <v>382</v>
      </c>
      <c r="M751" s="45" t="s">
        <v>8745</v>
      </c>
      <c r="N751" s="76" t="s">
        <v>9809</v>
      </c>
    </row>
    <row r="752" spans="1:14" hidden="1">
      <c r="A752" s="45" t="s">
        <v>8744</v>
      </c>
      <c r="B752" s="76"/>
      <c r="C752" s="496"/>
      <c r="D752" s="39"/>
      <c r="E752" s="496">
        <f>VLOOKUP(F752,[13]abbr_btch2lot2!A:B,2,FALSE)</f>
        <v>554</v>
      </c>
      <c r="F752" s="39" t="s">
        <v>9810</v>
      </c>
      <c r="G752" s="76" t="s">
        <v>2215</v>
      </c>
      <c r="H752" s="76" t="s">
        <v>2231</v>
      </c>
      <c r="I752" s="76" t="s">
        <v>2439</v>
      </c>
      <c r="J752" s="39"/>
      <c r="K752" s="76" t="s">
        <v>2195</v>
      </c>
      <c r="L752" s="76">
        <v>383</v>
      </c>
      <c r="M752" s="45" t="s">
        <v>8745</v>
      </c>
      <c r="N752" s="76" t="s">
        <v>9811</v>
      </c>
    </row>
    <row r="753" spans="1:14" hidden="1">
      <c r="A753" s="45" t="s">
        <v>8744</v>
      </c>
      <c r="B753" s="76"/>
      <c r="C753" s="496"/>
      <c r="D753" s="39"/>
      <c r="E753" s="496">
        <f>VLOOKUP(F753,[13]abbr_btch2lot2!A:B,2,FALSE)</f>
        <v>555</v>
      </c>
      <c r="F753" s="39" t="s">
        <v>9812</v>
      </c>
      <c r="G753" s="76" t="s">
        <v>2215</v>
      </c>
      <c r="H753" s="76" t="s">
        <v>2455</v>
      </c>
      <c r="I753" s="76">
        <v>8</v>
      </c>
      <c r="J753" s="39"/>
      <c r="K753" s="76" t="s">
        <v>2195</v>
      </c>
      <c r="L753" s="76">
        <v>384</v>
      </c>
      <c r="M753" s="45" t="s">
        <v>8745</v>
      </c>
      <c r="N753" s="76" t="s">
        <v>9813</v>
      </c>
    </row>
    <row r="754" spans="1:14" hidden="1">
      <c r="A754" s="45" t="s">
        <v>8744</v>
      </c>
      <c r="B754" s="76"/>
      <c r="C754" s="496"/>
      <c r="D754" s="39"/>
      <c r="E754" s="496">
        <f>VLOOKUP(F754,[13]abbr_btch2lot2!A:B,2,FALSE)</f>
        <v>556</v>
      </c>
      <c r="F754" s="39" t="s">
        <v>9814</v>
      </c>
      <c r="G754" s="76" t="s">
        <v>2215</v>
      </c>
      <c r="H754" s="76" t="s">
        <v>2231</v>
      </c>
      <c r="I754" s="76" t="s">
        <v>2439</v>
      </c>
      <c r="J754" s="39"/>
      <c r="K754" s="76" t="s">
        <v>2195</v>
      </c>
      <c r="L754" s="76">
        <v>385</v>
      </c>
      <c r="M754" s="45" t="s">
        <v>8745</v>
      </c>
      <c r="N754" s="76" t="s">
        <v>9815</v>
      </c>
    </row>
    <row r="755" spans="1:14" hidden="1">
      <c r="A755" s="45" t="s">
        <v>8744</v>
      </c>
      <c r="B755" s="76"/>
      <c r="C755" s="496" t="s">
        <v>9816</v>
      </c>
      <c r="D755" s="39" t="s">
        <v>9816</v>
      </c>
      <c r="E755" s="496">
        <f>VLOOKUP(F755,[13]abbr_btch2lot2!A:B,2,FALSE)</f>
        <v>557</v>
      </c>
      <c r="F755" s="39" t="s">
        <v>9817</v>
      </c>
      <c r="G755" s="76" t="s">
        <v>2215</v>
      </c>
      <c r="H755" s="76" t="s">
        <v>2455</v>
      </c>
      <c r="I755" s="76">
        <v>8</v>
      </c>
      <c r="J755" s="39"/>
      <c r="K755" s="76" t="s">
        <v>2195</v>
      </c>
      <c r="L755" s="76">
        <v>386</v>
      </c>
      <c r="M755" s="45" t="s">
        <v>8745</v>
      </c>
      <c r="N755" s="76" t="s">
        <v>9818</v>
      </c>
    </row>
    <row r="756" spans="1:14" hidden="1">
      <c r="A756" s="45" t="s">
        <v>8744</v>
      </c>
      <c r="B756" s="76"/>
      <c r="C756" s="496" t="s">
        <v>9819</v>
      </c>
      <c r="D756" s="39" t="s">
        <v>9819</v>
      </c>
      <c r="E756" s="496">
        <f>VLOOKUP(F756,[13]abbr_btch2lot2!A:B,2,FALSE)</f>
        <v>558</v>
      </c>
      <c r="F756" s="39" t="s">
        <v>9820</v>
      </c>
      <c r="G756" s="76" t="s">
        <v>2215</v>
      </c>
      <c r="H756" s="76" t="s">
        <v>2231</v>
      </c>
      <c r="I756" s="76" t="s">
        <v>2439</v>
      </c>
      <c r="J756" s="39"/>
      <c r="K756" s="76" t="s">
        <v>2195</v>
      </c>
      <c r="L756" s="76">
        <v>387</v>
      </c>
      <c r="M756" s="45" t="s">
        <v>8745</v>
      </c>
      <c r="N756" s="76" t="s">
        <v>9821</v>
      </c>
    </row>
    <row r="757" spans="1:14" hidden="1">
      <c r="A757" s="45" t="s">
        <v>8744</v>
      </c>
      <c r="B757" s="76"/>
      <c r="C757" s="496" t="s">
        <v>9822</v>
      </c>
      <c r="D757" s="39" t="s">
        <v>9822</v>
      </c>
      <c r="E757" s="496">
        <f>VLOOKUP(F757,[13]abbr_btch2lot2!A:B,2,FALSE)</f>
        <v>559</v>
      </c>
      <c r="F757" s="39" t="s">
        <v>9823</v>
      </c>
      <c r="G757" s="76" t="s">
        <v>2215</v>
      </c>
      <c r="H757" s="76" t="s">
        <v>2455</v>
      </c>
      <c r="I757" s="76">
        <v>8</v>
      </c>
      <c r="J757" s="39"/>
      <c r="K757" s="76" t="s">
        <v>2195</v>
      </c>
      <c r="L757" s="76">
        <v>388</v>
      </c>
      <c r="M757" s="45" t="s">
        <v>8745</v>
      </c>
      <c r="N757" s="76" t="s">
        <v>9824</v>
      </c>
    </row>
    <row r="758" spans="1:14" hidden="1">
      <c r="A758" s="45" t="s">
        <v>8744</v>
      </c>
      <c r="B758" s="76"/>
      <c r="C758" s="496" t="s">
        <v>9825</v>
      </c>
      <c r="D758" s="39" t="s">
        <v>9825</v>
      </c>
      <c r="E758" s="496">
        <f>VLOOKUP(F758,[13]abbr_btch2lot2!A:B,2,FALSE)</f>
        <v>560</v>
      </c>
      <c r="F758" s="39" t="s">
        <v>9826</v>
      </c>
      <c r="G758" s="76" t="s">
        <v>2215</v>
      </c>
      <c r="H758" s="76" t="s">
        <v>2231</v>
      </c>
      <c r="I758" s="76" t="s">
        <v>2439</v>
      </c>
      <c r="J758" s="39"/>
      <c r="K758" s="76" t="s">
        <v>2195</v>
      </c>
      <c r="L758" s="76">
        <v>389</v>
      </c>
      <c r="M758" s="45" t="s">
        <v>8745</v>
      </c>
      <c r="N758" s="76" t="s">
        <v>9827</v>
      </c>
    </row>
    <row r="759" spans="1:14" hidden="1">
      <c r="A759" s="45" t="s">
        <v>8744</v>
      </c>
      <c r="B759" s="76"/>
      <c r="C759" s="496" t="s">
        <v>9828</v>
      </c>
      <c r="D759" s="39" t="s">
        <v>9828</v>
      </c>
      <c r="E759" s="496">
        <f>VLOOKUP(F759,[13]abbr_btch2lot2!A:B,2,FALSE)</f>
        <v>561</v>
      </c>
      <c r="F759" s="39" t="s">
        <v>9829</v>
      </c>
      <c r="G759" s="76" t="s">
        <v>2215</v>
      </c>
      <c r="H759" s="76" t="s">
        <v>2231</v>
      </c>
      <c r="I759" s="76" t="s">
        <v>2439</v>
      </c>
      <c r="J759" s="39"/>
      <c r="K759" s="76" t="s">
        <v>2195</v>
      </c>
      <c r="L759" s="76">
        <v>390</v>
      </c>
      <c r="M759" s="45" t="s">
        <v>8745</v>
      </c>
      <c r="N759" s="76" t="s">
        <v>9830</v>
      </c>
    </row>
    <row r="760" spans="1:14" hidden="1">
      <c r="A760" s="45" t="s">
        <v>8744</v>
      </c>
      <c r="B760" s="76"/>
      <c r="C760" s="496" t="s">
        <v>9831</v>
      </c>
      <c r="D760" s="39" t="s">
        <v>9831</v>
      </c>
      <c r="E760" s="496">
        <f>VLOOKUP(F760,[13]abbr_btch2lot2!A:B,2,FALSE)</f>
        <v>562</v>
      </c>
      <c r="F760" s="39" t="s">
        <v>9832</v>
      </c>
      <c r="G760" s="76" t="s">
        <v>2215</v>
      </c>
      <c r="H760" s="76" t="s">
        <v>2231</v>
      </c>
      <c r="I760" s="76" t="s">
        <v>4482</v>
      </c>
      <c r="J760" s="39"/>
      <c r="K760" s="76" t="s">
        <v>2195</v>
      </c>
      <c r="L760" s="76">
        <v>391</v>
      </c>
      <c r="M760" s="45" t="s">
        <v>8745</v>
      </c>
      <c r="N760" s="76" t="s">
        <v>9833</v>
      </c>
    </row>
    <row r="761" spans="1:14" ht="29.1" hidden="1">
      <c r="A761" s="45" t="s">
        <v>8744</v>
      </c>
      <c r="B761" s="76"/>
      <c r="C761" s="496" t="s">
        <v>9834</v>
      </c>
      <c r="D761" s="39" t="s">
        <v>9834</v>
      </c>
      <c r="E761" s="496">
        <f>VLOOKUP(F761,[13]abbr_btch2lot2!A:B,2,FALSE)</f>
        <v>563</v>
      </c>
      <c r="F761" s="40" t="s">
        <v>9835</v>
      </c>
      <c r="G761" s="76" t="s">
        <v>2215</v>
      </c>
      <c r="H761" s="76" t="s">
        <v>2231</v>
      </c>
      <c r="I761" s="76">
        <v>7</v>
      </c>
      <c r="J761" s="39"/>
      <c r="K761" s="76" t="s">
        <v>2195</v>
      </c>
      <c r="L761" s="76">
        <v>392</v>
      </c>
      <c r="M761" s="45" t="s">
        <v>8745</v>
      </c>
      <c r="N761" s="76" t="s">
        <v>9836</v>
      </c>
    </row>
    <row r="762" spans="1:14" ht="29.1" hidden="1">
      <c r="A762" s="45" t="s">
        <v>8744</v>
      </c>
      <c r="B762" s="76"/>
      <c r="C762" s="496"/>
      <c r="D762" s="39"/>
      <c r="E762" s="496">
        <f>VLOOKUP(F762,[13]abbr_btch2lot2!A:B,2,FALSE)</f>
        <v>564</v>
      </c>
      <c r="F762" s="40" t="s">
        <v>9837</v>
      </c>
      <c r="G762" s="76" t="s">
        <v>2215</v>
      </c>
      <c r="H762" s="76" t="s">
        <v>2455</v>
      </c>
      <c r="I762" s="76">
        <v>8</v>
      </c>
      <c r="J762" s="39"/>
      <c r="K762" s="76" t="s">
        <v>2195</v>
      </c>
      <c r="L762" s="76">
        <v>393</v>
      </c>
      <c r="M762" s="45" t="s">
        <v>8745</v>
      </c>
      <c r="N762" s="76" t="s">
        <v>9838</v>
      </c>
    </row>
    <row r="763" spans="1:14" ht="29.1" hidden="1">
      <c r="A763" s="45" t="s">
        <v>8744</v>
      </c>
      <c r="B763" s="76"/>
      <c r="C763" s="496"/>
      <c r="D763" s="39"/>
      <c r="E763" s="496">
        <f>VLOOKUP(F763,[13]abbr_btch2lot2!A:B,2,FALSE)</f>
        <v>565</v>
      </c>
      <c r="F763" s="40" t="s">
        <v>9839</v>
      </c>
      <c r="G763" s="76" t="s">
        <v>2215</v>
      </c>
      <c r="H763" s="76" t="s">
        <v>2231</v>
      </c>
      <c r="I763" s="76" t="s">
        <v>2439</v>
      </c>
      <c r="J763" s="39"/>
      <c r="K763" s="76" t="s">
        <v>2195</v>
      </c>
      <c r="L763" s="76">
        <v>394</v>
      </c>
      <c r="M763" s="45" t="s">
        <v>8745</v>
      </c>
      <c r="N763" s="76" t="s">
        <v>9840</v>
      </c>
    </row>
    <row r="764" spans="1:14" ht="29.1" hidden="1">
      <c r="A764" s="45" t="s">
        <v>8744</v>
      </c>
      <c r="B764" s="76"/>
      <c r="C764" s="496"/>
      <c r="D764" s="39"/>
      <c r="E764" s="496">
        <f>VLOOKUP(F764,[13]abbr_btch2lot2!A:B,2,FALSE)</f>
        <v>566</v>
      </c>
      <c r="F764" s="40" t="s">
        <v>9841</v>
      </c>
      <c r="G764" s="76" t="s">
        <v>2215</v>
      </c>
      <c r="H764" s="76" t="s">
        <v>2455</v>
      </c>
      <c r="I764" s="76">
        <v>8</v>
      </c>
      <c r="J764" s="39"/>
      <c r="K764" s="76" t="s">
        <v>2195</v>
      </c>
      <c r="L764" s="76">
        <v>395</v>
      </c>
      <c r="M764" s="45" t="s">
        <v>8745</v>
      </c>
      <c r="N764" s="76" t="s">
        <v>9842</v>
      </c>
    </row>
    <row r="765" spans="1:14" ht="29.1" hidden="1">
      <c r="A765" s="45" t="s">
        <v>8744</v>
      </c>
      <c r="B765" s="76"/>
      <c r="C765" s="496"/>
      <c r="D765" s="39"/>
      <c r="E765" s="496">
        <f>VLOOKUP(F765,[13]abbr_btch2lot2!A:B,2,FALSE)</f>
        <v>567</v>
      </c>
      <c r="F765" s="40" t="s">
        <v>9843</v>
      </c>
      <c r="G765" s="76" t="s">
        <v>2215</v>
      </c>
      <c r="H765" s="76" t="s">
        <v>2231</v>
      </c>
      <c r="I765" s="76" t="s">
        <v>2439</v>
      </c>
      <c r="J765" s="39"/>
      <c r="K765" s="76" t="s">
        <v>2195</v>
      </c>
      <c r="L765" s="76">
        <v>396</v>
      </c>
      <c r="M765" s="45" t="s">
        <v>8745</v>
      </c>
      <c r="N765" s="76" t="s">
        <v>9844</v>
      </c>
    </row>
    <row r="766" spans="1:14" hidden="1">
      <c r="A766" s="45" t="s">
        <v>8744</v>
      </c>
      <c r="B766" s="76"/>
      <c r="C766" s="496"/>
      <c r="D766" s="39"/>
      <c r="E766" s="496">
        <f>VLOOKUP(F766,[13]abbr_btch2lot2!A:B,2,FALSE)</f>
        <v>568</v>
      </c>
      <c r="F766" s="39" t="s">
        <v>9845</v>
      </c>
      <c r="G766" s="76" t="s">
        <v>2215</v>
      </c>
      <c r="H766" s="76" t="s">
        <v>2455</v>
      </c>
      <c r="I766" s="76">
        <v>8</v>
      </c>
      <c r="J766" s="39"/>
      <c r="K766" s="76" t="s">
        <v>2195</v>
      </c>
      <c r="L766" s="76">
        <v>397</v>
      </c>
      <c r="M766" s="45" t="s">
        <v>8745</v>
      </c>
      <c r="N766" s="76" t="s">
        <v>9846</v>
      </c>
    </row>
    <row r="767" spans="1:14" hidden="1">
      <c r="A767" s="45" t="s">
        <v>8744</v>
      </c>
      <c r="B767" s="76"/>
      <c r="C767" s="496"/>
      <c r="D767" s="39"/>
      <c r="E767" s="496">
        <f>VLOOKUP(F767,[13]abbr_btch2lot2!A:B,2,FALSE)</f>
        <v>569</v>
      </c>
      <c r="F767" s="39" t="s">
        <v>9847</v>
      </c>
      <c r="G767" s="76" t="s">
        <v>2215</v>
      </c>
      <c r="H767" s="76" t="s">
        <v>2231</v>
      </c>
      <c r="I767" s="76" t="s">
        <v>2439</v>
      </c>
      <c r="J767" s="39"/>
      <c r="K767" s="76" t="s">
        <v>2195</v>
      </c>
      <c r="L767" s="76">
        <v>398</v>
      </c>
      <c r="M767" s="45" t="s">
        <v>8745</v>
      </c>
      <c r="N767" s="76" t="s">
        <v>9848</v>
      </c>
    </row>
    <row r="768" spans="1:14" hidden="1">
      <c r="A768" s="45" t="s">
        <v>8744</v>
      </c>
      <c r="B768" s="76"/>
      <c r="C768" s="496"/>
      <c r="D768" s="39"/>
      <c r="E768" s="496">
        <f>VLOOKUP(F768,[13]abbr_btch2lot2!A:B,2,FALSE)</f>
        <v>570</v>
      </c>
      <c r="F768" s="39" t="s">
        <v>9849</v>
      </c>
      <c r="G768" s="76" t="s">
        <v>2215</v>
      </c>
      <c r="H768" s="76" t="s">
        <v>2455</v>
      </c>
      <c r="I768" s="76">
        <v>8</v>
      </c>
      <c r="J768" s="39"/>
      <c r="K768" s="76" t="s">
        <v>2195</v>
      </c>
      <c r="L768" s="76">
        <v>399</v>
      </c>
      <c r="M768" s="45" t="s">
        <v>8745</v>
      </c>
      <c r="N768" s="76" t="s">
        <v>9850</v>
      </c>
    </row>
    <row r="769" spans="1:14" hidden="1">
      <c r="A769" s="45" t="s">
        <v>8744</v>
      </c>
      <c r="B769" s="76"/>
      <c r="C769" s="496"/>
      <c r="D769" s="39"/>
      <c r="E769" s="496">
        <f>VLOOKUP(F769,[13]abbr_btch2lot2!A:B,2,FALSE)</f>
        <v>571</v>
      </c>
      <c r="F769" s="39" t="s">
        <v>9851</v>
      </c>
      <c r="G769" s="76" t="s">
        <v>2215</v>
      </c>
      <c r="H769" s="76" t="s">
        <v>2231</v>
      </c>
      <c r="I769" s="76" t="s">
        <v>2439</v>
      </c>
      <c r="J769" s="39"/>
      <c r="K769" s="76" t="s">
        <v>2195</v>
      </c>
      <c r="L769" s="76">
        <v>400</v>
      </c>
      <c r="M769" s="45" t="s">
        <v>8745</v>
      </c>
      <c r="N769" s="76" t="s">
        <v>9852</v>
      </c>
    </row>
    <row r="770" spans="1:14" ht="29.1" hidden="1">
      <c r="A770" s="45" t="s">
        <v>8744</v>
      </c>
      <c r="B770" s="76"/>
      <c r="C770" s="496" t="s">
        <v>9853</v>
      </c>
      <c r="D770" s="39" t="s">
        <v>9853</v>
      </c>
      <c r="E770" s="496">
        <f>VLOOKUP(F770,[13]abbr_btch2lot2!A:B,2,FALSE)</f>
        <v>572</v>
      </c>
      <c r="F770" s="40" t="s">
        <v>9854</v>
      </c>
      <c r="G770" s="76" t="s">
        <v>2215</v>
      </c>
      <c r="H770" s="76" t="s">
        <v>2455</v>
      </c>
      <c r="I770" s="76">
        <v>8</v>
      </c>
      <c r="J770" s="39"/>
      <c r="K770" s="76" t="s">
        <v>2195</v>
      </c>
      <c r="L770" s="76">
        <v>401</v>
      </c>
      <c r="M770" s="45" t="s">
        <v>8745</v>
      </c>
      <c r="N770" s="76" t="s">
        <v>9855</v>
      </c>
    </row>
    <row r="771" spans="1:14" ht="29.1" hidden="1">
      <c r="A771" s="45" t="s">
        <v>8744</v>
      </c>
      <c r="B771" s="76"/>
      <c r="C771" s="496" t="s">
        <v>9856</v>
      </c>
      <c r="D771" s="39" t="s">
        <v>9856</v>
      </c>
      <c r="E771" s="496">
        <f>VLOOKUP(F771,[13]abbr_btch2lot2!A:B,2,FALSE)</f>
        <v>573</v>
      </c>
      <c r="F771" s="40" t="s">
        <v>9857</v>
      </c>
      <c r="G771" s="76" t="s">
        <v>2215</v>
      </c>
      <c r="H771" s="76" t="s">
        <v>2231</v>
      </c>
      <c r="I771" s="76" t="s">
        <v>2439</v>
      </c>
      <c r="J771" s="39"/>
      <c r="K771" s="76" t="s">
        <v>2195</v>
      </c>
      <c r="L771" s="76">
        <v>402</v>
      </c>
      <c r="M771" s="45" t="s">
        <v>8745</v>
      </c>
      <c r="N771" s="76" t="s">
        <v>9858</v>
      </c>
    </row>
    <row r="772" spans="1:14" ht="29.1" hidden="1">
      <c r="A772" s="45" t="s">
        <v>8744</v>
      </c>
      <c r="B772" s="76"/>
      <c r="C772" s="496" t="s">
        <v>9859</v>
      </c>
      <c r="D772" s="39" t="s">
        <v>9859</v>
      </c>
      <c r="E772" s="496">
        <f>VLOOKUP(F772,[13]abbr_btch2lot2!A:B,2,FALSE)</f>
        <v>574</v>
      </c>
      <c r="F772" s="40" t="s">
        <v>9860</v>
      </c>
      <c r="G772" s="76" t="s">
        <v>2215</v>
      </c>
      <c r="H772" s="76" t="s">
        <v>2455</v>
      </c>
      <c r="I772" s="76">
        <v>8</v>
      </c>
      <c r="J772" s="39"/>
      <c r="K772" s="76" t="s">
        <v>2195</v>
      </c>
      <c r="L772" s="76">
        <v>403</v>
      </c>
      <c r="M772" s="45" t="s">
        <v>8745</v>
      </c>
      <c r="N772" s="76" t="s">
        <v>9861</v>
      </c>
    </row>
    <row r="773" spans="1:14" ht="29.1" hidden="1">
      <c r="A773" s="45" t="s">
        <v>8744</v>
      </c>
      <c r="B773" s="76"/>
      <c r="C773" s="496" t="s">
        <v>9862</v>
      </c>
      <c r="D773" s="39" t="s">
        <v>9862</v>
      </c>
      <c r="E773" s="496">
        <f>VLOOKUP(F773,[13]abbr_btch2lot2!A:B,2,FALSE)</f>
        <v>575</v>
      </c>
      <c r="F773" s="40" t="s">
        <v>9863</v>
      </c>
      <c r="G773" s="76" t="s">
        <v>2215</v>
      </c>
      <c r="H773" s="76" t="s">
        <v>2231</v>
      </c>
      <c r="I773" s="76" t="s">
        <v>2439</v>
      </c>
      <c r="J773" s="39"/>
      <c r="K773" s="76" t="s">
        <v>2195</v>
      </c>
      <c r="L773" s="76">
        <v>404</v>
      </c>
      <c r="M773" s="45" t="s">
        <v>8745</v>
      </c>
      <c r="N773" s="76" t="s">
        <v>9864</v>
      </c>
    </row>
    <row r="774" spans="1:14" ht="29.1" hidden="1">
      <c r="A774" s="45" t="s">
        <v>8744</v>
      </c>
      <c r="B774" s="76"/>
      <c r="C774" s="496" t="s">
        <v>9865</v>
      </c>
      <c r="D774" s="39" t="s">
        <v>9865</v>
      </c>
      <c r="E774" s="496">
        <f>VLOOKUP(F774,[13]abbr_btch2lot2!A:B,2,FALSE)</f>
        <v>576</v>
      </c>
      <c r="F774" s="40" t="s">
        <v>9866</v>
      </c>
      <c r="G774" s="76" t="s">
        <v>2215</v>
      </c>
      <c r="H774" s="76" t="s">
        <v>2231</v>
      </c>
      <c r="I774" s="76" t="s">
        <v>2439</v>
      </c>
      <c r="J774" s="39"/>
      <c r="K774" s="76" t="s">
        <v>2195</v>
      </c>
      <c r="L774" s="76">
        <v>405</v>
      </c>
      <c r="M774" s="45" t="s">
        <v>8745</v>
      </c>
      <c r="N774" s="76" t="s">
        <v>9867</v>
      </c>
    </row>
    <row r="775" spans="1:14" ht="29.1" hidden="1">
      <c r="A775" s="45" t="s">
        <v>8744</v>
      </c>
      <c r="B775" s="76"/>
      <c r="C775" s="496" t="s">
        <v>9868</v>
      </c>
      <c r="D775" s="39" t="s">
        <v>9868</v>
      </c>
      <c r="E775" s="496">
        <f>VLOOKUP(F775,[13]abbr_btch2lot2!A:B,2,FALSE)</f>
        <v>577</v>
      </c>
      <c r="F775" s="40" t="s">
        <v>9869</v>
      </c>
      <c r="G775" s="76" t="s">
        <v>2215</v>
      </c>
      <c r="H775" s="76" t="s">
        <v>2231</v>
      </c>
      <c r="I775" s="76" t="s">
        <v>4482</v>
      </c>
      <c r="J775" s="39"/>
      <c r="K775" s="76" t="s">
        <v>2195</v>
      </c>
      <c r="L775" s="76">
        <v>406</v>
      </c>
      <c r="M775" s="45" t="s">
        <v>8745</v>
      </c>
      <c r="N775" s="76" t="s">
        <v>9870</v>
      </c>
    </row>
    <row r="776" spans="1:14" ht="29.1" hidden="1">
      <c r="A776" s="45" t="s">
        <v>8744</v>
      </c>
      <c r="B776" s="76"/>
      <c r="C776" s="496" t="s">
        <v>9871</v>
      </c>
      <c r="D776" s="39" t="s">
        <v>9871</v>
      </c>
      <c r="E776" s="496">
        <f>VLOOKUP(F776,[13]abbr_btch2lot2!A:B,2,FALSE)</f>
        <v>578</v>
      </c>
      <c r="F776" s="40" t="s">
        <v>9872</v>
      </c>
      <c r="G776" s="76" t="s">
        <v>2215</v>
      </c>
      <c r="H776" s="76" t="s">
        <v>2231</v>
      </c>
      <c r="I776" s="76">
        <v>7</v>
      </c>
      <c r="J776" s="39"/>
      <c r="K776" s="76" t="s">
        <v>2195</v>
      </c>
      <c r="L776" s="76">
        <v>407</v>
      </c>
      <c r="M776" s="45" t="s">
        <v>8745</v>
      </c>
      <c r="N776" s="76" t="s">
        <v>9873</v>
      </c>
    </row>
    <row r="777" spans="1:14" hidden="1">
      <c r="A777" s="45" t="s">
        <v>8744</v>
      </c>
      <c r="B777" s="76"/>
      <c r="C777" s="496" t="s">
        <v>9874</v>
      </c>
      <c r="D777" s="39" t="s">
        <v>9874</v>
      </c>
      <c r="E777" s="496">
        <f>VLOOKUP(F777,[13]abbr_btch2lot2!A:B,2,FALSE)</f>
        <v>579</v>
      </c>
      <c r="F777" s="39" t="s">
        <v>9875</v>
      </c>
      <c r="G777" s="76" t="s">
        <v>2215</v>
      </c>
      <c r="H777" s="76" t="s">
        <v>2231</v>
      </c>
      <c r="I777" s="76" t="s">
        <v>4482</v>
      </c>
      <c r="J777" s="39"/>
      <c r="K777" s="76" t="s">
        <v>2195</v>
      </c>
      <c r="L777" s="76">
        <v>408</v>
      </c>
      <c r="M777" s="45" t="s">
        <v>8745</v>
      </c>
      <c r="N777" s="76" t="s">
        <v>9876</v>
      </c>
    </row>
    <row r="778" spans="1:14" hidden="1">
      <c r="A778" s="45" t="s">
        <v>8744</v>
      </c>
      <c r="B778" s="76"/>
      <c r="C778" s="496" t="s">
        <v>9877</v>
      </c>
      <c r="D778" s="39" t="s">
        <v>9877</v>
      </c>
      <c r="E778" s="496">
        <f>VLOOKUP(F778,[13]abbr_btch2lot2!A:B,2,FALSE)</f>
        <v>580</v>
      </c>
      <c r="F778" s="39" t="s">
        <v>9878</v>
      </c>
      <c r="G778" s="76" t="s">
        <v>2215</v>
      </c>
      <c r="H778" s="76" t="s">
        <v>2231</v>
      </c>
      <c r="I778" s="76" t="s">
        <v>4482</v>
      </c>
      <c r="J778" s="39"/>
      <c r="K778" s="76" t="s">
        <v>2195</v>
      </c>
      <c r="L778" s="76">
        <v>409</v>
      </c>
      <c r="M778" s="45" t="s">
        <v>8745</v>
      </c>
      <c r="N778" s="76" t="s">
        <v>9879</v>
      </c>
    </row>
    <row r="779" spans="1:14" ht="29.1" hidden="1">
      <c r="A779" s="45" t="s">
        <v>8744</v>
      </c>
      <c r="B779" s="76"/>
      <c r="C779" s="496"/>
      <c r="D779" s="39"/>
      <c r="E779" s="496">
        <f>VLOOKUP(F779,[13]abbr_btch2lot2!A:B,2,FALSE)</f>
        <v>581</v>
      </c>
      <c r="F779" s="40" t="s">
        <v>9880</v>
      </c>
      <c r="G779" s="76" t="s">
        <v>2215</v>
      </c>
      <c r="H779" s="76" t="s">
        <v>2231</v>
      </c>
      <c r="I779" s="76" t="s">
        <v>4482</v>
      </c>
      <c r="J779" s="39"/>
      <c r="K779" s="76" t="s">
        <v>2195</v>
      </c>
      <c r="L779" s="76">
        <v>410</v>
      </c>
      <c r="M779" s="45" t="s">
        <v>8745</v>
      </c>
      <c r="N779" s="76" t="s">
        <v>9881</v>
      </c>
    </row>
    <row r="780" spans="1:14" ht="29.1" hidden="1">
      <c r="A780" s="45" t="s">
        <v>8744</v>
      </c>
      <c r="B780" s="76"/>
      <c r="C780" s="496" t="s">
        <v>9882</v>
      </c>
      <c r="D780" s="39" t="s">
        <v>9882</v>
      </c>
      <c r="E780" s="496">
        <f>VLOOKUP(F780,[13]abbr_btch2lot2!A:B,2,FALSE)</f>
        <v>582</v>
      </c>
      <c r="F780" s="40" t="s">
        <v>9883</v>
      </c>
      <c r="G780" s="76" t="s">
        <v>2215</v>
      </c>
      <c r="H780" s="76" t="s">
        <v>2231</v>
      </c>
      <c r="I780" s="76">
        <v>7</v>
      </c>
      <c r="J780" s="39"/>
      <c r="K780" s="76" t="s">
        <v>2195</v>
      </c>
      <c r="L780" s="76">
        <v>411</v>
      </c>
      <c r="M780" s="45" t="s">
        <v>8745</v>
      </c>
      <c r="N780" s="76" t="s">
        <v>9884</v>
      </c>
    </row>
    <row r="781" spans="1:14" hidden="1">
      <c r="A781" s="45" t="s">
        <v>8744</v>
      </c>
      <c r="B781" s="76"/>
      <c r="C781" s="496"/>
      <c r="D781" s="39"/>
      <c r="E781" s="496">
        <f>VLOOKUP(F781,[13]abbr_btch2lot2!A:B,2,FALSE)</f>
        <v>583</v>
      </c>
      <c r="F781" s="39" t="s">
        <v>9885</v>
      </c>
      <c r="G781" s="76" t="s">
        <v>2215</v>
      </c>
      <c r="H781" s="76" t="s">
        <v>2228</v>
      </c>
      <c r="I781" s="76">
        <v>3</v>
      </c>
      <c r="J781" s="39"/>
      <c r="K781" s="76" t="s">
        <v>2195</v>
      </c>
      <c r="L781" s="76">
        <v>412</v>
      </c>
      <c r="M781" s="45" t="s">
        <v>8745</v>
      </c>
      <c r="N781" s="76" t="s">
        <v>9886</v>
      </c>
    </row>
    <row r="782" spans="1:14" ht="29.1" hidden="1">
      <c r="A782" s="45" t="s">
        <v>8744</v>
      </c>
      <c r="B782" s="76"/>
      <c r="C782" s="496" t="s">
        <v>9887</v>
      </c>
      <c r="D782" s="39" t="s">
        <v>9887</v>
      </c>
      <c r="E782" s="496">
        <f>VLOOKUP(F782,[13]abbr_btch2lot2!A:B,2,FALSE)</f>
        <v>584</v>
      </c>
      <c r="F782" s="40" t="s">
        <v>9888</v>
      </c>
      <c r="G782" s="76" t="s">
        <v>2215</v>
      </c>
      <c r="H782" s="76" t="s">
        <v>2455</v>
      </c>
      <c r="I782" s="76">
        <v>8</v>
      </c>
      <c r="J782" s="39"/>
      <c r="K782" s="76" t="s">
        <v>2195</v>
      </c>
      <c r="L782" s="76">
        <v>413</v>
      </c>
      <c r="M782" s="45" t="s">
        <v>8745</v>
      </c>
      <c r="N782" s="76" t="s">
        <v>9889</v>
      </c>
    </row>
    <row r="783" spans="1:14" ht="29.1" hidden="1">
      <c r="A783" s="45" t="s">
        <v>8744</v>
      </c>
      <c r="B783" s="76"/>
      <c r="C783" s="496" t="s">
        <v>9890</v>
      </c>
      <c r="D783" s="39" t="s">
        <v>9890</v>
      </c>
      <c r="E783" s="496">
        <f>VLOOKUP(F783,[13]abbr_btch2lot2!A:B,2,FALSE)</f>
        <v>585</v>
      </c>
      <c r="F783" s="40" t="s">
        <v>9891</v>
      </c>
      <c r="G783" s="76" t="s">
        <v>2215</v>
      </c>
      <c r="H783" s="76" t="s">
        <v>2455</v>
      </c>
      <c r="I783" s="76">
        <v>8</v>
      </c>
      <c r="J783" s="39"/>
      <c r="K783" s="76" t="s">
        <v>2195</v>
      </c>
      <c r="L783" s="76">
        <v>414</v>
      </c>
      <c r="M783" s="45" t="s">
        <v>8745</v>
      </c>
      <c r="N783" s="76" t="s">
        <v>9892</v>
      </c>
    </row>
    <row r="784" spans="1:14" ht="29.1" hidden="1">
      <c r="A784" s="45" t="s">
        <v>8744</v>
      </c>
      <c r="B784" s="76"/>
      <c r="C784" s="496"/>
      <c r="D784" s="39"/>
      <c r="E784" s="496">
        <f>VLOOKUP(F784,[13]abbr_btch2lot2!A:B,2,FALSE)</f>
        <v>586</v>
      </c>
      <c r="F784" s="40" t="s">
        <v>9893</v>
      </c>
      <c r="G784" s="76" t="s">
        <v>2215</v>
      </c>
      <c r="H784" s="76" t="s">
        <v>2455</v>
      </c>
      <c r="I784" s="76">
        <v>8</v>
      </c>
      <c r="J784" s="39"/>
      <c r="K784" s="76" t="s">
        <v>2195</v>
      </c>
      <c r="L784" s="76">
        <v>415</v>
      </c>
      <c r="M784" s="45" t="s">
        <v>8745</v>
      </c>
      <c r="N784" s="76" t="s">
        <v>9894</v>
      </c>
    </row>
    <row r="785" spans="1:14" hidden="1">
      <c r="A785" s="45" t="s">
        <v>8744</v>
      </c>
      <c r="B785" s="76"/>
      <c r="C785" s="496" t="s">
        <v>9895</v>
      </c>
      <c r="D785" s="39" t="s">
        <v>9895</v>
      </c>
      <c r="E785" s="496">
        <f>VLOOKUP(F785,[13]abbr_btch2lot2!A:B,2,FALSE)</f>
        <v>587</v>
      </c>
      <c r="F785" s="39" t="s">
        <v>9896</v>
      </c>
      <c r="G785" s="76" t="s">
        <v>2215</v>
      </c>
      <c r="H785" s="76" t="s">
        <v>2455</v>
      </c>
      <c r="I785" s="76">
        <v>8</v>
      </c>
      <c r="J785" s="39"/>
      <c r="K785" s="76" t="s">
        <v>2195</v>
      </c>
      <c r="L785" s="76">
        <v>416</v>
      </c>
      <c r="M785" s="45" t="s">
        <v>8745</v>
      </c>
      <c r="N785" s="76" t="s">
        <v>9897</v>
      </c>
    </row>
    <row r="786" spans="1:14" ht="29.1" hidden="1">
      <c r="A786" s="45" t="s">
        <v>8744</v>
      </c>
      <c r="B786" s="76"/>
      <c r="C786" s="496"/>
      <c r="D786" s="39"/>
      <c r="E786" s="496">
        <f>VLOOKUP(F786,[13]abbr_btch2lot2!A:B,2,FALSE)</f>
        <v>588</v>
      </c>
      <c r="F786" s="40" t="s">
        <v>9898</v>
      </c>
      <c r="G786" s="76" t="s">
        <v>2215</v>
      </c>
      <c r="H786" s="76" t="s">
        <v>2455</v>
      </c>
      <c r="I786" s="76">
        <v>8</v>
      </c>
      <c r="J786" s="39"/>
      <c r="K786" s="76" t="s">
        <v>2195</v>
      </c>
      <c r="L786" s="76">
        <v>417</v>
      </c>
      <c r="M786" s="45" t="s">
        <v>8745</v>
      </c>
      <c r="N786" s="76" t="s">
        <v>9899</v>
      </c>
    </row>
    <row r="787" spans="1:14" ht="29.1" hidden="1">
      <c r="A787" s="45" t="s">
        <v>8744</v>
      </c>
      <c r="B787" s="76"/>
      <c r="C787" s="496" t="s">
        <v>9900</v>
      </c>
      <c r="D787" s="39" t="s">
        <v>9900</v>
      </c>
      <c r="E787" s="496">
        <f>VLOOKUP(F787,[13]abbr_btch2lot2!A:B,2,FALSE)</f>
        <v>589</v>
      </c>
      <c r="F787" s="40" t="s">
        <v>9901</v>
      </c>
      <c r="G787" s="76" t="s">
        <v>2215</v>
      </c>
      <c r="H787" s="76" t="s">
        <v>2455</v>
      </c>
      <c r="I787" s="76">
        <v>8</v>
      </c>
      <c r="J787" s="39"/>
      <c r="K787" s="76" t="s">
        <v>2195</v>
      </c>
      <c r="L787" s="76">
        <v>418</v>
      </c>
      <c r="M787" s="45" t="s">
        <v>8745</v>
      </c>
      <c r="N787" s="76" t="s">
        <v>9902</v>
      </c>
    </row>
    <row r="788" spans="1:14" ht="29.1" hidden="1">
      <c r="A788" s="45" t="s">
        <v>8744</v>
      </c>
      <c r="B788" s="76"/>
      <c r="C788" s="496" t="s">
        <v>9903</v>
      </c>
      <c r="D788" s="39" t="s">
        <v>9903</v>
      </c>
      <c r="E788" s="496">
        <f>VLOOKUP(F788,[13]abbr_btch2lot2!A:B,2,FALSE)</f>
        <v>590</v>
      </c>
      <c r="F788" s="40" t="s">
        <v>9904</v>
      </c>
      <c r="G788" s="76" t="s">
        <v>2215</v>
      </c>
      <c r="H788" s="76" t="s">
        <v>2455</v>
      </c>
      <c r="I788" s="76">
        <v>8</v>
      </c>
      <c r="J788" s="39"/>
      <c r="K788" s="76" t="s">
        <v>2195</v>
      </c>
      <c r="L788" s="76">
        <v>419</v>
      </c>
      <c r="M788" s="45" t="s">
        <v>8745</v>
      </c>
      <c r="N788" s="76" t="s">
        <v>9905</v>
      </c>
    </row>
    <row r="789" spans="1:14" ht="29.1" hidden="1">
      <c r="A789" s="45" t="s">
        <v>8744</v>
      </c>
      <c r="B789" s="76"/>
      <c r="C789" s="496" t="s">
        <v>9906</v>
      </c>
      <c r="D789" s="39" t="s">
        <v>9906</v>
      </c>
      <c r="E789" s="496">
        <f>VLOOKUP(F789,[13]abbr_btch2lot2!A:B,2,FALSE)</f>
        <v>591</v>
      </c>
      <c r="F789" s="40" t="s">
        <v>9907</v>
      </c>
      <c r="G789" s="76" t="s">
        <v>2215</v>
      </c>
      <c r="H789" s="76" t="s">
        <v>2455</v>
      </c>
      <c r="I789" s="76">
        <v>8</v>
      </c>
      <c r="J789" s="39"/>
      <c r="K789" s="76" t="s">
        <v>2195</v>
      </c>
      <c r="L789" s="76">
        <v>420</v>
      </c>
      <c r="M789" s="45" t="s">
        <v>8745</v>
      </c>
      <c r="N789" s="76" t="s">
        <v>9908</v>
      </c>
    </row>
    <row r="790" spans="1:14" ht="29.1" hidden="1">
      <c r="A790" s="45" t="s">
        <v>8744</v>
      </c>
      <c r="B790" s="76"/>
      <c r="C790" s="496" t="s">
        <v>9909</v>
      </c>
      <c r="D790" s="39" t="s">
        <v>9909</v>
      </c>
      <c r="E790" s="496">
        <f>VLOOKUP(F790,[13]abbr_btch2lot2!A:B,2,FALSE)</f>
        <v>592</v>
      </c>
      <c r="F790" s="40" t="s">
        <v>9910</v>
      </c>
      <c r="G790" s="76" t="s">
        <v>2215</v>
      </c>
      <c r="H790" s="76" t="s">
        <v>2455</v>
      </c>
      <c r="I790" s="76">
        <v>8</v>
      </c>
      <c r="J790" s="39"/>
      <c r="K790" s="76" t="s">
        <v>2195</v>
      </c>
      <c r="L790" s="76">
        <v>421</v>
      </c>
      <c r="M790" s="45" t="s">
        <v>8745</v>
      </c>
      <c r="N790" s="76" t="s">
        <v>9911</v>
      </c>
    </row>
    <row r="791" spans="1:14" ht="29.1" hidden="1">
      <c r="A791" s="45" t="s">
        <v>8744</v>
      </c>
      <c r="B791" s="76"/>
      <c r="C791" s="496" t="s">
        <v>9912</v>
      </c>
      <c r="D791" s="39" t="s">
        <v>9912</v>
      </c>
      <c r="E791" s="496">
        <f>VLOOKUP(F791,[13]abbr_btch2lot2!A:B,2,FALSE)</f>
        <v>593</v>
      </c>
      <c r="F791" s="40" t="s">
        <v>9913</v>
      </c>
      <c r="G791" s="76" t="s">
        <v>2215</v>
      </c>
      <c r="H791" s="76" t="s">
        <v>2455</v>
      </c>
      <c r="I791" s="76">
        <v>8</v>
      </c>
      <c r="J791" s="39"/>
      <c r="K791" s="76" t="s">
        <v>2195</v>
      </c>
      <c r="L791" s="76">
        <v>422</v>
      </c>
      <c r="M791" s="45" t="s">
        <v>8745</v>
      </c>
      <c r="N791" s="76" t="s">
        <v>9914</v>
      </c>
    </row>
    <row r="792" spans="1:14" ht="29.1" hidden="1">
      <c r="A792" s="45" t="s">
        <v>8744</v>
      </c>
      <c r="B792" s="76"/>
      <c r="C792" s="496"/>
      <c r="D792" s="39"/>
      <c r="E792" s="496">
        <f>VLOOKUP(F792,[13]abbr_btch2lot2!A:B,2,FALSE)</f>
        <v>594</v>
      </c>
      <c r="F792" s="40" t="s">
        <v>9915</v>
      </c>
      <c r="G792" s="76" t="s">
        <v>2215</v>
      </c>
      <c r="H792" s="76" t="s">
        <v>2455</v>
      </c>
      <c r="I792" s="76">
        <v>8</v>
      </c>
      <c r="J792" s="39"/>
      <c r="K792" s="76" t="s">
        <v>2195</v>
      </c>
      <c r="L792" s="76">
        <v>423</v>
      </c>
      <c r="M792" s="45" t="s">
        <v>8745</v>
      </c>
      <c r="N792" s="76" t="s">
        <v>9916</v>
      </c>
    </row>
    <row r="793" spans="1:14" ht="29.1" hidden="1">
      <c r="A793" s="45" t="s">
        <v>8744</v>
      </c>
      <c r="B793" s="76"/>
      <c r="C793" s="496" t="s">
        <v>9917</v>
      </c>
      <c r="D793" s="39" t="s">
        <v>9917</v>
      </c>
      <c r="E793" s="496">
        <f>VLOOKUP(F793,[13]abbr_btch2lot2!A:B,2,FALSE)</f>
        <v>595</v>
      </c>
      <c r="F793" s="40" t="s">
        <v>9918</v>
      </c>
      <c r="G793" s="76" t="s">
        <v>2215</v>
      </c>
      <c r="H793" s="76" t="s">
        <v>2455</v>
      </c>
      <c r="I793" s="76">
        <v>8</v>
      </c>
      <c r="J793" s="39"/>
      <c r="K793" s="76" t="s">
        <v>2195</v>
      </c>
      <c r="L793" s="76">
        <v>424</v>
      </c>
      <c r="M793" s="45" t="s">
        <v>8745</v>
      </c>
      <c r="N793" s="76" t="s">
        <v>9919</v>
      </c>
    </row>
    <row r="794" spans="1:14" ht="29.1" hidden="1">
      <c r="A794" s="45" t="s">
        <v>8744</v>
      </c>
      <c r="B794" s="76"/>
      <c r="C794" s="496" t="s">
        <v>9920</v>
      </c>
      <c r="D794" s="39" t="s">
        <v>9920</v>
      </c>
      <c r="E794" s="496">
        <f>VLOOKUP(F794,[13]abbr_btch2lot2!A:B,2,FALSE)</f>
        <v>596</v>
      </c>
      <c r="F794" s="507" t="s">
        <v>9921</v>
      </c>
      <c r="G794" s="76" t="s">
        <v>2215</v>
      </c>
      <c r="H794" s="76" t="s">
        <v>2455</v>
      </c>
      <c r="I794" s="76">
        <v>8</v>
      </c>
      <c r="J794" s="39"/>
      <c r="K794" s="76" t="s">
        <v>2195</v>
      </c>
      <c r="L794" s="76">
        <v>425</v>
      </c>
      <c r="M794" s="45" t="s">
        <v>8745</v>
      </c>
      <c r="N794" s="76" t="s">
        <v>9922</v>
      </c>
    </row>
    <row r="795" spans="1:14" ht="29.1" hidden="1">
      <c r="A795" s="45" t="s">
        <v>8744</v>
      </c>
      <c r="B795" s="76"/>
      <c r="C795" s="496" t="s">
        <v>9923</v>
      </c>
      <c r="D795" s="39" t="s">
        <v>9923</v>
      </c>
      <c r="E795" s="496">
        <f>VLOOKUP(F795,[13]abbr_btch2lot2!A:B,2,FALSE)</f>
        <v>597</v>
      </c>
      <c r="F795" s="507" t="s">
        <v>9924</v>
      </c>
      <c r="G795" s="76" t="s">
        <v>2215</v>
      </c>
      <c r="H795" s="76" t="s">
        <v>2231</v>
      </c>
      <c r="I795" s="76" t="s">
        <v>2439</v>
      </c>
      <c r="J795" s="39"/>
      <c r="K795" s="76" t="s">
        <v>2195</v>
      </c>
      <c r="L795" s="76">
        <v>426</v>
      </c>
      <c r="M795" s="45" t="s">
        <v>8745</v>
      </c>
      <c r="N795" s="76" t="s">
        <v>9925</v>
      </c>
    </row>
    <row r="796" spans="1:14" ht="29.1" hidden="1">
      <c r="A796" s="45" t="s">
        <v>8744</v>
      </c>
      <c r="B796" s="76"/>
      <c r="C796" s="496" t="s">
        <v>9926</v>
      </c>
      <c r="D796" s="39" t="s">
        <v>9926</v>
      </c>
      <c r="E796" s="496">
        <f>VLOOKUP(F796,[13]abbr_btch2lot2!A:B,2,FALSE)</f>
        <v>598</v>
      </c>
      <c r="F796" s="40" t="s">
        <v>9927</v>
      </c>
      <c r="G796" s="76" t="s">
        <v>2215</v>
      </c>
      <c r="H796" s="76" t="s">
        <v>2455</v>
      </c>
      <c r="I796" s="76">
        <v>8</v>
      </c>
      <c r="J796" s="39"/>
      <c r="K796" s="76" t="s">
        <v>2195</v>
      </c>
      <c r="L796" s="76">
        <v>427</v>
      </c>
      <c r="M796" s="45" t="s">
        <v>8745</v>
      </c>
      <c r="N796" s="76" t="s">
        <v>9928</v>
      </c>
    </row>
    <row r="797" spans="1:14" ht="29.1" hidden="1">
      <c r="A797" s="45" t="s">
        <v>8744</v>
      </c>
      <c r="B797" s="76"/>
      <c r="C797" s="496" t="s">
        <v>9929</v>
      </c>
      <c r="D797" s="39" t="s">
        <v>9929</v>
      </c>
      <c r="E797" s="496">
        <f>VLOOKUP(F797,[13]abbr_btch2lot2!A:B,2,FALSE)</f>
        <v>599</v>
      </c>
      <c r="F797" s="40" t="s">
        <v>9930</v>
      </c>
      <c r="G797" s="76" t="s">
        <v>2215</v>
      </c>
      <c r="H797" s="76" t="s">
        <v>2231</v>
      </c>
      <c r="I797" s="76" t="s">
        <v>2439</v>
      </c>
      <c r="J797" s="39"/>
      <c r="K797" s="76" t="s">
        <v>2195</v>
      </c>
      <c r="L797" s="76">
        <v>428</v>
      </c>
      <c r="M797" s="45" t="s">
        <v>8745</v>
      </c>
      <c r="N797" s="76" t="s">
        <v>9931</v>
      </c>
    </row>
    <row r="798" spans="1:14" hidden="1">
      <c r="A798" s="45" t="s">
        <v>8744</v>
      </c>
      <c r="B798" s="76"/>
      <c r="C798" s="496" t="s">
        <v>9932</v>
      </c>
      <c r="D798" s="39" t="s">
        <v>9932</v>
      </c>
      <c r="E798" s="496">
        <f>VLOOKUP(F798,[13]abbr_btch2lot2!A:B,2,FALSE)</f>
        <v>600</v>
      </c>
      <c r="F798" s="39" t="s">
        <v>9933</v>
      </c>
      <c r="G798" s="76" t="s">
        <v>2215</v>
      </c>
      <c r="H798" s="76" t="s">
        <v>2455</v>
      </c>
      <c r="I798" s="76">
        <v>8</v>
      </c>
      <c r="J798" s="39"/>
      <c r="K798" s="76" t="s">
        <v>2195</v>
      </c>
      <c r="L798" s="76">
        <v>429</v>
      </c>
      <c r="M798" s="45" t="s">
        <v>8745</v>
      </c>
      <c r="N798" s="76" t="s">
        <v>9934</v>
      </c>
    </row>
    <row r="799" spans="1:14" hidden="1">
      <c r="A799" s="45" t="s">
        <v>8744</v>
      </c>
      <c r="B799" s="76"/>
      <c r="C799" s="496" t="s">
        <v>9935</v>
      </c>
      <c r="D799" s="39" t="s">
        <v>9935</v>
      </c>
      <c r="E799" s="496">
        <f>VLOOKUP(F799,[13]abbr_btch2lot2!A:B,2,FALSE)</f>
        <v>601</v>
      </c>
      <c r="F799" s="39" t="s">
        <v>9936</v>
      </c>
      <c r="G799" s="76" t="s">
        <v>2215</v>
      </c>
      <c r="H799" s="76" t="s">
        <v>2231</v>
      </c>
      <c r="I799" s="76" t="s">
        <v>4762</v>
      </c>
      <c r="J799" s="39"/>
      <c r="K799" s="76" t="s">
        <v>2195</v>
      </c>
      <c r="L799" s="76">
        <v>430</v>
      </c>
      <c r="M799" s="45" t="s">
        <v>8745</v>
      </c>
      <c r="N799" s="76" t="s">
        <v>9937</v>
      </c>
    </row>
    <row r="800" spans="1:14" hidden="1">
      <c r="A800" s="45" t="s">
        <v>8744</v>
      </c>
      <c r="B800" s="76"/>
      <c r="C800" s="496" t="s">
        <v>9938</v>
      </c>
      <c r="D800" s="39" t="s">
        <v>9938</v>
      </c>
      <c r="E800" s="496">
        <f>VLOOKUP(F800,[13]abbr_btch2lot2!A:B,2,FALSE)</f>
        <v>602</v>
      </c>
      <c r="F800" s="39" t="s">
        <v>9939</v>
      </c>
      <c r="G800" s="76" t="s">
        <v>2215</v>
      </c>
      <c r="H800" s="76" t="s">
        <v>2231</v>
      </c>
      <c r="I800" s="76" t="s">
        <v>4482</v>
      </c>
      <c r="J800" s="39"/>
      <c r="K800" s="76" t="s">
        <v>2195</v>
      </c>
      <c r="L800" s="76">
        <v>431</v>
      </c>
      <c r="M800" s="45" t="s">
        <v>8745</v>
      </c>
      <c r="N800" s="76" t="s">
        <v>9940</v>
      </c>
    </row>
    <row r="801" spans="1:14" hidden="1">
      <c r="A801" s="45" t="s">
        <v>8744</v>
      </c>
      <c r="B801" s="76"/>
      <c r="C801" s="496" t="s">
        <v>9941</v>
      </c>
      <c r="D801" s="39" t="s">
        <v>9941</v>
      </c>
      <c r="E801" s="496">
        <f>VLOOKUP(F801,[13]abbr_btch2lot2!A:B,2,FALSE)</f>
        <v>603</v>
      </c>
      <c r="F801" s="39" t="s">
        <v>9942</v>
      </c>
      <c r="G801" s="76" t="s">
        <v>2215</v>
      </c>
      <c r="H801" s="76" t="s">
        <v>2231</v>
      </c>
      <c r="I801" s="76" t="s">
        <v>4482</v>
      </c>
      <c r="J801" s="39"/>
      <c r="K801" s="76" t="s">
        <v>2195</v>
      </c>
      <c r="L801" s="76">
        <v>432</v>
      </c>
      <c r="M801" s="45" t="s">
        <v>8745</v>
      </c>
      <c r="N801" s="76" t="s">
        <v>9943</v>
      </c>
    </row>
    <row r="802" spans="1:14" hidden="1">
      <c r="A802" s="45" t="s">
        <v>8744</v>
      </c>
      <c r="B802" s="76"/>
      <c r="C802" s="496" t="s">
        <v>9944</v>
      </c>
      <c r="D802" s="39" t="s">
        <v>9944</v>
      </c>
      <c r="E802" s="496">
        <f>VLOOKUP(F802,[13]abbr_btch2lot2!A:B,2,FALSE)</f>
        <v>604</v>
      </c>
      <c r="F802" s="39" t="s">
        <v>9945</v>
      </c>
      <c r="G802" s="76" t="s">
        <v>2215</v>
      </c>
      <c r="H802" s="76" t="s">
        <v>2231</v>
      </c>
      <c r="I802" s="76" t="s">
        <v>4482</v>
      </c>
      <c r="J802" s="39"/>
      <c r="K802" s="76" t="s">
        <v>2195</v>
      </c>
      <c r="L802" s="76">
        <v>433</v>
      </c>
      <c r="M802" s="45" t="s">
        <v>8745</v>
      </c>
      <c r="N802" s="76" t="s">
        <v>9946</v>
      </c>
    </row>
    <row r="803" spans="1:14" hidden="1">
      <c r="A803" s="45" t="s">
        <v>8744</v>
      </c>
      <c r="B803" s="76"/>
      <c r="C803" s="496" t="s">
        <v>9947</v>
      </c>
      <c r="D803" s="39" t="s">
        <v>9947</v>
      </c>
      <c r="E803" s="496">
        <f>VLOOKUP(F803,[13]abbr_btch2lot2!A:B,2,FALSE)</f>
        <v>605</v>
      </c>
      <c r="F803" s="39" t="s">
        <v>9948</v>
      </c>
      <c r="G803" s="76" t="s">
        <v>2215</v>
      </c>
      <c r="H803" s="76" t="s">
        <v>2231</v>
      </c>
      <c r="I803" s="76" t="s">
        <v>4482</v>
      </c>
      <c r="J803" s="39"/>
      <c r="K803" s="76" t="s">
        <v>2195</v>
      </c>
      <c r="L803" s="76">
        <v>434</v>
      </c>
      <c r="M803" s="45" t="s">
        <v>8745</v>
      </c>
      <c r="N803" s="76" t="s">
        <v>9949</v>
      </c>
    </row>
    <row r="804" spans="1:14" hidden="1">
      <c r="A804" s="45" t="s">
        <v>8744</v>
      </c>
      <c r="B804" s="76"/>
      <c r="C804" s="496" t="s">
        <v>9950</v>
      </c>
      <c r="D804" s="39" t="s">
        <v>9950</v>
      </c>
      <c r="E804" s="496">
        <f>VLOOKUP(F804,[13]abbr_btch2lot2!A:B,2,FALSE)</f>
        <v>606</v>
      </c>
      <c r="F804" s="39" t="s">
        <v>9951</v>
      </c>
      <c r="G804" s="76" t="s">
        <v>2215</v>
      </c>
      <c r="H804" s="76" t="s">
        <v>2231</v>
      </c>
      <c r="I804" s="76" t="s">
        <v>4482</v>
      </c>
      <c r="J804" s="39"/>
      <c r="K804" s="76" t="s">
        <v>2195</v>
      </c>
      <c r="L804" s="76">
        <v>435</v>
      </c>
      <c r="M804" s="45" t="s">
        <v>8745</v>
      </c>
      <c r="N804" s="76" t="s">
        <v>9952</v>
      </c>
    </row>
    <row r="805" spans="1:14" hidden="1">
      <c r="A805" s="45" t="s">
        <v>8744</v>
      </c>
      <c r="B805" s="76"/>
      <c r="C805" s="496" t="s">
        <v>9953</v>
      </c>
      <c r="D805" s="39" t="s">
        <v>9953</v>
      </c>
      <c r="E805" s="496">
        <f>VLOOKUP(F805,[13]abbr_btch2lot2!A:B,2,FALSE)</f>
        <v>607</v>
      </c>
      <c r="F805" s="39" t="s">
        <v>9954</v>
      </c>
      <c r="G805" s="76" t="s">
        <v>2215</v>
      </c>
      <c r="H805" s="76" t="s">
        <v>2231</v>
      </c>
      <c r="I805" s="76" t="s">
        <v>4482</v>
      </c>
      <c r="J805" s="39"/>
      <c r="K805" s="76" t="s">
        <v>2195</v>
      </c>
      <c r="L805" s="76">
        <v>436</v>
      </c>
      <c r="M805" s="45" t="s">
        <v>8745</v>
      </c>
      <c r="N805" s="76" t="s">
        <v>9955</v>
      </c>
    </row>
    <row r="806" spans="1:14" hidden="1">
      <c r="A806" s="45" t="s">
        <v>8744</v>
      </c>
      <c r="B806" s="76"/>
      <c r="C806" s="496" t="s">
        <v>9956</v>
      </c>
      <c r="D806" s="39" t="s">
        <v>9956</v>
      </c>
      <c r="E806" s="496">
        <f>VLOOKUP(F806,[13]abbr_btch2lot2!A:B,2,FALSE)</f>
        <v>608</v>
      </c>
      <c r="F806" s="39" t="s">
        <v>9957</v>
      </c>
      <c r="G806" s="76" t="s">
        <v>2215</v>
      </c>
      <c r="H806" s="76" t="s">
        <v>2231</v>
      </c>
      <c r="I806" s="76" t="s">
        <v>4482</v>
      </c>
      <c r="J806" s="39"/>
      <c r="K806" s="76" t="s">
        <v>2195</v>
      </c>
      <c r="L806" s="76">
        <v>437</v>
      </c>
      <c r="M806" s="45" t="s">
        <v>8745</v>
      </c>
      <c r="N806" s="76" t="s">
        <v>9958</v>
      </c>
    </row>
    <row r="807" spans="1:14" hidden="1">
      <c r="A807" s="45" t="s">
        <v>8744</v>
      </c>
      <c r="B807" s="76"/>
      <c r="C807" s="496" t="s">
        <v>9959</v>
      </c>
      <c r="D807" s="39" t="s">
        <v>9959</v>
      </c>
      <c r="E807" s="496">
        <f>VLOOKUP(F807,[13]abbr_btch2lot2!A:B,2,FALSE)</f>
        <v>609</v>
      </c>
      <c r="F807" s="39" t="s">
        <v>9960</v>
      </c>
      <c r="G807" s="76" t="s">
        <v>2215</v>
      </c>
      <c r="H807" s="76" t="s">
        <v>2455</v>
      </c>
      <c r="I807" s="76">
        <v>8</v>
      </c>
      <c r="J807" s="39"/>
      <c r="K807" s="76" t="s">
        <v>2195</v>
      </c>
      <c r="L807" s="76">
        <v>438</v>
      </c>
      <c r="M807" s="45" t="s">
        <v>8745</v>
      </c>
      <c r="N807" s="76" t="s">
        <v>9961</v>
      </c>
    </row>
    <row r="808" spans="1:14" hidden="1">
      <c r="A808" s="45" t="s">
        <v>8744</v>
      </c>
      <c r="B808" s="76"/>
      <c r="C808" s="496" t="s">
        <v>9962</v>
      </c>
      <c r="D808" s="39" t="s">
        <v>9962</v>
      </c>
      <c r="E808" s="496">
        <f>VLOOKUP(F808,[13]abbr_btch2lot2!A:B,2,FALSE)</f>
        <v>610</v>
      </c>
      <c r="F808" s="39" t="s">
        <v>9963</v>
      </c>
      <c r="G808" s="76" t="s">
        <v>2215</v>
      </c>
      <c r="H808" s="76" t="s">
        <v>2231</v>
      </c>
      <c r="I808" s="76" t="s">
        <v>4482</v>
      </c>
      <c r="J808" s="39"/>
      <c r="K808" s="76" t="s">
        <v>2195</v>
      </c>
      <c r="L808" s="76">
        <v>439</v>
      </c>
      <c r="M808" s="45" t="s">
        <v>8745</v>
      </c>
      <c r="N808" s="76" t="s">
        <v>9964</v>
      </c>
    </row>
    <row r="809" spans="1:14" hidden="1">
      <c r="A809" s="45" t="s">
        <v>8744</v>
      </c>
      <c r="B809" s="76"/>
      <c r="C809" s="496" t="s">
        <v>9965</v>
      </c>
      <c r="D809" s="39" t="s">
        <v>9965</v>
      </c>
      <c r="E809" s="496">
        <f>VLOOKUP(F809,[13]abbr_btch2lot2!A:B,2,FALSE)</f>
        <v>611</v>
      </c>
      <c r="F809" s="39" t="s">
        <v>9966</v>
      </c>
      <c r="G809" s="76" t="s">
        <v>2215</v>
      </c>
      <c r="H809" s="76" t="s">
        <v>2455</v>
      </c>
      <c r="I809" s="76">
        <v>8</v>
      </c>
      <c r="J809" s="39"/>
      <c r="K809" s="76" t="s">
        <v>2195</v>
      </c>
      <c r="L809" s="76">
        <v>440</v>
      </c>
      <c r="M809" s="45" t="s">
        <v>8745</v>
      </c>
      <c r="N809" s="76" t="s">
        <v>9967</v>
      </c>
    </row>
    <row r="810" spans="1:14" hidden="1">
      <c r="A810" s="45" t="s">
        <v>8744</v>
      </c>
      <c r="B810" s="76"/>
      <c r="C810" s="496" t="s">
        <v>9968</v>
      </c>
      <c r="D810" s="39" t="s">
        <v>9968</v>
      </c>
      <c r="E810" s="496">
        <f>VLOOKUP(F810,[13]abbr_btch2lot2!A:B,2,FALSE)</f>
        <v>612</v>
      </c>
      <c r="F810" s="39" t="s">
        <v>9969</v>
      </c>
      <c r="G810" s="76" t="s">
        <v>2215</v>
      </c>
      <c r="H810" s="76" t="s">
        <v>2231</v>
      </c>
      <c r="I810" s="76" t="s">
        <v>4482</v>
      </c>
      <c r="J810" s="39"/>
      <c r="K810" s="76" t="s">
        <v>2195</v>
      </c>
      <c r="L810" s="76">
        <v>441</v>
      </c>
      <c r="M810" s="45" t="s">
        <v>8745</v>
      </c>
      <c r="N810" s="76" t="s">
        <v>9970</v>
      </c>
    </row>
    <row r="811" spans="1:14" hidden="1">
      <c r="A811" s="45" t="s">
        <v>8744</v>
      </c>
      <c r="B811" s="76"/>
      <c r="C811" s="496" t="s">
        <v>9971</v>
      </c>
      <c r="D811" s="39" t="s">
        <v>9971</v>
      </c>
      <c r="E811" s="496">
        <f>VLOOKUP(F811,[13]abbr_btch2lot2!A:B,2,FALSE)</f>
        <v>613</v>
      </c>
      <c r="F811" s="39" t="s">
        <v>9972</v>
      </c>
      <c r="G811" s="76" t="s">
        <v>2215</v>
      </c>
      <c r="H811" s="76" t="s">
        <v>2231</v>
      </c>
      <c r="I811" s="76" t="s">
        <v>2439</v>
      </c>
      <c r="J811" s="39"/>
      <c r="K811" s="76" t="s">
        <v>2195</v>
      </c>
      <c r="L811" s="76">
        <v>442</v>
      </c>
      <c r="M811" s="45" t="s">
        <v>8745</v>
      </c>
      <c r="N811" s="76" t="s">
        <v>9973</v>
      </c>
    </row>
    <row r="812" spans="1:14" hidden="1">
      <c r="A812" s="45" t="s">
        <v>8744</v>
      </c>
      <c r="B812" s="76"/>
      <c r="C812" s="496"/>
      <c r="D812" s="39"/>
      <c r="E812" s="496">
        <f>VLOOKUP(F812,[13]abbr_btch2lot2!A:B,2,FALSE)</f>
        <v>614</v>
      </c>
      <c r="F812" s="39" t="s">
        <v>9974</v>
      </c>
      <c r="G812" s="76" t="s">
        <v>2215</v>
      </c>
      <c r="H812" s="76" t="s">
        <v>2455</v>
      </c>
      <c r="I812" s="76">
        <v>8</v>
      </c>
      <c r="J812" s="39"/>
      <c r="K812" s="76" t="s">
        <v>2195</v>
      </c>
      <c r="L812" s="76">
        <v>443</v>
      </c>
      <c r="M812" s="45" t="s">
        <v>8745</v>
      </c>
      <c r="N812" s="76" t="s">
        <v>9975</v>
      </c>
    </row>
    <row r="813" spans="1:14" hidden="1">
      <c r="A813" s="45" t="s">
        <v>8744</v>
      </c>
      <c r="B813" s="76"/>
      <c r="C813" s="496"/>
      <c r="D813" s="39"/>
      <c r="E813" s="496">
        <f>VLOOKUP(F813,[13]abbr_btch2lot2!A:B,2,FALSE)</f>
        <v>615</v>
      </c>
      <c r="F813" s="39" t="s">
        <v>9976</v>
      </c>
      <c r="G813" s="76" t="s">
        <v>2215</v>
      </c>
      <c r="H813" s="76" t="s">
        <v>2271</v>
      </c>
      <c r="I813" s="76">
        <v>10</v>
      </c>
      <c r="J813" s="39"/>
      <c r="K813" s="76" t="s">
        <v>2195</v>
      </c>
      <c r="L813" s="76">
        <v>444</v>
      </c>
      <c r="M813" s="45" t="s">
        <v>8745</v>
      </c>
      <c r="N813" s="76" t="s">
        <v>9977</v>
      </c>
    </row>
    <row r="814" spans="1:14" hidden="1">
      <c r="A814" s="45" t="s">
        <v>8744</v>
      </c>
      <c r="B814" s="76"/>
      <c r="C814" s="496"/>
      <c r="D814" s="39"/>
      <c r="E814" s="496">
        <f>VLOOKUP(F814,[13]abbr_btch2lot2!A:B,2,FALSE)</f>
        <v>616</v>
      </c>
      <c r="F814" s="39" t="s">
        <v>9978</v>
      </c>
      <c r="G814" s="76" t="s">
        <v>2215</v>
      </c>
      <c r="H814" s="76" t="s">
        <v>2455</v>
      </c>
      <c r="I814" s="76">
        <v>8</v>
      </c>
      <c r="J814" s="39"/>
      <c r="K814" s="76" t="s">
        <v>2195</v>
      </c>
      <c r="L814" s="76">
        <v>445</v>
      </c>
      <c r="M814" s="45" t="s">
        <v>8745</v>
      </c>
      <c r="N814" s="76" t="s">
        <v>9979</v>
      </c>
    </row>
    <row r="815" spans="1:14" hidden="1">
      <c r="A815" s="45" t="s">
        <v>8744</v>
      </c>
      <c r="B815" s="76"/>
      <c r="C815" s="496"/>
      <c r="D815" s="39"/>
      <c r="E815" s="496">
        <f>VLOOKUP(F815,[13]abbr_btch2lot2!A:B,2,FALSE)</f>
        <v>617</v>
      </c>
      <c r="F815" s="39" t="s">
        <v>9980</v>
      </c>
      <c r="G815" s="76" t="s">
        <v>2215</v>
      </c>
      <c r="H815" s="76" t="s">
        <v>2271</v>
      </c>
      <c r="I815" s="76">
        <v>10</v>
      </c>
      <c r="J815" s="39"/>
      <c r="K815" s="76" t="s">
        <v>2195</v>
      </c>
      <c r="L815" s="76">
        <v>446</v>
      </c>
      <c r="M815" s="45" t="s">
        <v>8745</v>
      </c>
      <c r="N815" s="76" t="s">
        <v>9981</v>
      </c>
    </row>
    <row r="816" spans="1:14" hidden="1">
      <c r="A816" s="45" t="s">
        <v>8744</v>
      </c>
      <c r="B816" s="76"/>
      <c r="C816" s="496"/>
      <c r="D816" s="39"/>
      <c r="E816" s="496">
        <f>VLOOKUP(F816,[13]abbr_btch2lot2!A:B,2,FALSE)</f>
        <v>618</v>
      </c>
      <c r="F816" s="39" t="s">
        <v>9982</v>
      </c>
      <c r="G816" s="76" t="s">
        <v>2215</v>
      </c>
      <c r="H816" s="76" t="s">
        <v>2455</v>
      </c>
      <c r="I816" s="76">
        <v>8</v>
      </c>
      <c r="J816" s="39"/>
      <c r="K816" s="76" t="s">
        <v>2195</v>
      </c>
      <c r="L816" s="76">
        <v>447</v>
      </c>
      <c r="M816" s="45" t="s">
        <v>8745</v>
      </c>
      <c r="N816" s="76" t="s">
        <v>9983</v>
      </c>
    </row>
    <row r="817" spans="1:14" hidden="1">
      <c r="A817" s="45" t="s">
        <v>8744</v>
      </c>
      <c r="B817" s="76"/>
      <c r="C817" s="496"/>
      <c r="D817" s="39"/>
      <c r="E817" s="496">
        <f>VLOOKUP(F817,[13]abbr_btch2lot2!A:B,2,FALSE)</f>
        <v>619</v>
      </c>
      <c r="F817" s="39" t="s">
        <v>9984</v>
      </c>
      <c r="G817" s="76" t="s">
        <v>2215</v>
      </c>
      <c r="H817" s="76" t="s">
        <v>2271</v>
      </c>
      <c r="I817" s="76">
        <v>10</v>
      </c>
      <c r="J817" s="39"/>
      <c r="K817" s="76" t="s">
        <v>2195</v>
      </c>
      <c r="L817" s="76">
        <v>448</v>
      </c>
      <c r="M817" s="45" t="s">
        <v>8745</v>
      </c>
      <c r="N817" s="76" t="s">
        <v>9985</v>
      </c>
    </row>
    <row r="818" spans="1:14" hidden="1">
      <c r="A818" s="45" t="s">
        <v>8744</v>
      </c>
      <c r="B818" s="76"/>
      <c r="C818" s="496"/>
      <c r="D818" s="39"/>
      <c r="E818" s="496">
        <f>VLOOKUP(F818,[13]abbr_btch2lot2!A:B,2,FALSE)</f>
        <v>620</v>
      </c>
      <c r="F818" s="39" t="s">
        <v>9986</v>
      </c>
      <c r="G818" s="76" t="s">
        <v>2215</v>
      </c>
      <c r="H818" s="76" t="s">
        <v>2455</v>
      </c>
      <c r="I818" s="76">
        <v>8</v>
      </c>
      <c r="J818" s="39"/>
      <c r="K818" s="76" t="s">
        <v>2195</v>
      </c>
      <c r="L818" s="76">
        <v>449</v>
      </c>
      <c r="M818" s="45" t="s">
        <v>8745</v>
      </c>
      <c r="N818" s="76" t="s">
        <v>9987</v>
      </c>
    </row>
    <row r="819" spans="1:14" hidden="1">
      <c r="A819" s="45" t="s">
        <v>8744</v>
      </c>
      <c r="B819" s="76"/>
      <c r="C819" s="496"/>
      <c r="D819" s="39"/>
      <c r="E819" s="496">
        <f>VLOOKUP(F819,[13]abbr_btch2lot2!A:B,2,FALSE)</f>
        <v>621</v>
      </c>
      <c r="F819" s="39" t="s">
        <v>9988</v>
      </c>
      <c r="G819" s="76" t="s">
        <v>2215</v>
      </c>
      <c r="H819" s="76" t="s">
        <v>2271</v>
      </c>
      <c r="I819" s="76">
        <v>10</v>
      </c>
      <c r="J819" s="39"/>
      <c r="K819" s="76" t="s">
        <v>2195</v>
      </c>
      <c r="L819" s="76">
        <v>450</v>
      </c>
      <c r="M819" s="45" t="s">
        <v>8745</v>
      </c>
      <c r="N819" s="76" t="s">
        <v>9989</v>
      </c>
    </row>
    <row r="820" spans="1:14" hidden="1">
      <c r="A820" s="45" t="s">
        <v>8744</v>
      </c>
      <c r="B820" s="76"/>
      <c r="C820" s="496"/>
      <c r="D820" s="39"/>
      <c r="E820" s="496">
        <f>VLOOKUP(F820,[13]abbr_btch2lot2!A:B,2,FALSE)</f>
        <v>622</v>
      </c>
      <c r="F820" s="39" t="s">
        <v>9990</v>
      </c>
      <c r="G820" s="76" t="s">
        <v>2215</v>
      </c>
      <c r="H820" s="76" t="s">
        <v>2455</v>
      </c>
      <c r="I820" s="76">
        <v>8</v>
      </c>
      <c r="J820" s="39"/>
      <c r="K820" s="76" t="s">
        <v>2195</v>
      </c>
      <c r="L820" s="76">
        <v>451</v>
      </c>
      <c r="M820" s="45" t="s">
        <v>8745</v>
      </c>
      <c r="N820" s="76" t="s">
        <v>9991</v>
      </c>
    </row>
    <row r="821" spans="1:14" hidden="1">
      <c r="A821" s="45" t="s">
        <v>8744</v>
      </c>
      <c r="B821" s="76"/>
      <c r="C821" s="496"/>
      <c r="D821" s="39"/>
      <c r="E821" s="496">
        <f>VLOOKUP(F821,[13]abbr_btch2lot2!A:B,2,FALSE)</f>
        <v>623</v>
      </c>
      <c r="F821" s="39" t="s">
        <v>9992</v>
      </c>
      <c r="G821" s="76" t="s">
        <v>2215</v>
      </c>
      <c r="H821" s="76" t="s">
        <v>2271</v>
      </c>
      <c r="I821" s="76">
        <v>10</v>
      </c>
      <c r="J821" s="39"/>
      <c r="K821" s="76" t="s">
        <v>2195</v>
      </c>
      <c r="L821" s="76">
        <v>452</v>
      </c>
      <c r="M821" s="45" t="s">
        <v>8745</v>
      </c>
      <c r="N821" s="76" t="s">
        <v>9993</v>
      </c>
    </row>
    <row r="822" spans="1:14" hidden="1">
      <c r="A822" s="45" t="s">
        <v>8744</v>
      </c>
      <c r="B822" s="76"/>
      <c r="C822" s="496" t="s">
        <v>2014</v>
      </c>
      <c r="D822" s="39"/>
      <c r="E822" s="496" t="e">
        <f>VLOOKUP(F822,[13]abbr_btch2lot2!A:B,2,FALSE)</f>
        <v>#N/A</v>
      </c>
      <c r="F822" s="39"/>
      <c r="G822" s="76" t="s">
        <v>2215</v>
      </c>
      <c r="H822" s="76" t="s">
        <v>2202</v>
      </c>
      <c r="I822" s="76">
        <v>74</v>
      </c>
      <c r="J822" s="39"/>
      <c r="K822" s="76" t="s">
        <v>2195</v>
      </c>
      <c r="L822" s="76">
        <v>453</v>
      </c>
      <c r="M822" s="45" t="s">
        <v>8745</v>
      </c>
      <c r="N822" s="76" t="s">
        <v>8722</v>
      </c>
    </row>
    <row r="823" spans="1:14" hidden="1">
      <c r="A823" s="45" t="s">
        <v>8744</v>
      </c>
      <c r="B823" s="76"/>
      <c r="C823" s="496"/>
      <c r="D823" s="39"/>
      <c r="E823" s="496">
        <f>VLOOKUP(F823,[13]abbr_btch2lot2!A:B,2,FALSE)</f>
        <v>624</v>
      </c>
      <c r="F823" s="39" t="s">
        <v>9994</v>
      </c>
      <c r="G823" s="76" t="s">
        <v>2215</v>
      </c>
      <c r="H823" s="76" t="s">
        <v>2455</v>
      </c>
      <c r="I823" s="76">
        <v>7</v>
      </c>
      <c r="J823" s="39"/>
      <c r="K823" s="76" t="s">
        <v>2195</v>
      </c>
      <c r="L823" s="76">
        <v>454</v>
      </c>
      <c r="M823" s="45" t="s">
        <v>8745</v>
      </c>
      <c r="N823" s="76" t="s">
        <v>9995</v>
      </c>
    </row>
    <row r="824" spans="1:14" hidden="1">
      <c r="A824" s="45" t="s">
        <v>8744</v>
      </c>
      <c r="B824" s="76"/>
      <c r="C824" s="496"/>
      <c r="D824" s="39"/>
      <c r="E824" s="496">
        <f>VLOOKUP(F824,[13]abbr_btch2lot2!A:B,2,FALSE)</f>
        <v>625</v>
      </c>
      <c r="F824" s="39" t="s">
        <v>9996</v>
      </c>
      <c r="G824" s="76" t="s">
        <v>2215</v>
      </c>
      <c r="H824" s="76" t="s">
        <v>2231</v>
      </c>
      <c r="I824" s="76" t="s">
        <v>2439</v>
      </c>
      <c r="J824" s="39"/>
      <c r="K824" s="76" t="s">
        <v>2195</v>
      </c>
      <c r="L824" s="76">
        <v>455</v>
      </c>
      <c r="M824" s="45" t="s">
        <v>8745</v>
      </c>
      <c r="N824" s="76" t="s">
        <v>9997</v>
      </c>
    </row>
    <row r="825" spans="1:14" hidden="1">
      <c r="A825" s="45" t="s">
        <v>8744</v>
      </c>
      <c r="B825" s="76"/>
      <c r="C825" s="496"/>
      <c r="D825" s="39"/>
      <c r="E825" s="496">
        <f>VLOOKUP(F825,[13]abbr_btch2lot2!A:B,2,FALSE)</f>
        <v>626</v>
      </c>
      <c r="F825" s="39" t="s">
        <v>9998</v>
      </c>
      <c r="G825" s="76" t="s">
        <v>2215</v>
      </c>
      <c r="H825" s="76" t="s">
        <v>2455</v>
      </c>
      <c r="I825" s="76">
        <v>7</v>
      </c>
      <c r="J825" s="39"/>
      <c r="K825" s="76" t="s">
        <v>2195</v>
      </c>
      <c r="L825" s="76">
        <v>456</v>
      </c>
      <c r="M825" s="45" t="s">
        <v>8745</v>
      </c>
      <c r="N825" s="76" t="s">
        <v>9999</v>
      </c>
    </row>
    <row r="826" spans="1:14" hidden="1">
      <c r="A826" s="45" t="s">
        <v>8744</v>
      </c>
      <c r="B826" s="76"/>
      <c r="C826" s="496"/>
      <c r="D826" s="39"/>
      <c r="E826" s="496">
        <f>VLOOKUP(F826,[13]abbr_btch2lot2!A:B,2,FALSE)</f>
        <v>627</v>
      </c>
      <c r="F826" s="39" t="s">
        <v>10000</v>
      </c>
      <c r="G826" s="76" t="s">
        <v>2215</v>
      </c>
      <c r="H826" s="76" t="s">
        <v>2231</v>
      </c>
      <c r="I826" s="76" t="s">
        <v>9732</v>
      </c>
      <c r="J826" s="39"/>
      <c r="K826" s="76" t="s">
        <v>2195</v>
      </c>
      <c r="L826" s="76">
        <v>457</v>
      </c>
      <c r="M826" s="45" t="s">
        <v>8745</v>
      </c>
      <c r="N826" s="76" t="s">
        <v>10001</v>
      </c>
    </row>
    <row r="827" spans="1:14" ht="29.1" hidden="1">
      <c r="A827" s="45" t="s">
        <v>8744</v>
      </c>
      <c r="B827" s="76"/>
      <c r="C827" s="496"/>
      <c r="D827" s="39"/>
      <c r="E827" s="496">
        <f>VLOOKUP(F827,[13]abbr_btch2lot2!A:B,2,FALSE)</f>
        <v>628</v>
      </c>
      <c r="F827" s="40" t="s">
        <v>10002</v>
      </c>
      <c r="G827" s="76" t="s">
        <v>2215</v>
      </c>
      <c r="H827" s="76" t="s">
        <v>2455</v>
      </c>
      <c r="I827" s="76">
        <v>7</v>
      </c>
      <c r="J827" s="39"/>
      <c r="K827" s="76" t="s">
        <v>2195</v>
      </c>
      <c r="L827" s="76">
        <v>458</v>
      </c>
      <c r="M827" s="45" t="s">
        <v>8745</v>
      </c>
      <c r="N827" s="76" t="s">
        <v>10003</v>
      </c>
    </row>
    <row r="828" spans="1:14" ht="29.1" hidden="1">
      <c r="A828" s="45" t="s">
        <v>8744</v>
      </c>
      <c r="B828" s="76"/>
      <c r="C828" s="496"/>
      <c r="D828" s="39"/>
      <c r="E828" s="496">
        <f>VLOOKUP(F828,[13]abbr_btch2lot2!A:B,2,FALSE)</f>
        <v>629</v>
      </c>
      <c r="F828" s="40" t="s">
        <v>10004</v>
      </c>
      <c r="G828" s="76" t="s">
        <v>2215</v>
      </c>
      <c r="H828" s="76" t="s">
        <v>2231</v>
      </c>
      <c r="I828" s="76" t="s">
        <v>2439</v>
      </c>
      <c r="J828" s="39"/>
      <c r="K828" s="76" t="s">
        <v>2195</v>
      </c>
      <c r="L828" s="76">
        <v>459</v>
      </c>
      <c r="M828" s="45" t="s">
        <v>8745</v>
      </c>
      <c r="N828" s="76" t="s">
        <v>10005</v>
      </c>
    </row>
    <row r="829" spans="1:14" ht="29.1" hidden="1">
      <c r="A829" s="45" t="s">
        <v>8744</v>
      </c>
      <c r="B829" s="76"/>
      <c r="C829" s="496"/>
      <c r="D829" s="39"/>
      <c r="E829" s="496">
        <f>VLOOKUP(F829,[13]abbr_btch2lot2!A:B,2,FALSE)</f>
        <v>630</v>
      </c>
      <c r="F829" s="40" t="s">
        <v>10006</v>
      </c>
      <c r="G829" s="76" t="s">
        <v>2215</v>
      </c>
      <c r="H829" s="76" t="s">
        <v>2455</v>
      </c>
      <c r="I829" s="76">
        <v>8</v>
      </c>
      <c r="J829" s="39"/>
      <c r="K829" s="76" t="s">
        <v>2195</v>
      </c>
      <c r="L829" s="76">
        <v>460</v>
      </c>
      <c r="M829" s="45" t="s">
        <v>8745</v>
      </c>
      <c r="N829" s="76" t="s">
        <v>10007</v>
      </c>
    </row>
    <row r="830" spans="1:14" ht="29.1" hidden="1">
      <c r="A830" s="45" t="s">
        <v>8744</v>
      </c>
      <c r="B830" s="76"/>
      <c r="C830" s="496"/>
      <c r="D830" s="39"/>
      <c r="E830" s="496">
        <f>VLOOKUP(F830,[13]abbr_btch2lot2!A:B,2,FALSE)</f>
        <v>631</v>
      </c>
      <c r="F830" s="40" t="s">
        <v>10008</v>
      </c>
      <c r="G830" s="76" t="s">
        <v>2215</v>
      </c>
      <c r="H830" s="76" t="s">
        <v>2231</v>
      </c>
      <c r="I830" s="76" t="s">
        <v>2439</v>
      </c>
      <c r="J830" s="39"/>
      <c r="K830" s="76" t="s">
        <v>2195</v>
      </c>
      <c r="L830" s="76">
        <v>461</v>
      </c>
      <c r="M830" s="45" t="s">
        <v>8745</v>
      </c>
      <c r="N830" s="76" t="s">
        <v>10009</v>
      </c>
    </row>
    <row r="831" spans="1:14" hidden="1">
      <c r="A831" s="45" t="s">
        <v>8744</v>
      </c>
      <c r="B831" s="76"/>
      <c r="C831" s="496" t="s">
        <v>10010</v>
      </c>
      <c r="D831" s="39" t="s">
        <v>10010</v>
      </c>
      <c r="E831" s="496">
        <f>VLOOKUP(F831,[13]abbr_btch2lot2!A:B,2,FALSE)</f>
        <v>632</v>
      </c>
      <c r="F831" s="39" t="s">
        <v>10011</v>
      </c>
      <c r="G831" s="76" t="s">
        <v>2215</v>
      </c>
      <c r="H831" s="76" t="s">
        <v>2455</v>
      </c>
      <c r="I831" s="76">
        <v>7</v>
      </c>
      <c r="J831" s="39"/>
      <c r="K831" s="76" t="s">
        <v>2195</v>
      </c>
      <c r="L831" s="76">
        <v>462</v>
      </c>
      <c r="M831" s="45" t="s">
        <v>8745</v>
      </c>
      <c r="N831" s="76" t="s">
        <v>10012</v>
      </c>
    </row>
    <row r="832" spans="1:14" hidden="1">
      <c r="A832" s="45" t="s">
        <v>8744</v>
      </c>
      <c r="B832" s="76"/>
      <c r="C832" s="496" t="s">
        <v>10013</v>
      </c>
      <c r="D832" s="39" t="s">
        <v>10013</v>
      </c>
      <c r="E832" s="496">
        <f>VLOOKUP(F832,[13]abbr_btch2lot2!A:B,2,FALSE)</f>
        <v>633</v>
      </c>
      <c r="F832" s="39" t="s">
        <v>10014</v>
      </c>
      <c r="G832" s="76" t="s">
        <v>2215</v>
      </c>
      <c r="H832" s="76" t="s">
        <v>2231</v>
      </c>
      <c r="I832" s="76" t="s">
        <v>2439</v>
      </c>
      <c r="J832" s="39"/>
      <c r="K832" s="76" t="s">
        <v>2195</v>
      </c>
      <c r="L832" s="76">
        <v>463</v>
      </c>
      <c r="M832" s="45" t="s">
        <v>8745</v>
      </c>
      <c r="N832" s="76" t="s">
        <v>10015</v>
      </c>
    </row>
    <row r="833" spans="1:14" hidden="1">
      <c r="A833" s="45" t="s">
        <v>8744</v>
      </c>
      <c r="B833" s="76"/>
      <c r="C833" s="496" t="s">
        <v>10016</v>
      </c>
      <c r="D833" s="39" t="s">
        <v>10016</v>
      </c>
      <c r="E833" s="496">
        <f>VLOOKUP(F833,[13]abbr_btch2lot2!A:B,2,FALSE)</f>
        <v>634</v>
      </c>
      <c r="F833" s="39" t="s">
        <v>10017</v>
      </c>
      <c r="G833" s="76" t="s">
        <v>2215</v>
      </c>
      <c r="H833" s="76" t="s">
        <v>2455</v>
      </c>
      <c r="I833" s="76">
        <v>7</v>
      </c>
      <c r="J833" s="39"/>
      <c r="K833" s="76" t="s">
        <v>2195</v>
      </c>
      <c r="L833" s="76">
        <v>464</v>
      </c>
      <c r="M833" s="45" t="s">
        <v>8745</v>
      </c>
      <c r="N833" s="76" t="s">
        <v>10018</v>
      </c>
    </row>
    <row r="834" spans="1:14" hidden="1">
      <c r="A834" s="45" t="s">
        <v>8744</v>
      </c>
      <c r="B834" s="76"/>
      <c r="C834" s="496" t="s">
        <v>10019</v>
      </c>
      <c r="D834" s="39" t="s">
        <v>10019</v>
      </c>
      <c r="E834" s="496">
        <f>VLOOKUP(F834,[13]abbr_btch2lot2!A:B,2,FALSE)</f>
        <v>635</v>
      </c>
      <c r="F834" s="39" t="s">
        <v>10020</v>
      </c>
      <c r="G834" s="76" t="s">
        <v>2215</v>
      </c>
      <c r="H834" s="76" t="s">
        <v>2231</v>
      </c>
      <c r="I834" s="76" t="s">
        <v>2439</v>
      </c>
      <c r="J834" s="39"/>
      <c r="K834" s="76" t="s">
        <v>2195</v>
      </c>
      <c r="L834" s="76">
        <v>465</v>
      </c>
      <c r="M834" s="45" t="s">
        <v>8745</v>
      </c>
      <c r="N834" s="76" t="s">
        <v>10021</v>
      </c>
    </row>
    <row r="835" spans="1:14" hidden="1">
      <c r="A835" s="45" t="s">
        <v>8744</v>
      </c>
      <c r="B835" s="76"/>
      <c r="C835" s="496" t="s">
        <v>10022</v>
      </c>
      <c r="D835" s="39" t="s">
        <v>10022</v>
      </c>
      <c r="E835" s="496">
        <f>VLOOKUP(F835,[13]abbr_btch2lot2!A:B,2,FALSE)</f>
        <v>636</v>
      </c>
      <c r="F835" s="39" t="s">
        <v>10023</v>
      </c>
      <c r="G835" s="76" t="s">
        <v>2215</v>
      </c>
      <c r="H835" s="76" t="s">
        <v>2231</v>
      </c>
      <c r="I835" s="76" t="s">
        <v>2439</v>
      </c>
      <c r="J835" s="39"/>
      <c r="K835" s="76" t="s">
        <v>2195</v>
      </c>
      <c r="L835" s="76">
        <v>466</v>
      </c>
      <c r="M835" s="45" t="s">
        <v>8745</v>
      </c>
      <c r="N835" s="76" t="s">
        <v>10024</v>
      </c>
    </row>
    <row r="836" spans="1:14" hidden="1">
      <c r="A836" s="45" t="s">
        <v>8744</v>
      </c>
      <c r="B836" s="76"/>
      <c r="C836" s="496" t="s">
        <v>10025</v>
      </c>
      <c r="D836" s="39" t="s">
        <v>10025</v>
      </c>
      <c r="E836" s="496">
        <f>VLOOKUP(F836,[13]abbr_btch2lot2!A:B,2,FALSE)</f>
        <v>637</v>
      </c>
      <c r="F836" s="39" t="s">
        <v>10026</v>
      </c>
      <c r="G836" s="76" t="s">
        <v>2215</v>
      </c>
      <c r="H836" s="76" t="s">
        <v>2231</v>
      </c>
      <c r="I836" s="76" t="s">
        <v>4482</v>
      </c>
      <c r="J836" s="39"/>
      <c r="K836" s="76" t="s">
        <v>2195</v>
      </c>
      <c r="L836" s="76">
        <v>467</v>
      </c>
      <c r="M836" s="45" t="s">
        <v>8745</v>
      </c>
      <c r="N836" s="76" t="s">
        <v>10027</v>
      </c>
    </row>
    <row r="837" spans="1:14" ht="29.1" hidden="1">
      <c r="A837" s="45" t="s">
        <v>8744</v>
      </c>
      <c r="B837" s="76"/>
      <c r="C837" s="496" t="s">
        <v>10028</v>
      </c>
      <c r="D837" s="39" t="s">
        <v>10028</v>
      </c>
      <c r="E837" s="496">
        <f>VLOOKUP(F837,[13]abbr_btch2lot2!A:B,2,FALSE)</f>
        <v>638</v>
      </c>
      <c r="F837" s="40" t="s">
        <v>10029</v>
      </c>
      <c r="G837" s="76" t="s">
        <v>2215</v>
      </c>
      <c r="H837" s="76" t="s">
        <v>2231</v>
      </c>
      <c r="I837" s="76" t="s">
        <v>9140</v>
      </c>
      <c r="J837" s="39"/>
      <c r="K837" s="76" t="s">
        <v>2195</v>
      </c>
      <c r="L837" s="76">
        <v>468</v>
      </c>
      <c r="M837" s="45" t="s">
        <v>8745</v>
      </c>
      <c r="N837" s="76" t="s">
        <v>10030</v>
      </c>
    </row>
    <row r="838" spans="1:14" hidden="1">
      <c r="A838" s="45" t="s">
        <v>8744</v>
      </c>
      <c r="B838" s="76"/>
      <c r="C838" s="496"/>
      <c r="D838" s="39"/>
      <c r="E838" s="496">
        <f>VLOOKUP(F838,[13]abbr_btch2lot2!A:B,2,FALSE)</f>
        <v>639</v>
      </c>
      <c r="F838" s="39" t="s">
        <v>10031</v>
      </c>
      <c r="G838" s="76" t="s">
        <v>2215</v>
      </c>
      <c r="H838" s="76" t="s">
        <v>2455</v>
      </c>
      <c r="I838" s="76">
        <v>8</v>
      </c>
      <c r="J838" s="39"/>
      <c r="K838" s="76" t="s">
        <v>2195</v>
      </c>
      <c r="L838" s="76">
        <v>469</v>
      </c>
      <c r="M838" s="45" t="s">
        <v>8745</v>
      </c>
      <c r="N838" s="76" t="s">
        <v>10032</v>
      </c>
    </row>
    <row r="839" spans="1:14" hidden="1">
      <c r="A839" s="45" t="s">
        <v>8744</v>
      </c>
      <c r="B839" s="76"/>
      <c r="C839" s="496"/>
      <c r="D839" s="39"/>
      <c r="E839" s="496">
        <f>VLOOKUP(F839,[13]abbr_btch2lot2!A:B,2,FALSE)</f>
        <v>640</v>
      </c>
      <c r="F839" s="39" t="s">
        <v>10033</v>
      </c>
      <c r="G839" s="76" t="s">
        <v>2215</v>
      </c>
      <c r="H839" s="76" t="s">
        <v>2231</v>
      </c>
      <c r="I839" s="76" t="s">
        <v>2439</v>
      </c>
      <c r="J839" s="39"/>
      <c r="K839" s="76" t="s">
        <v>2195</v>
      </c>
      <c r="L839" s="76">
        <v>470</v>
      </c>
      <c r="M839" s="45" t="s">
        <v>8745</v>
      </c>
      <c r="N839" s="76" t="s">
        <v>10034</v>
      </c>
    </row>
    <row r="840" spans="1:14" hidden="1">
      <c r="A840" s="45" t="s">
        <v>8744</v>
      </c>
      <c r="B840" s="76"/>
      <c r="C840" s="496"/>
      <c r="D840" s="39"/>
      <c r="E840" s="496">
        <f>VLOOKUP(F840,[13]abbr_btch2lot2!A:B,2,FALSE)</f>
        <v>641</v>
      </c>
      <c r="F840" s="39" t="s">
        <v>10035</v>
      </c>
      <c r="G840" s="76" t="s">
        <v>2215</v>
      </c>
      <c r="H840" s="76" t="s">
        <v>2455</v>
      </c>
      <c r="I840" s="76">
        <v>8</v>
      </c>
      <c r="J840" s="39"/>
      <c r="K840" s="76" t="s">
        <v>2195</v>
      </c>
      <c r="L840" s="76">
        <v>471</v>
      </c>
      <c r="M840" s="45" t="s">
        <v>8745</v>
      </c>
      <c r="N840" s="76" t="s">
        <v>10036</v>
      </c>
    </row>
    <row r="841" spans="1:14" hidden="1">
      <c r="A841" s="45" t="s">
        <v>8744</v>
      </c>
      <c r="B841" s="76"/>
      <c r="C841" s="496"/>
      <c r="D841" s="39"/>
      <c r="E841" s="496">
        <f>VLOOKUP(F841,[13]abbr_btch2lot2!A:B,2,FALSE)</f>
        <v>642</v>
      </c>
      <c r="F841" s="39" t="s">
        <v>10037</v>
      </c>
      <c r="G841" s="76" t="s">
        <v>2215</v>
      </c>
      <c r="H841" s="76" t="s">
        <v>2231</v>
      </c>
      <c r="I841" s="76" t="s">
        <v>2439</v>
      </c>
      <c r="J841" s="39"/>
      <c r="K841" s="76" t="s">
        <v>2195</v>
      </c>
      <c r="L841" s="76">
        <v>472</v>
      </c>
      <c r="M841" s="45" t="s">
        <v>8745</v>
      </c>
      <c r="N841" s="76" t="s">
        <v>10038</v>
      </c>
    </row>
    <row r="842" spans="1:14" ht="29.1" hidden="1">
      <c r="A842" s="45" t="s">
        <v>8744</v>
      </c>
      <c r="B842" s="76"/>
      <c r="C842" s="496"/>
      <c r="D842" s="39"/>
      <c r="E842" s="496">
        <f>VLOOKUP(F842,[13]abbr_btch2lot2!A:B,2,FALSE)</f>
        <v>643</v>
      </c>
      <c r="F842" s="40" t="s">
        <v>10039</v>
      </c>
      <c r="G842" s="76" t="s">
        <v>2215</v>
      </c>
      <c r="H842" s="76" t="s">
        <v>2455</v>
      </c>
      <c r="I842" s="76">
        <v>8</v>
      </c>
      <c r="J842" s="39"/>
      <c r="K842" s="76" t="s">
        <v>2195</v>
      </c>
      <c r="L842" s="76">
        <v>473</v>
      </c>
      <c r="M842" s="45" t="s">
        <v>8745</v>
      </c>
      <c r="N842" s="76" t="s">
        <v>10040</v>
      </c>
    </row>
    <row r="843" spans="1:14" ht="29.1" hidden="1">
      <c r="A843" s="45" t="s">
        <v>8744</v>
      </c>
      <c r="B843" s="76"/>
      <c r="C843" s="496"/>
      <c r="D843" s="39"/>
      <c r="E843" s="496">
        <f>VLOOKUP(F843,[13]abbr_btch2lot2!A:B,2,FALSE)</f>
        <v>644</v>
      </c>
      <c r="F843" s="40" t="s">
        <v>10041</v>
      </c>
      <c r="G843" s="76" t="s">
        <v>2215</v>
      </c>
      <c r="H843" s="76" t="s">
        <v>2231</v>
      </c>
      <c r="I843" s="76" t="s">
        <v>2439</v>
      </c>
      <c r="J843" s="39"/>
      <c r="K843" s="76" t="s">
        <v>2195</v>
      </c>
      <c r="L843" s="76">
        <v>474</v>
      </c>
      <c r="M843" s="45" t="s">
        <v>8745</v>
      </c>
      <c r="N843" s="76" t="s">
        <v>10042</v>
      </c>
    </row>
    <row r="844" spans="1:14" ht="29.1" hidden="1">
      <c r="A844" s="45" t="s">
        <v>8744</v>
      </c>
      <c r="B844" s="76"/>
      <c r="C844" s="496"/>
      <c r="D844" s="39"/>
      <c r="E844" s="496">
        <f>VLOOKUP(F844,[13]abbr_btch2lot2!A:B,2,FALSE)</f>
        <v>645</v>
      </c>
      <c r="F844" s="40" t="s">
        <v>10043</v>
      </c>
      <c r="G844" s="76" t="s">
        <v>2215</v>
      </c>
      <c r="H844" s="76" t="s">
        <v>2455</v>
      </c>
      <c r="I844" s="76">
        <v>8</v>
      </c>
      <c r="J844" s="39"/>
      <c r="K844" s="76" t="s">
        <v>2195</v>
      </c>
      <c r="L844" s="76">
        <v>475</v>
      </c>
      <c r="M844" s="45" t="s">
        <v>8745</v>
      </c>
      <c r="N844" s="76" t="s">
        <v>10044</v>
      </c>
    </row>
    <row r="845" spans="1:14" ht="29.1" hidden="1">
      <c r="A845" s="45" t="s">
        <v>8744</v>
      </c>
      <c r="B845" s="76"/>
      <c r="C845" s="496"/>
      <c r="D845" s="39"/>
      <c r="E845" s="496">
        <f>VLOOKUP(F845,[13]abbr_btch2lot2!A:B,2,FALSE)</f>
        <v>646</v>
      </c>
      <c r="F845" s="40" t="s">
        <v>10045</v>
      </c>
      <c r="G845" s="76" t="s">
        <v>2215</v>
      </c>
      <c r="H845" s="76" t="s">
        <v>2231</v>
      </c>
      <c r="I845" s="76" t="s">
        <v>2439</v>
      </c>
      <c r="J845" s="39"/>
      <c r="K845" s="76" t="s">
        <v>2195</v>
      </c>
      <c r="L845" s="76">
        <v>476</v>
      </c>
      <c r="M845" s="45" t="s">
        <v>8745</v>
      </c>
      <c r="N845" s="76" t="s">
        <v>10046</v>
      </c>
    </row>
    <row r="846" spans="1:14" hidden="1">
      <c r="A846" s="45" t="s">
        <v>8744</v>
      </c>
      <c r="B846" s="76"/>
      <c r="C846" s="496" t="s">
        <v>10047</v>
      </c>
      <c r="D846" s="39" t="s">
        <v>10047</v>
      </c>
      <c r="E846" s="496">
        <f>VLOOKUP(F846,[13]abbr_btch2lot2!A:B,2,FALSE)</f>
        <v>647</v>
      </c>
      <c r="F846" s="39" t="s">
        <v>10048</v>
      </c>
      <c r="G846" s="76" t="s">
        <v>2215</v>
      </c>
      <c r="H846" s="76" t="s">
        <v>2455</v>
      </c>
      <c r="I846" s="76">
        <v>8</v>
      </c>
      <c r="J846" s="39"/>
      <c r="K846" s="76" t="s">
        <v>2195</v>
      </c>
      <c r="L846" s="76">
        <v>477</v>
      </c>
      <c r="M846" s="45" t="s">
        <v>8745</v>
      </c>
      <c r="N846" s="76" t="s">
        <v>10049</v>
      </c>
    </row>
    <row r="847" spans="1:14" hidden="1">
      <c r="A847" s="45" t="s">
        <v>8744</v>
      </c>
      <c r="B847" s="76"/>
      <c r="C847" s="496" t="s">
        <v>10050</v>
      </c>
      <c r="D847" s="39" t="s">
        <v>10050</v>
      </c>
      <c r="E847" s="496">
        <f>VLOOKUP(F847,[13]abbr_btch2lot2!A:B,2,FALSE)</f>
        <v>648</v>
      </c>
      <c r="F847" s="39" t="s">
        <v>10051</v>
      </c>
      <c r="G847" s="76" t="s">
        <v>2215</v>
      </c>
      <c r="H847" s="76" t="s">
        <v>2231</v>
      </c>
      <c r="I847" s="76" t="s">
        <v>2439</v>
      </c>
      <c r="J847" s="39"/>
      <c r="K847" s="76" t="s">
        <v>2195</v>
      </c>
      <c r="L847" s="76">
        <v>478</v>
      </c>
      <c r="M847" s="45" t="s">
        <v>8745</v>
      </c>
      <c r="N847" s="76" t="s">
        <v>10052</v>
      </c>
    </row>
    <row r="848" spans="1:14" hidden="1">
      <c r="A848" s="45" t="s">
        <v>8744</v>
      </c>
      <c r="B848" s="76"/>
      <c r="C848" s="496" t="s">
        <v>10053</v>
      </c>
      <c r="D848" s="39" t="s">
        <v>10053</v>
      </c>
      <c r="E848" s="496">
        <f>VLOOKUP(F848,[13]abbr_btch2lot2!A:B,2,FALSE)</f>
        <v>649</v>
      </c>
      <c r="F848" s="39" t="s">
        <v>10054</v>
      </c>
      <c r="G848" s="76" t="s">
        <v>2215</v>
      </c>
      <c r="H848" s="76" t="s">
        <v>2455</v>
      </c>
      <c r="I848" s="76">
        <v>8</v>
      </c>
      <c r="J848" s="39"/>
      <c r="K848" s="76" t="s">
        <v>2195</v>
      </c>
      <c r="L848" s="76">
        <v>479</v>
      </c>
      <c r="M848" s="45" t="s">
        <v>8745</v>
      </c>
      <c r="N848" s="76" t="s">
        <v>10055</v>
      </c>
    </row>
    <row r="849" spans="1:14" hidden="1">
      <c r="A849" s="45" t="s">
        <v>8744</v>
      </c>
      <c r="B849" s="76"/>
      <c r="C849" s="496" t="s">
        <v>10056</v>
      </c>
      <c r="D849" s="39" t="s">
        <v>10056</v>
      </c>
      <c r="E849" s="496">
        <f>VLOOKUP(F849,[13]abbr_btch2lot2!A:B,2,FALSE)</f>
        <v>650</v>
      </c>
      <c r="F849" s="39" t="s">
        <v>10057</v>
      </c>
      <c r="G849" s="76" t="s">
        <v>2215</v>
      </c>
      <c r="H849" s="76" t="s">
        <v>2231</v>
      </c>
      <c r="I849" s="76" t="s">
        <v>2439</v>
      </c>
      <c r="J849" s="39"/>
      <c r="K849" s="76" t="s">
        <v>2195</v>
      </c>
      <c r="L849" s="76">
        <v>480</v>
      </c>
      <c r="M849" s="45" t="s">
        <v>8745</v>
      </c>
      <c r="N849" s="76" t="s">
        <v>10058</v>
      </c>
    </row>
    <row r="850" spans="1:14" hidden="1">
      <c r="A850" s="45" t="s">
        <v>8744</v>
      </c>
      <c r="B850" s="76"/>
      <c r="C850" s="496" t="s">
        <v>10059</v>
      </c>
      <c r="D850" s="39" t="s">
        <v>10059</v>
      </c>
      <c r="E850" s="496">
        <f>VLOOKUP(F850,[13]abbr_btch2lot2!A:B,2,FALSE)</f>
        <v>651</v>
      </c>
      <c r="F850" s="39" t="s">
        <v>10060</v>
      </c>
      <c r="G850" s="76" t="s">
        <v>2215</v>
      </c>
      <c r="H850" s="76" t="s">
        <v>2231</v>
      </c>
      <c r="I850" s="76" t="s">
        <v>2439</v>
      </c>
      <c r="J850" s="39"/>
      <c r="K850" s="76" t="s">
        <v>2195</v>
      </c>
      <c r="L850" s="76">
        <v>481</v>
      </c>
      <c r="M850" s="45" t="s">
        <v>8745</v>
      </c>
      <c r="N850" s="76" t="s">
        <v>10061</v>
      </c>
    </row>
    <row r="851" spans="1:14" hidden="1">
      <c r="A851" s="45" t="s">
        <v>8744</v>
      </c>
      <c r="B851" s="76"/>
      <c r="C851" s="496" t="s">
        <v>10062</v>
      </c>
      <c r="D851" s="39" t="s">
        <v>10062</v>
      </c>
      <c r="E851" s="496">
        <f>VLOOKUP(F851,[13]abbr_btch2lot2!A:B,2,FALSE)</f>
        <v>652</v>
      </c>
      <c r="F851" s="39" t="s">
        <v>10063</v>
      </c>
      <c r="G851" s="76" t="s">
        <v>2215</v>
      </c>
      <c r="H851" s="76" t="s">
        <v>2231</v>
      </c>
      <c r="I851" s="76" t="s">
        <v>4482</v>
      </c>
      <c r="J851" s="39"/>
      <c r="K851" s="76" t="s">
        <v>2195</v>
      </c>
      <c r="L851" s="76">
        <v>482</v>
      </c>
      <c r="M851" s="45" t="s">
        <v>8745</v>
      </c>
      <c r="N851" s="76" t="s">
        <v>10064</v>
      </c>
    </row>
    <row r="852" spans="1:14" ht="29.1" hidden="1">
      <c r="A852" s="45" t="s">
        <v>8744</v>
      </c>
      <c r="B852" s="76"/>
      <c r="C852" s="496" t="s">
        <v>10065</v>
      </c>
      <c r="D852" s="39" t="s">
        <v>10065</v>
      </c>
      <c r="E852" s="496">
        <f>VLOOKUP(F852,[13]abbr_btch2lot2!A:B,2,FALSE)</f>
        <v>653</v>
      </c>
      <c r="F852" s="40" t="s">
        <v>10066</v>
      </c>
      <c r="G852" s="76" t="s">
        <v>2215</v>
      </c>
      <c r="H852" s="76" t="s">
        <v>2231</v>
      </c>
      <c r="I852" s="76">
        <v>7</v>
      </c>
      <c r="J852" s="39"/>
      <c r="K852" s="76" t="s">
        <v>2195</v>
      </c>
      <c r="L852" s="76">
        <v>483</v>
      </c>
      <c r="M852" s="45" t="s">
        <v>8745</v>
      </c>
      <c r="N852" s="76" t="s">
        <v>10067</v>
      </c>
    </row>
    <row r="853" spans="1:14" hidden="1">
      <c r="A853" s="45" t="s">
        <v>8744</v>
      </c>
      <c r="B853" s="76"/>
      <c r="C853" s="496"/>
      <c r="D853" s="39"/>
      <c r="E853" s="496">
        <f>VLOOKUP(F853,[13]abbr_btch2lot2!A:B,2,FALSE)</f>
        <v>654</v>
      </c>
      <c r="F853" s="39" t="s">
        <v>10068</v>
      </c>
      <c r="G853" s="76" t="s">
        <v>2215</v>
      </c>
      <c r="H853" s="76" t="s">
        <v>2455</v>
      </c>
      <c r="I853" s="76">
        <v>8</v>
      </c>
      <c r="J853" s="39"/>
      <c r="K853" s="76" t="s">
        <v>2195</v>
      </c>
      <c r="L853" s="76">
        <v>484</v>
      </c>
      <c r="M853" s="45" t="s">
        <v>8745</v>
      </c>
      <c r="N853" s="76" t="s">
        <v>10069</v>
      </c>
    </row>
    <row r="854" spans="1:14" hidden="1">
      <c r="A854" s="45" t="s">
        <v>8744</v>
      </c>
      <c r="B854" s="76"/>
      <c r="C854" s="496"/>
      <c r="D854" s="39"/>
      <c r="E854" s="496">
        <f>VLOOKUP(F854,[13]abbr_btch2lot2!A:B,2,FALSE)</f>
        <v>655</v>
      </c>
      <c r="F854" s="39" t="s">
        <v>10070</v>
      </c>
      <c r="G854" s="76" t="s">
        <v>2215</v>
      </c>
      <c r="H854" s="76" t="s">
        <v>2231</v>
      </c>
      <c r="I854" s="76" t="s">
        <v>2439</v>
      </c>
      <c r="J854" s="39"/>
      <c r="K854" s="76" t="s">
        <v>2195</v>
      </c>
      <c r="L854" s="76">
        <v>485</v>
      </c>
      <c r="M854" s="45" t="s">
        <v>8745</v>
      </c>
      <c r="N854" s="76" t="s">
        <v>10071</v>
      </c>
    </row>
    <row r="855" spans="1:14" hidden="1">
      <c r="A855" s="45" t="s">
        <v>8744</v>
      </c>
      <c r="B855" s="76"/>
      <c r="C855" s="496"/>
      <c r="D855" s="39"/>
      <c r="E855" s="496">
        <f>VLOOKUP(F855,[13]abbr_btch2lot2!A:B,2,FALSE)</f>
        <v>656</v>
      </c>
      <c r="F855" s="39" t="s">
        <v>10072</v>
      </c>
      <c r="G855" s="76" t="s">
        <v>2215</v>
      </c>
      <c r="H855" s="76" t="s">
        <v>2455</v>
      </c>
      <c r="I855" s="76">
        <v>8</v>
      </c>
      <c r="J855" s="39"/>
      <c r="K855" s="76" t="s">
        <v>2195</v>
      </c>
      <c r="L855" s="76">
        <v>486</v>
      </c>
      <c r="M855" s="45" t="s">
        <v>8745</v>
      </c>
      <c r="N855" s="76" t="s">
        <v>10073</v>
      </c>
    </row>
    <row r="856" spans="1:14" hidden="1">
      <c r="A856" s="45" t="s">
        <v>8744</v>
      </c>
      <c r="B856" s="76"/>
      <c r="C856" s="496"/>
      <c r="D856" s="39"/>
      <c r="E856" s="496">
        <f>VLOOKUP(F856,[13]abbr_btch2lot2!A:B,2,FALSE)</f>
        <v>657</v>
      </c>
      <c r="F856" s="39" t="s">
        <v>10074</v>
      </c>
      <c r="G856" s="76" t="s">
        <v>2215</v>
      </c>
      <c r="H856" s="76" t="s">
        <v>2231</v>
      </c>
      <c r="I856" s="76" t="s">
        <v>2439</v>
      </c>
      <c r="J856" s="39"/>
      <c r="K856" s="76" t="s">
        <v>2195</v>
      </c>
      <c r="L856" s="76">
        <v>487</v>
      </c>
      <c r="M856" s="45" t="s">
        <v>8745</v>
      </c>
      <c r="N856" s="76" t="s">
        <v>10075</v>
      </c>
    </row>
    <row r="857" spans="1:14" ht="29.1" hidden="1">
      <c r="A857" s="45" t="s">
        <v>8744</v>
      </c>
      <c r="B857" s="76"/>
      <c r="C857" s="496"/>
      <c r="D857" s="39"/>
      <c r="E857" s="496">
        <f>VLOOKUP(F857,[13]abbr_btch2lot2!A:B,2,FALSE)</f>
        <v>658</v>
      </c>
      <c r="F857" s="40" t="s">
        <v>10076</v>
      </c>
      <c r="G857" s="76" t="s">
        <v>2215</v>
      </c>
      <c r="H857" s="76" t="s">
        <v>2455</v>
      </c>
      <c r="I857" s="76">
        <v>8</v>
      </c>
      <c r="J857" s="39"/>
      <c r="K857" s="76" t="s">
        <v>2195</v>
      </c>
      <c r="L857" s="76">
        <v>488</v>
      </c>
      <c r="M857" s="45" t="s">
        <v>8745</v>
      </c>
      <c r="N857" s="76" t="s">
        <v>10077</v>
      </c>
    </row>
    <row r="858" spans="1:14" ht="29.1" hidden="1">
      <c r="A858" s="45" t="s">
        <v>8744</v>
      </c>
      <c r="B858" s="76"/>
      <c r="C858" s="496"/>
      <c r="D858" s="39"/>
      <c r="E858" s="496">
        <f>VLOOKUP(F858,[13]abbr_btch2lot2!A:B,2,FALSE)</f>
        <v>659</v>
      </c>
      <c r="F858" s="40" t="s">
        <v>10078</v>
      </c>
      <c r="G858" s="76" t="s">
        <v>2215</v>
      </c>
      <c r="H858" s="76" t="s">
        <v>2231</v>
      </c>
      <c r="I858" s="76" t="s">
        <v>2439</v>
      </c>
      <c r="J858" s="39"/>
      <c r="K858" s="76" t="s">
        <v>2195</v>
      </c>
      <c r="L858" s="76">
        <v>489</v>
      </c>
      <c r="M858" s="45" t="s">
        <v>8745</v>
      </c>
      <c r="N858" s="76" t="s">
        <v>10079</v>
      </c>
    </row>
    <row r="859" spans="1:14" ht="29.1" hidden="1">
      <c r="A859" s="45" t="s">
        <v>8744</v>
      </c>
      <c r="B859" s="76"/>
      <c r="C859" s="496"/>
      <c r="D859" s="39"/>
      <c r="E859" s="496">
        <f>VLOOKUP(F859,[13]abbr_btch2lot2!A:B,2,FALSE)</f>
        <v>660</v>
      </c>
      <c r="F859" s="40" t="s">
        <v>10080</v>
      </c>
      <c r="G859" s="76" t="s">
        <v>2215</v>
      </c>
      <c r="H859" s="76" t="s">
        <v>2455</v>
      </c>
      <c r="I859" s="76">
        <v>8</v>
      </c>
      <c r="J859" s="39"/>
      <c r="K859" s="76" t="s">
        <v>2195</v>
      </c>
      <c r="L859" s="76">
        <v>490</v>
      </c>
      <c r="M859" s="45" t="s">
        <v>8745</v>
      </c>
      <c r="N859" s="76" t="s">
        <v>10081</v>
      </c>
    </row>
    <row r="860" spans="1:14" ht="29.1" hidden="1">
      <c r="A860" s="45" t="s">
        <v>8744</v>
      </c>
      <c r="B860" s="76"/>
      <c r="C860" s="496"/>
      <c r="D860" s="39"/>
      <c r="E860" s="496">
        <f>VLOOKUP(F860,[13]abbr_btch2lot2!A:B,2,FALSE)</f>
        <v>661</v>
      </c>
      <c r="F860" s="40" t="s">
        <v>10082</v>
      </c>
      <c r="G860" s="76" t="s">
        <v>2215</v>
      </c>
      <c r="H860" s="76" t="s">
        <v>2231</v>
      </c>
      <c r="I860" s="76" t="s">
        <v>2439</v>
      </c>
      <c r="J860" s="39"/>
      <c r="K860" s="76" t="s">
        <v>2195</v>
      </c>
      <c r="L860" s="76">
        <v>491</v>
      </c>
      <c r="M860" s="45" t="s">
        <v>8745</v>
      </c>
      <c r="N860" s="76" t="s">
        <v>10083</v>
      </c>
    </row>
    <row r="861" spans="1:14" ht="29.1" hidden="1">
      <c r="A861" s="45" t="s">
        <v>8744</v>
      </c>
      <c r="B861" s="76"/>
      <c r="C861" s="496" t="s">
        <v>10084</v>
      </c>
      <c r="D861" s="39" t="s">
        <v>10084</v>
      </c>
      <c r="E861" s="496">
        <f>VLOOKUP(F861,[13]abbr_btch2lot2!A:B,2,FALSE)</f>
        <v>662</v>
      </c>
      <c r="F861" s="40" t="s">
        <v>10085</v>
      </c>
      <c r="G861" s="76" t="s">
        <v>2215</v>
      </c>
      <c r="H861" s="76" t="s">
        <v>2455</v>
      </c>
      <c r="I861" s="76">
        <v>8</v>
      </c>
      <c r="J861" s="39"/>
      <c r="K861" s="76" t="s">
        <v>2195</v>
      </c>
      <c r="L861" s="76">
        <v>492</v>
      </c>
      <c r="M861" s="45" t="s">
        <v>8745</v>
      </c>
      <c r="N861" s="76" t="s">
        <v>10086</v>
      </c>
    </row>
    <row r="862" spans="1:14" hidden="1">
      <c r="A862" s="45" t="s">
        <v>8744</v>
      </c>
      <c r="B862" s="76"/>
      <c r="C862" s="496" t="s">
        <v>10087</v>
      </c>
      <c r="D862" s="39" t="s">
        <v>10087</v>
      </c>
      <c r="E862" s="496">
        <f>VLOOKUP(F862,[13]abbr_btch2lot2!A:B,2,FALSE)</f>
        <v>663</v>
      </c>
      <c r="F862" s="39" t="s">
        <v>10088</v>
      </c>
      <c r="G862" s="76" t="s">
        <v>2215</v>
      </c>
      <c r="H862" s="76" t="s">
        <v>2231</v>
      </c>
      <c r="I862" s="76" t="s">
        <v>2439</v>
      </c>
      <c r="J862" s="39"/>
      <c r="K862" s="76" t="s">
        <v>2195</v>
      </c>
      <c r="L862" s="76">
        <v>493</v>
      </c>
      <c r="M862" s="45" t="s">
        <v>8745</v>
      </c>
      <c r="N862" s="76" t="s">
        <v>10089</v>
      </c>
    </row>
    <row r="863" spans="1:14" hidden="1">
      <c r="A863" s="45" t="s">
        <v>8744</v>
      </c>
      <c r="B863" s="76"/>
      <c r="C863" s="496" t="s">
        <v>10090</v>
      </c>
      <c r="D863" s="39" t="s">
        <v>10090</v>
      </c>
      <c r="E863" s="496">
        <f>VLOOKUP(F863,[13]abbr_btch2lot2!A:B,2,FALSE)</f>
        <v>664</v>
      </c>
      <c r="F863" s="39" t="s">
        <v>10091</v>
      </c>
      <c r="G863" s="76" t="s">
        <v>2215</v>
      </c>
      <c r="H863" s="76" t="s">
        <v>2455</v>
      </c>
      <c r="I863" s="76">
        <v>8</v>
      </c>
      <c r="J863" s="39"/>
      <c r="K863" s="76" t="s">
        <v>2195</v>
      </c>
      <c r="L863" s="76">
        <v>494</v>
      </c>
      <c r="M863" s="45" t="s">
        <v>8745</v>
      </c>
      <c r="N863" s="76" t="s">
        <v>10092</v>
      </c>
    </row>
    <row r="864" spans="1:14" hidden="1">
      <c r="A864" s="45" t="s">
        <v>8744</v>
      </c>
      <c r="B864" s="76"/>
      <c r="C864" s="496" t="s">
        <v>10093</v>
      </c>
      <c r="D864" s="39" t="s">
        <v>10093</v>
      </c>
      <c r="E864" s="496">
        <f>VLOOKUP(F864,[13]abbr_btch2lot2!A:B,2,FALSE)</f>
        <v>665</v>
      </c>
      <c r="F864" s="39" t="s">
        <v>10094</v>
      </c>
      <c r="G864" s="76" t="s">
        <v>2215</v>
      </c>
      <c r="H864" s="76" t="s">
        <v>2231</v>
      </c>
      <c r="I864" s="76" t="s">
        <v>2439</v>
      </c>
      <c r="J864" s="39"/>
      <c r="K864" s="76" t="s">
        <v>2195</v>
      </c>
      <c r="L864" s="76">
        <v>495</v>
      </c>
      <c r="M864" s="45" t="s">
        <v>8745</v>
      </c>
      <c r="N864" s="76" t="s">
        <v>10095</v>
      </c>
    </row>
    <row r="865" spans="1:14" hidden="1">
      <c r="A865" s="45" t="s">
        <v>8744</v>
      </c>
      <c r="B865" s="76"/>
      <c r="C865" s="496" t="s">
        <v>10096</v>
      </c>
      <c r="D865" s="39" t="s">
        <v>10096</v>
      </c>
      <c r="E865" s="496">
        <f>VLOOKUP(F865,[13]abbr_btch2lot2!A:B,2,FALSE)</f>
        <v>666</v>
      </c>
      <c r="F865" s="39" t="s">
        <v>10097</v>
      </c>
      <c r="G865" s="76" t="s">
        <v>2215</v>
      </c>
      <c r="H865" s="76" t="s">
        <v>2231</v>
      </c>
      <c r="I865" s="76" t="s">
        <v>2439</v>
      </c>
      <c r="J865" s="39"/>
      <c r="K865" s="76" t="s">
        <v>2195</v>
      </c>
      <c r="L865" s="76">
        <v>496</v>
      </c>
      <c r="M865" s="45" t="s">
        <v>8745</v>
      </c>
      <c r="N865" s="76" t="s">
        <v>10098</v>
      </c>
    </row>
    <row r="866" spans="1:14" hidden="1">
      <c r="A866" s="45" t="s">
        <v>8744</v>
      </c>
      <c r="B866" s="76"/>
      <c r="C866" s="496" t="s">
        <v>10099</v>
      </c>
      <c r="D866" s="39" t="s">
        <v>10099</v>
      </c>
      <c r="E866" s="496">
        <f>VLOOKUP(F866,[13]abbr_btch2lot2!A:B,2,FALSE)</f>
        <v>667</v>
      </c>
      <c r="F866" s="39" t="s">
        <v>10100</v>
      </c>
      <c r="G866" s="76" t="s">
        <v>2215</v>
      </c>
      <c r="H866" s="76" t="s">
        <v>2231</v>
      </c>
      <c r="I866" s="76" t="s">
        <v>4482</v>
      </c>
      <c r="J866" s="39"/>
      <c r="K866" s="76" t="s">
        <v>2195</v>
      </c>
      <c r="L866" s="76">
        <v>497</v>
      </c>
      <c r="M866" s="45" t="s">
        <v>8745</v>
      </c>
      <c r="N866" s="76" t="s">
        <v>10101</v>
      </c>
    </row>
    <row r="867" spans="1:14" ht="29.1" hidden="1">
      <c r="A867" s="45" t="s">
        <v>8744</v>
      </c>
      <c r="B867" s="76"/>
      <c r="C867" s="496" t="s">
        <v>10102</v>
      </c>
      <c r="D867" s="39" t="s">
        <v>10102</v>
      </c>
      <c r="E867" s="496">
        <f>VLOOKUP(F867,[13]abbr_btch2lot2!A:B,2,FALSE)</f>
        <v>668</v>
      </c>
      <c r="F867" s="40" t="s">
        <v>10103</v>
      </c>
      <c r="G867" s="76" t="s">
        <v>2215</v>
      </c>
      <c r="H867" s="76" t="s">
        <v>2231</v>
      </c>
      <c r="I867" s="76">
        <v>7</v>
      </c>
      <c r="J867" s="39"/>
      <c r="K867" s="76" t="s">
        <v>2195</v>
      </c>
      <c r="L867" s="76">
        <v>498</v>
      </c>
      <c r="M867" s="45" t="s">
        <v>8745</v>
      </c>
      <c r="N867" s="76" t="s">
        <v>10104</v>
      </c>
    </row>
    <row r="868" spans="1:14" ht="29.1" hidden="1">
      <c r="A868" s="45" t="s">
        <v>8744</v>
      </c>
      <c r="B868" s="76"/>
      <c r="C868" s="496"/>
      <c r="D868" s="39"/>
      <c r="E868" s="496">
        <f>VLOOKUP(F868,[13]abbr_btch2lot2!A:B,2,FALSE)</f>
        <v>669</v>
      </c>
      <c r="F868" s="40" t="s">
        <v>10105</v>
      </c>
      <c r="G868" s="76" t="s">
        <v>2215</v>
      </c>
      <c r="H868" s="76" t="s">
        <v>2455</v>
      </c>
      <c r="I868" s="76">
        <v>8</v>
      </c>
      <c r="J868" s="39"/>
      <c r="K868" s="76" t="s">
        <v>2195</v>
      </c>
      <c r="L868" s="76">
        <v>499</v>
      </c>
      <c r="M868" s="45" t="s">
        <v>8745</v>
      </c>
      <c r="N868" s="76" t="s">
        <v>10106</v>
      </c>
    </row>
    <row r="869" spans="1:14" ht="29.1" hidden="1">
      <c r="A869" s="45" t="s">
        <v>8744</v>
      </c>
      <c r="B869" s="76"/>
      <c r="C869" s="496"/>
      <c r="D869" s="39"/>
      <c r="E869" s="496">
        <f>VLOOKUP(F869,[13]abbr_btch2lot2!A:B,2,FALSE)</f>
        <v>670</v>
      </c>
      <c r="F869" s="40" t="s">
        <v>10107</v>
      </c>
      <c r="G869" s="76" t="s">
        <v>2215</v>
      </c>
      <c r="H869" s="76" t="s">
        <v>2231</v>
      </c>
      <c r="I869" s="76" t="s">
        <v>2439</v>
      </c>
      <c r="J869" s="39"/>
      <c r="K869" s="76" t="s">
        <v>2195</v>
      </c>
      <c r="L869" s="76">
        <v>500</v>
      </c>
      <c r="M869" s="45" t="s">
        <v>8745</v>
      </c>
      <c r="N869" s="76" t="s">
        <v>10108</v>
      </c>
    </row>
    <row r="870" spans="1:14" ht="29.1" hidden="1">
      <c r="A870" s="45" t="s">
        <v>8744</v>
      </c>
      <c r="B870" s="76"/>
      <c r="C870" s="496"/>
      <c r="D870" s="39"/>
      <c r="E870" s="496">
        <f>VLOOKUP(F870,[13]abbr_btch2lot2!A:B,2,FALSE)</f>
        <v>671</v>
      </c>
      <c r="F870" s="40" t="s">
        <v>10109</v>
      </c>
      <c r="G870" s="76" t="s">
        <v>2215</v>
      </c>
      <c r="H870" s="76" t="s">
        <v>2455</v>
      </c>
      <c r="I870" s="76">
        <v>8</v>
      </c>
      <c r="J870" s="39"/>
      <c r="K870" s="76" t="s">
        <v>2195</v>
      </c>
      <c r="L870" s="76">
        <v>501</v>
      </c>
      <c r="M870" s="45" t="s">
        <v>8745</v>
      </c>
      <c r="N870" s="76" t="s">
        <v>10110</v>
      </c>
    </row>
    <row r="871" spans="1:14" ht="29.1" hidden="1">
      <c r="A871" s="45" t="s">
        <v>8744</v>
      </c>
      <c r="B871" s="76"/>
      <c r="C871" s="496"/>
      <c r="D871" s="39"/>
      <c r="E871" s="496">
        <f>VLOOKUP(F871,[13]abbr_btch2lot2!A:B,2,FALSE)</f>
        <v>672</v>
      </c>
      <c r="F871" s="40" t="s">
        <v>10111</v>
      </c>
      <c r="G871" s="76" t="s">
        <v>2215</v>
      </c>
      <c r="H871" s="76" t="s">
        <v>2231</v>
      </c>
      <c r="I871" s="76" t="s">
        <v>2439</v>
      </c>
      <c r="J871" s="39"/>
      <c r="K871" s="76" t="s">
        <v>2195</v>
      </c>
      <c r="L871" s="76">
        <v>502</v>
      </c>
      <c r="M871" s="45" t="s">
        <v>8745</v>
      </c>
      <c r="N871" s="76" t="s">
        <v>10112</v>
      </c>
    </row>
    <row r="872" spans="1:14" ht="29.1" hidden="1">
      <c r="A872" s="45" t="s">
        <v>8744</v>
      </c>
      <c r="B872" s="76"/>
      <c r="C872" s="496"/>
      <c r="D872" s="39"/>
      <c r="E872" s="496">
        <f>VLOOKUP(F872,[13]abbr_btch2lot2!A:B,2,FALSE)</f>
        <v>673</v>
      </c>
      <c r="F872" s="40" t="s">
        <v>10113</v>
      </c>
      <c r="G872" s="76" t="s">
        <v>2215</v>
      </c>
      <c r="H872" s="76" t="s">
        <v>2455</v>
      </c>
      <c r="I872" s="76">
        <v>8</v>
      </c>
      <c r="J872" s="39"/>
      <c r="K872" s="76" t="s">
        <v>2195</v>
      </c>
      <c r="L872" s="76">
        <v>503</v>
      </c>
      <c r="M872" s="45" t="s">
        <v>8745</v>
      </c>
      <c r="N872" s="76" t="s">
        <v>10114</v>
      </c>
    </row>
    <row r="873" spans="1:14" ht="29.1" hidden="1">
      <c r="A873" s="45" t="s">
        <v>8744</v>
      </c>
      <c r="B873" s="76"/>
      <c r="C873" s="496"/>
      <c r="D873" s="39"/>
      <c r="E873" s="496">
        <f>VLOOKUP(F873,[13]abbr_btch2lot2!A:B,2,FALSE)</f>
        <v>674</v>
      </c>
      <c r="F873" s="40" t="s">
        <v>10115</v>
      </c>
      <c r="G873" s="76" t="s">
        <v>2215</v>
      </c>
      <c r="H873" s="76" t="s">
        <v>2231</v>
      </c>
      <c r="I873" s="76" t="s">
        <v>2439</v>
      </c>
      <c r="J873" s="39"/>
      <c r="K873" s="76" t="s">
        <v>2195</v>
      </c>
      <c r="L873" s="76">
        <v>504</v>
      </c>
      <c r="M873" s="45" t="s">
        <v>8745</v>
      </c>
      <c r="N873" s="76" t="s">
        <v>10116</v>
      </c>
    </row>
    <row r="874" spans="1:14" ht="29.1" hidden="1">
      <c r="A874" s="45" t="s">
        <v>8744</v>
      </c>
      <c r="B874" s="76"/>
      <c r="C874" s="496"/>
      <c r="D874" s="39"/>
      <c r="E874" s="496">
        <f>VLOOKUP(F874,[13]abbr_btch2lot2!A:B,2,FALSE)</f>
        <v>675</v>
      </c>
      <c r="F874" s="40" t="s">
        <v>10117</v>
      </c>
      <c r="G874" s="76" t="s">
        <v>2215</v>
      </c>
      <c r="H874" s="76" t="s">
        <v>2455</v>
      </c>
      <c r="I874" s="76">
        <v>8</v>
      </c>
      <c r="J874" s="39"/>
      <c r="K874" s="76" t="s">
        <v>2195</v>
      </c>
      <c r="L874" s="76">
        <v>505</v>
      </c>
      <c r="M874" s="45" t="s">
        <v>8745</v>
      </c>
      <c r="N874" s="76" t="s">
        <v>10118</v>
      </c>
    </row>
    <row r="875" spans="1:14" ht="29.1" hidden="1">
      <c r="A875" s="45" t="s">
        <v>8744</v>
      </c>
      <c r="B875" s="76"/>
      <c r="C875" s="496"/>
      <c r="D875" s="39"/>
      <c r="E875" s="496">
        <f>VLOOKUP(F875,[13]abbr_btch2lot2!A:B,2,FALSE)</f>
        <v>676</v>
      </c>
      <c r="F875" s="40" t="s">
        <v>10119</v>
      </c>
      <c r="G875" s="76" t="s">
        <v>2215</v>
      </c>
      <c r="H875" s="76" t="s">
        <v>2231</v>
      </c>
      <c r="I875" s="76" t="s">
        <v>2439</v>
      </c>
      <c r="J875" s="39"/>
      <c r="K875" s="76" t="s">
        <v>2195</v>
      </c>
      <c r="L875" s="76">
        <v>506</v>
      </c>
      <c r="M875" s="45" t="s">
        <v>8745</v>
      </c>
      <c r="N875" s="76" t="s">
        <v>10120</v>
      </c>
    </row>
    <row r="876" spans="1:14" ht="29.1" hidden="1">
      <c r="A876" s="45" t="s">
        <v>8744</v>
      </c>
      <c r="B876" s="76"/>
      <c r="C876" s="496" t="s">
        <v>10121</v>
      </c>
      <c r="D876" s="39" t="s">
        <v>10121</v>
      </c>
      <c r="E876" s="496">
        <f>VLOOKUP(F876,[13]abbr_btch2lot2!A:B,2,FALSE)</f>
        <v>677</v>
      </c>
      <c r="F876" s="40" t="s">
        <v>10122</v>
      </c>
      <c r="G876" s="76" t="s">
        <v>2215</v>
      </c>
      <c r="H876" s="76" t="s">
        <v>2455</v>
      </c>
      <c r="I876" s="76">
        <v>8</v>
      </c>
      <c r="J876" s="39"/>
      <c r="K876" s="76" t="s">
        <v>2195</v>
      </c>
      <c r="L876" s="76">
        <v>507</v>
      </c>
      <c r="M876" s="45" t="s">
        <v>8745</v>
      </c>
      <c r="N876" s="76" t="s">
        <v>10123</v>
      </c>
    </row>
    <row r="877" spans="1:14" ht="29.1" hidden="1">
      <c r="A877" s="45" t="s">
        <v>8744</v>
      </c>
      <c r="B877" s="76"/>
      <c r="C877" s="496" t="s">
        <v>10124</v>
      </c>
      <c r="D877" s="39" t="s">
        <v>10124</v>
      </c>
      <c r="E877" s="496">
        <f>VLOOKUP(F877,[13]abbr_btch2lot2!A:B,2,FALSE)</f>
        <v>678</v>
      </c>
      <c r="F877" s="40" t="s">
        <v>10125</v>
      </c>
      <c r="G877" s="76" t="s">
        <v>2215</v>
      </c>
      <c r="H877" s="76" t="s">
        <v>2231</v>
      </c>
      <c r="I877" s="76" t="s">
        <v>2439</v>
      </c>
      <c r="J877" s="39"/>
      <c r="K877" s="76" t="s">
        <v>2195</v>
      </c>
      <c r="L877" s="76">
        <v>508</v>
      </c>
      <c r="M877" s="45" t="s">
        <v>8745</v>
      </c>
      <c r="N877" s="76" t="s">
        <v>10126</v>
      </c>
    </row>
    <row r="878" spans="1:14" ht="29.1" hidden="1">
      <c r="A878" s="45" t="s">
        <v>8744</v>
      </c>
      <c r="B878" s="76"/>
      <c r="C878" s="496" t="s">
        <v>10127</v>
      </c>
      <c r="D878" s="39" t="s">
        <v>10127</v>
      </c>
      <c r="E878" s="496">
        <f>VLOOKUP(F878,[13]abbr_btch2lot2!A:B,2,FALSE)</f>
        <v>679</v>
      </c>
      <c r="F878" s="40" t="s">
        <v>10128</v>
      </c>
      <c r="G878" s="76" t="s">
        <v>2215</v>
      </c>
      <c r="H878" s="76" t="s">
        <v>2455</v>
      </c>
      <c r="I878" s="76">
        <v>8</v>
      </c>
      <c r="J878" s="39"/>
      <c r="K878" s="76" t="s">
        <v>2195</v>
      </c>
      <c r="L878" s="76">
        <v>509</v>
      </c>
      <c r="M878" s="45" t="s">
        <v>8745</v>
      </c>
      <c r="N878" s="76" t="s">
        <v>10129</v>
      </c>
    </row>
    <row r="879" spans="1:14" ht="29.1" hidden="1">
      <c r="A879" s="45" t="s">
        <v>8744</v>
      </c>
      <c r="B879" s="76"/>
      <c r="C879" s="496" t="s">
        <v>10130</v>
      </c>
      <c r="D879" s="39" t="s">
        <v>10130</v>
      </c>
      <c r="E879" s="496">
        <f>VLOOKUP(F879,[13]abbr_btch2lot2!A:B,2,FALSE)</f>
        <v>680</v>
      </c>
      <c r="F879" s="40" t="s">
        <v>10131</v>
      </c>
      <c r="G879" s="76" t="s">
        <v>2215</v>
      </c>
      <c r="H879" s="76" t="s">
        <v>2231</v>
      </c>
      <c r="I879" s="76" t="s">
        <v>2439</v>
      </c>
      <c r="J879" s="39"/>
      <c r="K879" s="76" t="s">
        <v>2195</v>
      </c>
      <c r="L879" s="76">
        <v>510</v>
      </c>
      <c r="M879" s="45" t="s">
        <v>8745</v>
      </c>
      <c r="N879" s="76" t="s">
        <v>10132</v>
      </c>
    </row>
    <row r="880" spans="1:14" ht="29.1" hidden="1">
      <c r="A880" s="45" t="s">
        <v>8744</v>
      </c>
      <c r="B880" s="76"/>
      <c r="C880" s="496" t="s">
        <v>10133</v>
      </c>
      <c r="D880" s="39" t="s">
        <v>10133</v>
      </c>
      <c r="E880" s="496">
        <f>VLOOKUP(F880,[13]abbr_btch2lot2!A:B,2,FALSE)</f>
        <v>681</v>
      </c>
      <c r="F880" s="40" t="s">
        <v>10134</v>
      </c>
      <c r="G880" s="76" t="s">
        <v>2215</v>
      </c>
      <c r="H880" s="76" t="s">
        <v>2231</v>
      </c>
      <c r="I880" s="76" t="s">
        <v>2439</v>
      </c>
      <c r="J880" s="39"/>
      <c r="K880" s="76" t="s">
        <v>2195</v>
      </c>
      <c r="L880" s="76">
        <v>511</v>
      </c>
      <c r="M880" s="45" t="s">
        <v>8745</v>
      </c>
      <c r="N880" s="76" t="s">
        <v>10135</v>
      </c>
    </row>
    <row r="881" spans="1:14" ht="29.1" hidden="1">
      <c r="A881" s="45" t="s">
        <v>8744</v>
      </c>
      <c r="B881" s="76"/>
      <c r="C881" s="496" t="s">
        <v>10136</v>
      </c>
      <c r="D881" s="39" t="s">
        <v>10136</v>
      </c>
      <c r="E881" s="496">
        <f>VLOOKUP(F881,[13]abbr_btch2lot2!A:B,2,FALSE)</f>
        <v>682</v>
      </c>
      <c r="F881" s="40" t="s">
        <v>10137</v>
      </c>
      <c r="G881" s="76" t="s">
        <v>2215</v>
      </c>
      <c r="H881" s="76" t="s">
        <v>2231</v>
      </c>
      <c r="I881" s="76" t="s">
        <v>4482</v>
      </c>
      <c r="J881" s="39"/>
      <c r="K881" s="76" t="s">
        <v>2195</v>
      </c>
      <c r="L881" s="76">
        <v>512</v>
      </c>
      <c r="M881" s="45" t="s">
        <v>8745</v>
      </c>
      <c r="N881" s="76" t="s">
        <v>10138</v>
      </c>
    </row>
    <row r="882" spans="1:14" ht="29.1" hidden="1">
      <c r="A882" s="45" t="s">
        <v>8744</v>
      </c>
      <c r="B882" s="76"/>
      <c r="C882" s="496" t="s">
        <v>10139</v>
      </c>
      <c r="D882" s="39" t="s">
        <v>10139</v>
      </c>
      <c r="E882" s="496">
        <f>VLOOKUP(F882,[13]abbr_btch2lot2!A:B,2,FALSE)</f>
        <v>683</v>
      </c>
      <c r="F882" s="40" t="s">
        <v>10140</v>
      </c>
      <c r="G882" s="76" t="s">
        <v>2215</v>
      </c>
      <c r="H882" s="76" t="s">
        <v>2231</v>
      </c>
      <c r="I882" s="76">
        <v>7</v>
      </c>
      <c r="J882" s="39"/>
      <c r="K882" s="76" t="s">
        <v>2195</v>
      </c>
      <c r="L882" s="76">
        <v>513</v>
      </c>
      <c r="M882" s="45" t="s">
        <v>8745</v>
      </c>
      <c r="N882" s="76" t="s">
        <v>10141</v>
      </c>
    </row>
    <row r="883" spans="1:14" hidden="1">
      <c r="A883" s="45" t="s">
        <v>8744</v>
      </c>
      <c r="B883" s="76"/>
      <c r="C883" s="496" t="s">
        <v>10142</v>
      </c>
      <c r="D883" s="39" t="s">
        <v>10142</v>
      </c>
      <c r="E883" s="496">
        <f>VLOOKUP(F883,[13]abbr_btch2lot2!A:B,2,FALSE)</f>
        <v>684</v>
      </c>
      <c r="F883" s="39" t="s">
        <v>10143</v>
      </c>
      <c r="G883" s="76" t="s">
        <v>2215</v>
      </c>
      <c r="H883" s="76" t="s">
        <v>2231</v>
      </c>
      <c r="I883" s="76" t="s">
        <v>4482</v>
      </c>
      <c r="J883" s="39"/>
      <c r="K883" s="76" t="s">
        <v>2195</v>
      </c>
      <c r="L883" s="76">
        <v>514</v>
      </c>
      <c r="M883" s="45" t="s">
        <v>8745</v>
      </c>
      <c r="N883" s="76" t="s">
        <v>10144</v>
      </c>
    </row>
    <row r="884" spans="1:14" hidden="1">
      <c r="A884" s="45" t="s">
        <v>8744</v>
      </c>
      <c r="B884" s="76"/>
      <c r="C884" s="496" t="s">
        <v>10145</v>
      </c>
      <c r="D884" s="39" t="s">
        <v>10145</v>
      </c>
      <c r="E884" s="496">
        <f>VLOOKUP(F884,[13]abbr_btch2lot2!A:B,2,FALSE)</f>
        <v>685</v>
      </c>
      <c r="F884" s="39" t="s">
        <v>10146</v>
      </c>
      <c r="G884" s="76" t="s">
        <v>2215</v>
      </c>
      <c r="H884" s="76" t="s">
        <v>2231</v>
      </c>
      <c r="I884" s="76" t="s">
        <v>4482</v>
      </c>
      <c r="J884" s="39"/>
      <c r="K884" s="76" t="s">
        <v>2195</v>
      </c>
      <c r="L884" s="76">
        <v>515</v>
      </c>
      <c r="M884" s="45" t="s">
        <v>8745</v>
      </c>
      <c r="N884" s="76" t="s">
        <v>10147</v>
      </c>
    </row>
    <row r="885" spans="1:14" ht="29.1" hidden="1">
      <c r="A885" s="45" t="s">
        <v>8744</v>
      </c>
      <c r="B885" s="76"/>
      <c r="C885" s="496"/>
      <c r="D885" s="39"/>
      <c r="E885" s="496">
        <f>VLOOKUP(F885,[13]abbr_btch2lot2!A:B,2,FALSE)</f>
        <v>686</v>
      </c>
      <c r="F885" s="40" t="s">
        <v>10148</v>
      </c>
      <c r="G885" s="76" t="s">
        <v>2215</v>
      </c>
      <c r="H885" s="76" t="s">
        <v>2231</v>
      </c>
      <c r="I885" s="76" t="s">
        <v>4482</v>
      </c>
      <c r="J885" s="39"/>
      <c r="K885" s="76" t="s">
        <v>2195</v>
      </c>
      <c r="L885" s="76">
        <v>516</v>
      </c>
      <c r="M885" s="45" t="s">
        <v>8745</v>
      </c>
      <c r="N885" s="76" t="s">
        <v>10149</v>
      </c>
    </row>
    <row r="886" spans="1:14" ht="29.1" hidden="1">
      <c r="A886" s="45" t="s">
        <v>8744</v>
      </c>
      <c r="B886" s="76"/>
      <c r="C886" s="496" t="s">
        <v>10150</v>
      </c>
      <c r="D886" s="39" t="s">
        <v>10150</v>
      </c>
      <c r="E886" s="496">
        <f>VLOOKUP(F886,[13]abbr_btch2lot2!A:B,2,FALSE)</f>
        <v>687</v>
      </c>
      <c r="F886" s="40" t="s">
        <v>10151</v>
      </c>
      <c r="G886" s="76" t="s">
        <v>2215</v>
      </c>
      <c r="H886" s="76" t="s">
        <v>2231</v>
      </c>
      <c r="I886" s="76">
        <v>7</v>
      </c>
      <c r="J886" s="39"/>
      <c r="K886" s="76" t="s">
        <v>2195</v>
      </c>
      <c r="L886" s="76">
        <v>517</v>
      </c>
      <c r="M886" s="45" t="s">
        <v>8745</v>
      </c>
      <c r="N886" s="76" t="s">
        <v>10152</v>
      </c>
    </row>
    <row r="887" spans="1:14" hidden="1">
      <c r="A887" s="45" t="s">
        <v>8744</v>
      </c>
      <c r="B887" s="76"/>
      <c r="C887" s="496"/>
      <c r="D887" s="39"/>
      <c r="E887" s="496">
        <f>VLOOKUP(F887,[13]abbr_btch2lot2!A:B,2,FALSE)</f>
        <v>688</v>
      </c>
      <c r="F887" s="39" t="s">
        <v>10153</v>
      </c>
      <c r="G887" s="76" t="s">
        <v>2215</v>
      </c>
      <c r="H887" s="76" t="s">
        <v>2228</v>
      </c>
      <c r="I887" s="76">
        <v>3</v>
      </c>
      <c r="J887" s="39"/>
      <c r="K887" s="76" t="s">
        <v>2195</v>
      </c>
      <c r="L887" s="76">
        <v>518</v>
      </c>
      <c r="M887" s="45" t="s">
        <v>8745</v>
      </c>
      <c r="N887" s="76" t="s">
        <v>10154</v>
      </c>
    </row>
    <row r="888" spans="1:14" ht="29.1" hidden="1">
      <c r="A888" s="45" t="s">
        <v>8744</v>
      </c>
      <c r="B888" s="76"/>
      <c r="C888" s="496" t="s">
        <v>10155</v>
      </c>
      <c r="D888" s="39" t="s">
        <v>10155</v>
      </c>
      <c r="E888" s="496">
        <f>VLOOKUP(F888,[13]abbr_btch2lot2!A:B,2,FALSE)</f>
        <v>689</v>
      </c>
      <c r="F888" s="40" t="s">
        <v>10156</v>
      </c>
      <c r="G888" s="76" t="s">
        <v>2215</v>
      </c>
      <c r="H888" s="76" t="s">
        <v>2455</v>
      </c>
      <c r="I888" s="76">
        <v>8</v>
      </c>
      <c r="J888" s="39"/>
      <c r="K888" s="76" t="s">
        <v>2195</v>
      </c>
      <c r="L888" s="76">
        <v>519</v>
      </c>
      <c r="M888" s="45" t="s">
        <v>8745</v>
      </c>
      <c r="N888" s="76" t="s">
        <v>10157</v>
      </c>
    </row>
    <row r="889" spans="1:14" ht="29.1" hidden="1">
      <c r="A889" s="45" t="s">
        <v>8744</v>
      </c>
      <c r="B889" s="76"/>
      <c r="C889" s="496" t="s">
        <v>10158</v>
      </c>
      <c r="D889" s="39" t="s">
        <v>10158</v>
      </c>
      <c r="E889" s="496">
        <f>VLOOKUP(F889,[13]abbr_btch2lot2!A:B,2,FALSE)</f>
        <v>690</v>
      </c>
      <c r="F889" s="40" t="s">
        <v>10159</v>
      </c>
      <c r="G889" s="76" t="s">
        <v>2215</v>
      </c>
      <c r="H889" s="76" t="s">
        <v>2455</v>
      </c>
      <c r="I889" s="76">
        <v>8</v>
      </c>
      <c r="J889" s="39"/>
      <c r="K889" s="76" t="s">
        <v>2195</v>
      </c>
      <c r="L889" s="76">
        <v>520</v>
      </c>
      <c r="M889" s="45" t="s">
        <v>8745</v>
      </c>
      <c r="N889" s="76" t="s">
        <v>10160</v>
      </c>
    </row>
    <row r="890" spans="1:14" ht="29.1" hidden="1">
      <c r="A890" s="45" t="s">
        <v>8744</v>
      </c>
      <c r="B890" s="76"/>
      <c r="C890" s="496" t="s">
        <v>10161</v>
      </c>
      <c r="D890" s="39" t="s">
        <v>10161</v>
      </c>
      <c r="E890" s="496">
        <f>VLOOKUP(F890,[13]abbr_btch2lot2!A:B,2,FALSE)</f>
        <v>691</v>
      </c>
      <c r="F890" s="40" t="s">
        <v>10162</v>
      </c>
      <c r="G890" s="76" t="s">
        <v>2215</v>
      </c>
      <c r="H890" s="76" t="s">
        <v>2455</v>
      </c>
      <c r="I890" s="76">
        <v>8</v>
      </c>
      <c r="J890" s="39"/>
      <c r="K890" s="76" t="s">
        <v>2195</v>
      </c>
      <c r="L890" s="76">
        <v>521</v>
      </c>
      <c r="M890" s="45" t="s">
        <v>8745</v>
      </c>
      <c r="N890" s="76" t="s">
        <v>10163</v>
      </c>
    </row>
    <row r="891" spans="1:14" ht="29.1" hidden="1">
      <c r="A891" s="45" t="s">
        <v>8744</v>
      </c>
      <c r="B891" s="76"/>
      <c r="C891" s="496" t="s">
        <v>10164</v>
      </c>
      <c r="D891" s="39" t="s">
        <v>10164</v>
      </c>
      <c r="E891" s="496">
        <f>VLOOKUP(F891,[13]abbr_btch2lot2!A:B,2,FALSE)</f>
        <v>692</v>
      </c>
      <c r="F891" s="40" t="s">
        <v>10165</v>
      </c>
      <c r="G891" s="76" t="s">
        <v>2215</v>
      </c>
      <c r="H891" s="76" t="s">
        <v>2455</v>
      </c>
      <c r="I891" s="76">
        <v>8</v>
      </c>
      <c r="J891" s="39"/>
      <c r="K891" s="76" t="s">
        <v>2195</v>
      </c>
      <c r="L891" s="76">
        <v>522</v>
      </c>
      <c r="M891" s="45" t="s">
        <v>8745</v>
      </c>
      <c r="N891" s="76" t="s">
        <v>10166</v>
      </c>
    </row>
    <row r="892" spans="1:14" ht="29.1" hidden="1">
      <c r="A892" s="45" t="s">
        <v>8744</v>
      </c>
      <c r="B892" s="76"/>
      <c r="C892" s="496"/>
      <c r="D892" s="39"/>
      <c r="E892" s="496">
        <f>VLOOKUP(F892,[13]abbr_btch2lot2!A:B,2,FALSE)</f>
        <v>693</v>
      </c>
      <c r="F892" s="40" t="s">
        <v>10167</v>
      </c>
      <c r="G892" s="76" t="s">
        <v>2215</v>
      </c>
      <c r="H892" s="76" t="s">
        <v>2455</v>
      </c>
      <c r="I892" s="76">
        <v>8</v>
      </c>
      <c r="J892" s="39"/>
      <c r="K892" s="76" t="s">
        <v>2195</v>
      </c>
      <c r="L892" s="76">
        <v>523</v>
      </c>
      <c r="M892" s="45" t="s">
        <v>8745</v>
      </c>
      <c r="N892" s="76" t="s">
        <v>10168</v>
      </c>
    </row>
    <row r="893" spans="1:14" hidden="1">
      <c r="A893" s="45" t="s">
        <v>8744</v>
      </c>
      <c r="B893" s="76"/>
      <c r="C893" s="496" t="s">
        <v>10169</v>
      </c>
      <c r="D893" s="39" t="s">
        <v>10169</v>
      </c>
      <c r="E893" s="496">
        <f>VLOOKUP(F893,[13]abbr_btch2lot2!A:B,2,FALSE)</f>
        <v>694</v>
      </c>
      <c r="F893" s="39" t="s">
        <v>10170</v>
      </c>
      <c r="G893" s="76" t="s">
        <v>2215</v>
      </c>
      <c r="H893" s="76" t="s">
        <v>2455</v>
      </c>
      <c r="I893" s="76">
        <v>8</v>
      </c>
      <c r="J893" s="39"/>
      <c r="K893" s="76" t="s">
        <v>2195</v>
      </c>
      <c r="L893" s="76">
        <v>524</v>
      </c>
      <c r="M893" s="45" t="s">
        <v>8745</v>
      </c>
      <c r="N893" s="76" t="s">
        <v>10171</v>
      </c>
    </row>
    <row r="894" spans="1:14" ht="29.1" hidden="1">
      <c r="A894" s="45" t="s">
        <v>8744</v>
      </c>
      <c r="B894" s="76"/>
      <c r="C894" s="496" t="s">
        <v>10172</v>
      </c>
      <c r="D894" s="39" t="s">
        <v>10172</v>
      </c>
      <c r="E894" s="496">
        <f>VLOOKUP(F894,[13]abbr_btch2lot2!A:B,2,FALSE)</f>
        <v>695</v>
      </c>
      <c r="F894" s="40" t="s">
        <v>10173</v>
      </c>
      <c r="G894" s="76" t="s">
        <v>2215</v>
      </c>
      <c r="H894" s="76" t="s">
        <v>2455</v>
      </c>
      <c r="I894" s="76">
        <v>8</v>
      </c>
      <c r="J894" s="39"/>
      <c r="K894" s="76" t="s">
        <v>2195</v>
      </c>
      <c r="L894" s="76">
        <v>525</v>
      </c>
      <c r="M894" s="45" t="s">
        <v>8745</v>
      </c>
      <c r="N894" s="76" t="s">
        <v>10174</v>
      </c>
    </row>
    <row r="895" spans="1:14" ht="29.1" hidden="1">
      <c r="A895" s="45" t="s">
        <v>8744</v>
      </c>
      <c r="B895" s="76"/>
      <c r="C895" s="496" t="s">
        <v>10175</v>
      </c>
      <c r="D895" s="39" t="s">
        <v>10175</v>
      </c>
      <c r="E895" s="496">
        <f>VLOOKUP(F895,[13]abbr_btch2lot2!A:B,2,FALSE)</f>
        <v>696</v>
      </c>
      <c r="F895" s="40" t="s">
        <v>10176</v>
      </c>
      <c r="G895" s="76" t="s">
        <v>2215</v>
      </c>
      <c r="H895" s="76" t="s">
        <v>2455</v>
      </c>
      <c r="I895" s="76">
        <v>8</v>
      </c>
      <c r="J895" s="39"/>
      <c r="K895" s="76" t="s">
        <v>2195</v>
      </c>
      <c r="L895" s="76">
        <v>526</v>
      </c>
      <c r="M895" s="45" t="s">
        <v>8745</v>
      </c>
      <c r="N895" s="76" t="s">
        <v>10177</v>
      </c>
    </row>
    <row r="896" spans="1:14" ht="29.1" hidden="1">
      <c r="A896" s="45" t="s">
        <v>8744</v>
      </c>
      <c r="B896" s="76"/>
      <c r="C896" s="496" t="s">
        <v>10178</v>
      </c>
      <c r="D896" s="39" t="s">
        <v>10178</v>
      </c>
      <c r="E896" s="496">
        <f>VLOOKUP(F896,[13]abbr_btch2lot2!A:B,2,FALSE)</f>
        <v>697</v>
      </c>
      <c r="F896" s="40" t="s">
        <v>10179</v>
      </c>
      <c r="G896" s="76" t="s">
        <v>2215</v>
      </c>
      <c r="H896" s="76" t="s">
        <v>2455</v>
      </c>
      <c r="I896" s="76">
        <v>8</v>
      </c>
      <c r="J896" s="39"/>
      <c r="K896" s="76" t="s">
        <v>2195</v>
      </c>
      <c r="L896" s="76">
        <v>527</v>
      </c>
      <c r="M896" s="45" t="s">
        <v>8745</v>
      </c>
      <c r="N896" s="76" t="s">
        <v>10180</v>
      </c>
    </row>
    <row r="897" spans="1:14" hidden="1">
      <c r="A897" s="45" t="s">
        <v>8744</v>
      </c>
      <c r="B897" s="76"/>
      <c r="C897" s="496" t="s">
        <v>10181</v>
      </c>
      <c r="D897" s="39" t="s">
        <v>10181</v>
      </c>
      <c r="E897" s="496">
        <f>VLOOKUP(F897,[13]abbr_btch2lot2!A:B,2,FALSE)</f>
        <v>698</v>
      </c>
      <c r="F897" s="39" t="s">
        <v>10182</v>
      </c>
      <c r="G897" s="76" t="s">
        <v>2215</v>
      </c>
      <c r="H897" s="76" t="s">
        <v>2455</v>
      </c>
      <c r="I897" s="76">
        <v>8</v>
      </c>
      <c r="J897" s="39"/>
      <c r="K897" s="76" t="s">
        <v>2195</v>
      </c>
      <c r="L897" s="76">
        <v>528</v>
      </c>
      <c r="M897" s="45" t="s">
        <v>8745</v>
      </c>
      <c r="N897" s="76" t="s">
        <v>10183</v>
      </c>
    </row>
    <row r="898" spans="1:14" hidden="1">
      <c r="A898" s="45" t="s">
        <v>8744</v>
      </c>
      <c r="B898" s="76"/>
      <c r="C898" s="496"/>
      <c r="D898" s="39"/>
      <c r="E898" s="496">
        <f>VLOOKUP(F898,[13]abbr_btch2lot2!A:B,2,FALSE)</f>
        <v>699</v>
      </c>
      <c r="F898" s="39" t="s">
        <v>10184</v>
      </c>
      <c r="G898" s="76" t="s">
        <v>2215</v>
      </c>
      <c r="H898" s="76" t="s">
        <v>2455</v>
      </c>
      <c r="I898" s="76">
        <v>8</v>
      </c>
      <c r="J898" s="39"/>
      <c r="K898" s="76" t="s">
        <v>2195</v>
      </c>
      <c r="L898" s="76">
        <v>529</v>
      </c>
      <c r="M898" s="45" t="s">
        <v>8745</v>
      </c>
      <c r="N898" s="76" t="s">
        <v>10185</v>
      </c>
    </row>
    <row r="899" spans="1:14" hidden="1">
      <c r="A899" s="45" t="s">
        <v>8744</v>
      </c>
      <c r="B899" s="76"/>
      <c r="C899" s="496" t="s">
        <v>10186</v>
      </c>
      <c r="D899" s="39" t="s">
        <v>10186</v>
      </c>
      <c r="E899" s="496">
        <f>VLOOKUP(F899,[13]abbr_btch2lot2!A:B,2,FALSE)</f>
        <v>700</v>
      </c>
      <c r="F899" s="39" t="s">
        <v>10187</v>
      </c>
      <c r="G899" s="76" t="s">
        <v>2215</v>
      </c>
      <c r="H899" s="76" t="s">
        <v>2455</v>
      </c>
      <c r="I899" s="76">
        <v>8</v>
      </c>
      <c r="J899" s="39"/>
      <c r="K899" s="76" t="s">
        <v>2195</v>
      </c>
      <c r="L899" s="76">
        <v>530</v>
      </c>
      <c r="M899" s="45" t="s">
        <v>8745</v>
      </c>
      <c r="N899" s="76" t="s">
        <v>10188</v>
      </c>
    </row>
    <row r="900" spans="1:14" ht="29.1" hidden="1">
      <c r="A900" s="45" t="s">
        <v>8744</v>
      </c>
      <c r="B900" s="76"/>
      <c r="C900" s="496" t="s">
        <v>10189</v>
      </c>
      <c r="D900" s="39" t="s">
        <v>10189</v>
      </c>
      <c r="E900" s="496">
        <f>VLOOKUP(F900,[13]abbr_btch2lot2!A:B,2,FALSE)</f>
        <v>701</v>
      </c>
      <c r="F900" s="507" t="s">
        <v>10190</v>
      </c>
      <c r="G900" s="76" t="s">
        <v>2215</v>
      </c>
      <c r="H900" s="76" t="s">
        <v>2455</v>
      </c>
      <c r="I900" s="76">
        <v>8</v>
      </c>
      <c r="J900" s="39"/>
      <c r="K900" s="76" t="s">
        <v>2195</v>
      </c>
      <c r="L900" s="76">
        <v>531</v>
      </c>
      <c r="M900" s="45" t="s">
        <v>8745</v>
      </c>
      <c r="N900" s="76" t="s">
        <v>10191</v>
      </c>
    </row>
    <row r="901" spans="1:14" ht="29.1" hidden="1">
      <c r="A901" s="45" t="s">
        <v>8744</v>
      </c>
      <c r="B901" s="76"/>
      <c r="C901" s="496" t="s">
        <v>10192</v>
      </c>
      <c r="D901" s="39" t="s">
        <v>10192</v>
      </c>
      <c r="E901" s="496">
        <f>VLOOKUP(F901,[13]abbr_btch2lot2!A:B,2,FALSE)</f>
        <v>702</v>
      </c>
      <c r="F901" s="507" t="s">
        <v>10193</v>
      </c>
      <c r="G901" s="76" t="s">
        <v>2215</v>
      </c>
      <c r="H901" s="76" t="s">
        <v>2231</v>
      </c>
      <c r="I901" s="76" t="s">
        <v>2439</v>
      </c>
      <c r="J901" s="39"/>
      <c r="K901" s="76" t="s">
        <v>2195</v>
      </c>
      <c r="L901" s="76">
        <v>532</v>
      </c>
      <c r="M901" s="45" t="s">
        <v>8745</v>
      </c>
      <c r="N901" s="76" t="s">
        <v>10194</v>
      </c>
    </row>
    <row r="902" spans="1:14" ht="29.1" hidden="1">
      <c r="A902" s="45" t="s">
        <v>8744</v>
      </c>
      <c r="B902" s="76"/>
      <c r="C902" s="496" t="s">
        <v>10195</v>
      </c>
      <c r="D902" s="39" t="s">
        <v>10195</v>
      </c>
      <c r="E902" s="496">
        <f>VLOOKUP(F902,[13]abbr_btch2lot2!A:B,2,FALSE)</f>
        <v>703</v>
      </c>
      <c r="F902" s="40" t="s">
        <v>10196</v>
      </c>
      <c r="G902" s="76" t="s">
        <v>2215</v>
      </c>
      <c r="H902" s="76" t="s">
        <v>2455</v>
      </c>
      <c r="I902" s="76">
        <v>8</v>
      </c>
      <c r="J902" s="39"/>
      <c r="K902" s="76" t="s">
        <v>2195</v>
      </c>
      <c r="L902" s="76">
        <v>533</v>
      </c>
      <c r="M902" s="45" t="s">
        <v>8745</v>
      </c>
      <c r="N902" s="76" t="s">
        <v>10197</v>
      </c>
    </row>
    <row r="903" spans="1:14" ht="29.1" hidden="1">
      <c r="A903" s="45" t="s">
        <v>8744</v>
      </c>
      <c r="B903" s="76"/>
      <c r="C903" s="496" t="s">
        <v>10198</v>
      </c>
      <c r="D903" s="39" t="s">
        <v>10198</v>
      </c>
      <c r="E903" s="496">
        <f>VLOOKUP(F903,[13]abbr_btch2lot2!A:B,2,FALSE)</f>
        <v>704</v>
      </c>
      <c r="F903" s="40" t="s">
        <v>10199</v>
      </c>
      <c r="G903" s="76" t="s">
        <v>2215</v>
      </c>
      <c r="H903" s="76" t="s">
        <v>2231</v>
      </c>
      <c r="I903" s="76" t="s">
        <v>2439</v>
      </c>
      <c r="J903" s="39"/>
      <c r="K903" s="76" t="s">
        <v>2195</v>
      </c>
      <c r="L903" s="76">
        <v>534</v>
      </c>
      <c r="M903" s="45" t="s">
        <v>8745</v>
      </c>
      <c r="N903" s="76" t="s">
        <v>10200</v>
      </c>
    </row>
    <row r="904" spans="1:14" hidden="1">
      <c r="A904" s="45" t="s">
        <v>8744</v>
      </c>
      <c r="B904" s="76"/>
      <c r="C904" s="496" t="s">
        <v>10201</v>
      </c>
      <c r="D904" s="39" t="s">
        <v>10201</v>
      </c>
      <c r="E904" s="496">
        <f>VLOOKUP(F904,[13]abbr_btch2lot2!A:B,2,FALSE)</f>
        <v>705</v>
      </c>
      <c r="F904" s="39" t="s">
        <v>10202</v>
      </c>
      <c r="G904" s="76" t="s">
        <v>2215</v>
      </c>
      <c r="H904" s="76" t="s">
        <v>2455</v>
      </c>
      <c r="I904" s="76">
        <v>8</v>
      </c>
      <c r="J904" s="39"/>
      <c r="K904" s="76" t="s">
        <v>2195</v>
      </c>
      <c r="L904" s="76">
        <v>535</v>
      </c>
      <c r="M904" s="45" t="s">
        <v>8745</v>
      </c>
      <c r="N904" s="76" t="s">
        <v>10203</v>
      </c>
    </row>
    <row r="905" spans="1:14" hidden="1">
      <c r="A905" s="45" t="s">
        <v>8744</v>
      </c>
      <c r="B905" s="76"/>
      <c r="C905" s="496" t="s">
        <v>10204</v>
      </c>
      <c r="D905" s="39" t="s">
        <v>10204</v>
      </c>
      <c r="E905" s="496">
        <f>VLOOKUP(F905,[13]abbr_btch2lot2!A:B,2,FALSE)</f>
        <v>706</v>
      </c>
      <c r="F905" s="39" t="s">
        <v>10205</v>
      </c>
      <c r="G905" s="76" t="s">
        <v>2215</v>
      </c>
      <c r="H905" s="76" t="s">
        <v>2231</v>
      </c>
      <c r="I905" s="76" t="s">
        <v>4762</v>
      </c>
      <c r="J905" s="39"/>
      <c r="K905" s="76" t="s">
        <v>2195</v>
      </c>
      <c r="L905" s="76">
        <v>536</v>
      </c>
      <c r="M905" s="45" t="s">
        <v>8745</v>
      </c>
      <c r="N905" s="76" t="s">
        <v>10206</v>
      </c>
    </row>
    <row r="906" spans="1:14" hidden="1">
      <c r="A906" s="45" t="s">
        <v>8744</v>
      </c>
      <c r="B906" s="76"/>
      <c r="C906" s="496" t="s">
        <v>10207</v>
      </c>
      <c r="D906" s="39" t="s">
        <v>10207</v>
      </c>
      <c r="E906" s="496">
        <f>VLOOKUP(F906,[13]abbr_btch2lot2!A:B,2,FALSE)</f>
        <v>707</v>
      </c>
      <c r="F906" s="39" t="s">
        <v>10208</v>
      </c>
      <c r="G906" s="76" t="s">
        <v>2215</v>
      </c>
      <c r="H906" s="76" t="s">
        <v>2231</v>
      </c>
      <c r="I906" s="76" t="s">
        <v>4482</v>
      </c>
      <c r="J906" s="39"/>
      <c r="K906" s="76" t="s">
        <v>2195</v>
      </c>
      <c r="L906" s="76">
        <v>537</v>
      </c>
      <c r="M906" s="45" t="s">
        <v>8745</v>
      </c>
      <c r="N906" s="76" t="s">
        <v>10209</v>
      </c>
    </row>
    <row r="907" spans="1:14" hidden="1">
      <c r="A907" s="45" t="s">
        <v>8744</v>
      </c>
      <c r="B907" s="76"/>
      <c r="C907" s="496" t="s">
        <v>10210</v>
      </c>
      <c r="D907" s="39" t="s">
        <v>10210</v>
      </c>
      <c r="E907" s="496">
        <f>VLOOKUP(F907,[13]abbr_btch2lot2!A:B,2,FALSE)</f>
        <v>708</v>
      </c>
      <c r="F907" s="39" t="s">
        <v>10211</v>
      </c>
      <c r="G907" s="76" t="s">
        <v>2215</v>
      </c>
      <c r="H907" s="76" t="s">
        <v>2231</v>
      </c>
      <c r="I907" s="76" t="s">
        <v>4482</v>
      </c>
      <c r="J907" s="39"/>
      <c r="K907" s="76" t="s">
        <v>2195</v>
      </c>
      <c r="L907" s="76">
        <v>538</v>
      </c>
      <c r="M907" s="45" t="s">
        <v>8745</v>
      </c>
      <c r="N907" s="76" t="s">
        <v>10212</v>
      </c>
    </row>
    <row r="908" spans="1:14" hidden="1">
      <c r="A908" s="45" t="s">
        <v>8744</v>
      </c>
      <c r="B908" s="76"/>
      <c r="C908" s="496" t="s">
        <v>10213</v>
      </c>
      <c r="D908" s="39" t="s">
        <v>10213</v>
      </c>
      <c r="E908" s="496">
        <f>VLOOKUP(F908,[13]abbr_btch2lot2!A:B,2,FALSE)</f>
        <v>709</v>
      </c>
      <c r="F908" s="39" t="s">
        <v>10214</v>
      </c>
      <c r="G908" s="76" t="s">
        <v>2215</v>
      </c>
      <c r="H908" s="76" t="s">
        <v>2231</v>
      </c>
      <c r="I908" s="76" t="s">
        <v>4482</v>
      </c>
      <c r="J908" s="39"/>
      <c r="K908" s="76" t="s">
        <v>2195</v>
      </c>
      <c r="L908" s="76">
        <v>539</v>
      </c>
      <c r="M908" s="45" t="s">
        <v>8745</v>
      </c>
      <c r="N908" s="76" t="s">
        <v>10215</v>
      </c>
    </row>
    <row r="909" spans="1:14" hidden="1">
      <c r="A909" s="45" t="s">
        <v>8744</v>
      </c>
      <c r="B909" s="76"/>
      <c r="C909" s="496" t="s">
        <v>10216</v>
      </c>
      <c r="D909" s="39" t="s">
        <v>10216</v>
      </c>
      <c r="E909" s="496">
        <f>VLOOKUP(F909,[13]abbr_btch2lot2!A:B,2,FALSE)</f>
        <v>710</v>
      </c>
      <c r="F909" s="39" t="s">
        <v>10217</v>
      </c>
      <c r="G909" s="76" t="s">
        <v>2215</v>
      </c>
      <c r="H909" s="76" t="s">
        <v>2231</v>
      </c>
      <c r="I909" s="76" t="s">
        <v>4482</v>
      </c>
      <c r="J909" s="39"/>
      <c r="K909" s="76" t="s">
        <v>2195</v>
      </c>
      <c r="L909" s="76">
        <v>540</v>
      </c>
      <c r="M909" s="45" t="s">
        <v>8745</v>
      </c>
      <c r="N909" s="76" t="s">
        <v>10218</v>
      </c>
    </row>
    <row r="910" spans="1:14" hidden="1">
      <c r="A910" s="45" t="s">
        <v>8744</v>
      </c>
      <c r="B910" s="76"/>
      <c r="C910" s="496" t="s">
        <v>10219</v>
      </c>
      <c r="D910" s="39" t="s">
        <v>10219</v>
      </c>
      <c r="E910" s="496">
        <f>VLOOKUP(F910,[13]abbr_btch2lot2!A:B,2,FALSE)</f>
        <v>711</v>
      </c>
      <c r="F910" s="39" t="s">
        <v>10220</v>
      </c>
      <c r="G910" s="76" t="s">
        <v>2215</v>
      </c>
      <c r="H910" s="76" t="s">
        <v>2231</v>
      </c>
      <c r="I910" s="76" t="s">
        <v>4482</v>
      </c>
      <c r="J910" s="39"/>
      <c r="K910" s="76" t="s">
        <v>2195</v>
      </c>
      <c r="L910" s="76">
        <v>541</v>
      </c>
      <c r="M910" s="45" t="s">
        <v>8745</v>
      </c>
      <c r="N910" s="76" t="s">
        <v>10221</v>
      </c>
    </row>
    <row r="911" spans="1:14" hidden="1">
      <c r="A911" s="45" t="s">
        <v>8744</v>
      </c>
      <c r="B911" s="76"/>
      <c r="C911" s="496" t="s">
        <v>10222</v>
      </c>
      <c r="D911" s="39" t="s">
        <v>10222</v>
      </c>
      <c r="E911" s="496">
        <f>VLOOKUP(F911,[13]abbr_btch2lot2!A:B,2,FALSE)</f>
        <v>712</v>
      </c>
      <c r="F911" s="39" t="s">
        <v>10223</v>
      </c>
      <c r="G911" s="76" t="s">
        <v>2215</v>
      </c>
      <c r="H911" s="76" t="s">
        <v>2231</v>
      </c>
      <c r="I911" s="76" t="s">
        <v>4482</v>
      </c>
      <c r="J911" s="39"/>
      <c r="K911" s="76" t="s">
        <v>2195</v>
      </c>
      <c r="L911" s="76">
        <v>542</v>
      </c>
      <c r="M911" s="45" t="s">
        <v>8745</v>
      </c>
      <c r="N911" s="76" t="s">
        <v>10224</v>
      </c>
    </row>
    <row r="912" spans="1:14" hidden="1">
      <c r="A912" s="45" t="s">
        <v>8744</v>
      </c>
      <c r="B912" s="76"/>
      <c r="C912" s="496" t="s">
        <v>10225</v>
      </c>
      <c r="D912" s="39" t="s">
        <v>10225</v>
      </c>
      <c r="E912" s="496">
        <f>VLOOKUP(F912,[13]abbr_btch2lot2!A:B,2,FALSE)</f>
        <v>713</v>
      </c>
      <c r="F912" s="39" t="s">
        <v>10226</v>
      </c>
      <c r="G912" s="76" t="s">
        <v>2215</v>
      </c>
      <c r="H912" s="76" t="s">
        <v>2231</v>
      </c>
      <c r="I912" s="76" t="s">
        <v>4482</v>
      </c>
      <c r="J912" s="39"/>
      <c r="K912" s="76" t="s">
        <v>2195</v>
      </c>
      <c r="L912" s="76">
        <v>543</v>
      </c>
      <c r="M912" s="45" t="s">
        <v>8745</v>
      </c>
      <c r="N912" s="76" t="s">
        <v>10227</v>
      </c>
    </row>
    <row r="913" spans="1:14" hidden="1">
      <c r="A913" s="45" t="s">
        <v>8744</v>
      </c>
      <c r="B913" s="76"/>
      <c r="C913" s="496" t="s">
        <v>10228</v>
      </c>
      <c r="D913" s="39" t="s">
        <v>10228</v>
      </c>
      <c r="E913" s="496">
        <f>VLOOKUP(F913,[13]abbr_btch2lot2!A:B,2,FALSE)</f>
        <v>714</v>
      </c>
      <c r="F913" s="39" t="s">
        <v>10229</v>
      </c>
      <c r="G913" s="76" t="s">
        <v>2215</v>
      </c>
      <c r="H913" s="76" t="s">
        <v>2455</v>
      </c>
      <c r="I913" s="76">
        <v>8</v>
      </c>
      <c r="J913" s="39"/>
      <c r="K913" s="76" t="s">
        <v>2195</v>
      </c>
      <c r="L913" s="76">
        <v>544</v>
      </c>
      <c r="M913" s="45" t="s">
        <v>8745</v>
      </c>
      <c r="N913" s="76" t="s">
        <v>10230</v>
      </c>
    </row>
    <row r="914" spans="1:14" hidden="1">
      <c r="A914" s="45" t="s">
        <v>8744</v>
      </c>
      <c r="B914" s="76"/>
      <c r="C914" s="496" t="s">
        <v>10231</v>
      </c>
      <c r="D914" s="39" t="s">
        <v>10231</v>
      </c>
      <c r="E914" s="496">
        <f>VLOOKUP(F914,[13]abbr_btch2lot2!A:B,2,FALSE)</f>
        <v>715</v>
      </c>
      <c r="F914" s="39" t="s">
        <v>10232</v>
      </c>
      <c r="G914" s="76" t="s">
        <v>2215</v>
      </c>
      <c r="H914" s="76" t="s">
        <v>2231</v>
      </c>
      <c r="I914" s="76" t="s">
        <v>4482</v>
      </c>
      <c r="J914" s="39"/>
      <c r="K914" s="76" t="s">
        <v>2195</v>
      </c>
      <c r="L914" s="76">
        <v>545</v>
      </c>
      <c r="M914" s="45" t="s">
        <v>8745</v>
      </c>
      <c r="N914" s="76" t="s">
        <v>10233</v>
      </c>
    </row>
    <row r="915" spans="1:14" hidden="1">
      <c r="A915" s="45" t="s">
        <v>8744</v>
      </c>
      <c r="B915" s="76"/>
      <c r="C915" s="496" t="s">
        <v>10234</v>
      </c>
      <c r="D915" s="39" t="s">
        <v>10234</v>
      </c>
      <c r="E915" s="496">
        <f>VLOOKUP(F915,[13]abbr_btch2lot2!A:B,2,FALSE)</f>
        <v>716</v>
      </c>
      <c r="F915" s="39" t="s">
        <v>10235</v>
      </c>
      <c r="G915" s="76" t="s">
        <v>2215</v>
      </c>
      <c r="H915" s="76" t="s">
        <v>2455</v>
      </c>
      <c r="I915" s="76">
        <v>8</v>
      </c>
      <c r="J915" s="39"/>
      <c r="K915" s="76" t="s">
        <v>2195</v>
      </c>
      <c r="L915" s="76">
        <v>546</v>
      </c>
      <c r="M915" s="45" t="s">
        <v>8745</v>
      </c>
      <c r="N915" s="76" t="s">
        <v>10236</v>
      </c>
    </row>
    <row r="916" spans="1:14" hidden="1">
      <c r="A916" s="45" t="s">
        <v>8744</v>
      </c>
      <c r="B916" s="76"/>
      <c r="C916" s="496" t="s">
        <v>10237</v>
      </c>
      <c r="D916" s="39" t="s">
        <v>10237</v>
      </c>
      <c r="E916" s="496">
        <f>VLOOKUP(F916,[13]abbr_btch2lot2!A:B,2,FALSE)</f>
        <v>717</v>
      </c>
      <c r="F916" s="39" t="s">
        <v>10238</v>
      </c>
      <c r="G916" s="76" t="s">
        <v>2215</v>
      </c>
      <c r="H916" s="76" t="s">
        <v>2231</v>
      </c>
      <c r="I916" s="76" t="s">
        <v>4482</v>
      </c>
      <c r="J916" s="39"/>
      <c r="K916" s="76" t="s">
        <v>2195</v>
      </c>
      <c r="L916" s="76">
        <v>547</v>
      </c>
      <c r="M916" s="45" t="s">
        <v>8745</v>
      </c>
      <c r="N916" s="76" t="s">
        <v>10239</v>
      </c>
    </row>
    <row r="917" spans="1:14" hidden="1">
      <c r="A917" s="45" t="s">
        <v>8744</v>
      </c>
      <c r="B917" s="76"/>
      <c r="C917" s="496" t="s">
        <v>10240</v>
      </c>
      <c r="D917" s="39" t="s">
        <v>10240</v>
      </c>
      <c r="E917" s="496">
        <f>VLOOKUP(F917,[13]abbr_btch2lot2!A:B,2,FALSE)</f>
        <v>718</v>
      </c>
      <c r="F917" s="39" t="s">
        <v>10241</v>
      </c>
      <c r="G917" s="76" t="s">
        <v>2215</v>
      </c>
      <c r="H917" s="76" t="s">
        <v>2231</v>
      </c>
      <c r="I917" s="76" t="s">
        <v>2439</v>
      </c>
      <c r="J917" s="39"/>
      <c r="K917" s="76" t="s">
        <v>2195</v>
      </c>
      <c r="L917" s="76">
        <v>548</v>
      </c>
      <c r="M917" s="45" t="s">
        <v>8745</v>
      </c>
      <c r="N917" s="76" t="s">
        <v>10242</v>
      </c>
    </row>
    <row r="918" spans="1:14" hidden="1">
      <c r="A918" s="45" t="s">
        <v>8744</v>
      </c>
      <c r="B918" s="76"/>
      <c r="C918" s="496"/>
      <c r="D918" s="39"/>
      <c r="E918" s="496">
        <f>VLOOKUP(F918,[13]abbr_btch2lot2!A:B,2,FALSE)</f>
        <v>719</v>
      </c>
      <c r="F918" s="39" t="s">
        <v>10243</v>
      </c>
      <c r="G918" s="76" t="s">
        <v>2215</v>
      </c>
      <c r="H918" s="76" t="s">
        <v>2455</v>
      </c>
      <c r="I918" s="76">
        <v>8</v>
      </c>
      <c r="J918" s="39"/>
      <c r="K918" s="76" t="s">
        <v>2195</v>
      </c>
      <c r="L918" s="76">
        <v>549</v>
      </c>
      <c r="M918" s="45" t="s">
        <v>8745</v>
      </c>
      <c r="N918" s="76" t="s">
        <v>10244</v>
      </c>
    </row>
    <row r="919" spans="1:14" hidden="1">
      <c r="A919" s="45" t="s">
        <v>8744</v>
      </c>
      <c r="B919" s="76"/>
      <c r="C919" s="496"/>
      <c r="D919" s="39"/>
      <c r="E919" s="496">
        <f>VLOOKUP(F919,[13]abbr_btch2lot2!A:B,2,FALSE)</f>
        <v>720</v>
      </c>
      <c r="F919" s="39" t="s">
        <v>10245</v>
      </c>
      <c r="G919" s="76" t="s">
        <v>2215</v>
      </c>
      <c r="H919" s="76" t="s">
        <v>2271</v>
      </c>
      <c r="I919" s="76">
        <v>10</v>
      </c>
      <c r="J919" s="39"/>
      <c r="K919" s="76" t="s">
        <v>2195</v>
      </c>
      <c r="L919" s="76">
        <v>550</v>
      </c>
      <c r="M919" s="45" t="s">
        <v>8745</v>
      </c>
      <c r="N919" s="76" t="s">
        <v>10246</v>
      </c>
    </row>
    <row r="920" spans="1:14" hidden="1">
      <c r="A920" s="45" t="s">
        <v>8744</v>
      </c>
      <c r="B920" s="76"/>
      <c r="C920" s="496"/>
      <c r="D920" s="39"/>
      <c r="E920" s="496">
        <f>VLOOKUP(F920,[13]abbr_btch2lot2!A:B,2,FALSE)</f>
        <v>721</v>
      </c>
      <c r="F920" s="39" t="s">
        <v>10247</v>
      </c>
      <c r="G920" s="76" t="s">
        <v>2215</v>
      </c>
      <c r="H920" s="76" t="s">
        <v>2455</v>
      </c>
      <c r="I920" s="76">
        <v>8</v>
      </c>
      <c r="J920" s="39"/>
      <c r="K920" s="76" t="s">
        <v>2195</v>
      </c>
      <c r="L920" s="76">
        <v>551</v>
      </c>
      <c r="M920" s="45" t="s">
        <v>8745</v>
      </c>
      <c r="N920" s="76" t="s">
        <v>10248</v>
      </c>
    </row>
    <row r="921" spans="1:14" hidden="1">
      <c r="A921" s="45" t="s">
        <v>8744</v>
      </c>
      <c r="B921" s="76"/>
      <c r="C921" s="496"/>
      <c r="D921" s="39"/>
      <c r="E921" s="496">
        <f>VLOOKUP(F921,[13]abbr_btch2lot2!A:B,2,FALSE)</f>
        <v>722</v>
      </c>
      <c r="F921" s="39" t="s">
        <v>10249</v>
      </c>
      <c r="G921" s="76" t="s">
        <v>2215</v>
      </c>
      <c r="H921" s="76" t="s">
        <v>2271</v>
      </c>
      <c r="I921" s="76">
        <v>10</v>
      </c>
      <c r="J921" s="39"/>
      <c r="K921" s="76" t="s">
        <v>2195</v>
      </c>
      <c r="L921" s="76">
        <v>552</v>
      </c>
      <c r="M921" s="45" t="s">
        <v>8745</v>
      </c>
      <c r="N921" s="76" t="s">
        <v>10250</v>
      </c>
    </row>
    <row r="922" spans="1:14" hidden="1">
      <c r="A922" s="45" t="s">
        <v>8744</v>
      </c>
      <c r="B922" s="76"/>
      <c r="C922" s="496"/>
      <c r="D922" s="39"/>
      <c r="E922" s="496">
        <f>VLOOKUP(F922,[13]abbr_btch2lot2!A:B,2,FALSE)</f>
        <v>723</v>
      </c>
      <c r="F922" s="39" t="s">
        <v>10251</v>
      </c>
      <c r="G922" s="76" t="s">
        <v>2215</v>
      </c>
      <c r="H922" s="76" t="s">
        <v>2455</v>
      </c>
      <c r="I922" s="76">
        <v>8</v>
      </c>
      <c r="J922" s="39"/>
      <c r="K922" s="76" t="s">
        <v>2195</v>
      </c>
      <c r="L922" s="76">
        <v>553</v>
      </c>
      <c r="M922" s="45" t="s">
        <v>8745</v>
      </c>
      <c r="N922" s="76" t="s">
        <v>10252</v>
      </c>
    </row>
    <row r="923" spans="1:14" hidden="1">
      <c r="A923" s="45" t="s">
        <v>8744</v>
      </c>
      <c r="B923" s="76"/>
      <c r="C923" s="496"/>
      <c r="D923" s="39"/>
      <c r="E923" s="496">
        <f>VLOOKUP(F923,[13]abbr_btch2lot2!A:B,2,FALSE)</f>
        <v>724</v>
      </c>
      <c r="F923" s="39" t="s">
        <v>10253</v>
      </c>
      <c r="G923" s="76" t="s">
        <v>2215</v>
      </c>
      <c r="H923" s="76" t="s">
        <v>2271</v>
      </c>
      <c r="I923" s="76">
        <v>10</v>
      </c>
      <c r="J923" s="39"/>
      <c r="K923" s="76" t="s">
        <v>2195</v>
      </c>
      <c r="L923" s="76">
        <v>554</v>
      </c>
      <c r="M923" s="45" t="s">
        <v>8745</v>
      </c>
      <c r="N923" s="76" t="s">
        <v>10254</v>
      </c>
    </row>
    <row r="924" spans="1:14" hidden="1">
      <c r="A924" s="45" t="s">
        <v>8744</v>
      </c>
      <c r="B924" s="76"/>
      <c r="C924" s="496"/>
      <c r="D924" s="39"/>
      <c r="E924" s="496">
        <f>VLOOKUP(F924,[13]abbr_btch2lot2!A:B,2,FALSE)</f>
        <v>725</v>
      </c>
      <c r="F924" s="39" t="s">
        <v>10255</v>
      </c>
      <c r="G924" s="76" t="s">
        <v>2215</v>
      </c>
      <c r="H924" s="76" t="s">
        <v>2455</v>
      </c>
      <c r="I924" s="76">
        <v>8</v>
      </c>
      <c r="J924" s="39"/>
      <c r="K924" s="76" t="s">
        <v>2195</v>
      </c>
      <c r="L924" s="76">
        <v>555</v>
      </c>
      <c r="M924" s="45" t="s">
        <v>8745</v>
      </c>
      <c r="N924" s="76" t="s">
        <v>10256</v>
      </c>
    </row>
    <row r="925" spans="1:14" hidden="1">
      <c r="A925" s="45" t="s">
        <v>8744</v>
      </c>
      <c r="B925" s="76"/>
      <c r="C925" s="496"/>
      <c r="D925" s="39"/>
      <c r="E925" s="496">
        <f>VLOOKUP(F925,[13]abbr_btch2lot2!A:B,2,FALSE)</f>
        <v>726</v>
      </c>
      <c r="F925" s="39" t="s">
        <v>10257</v>
      </c>
      <c r="G925" s="76" t="s">
        <v>2215</v>
      </c>
      <c r="H925" s="76" t="s">
        <v>2271</v>
      </c>
      <c r="I925" s="76">
        <v>10</v>
      </c>
      <c r="J925" s="39"/>
      <c r="K925" s="76" t="s">
        <v>2195</v>
      </c>
      <c r="L925" s="76">
        <v>556</v>
      </c>
      <c r="M925" s="45" t="s">
        <v>8745</v>
      </c>
      <c r="N925" s="76" t="s">
        <v>10258</v>
      </c>
    </row>
    <row r="926" spans="1:14" hidden="1">
      <c r="A926" s="45" t="s">
        <v>8744</v>
      </c>
      <c r="B926" s="76"/>
      <c r="C926" s="496"/>
      <c r="D926" s="39"/>
      <c r="E926" s="496">
        <f>VLOOKUP(F926,[13]abbr_btch2lot2!A:B,2,FALSE)</f>
        <v>727</v>
      </c>
      <c r="F926" s="39" t="s">
        <v>10259</v>
      </c>
      <c r="G926" s="76" t="s">
        <v>2215</v>
      </c>
      <c r="H926" s="76" t="s">
        <v>2455</v>
      </c>
      <c r="I926" s="76">
        <v>8</v>
      </c>
      <c r="J926" s="39"/>
      <c r="K926" s="76" t="s">
        <v>2195</v>
      </c>
      <c r="L926" s="76">
        <v>557</v>
      </c>
      <c r="M926" s="45" t="s">
        <v>8745</v>
      </c>
      <c r="N926" s="76" t="s">
        <v>10260</v>
      </c>
    </row>
    <row r="927" spans="1:14" hidden="1">
      <c r="A927" s="45" t="s">
        <v>8744</v>
      </c>
      <c r="B927" s="76"/>
      <c r="C927" s="496"/>
      <c r="D927" s="39"/>
      <c r="E927" s="496">
        <f>VLOOKUP(F927,[13]abbr_btch2lot2!A:B,2,FALSE)</f>
        <v>728</v>
      </c>
      <c r="F927" s="39" t="s">
        <v>10261</v>
      </c>
      <c r="G927" s="76" t="s">
        <v>2215</v>
      </c>
      <c r="H927" s="76" t="s">
        <v>2271</v>
      </c>
      <c r="I927" s="76">
        <v>10</v>
      </c>
      <c r="J927" s="39"/>
      <c r="K927" s="76" t="s">
        <v>2195</v>
      </c>
      <c r="L927" s="76">
        <v>558</v>
      </c>
      <c r="M927" s="45" t="s">
        <v>8745</v>
      </c>
      <c r="N927" s="76" t="s">
        <v>10262</v>
      </c>
    </row>
    <row r="928" spans="1:14" hidden="1">
      <c r="A928" s="45" t="s">
        <v>8744</v>
      </c>
      <c r="B928" s="76"/>
      <c r="C928" s="496" t="s">
        <v>2014</v>
      </c>
      <c r="D928" s="39"/>
      <c r="E928" s="496" t="e">
        <f>VLOOKUP(F928,[13]abbr_btch2lot2!A:B,2,FALSE)</f>
        <v>#N/A</v>
      </c>
      <c r="F928" s="39"/>
      <c r="G928" s="76" t="s">
        <v>2215</v>
      </c>
      <c r="H928" s="76" t="s">
        <v>2202</v>
      </c>
      <c r="I928" s="76">
        <v>74</v>
      </c>
      <c r="J928" s="39"/>
      <c r="K928" s="76" t="s">
        <v>2195</v>
      </c>
      <c r="L928" s="76">
        <v>559</v>
      </c>
      <c r="M928" s="45" t="s">
        <v>8745</v>
      </c>
      <c r="N928" s="76" t="s">
        <v>10263</v>
      </c>
    </row>
    <row r="929" spans="1:14" hidden="1">
      <c r="A929" s="45" t="s">
        <v>8744</v>
      </c>
      <c r="B929" s="76"/>
      <c r="C929" s="496"/>
      <c r="D929" s="39"/>
      <c r="E929" s="496">
        <f>VLOOKUP(F929,[13]abbr_btch2lot2!A:B,2,FALSE)</f>
        <v>729</v>
      </c>
      <c r="F929" s="39" t="s">
        <v>10264</v>
      </c>
      <c r="G929" s="76" t="s">
        <v>2215</v>
      </c>
      <c r="H929" s="76" t="s">
        <v>2455</v>
      </c>
      <c r="I929" s="76">
        <v>7</v>
      </c>
      <c r="J929" s="39"/>
      <c r="K929" s="76" t="s">
        <v>2195</v>
      </c>
      <c r="L929" s="76">
        <v>560</v>
      </c>
      <c r="M929" s="45" t="s">
        <v>8745</v>
      </c>
      <c r="N929" s="76" t="s">
        <v>10265</v>
      </c>
    </row>
    <row r="930" spans="1:14" hidden="1">
      <c r="A930" s="45" t="s">
        <v>8744</v>
      </c>
      <c r="B930" s="76"/>
      <c r="C930" s="496"/>
      <c r="D930" s="39"/>
      <c r="E930" s="496">
        <f>VLOOKUP(F930,[13]abbr_btch2lot2!A:B,2,FALSE)</f>
        <v>730</v>
      </c>
      <c r="F930" s="39" t="s">
        <v>10266</v>
      </c>
      <c r="G930" s="76" t="s">
        <v>2215</v>
      </c>
      <c r="H930" s="76" t="s">
        <v>2231</v>
      </c>
      <c r="I930" s="76" t="s">
        <v>2439</v>
      </c>
      <c r="J930" s="39"/>
      <c r="K930" s="76" t="s">
        <v>2195</v>
      </c>
      <c r="L930" s="76">
        <v>561</v>
      </c>
      <c r="M930" s="45" t="s">
        <v>8745</v>
      </c>
      <c r="N930" s="76" t="s">
        <v>10267</v>
      </c>
    </row>
    <row r="931" spans="1:14" hidden="1">
      <c r="A931" s="45" t="s">
        <v>8744</v>
      </c>
      <c r="B931" s="76"/>
      <c r="C931" s="496"/>
      <c r="D931" s="39"/>
      <c r="E931" s="496">
        <f>VLOOKUP(F931,[13]abbr_btch2lot2!A:B,2,FALSE)</f>
        <v>731</v>
      </c>
      <c r="F931" s="39" t="s">
        <v>10268</v>
      </c>
      <c r="G931" s="76" t="s">
        <v>2215</v>
      </c>
      <c r="H931" s="76" t="s">
        <v>2455</v>
      </c>
      <c r="I931" s="76">
        <v>7</v>
      </c>
      <c r="J931" s="39"/>
      <c r="K931" s="76" t="s">
        <v>2195</v>
      </c>
      <c r="L931" s="76">
        <v>562</v>
      </c>
      <c r="M931" s="45" t="s">
        <v>8745</v>
      </c>
      <c r="N931" s="76" t="s">
        <v>10269</v>
      </c>
    </row>
    <row r="932" spans="1:14" hidden="1">
      <c r="A932" s="45" t="s">
        <v>8744</v>
      </c>
      <c r="B932" s="76"/>
      <c r="C932" s="496"/>
      <c r="D932" s="39"/>
      <c r="E932" s="496">
        <f>VLOOKUP(F932,[13]abbr_btch2lot2!A:B,2,FALSE)</f>
        <v>732</v>
      </c>
      <c r="F932" s="39" t="s">
        <v>10270</v>
      </c>
      <c r="G932" s="76" t="s">
        <v>2215</v>
      </c>
      <c r="H932" s="76" t="s">
        <v>2231</v>
      </c>
      <c r="I932" s="76" t="s">
        <v>9732</v>
      </c>
      <c r="J932" s="39"/>
      <c r="K932" s="76" t="s">
        <v>2195</v>
      </c>
      <c r="L932" s="76">
        <v>563</v>
      </c>
      <c r="M932" s="45" t="s">
        <v>8745</v>
      </c>
      <c r="N932" s="76" t="s">
        <v>10271</v>
      </c>
    </row>
    <row r="933" spans="1:14" ht="29.1" hidden="1">
      <c r="A933" s="45" t="s">
        <v>8744</v>
      </c>
      <c r="B933" s="76"/>
      <c r="C933" s="496"/>
      <c r="D933" s="39"/>
      <c r="E933" s="496">
        <f>VLOOKUP(F933,[13]abbr_btch2lot2!A:B,2,FALSE)</f>
        <v>733</v>
      </c>
      <c r="F933" s="40" t="s">
        <v>10272</v>
      </c>
      <c r="G933" s="76" t="s">
        <v>2215</v>
      </c>
      <c r="H933" s="76" t="s">
        <v>2455</v>
      </c>
      <c r="I933" s="76">
        <v>7</v>
      </c>
      <c r="J933" s="39"/>
      <c r="K933" s="76" t="s">
        <v>2195</v>
      </c>
      <c r="L933" s="76">
        <v>564</v>
      </c>
      <c r="M933" s="45" t="s">
        <v>8745</v>
      </c>
      <c r="N933" s="76" t="s">
        <v>10273</v>
      </c>
    </row>
    <row r="934" spans="1:14" ht="29.1" hidden="1">
      <c r="A934" s="45" t="s">
        <v>8744</v>
      </c>
      <c r="B934" s="76"/>
      <c r="C934" s="496"/>
      <c r="D934" s="39"/>
      <c r="E934" s="496">
        <f>VLOOKUP(F934,[13]abbr_btch2lot2!A:B,2,FALSE)</f>
        <v>734</v>
      </c>
      <c r="F934" s="40" t="s">
        <v>10274</v>
      </c>
      <c r="G934" s="76" t="s">
        <v>2215</v>
      </c>
      <c r="H934" s="76" t="s">
        <v>2231</v>
      </c>
      <c r="I934" s="76" t="s">
        <v>2439</v>
      </c>
      <c r="J934" s="39"/>
      <c r="K934" s="76" t="s">
        <v>2195</v>
      </c>
      <c r="L934" s="76">
        <v>565</v>
      </c>
      <c r="M934" s="45" t="s">
        <v>8745</v>
      </c>
      <c r="N934" s="76" t="s">
        <v>10275</v>
      </c>
    </row>
    <row r="935" spans="1:14" ht="29.1" hidden="1">
      <c r="A935" s="45" t="s">
        <v>8744</v>
      </c>
      <c r="B935" s="76"/>
      <c r="C935" s="496"/>
      <c r="D935" s="39"/>
      <c r="E935" s="496">
        <f>VLOOKUP(F935,[13]abbr_btch2lot2!A:B,2,FALSE)</f>
        <v>735</v>
      </c>
      <c r="F935" s="40" t="s">
        <v>10276</v>
      </c>
      <c r="G935" s="76" t="s">
        <v>2215</v>
      </c>
      <c r="H935" s="76" t="s">
        <v>2455</v>
      </c>
      <c r="I935" s="76">
        <v>8</v>
      </c>
      <c r="J935" s="39"/>
      <c r="K935" s="76" t="s">
        <v>2195</v>
      </c>
      <c r="L935" s="76">
        <v>566</v>
      </c>
      <c r="M935" s="45" t="s">
        <v>8745</v>
      </c>
      <c r="N935" s="76" t="s">
        <v>10277</v>
      </c>
    </row>
    <row r="936" spans="1:14" ht="29.1" hidden="1">
      <c r="A936" s="45" t="s">
        <v>8744</v>
      </c>
      <c r="B936" s="76"/>
      <c r="C936" s="496"/>
      <c r="D936" s="39"/>
      <c r="E936" s="496">
        <f>VLOOKUP(F936,[13]abbr_btch2lot2!A:B,2,FALSE)</f>
        <v>736</v>
      </c>
      <c r="F936" s="40" t="s">
        <v>10278</v>
      </c>
      <c r="G936" s="76" t="s">
        <v>2215</v>
      </c>
      <c r="H936" s="76" t="s">
        <v>2231</v>
      </c>
      <c r="I936" s="76" t="s">
        <v>2439</v>
      </c>
      <c r="J936" s="39"/>
      <c r="K936" s="76" t="s">
        <v>2195</v>
      </c>
      <c r="L936" s="76">
        <v>567</v>
      </c>
      <c r="M936" s="45" t="s">
        <v>8745</v>
      </c>
      <c r="N936" s="76" t="s">
        <v>10279</v>
      </c>
    </row>
    <row r="937" spans="1:14" hidden="1">
      <c r="A937" s="45" t="s">
        <v>8744</v>
      </c>
      <c r="B937" s="76"/>
      <c r="C937" s="496" t="s">
        <v>10280</v>
      </c>
      <c r="D937" s="39" t="s">
        <v>10280</v>
      </c>
      <c r="E937" s="496">
        <f>VLOOKUP(F937,[13]abbr_btch2lot2!A:B,2,FALSE)</f>
        <v>737</v>
      </c>
      <c r="F937" s="39" t="s">
        <v>10281</v>
      </c>
      <c r="G937" s="76" t="s">
        <v>2215</v>
      </c>
      <c r="H937" s="76" t="s">
        <v>2455</v>
      </c>
      <c r="I937" s="76">
        <v>7</v>
      </c>
      <c r="J937" s="39"/>
      <c r="K937" s="76" t="s">
        <v>2195</v>
      </c>
      <c r="L937" s="76">
        <v>568</v>
      </c>
      <c r="M937" s="45" t="s">
        <v>8745</v>
      </c>
      <c r="N937" s="76" t="s">
        <v>10282</v>
      </c>
    </row>
    <row r="938" spans="1:14" hidden="1">
      <c r="A938" s="45" t="s">
        <v>8744</v>
      </c>
      <c r="B938" s="76"/>
      <c r="C938" s="496" t="s">
        <v>10283</v>
      </c>
      <c r="D938" s="39" t="s">
        <v>10283</v>
      </c>
      <c r="E938" s="496">
        <f>VLOOKUP(F938,[13]abbr_btch2lot2!A:B,2,FALSE)</f>
        <v>738</v>
      </c>
      <c r="F938" s="39" t="s">
        <v>10284</v>
      </c>
      <c r="G938" s="76" t="s">
        <v>2215</v>
      </c>
      <c r="H938" s="76" t="s">
        <v>2231</v>
      </c>
      <c r="I938" s="76" t="s">
        <v>2439</v>
      </c>
      <c r="J938" s="39"/>
      <c r="K938" s="76" t="s">
        <v>2195</v>
      </c>
      <c r="L938" s="76">
        <v>569</v>
      </c>
      <c r="M938" s="45" t="s">
        <v>8745</v>
      </c>
      <c r="N938" s="76" t="s">
        <v>10285</v>
      </c>
    </row>
    <row r="939" spans="1:14" hidden="1">
      <c r="A939" s="45" t="s">
        <v>8744</v>
      </c>
      <c r="B939" s="76"/>
      <c r="C939" s="496" t="s">
        <v>10286</v>
      </c>
      <c r="D939" s="39" t="s">
        <v>10286</v>
      </c>
      <c r="E939" s="496">
        <f>VLOOKUP(F939,[13]abbr_btch2lot2!A:B,2,FALSE)</f>
        <v>739</v>
      </c>
      <c r="F939" s="39" t="s">
        <v>10287</v>
      </c>
      <c r="G939" s="76" t="s">
        <v>2215</v>
      </c>
      <c r="H939" s="76" t="s">
        <v>2455</v>
      </c>
      <c r="I939" s="76">
        <v>7</v>
      </c>
      <c r="J939" s="39"/>
      <c r="K939" s="76" t="s">
        <v>2195</v>
      </c>
      <c r="L939" s="76">
        <v>570</v>
      </c>
      <c r="M939" s="45" t="s">
        <v>8745</v>
      </c>
      <c r="N939" s="76" t="s">
        <v>10288</v>
      </c>
    </row>
    <row r="940" spans="1:14" hidden="1">
      <c r="A940" s="45" t="s">
        <v>8744</v>
      </c>
      <c r="B940" s="76"/>
      <c r="C940" s="496" t="s">
        <v>10289</v>
      </c>
      <c r="D940" s="39" t="s">
        <v>10289</v>
      </c>
      <c r="E940" s="496">
        <f>VLOOKUP(F940,[13]abbr_btch2lot2!A:B,2,FALSE)</f>
        <v>740</v>
      </c>
      <c r="F940" s="39" t="s">
        <v>10290</v>
      </c>
      <c r="G940" s="76" t="s">
        <v>2215</v>
      </c>
      <c r="H940" s="76" t="s">
        <v>2231</v>
      </c>
      <c r="I940" s="76" t="s">
        <v>2439</v>
      </c>
      <c r="J940" s="39"/>
      <c r="K940" s="76" t="s">
        <v>2195</v>
      </c>
      <c r="L940" s="76">
        <v>571</v>
      </c>
      <c r="M940" s="45" t="s">
        <v>8745</v>
      </c>
      <c r="N940" s="76" t="s">
        <v>10291</v>
      </c>
    </row>
    <row r="941" spans="1:14" hidden="1">
      <c r="A941" s="45" t="s">
        <v>8744</v>
      </c>
      <c r="B941" s="76"/>
      <c r="C941" s="496" t="s">
        <v>10292</v>
      </c>
      <c r="D941" s="39" t="s">
        <v>10292</v>
      </c>
      <c r="E941" s="496">
        <f>VLOOKUP(F941,[13]abbr_btch2lot2!A:B,2,FALSE)</f>
        <v>741</v>
      </c>
      <c r="F941" s="39" t="s">
        <v>10293</v>
      </c>
      <c r="G941" s="76" t="s">
        <v>2215</v>
      </c>
      <c r="H941" s="76" t="s">
        <v>2231</v>
      </c>
      <c r="I941" s="76" t="s">
        <v>2439</v>
      </c>
      <c r="J941" s="39"/>
      <c r="K941" s="76" t="s">
        <v>2195</v>
      </c>
      <c r="L941" s="76">
        <v>572</v>
      </c>
      <c r="M941" s="45" t="s">
        <v>8745</v>
      </c>
      <c r="N941" s="76" t="s">
        <v>10294</v>
      </c>
    </row>
    <row r="942" spans="1:14" hidden="1">
      <c r="A942" s="45" t="s">
        <v>8744</v>
      </c>
      <c r="B942" s="76"/>
      <c r="C942" s="496" t="s">
        <v>10295</v>
      </c>
      <c r="D942" s="39" t="s">
        <v>10295</v>
      </c>
      <c r="E942" s="496">
        <f>VLOOKUP(F942,[13]abbr_btch2lot2!A:B,2,FALSE)</f>
        <v>742</v>
      </c>
      <c r="F942" s="39" t="s">
        <v>10296</v>
      </c>
      <c r="G942" s="76" t="s">
        <v>2215</v>
      </c>
      <c r="H942" s="76" t="s">
        <v>2231</v>
      </c>
      <c r="I942" s="76" t="s">
        <v>4482</v>
      </c>
      <c r="J942" s="39"/>
      <c r="K942" s="76" t="s">
        <v>2195</v>
      </c>
      <c r="L942" s="76">
        <v>573</v>
      </c>
      <c r="M942" s="45" t="s">
        <v>8745</v>
      </c>
      <c r="N942" s="76" t="s">
        <v>10297</v>
      </c>
    </row>
    <row r="943" spans="1:14" ht="29.1" hidden="1">
      <c r="A943" s="45" t="s">
        <v>8744</v>
      </c>
      <c r="B943" s="76"/>
      <c r="C943" s="496" t="s">
        <v>10298</v>
      </c>
      <c r="D943" s="39" t="s">
        <v>10298</v>
      </c>
      <c r="E943" s="496">
        <f>VLOOKUP(F943,[13]abbr_btch2lot2!A:B,2,FALSE)</f>
        <v>743</v>
      </c>
      <c r="F943" s="40" t="s">
        <v>10299</v>
      </c>
      <c r="G943" s="76" t="s">
        <v>2215</v>
      </c>
      <c r="H943" s="76" t="s">
        <v>2231</v>
      </c>
      <c r="I943" s="76" t="s">
        <v>9140</v>
      </c>
      <c r="J943" s="39"/>
      <c r="K943" s="76" t="s">
        <v>2195</v>
      </c>
      <c r="L943" s="76">
        <v>574</v>
      </c>
      <c r="M943" s="45" t="s">
        <v>8745</v>
      </c>
      <c r="N943" s="76" t="s">
        <v>10300</v>
      </c>
    </row>
    <row r="944" spans="1:14" hidden="1">
      <c r="A944" s="45" t="s">
        <v>8744</v>
      </c>
      <c r="B944" s="76"/>
      <c r="C944" s="496"/>
      <c r="D944" s="39"/>
      <c r="E944" s="496">
        <f>VLOOKUP(F944,[13]abbr_btch2lot2!A:B,2,FALSE)</f>
        <v>744</v>
      </c>
      <c r="F944" s="39" t="s">
        <v>10301</v>
      </c>
      <c r="G944" s="76" t="s">
        <v>2215</v>
      </c>
      <c r="H944" s="76" t="s">
        <v>2455</v>
      </c>
      <c r="I944" s="76">
        <v>8</v>
      </c>
      <c r="J944" s="39"/>
      <c r="K944" s="76" t="s">
        <v>2195</v>
      </c>
      <c r="L944" s="76">
        <v>575</v>
      </c>
      <c r="M944" s="45" t="s">
        <v>8745</v>
      </c>
      <c r="N944" s="76" t="s">
        <v>10302</v>
      </c>
    </row>
    <row r="945" spans="1:14" hidden="1">
      <c r="A945" s="45" t="s">
        <v>8744</v>
      </c>
      <c r="B945" s="76"/>
      <c r="C945" s="496"/>
      <c r="D945" s="39"/>
      <c r="E945" s="496">
        <f>VLOOKUP(F945,[13]abbr_btch2lot2!A:B,2,FALSE)</f>
        <v>745</v>
      </c>
      <c r="F945" s="39" t="s">
        <v>10303</v>
      </c>
      <c r="G945" s="76" t="s">
        <v>2215</v>
      </c>
      <c r="H945" s="76" t="s">
        <v>2231</v>
      </c>
      <c r="I945" s="76" t="s">
        <v>2439</v>
      </c>
      <c r="J945" s="39"/>
      <c r="K945" s="76" t="s">
        <v>2195</v>
      </c>
      <c r="L945" s="76">
        <v>576</v>
      </c>
      <c r="M945" s="45" t="s">
        <v>8745</v>
      </c>
      <c r="N945" s="76" t="s">
        <v>10304</v>
      </c>
    </row>
    <row r="946" spans="1:14" hidden="1">
      <c r="A946" s="45" t="s">
        <v>8744</v>
      </c>
      <c r="B946" s="76"/>
      <c r="C946" s="496"/>
      <c r="D946" s="39"/>
      <c r="E946" s="496">
        <f>VLOOKUP(F946,[13]abbr_btch2lot2!A:B,2,FALSE)</f>
        <v>746</v>
      </c>
      <c r="F946" s="39" t="s">
        <v>10305</v>
      </c>
      <c r="G946" s="76" t="s">
        <v>2215</v>
      </c>
      <c r="H946" s="76" t="s">
        <v>2455</v>
      </c>
      <c r="I946" s="76">
        <v>8</v>
      </c>
      <c r="J946" s="39"/>
      <c r="K946" s="76" t="s">
        <v>2195</v>
      </c>
      <c r="L946" s="76">
        <v>577</v>
      </c>
      <c r="M946" s="45" t="s">
        <v>8745</v>
      </c>
      <c r="N946" s="76" t="s">
        <v>10306</v>
      </c>
    </row>
    <row r="947" spans="1:14" hidden="1">
      <c r="A947" s="45" t="s">
        <v>8744</v>
      </c>
      <c r="B947" s="76"/>
      <c r="C947" s="496"/>
      <c r="D947" s="39"/>
      <c r="E947" s="496">
        <f>VLOOKUP(F947,[13]abbr_btch2lot2!A:B,2,FALSE)</f>
        <v>747</v>
      </c>
      <c r="F947" s="39" t="s">
        <v>10307</v>
      </c>
      <c r="G947" s="76" t="s">
        <v>2215</v>
      </c>
      <c r="H947" s="76" t="s">
        <v>2231</v>
      </c>
      <c r="I947" s="76" t="s">
        <v>2439</v>
      </c>
      <c r="J947" s="39"/>
      <c r="K947" s="76" t="s">
        <v>2195</v>
      </c>
      <c r="L947" s="76">
        <v>578</v>
      </c>
      <c r="M947" s="45" t="s">
        <v>8745</v>
      </c>
      <c r="N947" s="76" t="s">
        <v>10308</v>
      </c>
    </row>
    <row r="948" spans="1:14" ht="29.1" hidden="1">
      <c r="A948" s="45" t="s">
        <v>8744</v>
      </c>
      <c r="B948" s="76"/>
      <c r="C948" s="496"/>
      <c r="D948" s="39"/>
      <c r="E948" s="496">
        <f>VLOOKUP(F948,[13]abbr_btch2lot2!A:B,2,FALSE)</f>
        <v>748</v>
      </c>
      <c r="F948" s="40" t="s">
        <v>10309</v>
      </c>
      <c r="G948" s="76" t="s">
        <v>2215</v>
      </c>
      <c r="H948" s="76" t="s">
        <v>2455</v>
      </c>
      <c r="I948" s="76">
        <v>8</v>
      </c>
      <c r="J948" s="39"/>
      <c r="K948" s="76" t="s">
        <v>2195</v>
      </c>
      <c r="L948" s="76">
        <v>579</v>
      </c>
      <c r="M948" s="45" t="s">
        <v>8745</v>
      </c>
      <c r="N948" s="76" t="s">
        <v>10310</v>
      </c>
    </row>
    <row r="949" spans="1:14" ht="29.1" hidden="1">
      <c r="A949" s="45" t="s">
        <v>8744</v>
      </c>
      <c r="B949" s="76"/>
      <c r="C949" s="496"/>
      <c r="D949" s="39"/>
      <c r="E949" s="496">
        <f>VLOOKUP(F949,[13]abbr_btch2lot2!A:B,2,FALSE)</f>
        <v>749</v>
      </c>
      <c r="F949" s="40" t="s">
        <v>10311</v>
      </c>
      <c r="G949" s="76" t="s">
        <v>2215</v>
      </c>
      <c r="H949" s="76" t="s">
        <v>2231</v>
      </c>
      <c r="I949" s="76" t="s">
        <v>2439</v>
      </c>
      <c r="J949" s="39"/>
      <c r="K949" s="76" t="s">
        <v>2195</v>
      </c>
      <c r="L949" s="76">
        <v>580</v>
      </c>
      <c r="M949" s="45" t="s">
        <v>8745</v>
      </c>
      <c r="N949" s="76" t="s">
        <v>10312</v>
      </c>
    </row>
    <row r="950" spans="1:14" ht="29.1" hidden="1">
      <c r="A950" s="45" t="s">
        <v>8744</v>
      </c>
      <c r="B950" s="76"/>
      <c r="C950" s="496"/>
      <c r="D950" s="39"/>
      <c r="E950" s="496">
        <f>VLOOKUP(F950,[13]abbr_btch2lot2!A:B,2,FALSE)</f>
        <v>750</v>
      </c>
      <c r="F950" s="40" t="s">
        <v>10313</v>
      </c>
      <c r="G950" s="76" t="s">
        <v>2215</v>
      </c>
      <c r="H950" s="76" t="s">
        <v>2455</v>
      </c>
      <c r="I950" s="76">
        <v>8</v>
      </c>
      <c r="J950" s="39"/>
      <c r="K950" s="76" t="s">
        <v>2195</v>
      </c>
      <c r="L950" s="76">
        <v>581</v>
      </c>
      <c r="M950" s="45" t="s">
        <v>8745</v>
      </c>
      <c r="N950" s="76" t="s">
        <v>10314</v>
      </c>
    </row>
    <row r="951" spans="1:14" ht="29.1" hidden="1">
      <c r="A951" s="45" t="s">
        <v>8744</v>
      </c>
      <c r="B951" s="76"/>
      <c r="C951" s="496"/>
      <c r="D951" s="39"/>
      <c r="E951" s="496">
        <f>VLOOKUP(F951,[13]abbr_btch2lot2!A:B,2,FALSE)</f>
        <v>751</v>
      </c>
      <c r="F951" s="40" t="s">
        <v>10315</v>
      </c>
      <c r="G951" s="76" t="s">
        <v>2215</v>
      </c>
      <c r="H951" s="76" t="s">
        <v>2231</v>
      </c>
      <c r="I951" s="76" t="s">
        <v>2439</v>
      </c>
      <c r="J951" s="39"/>
      <c r="K951" s="76" t="s">
        <v>2195</v>
      </c>
      <c r="L951" s="76">
        <v>582</v>
      </c>
      <c r="M951" s="45" t="s">
        <v>8745</v>
      </c>
      <c r="N951" s="76" t="s">
        <v>10316</v>
      </c>
    </row>
    <row r="952" spans="1:14" hidden="1">
      <c r="A952" s="45" t="s">
        <v>8744</v>
      </c>
      <c r="B952" s="76"/>
      <c r="C952" s="496" t="s">
        <v>10317</v>
      </c>
      <c r="D952" s="39" t="s">
        <v>10317</v>
      </c>
      <c r="E952" s="496">
        <f>VLOOKUP(F952,[13]abbr_btch2lot2!A:B,2,FALSE)</f>
        <v>752</v>
      </c>
      <c r="F952" s="39" t="s">
        <v>10318</v>
      </c>
      <c r="G952" s="76" t="s">
        <v>2215</v>
      </c>
      <c r="H952" s="76" t="s">
        <v>2455</v>
      </c>
      <c r="I952" s="76">
        <v>8</v>
      </c>
      <c r="J952" s="39"/>
      <c r="K952" s="76" t="s">
        <v>2195</v>
      </c>
      <c r="L952" s="76">
        <v>583</v>
      </c>
      <c r="M952" s="45" t="s">
        <v>8745</v>
      </c>
      <c r="N952" s="76" t="s">
        <v>10319</v>
      </c>
    </row>
    <row r="953" spans="1:14" hidden="1">
      <c r="A953" s="45" t="s">
        <v>8744</v>
      </c>
      <c r="B953" s="76"/>
      <c r="C953" s="496" t="s">
        <v>10320</v>
      </c>
      <c r="D953" s="39" t="s">
        <v>10320</v>
      </c>
      <c r="E953" s="496">
        <f>VLOOKUP(F953,[13]abbr_btch2lot2!A:B,2,FALSE)</f>
        <v>753</v>
      </c>
      <c r="F953" s="39" t="s">
        <v>10321</v>
      </c>
      <c r="G953" s="76" t="s">
        <v>2215</v>
      </c>
      <c r="H953" s="76" t="s">
        <v>2231</v>
      </c>
      <c r="I953" s="76" t="s">
        <v>2439</v>
      </c>
      <c r="J953" s="39"/>
      <c r="K953" s="76" t="s">
        <v>2195</v>
      </c>
      <c r="L953" s="76">
        <v>584</v>
      </c>
      <c r="M953" s="45" t="s">
        <v>8745</v>
      </c>
      <c r="N953" s="76" t="s">
        <v>10322</v>
      </c>
    </row>
    <row r="954" spans="1:14" hidden="1">
      <c r="A954" s="45" t="s">
        <v>8744</v>
      </c>
      <c r="B954" s="76"/>
      <c r="C954" s="496" t="s">
        <v>10323</v>
      </c>
      <c r="D954" s="39" t="s">
        <v>10323</v>
      </c>
      <c r="E954" s="496">
        <f>VLOOKUP(F954,[13]abbr_btch2lot2!A:B,2,FALSE)</f>
        <v>754</v>
      </c>
      <c r="F954" s="39" t="s">
        <v>10324</v>
      </c>
      <c r="G954" s="76" t="s">
        <v>2215</v>
      </c>
      <c r="H954" s="76" t="s">
        <v>2455</v>
      </c>
      <c r="I954" s="76">
        <v>8</v>
      </c>
      <c r="J954" s="39"/>
      <c r="K954" s="76" t="s">
        <v>2195</v>
      </c>
      <c r="L954" s="76">
        <v>585</v>
      </c>
      <c r="M954" s="45" t="s">
        <v>8745</v>
      </c>
      <c r="N954" s="76" t="s">
        <v>10325</v>
      </c>
    </row>
    <row r="955" spans="1:14" hidden="1">
      <c r="A955" s="45" t="s">
        <v>8744</v>
      </c>
      <c r="B955" s="76"/>
      <c r="C955" s="496" t="s">
        <v>10326</v>
      </c>
      <c r="D955" s="39" t="s">
        <v>10326</v>
      </c>
      <c r="E955" s="496">
        <f>VLOOKUP(F955,[13]abbr_btch2lot2!A:B,2,FALSE)</f>
        <v>755</v>
      </c>
      <c r="F955" s="39" t="s">
        <v>10327</v>
      </c>
      <c r="G955" s="76" t="s">
        <v>2215</v>
      </c>
      <c r="H955" s="76" t="s">
        <v>2231</v>
      </c>
      <c r="I955" s="76" t="s">
        <v>2439</v>
      </c>
      <c r="J955" s="39"/>
      <c r="K955" s="76" t="s">
        <v>2195</v>
      </c>
      <c r="L955" s="76">
        <v>586</v>
      </c>
      <c r="M955" s="45" t="s">
        <v>8745</v>
      </c>
      <c r="N955" s="76" t="s">
        <v>10328</v>
      </c>
    </row>
    <row r="956" spans="1:14" hidden="1">
      <c r="A956" s="45" t="s">
        <v>8744</v>
      </c>
      <c r="B956" s="76"/>
      <c r="C956" s="496" t="s">
        <v>10329</v>
      </c>
      <c r="D956" s="39" t="s">
        <v>10329</v>
      </c>
      <c r="E956" s="496">
        <f>VLOOKUP(F956,[13]abbr_btch2lot2!A:B,2,FALSE)</f>
        <v>756</v>
      </c>
      <c r="F956" s="39" t="s">
        <v>10330</v>
      </c>
      <c r="G956" s="76" t="s">
        <v>2215</v>
      </c>
      <c r="H956" s="76" t="s">
        <v>2231</v>
      </c>
      <c r="I956" s="76" t="s">
        <v>2439</v>
      </c>
      <c r="J956" s="39"/>
      <c r="K956" s="76" t="s">
        <v>2195</v>
      </c>
      <c r="L956" s="76">
        <v>587</v>
      </c>
      <c r="M956" s="45" t="s">
        <v>8745</v>
      </c>
      <c r="N956" s="76" t="s">
        <v>10331</v>
      </c>
    </row>
    <row r="957" spans="1:14" hidden="1">
      <c r="A957" s="45" t="s">
        <v>8744</v>
      </c>
      <c r="B957" s="76"/>
      <c r="C957" s="496" t="s">
        <v>10332</v>
      </c>
      <c r="D957" s="39" t="s">
        <v>10332</v>
      </c>
      <c r="E957" s="496">
        <f>VLOOKUP(F957,[13]abbr_btch2lot2!A:B,2,FALSE)</f>
        <v>757</v>
      </c>
      <c r="F957" s="39" t="s">
        <v>10333</v>
      </c>
      <c r="G957" s="76" t="s">
        <v>2215</v>
      </c>
      <c r="H957" s="76" t="s">
        <v>2231</v>
      </c>
      <c r="I957" s="76" t="s">
        <v>4482</v>
      </c>
      <c r="J957" s="39"/>
      <c r="K957" s="76" t="s">
        <v>2195</v>
      </c>
      <c r="L957" s="76">
        <v>588</v>
      </c>
      <c r="M957" s="45" t="s">
        <v>8745</v>
      </c>
      <c r="N957" s="76" t="s">
        <v>10334</v>
      </c>
    </row>
    <row r="958" spans="1:14" ht="29.1" hidden="1">
      <c r="A958" s="45" t="s">
        <v>8744</v>
      </c>
      <c r="B958" s="76"/>
      <c r="C958" s="496" t="s">
        <v>10335</v>
      </c>
      <c r="D958" s="39" t="s">
        <v>10335</v>
      </c>
      <c r="E958" s="496">
        <f>VLOOKUP(F958,[13]abbr_btch2lot2!A:B,2,FALSE)</f>
        <v>758</v>
      </c>
      <c r="F958" s="40" t="s">
        <v>10336</v>
      </c>
      <c r="G958" s="76" t="s">
        <v>2215</v>
      </c>
      <c r="H958" s="76" t="s">
        <v>2231</v>
      </c>
      <c r="I958" s="76">
        <v>7</v>
      </c>
      <c r="J958" s="39"/>
      <c r="K958" s="76" t="s">
        <v>2195</v>
      </c>
      <c r="L958" s="76">
        <v>589</v>
      </c>
      <c r="M958" s="45" t="s">
        <v>8745</v>
      </c>
      <c r="N958" s="76" t="s">
        <v>10337</v>
      </c>
    </row>
    <row r="959" spans="1:14" hidden="1">
      <c r="A959" s="45" t="s">
        <v>8744</v>
      </c>
      <c r="B959" s="76"/>
      <c r="C959" s="496"/>
      <c r="D959" s="39"/>
      <c r="E959" s="496">
        <f>VLOOKUP(F959,[13]abbr_btch2lot2!A:B,2,FALSE)</f>
        <v>759</v>
      </c>
      <c r="F959" s="39" t="s">
        <v>10338</v>
      </c>
      <c r="G959" s="76" t="s">
        <v>2215</v>
      </c>
      <c r="H959" s="76" t="s">
        <v>2455</v>
      </c>
      <c r="I959" s="76">
        <v>8</v>
      </c>
      <c r="J959" s="39"/>
      <c r="K959" s="76" t="s">
        <v>2195</v>
      </c>
      <c r="L959" s="76">
        <v>590</v>
      </c>
      <c r="M959" s="45" t="s">
        <v>8745</v>
      </c>
      <c r="N959" s="76" t="s">
        <v>10339</v>
      </c>
    </row>
    <row r="960" spans="1:14" hidden="1">
      <c r="A960" s="45" t="s">
        <v>8744</v>
      </c>
      <c r="B960" s="76"/>
      <c r="C960" s="496"/>
      <c r="D960" s="39"/>
      <c r="E960" s="496">
        <f>VLOOKUP(F960,[13]abbr_btch2lot2!A:B,2,FALSE)</f>
        <v>760</v>
      </c>
      <c r="F960" s="39" t="s">
        <v>10340</v>
      </c>
      <c r="G960" s="76" t="s">
        <v>2215</v>
      </c>
      <c r="H960" s="76" t="s">
        <v>2231</v>
      </c>
      <c r="I960" s="76" t="s">
        <v>2439</v>
      </c>
      <c r="J960" s="39"/>
      <c r="K960" s="76" t="s">
        <v>2195</v>
      </c>
      <c r="L960" s="76">
        <v>591</v>
      </c>
      <c r="M960" s="45" t="s">
        <v>8745</v>
      </c>
      <c r="N960" s="76" t="s">
        <v>10341</v>
      </c>
    </row>
    <row r="961" spans="1:14" hidden="1">
      <c r="A961" s="45" t="s">
        <v>8744</v>
      </c>
      <c r="B961" s="76"/>
      <c r="C961" s="496"/>
      <c r="D961" s="39"/>
      <c r="E961" s="496">
        <f>VLOOKUP(F961,[13]abbr_btch2lot2!A:B,2,FALSE)</f>
        <v>761</v>
      </c>
      <c r="F961" s="39" t="s">
        <v>10342</v>
      </c>
      <c r="G961" s="76" t="s">
        <v>2215</v>
      </c>
      <c r="H961" s="76" t="s">
        <v>2455</v>
      </c>
      <c r="I961" s="76">
        <v>8</v>
      </c>
      <c r="J961" s="39"/>
      <c r="K961" s="76" t="s">
        <v>2195</v>
      </c>
      <c r="L961" s="76">
        <v>592</v>
      </c>
      <c r="M961" s="45" t="s">
        <v>8745</v>
      </c>
      <c r="N961" s="76" t="s">
        <v>10343</v>
      </c>
    </row>
    <row r="962" spans="1:14" hidden="1">
      <c r="A962" s="45" t="s">
        <v>8744</v>
      </c>
      <c r="B962" s="76"/>
      <c r="C962" s="496"/>
      <c r="D962" s="39"/>
      <c r="E962" s="496">
        <f>VLOOKUP(F962,[13]abbr_btch2lot2!A:B,2,FALSE)</f>
        <v>762</v>
      </c>
      <c r="F962" s="39" t="s">
        <v>10344</v>
      </c>
      <c r="G962" s="76" t="s">
        <v>2215</v>
      </c>
      <c r="H962" s="76" t="s">
        <v>2231</v>
      </c>
      <c r="I962" s="76" t="s">
        <v>2439</v>
      </c>
      <c r="J962" s="39"/>
      <c r="K962" s="76" t="s">
        <v>2195</v>
      </c>
      <c r="L962" s="76">
        <v>593</v>
      </c>
      <c r="M962" s="45" t="s">
        <v>8745</v>
      </c>
      <c r="N962" s="76" t="s">
        <v>10345</v>
      </c>
    </row>
    <row r="963" spans="1:14" ht="29.1" hidden="1">
      <c r="A963" s="45" t="s">
        <v>8744</v>
      </c>
      <c r="B963" s="76"/>
      <c r="C963" s="496"/>
      <c r="D963" s="39"/>
      <c r="E963" s="496">
        <f>VLOOKUP(F963,[13]abbr_btch2lot2!A:B,2,FALSE)</f>
        <v>763</v>
      </c>
      <c r="F963" s="40" t="s">
        <v>10346</v>
      </c>
      <c r="G963" s="76" t="s">
        <v>2215</v>
      </c>
      <c r="H963" s="76" t="s">
        <v>2455</v>
      </c>
      <c r="I963" s="76">
        <v>8</v>
      </c>
      <c r="J963" s="39"/>
      <c r="K963" s="76" t="s">
        <v>2195</v>
      </c>
      <c r="L963" s="76">
        <v>594</v>
      </c>
      <c r="M963" s="45" t="s">
        <v>8745</v>
      </c>
      <c r="N963" s="76" t="s">
        <v>10347</v>
      </c>
    </row>
    <row r="964" spans="1:14" ht="29.1" hidden="1">
      <c r="A964" s="45" t="s">
        <v>8744</v>
      </c>
      <c r="B964" s="76"/>
      <c r="C964" s="496"/>
      <c r="D964" s="39"/>
      <c r="E964" s="496">
        <f>VLOOKUP(F964,[13]abbr_btch2lot2!A:B,2,FALSE)</f>
        <v>764</v>
      </c>
      <c r="F964" s="40" t="s">
        <v>10348</v>
      </c>
      <c r="G964" s="76" t="s">
        <v>2215</v>
      </c>
      <c r="H964" s="76" t="s">
        <v>2231</v>
      </c>
      <c r="I964" s="76" t="s">
        <v>2439</v>
      </c>
      <c r="J964" s="39"/>
      <c r="K964" s="76" t="s">
        <v>2195</v>
      </c>
      <c r="L964" s="76">
        <v>595</v>
      </c>
      <c r="M964" s="45" t="s">
        <v>8745</v>
      </c>
      <c r="N964" s="76" t="s">
        <v>10349</v>
      </c>
    </row>
    <row r="965" spans="1:14" ht="29.1" hidden="1">
      <c r="A965" s="45" t="s">
        <v>8744</v>
      </c>
      <c r="B965" s="76"/>
      <c r="C965" s="496"/>
      <c r="D965" s="39"/>
      <c r="E965" s="496">
        <f>VLOOKUP(F965,[13]abbr_btch2lot2!A:B,2,FALSE)</f>
        <v>765</v>
      </c>
      <c r="F965" s="40" t="s">
        <v>10350</v>
      </c>
      <c r="G965" s="76" t="s">
        <v>2215</v>
      </c>
      <c r="H965" s="76" t="s">
        <v>2455</v>
      </c>
      <c r="I965" s="76">
        <v>8</v>
      </c>
      <c r="J965" s="39"/>
      <c r="K965" s="76" t="s">
        <v>2195</v>
      </c>
      <c r="L965" s="76">
        <v>596</v>
      </c>
      <c r="M965" s="45" t="s">
        <v>8745</v>
      </c>
      <c r="N965" s="76" t="s">
        <v>10351</v>
      </c>
    </row>
    <row r="966" spans="1:14" ht="29.1" hidden="1">
      <c r="A966" s="45" t="s">
        <v>8744</v>
      </c>
      <c r="B966" s="76"/>
      <c r="C966" s="496"/>
      <c r="D966" s="39"/>
      <c r="E966" s="496">
        <f>VLOOKUP(F966,[13]abbr_btch2lot2!A:B,2,FALSE)</f>
        <v>766</v>
      </c>
      <c r="F966" s="40" t="s">
        <v>10352</v>
      </c>
      <c r="G966" s="76" t="s">
        <v>2215</v>
      </c>
      <c r="H966" s="76" t="s">
        <v>2231</v>
      </c>
      <c r="I966" s="76" t="s">
        <v>2439</v>
      </c>
      <c r="J966" s="39"/>
      <c r="K966" s="76" t="s">
        <v>2195</v>
      </c>
      <c r="L966" s="76">
        <v>597</v>
      </c>
      <c r="M966" s="45" t="s">
        <v>8745</v>
      </c>
      <c r="N966" s="76" t="s">
        <v>10353</v>
      </c>
    </row>
    <row r="967" spans="1:14" hidden="1">
      <c r="A967" s="45" t="s">
        <v>8744</v>
      </c>
      <c r="B967" s="76"/>
      <c r="C967" s="496" t="s">
        <v>10354</v>
      </c>
      <c r="D967" s="39" t="s">
        <v>10354</v>
      </c>
      <c r="E967" s="496">
        <f>VLOOKUP(F967,[13]abbr_btch2lot2!A:B,2,FALSE)</f>
        <v>767</v>
      </c>
      <c r="F967" s="39" t="s">
        <v>10355</v>
      </c>
      <c r="G967" s="76" t="s">
        <v>2215</v>
      </c>
      <c r="H967" s="76" t="s">
        <v>2455</v>
      </c>
      <c r="I967" s="76">
        <v>8</v>
      </c>
      <c r="J967" s="39"/>
      <c r="K967" s="76" t="s">
        <v>2195</v>
      </c>
      <c r="L967" s="76">
        <v>598</v>
      </c>
      <c r="M967" s="45" t="s">
        <v>8745</v>
      </c>
      <c r="N967" s="76" t="s">
        <v>10356</v>
      </c>
    </row>
    <row r="968" spans="1:14" hidden="1">
      <c r="A968" s="45" t="s">
        <v>8744</v>
      </c>
      <c r="B968" s="76"/>
      <c r="C968" s="496" t="s">
        <v>10357</v>
      </c>
      <c r="D968" s="39" t="s">
        <v>10357</v>
      </c>
      <c r="E968" s="496">
        <f>VLOOKUP(F968,[13]abbr_btch2lot2!A:B,2,FALSE)</f>
        <v>768</v>
      </c>
      <c r="F968" s="39" t="s">
        <v>10358</v>
      </c>
      <c r="G968" s="76" t="s">
        <v>2215</v>
      </c>
      <c r="H968" s="76" t="s">
        <v>2231</v>
      </c>
      <c r="I968" s="76" t="s">
        <v>2439</v>
      </c>
      <c r="J968" s="39"/>
      <c r="K968" s="76" t="s">
        <v>2195</v>
      </c>
      <c r="L968" s="76">
        <v>599</v>
      </c>
      <c r="M968" s="45" t="s">
        <v>8745</v>
      </c>
      <c r="N968" s="76" t="s">
        <v>10359</v>
      </c>
    </row>
    <row r="969" spans="1:14" hidden="1">
      <c r="A969" s="45" t="s">
        <v>8744</v>
      </c>
      <c r="B969" s="76"/>
      <c r="C969" s="496" t="s">
        <v>10360</v>
      </c>
      <c r="D969" s="39" t="s">
        <v>10360</v>
      </c>
      <c r="E969" s="496">
        <f>VLOOKUP(F969,[13]abbr_btch2lot2!A:B,2,FALSE)</f>
        <v>769</v>
      </c>
      <c r="F969" s="39" t="s">
        <v>10361</v>
      </c>
      <c r="G969" s="76" t="s">
        <v>2215</v>
      </c>
      <c r="H969" s="76" t="s">
        <v>2455</v>
      </c>
      <c r="I969" s="76">
        <v>8</v>
      </c>
      <c r="J969" s="39"/>
      <c r="K969" s="76" t="s">
        <v>2195</v>
      </c>
      <c r="L969" s="76">
        <v>600</v>
      </c>
      <c r="M969" s="45" t="s">
        <v>8745</v>
      </c>
      <c r="N969" s="76" t="s">
        <v>10362</v>
      </c>
    </row>
    <row r="970" spans="1:14" hidden="1">
      <c r="A970" s="45" t="s">
        <v>8744</v>
      </c>
      <c r="B970" s="76"/>
      <c r="C970" s="496" t="s">
        <v>10363</v>
      </c>
      <c r="D970" s="39" t="s">
        <v>10363</v>
      </c>
      <c r="E970" s="496">
        <f>VLOOKUP(F970,[13]abbr_btch2lot2!A:B,2,FALSE)</f>
        <v>770</v>
      </c>
      <c r="F970" s="39" t="s">
        <v>10364</v>
      </c>
      <c r="G970" s="76" t="s">
        <v>2215</v>
      </c>
      <c r="H970" s="76" t="s">
        <v>2231</v>
      </c>
      <c r="I970" s="76" t="s">
        <v>2439</v>
      </c>
      <c r="J970" s="39"/>
      <c r="K970" s="76" t="s">
        <v>2195</v>
      </c>
      <c r="L970" s="76">
        <v>601</v>
      </c>
      <c r="M970" s="45" t="s">
        <v>8745</v>
      </c>
      <c r="N970" s="76" t="s">
        <v>10365</v>
      </c>
    </row>
    <row r="971" spans="1:14" hidden="1">
      <c r="A971" s="45" t="s">
        <v>8744</v>
      </c>
      <c r="B971" s="76"/>
      <c r="C971" s="496" t="s">
        <v>10366</v>
      </c>
      <c r="D971" s="39" t="s">
        <v>10366</v>
      </c>
      <c r="E971" s="496">
        <f>VLOOKUP(F971,[13]abbr_btch2lot2!A:B,2,FALSE)</f>
        <v>771</v>
      </c>
      <c r="F971" s="39" t="s">
        <v>10367</v>
      </c>
      <c r="G971" s="76" t="s">
        <v>2215</v>
      </c>
      <c r="H971" s="76" t="s">
        <v>2231</v>
      </c>
      <c r="I971" s="76" t="s">
        <v>2439</v>
      </c>
      <c r="J971" s="39"/>
      <c r="K971" s="76" t="s">
        <v>2195</v>
      </c>
      <c r="L971" s="76">
        <v>602</v>
      </c>
      <c r="M971" s="45" t="s">
        <v>8745</v>
      </c>
      <c r="N971" s="76" t="s">
        <v>10368</v>
      </c>
    </row>
    <row r="972" spans="1:14" hidden="1">
      <c r="A972" s="45" t="s">
        <v>8744</v>
      </c>
      <c r="B972" s="76"/>
      <c r="C972" s="496" t="s">
        <v>10369</v>
      </c>
      <c r="D972" s="39" t="s">
        <v>10369</v>
      </c>
      <c r="E972" s="496">
        <f>VLOOKUP(F972,[13]abbr_btch2lot2!A:B,2,FALSE)</f>
        <v>772</v>
      </c>
      <c r="F972" s="39" t="s">
        <v>10370</v>
      </c>
      <c r="G972" s="76" t="s">
        <v>2215</v>
      </c>
      <c r="H972" s="76" t="s">
        <v>2231</v>
      </c>
      <c r="I972" s="76" t="s">
        <v>4482</v>
      </c>
      <c r="J972" s="39"/>
      <c r="K972" s="76" t="s">
        <v>2195</v>
      </c>
      <c r="L972" s="76">
        <v>603</v>
      </c>
      <c r="M972" s="45" t="s">
        <v>8745</v>
      </c>
      <c r="N972" s="76" t="s">
        <v>10371</v>
      </c>
    </row>
    <row r="973" spans="1:14" ht="29.1" hidden="1">
      <c r="A973" s="45" t="s">
        <v>8744</v>
      </c>
      <c r="B973" s="76"/>
      <c r="C973" s="496" t="s">
        <v>10372</v>
      </c>
      <c r="D973" s="39" t="s">
        <v>10372</v>
      </c>
      <c r="E973" s="496">
        <f>VLOOKUP(F973,[13]abbr_btch2lot2!A:B,2,FALSE)</f>
        <v>773</v>
      </c>
      <c r="F973" s="40" t="s">
        <v>10373</v>
      </c>
      <c r="G973" s="76" t="s">
        <v>2215</v>
      </c>
      <c r="H973" s="76" t="s">
        <v>2231</v>
      </c>
      <c r="I973" s="76">
        <v>7</v>
      </c>
      <c r="J973" s="39"/>
      <c r="K973" s="76" t="s">
        <v>2195</v>
      </c>
      <c r="L973" s="76">
        <v>604</v>
      </c>
      <c r="M973" s="45" t="s">
        <v>8745</v>
      </c>
      <c r="N973" s="76" t="s">
        <v>10374</v>
      </c>
    </row>
    <row r="974" spans="1:14" ht="29.1" hidden="1">
      <c r="A974" s="45" t="s">
        <v>8744</v>
      </c>
      <c r="B974" s="76"/>
      <c r="C974" s="496"/>
      <c r="D974" s="39"/>
      <c r="E974" s="496">
        <f>VLOOKUP(F974,[13]abbr_btch2lot2!A:B,2,FALSE)</f>
        <v>774</v>
      </c>
      <c r="F974" s="40" t="s">
        <v>10375</v>
      </c>
      <c r="G974" s="76" t="s">
        <v>2215</v>
      </c>
      <c r="H974" s="76" t="s">
        <v>2455</v>
      </c>
      <c r="I974" s="76">
        <v>8</v>
      </c>
      <c r="J974" s="39"/>
      <c r="K974" s="76" t="s">
        <v>2195</v>
      </c>
      <c r="L974" s="76">
        <v>605</v>
      </c>
      <c r="M974" s="45" t="s">
        <v>8745</v>
      </c>
      <c r="N974" s="76" t="s">
        <v>10376</v>
      </c>
    </row>
    <row r="975" spans="1:14" ht="29.1" hidden="1">
      <c r="A975" s="45" t="s">
        <v>8744</v>
      </c>
      <c r="B975" s="76"/>
      <c r="C975" s="496"/>
      <c r="D975" s="39"/>
      <c r="E975" s="496">
        <f>VLOOKUP(F975,[13]abbr_btch2lot2!A:B,2,FALSE)</f>
        <v>775</v>
      </c>
      <c r="F975" s="40" t="s">
        <v>10377</v>
      </c>
      <c r="G975" s="76" t="s">
        <v>2215</v>
      </c>
      <c r="H975" s="76" t="s">
        <v>2231</v>
      </c>
      <c r="I975" s="76" t="s">
        <v>2439</v>
      </c>
      <c r="J975" s="39"/>
      <c r="K975" s="76" t="s">
        <v>2195</v>
      </c>
      <c r="L975" s="76">
        <v>606</v>
      </c>
      <c r="M975" s="45" t="s">
        <v>8745</v>
      </c>
      <c r="N975" s="76" t="s">
        <v>10378</v>
      </c>
    </row>
    <row r="976" spans="1:14" ht="29.1" hidden="1">
      <c r="A976" s="45" t="s">
        <v>8744</v>
      </c>
      <c r="B976" s="76"/>
      <c r="C976" s="496"/>
      <c r="D976" s="39"/>
      <c r="E976" s="496">
        <f>VLOOKUP(F976,[13]abbr_btch2lot2!A:B,2,FALSE)</f>
        <v>776</v>
      </c>
      <c r="F976" s="40" t="s">
        <v>10379</v>
      </c>
      <c r="G976" s="76" t="s">
        <v>2215</v>
      </c>
      <c r="H976" s="76" t="s">
        <v>2455</v>
      </c>
      <c r="I976" s="76">
        <v>8</v>
      </c>
      <c r="J976" s="39"/>
      <c r="K976" s="76" t="s">
        <v>2195</v>
      </c>
      <c r="L976" s="76">
        <v>607</v>
      </c>
      <c r="M976" s="45" t="s">
        <v>8745</v>
      </c>
      <c r="N976" s="76" t="s">
        <v>10380</v>
      </c>
    </row>
    <row r="977" spans="1:14" ht="29.1" hidden="1">
      <c r="A977" s="45" t="s">
        <v>8744</v>
      </c>
      <c r="B977" s="76"/>
      <c r="C977" s="496"/>
      <c r="D977" s="39"/>
      <c r="E977" s="496">
        <f>VLOOKUP(F977,[13]abbr_btch2lot2!A:B,2,FALSE)</f>
        <v>777</v>
      </c>
      <c r="F977" s="40" t="s">
        <v>10381</v>
      </c>
      <c r="G977" s="76" t="s">
        <v>2215</v>
      </c>
      <c r="H977" s="76" t="s">
        <v>2231</v>
      </c>
      <c r="I977" s="76" t="s">
        <v>2439</v>
      </c>
      <c r="J977" s="39"/>
      <c r="K977" s="76" t="s">
        <v>2195</v>
      </c>
      <c r="L977" s="76">
        <v>608</v>
      </c>
      <c r="M977" s="45" t="s">
        <v>8745</v>
      </c>
      <c r="N977" s="76" t="s">
        <v>10382</v>
      </c>
    </row>
    <row r="978" spans="1:14" ht="29.1" hidden="1">
      <c r="A978" s="45" t="s">
        <v>8744</v>
      </c>
      <c r="B978" s="76"/>
      <c r="C978" s="496"/>
      <c r="D978" s="39"/>
      <c r="E978" s="496">
        <f>VLOOKUP(F978,[13]abbr_btch2lot2!A:B,2,FALSE)</f>
        <v>778</v>
      </c>
      <c r="F978" s="40" t="s">
        <v>10383</v>
      </c>
      <c r="G978" s="76" t="s">
        <v>2215</v>
      </c>
      <c r="H978" s="76" t="s">
        <v>2455</v>
      </c>
      <c r="I978" s="76">
        <v>8</v>
      </c>
      <c r="J978" s="39"/>
      <c r="K978" s="76" t="s">
        <v>2195</v>
      </c>
      <c r="L978" s="76">
        <v>609</v>
      </c>
      <c r="M978" s="45" t="s">
        <v>8745</v>
      </c>
      <c r="N978" s="76" t="s">
        <v>10384</v>
      </c>
    </row>
    <row r="979" spans="1:14" ht="29.1" hidden="1">
      <c r="A979" s="45" t="s">
        <v>8744</v>
      </c>
      <c r="B979" s="76"/>
      <c r="C979" s="496"/>
      <c r="D979" s="39"/>
      <c r="E979" s="496">
        <f>VLOOKUP(F979,[13]abbr_btch2lot2!A:B,2,FALSE)</f>
        <v>779</v>
      </c>
      <c r="F979" s="40" t="s">
        <v>10385</v>
      </c>
      <c r="G979" s="76" t="s">
        <v>2215</v>
      </c>
      <c r="H979" s="76" t="s">
        <v>2231</v>
      </c>
      <c r="I979" s="76" t="s">
        <v>2439</v>
      </c>
      <c r="J979" s="39"/>
      <c r="K979" s="76" t="s">
        <v>2195</v>
      </c>
      <c r="L979" s="76">
        <v>610</v>
      </c>
      <c r="M979" s="45" t="s">
        <v>8745</v>
      </c>
      <c r="N979" s="76" t="s">
        <v>10386</v>
      </c>
    </row>
    <row r="980" spans="1:14" ht="29.1" hidden="1">
      <c r="A980" s="45" t="s">
        <v>8744</v>
      </c>
      <c r="B980" s="76"/>
      <c r="C980" s="496"/>
      <c r="D980" s="39"/>
      <c r="E980" s="496">
        <f>VLOOKUP(F980,[13]abbr_btch2lot2!A:B,2,FALSE)</f>
        <v>780</v>
      </c>
      <c r="F980" s="40" t="s">
        <v>10387</v>
      </c>
      <c r="G980" s="76" t="s">
        <v>2215</v>
      </c>
      <c r="H980" s="76" t="s">
        <v>2455</v>
      </c>
      <c r="I980" s="76">
        <v>8</v>
      </c>
      <c r="J980" s="39"/>
      <c r="K980" s="76" t="s">
        <v>2195</v>
      </c>
      <c r="L980" s="76">
        <v>611</v>
      </c>
      <c r="M980" s="45" t="s">
        <v>8745</v>
      </c>
      <c r="N980" s="76" t="s">
        <v>10388</v>
      </c>
    </row>
    <row r="981" spans="1:14" ht="29.1" hidden="1">
      <c r="A981" s="45" t="s">
        <v>8744</v>
      </c>
      <c r="B981" s="76"/>
      <c r="C981" s="496"/>
      <c r="D981" s="39"/>
      <c r="E981" s="496">
        <f>VLOOKUP(F981,[13]abbr_btch2lot2!A:B,2,FALSE)</f>
        <v>781</v>
      </c>
      <c r="F981" s="40" t="s">
        <v>10389</v>
      </c>
      <c r="G981" s="76" t="s">
        <v>2215</v>
      </c>
      <c r="H981" s="76" t="s">
        <v>2231</v>
      </c>
      <c r="I981" s="76" t="s">
        <v>2439</v>
      </c>
      <c r="J981" s="39"/>
      <c r="K981" s="76" t="s">
        <v>2195</v>
      </c>
      <c r="L981" s="76">
        <v>612</v>
      </c>
      <c r="M981" s="45" t="s">
        <v>8745</v>
      </c>
      <c r="N981" s="76" t="s">
        <v>10390</v>
      </c>
    </row>
    <row r="982" spans="1:14" ht="29.1" hidden="1">
      <c r="A982" s="45" t="s">
        <v>8744</v>
      </c>
      <c r="B982" s="76"/>
      <c r="C982" s="496" t="s">
        <v>10391</v>
      </c>
      <c r="D982" s="39" t="s">
        <v>10391</v>
      </c>
      <c r="E982" s="496">
        <f>VLOOKUP(F982,[13]abbr_btch2lot2!A:B,2,FALSE)</f>
        <v>782</v>
      </c>
      <c r="F982" s="40" t="s">
        <v>10392</v>
      </c>
      <c r="G982" s="76" t="s">
        <v>2215</v>
      </c>
      <c r="H982" s="76" t="s">
        <v>2455</v>
      </c>
      <c r="I982" s="76">
        <v>8</v>
      </c>
      <c r="J982" s="39"/>
      <c r="K982" s="76" t="s">
        <v>2195</v>
      </c>
      <c r="L982" s="76">
        <v>613</v>
      </c>
      <c r="M982" s="45" t="s">
        <v>8745</v>
      </c>
      <c r="N982" s="76" t="s">
        <v>10393</v>
      </c>
    </row>
    <row r="983" spans="1:14" ht="29.1" hidden="1">
      <c r="A983" s="45" t="s">
        <v>8744</v>
      </c>
      <c r="B983" s="76"/>
      <c r="C983" s="496" t="s">
        <v>10394</v>
      </c>
      <c r="D983" s="39" t="s">
        <v>10394</v>
      </c>
      <c r="E983" s="496">
        <f>VLOOKUP(F983,[13]abbr_btch2lot2!A:B,2,FALSE)</f>
        <v>783</v>
      </c>
      <c r="F983" s="40" t="s">
        <v>10395</v>
      </c>
      <c r="G983" s="76" t="s">
        <v>2215</v>
      </c>
      <c r="H983" s="76" t="s">
        <v>2231</v>
      </c>
      <c r="I983" s="76" t="s">
        <v>2439</v>
      </c>
      <c r="J983" s="39"/>
      <c r="K983" s="76" t="s">
        <v>2195</v>
      </c>
      <c r="L983" s="76">
        <v>614</v>
      </c>
      <c r="M983" s="45" t="s">
        <v>8745</v>
      </c>
      <c r="N983" s="76" t="s">
        <v>10396</v>
      </c>
    </row>
    <row r="984" spans="1:14" ht="29.1" hidden="1">
      <c r="A984" s="45" t="s">
        <v>8744</v>
      </c>
      <c r="B984" s="76"/>
      <c r="C984" s="496" t="s">
        <v>10397</v>
      </c>
      <c r="D984" s="39" t="s">
        <v>10397</v>
      </c>
      <c r="E984" s="496">
        <f>VLOOKUP(F984,[13]abbr_btch2lot2!A:B,2,FALSE)</f>
        <v>784</v>
      </c>
      <c r="F984" s="40" t="s">
        <v>10398</v>
      </c>
      <c r="G984" s="76" t="s">
        <v>2215</v>
      </c>
      <c r="H984" s="76" t="s">
        <v>2455</v>
      </c>
      <c r="I984" s="76">
        <v>8</v>
      </c>
      <c r="J984" s="39"/>
      <c r="K984" s="76" t="s">
        <v>2195</v>
      </c>
      <c r="L984" s="76">
        <v>615</v>
      </c>
      <c r="M984" s="45" t="s">
        <v>8745</v>
      </c>
      <c r="N984" s="76" t="s">
        <v>10399</v>
      </c>
    </row>
    <row r="985" spans="1:14" ht="29.1" hidden="1">
      <c r="A985" s="45" t="s">
        <v>8744</v>
      </c>
      <c r="B985" s="76"/>
      <c r="C985" s="496" t="s">
        <v>10400</v>
      </c>
      <c r="D985" s="39" t="s">
        <v>10400</v>
      </c>
      <c r="E985" s="496">
        <f>VLOOKUP(F985,[13]abbr_btch2lot2!A:B,2,FALSE)</f>
        <v>785</v>
      </c>
      <c r="F985" s="40" t="s">
        <v>10401</v>
      </c>
      <c r="G985" s="76" t="s">
        <v>2215</v>
      </c>
      <c r="H985" s="76" t="s">
        <v>2231</v>
      </c>
      <c r="I985" s="76" t="s">
        <v>2439</v>
      </c>
      <c r="J985" s="39"/>
      <c r="K985" s="76" t="s">
        <v>2195</v>
      </c>
      <c r="L985" s="76">
        <v>616</v>
      </c>
      <c r="M985" s="45" t="s">
        <v>8745</v>
      </c>
      <c r="N985" s="76" t="s">
        <v>10402</v>
      </c>
    </row>
    <row r="986" spans="1:14" ht="29.1" hidden="1">
      <c r="A986" s="45" t="s">
        <v>8744</v>
      </c>
      <c r="B986" s="76"/>
      <c r="C986" s="496" t="s">
        <v>10403</v>
      </c>
      <c r="D986" s="39" t="s">
        <v>10403</v>
      </c>
      <c r="E986" s="496">
        <f>VLOOKUP(F986,[13]abbr_btch2lot2!A:B,2,FALSE)</f>
        <v>786</v>
      </c>
      <c r="F986" s="40" t="s">
        <v>10404</v>
      </c>
      <c r="G986" s="76" t="s">
        <v>2215</v>
      </c>
      <c r="H986" s="76" t="s">
        <v>2231</v>
      </c>
      <c r="I986" s="76" t="s">
        <v>2439</v>
      </c>
      <c r="J986" s="39"/>
      <c r="K986" s="76" t="s">
        <v>2195</v>
      </c>
      <c r="L986" s="76">
        <v>617</v>
      </c>
      <c r="M986" s="45" t="s">
        <v>8745</v>
      </c>
      <c r="N986" s="76" t="s">
        <v>10405</v>
      </c>
    </row>
    <row r="987" spans="1:14" ht="29.1" hidden="1">
      <c r="A987" s="45" t="s">
        <v>8744</v>
      </c>
      <c r="B987" s="76"/>
      <c r="C987" s="496" t="s">
        <v>10406</v>
      </c>
      <c r="D987" s="39" t="s">
        <v>10406</v>
      </c>
      <c r="E987" s="496">
        <f>VLOOKUP(F987,[13]abbr_btch2lot2!A:B,2,FALSE)</f>
        <v>787</v>
      </c>
      <c r="F987" s="40" t="s">
        <v>10407</v>
      </c>
      <c r="G987" s="76" t="s">
        <v>2215</v>
      </c>
      <c r="H987" s="76" t="s">
        <v>2231</v>
      </c>
      <c r="I987" s="76" t="s">
        <v>4482</v>
      </c>
      <c r="J987" s="39"/>
      <c r="K987" s="76" t="s">
        <v>2195</v>
      </c>
      <c r="L987" s="76">
        <v>618</v>
      </c>
      <c r="M987" s="45" t="s">
        <v>8745</v>
      </c>
      <c r="N987" s="76" t="s">
        <v>10408</v>
      </c>
    </row>
    <row r="988" spans="1:14" ht="29.1" hidden="1">
      <c r="A988" s="45" t="s">
        <v>8744</v>
      </c>
      <c r="B988" s="76"/>
      <c r="C988" s="496" t="s">
        <v>10409</v>
      </c>
      <c r="D988" s="39" t="s">
        <v>10409</v>
      </c>
      <c r="E988" s="496">
        <f>VLOOKUP(F988,[13]abbr_btch2lot2!A:B,2,FALSE)</f>
        <v>788</v>
      </c>
      <c r="F988" s="40" t="s">
        <v>10410</v>
      </c>
      <c r="G988" s="76" t="s">
        <v>2215</v>
      </c>
      <c r="H988" s="76" t="s">
        <v>2231</v>
      </c>
      <c r="I988" s="76">
        <v>7</v>
      </c>
      <c r="J988" s="39"/>
      <c r="K988" s="76" t="s">
        <v>2195</v>
      </c>
      <c r="L988" s="76">
        <v>619</v>
      </c>
      <c r="M988" s="45" t="s">
        <v>8745</v>
      </c>
      <c r="N988" s="76" t="s">
        <v>10411</v>
      </c>
    </row>
    <row r="989" spans="1:14" hidden="1">
      <c r="A989" s="45" t="s">
        <v>8744</v>
      </c>
      <c r="B989" s="76"/>
      <c r="C989" s="496" t="s">
        <v>10412</v>
      </c>
      <c r="D989" s="39" t="s">
        <v>10412</v>
      </c>
      <c r="E989" s="496">
        <f>VLOOKUP(F989,[13]abbr_btch2lot2!A:B,2,FALSE)</f>
        <v>789</v>
      </c>
      <c r="F989" s="39" t="s">
        <v>10413</v>
      </c>
      <c r="G989" s="76" t="s">
        <v>2215</v>
      </c>
      <c r="H989" s="76" t="s">
        <v>2231</v>
      </c>
      <c r="I989" s="76" t="s">
        <v>4482</v>
      </c>
      <c r="J989" s="39"/>
      <c r="K989" s="76" t="s">
        <v>2195</v>
      </c>
      <c r="L989" s="76">
        <v>620</v>
      </c>
      <c r="M989" s="45" t="s">
        <v>8745</v>
      </c>
      <c r="N989" s="76" t="s">
        <v>10414</v>
      </c>
    </row>
    <row r="990" spans="1:14" hidden="1">
      <c r="A990" s="45" t="s">
        <v>8744</v>
      </c>
      <c r="B990" s="76"/>
      <c r="C990" s="496" t="s">
        <v>10415</v>
      </c>
      <c r="D990" s="39" t="s">
        <v>10415</v>
      </c>
      <c r="E990" s="496">
        <f>VLOOKUP(F990,[13]abbr_btch2lot2!A:B,2,FALSE)</f>
        <v>790</v>
      </c>
      <c r="F990" s="39" t="s">
        <v>10416</v>
      </c>
      <c r="G990" s="76" t="s">
        <v>2215</v>
      </c>
      <c r="H990" s="76" t="s">
        <v>2231</v>
      </c>
      <c r="I990" s="76" t="s">
        <v>4482</v>
      </c>
      <c r="J990" s="39"/>
      <c r="K990" s="76" t="s">
        <v>2195</v>
      </c>
      <c r="L990" s="76">
        <v>621</v>
      </c>
      <c r="M990" s="45" t="s">
        <v>8745</v>
      </c>
      <c r="N990" s="76" t="s">
        <v>10417</v>
      </c>
    </row>
    <row r="991" spans="1:14" ht="29.1" hidden="1">
      <c r="A991" s="45" t="s">
        <v>8744</v>
      </c>
      <c r="B991" s="76"/>
      <c r="C991" s="496"/>
      <c r="D991" s="39"/>
      <c r="E991" s="496">
        <f>VLOOKUP(F991,[13]abbr_btch2lot2!A:B,2,FALSE)</f>
        <v>791</v>
      </c>
      <c r="F991" s="40" t="s">
        <v>10418</v>
      </c>
      <c r="G991" s="76" t="s">
        <v>2215</v>
      </c>
      <c r="H991" s="76" t="s">
        <v>2231</v>
      </c>
      <c r="I991" s="76" t="s">
        <v>4482</v>
      </c>
      <c r="J991" s="39"/>
      <c r="K991" s="76" t="s">
        <v>2195</v>
      </c>
      <c r="L991" s="76">
        <v>622</v>
      </c>
      <c r="M991" s="45" t="s">
        <v>8745</v>
      </c>
      <c r="N991" s="76" t="s">
        <v>10419</v>
      </c>
    </row>
    <row r="992" spans="1:14" ht="29.1" hidden="1">
      <c r="A992" s="45" t="s">
        <v>8744</v>
      </c>
      <c r="B992" s="76"/>
      <c r="C992" s="496" t="s">
        <v>10420</v>
      </c>
      <c r="D992" s="39" t="s">
        <v>10420</v>
      </c>
      <c r="E992" s="496">
        <f>VLOOKUP(F992,[13]abbr_btch2lot2!A:B,2,FALSE)</f>
        <v>792</v>
      </c>
      <c r="F992" s="40" t="s">
        <v>10421</v>
      </c>
      <c r="G992" s="76" t="s">
        <v>2215</v>
      </c>
      <c r="H992" s="76" t="s">
        <v>2231</v>
      </c>
      <c r="I992" s="76">
        <v>7</v>
      </c>
      <c r="J992" s="39"/>
      <c r="K992" s="76" t="s">
        <v>2195</v>
      </c>
      <c r="L992" s="76">
        <v>623</v>
      </c>
      <c r="M992" s="45" t="s">
        <v>8745</v>
      </c>
      <c r="N992" s="76" t="s">
        <v>10422</v>
      </c>
    </row>
    <row r="993" spans="1:14" hidden="1">
      <c r="A993" s="45" t="s">
        <v>8744</v>
      </c>
      <c r="B993" s="76"/>
      <c r="C993" s="496"/>
      <c r="D993" s="39"/>
      <c r="E993" s="496">
        <f>VLOOKUP(F993,[13]abbr_btch2lot2!A:B,2,FALSE)</f>
        <v>793</v>
      </c>
      <c r="F993" s="39" t="s">
        <v>10423</v>
      </c>
      <c r="G993" s="76" t="s">
        <v>2215</v>
      </c>
      <c r="H993" s="76" t="s">
        <v>2228</v>
      </c>
      <c r="I993" s="76">
        <v>3</v>
      </c>
      <c r="J993" s="39"/>
      <c r="K993" s="76" t="s">
        <v>2195</v>
      </c>
      <c r="L993" s="76">
        <v>624</v>
      </c>
      <c r="M993" s="45" t="s">
        <v>8745</v>
      </c>
      <c r="N993" s="76" t="s">
        <v>10424</v>
      </c>
    </row>
    <row r="994" spans="1:14" ht="29.1" hidden="1">
      <c r="A994" s="45" t="s">
        <v>8744</v>
      </c>
      <c r="B994" s="76"/>
      <c r="C994" s="496" t="s">
        <v>10425</v>
      </c>
      <c r="D994" s="39" t="s">
        <v>10425</v>
      </c>
      <c r="E994" s="496">
        <f>VLOOKUP(F994,[13]abbr_btch2lot2!A:B,2,FALSE)</f>
        <v>794</v>
      </c>
      <c r="F994" s="40" t="s">
        <v>10426</v>
      </c>
      <c r="G994" s="76" t="s">
        <v>2215</v>
      </c>
      <c r="H994" s="76" t="s">
        <v>2455</v>
      </c>
      <c r="I994" s="76">
        <v>8</v>
      </c>
      <c r="J994" s="39"/>
      <c r="K994" s="76" t="s">
        <v>2195</v>
      </c>
      <c r="L994" s="76">
        <v>625</v>
      </c>
      <c r="M994" s="45" t="s">
        <v>8745</v>
      </c>
      <c r="N994" s="76" t="s">
        <v>10427</v>
      </c>
    </row>
    <row r="995" spans="1:14" ht="29.1" hidden="1">
      <c r="A995" s="45" t="s">
        <v>8744</v>
      </c>
      <c r="B995" s="76"/>
      <c r="C995" s="496" t="s">
        <v>10428</v>
      </c>
      <c r="D995" s="39" t="s">
        <v>10428</v>
      </c>
      <c r="E995" s="496">
        <f>VLOOKUP(F995,[13]abbr_btch2lot2!A:B,2,FALSE)</f>
        <v>795</v>
      </c>
      <c r="F995" s="40" t="s">
        <v>10429</v>
      </c>
      <c r="G995" s="76" t="s">
        <v>2215</v>
      </c>
      <c r="H995" s="76" t="s">
        <v>2455</v>
      </c>
      <c r="I995" s="76">
        <v>8</v>
      </c>
      <c r="J995" s="39"/>
      <c r="K995" s="76" t="s">
        <v>2195</v>
      </c>
      <c r="L995" s="76">
        <v>626</v>
      </c>
      <c r="M995" s="45" t="s">
        <v>8745</v>
      </c>
      <c r="N995" s="76" t="s">
        <v>10430</v>
      </c>
    </row>
    <row r="996" spans="1:14" ht="29.1" hidden="1">
      <c r="A996" s="45" t="s">
        <v>8744</v>
      </c>
      <c r="B996" s="76"/>
      <c r="C996" s="496" t="s">
        <v>10431</v>
      </c>
      <c r="D996" s="39" t="s">
        <v>10431</v>
      </c>
      <c r="E996" s="496">
        <f>VLOOKUP(F996,[13]abbr_btch2lot2!A:B,2,FALSE)</f>
        <v>796</v>
      </c>
      <c r="F996" s="40" t="s">
        <v>10432</v>
      </c>
      <c r="G996" s="76" t="s">
        <v>2215</v>
      </c>
      <c r="H996" s="76" t="s">
        <v>2455</v>
      </c>
      <c r="I996" s="76">
        <v>8</v>
      </c>
      <c r="J996" s="39"/>
      <c r="K996" s="76" t="s">
        <v>2195</v>
      </c>
      <c r="L996" s="76">
        <v>627</v>
      </c>
      <c r="M996" s="45" t="s">
        <v>8745</v>
      </c>
      <c r="N996" s="76" t="s">
        <v>10433</v>
      </c>
    </row>
    <row r="997" spans="1:14" hidden="1">
      <c r="A997" s="45" t="s">
        <v>8744</v>
      </c>
      <c r="B997" s="76"/>
      <c r="C997" s="496" t="s">
        <v>10434</v>
      </c>
      <c r="D997" s="39" t="s">
        <v>10434</v>
      </c>
      <c r="E997" s="496">
        <f>VLOOKUP(F997,[13]abbr_btch2lot2!A:B,2,FALSE)</f>
        <v>797</v>
      </c>
      <c r="F997" s="39" t="s">
        <v>10435</v>
      </c>
      <c r="G997" s="76" t="s">
        <v>2215</v>
      </c>
      <c r="H997" s="76" t="s">
        <v>2455</v>
      </c>
      <c r="I997" s="76">
        <v>8</v>
      </c>
      <c r="J997" s="39"/>
      <c r="K997" s="76" t="s">
        <v>2195</v>
      </c>
      <c r="L997" s="76">
        <v>628</v>
      </c>
      <c r="M997" s="45" t="s">
        <v>8745</v>
      </c>
      <c r="N997" s="76" t="s">
        <v>10436</v>
      </c>
    </row>
    <row r="998" spans="1:14" hidden="1">
      <c r="A998" s="45" t="s">
        <v>8744</v>
      </c>
      <c r="B998" s="76"/>
      <c r="C998" s="496"/>
      <c r="D998" s="39"/>
      <c r="E998" s="496">
        <f>VLOOKUP(F998,[13]abbr_btch2lot2!A:B,2,FALSE)</f>
        <v>798</v>
      </c>
      <c r="F998" s="39" t="s">
        <v>10437</v>
      </c>
      <c r="G998" s="76" t="s">
        <v>2215</v>
      </c>
      <c r="H998" s="76" t="s">
        <v>2455</v>
      </c>
      <c r="I998" s="76">
        <v>8</v>
      </c>
      <c r="J998" s="39"/>
      <c r="K998" s="76" t="s">
        <v>2195</v>
      </c>
      <c r="L998" s="76">
        <v>629</v>
      </c>
      <c r="M998" s="45" t="s">
        <v>8745</v>
      </c>
      <c r="N998" s="76" t="s">
        <v>10438</v>
      </c>
    </row>
    <row r="999" spans="1:14" hidden="1">
      <c r="A999" s="45" t="s">
        <v>8744</v>
      </c>
      <c r="B999" s="76"/>
      <c r="C999" s="496" t="s">
        <v>10439</v>
      </c>
      <c r="D999" s="39" t="s">
        <v>10439</v>
      </c>
      <c r="E999" s="496">
        <f>VLOOKUP(F999,[13]abbr_btch2lot2!A:B,2,FALSE)</f>
        <v>799</v>
      </c>
      <c r="F999" s="39" t="s">
        <v>10440</v>
      </c>
      <c r="G999" s="76" t="s">
        <v>2215</v>
      </c>
      <c r="H999" s="76" t="s">
        <v>2455</v>
      </c>
      <c r="I999" s="76">
        <v>8</v>
      </c>
      <c r="J999" s="39"/>
      <c r="K999" s="76" t="s">
        <v>2195</v>
      </c>
      <c r="L999" s="76">
        <v>630</v>
      </c>
      <c r="M999" s="45" t="s">
        <v>8745</v>
      </c>
      <c r="N999" s="76" t="s">
        <v>10441</v>
      </c>
    </row>
    <row r="1000" spans="1:14" hidden="1">
      <c r="A1000" s="45" t="s">
        <v>8744</v>
      </c>
      <c r="B1000" s="76"/>
      <c r="C1000" s="496" t="s">
        <v>10442</v>
      </c>
      <c r="D1000" s="39" t="s">
        <v>10442</v>
      </c>
      <c r="E1000" s="496">
        <f>VLOOKUP(F1000,[13]abbr_btch2lot2!A:B,2,FALSE)</f>
        <v>800</v>
      </c>
      <c r="F1000" s="39" t="s">
        <v>10443</v>
      </c>
      <c r="G1000" s="76" t="s">
        <v>2215</v>
      </c>
      <c r="H1000" s="76" t="s">
        <v>2455</v>
      </c>
      <c r="I1000" s="76">
        <v>8</v>
      </c>
      <c r="J1000" s="39"/>
      <c r="K1000" s="76" t="s">
        <v>2195</v>
      </c>
      <c r="L1000" s="76">
        <v>631</v>
      </c>
      <c r="M1000" s="45" t="s">
        <v>8745</v>
      </c>
      <c r="N1000" s="76" t="s">
        <v>10444</v>
      </c>
    </row>
    <row r="1001" spans="1:14" hidden="1">
      <c r="A1001" s="45" t="s">
        <v>8744</v>
      </c>
      <c r="B1001" s="76"/>
      <c r="C1001" s="496" t="s">
        <v>10445</v>
      </c>
      <c r="D1001" s="39" t="s">
        <v>10445</v>
      </c>
      <c r="E1001" s="496">
        <f>VLOOKUP(F1001,[13]abbr_btch2lot2!A:B,2,FALSE)</f>
        <v>801</v>
      </c>
      <c r="F1001" s="39" t="s">
        <v>10446</v>
      </c>
      <c r="G1001" s="76" t="s">
        <v>2215</v>
      </c>
      <c r="H1001" s="76" t="s">
        <v>2455</v>
      </c>
      <c r="I1001" s="76">
        <v>8</v>
      </c>
      <c r="J1001" s="39"/>
      <c r="K1001" s="76" t="s">
        <v>2195</v>
      </c>
      <c r="L1001" s="76">
        <v>632</v>
      </c>
      <c r="M1001" s="45" t="s">
        <v>8745</v>
      </c>
      <c r="N1001" s="76" t="s">
        <v>10447</v>
      </c>
    </row>
    <row r="1002" spans="1:14" hidden="1">
      <c r="A1002" s="45" t="s">
        <v>8744</v>
      </c>
      <c r="B1002" s="76"/>
      <c r="C1002" s="496" t="s">
        <v>10448</v>
      </c>
      <c r="D1002" s="39" t="s">
        <v>10448</v>
      </c>
      <c r="E1002" s="496">
        <f>VLOOKUP(F1002,[13]abbr_btch2lot2!A:B,2,FALSE)</f>
        <v>802</v>
      </c>
      <c r="F1002" s="39" t="s">
        <v>10449</v>
      </c>
      <c r="G1002" s="76" t="s">
        <v>2215</v>
      </c>
      <c r="H1002" s="76" t="s">
        <v>2455</v>
      </c>
      <c r="I1002" s="76">
        <v>8</v>
      </c>
      <c r="J1002" s="39"/>
      <c r="K1002" s="76" t="s">
        <v>2195</v>
      </c>
      <c r="L1002" s="76">
        <v>633</v>
      </c>
      <c r="M1002" s="45" t="s">
        <v>8745</v>
      </c>
      <c r="N1002" s="76" t="s">
        <v>10450</v>
      </c>
    </row>
    <row r="1003" spans="1:14" hidden="1">
      <c r="A1003" s="45" t="s">
        <v>8744</v>
      </c>
      <c r="B1003" s="76"/>
      <c r="C1003" s="496" t="s">
        <v>10451</v>
      </c>
      <c r="D1003" s="39" t="s">
        <v>10451</v>
      </c>
      <c r="E1003" s="496">
        <f>VLOOKUP(F1003,[13]abbr_btch2lot2!A:B,2,FALSE)</f>
        <v>803</v>
      </c>
      <c r="F1003" s="39" t="s">
        <v>10452</v>
      </c>
      <c r="G1003" s="76" t="s">
        <v>2215</v>
      </c>
      <c r="H1003" s="76" t="s">
        <v>2455</v>
      </c>
      <c r="I1003" s="76">
        <v>8</v>
      </c>
      <c r="J1003" s="39"/>
      <c r="K1003" s="76" t="s">
        <v>2195</v>
      </c>
      <c r="L1003" s="76">
        <v>634</v>
      </c>
      <c r="M1003" s="45" t="s">
        <v>8745</v>
      </c>
      <c r="N1003" s="76" t="s">
        <v>10453</v>
      </c>
    </row>
    <row r="1004" spans="1:14" hidden="1">
      <c r="A1004" s="45" t="s">
        <v>8744</v>
      </c>
      <c r="B1004" s="76"/>
      <c r="C1004" s="496"/>
      <c r="D1004" s="39"/>
      <c r="E1004" s="496">
        <f>VLOOKUP(F1004,[13]abbr_btch2lot2!A:B,2,FALSE)</f>
        <v>804</v>
      </c>
      <c r="F1004" s="39" t="s">
        <v>10454</v>
      </c>
      <c r="G1004" s="76" t="s">
        <v>2215</v>
      </c>
      <c r="H1004" s="76" t="s">
        <v>2455</v>
      </c>
      <c r="I1004" s="76">
        <v>8</v>
      </c>
      <c r="J1004" s="39"/>
      <c r="K1004" s="76" t="s">
        <v>2195</v>
      </c>
      <c r="L1004" s="76">
        <v>635</v>
      </c>
      <c r="M1004" s="45" t="s">
        <v>8745</v>
      </c>
      <c r="N1004" s="76" t="s">
        <v>10455</v>
      </c>
    </row>
    <row r="1005" spans="1:14" hidden="1">
      <c r="A1005" s="45" t="s">
        <v>8744</v>
      </c>
      <c r="B1005" s="76"/>
      <c r="C1005" s="496" t="s">
        <v>10456</v>
      </c>
      <c r="D1005" s="39" t="s">
        <v>10456</v>
      </c>
      <c r="E1005" s="496">
        <f>VLOOKUP(F1005,[13]abbr_btch2lot2!A:B,2,FALSE)</f>
        <v>805</v>
      </c>
      <c r="F1005" s="39" t="s">
        <v>10457</v>
      </c>
      <c r="G1005" s="76" t="s">
        <v>2215</v>
      </c>
      <c r="H1005" s="76" t="s">
        <v>2455</v>
      </c>
      <c r="I1005" s="76">
        <v>8</v>
      </c>
      <c r="J1005" s="39"/>
      <c r="K1005" s="76" t="s">
        <v>2195</v>
      </c>
      <c r="L1005" s="76">
        <v>636</v>
      </c>
      <c r="M1005" s="45" t="s">
        <v>8745</v>
      </c>
      <c r="N1005" s="76" t="s">
        <v>10458</v>
      </c>
    </row>
    <row r="1006" spans="1:14" hidden="1">
      <c r="A1006" s="45" t="s">
        <v>8744</v>
      </c>
      <c r="B1006" s="76"/>
      <c r="C1006" s="496" t="s">
        <v>10459</v>
      </c>
      <c r="D1006" s="39" t="s">
        <v>10459</v>
      </c>
      <c r="E1006" s="496">
        <f>VLOOKUP(F1006,[13]abbr_btch2lot2!A:B,2,FALSE)</f>
        <v>806</v>
      </c>
      <c r="F1006" s="60" t="s">
        <v>10460</v>
      </c>
      <c r="G1006" s="76" t="s">
        <v>2215</v>
      </c>
      <c r="H1006" s="76" t="s">
        <v>2455</v>
      </c>
      <c r="I1006" s="76">
        <v>8</v>
      </c>
      <c r="J1006" s="39"/>
      <c r="K1006" s="76" t="s">
        <v>2195</v>
      </c>
      <c r="L1006" s="76">
        <v>637</v>
      </c>
      <c r="M1006" s="45" t="s">
        <v>8745</v>
      </c>
      <c r="N1006" s="76" t="s">
        <v>10461</v>
      </c>
    </row>
    <row r="1007" spans="1:14" hidden="1">
      <c r="A1007" s="45" t="s">
        <v>8744</v>
      </c>
      <c r="B1007" s="76"/>
      <c r="C1007" s="496" t="s">
        <v>10462</v>
      </c>
      <c r="D1007" s="39" t="s">
        <v>10462</v>
      </c>
      <c r="E1007" s="496">
        <f>VLOOKUP(F1007,[13]abbr_btch2lot2!A:B,2,FALSE)</f>
        <v>807</v>
      </c>
      <c r="F1007" s="60" t="s">
        <v>10463</v>
      </c>
      <c r="G1007" s="76" t="s">
        <v>2215</v>
      </c>
      <c r="H1007" s="76" t="s">
        <v>2231</v>
      </c>
      <c r="I1007" s="76" t="s">
        <v>2439</v>
      </c>
      <c r="J1007" s="39"/>
      <c r="K1007" s="76" t="s">
        <v>2195</v>
      </c>
      <c r="L1007" s="76">
        <v>638</v>
      </c>
      <c r="M1007" s="45" t="s">
        <v>8745</v>
      </c>
      <c r="N1007" s="76" t="s">
        <v>10464</v>
      </c>
    </row>
    <row r="1008" spans="1:14" ht="29.1" hidden="1">
      <c r="A1008" s="45" t="s">
        <v>8744</v>
      </c>
      <c r="B1008" s="76"/>
      <c r="C1008" s="496" t="s">
        <v>10465</v>
      </c>
      <c r="D1008" s="39" t="s">
        <v>10465</v>
      </c>
      <c r="E1008" s="496">
        <f>VLOOKUP(F1008,[13]abbr_btch2lot2!A:B,2,FALSE)</f>
        <v>808</v>
      </c>
      <c r="F1008" s="40" t="s">
        <v>10466</v>
      </c>
      <c r="G1008" s="76" t="s">
        <v>2215</v>
      </c>
      <c r="H1008" s="76" t="s">
        <v>2455</v>
      </c>
      <c r="I1008" s="76">
        <v>8</v>
      </c>
      <c r="J1008" s="39"/>
      <c r="K1008" s="76" t="s">
        <v>2195</v>
      </c>
      <c r="L1008" s="76">
        <v>639</v>
      </c>
      <c r="M1008" s="45" t="s">
        <v>8745</v>
      </c>
      <c r="N1008" s="76" t="s">
        <v>10467</v>
      </c>
    </row>
    <row r="1009" spans="1:14" hidden="1">
      <c r="A1009" s="45" t="s">
        <v>8744</v>
      </c>
      <c r="B1009" s="76"/>
      <c r="C1009" s="496" t="s">
        <v>10468</v>
      </c>
      <c r="D1009" s="39" t="s">
        <v>10468</v>
      </c>
      <c r="E1009" s="496">
        <f>VLOOKUP(F1009,[13]abbr_btch2lot2!A:B,2,FALSE)</f>
        <v>809</v>
      </c>
      <c r="F1009" s="39" t="s">
        <v>10469</v>
      </c>
      <c r="G1009" s="76" t="s">
        <v>2215</v>
      </c>
      <c r="H1009" s="76" t="s">
        <v>2231</v>
      </c>
      <c r="I1009" s="76" t="s">
        <v>2439</v>
      </c>
      <c r="J1009" s="39"/>
      <c r="K1009" s="76" t="s">
        <v>2195</v>
      </c>
      <c r="L1009" s="76">
        <v>640</v>
      </c>
      <c r="M1009" s="45" t="s">
        <v>8745</v>
      </c>
      <c r="N1009" s="76" t="s">
        <v>10470</v>
      </c>
    </row>
    <row r="1010" spans="1:14" hidden="1">
      <c r="A1010" s="45" t="s">
        <v>8744</v>
      </c>
      <c r="B1010" s="76"/>
      <c r="C1010" s="496" t="s">
        <v>10471</v>
      </c>
      <c r="D1010" s="39" t="s">
        <v>10471</v>
      </c>
      <c r="E1010" s="496">
        <f>VLOOKUP(F1010,[13]abbr_btch2lot2!A:B,2,FALSE)</f>
        <v>810</v>
      </c>
      <c r="F1010" s="39" t="s">
        <v>10472</v>
      </c>
      <c r="G1010" s="76" t="s">
        <v>2215</v>
      </c>
      <c r="H1010" s="76" t="s">
        <v>2455</v>
      </c>
      <c r="I1010" s="76">
        <v>8</v>
      </c>
      <c r="J1010" s="39"/>
      <c r="K1010" s="76" t="s">
        <v>2195</v>
      </c>
      <c r="L1010" s="76">
        <v>641</v>
      </c>
      <c r="M1010" s="45" t="s">
        <v>8745</v>
      </c>
      <c r="N1010" s="76" t="s">
        <v>10473</v>
      </c>
    </row>
    <row r="1011" spans="1:14" hidden="1">
      <c r="A1011" s="45" t="s">
        <v>8744</v>
      </c>
      <c r="B1011" s="76"/>
      <c r="C1011" s="496" t="s">
        <v>10474</v>
      </c>
      <c r="D1011" s="39" t="s">
        <v>10474</v>
      </c>
      <c r="E1011" s="496">
        <f>VLOOKUP(F1011,[13]abbr_btch2lot2!A:B,2,FALSE)</f>
        <v>811</v>
      </c>
      <c r="F1011" s="39" t="s">
        <v>10475</v>
      </c>
      <c r="G1011" s="76" t="s">
        <v>2215</v>
      </c>
      <c r="H1011" s="76" t="s">
        <v>2231</v>
      </c>
      <c r="I1011" s="76" t="s">
        <v>4762</v>
      </c>
      <c r="J1011" s="39"/>
      <c r="K1011" s="76" t="s">
        <v>2195</v>
      </c>
      <c r="L1011" s="76">
        <v>642</v>
      </c>
      <c r="M1011" s="45" t="s">
        <v>8745</v>
      </c>
      <c r="N1011" s="76" t="s">
        <v>10476</v>
      </c>
    </row>
    <row r="1012" spans="1:14" hidden="1">
      <c r="A1012" s="45" t="s">
        <v>8744</v>
      </c>
      <c r="B1012" s="76"/>
      <c r="C1012" s="496" t="s">
        <v>10477</v>
      </c>
      <c r="D1012" s="39" t="s">
        <v>10477</v>
      </c>
      <c r="E1012" s="496">
        <f>VLOOKUP(F1012,[13]abbr_btch2lot2!A:B,2,FALSE)</f>
        <v>812</v>
      </c>
      <c r="F1012" s="39" t="s">
        <v>10478</v>
      </c>
      <c r="G1012" s="76" t="s">
        <v>2215</v>
      </c>
      <c r="H1012" s="76" t="s">
        <v>2231</v>
      </c>
      <c r="I1012" s="76" t="s">
        <v>4482</v>
      </c>
      <c r="J1012" s="39"/>
      <c r="K1012" s="76" t="s">
        <v>2195</v>
      </c>
      <c r="L1012" s="76">
        <v>643</v>
      </c>
      <c r="M1012" s="45" t="s">
        <v>8745</v>
      </c>
      <c r="N1012" s="76" t="s">
        <v>10479</v>
      </c>
    </row>
    <row r="1013" spans="1:14" hidden="1">
      <c r="A1013" s="45" t="s">
        <v>8744</v>
      </c>
      <c r="B1013" s="76"/>
      <c r="C1013" s="496" t="s">
        <v>10480</v>
      </c>
      <c r="D1013" s="39" t="s">
        <v>10480</v>
      </c>
      <c r="E1013" s="496">
        <f>VLOOKUP(F1013,[13]abbr_btch2lot2!A:B,2,FALSE)</f>
        <v>813</v>
      </c>
      <c r="F1013" s="39" t="s">
        <v>10481</v>
      </c>
      <c r="G1013" s="76" t="s">
        <v>2215</v>
      </c>
      <c r="H1013" s="76" t="s">
        <v>2231</v>
      </c>
      <c r="I1013" s="76" t="s">
        <v>4482</v>
      </c>
      <c r="J1013" s="39"/>
      <c r="K1013" s="76" t="s">
        <v>2195</v>
      </c>
      <c r="L1013" s="76">
        <v>644</v>
      </c>
      <c r="M1013" s="45" t="s">
        <v>8745</v>
      </c>
      <c r="N1013" s="76" t="s">
        <v>10482</v>
      </c>
    </row>
    <row r="1014" spans="1:14" hidden="1">
      <c r="A1014" s="45" t="s">
        <v>8744</v>
      </c>
      <c r="B1014" s="76"/>
      <c r="C1014" s="496" t="s">
        <v>10483</v>
      </c>
      <c r="D1014" s="39" t="s">
        <v>10483</v>
      </c>
      <c r="E1014" s="496">
        <f>VLOOKUP(F1014,[13]abbr_btch2lot2!A:B,2,FALSE)</f>
        <v>814</v>
      </c>
      <c r="F1014" s="39" t="s">
        <v>10484</v>
      </c>
      <c r="G1014" s="76" t="s">
        <v>2215</v>
      </c>
      <c r="H1014" s="76" t="s">
        <v>2231</v>
      </c>
      <c r="I1014" s="76" t="s">
        <v>4482</v>
      </c>
      <c r="J1014" s="39"/>
      <c r="K1014" s="76" t="s">
        <v>2195</v>
      </c>
      <c r="L1014" s="76">
        <v>645</v>
      </c>
      <c r="M1014" s="45" t="s">
        <v>8745</v>
      </c>
      <c r="N1014" s="76" t="s">
        <v>10485</v>
      </c>
    </row>
    <row r="1015" spans="1:14" hidden="1">
      <c r="A1015" s="45" t="s">
        <v>8744</v>
      </c>
      <c r="B1015" s="76"/>
      <c r="C1015" s="496" t="s">
        <v>10486</v>
      </c>
      <c r="D1015" s="39" t="s">
        <v>10486</v>
      </c>
      <c r="E1015" s="496">
        <f>VLOOKUP(F1015,[13]abbr_btch2lot2!A:B,2,FALSE)</f>
        <v>815</v>
      </c>
      <c r="F1015" s="39" t="s">
        <v>10487</v>
      </c>
      <c r="G1015" s="76" t="s">
        <v>2215</v>
      </c>
      <c r="H1015" s="76" t="s">
        <v>2231</v>
      </c>
      <c r="I1015" s="76" t="s">
        <v>4482</v>
      </c>
      <c r="J1015" s="39"/>
      <c r="K1015" s="76" t="s">
        <v>2195</v>
      </c>
      <c r="L1015" s="76">
        <v>646</v>
      </c>
      <c r="M1015" s="45" t="s">
        <v>8745</v>
      </c>
      <c r="N1015" s="76" t="s">
        <v>10488</v>
      </c>
    </row>
    <row r="1016" spans="1:14" hidden="1">
      <c r="A1016" s="45" t="s">
        <v>8744</v>
      </c>
      <c r="B1016" s="76"/>
      <c r="C1016" s="496" t="s">
        <v>10489</v>
      </c>
      <c r="D1016" s="39" t="s">
        <v>10489</v>
      </c>
      <c r="E1016" s="496">
        <f>VLOOKUP(F1016,[13]abbr_btch2lot2!A:B,2,FALSE)</f>
        <v>816</v>
      </c>
      <c r="F1016" s="39" t="s">
        <v>10490</v>
      </c>
      <c r="G1016" s="76" t="s">
        <v>2215</v>
      </c>
      <c r="H1016" s="76" t="s">
        <v>2231</v>
      </c>
      <c r="I1016" s="76" t="s">
        <v>4482</v>
      </c>
      <c r="J1016" s="39"/>
      <c r="K1016" s="76" t="s">
        <v>2195</v>
      </c>
      <c r="L1016" s="76">
        <v>647</v>
      </c>
      <c r="M1016" s="45" t="s">
        <v>8745</v>
      </c>
      <c r="N1016" s="76" t="s">
        <v>10491</v>
      </c>
    </row>
    <row r="1017" spans="1:14" hidden="1">
      <c r="A1017" s="45" t="s">
        <v>8744</v>
      </c>
      <c r="B1017" s="76"/>
      <c r="C1017" s="496" t="s">
        <v>10492</v>
      </c>
      <c r="D1017" s="39" t="s">
        <v>10492</v>
      </c>
      <c r="E1017" s="496">
        <f>VLOOKUP(F1017,[13]abbr_btch2lot2!A:B,2,FALSE)</f>
        <v>817</v>
      </c>
      <c r="F1017" s="39" t="s">
        <v>10493</v>
      </c>
      <c r="G1017" s="76" t="s">
        <v>2215</v>
      </c>
      <c r="H1017" s="76" t="s">
        <v>2231</v>
      </c>
      <c r="I1017" s="76" t="s">
        <v>4482</v>
      </c>
      <c r="J1017" s="39"/>
      <c r="K1017" s="76" t="s">
        <v>2195</v>
      </c>
      <c r="L1017" s="76">
        <v>648</v>
      </c>
      <c r="M1017" s="45" t="s">
        <v>8745</v>
      </c>
      <c r="N1017" s="76" t="s">
        <v>10494</v>
      </c>
    </row>
    <row r="1018" spans="1:14" hidden="1">
      <c r="A1018" s="45" t="s">
        <v>8744</v>
      </c>
      <c r="B1018" s="76"/>
      <c r="C1018" s="496" t="s">
        <v>10495</v>
      </c>
      <c r="D1018" s="39" t="s">
        <v>10495</v>
      </c>
      <c r="E1018" s="496">
        <f>VLOOKUP(F1018,[13]abbr_btch2lot2!A:B,2,FALSE)</f>
        <v>818</v>
      </c>
      <c r="F1018" s="39" t="s">
        <v>10496</v>
      </c>
      <c r="G1018" s="76" t="s">
        <v>2215</v>
      </c>
      <c r="H1018" s="76" t="s">
        <v>2231</v>
      </c>
      <c r="I1018" s="76" t="s">
        <v>4482</v>
      </c>
      <c r="J1018" s="39"/>
      <c r="K1018" s="76" t="s">
        <v>2195</v>
      </c>
      <c r="L1018" s="76">
        <v>649</v>
      </c>
      <c r="M1018" s="45" t="s">
        <v>8745</v>
      </c>
      <c r="N1018" s="76" t="s">
        <v>10497</v>
      </c>
    </row>
    <row r="1019" spans="1:14" hidden="1">
      <c r="A1019" s="45" t="s">
        <v>8744</v>
      </c>
      <c r="B1019" s="76"/>
      <c r="C1019" s="496" t="s">
        <v>10498</v>
      </c>
      <c r="D1019" s="39" t="s">
        <v>10498</v>
      </c>
      <c r="E1019" s="496">
        <f>VLOOKUP(F1019,[13]abbr_btch2lot2!A:B,2,FALSE)</f>
        <v>819</v>
      </c>
      <c r="F1019" s="39" t="s">
        <v>10499</v>
      </c>
      <c r="G1019" s="76" t="s">
        <v>2215</v>
      </c>
      <c r="H1019" s="76" t="s">
        <v>2455</v>
      </c>
      <c r="I1019" s="76">
        <v>8</v>
      </c>
      <c r="J1019" s="39"/>
      <c r="K1019" s="76" t="s">
        <v>2195</v>
      </c>
      <c r="L1019" s="76">
        <v>650</v>
      </c>
      <c r="M1019" s="45" t="s">
        <v>8745</v>
      </c>
      <c r="N1019" s="76" t="s">
        <v>10500</v>
      </c>
    </row>
    <row r="1020" spans="1:14" hidden="1">
      <c r="A1020" s="45" t="s">
        <v>8744</v>
      </c>
      <c r="B1020" s="76"/>
      <c r="C1020" s="496" t="s">
        <v>10501</v>
      </c>
      <c r="D1020" s="39" t="s">
        <v>10501</v>
      </c>
      <c r="E1020" s="496">
        <f>VLOOKUP(F1020,[13]abbr_btch2lot2!A:B,2,FALSE)</f>
        <v>820</v>
      </c>
      <c r="F1020" s="39" t="s">
        <v>10502</v>
      </c>
      <c r="G1020" s="76" t="s">
        <v>2215</v>
      </c>
      <c r="H1020" s="76" t="s">
        <v>2231</v>
      </c>
      <c r="I1020" s="76" t="s">
        <v>4482</v>
      </c>
      <c r="J1020" s="39"/>
      <c r="K1020" s="76" t="s">
        <v>2195</v>
      </c>
      <c r="L1020" s="76">
        <v>651</v>
      </c>
      <c r="M1020" s="45" t="s">
        <v>8745</v>
      </c>
      <c r="N1020" s="76" t="s">
        <v>10503</v>
      </c>
    </row>
    <row r="1021" spans="1:14" hidden="1">
      <c r="A1021" s="45" t="s">
        <v>8744</v>
      </c>
      <c r="B1021" s="76"/>
      <c r="C1021" s="496" t="s">
        <v>10504</v>
      </c>
      <c r="D1021" s="39" t="s">
        <v>10504</v>
      </c>
      <c r="E1021" s="496">
        <f>VLOOKUP(F1021,[13]abbr_btch2lot2!A:B,2,FALSE)</f>
        <v>821</v>
      </c>
      <c r="F1021" s="39" t="s">
        <v>10505</v>
      </c>
      <c r="G1021" s="76" t="s">
        <v>2215</v>
      </c>
      <c r="H1021" s="76" t="s">
        <v>2455</v>
      </c>
      <c r="I1021" s="76">
        <v>8</v>
      </c>
      <c r="J1021" s="39"/>
      <c r="K1021" s="76" t="s">
        <v>2195</v>
      </c>
      <c r="L1021" s="76">
        <v>652</v>
      </c>
      <c r="M1021" s="45" t="s">
        <v>8745</v>
      </c>
      <c r="N1021" s="76" t="s">
        <v>10506</v>
      </c>
    </row>
    <row r="1022" spans="1:14" hidden="1">
      <c r="A1022" s="45" t="s">
        <v>8744</v>
      </c>
      <c r="B1022" s="76"/>
      <c r="C1022" s="496" t="s">
        <v>10507</v>
      </c>
      <c r="D1022" s="39" t="s">
        <v>10507</v>
      </c>
      <c r="E1022" s="496">
        <f>VLOOKUP(F1022,[13]abbr_btch2lot2!A:B,2,FALSE)</f>
        <v>822</v>
      </c>
      <c r="F1022" s="39" t="s">
        <v>10508</v>
      </c>
      <c r="G1022" s="76" t="s">
        <v>2215</v>
      </c>
      <c r="H1022" s="76" t="s">
        <v>2231</v>
      </c>
      <c r="I1022" s="76" t="s">
        <v>4482</v>
      </c>
      <c r="J1022" s="39"/>
      <c r="K1022" s="76" t="s">
        <v>2195</v>
      </c>
      <c r="L1022" s="76">
        <v>653</v>
      </c>
      <c r="M1022" s="45" t="s">
        <v>8745</v>
      </c>
      <c r="N1022" s="76" t="s">
        <v>10509</v>
      </c>
    </row>
    <row r="1023" spans="1:14" hidden="1">
      <c r="A1023" s="45" t="s">
        <v>8744</v>
      </c>
      <c r="B1023" s="76"/>
      <c r="C1023" s="496" t="s">
        <v>10510</v>
      </c>
      <c r="D1023" s="39" t="s">
        <v>10510</v>
      </c>
      <c r="E1023" s="496">
        <f>VLOOKUP(F1023,[13]abbr_btch2lot2!A:B,2,FALSE)</f>
        <v>823</v>
      </c>
      <c r="F1023" s="39" t="s">
        <v>10511</v>
      </c>
      <c r="G1023" s="76" t="s">
        <v>2215</v>
      </c>
      <c r="H1023" s="76" t="s">
        <v>2231</v>
      </c>
      <c r="I1023" s="76" t="s">
        <v>2439</v>
      </c>
      <c r="J1023" s="39"/>
      <c r="K1023" s="76" t="s">
        <v>2195</v>
      </c>
      <c r="L1023" s="76">
        <v>654</v>
      </c>
      <c r="M1023" s="45" t="s">
        <v>8745</v>
      </c>
      <c r="N1023" s="76" t="s">
        <v>10512</v>
      </c>
    </row>
    <row r="1024" spans="1:14" hidden="1">
      <c r="A1024" s="45" t="s">
        <v>8744</v>
      </c>
      <c r="B1024" s="76"/>
      <c r="C1024" s="496"/>
      <c r="D1024" s="39"/>
      <c r="E1024" s="496">
        <f>VLOOKUP(F1024,[13]abbr_btch2lot2!A:B,2,FALSE)</f>
        <v>824</v>
      </c>
      <c r="F1024" s="39" t="s">
        <v>10513</v>
      </c>
      <c r="G1024" s="76" t="s">
        <v>2215</v>
      </c>
      <c r="H1024" s="76" t="s">
        <v>2455</v>
      </c>
      <c r="I1024" s="76">
        <v>8</v>
      </c>
      <c r="J1024" s="39"/>
      <c r="K1024" s="76" t="s">
        <v>2195</v>
      </c>
      <c r="L1024" s="76">
        <v>655</v>
      </c>
      <c r="M1024" s="45" t="s">
        <v>8745</v>
      </c>
      <c r="N1024" s="76" t="s">
        <v>10514</v>
      </c>
    </row>
    <row r="1025" spans="1:14" hidden="1">
      <c r="A1025" s="45" t="s">
        <v>8744</v>
      </c>
      <c r="B1025" s="76"/>
      <c r="C1025" s="496"/>
      <c r="D1025" s="39"/>
      <c r="E1025" s="496">
        <f>VLOOKUP(F1025,[13]abbr_btch2lot2!A:B,2,FALSE)</f>
        <v>825</v>
      </c>
      <c r="F1025" s="39" t="s">
        <v>10515</v>
      </c>
      <c r="G1025" s="76" t="s">
        <v>2215</v>
      </c>
      <c r="H1025" s="76" t="s">
        <v>2271</v>
      </c>
      <c r="I1025" s="76">
        <v>10</v>
      </c>
      <c r="J1025" s="39"/>
      <c r="K1025" s="76" t="s">
        <v>2195</v>
      </c>
      <c r="L1025" s="76">
        <v>656</v>
      </c>
      <c r="M1025" s="45" t="s">
        <v>8745</v>
      </c>
      <c r="N1025" s="76" t="s">
        <v>10516</v>
      </c>
    </row>
    <row r="1026" spans="1:14" hidden="1">
      <c r="A1026" s="45" t="s">
        <v>8744</v>
      </c>
      <c r="B1026" s="76"/>
      <c r="C1026" s="496"/>
      <c r="D1026" s="39"/>
      <c r="E1026" s="496">
        <f>VLOOKUP(F1026,[13]abbr_btch2lot2!A:B,2,FALSE)</f>
        <v>826</v>
      </c>
      <c r="F1026" s="39" t="s">
        <v>10517</v>
      </c>
      <c r="G1026" s="76" t="s">
        <v>2215</v>
      </c>
      <c r="H1026" s="76" t="s">
        <v>2455</v>
      </c>
      <c r="I1026" s="76">
        <v>8</v>
      </c>
      <c r="J1026" s="39"/>
      <c r="K1026" s="76" t="s">
        <v>2195</v>
      </c>
      <c r="L1026" s="76">
        <v>657</v>
      </c>
      <c r="M1026" s="45" t="s">
        <v>8745</v>
      </c>
      <c r="N1026" s="76" t="s">
        <v>10518</v>
      </c>
    </row>
    <row r="1027" spans="1:14" hidden="1">
      <c r="A1027" s="45" t="s">
        <v>8744</v>
      </c>
      <c r="B1027" s="76"/>
      <c r="C1027" s="496"/>
      <c r="D1027" s="39"/>
      <c r="E1027" s="496">
        <f>VLOOKUP(F1027,[13]abbr_btch2lot2!A:B,2,FALSE)</f>
        <v>827</v>
      </c>
      <c r="F1027" s="39" t="s">
        <v>10519</v>
      </c>
      <c r="G1027" s="76" t="s">
        <v>2215</v>
      </c>
      <c r="H1027" s="76" t="s">
        <v>2271</v>
      </c>
      <c r="I1027" s="76">
        <v>10</v>
      </c>
      <c r="J1027" s="39"/>
      <c r="K1027" s="76" t="s">
        <v>2195</v>
      </c>
      <c r="L1027" s="76">
        <v>658</v>
      </c>
      <c r="M1027" s="45" t="s">
        <v>8745</v>
      </c>
      <c r="N1027" s="76" t="s">
        <v>10520</v>
      </c>
    </row>
    <row r="1028" spans="1:14" hidden="1">
      <c r="A1028" s="45" t="s">
        <v>8744</v>
      </c>
      <c r="B1028" s="76"/>
      <c r="C1028" s="496"/>
      <c r="D1028" s="39"/>
      <c r="E1028" s="496">
        <f>VLOOKUP(F1028,[13]abbr_btch2lot2!A:B,2,FALSE)</f>
        <v>828</v>
      </c>
      <c r="F1028" s="39" t="s">
        <v>10521</v>
      </c>
      <c r="G1028" s="76" t="s">
        <v>2215</v>
      </c>
      <c r="H1028" s="76" t="s">
        <v>2455</v>
      </c>
      <c r="I1028" s="76">
        <v>8</v>
      </c>
      <c r="J1028" s="39"/>
      <c r="K1028" s="76" t="s">
        <v>2195</v>
      </c>
      <c r="L1028" s="76">
        <v>659</v>
      </c>
      <c r="M1028" s="45" t="s">
        <v>8745</v>
      </c>
      <c r="N1028" s="76" t="s">
        <v>10522</v>
      </c>
    </row>
    <row r="1029" spans="1:14" hidden="1">
      <c r="A1029" s="45" t="s">
        <v>8744</v>
      </c>
      <c r="B1029" s="76"/>
      <c r="C1029" s="496"/>
      <c r="D1029" s="39"/>
      <c r="E1029" s="496">
        <f>VLOOKUP(F1029,[13]abbr_btch2lot2!A:B,2,FALSE)</f>
        <v>829</v>
      </c>
      <c r="F1029" s="39" t="s">
        <v>10523</v>
      </c>
      <c r="G1029" s="76" t="s">
        <v>2215</v>
      </c>
      <c r="H1029" s="76" t="s">
        <v>2271</v>
      </c>
      <c r="I1029" s="76">
        <v>10</v>
      </c>
      <c r="J1029" s="39"/>
      <c r="K1029" s="76" t="s">
        <v>2195</v>
      </c>
      <c r="L1029" s="76">
        <v>660</v>
      </c>
      <c r="M1029" s="45" t="s">
        <v>8745</v>
      </c>
      <c r="N1029" s="76" t="s">
        <v>10524</v>
      </c>
    </row>
    <row r="1030" spans="1:14" hidden="1">
      <c r="A1030" s="45" t="s">
        <v>8744</v>
      </c>
      <c r="B1030" s="76"/>
      <c r="C1030" s="496"/>
      <c r="D1030" s="39"/>
      <c r="E1030" s="496">
        <f>VLOOKUP(F1030,[13]abbr_btch2lot2!A:B,2,FALSE)</f>
        <v>830</v>
      </c>
      <c r="F1030" s="39" t="s">
        <v>10525</v>
      </c>
      <c r="G1030" s="76" t="s">
        <v>2215</v>
      </c>
      <c r="H1030" s="76" t="s">
        <v>2455</v>
      </c>
      <c r="I1030" s="76">
        <v>8</v>
      </c>
      <c r="J1030" s="39"/>
      <c r="K1030" s="76" t="s">
        <v>2195</v>
      </c>
      <c r="L1030" s="76">
        <v>661</v>
      </c>
      <c r="M1030" s="45" t="s">
        <v>8745</v>
      </c>
      <c r="N1030" s="76" t="s">
        <v>10526</v>
      </c>
    </row>
    <row r="1031" spans="1:14" hidden="1">
      <c r="A1031" s="45" t="s">
        <v>8744</v>
      </c>
      <c r="B1031" s="76"/>
      <c r="C1031" s="496"/>
      <c r="D1031" s="39"/>
      <c r="E1031" s="496">
        <f>VLOOKUP(F1031,[13]abbr_btch2lot2!A:B,2,FALSE)</f>
        <v>831</v>
      </c>
      <c r="F1031" s="39" t="s">
        <v>10527</v>
      </c>
      <c r="G1031" s="76" t="s">
        <v>2215</v>
      </c>
      <c r="H1031" s="76" t="s">
        <v>2271</v>
      </c>
      <c r="I1031" s="76">
        <v>10</v>
      </c>
      <c r="J1031" s="39"/>
      <c r="K1031" s="76" t="s">
        <v>2195</v>
      </c>
      <c r="L1031" s="76">
        <v>662</v>
      </c>
      <c r="M1031" s="45" t="s">
        <v>8745</v>
      </c>
      <c r="N1031" s="76" t="s">
        <v>10528</v>
      </c>
    </row>
    <row r="1032" spans="1:14" hidden="1">
      <c r="A1032" s="45" t="s">
        <v>8744</v>
      </c>
      <c r="B1032" s="76"/>
      <c r="C1032" s="496"/>
      <c r="D1032" s="39"/>
      <c r="E1032" s="496">
        <f>VLOOKUP(F1032,[13]abbr_btch2lot2!A:B,2,FALSE)</f>
        <v>832</v>
      </c>
      <c r="F1032" s="39" t="s">
        <v>10529</v>
      </c>
      <c r="G1032" s="76" t="s">
        <v>2215</v>
      </c>
      <c r="H1032" s="76" t="s">
        <v>2455</v>
      </c>
      <c r="I1032" s="76">
        <v>8</v>
      </c>
      <c r="J1032" s="39"/>
      <c r="K1032" s="76" t="s">
        <v>2195</v>
      </c>
      <c r="L1032" s="76">
        <v>663</v>
      </c>
      <c r="M1032" s="45" t="s">
        <v>8745</v>
      </c>
      <c r="N1032" s="76" t="s">
        <v>10530</v>
      </c>
    </row>
    <row r="1033" spans="1:14" hidden="1">
      <c r="A1033" s="45" t="s">
        <v>8744</v>
      </c>
      <c r="B1033" s="76"/>
      <c r="C1033" s="496"/>
      <c r="D1033" s="39"/>
      <c r="E1033" s="496">
        <f>VLOOKUP(F1033,[13]abbr_btch2lot2!A:B,2,FALSE)</f>
        <v>833</v>
      </c>
      <c r="F1033" s="39" t="s">
        <v>10531</v>
      </c>
      <c r="G1033" s="76" t="s">
        <v>2215</v>
      </c>
      <c r="H1033" s="76" t="s">
        <v>2271</v>
      </c>
      <c r="I1033" s="76">
        <v>10</v>
      </c>
      <c r="J1033" s="39"/>
      <c r="K1033" s="76" t="s">
        <v>2195</v>
      </c>
      <c r="L1033" s="76">
        <v>664</v>
      </c>
      <c r="M1033" s="45" t="s">
        <v>8745</v>
      </c>
      <c r="N1033" s="76" t="s">
        <v>10532</v>
      </c>
    </row>
    <row r="1034" spans="1:14" hidden="1">
      <c r="A1034" s="45" t="s">
        <v>8744</v>
      </c>
      <c r="B1034" s="76"/>
      <c r="C1034" s="496" t="s">
        <v>2014</v>
      </c>
      <c r="D1034" s="39"/>
      <c r="E1034" s="496" t="e">
        <f>VLOOKUP(F1034,[13]abbr_btch2lot2!A:B,2,FALSE)</f>
        <v>#N/A</v>
      </c>
      <c r="F1034" s="39"/>
      <c r="G1034" s="76" t="s">
        <v>2215</v>
      </c>
      <c r="H1034" s="76" t="s">
        <v>2202</v>
      </c>
      <c r="I1034" s="76">
        <v>74</v>
      </c>
      <c r="J1034" s="39"/>
      <c r="K1034" s="76" t="s">
        <v>2195</v>
      </c>
      <c r="L1034" s="76">
        <v>665</v>
      </c>
      <c r="M1034" s="45" t="s">
        <v>8745</v>
      </c>
      <c r="N1034" s="76" t="s">
        <v>10533</v>
      </c>
    </row>
    <row r="1035" spans="1:14" hidden="1">
      <c r="A1035" s="45" t="s">
        <v>8744</v>
      </c>
      <c r="B1035" s="76"/>
      <c r="C1035" s="496"/>
      <c r="D1035" s="39"/>
      <c r="E1035" s="496">
        <f>VLOOKUP(F1035,[13]abbr_btch2lot2!A:B,2,FALSE)</f>
        <v>834</v>
      </c>
      <c r="F1035" s="39" t="s">
        <v>10534</v>
      </c>
      <c r="G1035" s="76" t="s">
        <v>2215</v>
      </c>
      <c r="H1035" s="76" t="s">
        <v>2455</v>
      </c>
      <c r="I1035" s="76">
        <v>7</v>
      </c>
      <c r="J1035" s="39"/>
      <c r="K1035" s="76" t="s">
        <v>2195</v>
      </c>
      <c r="L1035" s="76">
        <v>666</v>
      </c>
      <c r="M1035" s="45" t="s">
        <v>8745</v>
      </c>
      <c r="N1035" s="76" t="s">
        <v>10535</v>
      </c>
    </row>
    <row r="1036" spans="1:14" hidden="1">
      <c r="A1036" s="45" t="s">
        <v>8744</v>
      </c>
      <c r="B1036" s="76"/>
      <c r="C1036" s="496"/>
      <c r="D1036" s="39"/>
      <c r="E1036" s="496">
        <f>VLOOKUP(F1036,[13]abbr_btch2lot2!A:B,2,FALSE)</f>
        <v>835</v>
      </c>
      <c r="F1036" s="39" t="s">
        <v>10536</v>
      </c>
      <c r="G1036" s="76" t="s">
        <v>2215</v>
      </c>
      <c r="H1036" s="76" t="s">
        <v>2231</v>
      </c>
      <c r="I1036" s="76" t="s">
        <v>2439</v>
      </c>
      <c r="J1036" s="39"/>
      <c r="K1036" s="76" t="s">
        <v>2195</v>
      </c>
      <c r="L1036" s="76">
        <v>667</v>
      </c>
      <c r="M1036" s="45" t="s">
        <v>8745</v>
      </c>
      <c r="N1036" s="76" t="s">
        <v>10537</v>
      </c>
    </row>
    <row r="1037" spans="1:14" hidden="1">
      <c r="A1037" s="45" t="s">
        <v>8744</v>
      </c>
      <c r="B1037" s="76"/>
      <c r="C1037" s="496"/>
      <c r="D1037" s="39"/>
      <c r="E1037" s="496">
        <f>VLOOKUP(F1037,[13]abbr_btch2lot2!A:B,2,FALSE)</f>
        <v>836</v>
      </c>
      <c r="F1037" s="39" t="s">
        <v>10538</v>
      </c>
      <c r="G1037" s="76" t="s">
        <v>2215</v>
      </c>
      <c r="H1037" s="76" t="s">
        <v>2455</v>
      </c>
      <c r="I1037" s="76">
        <v>7</v>
      </c>
      <c r="J1037" s="39"/>
      <c r="K1037" s="76" t="s">
        <v>2195</v>
      </c>
      <c r="L1037" s="76">
        <v>668</v>
      </c>
      <c r="M1037" s="45" t="s">
        <v>8745</v>
      </c>
      <c r="N1037" s="76" t="s">
        <v>10539</v>
      </c>
    </row>
    <row r="1038" spans="1:14" hidden="1">
      <c r="A1038" s="45" t="s">
        <v>8744</v>
      </c>
      <c r="B1038" s="76"/>
      <c r="C1038" s="496"/>
      <c r="D1038" s="39"/>
      <c r="E1038" s="496">
        <f>VLOOKUP(F1038,[13]abbr_btch2lot2!A:B,2,FALSE)</f>
        <v>837</v>
      </c>
      <c r="F1038" s="39" t="s">
        <v>10540</v>
      </c>
      <c r="G1038" s="76" t="s">
        <v>2215</v>
      </c>
      <c r="H1038" s="76" t="s">
        <v>2231</v>
      </c>
      <c r="I1038" s="76" t="s">
        <v>9732</v>
      </c>
      <c r="J1038" s="39"/>
      <c r="K1038" s="76" t="s">
        <v>2195</v>
      </c>
      <c r="L1038" s="76">
        <v>669</v>
      </c>
      <c r="M1038" s="45" t="s">
        <v>8745</v>
      </c>
      <c r="N1038" s="76" t="s">
        <v>10541</v>
      </c>
    </row>
    <row r="1039" spans="1:14" hidden="1">
      <c r="A1039" s="45" t="s">
        <v>8744</v>
      </c>
      <c r="B1039" s="76"/>
      <c r="C1039" s="496"/>
      <c r="D1039" s="39"/>
      <c r="E1039" s="496">
        <f>VLOOKUP(F1039,[13]abbr_btch2lot2!A:B,2,FALSE)</f>
        <v>838</v>
      </c>
      <c r="F1039" s="39" t="s">
        <v>10542</v>
      </c>
      <c r="G1039" s="76" t="s">
        <v>2215</v>
      </c>
      <c r="H1039" s="76" t="s">
        <v>2455</v>
      </c>
      <c r="I1039" s="76">
        <v>7</v>
      </c>
      <c r="J1039" s="39"/>
      <c r="K1039" s="76" t="s">
        <v>2195</v>
      </c>
      <c r="L1039" s="76">
        <v>670</v>
      </c>
      <c r="M1039" s="45" t="s">
        <v>8745</v>
      </c>
      <c r="N1039" s="76" t="s">
        <v>10543</v>
      </c>
    </row>
    <row r="1040" spans="1:14" hidden="1">
      <c r="A1040" s="45" t="s">
        <v>8744</v>
      </c>
      <c r="B1040" s="76"/>
      <c r="C1040" s="496"/>
      <c r="D1040" s="39"/>
      <c r="E1040" s="496">
        <f>VLOOKUP(F1040,[13]abbr_btch2lot2!A:B,2,FALSE)</f>
        <v>839</v>
      </c>
      <c r="F1040" s="39" t="s">
        <v>10544</v>
      </c>
      <c r="G1040" s="76" t="s">
        <v>2215</v>
      </c>
      <c r="H1040" s="76" t="s">
        <v>2231</v>
      </c>
      <c r="I1040" s="76" t="s">
        <v>2439</v>
      </c>
      <c r="J1040" s="39"/>
      <c r="K1040" s="76" t="s">
        <v>2195</v>
      </c>
      <c r="L1040" s="76">
        <v>671</v>
      </c>
      <c r="M1040" s="45" t="s">
        <v>8745</v>
      </c>
      <c r="N1040" s="76" t="s">
        <v>10545</v>
      </c>
    </row>
    <row r="1041" spans="1:14" hidden="1">
      <c r="A1041" s="45" t="s">
        <v>8744</v>
      </c>
      <c r="B1041" s="76"/>
      <c r="C1041" s="496"/>
      <c r="D1041" s="39"/>
      <c r="E1041" s="496">
        <f>VLOOKUP(F1041,[13]abbr_btch2lot2!A:B,2,FALSE)</f>
        <v>840</v>
      </c>
      <c r="F1041" s="39" t="s">
        <v>10546</v>
      </c>
      <c r="G1041" s="76" t="s">
        <v>2215</v>
      </c>
      <c r="H1041" s="76" t="s">
        <v>2455</v>
      </c>
      <c r="I1041" s="76">
        <v>8</v>
      </c>
      <c r="J1041" s="39"/>
      <c r="K1041" s="76" t="s">
        <v>2195</v>
      </c>
      <c r="L1041" s="76">
        <v>672</v>
      </c>
      <c r="M1041" s="45" t="s">
        <v>8745</v>
      </c>
      <c r="N1041" s="76" t="s">
        <v>10547</v>
      </c>
    </row>
    <row r="1042" spans="1:14" hidden="1">
      <c r="A1042" s="45" t="s">
        <v>8744</v>
      </c>
      <c r="B1042" s="76"/>
      <c r="C1042" s="496"/>
      <c r="D1042" s="39"/>
      <c r="E1042" s="496">
        <f>VLOOKUP(F1042,[13]abbr_btch2lot2!A:B,2,FALSE)</f>
        <v>841</v>
      </c>
      <c r="F1042" s="39" t="s">
        <v>10548</v>
      </c>
      <c r="G1042" s="76" t="s">
        <v>2215</v>
      </c>
      <c r="H1042" s="76" t="s">
        <v>2231</v>
      </c>
      <c r="I1042" s="76" t="s">
        <v>2439</v>
      </c>
      <c r="J1042" s="39"/>
      <c r="K1042" s="76" t="s">
        <v>2195</v>
      </c>
      <c r="L1042" s="76">
        <v>673</v>
      </c>
      <c r="M1042" s="45" t="s">
        <v>8745</v>
      </c>
      <c r="N1042" s="76" t="s">
        <v>10549</v>
      </c>
    </row>
    <row r="1043" spans="1:14" hidden="1">
      <c r="A1043" s="45" t="s">
        <v>8744</v>
      </c>
      <c r="B1043" s="76"/>
      <c r="C1043" s="496" t="s">
        <v>10550</v>
      </c>
      <c r="D1043" s="39" t="s">
        <v>10550</v>
      </c>
      <c r="E1043" s="496">
        <f>VLOOKUP(F1043,[13]abbr_btch2lot2!A:B,2,FALSE)</f>
        <v>842</v>
      </c>
      <c r="F1043" s="39" t="s">
        <v>10551</v>
      </c>
      <c r="G1043" s="76" t="s">
        <v>2215</v>
      </c>
      <c r="H1043" s="76" t="s">
        <v>2455</v>
      </c>
      <c r="I1043" s="76">
        <v>7</v>
      </c>
      <c r="J1043" s="39"/>
      <c r="K1043" s="76" t="s">
        <v>2195</v>
      </c>
      <c r="L1043" s="76">
        <v>674</v>
      </c>
      <c r="M1043" s="45" t="s">
        <v>8745</v>
      </c>
      <c r="N1043" s="76" t="s">
        <v>10552</v>
      </c>
    </row>
    <row r="1044" spans="1:14" hidden="1">
      <c r="A1044" s="45" t="s">
        <v>8744</v>
      </c>
      <c r="B1044" s="76"/>
      <c r="C1044" s="496" t="s">
        <v>10553</v>
      </c>
      <c r="D1044" s="39" t="s">
        <v>10553</v>
      </c>
      <c r="E1044" s="496">
        <f>VLOOKUP(F1044,[13]abbr_btch2lot2!A:B,2,FALSE)</f>
        <v>843</v>
      </c>
      <c r="F1044" s="39" t="s">
        <v>10554</v>
      </c>
      <c r="G1044" s="76" t="s">
        <v>2215</v>
      </c>
      <c r="H1044" s="76" t="s">
        <v>2231</v>
      </c>
      <c r="I1044" s="76" t="s">
        <v>2439</v>
      </c>
      <c r="J1044" s="39"/>
      <c r="K1044" s="76" t="s">
        <v>2195</v>
      </c>
      <c r="L1044" s="76">
        <v>675</v>
      </c>
      <c r="M1044" s="45" t="s">
        <v>8745</v>
      </c>
      <c r="N1044" s="76" t="s">
        <v>10555</v>
      </c>
    </row>
    <row r="1045" spans="1:14" hidden="1">
      <c r="A1045" s="45" t="s">
        <v>8744</v>
      </c>
      <c r="B1045" s="76"/>
      <c r="C1045" s="496" t="s">
        <v>10556</v>
      </c>
      <c r="D1045" s="39" t="s">
        <v>10556</v>
      </c>
      <c r="E1045" s="496">
        <f>VLOOKUP(F1045,[13]abbr_btch2lot2!A:B,2,FALSE)</f>
        <v>844</v>
      </c>
      <c r="F1045" s="39" t="s">
        <v>10557</v>
      </c>
      <c r="G1045" s="76" t="s">
        <v>2215</v>
      </c>
      <c r="H1045" s="76" t="s">
        <v>2455</v>
      </c>
      <c r="I1045" s="76">
        <v>7</v>
      </c>
      <c r="J1045" s="39"/>
      <c r="K1045" s="76" t="s">
        <v>2195</v>
      </c>
      <c r="L1045" s="76">
        <v>676</v>
      </c>
      <c r="M1045" s="45" t="s">
        <v>8745</v>
      </c>
      <c r="N1045" s="76" t="s">
        <v>10558</v>
      </c>
    </row>
    <row r="1046" spans="1:14" hidden="1">
      <c r="A1046" s="45" t="s">
        <v>8744</v>
      </c>
      <c r="B1046" s="76"/>
      <c r="C1046" s="496" t="s">
        <v>10559</v>
      </c>
      <c r="D1046" s="39" t="s">
        <v>10559</v>
      </c>
      <c r="E1046" s="496">
        <f>VLOOKUP(F1046,[13]abbr_btch2lot2!A:B,2,FALSE)</f>
        <v>845</v>
      </c>
      <c r="F1046" s="39" t="s">
        <v>10560</v>
      </c>
      <c r="G1046" s="76" t="s">
        <v>2215</v>
      </c>
      <c r="H1046" s="76" t="s">
        <v>2231</v>
      </c>
      <c r="I1046" s="76" t="s">
        <v>2439</v>
      </c>
      <c r="J1046" s="39"/>
      <c r="K1046" s="76" t="s">
        <v>2195</v>
      </c>
      <c r="L1046" s="76">
        <v>677</v>
      </c>
      <c r="M1046" s="45" t="s">
        <v>8745</v>
      </c>
      <c r="N1046" s="76" t="s">
        <v>10561</v>
      </c>
    </row>
    <row r="1047" spans="1:14" hidden="1">
      <c r="A1047" s="45" t="s">
        <v>8744</v>
      </c>
      <c r="B1047" s="76"/>
      <c r="C1047" s="496" t="s">
        <v>10562</v>
      </c>
      <c r="D1047" s="39" t="s">
        <v>10562</v>
      </c>
      <c r="E1047" s="496">
        <f>VLOOKUP(F1047,[13]abbr_btch2lot2!A:B,2,FALSE)</f>
        <v>846</v>
      </c>
      <c r="F1047" s="39" t="s">
        <v>10563</v>
      </c>
      <c r="G1047" s="76" t="s">
        <v>2215</v>
      </c>
      <c r="H1047" s="76" t="s">
        <v>2231</v>
      </c>
      <c r="I1047" s="76" t="s">
        <v>2439</v>
      </c>
      <c r="J1047" s="39"/>
      <c r="K1047" s="76" t="s">
        <v>2195</v>
      </c>
      <c r="L1047" s="76">
        <v>678</v>
      </c>
      <c r="M1047" s="45" t="s">
        <v>8745</v>
      </c>
      <c r="N1047" s="76" t="s">
        <v>10564</v>
      </c>
    </row>
    <row r="1048" spans="1:14" hidden="1">
      <c r="A1048" s="45" t="s">
        <v>8744</v>
      </c>
      <c r="B1048" s="76"/>
      <c r="C1048" s="496" t="s">
        <v>10565</v>
      </c>
      <c r="D1048" s="39" t="s">
        <v>10565</v>
      </c>
      <c r="E1048" s="496">
        <f>VLOOKUP(F1048,[13]abbr_btch2lot2!A:B,2,FALSE)</f>
        <v>847</v>
      </c>
      <c r="F1048" s="39" t="s">
        <v>10566</v>
      </c>
      <c r="G1048" s="76" t="s">
        <v>2215</v>
      </c>
      <c r="H1048" s="76" t="s">
        <v>2231</v>
      </c>
      <c r="I1048" s="76" t="s">
        <v>4482</v>
      </c>
      <c r="J1048" s="39"/>
      <c r="K1048" s="76" t="s">
        <v>2195</v>
      </c>
      <c r="L1048" s="76">
        <v>679</v>
      </c>
      <c r="M1048" s="45" t="s">
        <v>8745</v>
      </c>
      <c r="N1048" s="76" t="s">
        <v>10567</v>
      </c>
    </row>
    <row r="1049" spans="1:14" ht="29.1" hidden="1">
      <c r="A1049" s="45" t="s">
        <v>8744</v>
      </c>
      <c r="B1049" s="76"/>
      <c r="C1049" s="496" t="s">
        <v>10568</v>
      </c>
      <c r="D1049" s="39" t="s">
        <v>10568</v>
      </c>
      <c r="E1049" s="496">
        <f>VLOOKUP(F1049,[13]abbr_btch2lot2!A:B,2,FALSE)</f>
        <v>848</v>
      </c>
      <c r="F1049" s="40" t="s">
        <v>10569</v>
      </c>
      <c r="G1049" s="76" t="s">
        <v>2215</v>
      </c>
      <c r="H1049" s="76" t="s">
        <v>2231</v>
      </c>
      <c r="I1049" s="76" t="s">
        <v>9140</v>
      </c>
      <c r="J1049" s="39"/>
      <c r="K1049" s="76" t="s">
        <v>2195</v>
      </c>
      <c r="L1049" s="76">
        <v>680</v>
      </c>
      <c r="M1049" s="45" t="s">
        <v>8745</v>
      </c>
      <c r="N1049" s="76" t="s">
        <v>10570</v>
      </c>
    </row>
    <row r="1050" spans="1:14" hidden="1">
      <c r="A1050" s="45" t="s">
        <v>8744</v>
      </c>
      <c r="B1050" s="76"/>
      <c r="C1050" s="496"/>
      <c r="D1050" s="39"/>
      <c r="E1050" s="496">
        <f>VLOOKUP(F1050,[13]abbr_btch2lot2!A:B,2,FALSE)</f>
        <v>849</v>
      </c>
      <c r="F1050" s="39" t="s">
        <v>10571</v>
      </c>
      <c r="G1050" s="76" t="s">
        <v>2215</v>
      </c>
      <c r="H1050" s="76" t="s">
        <v>2455</v>
      </c>
      <c r="I1050" s="76">
        <v>8</v>
      </c>
      <c r="J1050" s="39"/>
      <c r="K1050" s="76" t="s">
        <v>2195</v>
      </c>
      <c r="L1050" s="76">
        <v>681</v>
      </c>
      <c r="M1050" s="45" t="s">
        <v>8745</v>
      </c>
      <c r="N1050" s="76" t="s">
        <v>10572</v>
      </c>
    </row>
    <row r="1051" spans="1:14" hidden="1">
      <c r="A1051" s="45" t="s">
        <v>8744</v>
      </c>
      <c r="B1051" s="76"/>
      <c r="C1051" s="496"/>
      <c r="D1051" s="39"/>
      <c r="E1051" s="496">
        <f>VLOOKUP(F1051,[13]abbr_btch2lot2!A:B,2,FALSE)</f>
        <v>850</v>
      </c>
      <c r="F1051" s="39" t="s">
        <v>10573</v>
      </c>
      <c r="G1051" s="76" t="s">
        <v>2215</v>
      </c>
      <c r="H1051" s="76" t="s">
        <v>2231</v>
      </c>
      <c r="I1051" s="76" t="s">
        <v>2439</v>
      </c>
      <c r="J1051" s="39"/>
      <c r="K1051" s="76" t="s">
        <v>2195</v>
      </c>
      <c r="L1051" s="76">
        <v>682</v>
      </c>
      <c r="M1051" s="45" t="s">
        <v>8745</v>
      </c>
      <c r="N1051" s="76" t="s">
        <v>10574</v>
      </c>
    </row>
    <row r="1052" spans="1:14" hidden="1">
      <c r="A1052" s="45" t="s">
        <v>8744</v>
      </c>
      <c r="B1052" s="76"/>
      <c r="C1052" s="496"/>
      <c r="D1052" s="39"/>
      <c r="E1052" s="496">
        <f>VLOOKUP(F1052,[13]abbr_btch2lot2!A:B,2,FALSE)</f>
        <v>851</v>
      </c>
      <c r="F1052" s="39" t="s">
        <v>10575</v>
      </c>
      <c r="G1052" s="76" t="s">
        <v>2215</v>
      </c>
      <c r="H1052" s="76" t="s">
        <v>2455</v>
      </c>
      <c r="I1052" s="76">
        <v>8</v>
      </c>
      <c r="J1052" s="39"/>
      <c r="K1052" s="76" t="s">
        <v>2195</v>
      </c>
      <c r="L1052" s="76">
        <v>683</v>
      </c>
      <c r="M1052" s="45" t="s">
        <v>8745</v>
      </c>
      <c r="N1052" s="76" t="s">
        <v>10576</v>
      </c>
    </row>
    <row r="1053" spans="1:14" hidden="1">
      <c r="A1053" s="45" t="s">
        <v>8744</v>
      </c>
      <c r="B1053" s="76"/>
      <c r="C1053" s="496"/>
      <c r="D1053" s="39"/>
      <c r="E1053" s="496">
        <f>VLOOKUP(F1053,[13]abbr_btch2lot2!A:B,2,FALSE)</f>
        <v>852</v>
      </c>
      <c r="F1053" s="39" t="s">
        <v>10577</v>
      </c>
      <c r="G1053" s="76" t="s">
        <v>2215</v>
      </c>
      <c r="H1053" s="76" t="s">
        <v>2231</v>
      </c>
      <c r="I1053" s="76" t="s">
        <v>2439</v>
      </c>
      <c r="J1053" s="39"/>
      <c r="K1053" s="76" t="s">
        <v>2195</v>
      </c>
      <c r="L1053" s="76">
        <v>684</v>
      </c>
      <c r="M1053" s="45" t="s">
        <v>8745</v>
      </c>
      <c r="N1053" s="76" t="s">
        <v>10578</v>
      </c>
    </row>
    <row r="1054" spans="1:14" hidden="1">
      <c r="A1054" s="45" t="s">
        <v>8744</v>
      </c>
      <c r="B1054" s="76"/>
      <c r="C1054" s="496"/>
      <c r="D1054" s="39"/>
      <c r="E1054" s="496">
        <f>VLOOKUP(F1054,[13]abbr_btch2lot2!A:B,2,FALSE)</f>
        <v>853</v>
      </c>
      <c r="F1054" s="39" t="s">
        <v>10579</v>
      </c>
      <c r="G1054" s="76" t="s">
        <v>2215</v>
      </c>
      <c r="H1054" s="76" t="s">
        <v>2455</v>
      </c>
      <c r="I1054" s="76">
        <v>8</v>
      </c>
      <c r="J1054" s="39"/>
      <c r="K1054" s="76" t="s">
        <v>2195</v>
      </c>
      <c r="L1054" s="76">
        <v>685</v>
      </c>
      <c r="M1054" s="45" t="s">
        <v>8745</v>
      </c>
      <c r="N1054" s="76" t="s">
        <v>10580</v>
      </c>
    </row>
    <row r="1055" spans="1:14" hidden="1">
      <c r="A1055" s="45" t="s">
        <v>8744</v>
      </c>
      <c r="B1055" s="76"/>
      <c r="C1055" s="496"/>
      <c r="D1055" s="39"/>
      <c r="E1055" s="496">
        <f>VLOOKUP(F1055,[13]abbr_btch2lot2!A:B,2,FALSE)</f>
        <v>854</v>
      </c>
      <c r="F1055" s="39" t="s">
        <v>10581</v>
      </c>
      <c r="G1055" s="76" t="s">
        <v>2215</v>
      </c>
      <c r="H1055" s="76" t="s">
        <v>2231</v>
      </c>
      <c r="I1055" s="76" t="s">
        <v>2439</v>
      </c>
      <c r="J1055" s="39"/>
      <c r="K1055" s="76" t="s">
        <v>2195</v>
      </c>
      <c r="L1055" s="76">
        <v>686</v>
      </c>
      <c r="M1055" s="45" t="s">
        <v>8745</v>
      </c>
      <c r="N1055" s="76" t="s">
        <v>10582</v>
      </c>
    </row>
    <row r="1056" spans="1:14" hidden="1">
      <c r="A1056" s="45" t="s">
        <v>8744</v>
      </c>
      <c r="B1056" s="76"/>
      <c r="C1056" s="496"/>
      <c r="D1056" s="39"/>
      <c r="E1056" s="496">
        <f>VLOOKUP(F1056,[13]abbr_btch2lot2!A:B,2,FALSE)</f>
        <v>855</v>
      </c>
      <c r="F1056" s="39" t="s">
        <v>10583</v>
      </c>
      <c r="G1056" s="76" t="s">
        <v>2215</v>
      </c>
      <c r="H1056" s="76" t="s">
        <v>2455</v>
      </c>
      <c r="I1056" s="76">
        <v>8</v>
      </c>
      <c r="J1056" s="39"/>
      <c r="K1056" s="76" t="s">
        <v>2195</v>
      </c>
      <c r="L1056" s="76">
        <v>687</v>
      </c>
      <c r="M1056" s="45" t="s">
        <v>8745</v>
      </c>
      <c r="N1056" s="76" t="s">
        <v>10584</v>
      </c>
    </row>
    <row r="1057" spans="1:14" hidden="1">
      <c r="A1057" s="45" t="s">
        <v>8744</v>
      </c>
      <c r="B1057" s="76"/>
      <c r="C1057" s="496"/>
      <c r="D1057" s="39"/>
      <c r="E1057" s="496">
        <f>VLOOKUP(F1057,[13]abbr_btch2lot2!A:B,2,FALSE)</f>
        <v>856</v>
      </c>
      <c r="F1057" s="39" t="s">
        <v>10585</v>
      </c>
      <c r="G1057" s="76" t="s">
        <v>2215</v>
      </c>
      <c r="H1057" s="76" t="s">
        <v>2231</v>
      </c>
      <c r="I1057" s="76" t="s">
        <v>2439</v>
      </c>
      <c r="J1057" s="39"/>
      <c r="K1057" s="76" t="s">
        <v>2195</v>
      </c>
      <c r="L1057" s="76">
        <v>688</v>
      </c>
      <c r="M1057" s="45" t="s">
        <v>8745</v>
      </c>
      <c r="N1057" s="76" t="s">
        <v>10586</v>
      </c>
    </row>
    <row r="1058" spans="1:14" hidden="1">
      <c r="A1058" s="45" t="s">
        <v>8744</v>
      </c>
      <c r="B1058" s="76"/>
      <c r="C1058" s="496" t="s">
        <v>10587</v>
      </c>
      <c r="D1058" s="39" t="s">
        <v>10587</v>
      </c>
      <c r="E1058" s="496">
        <f>VLOOKUP(F1058,[13]abbr_btch2lot2!A:B,2,FALSE)</f>
        <v>857</v>
      </c>
      <c r="F1058" s="39" t="s">
        <v>10588</v>
      </c>
      <c r="G1058" s="76" t="s">
        <v>2215</v>
      </c>
      <c r="H1058" s="76" t="s">
        <v>2455</v>
      </c>
      <c r="I1058" s="76">
        <v>8</v>
      </c>
      <c r="J1058" s="39"/>
      <c r="K1058" s="76" t="s">
        <v>2195</v>
      </c>
      <c r="L1058" s="76">
        <v>689</v>
      </c>
      <c r="M1058" s="45" t="s">
        <v>8745</v>
      </c>
      <c r="N1058" s="76" t="s">
        <v>10589</v>
      </c>
    </row>
    <row r="1059" spans="1:14" hidden="1">
      <c r="A1059" s="45" t="s">
        <v>8744</v>
      </c>
      <c r="B1059" s="76"/>
      <c r="C1059" s="496" t="s">
        <v>10590</v>
      </c>
      <c r="D1059" s="39" t="s">
        <v>10590</v>
      </c>
      <c r="E1059" s="496">
        <f>VLOOKUP(F1059,[13]abbr_btch2lot2!A:B,2,FALSE)</f>
        <v>858</v>
      </c>
      <c r="F1059" s="39" t="s">
        <v>10591</v>
      </c>
      <c r="G1059" s="76" t="s">
        <v>2215</v>
      </c>
      <c r="H1059" s="76" t="s">
        <v>2231</v>
      </c>
      <c r="I1059" s="76" t="s">
        <v>2439</v>
      </c>
      <c r="J1059" s="39"/>
      <c r="K1059" s="76" t="s">
        <v>2195</v>
      </c>
      <c r="L1059" s="76">
        <v>690</v>
      </c>
      <c r="M1059" s="45" t="s">
        <v>8745</v>
      </c>
      <c r="N1059" s="76" t="s">
        <v>10592</v>
      </c>
    </row>
    <row r="1060" spans="1:14" hidden="1">
      <c r="A1060" s="45" t="s">
        <v>8744</v>
      </c>
      <c r="B1060" s="76"/>
      <c r="C1060" s="496" t="s">
        <v>10593</v>
      </c>
      <c r="D1060" s="39" t="s">
        <v>10593</v>
      </c>
      <c r="E1060" s="496">
        <f>VLOOKUP(F1060,[13]abbr_btch2lot2!A:B,2,FALSE)</f>
        <v>859</v>
      </c>
      <c r="F1060" s="39" t="s">
        <v>10594</v>
      </c>
      <c r="G1060" s="76" t="s">
        <v>2215</v>
      </c>
      <c r="H1060" s="76" t="s">
        <v>2455</v>
      </c>
      <c r="I1060" s="76">
        <v>8</v>
      </c>
      <c r="J1060" s="39"/>
      <c r="K1060" s="76" t="s">
        <v>2195</v>
      </c>
      <c r="L1060" s="76">
        <v>691</v>
      </c>
      <c r="M1060" s="45" t="s">
        <v>8745</v>
      </c>
      <c r="N1060" s="76" t="s">
        <v>10595</v>
      </c>
    </row>
    <row r="1061" spans="1:14" hidden="1">
      <c r="A1061" s="45" t="s">
        <v>8744</v>
      </c>
      <c r="B1061" s="76"/>
      <c r="C1061" s="496" t="s">
        <v>10596</v>
      </c>
      <c r="D1061" s="39" t="s">
        <v>10596</v>
      </c>
      <c r="E1061" s="496">
        <f>VLOOKUP(F1061,[13]abbr_btch2lot2!A:B,2,FALSE)</f>
        <v>860</v>
      </c>
      <c r="F1061" s="39" t="s">
        <v>10597</v>
      </c>
      <c r="G1061" s="76" t="s">
        <v>2215</v>
      </c>
      <c r="H1061" s="76" t="s">
        <v>2231</v>
      </c>
      <c r="I1061" s="76" t="s">
        <v>2439</v>
      </c>
      <c r="J1061" s="39"/>
      <c r="K1061" s="76" t="s">
        <v>2195</v>
      </c>
      <c r="L1061" s="76">
        <v>692</v>
      </c>
      <c r="M1061" s="45" t="s">
        <v>8745</v>
      </c>
      <c r="N1061" s="76" t="s">
        <v>10598</v>
      </c>
    </row>
    <row r="1062" spans="1:14" hidden="1">
      <c r="A1062" s="45" t="s">
        <v>8744</v>
      </c>
      <c r="B1062" s="76"/>
      <c r="C1062" s="496" t="s">
        <v>10599</v>
      </c>
      <c r="D1062" s="39" t="s">
        <v>10599</v>
      </c>
      <c r="E1062" s="496">
        <f>VLOOKUP(F1062,[13]abbr_btch2lot2!A:B,2,FALSE)</f>
        <v>861</v>
      </c>
      <c r="F1062" s="39" t="s">
        <v>10600</v>
      </c>
      <c r="G1062" s="76" t="s">
        <v>2215</v>
      </c>
      <c r="H1062" s="76" t="s">
        <v>2231</v>
      </c>
      <c r="I1062" s="76" t="s">
        <v>2439</v>
      </c>
      <c r="J1062" s="39"/>
      <c r="K1062" s="76" t="s">
        <v>2195</v>
      </c>
      <c r="L1062" s="76">
        <v>693</v>
      </c>
      <c r="M1062" s="45" t="s">
        <v>8745</v>
      </c>
      <c r="N1062" s="76" t="s">
        <v>10601</v>
      </c>
    </row>
    <row r="1063" spans="1:14" hidden="1">
      <c r="A1063" s="45" t="s">
        <v>8744</v>
      </c>
      <c r="B1063" s="76"/>
      <c r="C1063" s="496" t="s">
        <v>10602</v>
      </c>
      <c r="D1063" s="39" t="s">
        <v>10602</v>
      </c>
      <c r="E1063" s="496">
        <f>VLOOKUP(F1063,[13]abbr_btch2lot2!A:B,2,FALSE)</f>
        <v>862</v>
      </c>
      <c r="F1063" s="39" t="s">
        <v>10603</v>
      </c>
      <c r="G1063" s="76" t="s">
        <v>2215</v>
      </c>
      <c r="H1063" s="76" t="s">
        <v>2231</v>
      </c>
      <c r="I1063" s="76" t="s">
        <v>4482</v>
      </c>
      <c r="J1063" s="39"/>
      <c r="K1063" s="76" t="s">
        <v>2195</v>
      </c>
      <c r="L1063" s="76">
        <v>694</v>
      </c>
      <c r="M1063" s="45" t="s">
        <v>8745</v>
      </c>
      <c r="N1063" s="76" t="s">
        <v>10604</v>
      </c>
    </row>
    <row r="1064" spans="1:14" ht="29.1" hidden="1">
      <c r="A1064" s="45" t="s">
        <v>8744</v>
      </c>
      <c r="B1064" s="76"/>
      <c r="C1064" s="496" t="s">
        <v>10605</v>
      </c>
      <c r="D1064" s="39" t="s">
        <v>10605</v>
      </c>
      <c r="E1064" s="496">
        <f>VLOOKUP(F1064,[13]abbr_btch2lot2!A:B,2,FALSE)</f>
        <v>863</v>
      </c>
      <c r="F1064" s="40" t="s">
        <v>10606</v>
      </c>
      <c r="G1064" s="76" t="s">
        <v>2215</v>
      </c>
      <c r="H1064" s="76" t="s">
        <v>2231</v>
      </c>
      <c r="I1064" s="76">
        <v>7</v>
      </c>
      <c r="J1064" s="39"/>
      <c r="K1064" s="76" t="s">
        <v>2195</v>
      </c>
      <c r="L1064" s="76">
        <v>695</v>
      </c>
      <c r="M1064" s="45" t="s">
        <v>8745</v>
      </c>
      <c r="N1064" s="76" t="s">
        <v>10607</v>
      </c>
    </row>
    <row r="1065" spans="1:14" hidden="1">
      <c r="A1065" s="45" t="s">
        <v>8744</v>
      </c>
      <c r="B1065" s="76"/>
      <c r="C1065" s="496"/>
      <c r="D1065" s="39"/>
      <c r="E1065" s="496">
        <f>VLOOKUP(F1065,[13]abbr_btch2lot2!A:B,2,FALSE)</f>
        <v>864</v>
      </c>
      <c r="F1065" s="39" t="s">
        <v>10608</v>
      </c>
      <c r="G1065" s="76" t="s">
        <v>2215</v>
      </c>
      <c r="H1065" s="76" t="s">
        <v>2455</v>
      </c>
      <c r="I1065" s="76">
        <v>8</v>
      </c>
      <c r="J1065" s="39"/>
      <c r="K1065" s="76" t="s">
        <v>2195</v>
      </c>
      <c r="L1065" s="76">
        <v>696</v>
      </c>
      <c r="M1065" s="45" t="s">
        <v>8745</v>
      </c>
      <c r="N1065" s="76" t="s">
        <v>10609</v>
      </c>
    </row>
    <row r="1066" spans="1:14" hidden="1">
      <c r="A1066" s="45" t="s">
        <v>8744</v>
      </c>
      <c r="B1066" s="76"/>
      <c r="C1066" s="496"/>
      <c r="D1066" s="39"/>
      <c r="E1066" s="496">
        <f>VLOOKUP(F1066,[13]abbr_btch2lot2!A:B,2,FALSE)</f>
        <v>865</v>
      </c>
      <c r="F1066" s="39" t="s">
        <v>10610</v>
      </c>
      <c r="G1066" s="76" t="s">
        <v>2215</v>
      </c>
      <c r="H1066" s="76" t="s">
        <v>2231</v>
      </c>
      <c r="I1066" s="76" t="s">
        <v>2439</v>
      </c>
      <c r="J1066" s="39"/>
      <c r="K1066" s="76" t="s">
        <v>2195</v>
      </c>
      <c r="L1066" s="76">
        <v>697</v>
      </c>
      <c r="M1066" s="45" t="s">
        <v>8745</v>
      </c>
      <c r="N1066" s="76" t="s">
        <v>10611</v>
      </c>
    </row>
    <row r="1067" spans="1:14" hidden="1">
      <c r="A1067" s="45" t="s">
        <v>8744</v>
      </c>
      <c r="B1067" s="76"/>
      <c r="C1067" s="496"/>
      <c r="D1067" s="39"/>
      <c r="E1067" s="496">
        <f>VLOOKUP(F1067,[13]abbr_btch2lot2!A:B,2,FALSE)</f>
        <v>866</v>
      </c>
      <c r="F1067" s="39" t="s">
        <v>10612</v>
      </c>
      <c r="G1067" s="76" t="s">
        <v>2215</v>
      </c>
      <c r="H1067" s="76" t="s">
        <v>2455</v>
      </c>
      <c r="I1067" s="76">
        <v>8</v>
      </c>
      <c r="J1067" s="39"/>
      <c r="K1067" s="76" t="s">
        <v>2195</v>
      </c>
      <c r="L1067" s="76">
        <v>698</v>
      </c>
      <c r="M1067" s="45" t="s">
        <v>8745</v>
      </c>
      <c r="N1067" s="76" t="s">
        <v>10613</v>
      </c>
    </row>
    <row r="1068" spans="1:14" hidden="1">
      <c r="A1068" s="45" t="s">
        <v>8744</v>
      </c>
      <c r="B1068" s="76"/>
      <c r="C1068" s="496"/>
      <c r="D1068" s="39"/>
      <c r="E1068" s="496">
        <f>VLOOKUP(F1068,[13]abbr_btch2lot2!A:B,2,FALSE)</f>
        <v>867</v>
      </c>
      <c r="F1068" s="39" t="s">
        <v>10614</v>
      </c>
      <c r="G1068" s="76" t="s">
        <v>2215</v>
      </c>
      <c r="H1068" s="76" t="s">
        <v>2231</v>
      </c>
      <c r="I1068" s="76" t="s">
        <v>2439</v>
      </c>
      <c r="J1068" s="39"/>
      <c r="K1068" s="76" t="s">
        <v>2195</v>
      </c>
      <c r="L1068" s="76">
        <v>699</v>
      </c>
      <c r="M1068" s="45" t="s">
        <v>8745</v>
      </c>
      <c r="N1068" s="76" t="s">
        <v>10615</v>
      </c>
    </row>
    <row r="1069" spans="1:14" hidden="1">
      <c r="A1069" s="45" t="s">
        <v>8744</v>
      </c>
      <c r="B1069" s="76"/>
      <c r="C1069" s="496"/>
      <c r="D1069" s="39"/>
      <c r="E1069" s="496">
        <f>VLOOKUP(F1069,[13]abbr_btch2lot2!A:B,2,FALSE)</f>
        <v>868</v>
      </c>
      <c r="F1069" s="39" t="s">
        <v>10616</v>
      </c>
      <c r="G1069" s="76" t="s">
        <v>2215</v>
      </c>
      <c r="H1069" s="76" t="s">
        <v>2455</v>
      </c>
      <c r="I1069" s="76">
        <v>8</v>
      </c>
      <c r="J1069" s="39"/>
      <c r="K1069" s="76" t="s">
        <v>2195</v>
      </c>
      <c r="L1069" s="76">
        <v>700</v>
      </c>
      <c r="M1069" s="45" t="s">
        <v>8745</v>
      </c>
      <c r="N1069" s="76" t="s">
        <v>10617</v>
      </c>
    </row>
    <row r="1070" spans="1:14" hidden="1">
      <c r="A1070" s="45" t="s">
        <v>8744</v>
      </c>
      <c r="B1070" s="76"/>
      <c r="C1070" s="496"/>
      <c r="D1070" s="39"/>
      <c r="E1070" s="496">
        <f>VLOOKUP(F1070,[13]abbr_btch2lot2!A:B,2,FALSE)</f>
        <v>869</v>
      </c>
      <c r="F1070" s="39" t="s">
        <v>10618</v>
      </c>
      <c r="G1070" s="76" t="s">
        <v>2215</v>
      </c>
      <c r="H1070" s="76" t="s">
        <v>2231</v>
      </c>
      <c r="I1070" s="76" t="s">
        <v>2439</v>
      </c>
      <c r="J1070" s="39"/>
      <c r="K1070" s="76" t="s">
        <v>2195</v>
      </c>
      <c r="L1070" s="76">
        <v>701</v>
      </c>
      <c r="M1070" s="45" t="s">
        <v>8745</v>
      </c>
      <c r="N1070" s="76" t="s">
        <v>10619</v>
      </c>
    </row>
    <row r="1071" spans="1:14" hidden="1">
      <c r="A1071" s="45" t="s">
        <v>8744</v>
      </c>
      <c r="B1071" s="76"/>
      <c r="C1071" s="496"/>
      <c r="D1071" s="39"/>
      <c r="E1071" s="496">
        <f>VLOOKUP(F1071,[13]abbr_btch2lot2!A:B,2,FALSE)</f>
        <v>870</v>
      </c>
      <c r="F1071" s="39" t="s">
        <v>10620</v>
      </c>
      <c r="G1071" s="76" t="s">
        <v>2215</v>
      </c>
      <c r="H1071" s="76" t="s">
        <v>2455</v>
      </c>
      <c r="I1071" s="76">
        <v>8</v>
      </c>
      <c r="J1071" s="39"/>
      <c r="K1071" s="76" t="s">
        <v>2195</v>
      </c>
      <c r="L1071" s="76">
        <v>702</v>
      </c>
      <c r="M1071" s="45" t="s">
        <v>8745</v>
      </c>
      <c r="N1071" s="76" t="s">
        <v>10621</v>
      </c>
    </row>
    <row r="1072" spans="1:14" hidden="1">
      <c r="A1072" s="45" t="s">
        <v>8744</v>
      </c>
      <c r="B1072" s="76"/>
      <c r="C1072" s="496"/>
      <c r="D1072" s="39"/>
      <c r="E1072" s="496">
        <f>VLOOKUP(F1072,[13]abbr_btch2lot2!A:B,2,FALSE)</f>
        <v>871</v>
      </c>
      <c r="F1072" s="39" t="s">
        <v>10622</v>
      </c>
      <c r="G1072" s="76" t="s">
        <v>2215</v>
      </c>
      <c r="H1072" s="76" t="s">
        <v>2231</v>
      </c>
      <c r="I1072" s="76" t="s">
        <v>2439</v>
      </c>
      <c r="J1072" s="39"/>
      <c r="K1072" s="76" t="s">
        <v>2195</v>
      </c>
      <c r="L1072" s="76">
        <v>703</v>
      </c>
      <c r="M1072" s="45" t="s">
        <v>8745</v>
      </c>
      <c r="N1072" s="76" t="s">
        <v>10623</v>
      </c>
    </row>
    <row r="1073" spans="1:14" hidden="1">
      <c r="A1073" s="45" t="s">
        <v>8744</v>
      </c>
      <c r="B1073" s="76"/>
      <c r="C1073" s="496" t="s">
        <v>10624</v>
      </c>
      <c r="D1073" s="39" t="s">
        <v>10624</v>
      </c>
      <c r="E1073" s="496">
        <f>VLOOKUP(F1073,[13]abbr_btch2lot2!A:B,2,FALSE)</f>
        <v>872</v>
      </c>
      <c r="F1073" s="39" t="s">
        <v>10625</v>
      </c>
      <c r="G1073" s="76" t="s">
        <v>2215</v>
      </c>
      <c r="H1073" s="76" t="s">
        <v>2455</v>
      </c>
      <c r="I1073" s="76">
        <v>8</v>
      </c>
      <c r="J1073" s="39"/>
      <c r="K1073" s="76" t="s">
        <v>2195</v>
      </c>
      <c r="L1073" s="76">
        <v>704</v>
      </c>
      <c r="M1073" s="45" t="s">
        <v>8745</v>
      </c>
      <c r="N1073" s="76" t="s">
        <v>10626</v>
      </c>
    </row>
    <row r="1074" spans="1:14" hidden="1">
      <c r="A1074" s="45" t="s">
        <v>8744</v>
      </c>
      <c r="B1074" s="76"/>
      <c r="C1074" s="496" t="s">
        <v>10627</v>
      </c>
      <c r="D1074" s="39" t="s">
        <v>10627</v>
      </c>
      <c r="E1074" s="496">
        <f>VLOOKUP(F1074,[13]abbr_btch2lot2!A:B,2,FALSE)</f>
        <v>873</v>
      </c>
      <c r="F1074" s="39" t="s">
        <v>10628</v>
      </c>
      <c r="G1074" s="76" t="s">
        <v>2215</v>
      </c>
      <c r="H1074" s="76" t="s">
        <v>2231</v>
      </c>
      <c r="I1074" s="76" t="s">
        <v>2439</v>
      </c>
      <c r="J1074" s="39"/>
      <c r="K1074" s="76" t="s">
        <v>2195</v>
      </c>
      <c r="L1074" s="76">
        <v>705</v>
      </c>
      <c r="M1074" s="45" t="s">
        <v>8745</v>
      </c>
      <c r="N1074" s="76" t="s">
        <v>10629</v>
      </c>
    </row>
    <row r="1075" spans="1:14" hidden="1">
      <c r="A1075" s="45" t="s">
        <v>8744</v>
      </c>
      <c r="B1075" s="76"/>
      <c r="C1075" s="496" t="s">
        <v>10630</v>
      </c>
      <c r="D1075" s="39" t="s">
        <v>10630</v>
      </c>
      <c r="E1075" s="496">
        <f>VLOOKUP(F1075,[13]abbr_btch2lot2!A:B,2,FALSE)</f>
        <v>874</v>
      </c>
      <c r="F1075" s="39" t="s">
        <v>10631</v>
      </c>
      <c r="G1075" s="76" t="s">
        <v>2215</v>
      </c>
      <c r="H1075" s="76" t="s">
        <v>2455</v>
      </c>
      <c r="I1075" s="76">
        <v>8</v>
      </c>
      <c r="J1075" s="39"/>
      <c r="K1075" s="76" t="s">
        <v>2195</v>
      </c>
      <c r="L1075" s="76">
        <v>706</v>
      </c>
      <c r="M1075" s="45" t="s">
        <v>8745</v>
      </c>
      <c r="N1075" s="76" t="s">
        <v>10632</v>
      </c>
    </row>
    <row r="1076" spans="1:14" hidden="1">
      <c r="A1076" s="45" t="s">
        <v>8744</v>
      </c>
      <c r="B1076" s="76"/>
      <c r="C1076" s="496" t="s">
        <v>10633</v>
      </c>
      <c r="D1076" s="39" t="s">
        <v>10633</v>
      </c>
      <c r="E1076" s="496">
        <f>VLOOKUP(F1076,[13]abbr_btch2lot2!A:B,2,FALSE)</f>
        <v>875</v>
      </c>
      <c r="F1076" s="39" t="s">
        <v>10634</v>
      </c>
      <c r="G1076" s="76" t="s">
        <v>2215</v>
      </c>
      <c r="H1076" s="76" t="s">
        <v>2231</v>
      </c>
      <c r="I1076" s="76" t="s">
        <v>2439</v>
      </c>
      <c r="J1076" s="39"/>
      <c r="K1076" s="76" t="s">
        <v>2195</v>
      </c>
      <c r="L1076" s="76">
        <v>707</v>
      </c>
      <c r="M1076" s="45" t="s">
        <v>8745</v>
      </c>
      <c r="N1076" s="76" t="s">
        <v>10635</v>
      </c>
    </row>
    <row r="1077" spans="1:14" hidden="1">
      <c r="A1077" s="45" t="s">
        <v>8744</v>
      </c>
      <c r="B1077" s="76"/>
      <c r="C1077" s="496" t="s">
        <v>10636</v>
      </c>
      <c r="D1077" s="39" t="s">
        <v>10636</v>
      </c>
      <c r="E1077" s="496">
        <f>VLOOKUP(F1077,[13]abbr_btch2lot2!A:B,2,FALSE)</f>
        <v>876</v>
      </c>
      <c r="F1077" s="39" t="s">
        <v>10637</v>
      </c>
      <c r="G1077" s="76" t="s">
        <v>2215</v>
      </c>
      <c r="H1077" s="76" t="s">
        <v>2231</v>
      </c>
      <c r="I1077" s="76" t="s">
        <v>2439</v>
      </c>
      <c r="J1077" s="39"/>
      <c r="K1077" s="76" t="s">
        <v>2195</v>
      </c>
      <c r="L1077" s="76">
        <v>708</v>
      </c>
      <c r="M1077" s="45" t="s">
        <v>8745</v>
      </c>
      <c r="N1077" s="76" t="s">
        <v>10638</v>
      </c>
    </row>
    <row r="1078" spans="1:14" hidden="1">
      <c r="A1078" s="45" t="s">
        <v>8744</v>
      </c>
      <c r="B1078" s="76"/>
      <c r="C1078" s="496" t="s">
        <v>10639</v>
      </c>
      <c r="D1078" s="39" t="s">
        <v>10639</v>
      </c>
      <c r="E1078" s="496">
        <f>VLOOKUP(F1078,[13]abbr_btch2lot2!A:B,2,FALSE)</f>
        <v>877</v>
      </c>
      <c r="F1078" s="39" t="s">
        <v>10640</v>
      </c>
      <c r="G1078" s="76" t="s">
        <v>2215</v>
      </c>
      <c r="H1078" s="76" t="s">
        <v>2231</v>
      </c>
      <c r="I1078" s="76" t="s">
        <v>4482</v>
      </c>
      <c r="J1078" s="39"/>
      <c r="K1078" s="76" t="s">
        <v>2195</v>
      </c>
      <c r="L1078" s="76">
        <v>709</v>
      </c>
      <c r="M1078" s="45" t="s">
        <v>8745</v>
      </c>
      <c r="N1078" s="76" t="s">
        <v>10641</v>
      </c>
    </row>
    <row r="1079" spans="1:14" ht="29.1" hidden="1">
      <c r="A1079" s="45" t="s">
        <v>8744</v>
      </c>
      <c r="B1079" s="76"/>
      <c r="C1079" s="496" t="s">
        <v>10642</v>
      </c>
      <c r="D1079" s="39" t="s">
        <v>10642</v>
      </c>
      <c r="E1079" s="496">
        <f>VLOOKUP(F1079,[13]abbr_btch2lot2!A:B,2,FALSE)</f>
        <v>878</v>
      </c>
      <c r="F1079" s="40" t="s">
        <v>10643</v>
      </c>
      <c r="G1079" s="76" t="s">
        <v>2215</v>
      </c>
      <c r="H1079" s="76" t="s">
        <v>2231</v>
      </c>
      <c r="I1079" s="76">
        <v>7</v>
      </c>
      <c r="J1079" s="39"/>
      <c r="K1079" s="76" t="s">
        <v>2195</v>
      </c>
      <c r="L1079" s="76">
        <v>710</v>
      </c>
      <c r="M1079" s="45" t="s">
        <v>8745</v>
      </c>
      <c r="N1079" s="76" t="s">
        <v>10644</v>
      </c>
    </row>
    <row r="1080" spans="1:14" ht="29.1" hidden="1">
      <c r="A1080" s="45" t="s">
        <v>8744</v>
      </c>
      <c r="B1080" s="76"/>
      <c r="C1080" s="496"/>
      <c r="D1080" s="39"/>
      <c r="E1080" s="496">
        <f>VLOOKUP(F1080,[13]abbr_btch2lot2!A:B,2,FALSE)</f>
        <v>879</v>
      </c>
      <c r="F1080" s="40" t="s">
        <v>10645</v>
      </c>
      <c r="G1080" s="76" t="s">
        <v>2215</v>
      </c>
      <c r="H1080" s="76" t="s">
        <v>2455</v>
      </c>
      <c r="I1080" s="76">
        <v>8</v>
      </c>
      <c r="J1080" s="39"/>
      <c r="K1080" s="76" t="s">
        <v>2195</v>
      </c>
      <c r="L1080" s="76">
        <v>711</v>
      </c>
      <c r="M1080" s="45" t="s">
        <v>8745</v>
      </c>
      <c r="N1080" s="76" t="s">
        <v>10646</v>
      </c>
    </row>
    <row r="1081" spans="1:14" ht="29.1" hidden="1">
      <c r="A1081" s="45" t="s">
        <v>8744</v>
      </c>
      <c r="B1081" s="76"/>
      <c r="C1081" s="496"/>
      <c r="D1081" s="39"/>
      <c r="E1081" s="496">
        <f>VLOOKUP(F1081,[13]abbr_btch2lot2!A:B,2,FALSE)</f>
        <v>880</v>
      </c>
      <c r="F1081" s="40" t="s">
        <v>10647</v>
      </c>
      <c r="G1081" s="76" t="s">
        <v>2215</v>
      </c>
      <c r="H1081" s="76" t="s">
        <v>2231</v>
      </c>
      <c r="I1081" s="76" t="s">
        <v>2439</v>
      </c>
      <c r="J1081" s="39"/>
      <c r="K1081" s="76" t="s">
        <v>2195</v>
      </c>
      <c r="L1081" s="76">
        <v>712</v>
      </c>
      <c r="M1081" s="45" t="s">
        <v>8745</v>
      </c>
      <c r="N1081" s="76" t="s">
        <v>10648</v>
      </c>
    </row>
    <row r="1082" spans="1:14" ht="29.1" hidden="1">
      <c r="A1082" s="45" t="s">
        <v>8744</v>
      </c>
      <c r="B1082" s="76"/>
      <c r="C1082" s="496"/>
      <c r="D1082" s="39"/>
      <c r="E1082" s="496">
        <f>VLOOKUP(F1082,[13]abbr_btch2lot2!A:B,2,FALSE)</f>
        <v>881</v>
      </c>
      <c r="F1082" s="40" t="s">
        <v>10649</v>
      </c>
      <c r="G1082" s="76" t="s">
        <v>2215</v>
      </c>
      <c r="H1082" s="76" t="s">
        <v>2455</v>
      </c>
      <c r="I1082" s="76">
        <v>8</v>
      </c>
      <c r="J1082" s="39"/>
      <c r="K1082" s="76" t="s">
        <v>2195</v>
      </c>
      <c r="L1082" s="76">
        <v>713</v>
      </c>
      <c r="M1082" s="45" t="s">
        <v>8745</v>
      </c>
      <c r="N1082" s="76" t="s">
        <v>10650</v>
      </c>
    </row>
    <row r="1083" spans="1:14" ht="29.1" hidden="1">
      <c r="A1083" s="45" t="s">
        <v>8744</v>
      </c>
      <c r="B1083" s="76"/>
      <c r="C1083" s="496"/>
      <c r="D1083" s="39"/>
      <c r="E1083" s="496">
        <f>VLOOKUP(F1083,[13]abbr_btch2lot2!A:B,2,FALSE)</f>
        <v>882</v>
      </c>
      <c r="F1083" s="40" t="s">
        <v>10651</v>
      </c>
      <c r="G1083" s="76" t="s">
        <v>2215</v>
      </c>
      <c r="H1083" s="76" t="s">
        <v>2231</v>
      </c>
      <c r="I1083" s="76" t="s">
        <v>2439</v>
      </c>
      <c r="J1083" s="39"/>
      <c r="K1083" s="76" t="s">
        <v>2195</v>
      </c>
      <c r="L1083" s="76">
        <v>714</v>
      </c>
      <c r="M1083" s="45" t="s">
        <v>8745</v>
      </c>
      <c r="N1083" s="76" t="s">
        <v>10652</v>
      </c>
    </row>
    <row r="1084" spans="1:14" hidden="1">
      <c r="A1084" s="45" t="s">
        <v>8744</v>
      </c>
      <c r="B1084" s="76"/>
      <c r="C1084" s="496"/>
      <c r="D1084" s="39"/>
      <c r="E1084" s="496">
        <f>VLOOKUP(F1084,[13]abbr_btch2lot2!A:B,2,FALSE)</f>
        <v>883</v>
      </c>
      <c r="F1084" s="39" t="s">
        <v>10653</v>
      </c>
      <c r="G1084" s="76" t="s">
        <v>2215</v>
      </c>
      <c r="H1084" s="76" t="s">
        <v>2455</v>
      </c>
      <c r="I1084" s="76">
        <v>8</v>
      </c>
      <c r="J1084" s="39"/>
      <c r="K1084" s="76" t="s">
        <v>2195</v>
      </c>
      <c r="L1084" s="76">
        <v>715</v>
      </c>
      <c r="M1084" s="45" t="s">
        <v>8745</v>
      </c>
      <c r="N1084" s="76" t="s">
        <v>10654</v>
      </c>
    </row>
    <row r="1085" spans="1:14" hidden="1">
      <c r="A1085" s="45" t="s">
        <v>8744</v>
      </c>
      <c r="B1085" s="76"/>
      <c r="C1085" s="496"/>
      <c r="D1085" s="39"/>
      <c r="E1085" s="496">
        <f>VLOOKUP(F1085,[13]abbr_btch2lot2!A:B,2,FALSE)</f>
        <v>884</v>
      </c>
      <c r="F1085" s="39" t="s">
        <v>10655</v>
      </c>
      <c r="G1085" s="76" t="s">
        <v>2215</v>
      </c>
      <c r="H1085" s="76" t="s">
        <v>2231</v>
      </c>
      <c r="I1085" s="76" t="s">
        <v>2439</v>
      </c>
      <c r="J1085" s="39"/>
      <c r="K1085" s="76" t="s">
        <v>2195</v>
      </c>
      <c r="L1085" s="76">
        <v>716</v>
      </c>
      <c r="M1085" s="45" t="s">
        <v>8745</v>
      </c>
      <c r="N1085" s="76" t="s">
        <v>10656</v>
      </c>
    </row>
    <row r="1086" spans="1:14" hidden="1">
      <c r="A1086" s="45" t="s">
        <v>8744</v>
      </c>
      <c r="B1086" s="76"/>
      <c r="C1086" s="496"/>
      <c r="D1086" s="39"/>
      <c r="E1086" s="496">
        <f>VLOOKUP(F1086,[13]abbr_btch2lot2!A:B,2,FALSE)</f>
        <v>885</v>
      </c>
      <c r="F1086" s="39" t="s">
        <v>10657</v>
      </c>
      <c r="G1086" s="76" t="s">
        <v>2215</v>
      </c>
      <c r="H1086" s="76" t="s">
        <v>2455</v>
      </c>
      <c r="I1086" s="76">
        <v>8</v>
      </c>
      <c r="J1086" s="39"/>
      <c r="K1086" s="76" t="s">
        <v>2195</v>
      </c>
      <c r="L1086" s="76">
        <v>717</v>
      </c>
      <c r="M1086" s="45" t="s">
        <v>8745</v>
      </c>
      <c r="N1086" s="76" t="s">
        <v>10658</v>
      </c>
    </row>
    <row r="1087" spans="1:14" hidden="1">
      <c r="A1087" s="45" t="s">
        <v>8744</v>
      </c>
      <c r="B1087" s="76"/>
      <c r="C1087" s="496"/>
      <c r="D1087" s="39"/>
      <c r="E1087" s="496">
        <f>VLOOKUP(F1087,[13]abbr_btch2lot2!A:B,2,FALSE)</f>
        <v>886</v>
      </c>
      <c r="F1087" s="39" t="s">
        <v>10659</v>
      </c>
      <c r="G1087" s="76" t="s">
        <v>2215</v>
      </c>
      <c r="H1087" s="76" t="s">
        <v>2231</v>
      </c>
      <c r="I1087" s="76" t="s">
        <v>2439</v>
      </c>
      <c r="J1087" s="39"/>
      <c r="K1087" s="76" t="s">
        <v>2195</v>
      </c>
      <c r="L1087" s="76">
        <v>718</v>
      </c>
      <c r="M1087" s="45" t="s">
        <v>8745</v>
      </c>
      <c r="N1087" s="76" t="s">
        <v>10660</v>
      </c>
    </row>
    <row r="1088" spans="1:14" ht="29.1" hidden="1">
      <c r="A1088" s="45" t="s">
        <v>8744</v>
      </c>
      <c r="B1088" s="76"/>
      <c r="C1088" s="496" t="s">
        <v>10661</v>
      </c>
      <c r="D1088" s="39" t="s">
        <v>10661</v>
      </c>
      <c r="E1088" s="496">
        <f>VLOOKUP(F1088,[13]abbr_btch2lot2!A:B,2,FALSE)</f>
        <v>887</v>
      </c>
      <c r="F1088" s="40" t="s">
        <v>10662</v>
      </c>
      <c r="G1088" s="76" t="s">
        <v>2215</v>
      </c>
      <c r="H1088" s="76" t="s">
        <v>2455</v>
      </c>
      <c r="I1088" s="76">
        <v>8</v>
      </c>
      <c r="J1088" s="39"/>
      <c r="K1088" s="76" t="s">
        <v>2195</v>
      </c>
      <c r="L1088" s="76">
        <v>719</v>
      </c>
      <c r="M1088" s="45" t="s">
        <v>8745</v>
      </c>
      <c r="N1088" s="76" t="s">
        <v>10663</v>
      </c>
    </row>
    <row r="1089" spans="1:14" ht="29.1" hidden="1">
      <c r="A1089" s="45" t="s">
        <v>8744</v>
      </c>
      <c r="B1089" s="76"/>
      <c r="C1089" s="496" t="s">
        <v>10664</v>
      </c>
      <c r="D1089" s="39" t="s">
        <v>10664</v>
      </c>
      <c r="E1089" s="496">
        <f>VLOOKUP(F1089,[13]abbr_btch2lot2!A:B,2,FALSE)</f>
        <v>888</v>
      </c>
      <c r="F1089" s="40" t="s">
        <v>10665</v>
      </c>
      <c r="G1089" s="76" t="s">
        <v>2215</v>
      </c>
      <c r="H1089" s="76" t="s">
        <v>2231</v>
      </c>
      <c r="I1089" s="76" t="s">
        <v>2439</v>
      </c>
      <c r="J1089" s="39"/>
      <c r="K1089" s="76" t="s">
        <v>2195</v>
      </c>
      <c r="L1089" s="76">
        <v>720</v>
      </c>
      <c r="M1089" s="45" t="s">
        <v>8745</v>
      </c>
      <c r="N1089" s="76" t="s">
        <v>10666</v>
      </c>
    </row>
    <row r="1090" spans="1:14" ht="29.1" hidden="1">
      <c r="A1090" s="45" t="s">
        <v>8744</v>
      </c>
      <c r="B1090" s="76"/>
      <c r="C1090" s="496" t="s">
        <v>10667</v>
      </c>
      <c r="D1090" s="39" t="s">
        <v>10667</v>
      </c>
      <c r="E1090" s="496">
        <f>VLOOKUP(F1090,[13]abbr_btch2lot2!A:B,2,FALSE)</f>
        <v>889</v>
      </c>
      <c r="F1090" s="40" t="s">
        <v>10668</v>
      </c>
      <c r="G1090" s="76" t="s">
        <v>2215</v>
      </c>
      <c r="H1090" s="76" t="s">
        <v>2455</v>
      </c>
      <c r="I1090" s="76">
        <v>8</v>
      </c>
      <c r="J1090" s="39"/>
      <c r="K1090" s="76" t="s">
        <v>2195</v>
      </c>
      <c r="L1090" s="76">
        <v>721</v>
      </c>
      <c r="M1090" s="45" t="s">
        <v>8745</v>
      </c>
      <c r="N1090" s="76" t="s">
        <v>10669</v>
      </c>
    </row>
    <row r="1091" spans="1:14" ht="29.1" hidden="1">
      <c r="A1091" s="45" t="s">
        <v>8744</v>
      </c>
      <c r="B1091" s="76"/>
      <c r="C1091" s="496" t="s">
        <v>10670</v>
      </c>
      <c r="D1091" s="39" t="s">
        <v>10670</v>
      </c>
      <c r="E1091" s="496">
        <f>VLOOKUP(F1091,[13]abbr_btch2lot2!A:B,2,FALSE)</f>
        <v>890</v>
      </c>
      <c r="F1091" s="40" t="s">
        <v>10671</v>
      </c>
      <c r="G1091" s="76" t="s">
        <v>2215</v>
      </c>
      <c r="H1091" s="76" t="s">
        <v>2231</v>
      </c>
      <c r="I1091" s="76" t="s">
        <v>2439</v>
      </c>
      <c r="J1091" s="39"/>
      <c r="K1091" s="76" t="s">
        <v>2195</v>
      </c>
      <c r="L1091" s="76">
        <v>722</v>
      </c>
      <c r="M1091" s="45" t="s">
        <v>8745</v>
      </c>
      <c r="N1091" s="76" t="s">
        <v>10672</v>
      </c>
    </row>
    <row r="1092" spans="1:14" ht="29.1" hidden="1">
      <c r="A1092" s="45" t="s">
        <v>8744</v>
      </c>
      <c r="B1092" s="76"/>
      <c r="C1092" s="496" t="s">
        <v>10673</v>
      </c>
      <c r="D1092" s="39" t="s">
        <v>10673</v>
      </c>
      <c r="E1092" s="496">
        <f>VLOOKUP(F1092,[13]abbr_btch2lot2!A:B,2,FALSE)</f>
        <v>891</v>
      </c>
      <c r="F1092" s="40" t="s">
        <v>10674</v>
      </c>
      <c r="G1092" s="76" t="s">
        <v>2215</v>
      </c>
      <c r="H1092" s="76" t="s">
        <v>2231</v>
      </c>
      <c r="I1092" s="76" t="s">
        <v>2439</v>
      </c>
      <c r="J1092" s="39"/>
      <c r="K1092" s="76" t="s">
        <v>2195</v>
      </c>
      <c r="L1092" s="76">
        <v>723</v>
      </c>
      <c r="M1092" s="45" t="s">
        <v>8745</v>
      </c>
      <c r="N1092" s="76" t="s">
        <v>10675</v>
      </c>
    </row>
    <row r="1093" spans="1:14" ht="29.1" hidden="1">
      <c r="A1093" s="45" t="s">
        <v>8744</v>
      </c>
      <c r="B1093" s="76"/>
      <c r="C1093" s="496" t="s">
        <v>10676</v>
      </c>
      <c r="D1093" s="39" t="s">
        <v>10676</v>
      </c>
      <c r="E1093" s="496">
        <f>VLOOKUP(F1093,[13]abbr_btch2lot2!A:B,2,FALSE)</f>
        <v>892</v>
      </c>
      <c r="F1093" s="40" t="s">
        <v>10677</v>
      </c>
      <c r="G1093" s="76" t="s">
        <v>2215</v>
      </c>
      <c r="H1093" s="76" t="s">
        <v>2231</v>
      </c>
      <c r="I1093" s="76" t="s">
        <v>4482</v>
      </c>
      <c r="J1093" s="39"/>
      <c r="K1093" s="76" t="s">
        <v>2195</v>
      </c>
      <c r="L1093" s="76">
        <v>724</v>
      </c>
      <c r="M1093" s="45" t="s">
        <v>8745</v>
      </c>
      <c r="N1093" s="76" t="s">
        <v>10678</v>
      </c>
    </row>
    <row r="1094" spans="1:14" ht="29.1" hidden="1">
      <c r="A1094" s="45" t="s">
        <v>8744</v>
      </c>
      <c r="B1094" s="76"/>
      <c r="C1094" s="496" t="s">
        <v>10679</v>
      </c>
      <c r="D1094" s="39" t="s">
        <v>10679</v>
      </c>
      <c r="E1094" s="496">
        <f>VLOOKUP(F1094,[13]abbr_btch2lot2!A:B,2,FALSE)</f>
        <v>893</v>
      </c>
      <c r="F1094" s="40" t="s">
        <v>10680</v>
      </c>
      <c r="G1094" s="76" t="s">
        <v>2215</v>
      </c>
      <c r="H1094" s="76" t="s">
        <v>2231</v>
      </c>
      <c r="I1094" s="76">
        <v>7</v>
      </c>
      <c r="J1094" s="39"/>
      <c r="K1094" s="76" t="s">
        <v>2195</v>
      </c>
      <c r="L1094" s="76">
        <v>725</v>
      </c>
      <c r="M1094" s="45" t="s">
        <v>8745</v>
      </c>
      <c r="N1094" s="76" t="s">
        <v>10681</v>
      </c>
    </row>
    <row r="1095" spans="1:14" hidden="1">
      <c r="A1095" s="45" t="s">
        <v>8744</v>
      </c>
      <c r="B1095" s="76"/>
      <c r="C1095" s="496" t="s">
        <v>10682</v>
      </c>
      <c r="D1095" s="39" t="s">
        <v>10682</v>
      </c>
      <c r="E1095" s="496">
        <f>VLOOKUP(F1095,[13]abbr_btch2lot2!A:B,2,FALSE)</f>
        <v>894</v>
      </c>
      <c r="F1095" s="39" t="s">
        <v>10683</v>
      </c>
      <c r="G1095" s="76" t="s">
        <v>2215</v>
      </c>
      <c r="H1095" s="76" t="s">
        <v>2231</v>
      </c>
      <c r="I1095" s="76" t="s">
        <v>4482</v>
      </c>
      <c r="J1095" s="39"/>
      <c r="K1095" s="76" t="s">
        <v>2195</v>
      </c>
      <c r="L1095" s="76">
        <v>726</v>
      </c>
      <c r="M1095" s="45" t="s">
        <v>8745</v>
      </c>
      <c r="N1095" s="76" t="s">
        <v>10684</v>
      </c>
    </row>
    <row r="1096" spans="1:14" hidden="1">
      <c r="A1096" s="45" t="s">
        <v>8744</v>
      </c>
      <c r="B1096" s="76"/>
      <c r="C1096" s="496" t="s">
        <v>10685</v>
      </c>
      <c r="D1096" s="39" t="s">
        <v>10685</v>
      </c>
      <c r="E1096" s="496">
        <f>VLOOKUP(F1096,[13]abbr_btch2lot2!A:B,2,FALSE)</f>
        <v>895</v>
      </c>
      <c r="F1096" s="39" t="s">
        <v>10686</v>
      </c>
      <c r="G1096" s="76" t="s">
        <v>2215</v>
      </c>
      <c r="H1096" s="76" t="s">
        <v>2231</v>
      </c>
      <c r="I1096" s="76" t="s">
        <v>4482</v>
      </c>
      <c r="J1096" s="39"/>
      <c r="K1096" s="76" t="s">
        <v>2195</v>
      </c>
      <c r="L1096" s="76">
        <v>727</v>
      </c>
      <c r="M1096" s="45" t="s">
        <v>8745</v>
      </c>
      <c r="N1096" s="76" t="s">
        <v>10687</v>
      </c>
    </row>
    <row r="1097" spans="1:14" ht="29.1" hidden="1">
      <c r="A1097" s="45" t="s">
        <v>8744</v>
      </c>
      <c r="B1097" s="76"/>
      <c r="C1097" s="496"/>
      <c r="D1097" s="39"/>
      <c r="E1097" s="496">
        <f>VLOOKUP(F1097,[13]abbr_btch2lot2!A:B,2,FALSE)</f>
        <v>896</v>
      </c>
      <c r="F1097" s="40" t="s">
        <v>10688</v>
      </c>
      <c r="G1097" s="76" t="s">
        <v>2215</v>
      </c>
      <c r="H1097" s="76" t="s">
        <v>2231</v>
      </c>
      <c r="I1097" s="76" t="s">
        <v>4482</v>
      </c>
      <c r="J1097" s="39"/>
      <c r="K1097" s="76" t="s">
        <v>2195</v>
      </c>
      <c r="L1097" s="76">
        <v>728</v>
      </c>
      <c r="M1097" s="45" t="s">
        <v>8745</v>
      </c>
      <c r="N1097" s="76" t="s">
        <v>10689</v>
      </c>
    </row>
    <row r="1098" spans="1:14" ht="29.1" hidden="1">
      <c r="A1098" s="45" t="s">
        <v>8744</v>
      </c>
      <c r="B1098" s="76"/>
      <c r="C1098" s="496" t="s">
        <v>10690</v>
      </c>
      <c r="D1098" s="39" t="s">
        <v>10690</v>
      </c>
      <c r="E1098" s="496">
        <f>VLOOKUP(F1098,[13]abbr_btch2lot2!A:B,2,FALSE)</f>
        <v>897</v>
      </c>
      <c r="F1098" s="40" t="s">
        <v>10691</v>
      </c>
      <c r="G1098" s="76" t="s">
        <v>2215</v>
      </c>
      <c r="H1098" s="76" t="s">
        <v>2231</v>
      </c>
      <c r="I1098" s="76">
        <v>7</v>
      </c>
      <c r="J1098" s="39"/>
      <c r="K1098" s="76" t="s">
        <v>2195</v>
      </c>
      <c r="L1098" s="76">
        <v>729</v>
      </c>
      <c r="M1098" s="45" t="s">
        <v>8745</v>
      </c>
      <c r="N1098" s="76" t="s">
        <v>10692</v>
      </c>
    </row>
    <row r="1099" spans="1:14" hidden="1">
      <c r="A1099" s="45" t="s">
        <v>8744</v>
      </c>
      <c r="B1099" s="76"/>
      <c r="C1099" s="496"/>
      <c r="D1099" s="39"/>
      <c r="E1099" s="496">
        <f>VLOOKUP(F1099,[13]abbr_btch2lot2!A:B,2,FALSE)</f>
        <v>898</v>
      </c>
      <c r="F1099" s="39" t="s">
        <v>10693</v>
      </c>
      <c r="G1099" s="76" t="s">
        <v>2215</v>
      </c>
      <c r="H1099" s="76" t="s">
        <v>2228</v>
      </c>
      <c r="I1099" s="76">
        <v>3</v>
      </c>
      <c r="J1099" s="39"/>
      <c r="K1099" s="76" t="s">
        <v>2195</v>
      </c>
      <c r="L1099" s="76">
        <v>730</v>
      </c>
      <c r="M1099" s="45" t="s">
        <v>8745</v>
      </c>
      <c r="N1099" s="76" t="s">
        <v>10694</v>
      </c>
    </row>
    <row r="1100" spans="1:14" hidden="1">
      <c r="A1100" s="45" t="s">
        <v>8744</v>
      </c>
      <c r="B1100" s="76"/>
      <c r="C1100" s="496" t="s">
        <v>10695</v>
      </c>
      <c r="D1100" s="39" t="s">
        <v>10695</v>
      </c>
      <c r="E1100" s="496">
        <f>VLOOKUP(F1100,[13]abbr_btch2lot2!A:B,2,FALSE)</f>
        <v>899</v>
      </c>
      <c r="F1100" s="39" t="s">
        <v>10696</v>
      </c>
      <c r="G1100" s="76" t="s">
        <v>2215</v>
      </c>
      <c r="H1100" s="76" t="s">
        <v>2455</v>
      </c>
      <c r="I1100" s="76">
        <v>8</v>
      </c>
      <c r="J1100" s="39"/>
      <c r="K1100" s="76" t="s">
        <v>2195</v>
      </c>
      <c r="L1100" s="76">
        <v>731</v>
      </c>
      <c r="M1100" s="45" t="s">
        <v>8745</v>
      </c>
      <c r="N1100" s="76" t="s">
        <v>10697</v>
      </c>
    </row>
    <row r="1101" spans="1:14" hidden="1">
      <c r="A1101" s="45" t="s">
        <v>8744</v>
      </c>
      <c r="B1101" s="76"/>
      <c r="C1101" s="496" t="s">
        <v>10698</v>
      </c>
      <c r="D1101" s="39" t="s">
        <v>10698</v>
      </c>
      <c r="E1101" s="496">
        <f>VLOOKUP(F1101,[13]abbr_btch2lot2!A:B,2,FALSE)</f>
        <v>900</v>
      </c>
      <c r="F1101" s="39" t="s">
        <v>10699</v>
      </c>
      <c r="G1101" s="76" t="s">
        <v>2215</v>
      </c>
      <c r="H1101" s="76" t="s">
        <v>2455</v>
      </c>
      <c r="I1101" s="76">
        <v>8</v>
      </c>
      <c r="J1101" s="39"/>
      <c r="K1101" s="76" t="s">
        <v>2195</v>
      </c>
      <c r="L1101" s="76">
        <v>732</v>
      </c>
      <c r="M1101" s="45" t="s">
        <v>8745</v>
      </c>
      <c r="N1101" s="76" t="s">
        <v>10700</v>
      </c>
    </row>
    <row r="1102" spans="1:14" hidden="1">
      <c r="A1102" s="45" t="s">
        <v>8744</v>
      </c>
      <c r="B1102" s="76"/>
      <c r="C1102" s="496" t="s">
        <v>10701</v>
      </c>
      <c r="D1102" s="39" t="s">
        <v>10701</v>
      </c>
      <c r="E1102" s="496">
        <f>VLOOKUP(F1102,[13]abbr_btch2lot2!A:B,2,FALSE)</f>
        <v>901</v>
      </c>
      <c r="F1102" s="39" t="s">
        <v>10702</v>
      </c>
      <c r="G1102" s="76" t="s">
        <v>2215</v>
      </c>
      <c r="H1102" s="76" t="s">
        <v>2455</v>
      </c>
      <c r="I1102" s="76">
        <v>8</v>
      </c>
      <c r="J1102" s="39"/>
      <c r="K1102" s="76" t="s">
        <v>2195</v>
      </c>
      <c r="L1102" s="76">
        <v>733</v>
      </c>
      <c r="M1102" s="45" t="s">
        <v>8745</v>
      </c>
      <c r="N1102" s="76" t="s">
        <v>10703</v>
      </c>
    </row>
    <row r="1103" spans="1:14" hidden="1">
      <c r="A1103" s="45" t="s">
        <v>8744</v>
      </c>
      <c r="B1103" s="76"/>
      <c r="C1103" s="496" t="s">
        <v>10704</v>
      </c>
      <c r="D1103" s="39" t="s">
        <v>10704</v>
      </c>
      <c r="E1103" s="496">
        <f>VLOOKUP(F1103,[13]abbr_btch2lot2!A:B,2,FALSE)</f>
        <v>902</v>
      </c>
      <c r="F1103" s="39" t="s">
        <v>10705</v>
      </c>
      <c r="G1103" s="76" t="s">
        <v>2215</v>
      </c>
      <c r="H1103" s="76" t="s">
        <v>2455</v>
      </c>
      <c r="I1103" s="76">
        <v>8</v>
      </c>
      <c r="J1103" s="39"/>
      <c r="K1103" s="76" t="s">
        <v>2195</v>
      </c>
      <c r="L1103" s="76">
        <v>734</v>
      </c>
      <c r="M1103" s="45" t="s">
        <v>8745</v>
      </c>
      <c r="N1103" s="76" t="s">
        <v>10706</v>
      </c>
    </row>
    <row r="1104" spans="1:14" hidden="1">
      <c r="A1104" s="45" t="s">
        <v>8744</v>
      </c>
      <c r="B1104" s="76"/>
      <c r="C1104" s="496"/>
      <c r="D1104" s="39"/>
      <c r="E1104" s="496">
        <f>VLOOKUP(F1104,[13]abbr_btch2lot2!A:B,2,FALSE)</f>
        <v>903</v>
      </c>
      <c r="F1104" s="39" t="s">
        <v>10707</v>
      </c>
      <c r="G1104" s="76" t="s">
        <v>2215</v>
      </c>
      <c r="H1104" s="76" t="s">
        <v>2455</v>
      </c>
      <c r="I1104" s="76">
        <v>8</v>
      </c>
      <c r="J1104" s="39"/>
      <c r="K1104" s="76" t="s">
        <v>2195</v>
      </c>
      <c r="L1104" s="76">
        <v>735</v>
      </c>
      <c r="M1104" s="45" t="s">
        <v>8745</v>
      </c>
      <c r="N1104" s="76" t="s">
        <v>10708</v>
      </c>
    </row>
    <row r="1105" spans="1:14" hidden="1">
      <c r="A1105" s="45" t="s">
        <v>8744</v>
      </c>
      <c r="B1105" s="76"/>
      <c r="C1105" s="496" t="s">
        <v>10709</v>
      </c>
      <c r="D1105" s="39" t="s">
        <v>10709</v>
      </c>
      <c r="E1105" s="496">
        <f>VLOOKUP(F1105,[13]abbr_btch2lot2!A:B,2,FALSE)</f>
        <v>904</v>
      </c>
      <c r="F1105" s="39" t="s">
        <v>10710</v>
      </c>
      <c r="G1105" s="76" t="s">
        <v>2215</v>
      </c>
      <c r="H1105" s="76" t="s">
        <v>2455</v>
      </c>
      <c r="I1105" s="76">
        <v>8</v>
      </c>
      <c r="J1105" s="39"/>
      <c r="K1105" s="76" t="s">
        <v>2195</v>
      </c>
      <c r="L1105" s="76">
        <v>736</v>
      </c>
      <c r="M1105" s="45" t="s">
        <v>8745</v>
      </c>
      <c r="N1105" s="76" t="s">
        <v>10711</v>
      </c>
    </row>
    <row r="1106" spans="1:14" hidden="1">
      <c r="A1106" s="45" t="s">
        <v>8744</v>
      </c>
      <c r="B1106" s="76"/>
      <c r="C1106" s="496" t="s">
        <v>10712</v>
      </c>
      <c r="D1106" s="39" t="s">
        <v>10712</v>
      </c>
      <c r="E1106" s="496">
        <f>VLOOKUP(F1106,[13]abbr_btch2lot2!A:B,2,FALSE)</f>
        <v>905</v>
      </c>
      <c r="F1106" s="39" t="s">
        <v>10713</v>
      </c>
      <c r="G1106" s="76" t="s">
        <v>2215</v>
      </c>
      <c r="H1106" s="76" t="s">
        <v>2455</v>
      </c>
      <c r="I1106" s="76">
        <v>8</v>
      </c>
      <c r="J1106" s="39"/>
      <c r="K1106" s="76" t="s">
        <v>2195</v>
      </c>
      <c r="L1106" s="76">
        <v>737</v>
      </c>
      <c r="M1106" s="45" t="s">
        <v>8745</v>
      </c>
      <c r="N1106" s="76" t="s">
        <v>10714</v>
      </c>
    </row>
    <row r="1107" spans="1:14" hidden="1">
      <c r="A1107" s="45" t="s">
        <v>8744</v>
      </c>
      <c r="B1107" s="76"/>
      <c r="C1107" s="496" t="s">
        <v>10715</v>
      </c>
      <c r="D1107" s="39" t="s">
        <v>10715</v>
      </c>
      <c r="E1107" s="496">
        <f>VLOOKUP(F1107,[13]abbr_btch2lot2!A:B,2,FALSE)</f>
        <v>906</v>
      </c>
      <c r="F1107" s="39" t="s">
        <v>10716</v>
      </c>
      <c r="G1107" s="76" t="s">
        <v>2215</v>
      </c>
      <c r="H1107" s="76" t="s">
        <v>2455</v>
      </c>
      <c r="I1107" s="76">
        <v>8</v>
      </c>
      <c r="J1107" s="39"/>
      <c r="K1107" s="76" t="s">
        <v>2195</v>
      </c>
      <c r="L1107" s="76">
        <v>738</v>
      </c>
      <c r="M1107" s="45" t="s">
        <v>8745</v>
      </c>
      <c r="N1107" s="76" t="s">
        <v>10717</v>
      </c>
    </row>
    <row r="1108" spans="1:14" hidden="1">
      <c r="A1108" s="45" t="s">
        <v>8744</v>
      </c>
      <c r="B1108" s="76"/>
      <c r="C1108" s="496" t="s">
        <v>10718</v>
      </c>
      <c r="D1108" s="39" t="s">
        <v>10718</v>
      </c>
      <c r="E1108" s="496">
        <f>VLOOKUP(F1108,[13]abbr_btch2lot2!A:B,2,FALSE)</f>
        <v>907</v>
      </c>
      <c r="F1108" s="39" t="s">
        <v>10719</v>
      </c>
      <c r="G1108" s="76" t="s">
        <v>2215</v>
      </c>
      <c r="H1108" s="76" t="s">
        <v>2455</v>
      </c>
      <c r="I1108" s="76">
        <v>8</v>
      </c>
      <c r="J1108" s="39"/>
      <c r="K1108" s="76" t="s">
        <v>2195</v>
      </c>
      <c r="L1108" s="76">
        <v>739</v>
      </c>
      <c r="M1108" s="45" t="s">
        <v>8745</v>
      </c>
      <c r="N1108" s="76" t="s">
        <v>10720</v>
      </c>
    </row>
    <row r="1109" spans="1:14" hidden="1">
      <c r="A1109" s="45" t="s">
        <v>8744</v>
      </c>
      <c r="B1109" s="76"/>
      <c r="C1109" s="496" t="s">
        <v>10721</v>
      </c>
      <c r="D1109" s="39" t="s">
        <v>10721</v>
      </c>
      <c r="E1109" s="496">
        <f>VLOOKUP(F1109,[13]abbr_btch2lot2!A:B,2,FALSE)</f>
        <v>908</v>
      </c>
      <c r="F1109" s="39" t="s">
        <v>10722</v>
      </c>
      <c r="G1109" s="76" t="s">
        <v>2215</v>
      </c>
      <c r="H1109" s="76" t="s">
        <v>2455</v>
      </c>
      <c r="I1109" s="76">
        <v>8</v>
      </c>
      <c r="J1109" s="39"/>
      <c r="K1109" s="76" t="s">
        <v>2195</v>
      </c>
      <c r="L1109" s="76">
        <v>740</v>
      </c>
      <c r="M1109" s="45" t="s">
        <v>8745</v>
      </c>
      <c r="N1109" s="76" t="s">
        <v>10723</v>
      </c>
    </row>
    <row r="1110" spans="1:14" hidden="1">
      <c r="A1110" s="45" t="s">
        <v>8744</v>
      </c>
      <c r="B1110" s="76"/>
      <c r="C1110" s="496"/>
      <c r="D1110" s="39"/>
      <c r="E1110" s="496">
        <f>VLOOKUP(F1110,[13]abbr_btch2lot2!A:B,2,FALSE)</f>
        <v>909</v>
      </c>
      <c r="F1110" s="39" t="s">
        <v>10724</v>
      </c>
      <c r="G1110" s="76" t="s">
        <v>2215</v>
      </c>
      <c r="H1110" s="76" t="s">
        <v>2455</v>
      </c>
      <c r="I1110" s="76">
        <v>8</v>
      </c>
      <c r="J1110" s="39"/>
      <c r="K1110" s="76" t="s">
        <v>2195</v>
      </c>
      <c r="L1110" s="76">
        <v>741</v>
      </c>
      <c r="M1110" s="45" t="s">
        <v>8745</v>
      </c>
      <c r="N1110" s="76" t="s">
        <v>10725</v>
      </c>
    </row>
    <row r="1111" spans="1:14" hidden="1">
      <c r="A1111" s="45" t="s">
        <v>8744</v>
      </c>
      <c r="B1111" s="76"/>
      <c r="C1111" s="496" t="s">
        <v>10726</v>
      </c>
      <c r="D1111" s="39" t="s">
        <v>10726</v>
      </c>
      <c r="E1111" s="496">
        <f>VLOOKUP(F1111,[13]abbr_btch2lot2!A:B,2,FALSE)</f>
        <v>910</v>
      </c>
      <c r="F1111" s="39" t="s">
        <v>10727</v>
      </c>
      <c r="G1111" s="76" t="s">
        <v>2215</v>
      </c>
      <c r="H1111" s="76" t="s">
        <v>2455</v>
      </c>
      <c r="I1111" s="76">
        <v>8</v>
      </c>
      <c r="J1111" s="39"/>
      <c r="K1111" s="76" t="s">
        <v>2195</v>
      </c>
      <c r="L1111" s="76">
        <v>742</v>
      </c>
      <c r="M1111" s="45" t="s">
        <v>8745</v>
      </c>
      <c r="N1111" s="76" t="s">
        <v>10728</v>
      </c>
    </row>
    <row r="1112" spans="1:14" hidden="1">
      <c r="A1112" s="45" t="s">
        <v>8744</v>
      </c>
      <c r="B1112" s="76"/>
      <c r="C1112" s="496" t="s">
        <v>10729</v>
      </c>
      <c r="D1112" s="39" t="s">
        <v>10729</v>
      </c>
      <c r="E1112" s="496">
        <f>VLOOKUP(F1112,[13]abbr_btch2lot2!A:B,2,FALSE)</f>
        <v>911</v>
      </c>
      <c r="F1112" s="60" t="s">
        <v>10730</v>
      </c>
      <c r="G1112" s="76" t="s">
        <v>2215</v>
      </c>
      <c r="H1112" s="76" t="s">
        <v>2455</v>
      </c>
      <c r="I1112" s="76">
        <v>8</v>
      </c>
      <c r="J1112" s="39"/>
      <c r="K1112" s="76" t="s">
        <v>2195</v>
      </c>
      <c r="L1112" s="76">
        <v>743</v>
      </c>
      <c r="M1112" s="45" t="s">
        <v>8745</v>
      </c>
      <c r="N1112" s="76" t="s">
        <v>10731</v>
      </c>
    </row>
    <row r="1113" spans="1:14" hidden="1">
      <c r="A1113" s="45" t="s">
        <v>8744</v>
      </c>
      <c r="B1113" s="76"/>
      <c r="C1113" s="496" t="s">
        <v>10732</v>
      </c>
      <c r="D1113" s="39" t="s">
        <v>10732</v>
      </c>
      <c r="E1113" s="496">
        <f>VLOOKUP(F1113,[13]abbr_btch2lot2!A:B,2,FALSE)</f>
        <v>912</v>
      </c>
      <c r="F1113" s="60" t="s">
        <v>10733</v>
      </c>
      <c r="G1113" s="76" t="s">
        <v>2215</v>
      </c>
      <c r="H1113" s="76" t="s">
        <v>2231</v>
      </c>
      <c r="I1113" s="76" t="s">
        <v>2439</v>
      </c>
      <c r="J1113" s="39"/>
      <c r="K1113" s="76" t="s">
        <v>2195</v>
      </c>
      <c r="L1113" s="76">
        <v>744</v>
      </c>
      <c r="M1113" s="45" t="s">
        <v>8745</v>
      </c>
      <c r="N1113" s="76" t="s">
        <v>10734</v>
      </c>
    </row>
    <row r="1114" spans="1:14" ht="29.1" hidden="1">
      <c r="A1114" s="45" t="s">
        <v>8744</v>
      </c>
      <c r="B1114" s="76"/>
      <c r="C1114" s="496" t="s">
        <v>10735</v>
      </c>
      <c r="D1114" s="39" t="s">
        <v>10735</v>
      </c>
      <c r="E1114" s="496">
        <f>VLOOKUP(F1114,[13]abbr_btch2lot2!A:B,2,FALSE)</f>
        <v>913</v>
      </c>
      <c r="F1114" s="40" t="s">
        <v>10736</v>
      </c>
      <c r="G1114" s="76" t="s">
        <v>2215</v>
      </c>
      <c r="H1114" s="76" t="s">
        <v>2455</v>
      </c>
      <c r="I1114" s="76">
        <v>8</v>
      </c>
      <c r="J1114" s="39"/>
      <c r="K1114" s="76" t="s">
        <v>2195</v>
      </c>
      <c r="L1114" s="76">
        <v>745</v>
      </c>
      <c r="M1114" s="45" t="s">
        <v>8745</v>
      </c>
      <c r="N1114" s="76" t="s">
        <v>10737</v>
      </c>
    </row>
    <row r="1115" spans="1:14" hidden="1">
      <c r="A1115" s="45" t="s">
        <v>8744</v>
      </c>
      <c r="B1115" s="76"/>
      <c r="C1115" s="496" t="s">
        <v>10738</v>
      </c>
      <c r="D1115" s="39" t="s">
        <v>10738</v>
      </c>
      <c r="E1115" s="496">
        <f>VLOOKUP(F1115,[13]abbr_btch2lot2!A:B,2,FALSE)</f>
        <v>914</v>
      </c>
      <c r="F1115" s="39" t="s">
        <v>10739</v>
      </c>
      <c r="G1115" s="76" t="s">
        <v>2215</v>
      </c>
      <c r="H1115" s="76" t="s">
        <v>2231</v>
      </c>
      <c r="I1115" s="76" t="s">
        <v>2439</v>
      </c>
      <c r="J1115" s="39"/>
      <c r="K1115" s="76" t="s">
        <v>2195</v>
      </c>
      <c r="L1115" s="76">
        <v>746</v>
      </c>
      <c r="M1115" s="45" t="s">
        <v>8745</v>
      </c>
      <c r="N1115" s="76" t="s">
        <v>10740</v>
      </c>
    </row>
    <row r="1116" spans="1:14" hidden="1">
      <c r="A1116" s="45" t="s">
        <v>8744</v>
      </c>
      <c r="B1116" s="76"/>
      <c r="C1116" s="496" t="s">
        <v>10741</v>
      </c>
      <c r="D1116" s="39" t="s">
        <v>10741</v>
      </c>
      <c r="E1116" s="496">
        <f>VLOOKUP(F1116,[13]abbr_btch2lot2!A:B,2,FALSE)</f>
        <v>915</v>
      </c>
      <c r="F1116" s="39" t="s">
        <v>10742</v>
      </c>
      <c r="G1116" s="76" t="s">
        <v>2215</v>
      </c>
      <c r="H1116" s="76" t="s">
        <v>2455</v>
      </c>
      <c r="I1116" s="76">
        <v>8</v>
      </c>
      <c r="J1116" s="39"/>
      <c r="K1116" s="76" t="s">
        <v>2195</v>
      </c>
      <c r="L1116" s="76">
        <v>747</v>
      </c>
      <c r="M1116" s="45" t="s">
        <v>8745</v>
      </c>
      <c r="N1116" s="76" t="s">
        <v>10743</v>
      </c>
    </row>
    <row r="1117" spans="1:14" hidden="1">
      <c r="A1117" s="45" t="s">
        <v>8744</v>
      </c>
      <c r="B1117" s="76"/>
      <c r="C1117" s="496" t="s">
        <v>10744</v>
      </c>
      <c r="D1117" s="39" t="s">
        <v>10744</v>
      </c>
      <c r="E1117" s="496">
        <f>VLOOKUP(F1117,[13]abbr_btch2lot2!A:B,2,FALSE)</f>
        <v>916</v>
      </c>
      <c r="F1117" s="39" t="s">
        <v>10745</v>
      </c>
      <c r="G1117" s="76" t="s">
        <v>2215</v>
      </c>
      <c r="H1117" s="76" t="s">
        <v>2231</v>
      </c>
      <c r="I1117" s="76" t="s">
        <v>4762</v>
      </c>
      <c r="J1117" s="39"/>
      <c r="K1117" s="76" t="s">
        <v>2195</v>
      </c>
      <c r="L1117" s="76">
        <v>748</v>
      </c>
      <c r="M1117" s="45" t="s">
        <v>8745</v>
      </c>
      <c r="N1117" s="76" t="s">
        <v>10746</v>
      </c>
    </row>
    <row r="1118" spans="1:14" hidden="1">
      <c r="A1118" s="45" t="s">
        <v>8744</v>
      </c>
      <c r="B1118" s="76"/>
      <c r="C1118" s="496" t="s">
        <v>10747</v>
      </c>
      <c r="D1118" s="39" t="s">
        <v>10747</v>
      </c>
      <c r="E1118" s="496">
        <f>VLOOKUP(F1118,[13]abbr_btch2lot2!A:B,2,FALSE)</f>
        <v>917</v>
      </c>
      <c r="F1118" s="39" t="s">
        <v>10748</v>
      </c>
      <c r="G1118" s="76" t="s">
        <v>2215</v>
      </c>
      <c r="H1118" s="76" t="s">
        <v>2231</v>
      </c>
      <c r="I1118" s="76" t="s">
        <v>4482</v>
      </c>
      <c r="J1118" s="39"/>
      <c r="K1118" s="76" t="s">
        <v>2195</v>
      </c>
      <c r="L1118" s="76">
        <v>749</v>
      </c>
      <c r="M1118" s="45" t="s">
        <v>8745</v>
      </c>
      <c r="N1118" s="76" t="s">
        <v>10749</v>
      </c>
    </row>
    <row r="1119" spans="1:14" hidden="1">
      <c r="A1119" s="45" t="s">
        <v>8744</v>
      </c>
      <c r="B1119" s="76"/>
      <c r="C1119" s="496" t="s">
        <v>10750</v>
      </c>
      <c r="D1119" s="39" t="s">
        <v>10750</v>
      </c>
      <c r="E1119" s="496">
        <f>VLOOKUP(F1119,[13]abbr_btch2lot2!A:B,2,FALSE)</f>
        <v>918</v>
      </c>
      <c r="F1119" s="39" t="s">
        <v>10751</v>
      </c>
      <c r="G1119" s="76" t="s">
        <v>2215</v>
      </c>
      <c r="H1119" s="76" t="s">
        <v>2231</v>
      </c>
      <c r="I1119" s="76" t="s">
        <v>4482</v>
      </c>
      <c r="J1119" s="39"/>
      <c r="K1119" s="76" t="s">
        <v>2195</v>
      </c>
      <c r="L1119" s="76">
        <v>750</v>
      </c>
      <c r="M1119" s="45" t="s">
        <v>8745</v>
      </c>
      <c r="N1119" s="76" t="s">
        <v>10752</v>
      </c>
    </row>
    <row r="1120" spans="1:14" hidden="1">
      <c r="A1120" s="45" t="s">
        <v>8744</v>
      </c>
      <c r="B1120" s="76"/>
      <c r="C1120" s="496" t="s">
        <v>10753</v>
      </c>
      <c r="D1120" s="39" t="s">
        <v>10753</v>
      </c>
      <c r="E1120" s="496">
        <f>VLOOKUP(F1120,[13]abbr_btch2lot2!A:B,2,FALSE)</f>
        <v>919</v>
      </c>
      <c r="F1120" s="39" t="s">
        <v>10754</v>
      </c>
      <c r="G1120" s="76" t="s">
        <v>2215</v>
      </c>
      <c r="H1120" s="76" t="s">
        <v>2231</v>
      </c>
      <c r="I1120" s="76" t="s">
        <v>4482</v>
      </c>
      <c r="J1120" s="39"/>
      <c r="K1120" s="76" t="s">
        <v>2195</v>
      </c>
      <c r="L1120" s="76">
        <v>751</v>
      </c>
      <c r="M1120" s="45" t="s">
        <v>8745</v>
      </c>
      <c r="N1120" s="76" t="s">
        <v>10755</v>
      </c>
    </row>
    <row r="1121" spans="1:14" hidden="1">
      <c r="A1121" s="45" t="s">
        <v>8744</v>
      </c>
      <c r="B1121" s="76"/>
      <c r="C1121" s="496" t="s">
        <v>10756</v>
      </c>
      <c r="D1121" s="39" t="s">
        <v>10756</v>
      </c>
      <c r="E1121" s="496">
        <f>VLOOKUP(F1121,[13]abbr_btch2lot2!A:B,2,FALSE)</f>
        <v>920</v>
      </c>
      <c r="F1121" s="39" t="s">
        <v>10757</v>
      </c>
      <c r="G1121" s="76" t="s">
        <v>2215</v>
      </c>
      <c r="H1121" s="76" t="s">
        <v>2231</v>
      </c>
      <c r="I1121" s="76" t="s">
        <v>4482</v>
      </c>
      <c r="J1121" s="39"/>
      <c r="K1121" s="76" t="s">
        <v>2195</v>
      </c>
      <c r="L1121" s="76">
        <v>752</v>
      </c>
      <c r="M1121" s="45" t="s">
        <v>8745</v>
      </c>
      <c r="N1121" s="76" t="s">
        <v>10758</v>
      </c>
    </row>
    <row r="1122" spans="1:14" hidden="1">
      <c r="A1122" s="45" t="s">
        <v>8744</v>
      </c>
      <c r="B1122" s="76"/>
      <c r="C1122" s="496" t="s">
        <v>10759</v>
      </c>
      <c r="D1122" s="39" t="s">
        <v>10759</v>
      </c>
      <c r="E1122" s="496">
        <f>VLOOKUP(F1122,[13]abbr_btch2lot2!A:B,2,FALSE)</f>
        <v>921</v>
      </c>
      <c r="F1122" s="39" t="s">
        <v>10760</v>
      </c>
      <c r="G1122" s="76" t="s">
        <v>2215</v>
      </c>
      <c r="H1122" s="76" t="s">
        <v>2231</v>
      </c>
      <c r="I1122" s="76" t="s">
        <v>4482</v>
      </c>
      <c r="J1122" s="39"/>
      <c r="K1122" s="76" t="s">
        <v>2195</v>
      </c>
      <c r="L1122" s="76">
        <v>753</v>
      </c>
      <c r="M1122" s="45" t="s">
        <v>8745</v>
      </c>
      <c r="N1122" s="76" t="s">
        <v>10761</v>
      </c>
    </row>
    <row r="1123" spans="1:14" hidden="1">
      <c r="A1123" s="45" t="s">
        <v>8744</v>
      </c>
      <c r="B1123" s="76"/>
      <c r="C1123" s="496" t="s">
        <v>10762</v>
      </c>
      <c r="D1123" s="39" t="s">
        <v>10762</v>
      </c>
      <c r="E1123" s="496">
        <f>VLOOKUP(F1123,[13]abbr_btch2lot2!A:B,2,FALSE)</f>
        <v>922</v>
      </c>
      <c r="F1123" s="39" t="s">
        <v>10763</v>
      </c>
      <c r="G1123" s="76" t="s">
        <v>2215</v>
      </c>
      <c r="H1123" s="76" t="s">
        <v>2231</v>
      </c>
      <c r="I1123" s="76" t="s">
        <v>4482</v>
      </c>
      <c r="J1123" s="39"/>
      <c r="K1123" s="76" t="s">
        <v>2195</v>
      </c>
      <c r="L1123" s="76">
        <v>754</v>
      </c>
      <c r="M1123" s="45" t="s">
        <v>8745</v>
      </c>
      <c r="N1123" s="76" t="s">
        <v>10764</v>
      </c>
    </row>
    <row r="1124" spans="1:14" hidden="1">
      <c r="A1124" s="45" t="s">
        <v>8744</v>
      </c>
      <c r="B1124" s="76"/>
      <c r="C1124" s="496" t="s">
        <v>10765</v>
      </c>
      <c r="D1124" s="39" t="s">
        <v>10765</v>
      </c>
      <c r="E1124" s="496">
        <f>VLOOKUP(F1124,[13]abbr_btch2lot2!A:B,2,FALSE)</f>
        <v>923</v>
      </c>
      <c r="F1124" s="39" t="s">
        <v>10766</v>
      </c>
      <c r="G1124" s="76" t="s">
        <v>2215</v>
      </c>
      <c r="H1124" s="76" t="s">
        <v>2231</v>
      </c>
      <c r="I1124" s="76" t="s">
        <v>4482</v>
      </c>
      <c r="J1124" s="39"/>
      <c r="K1124" s="76" t="s">
        <v>2195</v>
      </c>
      <c r="L1124" s="76">
        <v>755</v>
      </c>
      <c r="M1124" s="45" t="s">
        <v>8745</v>
      </c>
      <c r="N1124" s="76" t="s">
        <v>10767</v>
      </c>
    </row>
    <row r="1125" spans="1:14" hidden="1">
      <c r="A1125" s="45" t="s">
        <v>8744</v>
      </c>
      <c r="B1125" s="76"/>
      <c r="C1125" s="496" t="s">
        <v>10768</v>
      </c>
      <c r="D1125" s="39" t="s">
        <v>10768</v>
      </c>
      <c r="E1125" s="496">
        <f>VLOOKUP(F1125,[13]abbr_btch2lot2!A:B,2,FALSE)</f>
        <v>924</v>
      </c>
      <c r="F1125" s="39" t="s">
        <v>10769</v>
      </c>
      <c r="G1125" s="76" t="s">
        <v>2215</v>
      </c>
      <c r="H1125" s="76" t="s">
        <v>2455</v>
      </c>
      <c r="I1125" s="76">
        <v>8</v>
      </c>
      <c r="J1125" s="39"/>
      <c r="K1125" s="76" t="s">
        <v>2195</v>
      </c>
      <c r="L1125" s="76">
        <v>756</v>
      </c>
      <c r="M1125" s="45" t="s">
        <v>8745</v>
      </c>
      <c r="N1125" s="76" t="s">
        <v>10770</v>
      </c>
    </row>
    <row r="1126" spans="1:14" hidden="1">
      <c r="A1126" s="45" t="s">
        <v>8744</v>
      </c>
      <c r="B1126" s="76"/>
      <c r="C1126" s="496" t="s">
        <v>10771</v>
      </c>
      <c r="D1126" s="39" t="s">
        <v>10771</v>
      </c>
      <c r="E1126" s="496">
        <f>VLOOKUP(F1126,[13]abbr_btch2lot2!A:B,2,FALSE)</f>
        <v>925</v>
      </c>
      <c r="F1126" s="39" t="s">
        <v>10772</v>
      </c>
      <c r="G1126" s="76" t="s">
        <v>2215</v>
      </c>
      <c r="H1126" s="76" t="s">
        <v>2231</v>
      </c>
      <c r="I1126" s="76" t="s">
        <v>4482</v>
      </c>
      <c r="J1126" s="39"/>
      <c r="K1126" s="76" t="s">
        <v>2195</v>
      </c>
      <c r="L1126" s="76">
        <v>757</v>
      </c>
      <c r="M1126" s="45" t="s">
        <v>8745</v>
      </c>
      <c r="N1126" s="76" t="s">
        <v>10773</v>
      </c>
    </row>
    <row r="1127" spans="1:14" hidden="1">
      <c r="A1127" s="45" t="s">
        <v>8744</v>
      </c>
      <c r="B1127" s="76"/>
      <c r="C1127" s="496" t="s">
        <v>10774</v>
      </c>
      <c r="D1127" s="39" t="s">
        <v>10774</v>
      </c>
      <c r="E1127" s="496">
        <f>VLOOKUP(F1127,[13]abbr_btch2lot2!A:B,2,FALSE)</f>
        <v>926</v>
      </c>
      <c r="F1127" s="39" t="s">
        <v>10775</v>
      </c>
      <c r="G1127" s="76" t="s">
        <v>2215</v>
      </c>
      <c r="H1127" s="76" t="s">
        <v>2455</v>
      </c>
      <c r="I1127" s="76">
        <v>8</v>
      </c>
      <c r="J1127" s="39"/>
      <c r="K1127" s="76" t="s">
        <v>2195</v>
      </c>
      <c r="L1127" s="76">
        <v>758</v>
      </c>
      <c r="M1127" s="45" t="s">
        <v>8745</v>
      </c>
      <c r="N1127" s="76" t="s">
        <v>10776</v>
      </c>
    </row>
    <row r="1128" spans="1:14" hidden="1">
      <c r="A1128" s="45" t="s">
        <v>8744</v>
      </c>
      <c r="B1128" s="76"/>
      <c r="C1128" s="496" t="s">
        <v>10777</v>
      </c>
      <c r="D1128" s="39" t="s">
        <v>10777</v>
      </c>
      <c r="E1128" s="496">
        <f>VLOOKUP(F1128,[13]abbr_btch2lot2!A:B,2,FALSE)</f>
        <v>927</v>
      </c>
      <c r="F1128" s="39" t="s">
        <v>10778</v>
      </c>
      <c r="G1128" s="76" t="s">
        <v>2215</v>
      </c>
      <c r="H1128" s="76" t="s">
        <v>2231</v>
      </c>
      <c r="I1128" s="76" t="s">
        <v>4482</v>
      </c>
      <c r="J1128" s="39"/>
      <c r="K1128" s="76" t="s">
        <v>2195</v>
      </c>
      <c r="L1128" s="76">
        <v>759</v>
      </c>
      <c r="M1128" s="45" t="s">
        <v>8745</v>
      </c>
      <c r="N1128" s="76" t="s">
        <v>10779</v>
      </c>
    </row>
    <row r="1129" spans="1:14" hidden="1">
      <c r="A1129" s="45" t="s">
        <v>8744</v>
      </c>
      <c r="B1129" s="76"/>
      <c r="C1129" s="496" t="s">
        <v>10780</v>
      </c>
      <c r="D1129" s="39" t="s">
        <v>10780</v>
      </c>
      <c r="E1129" s="496">
        <f>VLOOKUP(F1129,[13]abbr_btch2lot2!A:B,2,FALSE)</f>
        <v>928</v>
      </c>
      <c r="F1129" s="39" t="s">
        <v>10781</v>
      </c>
      <c r="G1129" s="76" t="s">
        <v>2215</v>
      </c>
      <c r="H1129" s="76" t="s">
        <v>2231</v>
      </c>
      <c r="I1129" s="76" t="s">
        <v>2439</v>
      </c>
      <c r="J1129" s="39"/>
      <c r="K1129" s="76" t="s">
        <v>2195</v>
      </c>
      <c r="L1129" s="76">
        <v>760</v>
      </c>
      <c r="M1129" s="45" t="s">
        <v>8745</v>
      </c>
      <c r="N1129" s="76" t="s">
        <v>10782</v>
      </c>
    </row>
    <row r="1130" spans="1:14" hidden="1">
      <c r="A1130" s="45" t="s">
        <v>8744</v>
      </c>
      <c r="B1130" s="76"/>
      <c r="C1130" s="496"/>
      <c r="D1130" s="39"/>
      <c r="E1130" s="496">
        <f>VLOOKUP(F1130,[13]abbr_btch2lot2!A:B,2,FALSE)</f>
        <v>929</v>
      </c>
      <c r="F1130" s="39" t="s">
        <v>10783</v>
      </c>
      <c r="G1130" s="76" t="s">
        <v>2215</v>
      </c>
      <c r="H1130" s="76" t="s">
        <v>2455</v>
      </c>
      <c r="I1130" s="76">
        <v>8</v>
      </c>
      <c r="J1130" s="39"/>
      <c r="K1130" s="76" t="s">
        <v>2195</v>
      </c>
      <c r="L1130" s="76">
        <v>761</v>
      </c>
      <c r="M1130" s="45" t="s">
        <v>8745</v>
      </c>
      <c r="N1130" s="76" t="s">
        <v>10784</v>
      </c>
    </row>
    <row r="1131" spans="1:14" hidden="1">
      <c r="A1131" s="45" t="s">
        <v>8744</v>
      </c>
      <c r="B1131" s="76"/>
      <c r="C1131" s="496"/>
      <c r="D1131" s="39"/>
      <c r="E1131" s="496">
        <f>VLOOKUP(F1131,[13]abbr_btch2lot2!A:B,2,FALSE)</f>
        <v>930</v>
      </c>
      <c r="F1131" s="39" t="s">
        <v>10785</v>
      </c>
      <c r="G1131" s="76" t="s">
        <v>2215</v>
      </c>
      <c r="H1131" s="76" t="s">
        <v>2271</v>
      </c>
      <c r="I1131" s="76">
        <v>10</v>
      </c>
      <c r="J1131" s="39"/>
      <c r="K1131" s="76" t="s">
        <v>2195</v>
      </c>
      <c r="L1131" s="76">
        <v>762</v>
      </c>
      <c r="M1131" s="45" t="s">
        <v>8745</v>
      </c>
      <c r="N1131" s="76" t="s">
        <v>10786</v>
      </c>
    </row>
    <row r="1132" spans="1:14" hidden="1">
      <c r="A1132" s="45" t="s">
        <v>8744</v>
      </c>
      <c r="B1132" s="76"/>
      <c r="C1132" s="496"/>
      <c r="D1132" s="39"/>
      <c r="E1132" s="496">
        <f>VLOOKUP(F1132,[13]abbr_btch2lot2!A:B,2,FALSE)</f>
        <v>931</v>
      </c>
      <c r="F1132" s="39" t="s">
        <v>10787</v>
      </c>
      <c r="G1132" s="76" t="s">
        <v>2215</v>
      </c>
      <c r="H1132" s="76" t="s">
        <v>2455</v>
      </c>
      <c r="I1132" s="76">
        <v>8</v>
      </c>
      <c r="J1132" s="39"/>
      <c r="K1132" s="76" t="s">
        <v>2195</v>
      </c>
      <c r="L1132" s="76">
        <v>763</v>
      </c>
      <c r="M1132" s="45" t="s">
        <v>8745</v>
      </c>
      <c r="N1132" s="76" t="s">
        <v>10788</v>
      </c>
    </row>
    <row r="1133" spans="1:14" hidden="1">
      <c r="A1133" s="45" t="s">
        <v>8744</v>
      </c>
      <c r="B1133" s="76"/>
      <c r="C1133" s="496"/>
      <c r="D1133" s="39"/>
      <c r="E1133" s="496">
        <f>VLOOKUP(F1133,[13]abbr_btch2lot2!A:B,2,FALSE)</f>
        <v>932</v>
      </c>
      <c r="F1133" s="39" t="s">
        <v>10789</v>
      </c>
      <c r="G1133" s="76" t="s">
        <v>2215</v>
      </c>
      <c r="H1133" s="76" t="s">
        <v>2271</v>
      </c>
      <c r="I1133" s="76">
        <v>10</v>
      </c>
      <c r="J1133" s="39"/>
      <c r="K1133" s="76" t="s">
        <v>2195</v>
      </c>
      <c r="L1133" s="76">
        <v>764</v>
      </c>
      <c r="M1133" s="45" t="s">
        <v>8745</v>
      </c>
      <c r="N1133" s="76" t="s">
        <v>10790</v>
      </c>
    </row>
    <row r="1134" spans="1:14" hidden="1">
      <c r="A1134" s="45" t="s">
        <v>8744</v>
      </c>
      <c r="B1134" s="76"/>
      <c r="C1134" s="496"/>
      <c r="D1134" s="39"/>
      <c r="E1134" s="496">
        <f>VLOOKUP(F1134,[13]abbr_btch2lot2!A:B,2,FALSE)</f>
        <v>933</v>
      </c>
      <c r="F1134" s="39" t="s">
        <v>10791</v>
      </c>
      <c r="G1134" s="76" t="s">
        <v>2215</v>
      </c>
      <c r="H1134" s="76" t="s">
        <v>2455</v>
      </c>
      <c r="I1134" s="76">
        <v>8</v>
      </c>
      <c r="J1134" s="39"/>
      <c r="K1134" s="76" t="s">
        <v>2195</v>
      </c>
      <c r="L1134" s="76">
        <v>765</v>
      </c>
      <c r="M1134" s="45" t="s">
        <v>8745</v>
      </c>
      <c r="N1134" s="76" t="s">
        <v>10792</v>
      </c>
    </row>
    <row r="1135" spans="1:14" hidden="1">
      <c r="A1135" s="45" t="s">
        <v>8744</v>
      </c>
      <c r="B1135" s="76"/>
      <c r="C1135" s="496"/>
      <c r="D1135" s="39"/>
      <c r="E1135" s="496">
        <f>VLOOKUP(F1135,[13]abbr_btch2lot2!A:B,2,FALSE)</f>
        <v>934</v>
      </c>
      <c r="F1135" s="39" t="s">
        <v>10793</v>
      </c>
      <c r="G1135" s="76" t="s">
        <v>2215</v>
      </c>
      <c r="H1135" s="76" t="s">
        <v>2271</v>
      </c>
      <c r="I1135" s="76">
        <v>10</v>
      </c>
      <c r="J1135" s="39"/>
      <c r="K1135" s="76" t="s">
        <v>2195</v>
      </c>
      <c r="L1135" s="76">
        <v>766</v>
      </c>
      <c r="M1135" s="45" t="s">
        <v>8745</v>
      </c>
      <c r="N1135" s="76" t="s">
        <v>10794</v>
      </c>
    </row>
    <row r="1136" spans="1:14" hidden="1">
      <c r="A1136" s="45" t="s">
        <v>8744</v>
      </c>
      <c r="B1136" s="76"/>
      <c r="C1136" s="496"/>
      <c r="D1136" s="39"/>
      <c r="E1136" s="496">
        <f>VLOOKUP(F1136,[13]abbr_btch2lot2!A:B,2,FALSE)</f>
        <v>935</v>
      </c>
      <c r="F1136" s="39" t="s">
        <v>10795</v>
      </c>
      <c r="G1136" s="76" t="s">
        <v>2215</v>
      </c>
      <c r="H1136" s="76" t="s">
        <v>2455</v>
      </c>
      <c r="I1136" s="76">
        <v>8</v>
      </c>
      <c r="J1136" s="39"/>
      <c r="K1136" s="76" t="s">
        <v>2195</v>
      </c>
      <c r="L1136" s="76">
        <v>767</v>
      </c>
      <c r="M1136" s="45" t="s">
        <v>8745</v>
      </c>
      <c r="N1136" s="76" t="s">
        <v>10796</v>
      </c>
    </row>
    <row r="1137" spans="1:14" hidden="1">
      <c r="A1137" s="45" t="s">
        <v>8744</v>
      </c>
      <c r="B1137" s="76"/>
      <c r="C1137" s="496"/>
      <c r="D1137" s="39"/>
      <c r="E1137" s="496">
        <f>VLOOKUP(F1137,[13]abbr_btch2lot2!A:B,2,FALSE)</f>
        <v>936</v>
      </c>
      <c r="F1137" s="39" t="s">
        <v>10797</v>
      </c>
      <c r="G1137" s="76" t="s">
        <v>2215</v>
      </c>
      <c r="H1137" s="76" t="s">
        <v>2271</v>
      </c>
      <c r="I1137" s="76">
        <v>10</v>
      </c>
      <c r="J1137" s="39"/>
      <c r="K1137" s="76" t="s">
        <v>2195</v>
      </c>
      <c r="L1137" s="76">
        <v>768</v>
      </c>
      <c r="M1137" s="45" t="s">
        <v>8745</v>
      </c>
      <c r="N1137" s="76" t="s">
        <v>10798</v>
      </c>
    </row>
    <row r="1138" spans="1:14" hidden="1">
      <c r="A1138" s="45" t="s">
        <v>8744</v>
      </c>
      <c r="B1138" s="76"/>
      <c r="C1138" s="496"/>
      <c r="D1138" s="39"/>
      <c r="E1138" s="496">
        <f>VLOOKUP(F1138,[13]abbr_btch2lot2!A:B,2,FALSE)</f>
        <v>937</v>
      </c>
      <c r="F1138" s="39" t="s">
        <v>10799</v>
      </c>
      <c r="G1138" s="76" t="s">
        <v>2215</v>
      </c>
      <c r="H1138" s="76" t="s">
        <v>2455</v>
      </c>
      <c r="I1138" s="76">
        <v>8</v>
      </c>
      <c r="J1138" s="39"/>
      <c r="K1138" s="76" t="s">
        <v>2195</v>
      </c>
      <c r="L1138" s="76">
        <v>769</v>
      </c>
      <c r="M1138" s="45" t="s">
        <v>8745</v>
      </c>
      <c r="N1138" s="76" t="s">
        <v>10800</v>
      </c>
    </row>
    <row r="1139" spans="1:14" hidden="1">
      <c r="A1139" s="45" t="s">
        <v>8744</v>
      </c>
      <c r="B1139" s="76"/>
      <c r="C1139" s="496"/>
      <c r="D1139" s="39"/>
      <c r="E1139" s="496">
        <f>VLOOKUP(F1139,[13]abbr_btch2lot2!A:B,2,FALSE)</f>
        <v>938</v>
      </c>
      <c r="F1139" s="39" t="s">
        <v>10801</v>
      </c>
      <c r="G1139" s="76" t="s">
        <v>2215</v>
      </c>
      <c r="H1139" s="76" t="s">
        <v>2271</v>
      </c>
      <c r="I1139" s="76">
        <v>10</v>
      </c>
      <c r="J1139" s="39"/>
      <c r="K1139" s="76" t="s">
        <v>2195</v>
      </c>
      <c r="L1139" s="76">
        <v>770</v>
      </c>
      <c r="M1139" s="45" t="s">
        <v>8745</v>
      </c>
      <c r="N1139" s="76" t="s">
        <v>10802</v>
      </c>
    </row>
    <row r="1140" spans="1:14" hidden="1">
      <c r="A1140" s="45" t="s">
        <v>8744</v>
      </c>
      <c r="B1140" s="76"/>
      <c r="C1140" s="496"/>
      <c r="D1140" s="39"/>
      <c r="E1140" s="496">
        <f>VLOOKUP(F1140,[13]abbr_btch2lot2!A:B,2,FALSE)</f>
        <v>939</v>
      </c>
      <c r="F1140" s="39" t="s">
        <v>10803</v>
      </c>
      <c r="G1140" s="76" t="s">
        <v>2215</v>
      </c>
      <c r="H1140" s="76" t="s">
        <v>2202</v>
      </c>
      <c r="I1140" s="76">
        <v>40</v>
      </c>
      <c r="J1140" s="39"/>
      <c r="K1140" s="76" t="s">
        <v>2195</v>
      </c>
      <c r="L1140" s="76">
        <v>771</v>
      </c>
      <c r="M1140" s="45" t="s">
        <v>8745</v>
      </c>
      <c r="N1140" s="76" t="s">
        <v>10804</v>
      </c>
    </row>
    <row r="1141" spans="1:14" hidden="1">
      <c r="A1141" s="45" t="s">
        <v>8744</v>
      </c>
      <c r="B1141" s="76"/>
      <c r="C1141" s="496"/>
      <c r="D1141" s="39"/>
      <c r="E1141" s="496">
        <f>VLOOKUP(F1141,[13]abbr_btch2lot2!A:B,2,FALSE)</f>
        <v>940</v>
      </c>
      <c r="F1141" s="39" t="s">
        <v>10805</v>
      </c>
      <c r="G1141" s="76" t="s">
        <v>2215</v>
      </c>
      <c r="H1141" s="76" t="s">
        <v>2228</v>
      </c>
      <c r="I1141" s="76">
        <v>1</v>
      </c>
      <c r="J1141" s="39"/>
      <c r="K1141" s="76" t="s">
        <v>2195</v>
      </c>
      <c r="L1141" s="76">
        <v>772</v>
      </c>
      <c r="M1141" s="45" t="s">
        <v>8745</v>
      </c>
      <c r="N1141" s="76" t="s">
        <v>10806</v>
      </c>
    </row>
    <row r="1142" spans="1:14" hidden="1">
      <c r="A1142" s="45" t="s">
        <v>8744</v>
      </c>
      <c r="B1142" s="76"/>
      <c r="C1142" s="496"/>
      <c r="D1142" s="39"/>
      <c r="E1142" s="496">
        <f>VLOOKUP(F1142,[13]abbr_btch2lot2!A:B,2,FALSE)</f>
        <v>941</v>
      </c>
      <c r="F1142" s="39" t="s">
        <v>10807</v>
      </c>
      <c r="G1142" s="76" t="s">
        <v>2215</v>
      </c>
      <c r="H1142" s="76" t="s">
        <v>2228</v>
      </c>
      <c r="I1142" s="76">
        <v>2</v>
      </c>
      <c r="J1142" s="39"/>
      <c r="K1142" s="76" t="s">
        <v>2195</v>
      </c>
      <c r="L1142" s="76">
        <v>773</v>
      </c>
      <c r="M1142" s="45" t="s">
        <v>8745</v>
      </c>
      <c r="N1142" s="76" t="s">
        <v>10808</v>
      </c>
    </row>
    <row r="1143" spans="1:14" hidden="1">
      <c r="A1143" s="45" t="s">
        <v>8744</v>
      </c>
      <c r="B1143" s="76"/>
      <c r="C1143" s="496"/>
      <c r="D1143" s="39"/>
      <c r="E1143" s="496">
        <f>VLOOKUP(F1143,[13]abbr_btch2lot2!A:B,2,FALSE)</f>
        <v>942</v>
      </c>
      <c r="F1143" s="39" t="s">
        <v>10809</v>
      </c>
      <c r="G1143" s="76" t="s">
        <v>2215</v>
      </c>
      <c r="H1143" s="76" t="s">
        <v>2228</v>
      </c>
      <c r="I1143" s="76">
        <v>2</v>
      </c>
      <c r="J1143" s="39"/>
      <c r="K1143" s="76" t="s">
        <v>2195</v>
      </c>
      <c r="L1143" s="76">
        <v>774</v>
      </c>
      <c r="M1143" s="45" t="s">
        <v>8745</v>
      </c>
      <c r="N1143" s="76" t="s">
        <v>10810</v>
      </c>
    </row>
    <row r="1144" spans="1:14" hidden="1">
      <c r="A1144" s="45" t="s">
        <v>8744</v>
      </c>
      <c r="B1144" s="76"/>
      <c r="C1144" s="496"/>
      <c r="D1144" s="39"/>
      <c r="E1144" s="496">
        <f>VLOOKUP(F1144,[13]abbr_btch2lot2!A:B,2,FALSE)</f>
        <v>943</v>
      </c>
      <c r="F1144" s="39" t="s">
        <v>10811</v>
      </c>
      <c r="G1144" s="76" t="s">
        <v>2215</v>
      </c>
      <c r="H1144" s="76" t="s">
        <v>2228</v>
      </c>
      <c r="I1144" s="76">
        <v>2</v>
      </c>
      <c r="J1144" s="39"/>
      <c r="K1144" s="76" t="s">
        <v>2195</v>
      </c>
      <c r="L1144" s="76">
        <v>775</v>
      </c>
      <c r="M1144" s="45" t="s">
        <v>8745</v>
      </c>
      <c r="N1144" s="76" t="s">
        <v>10812</v>
      </c>
    </row>
    <row r="1145" spans="1:14" hidden="1">
      <c r="A1145" s="45" t="s">
        <v>8744</v>
      </c>
      <c r="B1145" s="76"/>
      <c r="C1145" s="496"/>
      <c r="D1145" s="39"/>
      <c r="E1145" s="496">
        <f>VLOOKUP(F1145,[13]abbr_btch2lot2!A:B,2,FALSE)</f>
        <v>944</v>
      </c>
      <c r="F1145" s="39" t="s">
        <v>10813</v>
      </c>
      <c r="G1145" s="76" t="s">
        <v>2215</v>
      </c>
      <c r="H1145" s="76" t="s">
        <v>2271</v>
      </c>
      <c r="I1145" s="76">
        <v>18</v>
      </c>
      <c r="J1145" s="39"/>
      <c r="K1145" s="76" t="s">
        <v>2195</v>
      </c>
      <c r="L1145" s="76">
        <v>776</v>
      </c>
      <c r="M1145" s="45" t="s">
        <v>8745</v>
      </c>
      <c r="N1145" s="76" t="s">
        <v>10814</v>
      </c>
    </row>
    <row r="1146" spans="1:14" hidden="1">
      <c r="A1146" s="45" t="s">
        <v>8744</v>
      </c>
      <c r="B1146" s="76"/>
      <c r="C1146" s="496"/>
      <c r="D1146" s="39"/>
      <c r="E1146" s="496">
        <f>VLOOKUP(F1146,[13]abbr_btch2lot2!A:B,2,FALSE)</f>
        <v>945</v>
      </c>
      <c r="F1146" s="39" t="s">
        <v>10815</v>
      </c>
      <c r="G1146" s="76" t="s">
        <v>2215</v>
      </c>
      <c r="H1146" s="76" t="s">
        <v>2271</v>
      </c>
      <c r="I1146" s="76">
        <v>14</v>
      </c>
      <c r="J1146" s="39"/>
      <c r="K1146" s="76" t="s">
        <v>2195</v>
      </c>
      <c r="L1146" s="76">
        <v>777</v>
      </c>
      <c r="M1146" s="45" t="s">
        <v>8745</v>
      </c>
      <c r="N1146" s="76" t="s">
        <v>10816</v>
      </c>
    </row>
    <row r="1147" spans="1:14" hidden="1">
      <c r="A1147" s="45" t="s">
        <v>8744</v>
      </c>
      <c r="B1147" s="76"/>
      <c r="C1147" s="496"/>
      <c r="D1147" s="39"/>
      <c r="E1147" s="496">
        <f>VLOOKUP(F1147,[13]abbr_btch2lot2!A:B,2,FALSE)</f>
        <v>946</v>
      </c>
      <c r="F1147" s="39" t="s">
        <v>10817</v>
      </c>
      <c r="G1147" s="76" t="s">
        <v>2215</v>
      </c>
      <c r="H1147" s="76" t="s">
        <v>2202</v>
      </c>
      <c r="I1147" s="76">
        <v>2</v>
      </c>
      <c r="J1147" s="39"/>
      <c r="K1147" s="76" t="s">
        <v>2195</v>
      </c>
      <c r="L1147" s="76">
        <v>778</v>
      </c>
      <c r="M1147" s="45" t="s">
        <v>8745</v>
      </c>
      <c r="N1147" s="76" t="s">
        <v>10818</v>
      </c>
    </row>
    <row r="1148" spans="1:14" hidden="1">
      <c r="A1148" s="45" t="s">
        <v>8744</v>
      </c>
      <c r="B1148" s="76"/>
      <c r="C1148" s="496"/>
      <c r="D1148" s="39"/>
      <c r="E1148" s="496">
        <f>VLOOKUP(F1148,[13]abbr_btch2lot2!A:B,2,FALSE)</f>
        <v>947</v>
      </c>
      <c r="F1148" s="39" t="s">
        <v>10819</v>
      </c>
      <c r="G1148" s="76" t="s">
        <v>2215</v>
      </c>
      <c r="H1148" s="76" t="s">
        <v>2202</v>
      </c>
      <c r="I1148" s="76">
        <v>40</v>
      </c>
      <c r="J1148" s="39"/>
      <c r="K1148" s="76" t="s">
        <v>2195</v>
      </c>
      <c r="L1148" s="76">
        <v>779</v>
      </c>
      <c r="M1148" s="45" t="s">
        <v>8745</v>
      </c>
      <c r="N1148" s="76" t="s">
        <v>10820</v>
      </c>
    </row>
    <row r="1149" spans="1:14" hidden="1">
      <c r="A1149" s="45" t="s">
        <v>8744</v>
      </c>
      <c r="B1149" s="76"/>
      <c r="C1149" s="496"/>
      <c r="D1149" s="39"/>
      <c r="E1149" s="496">
        <f>VLOOKUP(F1149,[13]abbr_btch2lot2!A:B,2,FALSE)</f>
        <v>948</v>
      </c>
      <c r="F1149" s="39" t="s">
        <v>10821</v>
      </c>
      <c r="G1149" s="76" t="s">
        <v>2215</v>
      </c>
      <c r="H1149" s="76" t="s">
        <v>2228</v>
      </c>
      <c r="I1149" s="76">
        <v>1</v>
      </c>
      <c r="J1149" s="39"/>
      <c r="K1149" s="76" t="s">
        <v>2195</v>
      </c>
      <c r="L1149" s="76">
        <v>780</v>
      </c>
      <c r="M1149" s="45" t="s">
        <v>8745</v>
      </c>
      <c r="N1149" s="76" t="s">
        <v>10822</v>
      </c>
    </row>
    <row r="1150" spans="1:14" hidden="1">
      <c r="A1150" s="45" t="s">
        <v>8744</v>
      </c>
      <c r="B1150" s="76"/>
      <c r="C1150" s="496"/>
      <c r="D1150" s="39"/>
      <c r="E1150" s="496">
        <f>VLOOKUP(F1150,[13]abbr_btch2lot2!A:B,2,FALSE)</f>
        <v>949</v>
      </c>
      <c r="F1150" s="39" t="s">
        <v>10823</v>
      </c>
      <c r="G1150" s="76" t="s">
        <v>2215</v>
      </c>
      <c r="H1150" s="76" t="s">
        <v>2228</v>
      </c>
      <c r="I1150" s="76">
        <v>2</v>
      </c>
      <c r="J1150" s="39"/>
      <c r="K1150" s="76" t="s">
        <v>2195</v>
      </c>
      <c r="L1150" s="76">
        <v>781</v>
      </c>
      <c r="M1150" s="45" t="s">
        <v>8745</v>
      </c>
      <c r="N1150" s="76" t="s">
        <v>10824</v>
      </c>
    </row>
    <row r="1151" spans="1:14" hidden="1">
      <c r="A1151" s="45" t="s">
        <v>8744</v>
      </c>
      <c r="B1151" s="76"/>
      <c r="C1151" s="496"/>
      <c r="D1151" s="39"/>
      <c r="E1151" s="496">
        <f>VLOOKUP(F1151,[13]abbr_btch2lot2!A:B,2,FALSE)</f>
        <v>950</v>
      </c>
      <c r="F1151" s="39" t="s">
        <v>10825</v>
      </c>
      <c r="G1151" s="76" t="s">
        <v>2215</v>
      </c>
      <c r="H1151" s="76" t="s">
        <v>2228</v>
      </c>
      <c r="I1151" s="76">
        <v>2</v>
      </c>
      <c r="J1151" s="39"/>
      <c r="K1151" s="76" t="s">
        <v>2195</v>
      </c>
      <c r="L1151" s="76">
        <v>782</v>
      </c>
      <c r="M1151" s="45" t="s">
        <v>8745</v>
      </c>
      <c r="N1151" s="76" t="s">
        <v>10826</v>
      </c>
    </row>
    <row r="1152" spans="1:14" hidden="1">
      <c r="A1152" s="45" t="s">
        <v>8744</v>
      </c>
      <c r="B1152" s="76"/>
      <c r="C1152" s="496"/>
      <c r="D1152" s="39"/>
      <c r="E1152" s="496">
        <f>VLOOKUP(F1152,[13]abbr_btch2lot2!A:B,2,FALSE)</f>
        <v>951</v>
      </c>
      <c r="F1152" s="39" t="s">
        <v>10827</v>
      </c>
      <c r="G1152" s="76" t="s">
        <v>2215</v>
      </c>
      <c r="H1152" s="76" t="s">
        <v>2228</v>
      </c>
      <c r="I1152" s="76">
        <v>2</v>
      </c>
      <c r="J1152" s="39"/>
      <c r="K1152" s="76" t="s">
        <v>2195</v>
      </c>
      <c r="L1152" s="76">
        <v>783</v>
      </c>
      <c r="M1152" s="45" t="s">
        <v>8745</v>
      </c>
      <c r="N1152" s="76" t="s">
        <v>10828</v>
      </c>
    </row>
    <row r="1153" spans="1:14" hidden="1">
      <c r="A1153" s="45" t="s">
        <v>8744</v>
      </c>
      <c r="B1153" s="76"/>
      <c r="C1153" s="496"/>
      <c r="D1153" s="39"/>
      <c r="E1153" s="496">
        <f>VLOOKUP(F1153,[13]abbr_btch2lot2!A:B,2,FALSE)</f>
        <v>952</v>
      </c>
      <c r="F1153" s="39" t="s">
        <v>10829</v>
      </c>
      <c r="G1153" s="76" t="s">
        <v>2215</v>
      </c>
      <c r="H1153" s="76" t="s">
        <v>2271</v>
      </c>
      <c r="I1153" s="76">
        <v>18</v>
      </c>
      <c r="J1153" s="39"/>
      <c r="K1153" s="76" t="s">
        <v>2195</v>
      </c>
      <c r="L1153" s="76">
        <v>784</v>
      </c>
      <c r="M1153" s="45" t="s">
        <v>8745</v>
      </c>
      <c r="N1153" s="76" t="s">
        <v>10830</v>
      </c>
    </row>
    <row r="1154" spans="1:14" hidden="1">
      <c r="A1154" s="45" t="s">
        <v>8744</v>
      </c>
      <c r="B1154" s="76"/>
      <c r="C1154" s="496"/>
      <c r="D1154" s="39"/>
      <c r="E1154" s="496">
        <f>VLOOKUP(F1154,[13]abbr_btch2lot2!A:B,2,FALSE)</f>
        <v>953</v>
      </c>
      <c r="F1154" s="39" t="s">
        <v>10831</v>
      </c>
      <c r="G1154" s="76" t="s">
        <v>2215</v>
      </c>
      <c r="H1154" s="76" t="s">
        <v>2271</v>
      </c>
      <c r="I1154" s="76">
        <v>14</v>
      </c>
      <c r="J1154" s="39"/>
      <c r="K1154" s="76" t="s">
        <v>2195</v>
      </c>
      <c r="L1154" s="76">
        <v>785</v>
      </c>
      <c r="M1154" s="45" t="s">
        <v>8745</v>
      </c>
      <c r="N1154" s="76" t="s">
        <v>10832</v>
      </c>
    </row>
    <row r="1155" spans="1:14" hidden="1">
      <c r="A1155" s="45" t="s">
        <v>8744</v>
      </c>
      <c r="B1155" s="76"/>
      <c r="C1155" s="496"/>
      <c r="D1155" s="39"/>
      <c r="E1155" s="496">
        <f>VLOOKUP(F1155,[13]abbr_btch2lot2!A:B,2,FALSE)</f>
        <v>954</v>
      </c>
      <c r="F1155" s="39" t="s">
        <v>10833</v>
      </c>
      <c r="G1155" s="76" t="s">
        <v>2215</v>
      </c>
      <c r="H1155" s="76" t="s">
        <v>2202</v>
      </c>
      <c r="I1155" s="76">
        <v>2</v>
      </c>
      <c r="J1155" s="39"/>
      <c r="K1155" s="76" t="s">
        <v>2195</v>
      </c>
      <c r="L1155" s="76">
        <v>786</v>
      </c>
      <c r="M1155" s="45" t="s">
        <v>8745</v>
      </c>
      <c r="N1155" s="76" t="s">
        <v>10834</v>
      </c>
    </row>
    <row r="1156" spans="1:14" hidden="1">
      <c r="A1156" s="45" t="s">
        <v>8744</v>
      </c>
      <c r="B1156" s="76"/>
      <c r="C1156" s="496"/>
      <c r="D1156" s="39"/>
      <c r="E1156" s="496">
        <f>VLOOKUP(F1156,[13]abbr_btch2lot2!A:B,2,FALSE)</f>
        <v>955</v>
      </c>
      <c r="F1156" s="39" t="s">
        <v>10835</v>
      </c>
      <c r="G1156" s="76" t="s">
        <v>2215</v>
      </c>
      <c r="H1156" s="76" t="s">
        <v>2202</v>
      </c>
      <c r="I1156" s="76">
        <v>40</v>
      </c>
      <c r="J1156" s="39"/>
      <c r="K1156" s="76" t="s">
        <v>2195</v>
      </c>
      <c r="L1156" s="76">
        <v>787</v>
      </c>
      <c r="M1156" s="45" t="s">
        <v>8745</v>
      </c>
      <c r="N1156" s="76" t="s">
        <v>10836</v>
      </c>
    </row>
    <row r="1157" spans="1:14" hidden="1">
      <c r="A1157" s="45" t="s">
        <v>8744</v>
      </c>
      <c r="B1157" s="76"/>
      <c r="C1157" s="496"/>
      <c r="D1157" s="39"/>
      <c r="E1157" s="496">
        <f>VLOOKUP(F1157,[13]abbr_btch2lot2!A:B,2,FALSE)</f>
        <v>956</v>
      </c>
      <c r="F1157" s="39" t="s">
        <v>10837</v>
      </c>
      <c r="G1157" s="76" t="s">
        <v>2215</v>
      </c>
      <c r="H1157" s="76" t="s">
        <v>2228</v>
      </c>
      <c r="I1157" s="76">
        <v>1</v>
      </c>
      <c r="J1157" s="39"/>
      <c r="K1157" s="76" t="s">
        <v>2195</v>
      </c>
      <c r="L1157" s="76">
        <v>788</v>
      </c>
      <c r="M1157" s="45" t="s">
        <v>8745</v>
      </c>
      <c r="N1157" s="76" t="s">
        <v>10838</v>
      </c>
    </row>
    <row r="1158" spans="1:14" hidden="1">
      <c r="A1158" s="45" t="s">
        <v>8744</v>
      </c>
      <c r="B1158" s="76"/>
      <c r="C1158" s="496"/>
      <c r="D1158" s="39"/>
      <c r="E1158" s="496">
        <f>VLOOKUP(F1158,[13]abbr_btch2lot2!A:B,2,FALSE)</f>
        <v>957</v>
      </c>
      <c r="F1158" s="39" t="s">
        <v>10839</v>
      </c>
      <c r="G1158" s="76" t="s">
        <v>2215</v>
      </c>
      <c r="H1158" s="76" t="s">
        <v>2228</v>
      </c>
      <c r="I1158" s="76">
        <v>2</v>
      </c>
      <c r="J1158" s="39"/>
      <c r="K1158" s="76" t="s">
        <v>2195</v>
      </c>
      <c r="L1158" s="76">
        <v>789</v>
      </c>
      <c r="M1158" s="45" t="s">
        <v>8745</v>
      </c>
      <c r="N1158" s="76" t="s">
        <v>10840</v>
      </c>
    </row>
    <row r="1159" spans="1:14" hidden="1">
      <c r="A1159" s="45" t="s">
        <v>8744</v>
      </c>
      <c r="B1159" s="76"/>
      <c r="C1159" s="496"/>
      <c r="D1159" s="39"/>
      <c r="E1159" s="496">
        <f>VLOOKUP(F1159,[13]abbr_btch2lot2!A:B,2,FALSE)</f>
        <v>958</v>
      </c>
      <c r="F1159" s="39" t="s">
        <v>10841</v>
      </c>
      <c r="G1159" s="76" t="s">
        <v>2215</v>
      </c>
      <c r="H1159" s="76" t="s">
        <v>2228</v>
      </c>
      <c r="I1159" s="76">
        <v>2</v>
      </c>
      <c r="J1159" s="39"/>
      <c r="K1159" s="76" t="s">
        <v>2195</v>
      </c>
      <c r="L1159" s="76">
        <v>790</v>
      </c>
      <c r="M1159" s="45" t="s">
        <v>8745</v>
      </c>
      <c r="N1159" s="76" t="s">
        <v>10842</v>
      </c>
    </row>
    <row r="1160" spans="1:14" hidden="1">
      <c r="A1160" s="45" t="s">
        <v>8744</v>
      </c>
      <c r="B1160" s="76"/>
      <c r="C1160" s="496"/>
      <c r="D1160" s="39"/>
      <c r="E1160" s="496">
        <f>VLOOKUP(F1160,[13]abbr_btch2lot2!A:B,2,FALSE)</f>
        <v>959</v>
      </c>
      <c r="F1160" s="39" t="s">
        <v>10843</v>
      </c>
      <c r="G1160" s="76" t="s">
        <v>2215</v>
      </c>
      <c r="H1160" s="76" t="s">
        <v>2228</v>
      </c>
      <c r="I1160" s="76">
        <v>2</v>
      </c>
      <c r="J1160" s="39"/>
      <c r="K1160" s="76" t="s">
        <v>2195</v>
      </c>
      <c r="L1160" s="76">
        <v>791</v>
      </c>
      <c r="M1160" s="45" t="s">
        <v>8745</v>
      </c>
      <c r="N1160" s="76" t="s">
        <v>10844</v>
      </c>
    </row>
    <row r="1161" spans="1:14" hidden="1">
      <c r="A1161" s="45" t="s">
        <v>8744</v>
      </c>
      <c r="B1161" s="76"/>
      <c r="C1161" s="496"/>
      <c r="D1161" s="39"/>
      <c r="E1161" s="496">
        <f>VLOOKUP(F1161,[13]abbr_btch2lot2!A:B,2,FALSE)</f>
        <v>960</v>
      </c>
      <c r="F1161" s="39" t="s">
        <v>10845</v>
      </c>
      <c r="G1161" s="76" t="s">
        <v>2215</v>
      </c>
      <c r="H1161" s="76" t="s">
        <v>2271</v>
      </c>
      <c r="I1161" s="76">
        <v>18</v>
      </c>
      <c r="J1161" s="39"/>
      <c r="K1161" s="76" t="s">
        <v>2195</v>
      </c>
      <c r="L1161" s="76">
        <v>792</v>
      </c>
      <c r="M1161" s="45" t="s">
        <v>8745</v>
      </c>
      <c r="N1161" s="76" t="s">
        <v>10846</v>
      </c>
    </row>
    <row r="1162" spans="1:14" hidden="1">
      <c r="A1162" s="45" t="s">
        <v>8744</v>
      </c>
      <c r="B1162" s="76"/>
      <c r="C1162" s="496"/>
      <c r="D1162" s="39"/>
      <c r="E1162" s="496">
        <f>VLOOKUP(F1162,[13]abbr_btch2lot2!A:B,2,FALSE)</f>
        <v>961</v>
      </c>
      <c r="F1162" s="39" t="s">
        <v>10847</v>
      </c>
      <c r="G1162" s="76" t="s">
        <v>2215</v>
      </c>
      <c r="H1162" s="76" t="s">
        <v>2271</v>
      </c>
      <c r="I1162" s="76">
        <v>14</v>
      </c>
      <c r="J1162" s="39"/>
      <c r="K1162" s="76" t="s">
        <v>2195</v>
      </c>
      <c r="L1162" s="76">
        <v>793</v>
      </c>
      <c r="M1162" s="45" t="s">
        <v>8745</v>
      </c>
      <c r="N1162" s="76" t="s">
        <v>10848</v>
      </c>
    </row>
    <row r="1163" spans="1:14" hidden="1">
      <c r="A1163" s="45" t="s">
        <v>8744</v>
      </c>
      <c r="B1163" s="76"/>
      <c r="C1163" s="496"/>
      <c r="D1163" s="39"/>
      <c r="E1163" s="496">
        <f>VLOOKUP(F1163,[13]abbr_btch2lot2!A:B,2,FALSE)</f>
        <v>962</v>
      </c>
      <c r="F1163" s="39" t="s">
        <v>10849</v>
      </c>
      <c r="G1163" s="76" t="s">
        <v>2215</v>
      </c>
      <c r="H1163" s="76" t="s">
        <v>2202</v>
      </c>
      <c r="I1163" s="76">
        <v>2</v>
      </c>
      <c r="J1163" s="39"/>
      <c r="K1163" s="76" t="s">
        <v>2195</v>
      </c>
      <c r="L1163" s="76">
        <v>794</v>
      </c>
      <c r="M1163" s="45" t="s">
        <v>8745</v>
      </c>
      <c r="N1163" s="76" t="s">
        <v>10850</v>
      </c>
    </row>
    <row r="1164" spans="1:14" hidden="1">
      <c r="A1164" s="45" t="s">
        <v>8744</v>
      </c>
      <c r="B1164" s="76"/>
      <c r="C1164" s="496"/>
      <c r="D1164" s="39"/>
      <c r="E1164" s="496">
        <f>VLOOKUP(F1164,[13]abbr_btch2lot2!A:B,2,FALSE)</f>
        <v>963</v>
      </c>
      <c r="F1164" s="39" t="s">
        <v>10851</v>
      </c>
      <c r="G1164" s="76" t="s">
        <v>2215</v>
      </c>
      <c r="H1164" s="76" t="s">
        <v>2202</v>
      </c>
      <c r="I1164" s="76">
        <v>40</v>
      </c>
      <c r="J1164" s="39"/>
      <c r="K1164" s="76" t="s">
        <v>2195</v>
      </c>
      <c r="L1164" s="76">
        <v>795</v>
      </c>
      <c r="M1164" s="45" t="s">
        <v>8745</v>
      </c>
      <c r="N1164" s="76" t="s">
        <v>10852</v>
      </c>
    </row>
    <row r="1165" spans="1:14" hidden="1">
      <c r="A1165" s="45" t="s">
        <v>8744</v>
      </c>
      <c r="B1165" s="76"/>
      <c r="C1165" s="496"/>
      <c r="D1165" s="39"/>
      <c r="E1165" s="496">
        <f>VLOOKUP(F1165,[13]abbr_btch2lot2!A:B,2,FALSE)</f>
        <v>964</v>
      </c>
      <c r="F1165" s="39" t="s">
        <v>10853</v>
      </c>
      <c r="G1165" s="76" t="s">
        <v>2215</v>
      </c>
      <c r="H1165" s="76" t="s">
        <v>2228</v>
      </c>
      <c r="I1165" s="76">
        <v>1</v>
      </c>
      <c r="J1165" s="39"/>
      <c r="K1165" s="76" t="s">
        <v>2195</v>
      </c>
      <c r="L1165" s="76">
        <v>796</v>
      </c>
      <c r="M1165" s="45" t="s">
        <v>8745</v>
      </c>
      <c r="N1165" s="76" t="s">
        <v>10854</v>
      </c>
    </row>
    <row r="1166" spans="1:14" hidden="1">
      <c r="A1166" s="45" t="s">
        <v>8744</v>
      </c>
      <c r="B1166" s="76"/>
      <c r="C1166" s="496"/>
      <c r="D1166" s="39"/>
      <c r="E1166" s="496">
        <f>VLOOKUP(F1166,[13]abbr_btch2lot2!A:B,2,FALSE)</f>
        <v>965</v>
      </c>
      <c r="F1166" s="39" t="s">
        <v>10855</v>
      </c>
      <c r="G1166" s="76" t="s">
        <v>2215</v>
      </c>
      <c r="H1166" s="76" t="s">
        <v>2228</v>
      </c>
      <c r="I1166" s="76">
        <v>2</v>
      </c>
      <c r="J1166" s="39"/>
      <c r="K1166" s="76" t="s">
        <v>2195</v>
      </c>
      <c r="L1166" s="76">
        <v>797</v>
      </c>
      <c r="M1166" s="45" t="s">
        <v>8745</v>
      </c>
      <c r="N1166" s="76" t="s">
        <v>10856</v>
      </c>
    </row>
    <row r="1167" spans="1:14" hidden="1">
      <c r="A1167" s="45" t="s">
        <v>8744</v>
      </c>
      <c r="B1167" s="76"/>
      <c r="C1167" s="496"/>
      <c r="D1167" s="39"/>
      <c r="E1167" s="496">
        <f>VLOOKUP(F1167,[13]abbr_btch2lot2!A:B,2,FALSE)</f>
        <v>966</v>
      </c>
      <c r="F1167" s="39" t="s">
        <v>10857</v>
      </c>
      <c r="G1167" s="76" t="s">
        <v>2215</v>
      </c>
      <c r="H1167" s="76" t="s">
        <v>2228</v>
      </c>
      <c r="I1167" s="76">
        <v>2</v>
      </c>
      <c r="J1167" s="39"/>
      <c r="K1167" s="76" t="s">
        <v>2195</v>
      </c>
      <c r="L1167" s="76">
        <v>798</v>
      </c>
      <c r="M1167" s="45" t="s">
        <v>8745</v>
      </c>
      <c r="N1167" s="76" t="s">
        <v>10858</v>
      </c>
    </row>
    <row r="1168" spans="1:14" hidden="1">
      <c r="A1168" s="45" t="s">
        <v>8744</v>
      </c>
      <c r="B1168" s="76"/>
      <c r="C1168" s="496"/>
      <c r="D1168" s="39"/>
      <c r="E1168" s="496">
        <f>VLOOKUP(F1168,[13]abbr_btch2lot2!A:B,2,FALSE)</f>
        <v>967</v>
      </c>
      <c r="F1168" s="39" t="s">
        <v>10859</v>
      </c>
      <c r="G1168" s="76" t="s">
        <v>2215</v>
      </c>
      <c r="H1168" s="76" t="s">
        <v>2228</v>
      </c>
      <c r="I1168" s="76">
        <v>2</v>
      </c>
      <c r="J1168" s="39"/>
      <c r="K1168" s="76" t="s">
        <v>2195</v>
      </c>
      <c r="L1168" s="76">
        <v>799</v>
      </c>
      <c r="M1168" s="45" t="s">
        <v>8745</v>
      </c>
      <c r="N1168" s="76" t="s">
        <v>10860</v>
      </c>
    </row>
    <row r="1169" spans="1:14" hidden="1">
      <c r="A1169" s="45" t="s">
        <v>8744</v>
      </c>
      <c r="B1169" s="76"/>
      <c r="C1169" s="496"/>
      <c r="D1169" s="39"/>
      <c r="E1169" s="496">
        <f>VLOOKUP(F1169,[13]abbr_btch2lot2!A:B,2,FALSE)</f>
        <v>968</v>
      </c>
      <c r="F1169" s="39" t="s">
        <v>10861</v>
      </c>
      <c r="G1169" s="76" t="s">
        <v>2215</v>
      </c>
      <c r="H1169" s="76" t="s">
        <v>2271</v>
      </c>
      <c r="I1169" s="76">
        <v>18</v>
      </c>
      <c r="J1169" s="39"/>
      <c r="K1169" s="76" t="s">
        <v>2195</v>
      </c>
      <c r="L1169" s="76">
        <v>800</v>
      </c>
      <c r="M1169" s="45" t="s">
        <v>8745</v>
      </c>
      <c r="N1169" s="76" t="s">
        <v>10862</v>
      </c>
    </row>
    <row r="1170" spans="1:14" hidden="1">
      <c r="A1170" s="45" t="s">
        <v>8744</v>
      </c>
      <c r="B1170" s="76"/>
      <c r="C1170" s="496"/>
      <c r="D1170" s="39"/>
      <c r="E1170" s="496">
        <f>VLOOKUP(F1170,[13]abbr_btch2lot2!A:B,2,FALSE)</f>
        <v>969</v>
      </c>
      <c r="F1170" s="39" t="s">
        <v>10863</v>
      </c>
      <c r="G1170" s="76" t="s">
        <v>2215</v>
      </c>
      <c r="H1170" s="76" t="s">
        <v>2271</v>
      </c>
      <c r="I1170" s="76">
        <v>14</v>
      </c>
      <c r="J1170" s="39"/>
      <c r="K1170" s="76" t="s">
        <v>2195</v>
      </c>
      <c r="L1170" s="76">
        <v>801</v>
      </c>
      <c r="M1170" s="45" t="s">
        <v>8745</v>
      </c>
      <c r="N1170" s="76" t="s">
        <v>10864</v>
      </c>
    </row>
    <row r="1171" spans="1:14" hidden="1">
      <c r="A1171" s="45" t="s">
        <v>8744</v>
      </c>
      <c r="B1171" s="76"/>
      <c r="C1171" s="496"/>
      <c r="D1171" s="39"/>
      <c r="E1171" s="496">
        <f>VLOOKUP(F1171,[13]abbr_btch2lot2!A:B,2,FALSE)</f>
        <v>970</v>
      </c>
      <c r="F1171" s="39" t="s">
        <v>10865</v>
      </c>
      <c r="G1171" s="76" t="s">
        <v>2215</v>
      </c>
      <c r="H1171" s="76" t="s">
        <v>2202</v>
      </c>
      <c r="I1171" s="76">
        <v>2</v>
      </c>
      <c r="J1171" s="39"/>
      <c r="K1171" s="76" t="s">
        <v>2195</v>
      </c>
      <c r="L1171" s="76">
        <v>802</v>
      </c>
      <c r="M1171" s="45" t="s">
        <v>8745</v>
      </c>
      <c r="N1171" s="76" t="s">
        <v>10866</v>
      </c>
    </row>
    <row r="1172" spans="1:14" ht="29.1" hidden="1">
      <c r="A1172" s="45" t="s">
        <v>8744</v>
      </c>
      <c r="B1172" s="76"/>
      <c r="C1172" s="496" t="s">
        <v>10867</v>
      </c>
      <c r="D1172" s="39" t="s">
        <v>10867</v>
      </c>
      <c r="E1172" s="496">
        <f>VLOOKUP(F1172,[13]abbr_btch2lot2!A:B,2,FALSE)</f>
        <v>971</v>
      </c>
      <c r="F1172" s="40" t="s">
        <v>10868</v>
      </c>
      <c r="G1172" s="76" t="s">
        <v>2215</v>
      </c>
      <c r="H1172" s="76" t="s">
        <v>2202</v>
      </c>
      <c r="I1172" s="76">
        <v>30</v>
      </c>
      <c r="J1172" s="39"/>
      <c r="K1172" s="76" t="s">
        <v>2195</v>
      </c>
      <c r="L1172" s="76">
        <v>803</v>
      </c>
      <c r="M1172" s="45" t="s">
        <v>8745</v>
      </c>
      <c r="N1172" s="76" t="s">
        <v>10869</v>
      </c>
    </row>
    <row r="1173" spans="1:14" ht="29.1" hidden="1">
      <c r="A1173" s="45" t="s">
        <v>8744</v>
      </c>
      <c r="B1173" s="76"/>
      <c r="C1173" s="496" t="s">
        <v>4271</v>
      </c>
      <c r="D1173" s="39" t="s">
        <v>4271</v>
      </c>
      <c r="E1173" s="496">
        <f>VLOOKUP(F1173,[13]abbr_btch2lot2!A:B,2,FALSE)</f>
        <v>972</v>
      </c>
      <c r="F1173" s="40" t="s">
        <v>10870</v>
      </c>
      <c r="G1173" s="76" t="s">
        <v>2215</v>
      </c>
      <c r="H1173" s="76" t="s">
        <v>2202</v>
      </c>
      <c r="I1173" s="76">
        <v>19</v>
      </c>
      <c r="J1173" s="39"/>
      <c r="K1173" s="76" t="s">
        <v>2195</v>
      </c>
      <c r="L1173" s="76">
        <v>804</v>
      </c>
      <c r="M1173" s="45" t="s">
        <v>8745</v>
      </c>
      <c r="N1173" s="76" t="s">
        <v>10871</v>
      </c>
    </row>
    <row r="1174" spans="1:14" ht="29.1" hidden="1">
      <c r="A1174" s="45" t="s">
        <v>8744</v>
      </c>
      <c r="B1174" s="76"/>
      <c r="C1174" s="496" t="s">
        <v>10872</v>
      </c>
      <c r="D1174" s="39" t="s">
        <v>10872</v>
      </c>
      <c r="E1174" s="496">
        <f>VLOOKUP(F1174,[13]abbr_btch2lot2!A:B,2,FALSE)</f>
        <v>973</v>
      </c>
      <c r="F1174" s="40" t="s">
        <v>10873</v>
      </c>
      <c r="G1174" s="76" t="s">
        <v>2215</v>
      </c>
      <c r="H1174" s="76" t="s">
        <v>2202</v>
      </c>
      <c r="I1174" s="76">
        <v>100</v>
      </c>
      <c r="J1174" s="39"/>
      <c r="K1174" s="76" t="s">
        <v>2195</v>
      </c>
      <c r="L1174" s="76">
        <v>805</v>
      </c>
      <c r="M1174" s="45" t="s">
        <v>8745</v>
      </c>
      <c r="N1174" s="76" t="s">
        <v>10874</v>
      </c>
    </row>
    <row r="1175" spans="1:14" ht="29.1" hidden="1">
      <c r="A1175" s="45" t="s">
        <v>8744</v>
      </c>
      <c r="B1175" s="76"/>
      <c r="C1175" s="496" t="s">
        <v>10875</v>
      </c>
      <c r="D1175" s="39" t="s">
        <v>10875</v>
      </c>
      <c r="E1175" s="496">
        <f>VLOOKUP(F1175,[13]abbr_btch2lot2!A:B,2,FALSE)</f>
        <v>974</v>
      </c>
      <c r="F1175" s="40" t="s">
        <v>10876</v>
      </c>
      <c r="G1175" s="76" t="s">
        <v>2215</v>
      </c>
      <c r="H1175" s="76" t="s">
        <v>2202</v>
      </c>
      <c r="I1175" s="76">
        <v>1</v>
      </c>
      <c r="J1175" s="39"/>
      <c r="K1175" s="76" t="s">
        <v>2195</v>
      </c>
      <c r="L1175" s="76">
        <v>806</v>
      </c>
      <c r="M1175" s="45" t="s">
        <v>8745</v>
      </c>
      <c r="N1175" s="76" t="s">
        <v>10877</v>
      </c>
    </row>
    <row r="1176" spans="1:14" hidden="1">
      <c r="A1176" s="45" t="s">
        <v>8744</v>
      </c>
      <c r="B1176" s="76"/>
      <c r="C1176" s="496" t="s">
        <v>10878</v>
      </c>
      <c r="D1176" s="39" t="s">
        <v>10878</v>
      </c>
      <c r="E1176" s="496">
        <f>VLOOKUP(F1176,[13]abbr_btch2lot2!A:B,2,FALSE)</f>
        <v>975</v>
      </c>
      <c r="F1176" s="39" t="s">
        <v>10879</v>
      </c>
      <c r="G1176" s="76" t="s">
        <v>2215</v>
      </c>
      <c r="H1176" s="76" t="s">
        <v>2228</v>
      </c>
      <c r="I1176" s="76">
        <v>2</v>
      </c>
      <c r="J1176" s="39"/>
      <c r="K1176" s="76" t="s">
        <v>2195</v>
      </c>
      <c r="L1176" s="76">
        <v>807</v>
      </c>
      <c r="M1176" s="45" t="s">
        <v>8745</v>
      </c>
      <c r="N1176" s="76" t="s">
        <v>10880</v>
      </c>
    </row>
    <row r="1177" spans="1:14" hidden="1">
      <c r="A1177" s="45" t="s">
        <v>8744</v>
      </c>
      <c r="B1177" s="76"/>
      <c r="C1177" s="496"/>
      <c r="D1177" s="39"/>
      <c r="E1177" s="496">
        <f>VLOOKUP(F1177,[13]abbr_btch2lot2!A:B,2,FALSE)</f>
        <v>976</v>
      </c>
      <c r="F1177" s="39" t="s">
        <v>10881</v>
      </c>
      <c r="G1177" s="76" t="s">
        <v>2215</v>
      </c>
      <c r="H1177" s="76" t="s">
        <v>2202</v>
      </c>
      <c r="I1177" s="76">
        <v>1</v>
      </c>
      <c r="J1177" s="39"/>
      <c r="K1177" s="76" t="s">
        <v>2195</v>
      </c>
      <c r="L1177" s="76">
        <v>808</v>
      </c>
      <c r="M1177" s="45" t="s">
        <v>8745</v>
      </c>
      <c r="N1177" s="76" t="s">
        <v>10882</v>
      </c>
    </row>
    <row r="1178" spans="1:14" hidden="1">
      <c r="A1178" s="45" t="s">
        <v>8744</v>
      </c>
      <c r="B1178" s="76"/>
      <c r="C1178" s="496" t="s">
        <v>2014</v>
      </c>
      <c r="D1178" s="39"/>
      <c r="E1178" s="496" t="e">
        <f>VLOOKUP(F1178,[13]abbr_btch2lot2!A:B,2,FALSE)</f>
        <v>#N/A</v>
      </c>
      <c r="F1178" s="39"/>
      <c r="G1178" s="76" t="s">
        <v>2215</v>
      </c>
      <c r="H1178" s="76" t="s">
        <v>2202</v>
      </c>
      <c r="I1178" s="76">
        <v>56</v>
      </c>
      <c r="J1178" s="39"/>
      <c r="K1178" s="76" t="s">
        <v>2195</v>
      </c>
      <c r="L1178" s="76">
        <v>809</v>
      </c>
      <c r="M1178" s="45" t="s">
        <v>8745</v>
      </c>
      <c r="N1178" s="76" t="s">
        <v>10883</v>
      </c>
    </row>
    <row r="1179" spans="1:14" ht="29.1" hidden="1">
      <c r="A1179" s="45" t="s">
        <v>8744</v>
      </c>
      <c r="B1179" s="76"/>
      <c r="C1179" s="496"/>
      <c r="D1179" s="39"/>
      <c r="E1179" s="496">
        <f>VLOOKUP(F1179,[13]abbr_btch2lot2!A:B,2,FALSE)</f>
        <v>977</v>
      </c>
      <c r="F1179" s="40" t="s">
        <v>10884</v>
      </c>
      <c r="G1179" s="76" t="s">
        <v>2215</v>
      </c>
      <c r="H1179" s="76" t="s">
        <v>2231</v>
      </c>
      <c r="I1179" s="76">
        <v>7</v>
      </c>
      <c r="J1179" s="39"/>
      <c r="K1179" s="76" t="s">
        <v>2195</v>
      </c>
      <c r="L1179" s="76">
        <v>810</v>
      </c>
      <c r="M1179" s="45" t="s">
        <v>8745</v>
      </c>
      <c r="N1179" s="76" t="s">
        <v>10885</v>
      </c>
    </row>
    <row r="1180" spans="1:14" hidden="1">
      <c r="A1180" s="45" t="s">
        <v>8744</v>
      </c>
      <c r="B1180" s="76"/>
      <c r="C1180" s="496"/>
      <c r="D1180" s="39"/>
      <c r="E1180" s="496">
        <f>VLOOKUP(F1180,[13]abbr_btch2lot2!A:B,2,FALSE)</f>
        <v>978</v>
      </c>
      <c r="F1180" s="39" t="s">
        <v>10886</v>
      </c>
      <c r="G1180" s="76" t="s">
        <v>2215</v>
      </c>
      <c r="H1180" s="76" t="s">
        <v>2231</v>
      </c>
      <c r="I1180" s="76">
        <v>9.5</v>
      </c>
      <c r="J1180" s="39"/>
      <c r="K1180" s="76" t="s">
        <v>2195</v>
      </c>
      <c r="L1180" s="76">
        <v>811</v>
      </c>
      <c r="M1180" s="45" t="s">
        <v>8745</v>
      </c>
      <c r="N1180" s="76" t="s">
        <v>10887</v>
      </c>
    </row>
    <row r="1181" spans="1:14" ht="29.1" hidden="1">
      <c r="A1181" s="45" t="s">
        <v>8744</v>
      </c>
      <c r="B1181" s="76"/>
      <c r="C1181" s="496"/>
      <c r="D1181" s="39"/>
      <c r="E1181" s="496">
        <f>VLOOKUP(F1181,[13]abbr_btch2lot2!A:B,2,FALSE)</f>
        <v>977</v>
      </c>
      <c r="F1181" s="40" t="s">
        <v>10884</v>
      </c>
      <c r="G1181" s="76" t="s">
        <v>2215</v>
      </c>
      <c r="H1181" s="76" t="s">
        <v>2231</v>
      </c>
      <c r="I1181" s="76">
        <v>7</v>
      </c>
      <c r="J1181" s="39"/>
      <c r="K1181" s="76" t="s">
        <v>2195</v>
      </c>
      <c r="L1181" s="76">
        <v>812</v>
      </c>
      <c r="M1181" s="45" t="s">
        <v>8745</v>
      </c>
      <c r="N1181" s="76" t="s">
        <v>10888</v>
      </c>
    </row>
    <row r="1182" spans="1:14" hidden="1">
      <c r="A1182" s="45" t="s">
        <v>8744</v>
      </c>
      <c r="B1182" s="76"/>
      <c r="C1182" s="496"/>
      <c r="D1182" s="39"/>
      <c r="E1182" s="496">
        <f>VLOOKUP(F1182,[13]abbr_btch2lot2!A:B,2,FALSE)</f>
        <v>979</v>
      </c>
      <c r="F1182" s="39" t="s">
        <v>10889</v>
      </c>
      <c r="G1182" s="76" t="s">
        <v>2215</v>
      </c>
      <c r="H1182" s="76" t="s">
        <v>2231</v>
      </c>
      <c r="I1182" s="76">
        <v>9.5</v>
      </c>
      <c r="J1182" s="39"/>
      <c r="K1182" s="76" t="s">
        <v>2195</v>
      </c>
      <c r="L1182" s="76">
        <v>813</v>
      </c>
      <c r="M1182" s="45" t="s">
        <v>8745</v>
      </c>
      <c r="N1182" s="76" t="s">
        <v>10890</v>
      </c>
    </row>
    <row r="1183" spans="1:14" ht="29.1" hidden="1">
      <c r="A1183" s="45" t="s">
        <v>8744</v>
      </c>
      <c r="B1183" s="76"/>
      <c r="C1183" s="496"/>
      <c r="D1183" s="39"/>
      <c r="E1183" s="496">
        <f>VLOOKUP(F1183,[13]abbr_btch2lot2!A:B,2,FALSE)</f>
        <v>977</v>
      </c>
      <c r="F1183" s="40" t="s">
        <v>10884</v>
      </c>
      <c r="G1183" s="76" t="s">
        <v>2215</v>
      </c>
      <c r="H1183" s="76" t="s">
        <v>2231</v>
      </c>
      <c r="I1183" s="76">
        <v>7</v>
      </c>
      <c r="J1183" s="39"/>
      <c r="K1183" s="76" t="s">
        <v>2195</v>
      </c>
      <c r="L1183" s="76">
        <v>814</v>
      </c>
      <c r="M1183" s="45" t="s">
        <v>8745</v>
      </c>
      <c r="N1183" s="76" t="s">
        <v>10891</v>
      </c>
    </row>
    <row r="1184" spans="1:14" hidden="1">
      <c r="A1184" s="45" t="s">
        <v>8744</v>
      </c>
      <c r="B1184" s="76"/>
      <c r="C1184" s="496"/>
      <c r="D1184" s="39"/>
      <c r="E1184" s="496">
        <f>VLOOKUP(F1184,[13]abbr_btch2lot2!A:B,2,FALSE)</f>
        <v>980</v>
      </c>
      <c r="F1184" s="39" t="s">
        <v>10892</v>
      </c>
      <c r="G1184" s="76" t="s">
        <v>2215</v>
      </c>
      <c r="H1184" s="76" t="s">
        <v>2231</v>
      </c>
      <c r="I1184" s="76">
        <v>9.5</v>
      </c>
      <c r="J1184" s="39"/>
      <c r="K1184" s="76" t="s">
        <v>2195</v>
      </c>
      <c r="L1184" s="76">
        <v>815</v>
      </c>
      <c r="M1184" s="45" t="s">
        <v>8745</v>
      </c>
      <c r="N1184" s="76" t="s">
        <v>10893</v>
      </c>
    </row>
    <row r="1185" spans="1:14" ht="29.1" hidden="1">
      <c r="A1185" s="45" t="s">
        <v>8744</v>
      </c>
      <c r="B1185" s="76"/>
      <c r="C1185" s="496"/>
      <c r="D1185" s="39"/>
      <c r="E1185" s="496">
        <f>VLOOKUP(F1185,[13]abbr_btch2lot2!A:B,2,FALSE)</f>
        <v>977</v>
      </c>
      <c r="F1185" s="40" t="s">
        <v>10884</v>
      </c>
      <c r="G1185" s="76" t="s">
        <v>2215</v>
      </c>
      <c r="H1185" s="76" t="s">
        <v>2231</v>
      </c>
      <c r="I1185" s="76">
        <v>7</v>
      </c>
      <c r="J1185" s="39"/>
      <c r="K1185" s="76" t="s">
        <v>2195</v>
      </c>
      <c r="L1185" s="76">
        <v>816</v>
      </c>
      <c r="M1185" s="45" t="s">
        <v>8745</v>
      </c>
      <c r="N1185" s="76" t="s">
        <v>10894</v>
      </c>
    </row>
    <row r="1186" spans="1:14" hidden="1">
      <c r="A1186" s="45" t="s">
        <v>8744</v>
      </c>
      <c r="B1186" s="76"/>
      <c r="C1186" s="496"/>
      <c r="D1186" s="39"/>
      <c r="E1186" s="496">
        <f>VLOOKUP(F1186,[13]abbr_btch2lot2!A:B,2,FALSE)</f>
        <v>981</v>
      </c>
      <c r="F1186" s="39" t="s">
        <v>10895</v>
      </c>
      <c r="G1186" s="76" t="s">
        <v>2215</v>
      </c>
      <c r="H1186" s="76" t="s">
        <v>2231</v>
      </c>
      <c r="I1186" s="76">
        <v>9.5</v>
      </c>
      <c r="J1186" s="39"/>
      <c r="K1186" s="76" t="s">
        <v>2195</v>
      </c>
      <c r="L1186" s="76">
        <v>817</v>
      </c>
      <c r="M1186" s="45" t="s">
        <v>8745</v>
      </c>
      <c r="N1186" s="76" t="s">
        <v>10896</v>
      </c>
    </row>
    <row r="1187" spans="1:14" ht="29.1" hidden="1">
      <c r="A1187" s="45" t="s">
        <v>8744</v>
      </c>
      <c r="B1187" s="76"/>
      <c r="C1187" s="496"/>
      <c r="D1187" s="39"/>
      <c r="E1187" s="496">
        <f>VLOOKUP(F1187,[13]abbr_btch2lot2!A:B,2,FALSE)</f>
        <v>977</v>
      </c>
      <c r="F1187" s="40" t="s">
        <v>10884</v>
      </c>
      <c r="G1187" s="76" t="s">
        <v>2215</v>
      </c>
      <c r="H1187" s="76" t="s">
        <v>2231</v>
      </c>
      <c r="I1187" s="76">
        <v>7</v>
      </c>
      <c r="J1187" s="39"/>
      <c r="K1187" s="76" t="s">
        <v>2195</v>
      </c>
      <c r="L1187" s="76">
        <v>818</v>
      </c>
      <c r="M1187" s="45" t="s">
        <v>8745</v>
      </c>
      <c r="N1187" s="76" t="s">
        <v>10897</v>
      </c>
    </row>
    <row r="1188" spans="1:14" hidden="1">
      <c r="A1188" s="45" t="s">
        <v>8744</v>
      </c>
      <c r="B1188" s="76"/>
      <c r="C1188" s="496"/>
      <c r="D1188" s="39"/>
      <c r="E1188" s="496">
        <f>VLOOKUP(F1188,[13]abbr_btch2lot2!A:B,2,FALSE)</f>
        <v>982</v>
      </c>
      <c r="F1188" s="39" t="s">
        <v>10898</v>
      </c>
      <c r="G1188" s="76" t="s">
        <v>2215</v>
      </c>
      <c r="H1188" s="76" t="s">
        <v>2231</v>
      </c>
      <c r="I1188" s="76">
        <v>9.5</v>
      </c>
      <c r="J1188" s="39"/>
      <c r="K1188" s="76" t="s">
        <v>2195</v>
      </c>
      <c r="L1188" s="76">
        <v>819</v>
      </c>
      <c r="M1188" s="45" t="s">
        <v>8745</v>
      </c>
      <c r="N1188" s="76" t="s">
        <v>10899</v>
      </c>
    </row>
    <row r="1189" spans="1:14" ht="29.1" hidden="1">
      <c r="A1189" s="45" t="s">
        <v>8744</v>
      </c>
      <c r="B1189" s="76"/>
      <c r="C1189" s="496"/>
      <c r="D1189" s="39"/>
      <c r="E1189" s="496">
        <f>VLOOKUP(F1189,[13]abbr_btch2lot2!A:B,2,FALSE)</f>
        <v>977</v>
      </c>
      <c r="F1189" s="40" t="s">
        <v>10884</v>
      </c>
      <c r="G1189" s="76" t="s">
        <v>2215</v>
      </c>
      <c r="H1189" s="76" t="s">
        <v>2231</v>
      </c>
      <c r="I1189" s="76">
        <v>7</v>
      </c>
      <c r="J1189" s="39"/>
      <c r="K1189" s="76" t="s">
        <v>2195</v>
      </c>
      <c r="L1189" s="76">
        <v>820</v>
      </c>
      <c r="M1189" s="45" t="s">
        <v>8745</v>
      </c>
      <c r="N1189" s="76" t="s">
        <v>10900</v>
      </c>
    </row>
    <row r="1190" spans="1:14" hidden="1">
      <c r="A1190" s="45" t="s">
        <v>8744</v>
      </c>
      <c r="B1190" s="76"/>
      <c r="C1190" s="496"/>
      <c r="D1190" s="39"/>
      <c r="E1190" s="496">
        <f>VLOOKUP(F1190,[13]abbr_btch2lot2!A:B,2,FALSE)</f>
        <v>983</v>
      </c>
      <c r="F1190" s="39" t="s">
        <v>10901</v>
      </c>
      <c r="G1190" s="76" t="s">
        <v>2215</v>
      </c>
      <c r="H1190" s="76" t="s">
        <v>2231</v>
      </c>
      <c r="I1190" s="76">
        <v>9.5</v>
      </c>
      <c r="J1190" s="39"/>
      <c r="K1190" s="76" t="s">
        <v>2195</v>
      </c>
      <c r="L1190" s="76">
        <v>821</v>
      </c>
      <c r="M1190" s="45" t="s">
        <v>8745</v>
      </c>
      <c r="N1190" s="76" t="s">
        <v>10902</v>
      </c>
    </row>
    <row r="1191" spans="1:14" ht="29.1" hidden="1">
      <c r="A1191" s="45" t="s">
        <v>8744</v>
      </c>
      <c r="B1191" s="76"/>
      <c r="C1191" s="496"/>
      <c r="D1191" s="39"/>
      <c r="E1191" s="496">
        <f>VLOOKUP(F1191,[13]abbr_btch2lot2!A:B,2,FALSE)</f>
        <v>977</v>
      </c>
      <c r="F1191" s="40" t="s">
        <v>10884</v>
      </c>
      <c r="G1191" s="76" t="s">
        <v>2215</v>
      </c>
      <c r="H1191" s="76" t="s">
        <v>2231</v>
      </c>
      <c r="I1191" s="76">
        <v>7</v>
      </c>
      <c r="J1191" s="39"/>
      <c r="K1191" s="76" t="s">
        <v>2195</v>
      </c>
      <c r="L1191" s="76">
        <v>822</v>
      </c>
      <c r="M1191" s="45" t="s">
        <v>8745</v>
      </c>
      <c r="N1191" s="76" t="s">
        <v>10903</v>
      </c>
    </row>
    <row r="1192" spans="1:14" hidden="1">
      <c r="A1192" s="45" t="s">
        <v>8744</v>
      </c>
      <c r="B1192" s="76"/>
      <c r="C1192" s="496"/>
      <c r="D1192" s="39"/>
      <c r="E1192" s="496">
        <f>VLOOKUP(F1192,[13]abbr_btch2lot2!A:B,2,FALSE)</f>
        <v>984</v>
      </c>
      <c r="F1192" s="39" t="s">
        <v>10904</v>
      </c>
      <c r="G1192" s="76" t="s">
        <v>2215</v>
      </c>
      <c r="H1192" s="76" t="s">
        <v>2231</v>
      </c>
      <c r="I1192" s="76">
        <v>9.5</v>
      </c>
      <c r="J1192" s="39"/>
      <c r="K1192" s="76" t="s">
        <v>2195</v>
      </c>
      <c r="L1192" s="76">
        <v>823</v>
      </c>
      <c r="M1192" s="45" t="s">
        <v>8745</v>
      </c>
      <c r="N1192" s="76" t="s">
        <v>10905</v>
      </c>
    </row>
    <row r="1193" spans="1:14" ht="29.1" hidden="1">
      <c r="A1193" s="45" t="s">
        <v>8744</v>
      </c>
      <c r="B1193" s="76"/>
      <c r="C1193" s="496"/>
      <c r="D1193" s="39"/>
      <c r="E1193" s="496">
        <f>VLOOKUP(F1193,[13]abbr_btch2lot2!A:B,2,FALSE)</f>
        <v>977</v>
      </c>
      <c r="F1193" s="40" t="s">
        <v>10884</v>
      </c>
      <c r="G1193" s="76" t="s">
        <v>2215</v>
      </c>
      <c r="H1193" s="76" t="s">
        <v>2231</v>
      </c>
      <c r="I1193" s="76">
        <v>7</v>
      </c>
      <c r="J1193" s="39"/>
      <c r="K1193" s="76" t="s">
        <v>2195</v>
      </c>
      <c r="L1193" s="76">
        <v>824</v>
      </c>
      <c r="M1193" s="45" t="s">
        <v>8745</v>
      </c>
      <c r="N1193" s="76" t="s">
        <v>10906</v>
      </c>
    </row>
    <row r="1194" spans="1:14" hidden="1">
      <c r="A1194" s="45" t="s">
        <v>8744</v>
      </c>
      <c r="B1194" s="76"/>
      <c r="C1194" s="496"/>
      <c r="D1194" s="39"/>
      <c r="E1194" s="496">
        <f>VLOOKUP(F1194,[13]abbr_btch2lot2!A:B,2,FALSE)</f>
        <v>985</v>
      </c>
      <c r="F1194" s="39" t="s">
        <v>10907</v>
      </c>
      <c r="G1194" s="76" t="s">
        <v>2215</v>
      </c>
      <c r="H1194" s="76" t="s">
        <v>2231</v>
      </c>
      <c r="I1194" s="76">
        <v>9.5</v>
      </c>
      <c r="J1194" s="39"/>
      <c r="K1194" s="76" t="s">
        <v>2195</v>
      </c>
      <c r="L1194" s="76">
        <v>825</v>
      </c>
      <c r="M1194" s="45" t="s">
        <v>8745</v>
      </c>
      <c r="N1194" s="76" t="s">
        <v>10908</v>
      </c>
    </row>
    <row r="1195" spans="1:14" ht="29.1" hidden="1">
      <c r="A1195" s="45" t="s">
        <v>8744</v>
      </c>
      <c r="B1195" s="76"/>
      <c r="C1195" s="496"/>
      <c r="D1195" s="39"/>
      <c r="E1195" s="496">
        <f>VLOOKUP(F1195,[13]abbr_btch2lot2!A:B,2,FALSE)</f>
        <v>977</v>
      </c>
      <c r="F1195" s="40" t="s">
        <v>10884</v>
      </c>
      <c r="G1195" s="76" t="s">
        <v>2215</v>
      </c>
      <c r="H1195" s="76" t="s">
        <v>2231</v>
      </c>
      <c r="I1195" s="76">
        <v>7</v>
      </c>
      <c r="J1195" s="39"/>
      <c r="K1195" s="76" t="s">
        <v>2195</v>
      </c>
      <c r="L1195" s="76">
        <v>826</v>
      </c>
      <c r="M1195" s="45" t="s">
        <v>8745</v>
      </c>
      <c r="N1195" s="76" t="s">
        <v>10909</v>
      </c>
    </row>
    <row r="1196" spans="1:14" hidden="1">
      <c r="A1196" s="45" t="s">
        <v>8744</v>
      </c>
      <c r="B1196" s="76"/>
      <c r="C1196" s="496"/>
      <c r="D1196" s="39"/>
      <c r="E1196" s="496">
        <f>VLOOKUP(F1196,[13]abbr_btch2lot2!A:B,2,FALSE)</f>
        <v>986</v>
      </c>
      <c r="F1196" s="39" t="s">
        <v>10910</v>
      </c>
      <c r="G1196" s="76" t="s">
        <v>2215</v>
      </c>
      <c r="H1196" s="76" t="s">
        <v>2231</v>
      </c>
      <c r="I1196" s="76">
        <v>9.5</v>
      </c>
      <c r="J1196" s="39"/>
      <c r="K1196" s="76" t="s">
        <v>2195</v>
      </c>
      <c r="L1196" s="76">
        <v>827</v>
      </c>
      <c r="M1196" s="45" t="s">
        <v>8745</v>
      </c>
      <c r="N1196" s="76" t="s">
        <v>10911</v>
      </c>
    </row>
    <row r="1197" spans="1:14" hidden="1">
      <c r="A1197" s="45" t="s">
        <v>8744</v>
      </c>
      <c r="B1197" s="76"/>
      <c r="C1197" s="496" t="s">
        <v>10912</v>
      </c>
      <c r="D1197" s="39" t="s">
        <v>10912</v>
      </c>
      <c r="E1197" s="496">
        <f>VLOOKUP(F1197,[13]abbr_btch2lot2!A:B,2,FALSE)</f>
        <v>987</v>
      </c>
      <c r="F1197" s="39" t="s">
        <v>10913</v>
      </c>
      <c r="G1197" s="76" t="s">
        <v>2215</v>
      </c>
      <c r="H1197" s="76" t="s">
        <v>2202</v>
      </c>
      <c r="I1197" s="76">
        <v>1</v>
      </c>
      <c r="J1197" s="39"/>
      <c r="K1197" s="76" t="s">
        <v>2195</v>
      </c>
      <c r="L1197" s="76">
        <v>828</v>
      </c>
      <c r="M1197" s="45" t="s">
        <v>8745</v>
      </c>
      <c r="N1197" s="76" t="s">
        <v>10914</v>
      </c>
    </row>
    <row r="1198" spans="1:14" hidden="1">
      <c r="A1198" s="45" t="s">
        <v>8744</v>
      </c>
      <c r="B1198" s="76"/>
      <c r="C1198" s="496" t="s">
        <v>2014</v>
      </c>
      <c r="D1198" s="39"/>
      <c r="E1198" s="496" t="e">
        <f>VLOOKUP(F1198,[13]abbr_btch2lot2!A:B,2,FALSE)</f>
        <v>#N/A</v>
      </c>
      <c r="F1198" s="39"/>
      <c r="G1198" s="76" t="s">
        <v>2215</v>
      </c>
      <c r="H1198" s="76" t="s">
        <v>2202</v>
      </c>
      <c r="I1198" s="76">
        <v>282</v>
      </c>
      <c r="J1198" s="39"/>
      <c r="K1198" s="76" t="s">
        <v>2195</v>
      </c>
      <c r="L1198" s="76">
        <v>829</v>
      </c>
      <c r="M1198" s="45" t="s">
        <v>8745</v>
      </c>
      <c r="N1198" s="76" t="s">
        <v>10915</v>
      </c>
    </row>
    <row r="1199" spans="1:14" hidden="1">
      <c r="A1199" s="45" t="s">
        <v>8744</v>
      </c>
      <c r="B1199" s="76"/>
      <c r="C1199" s="496"/>
      <c r="D1199" s="39"/>
      <c r="E1199" s="496">
        <f>VLOOKUP(F1199,[13]abbr_btch2lot2!A:B,2,FALSE)</f>
        <v>988</v>
      </c>
      <c r="F1199" s="39" t="s">
        <v>10916</v>
      </c>
      <c r="G1199" s="76" t="s">
        <v>2215</v>
      </c>
      <c r="H1199" s="76" t="s">
        <v>2202</v>
      </c>
      <c r="I1199" s="76">
        <v>1</v>
      </c>
      <c r="J1199" s="39"/>
      <c r="K1199" s="76" t="s">
        <v>2195</v>
      </c>
      <c r="L1199" s="76">
        <v>830</v>
      </c>
      <c r="M1199" s="45" t="s">
        <v>8745</v>
      </c>
      <c r="N1199" s="76" t="s">
        <v>10917</v>
      </c>
    </row>
    <row r="1200" spans="1:14" hidden="1">
      <c r="A1200" s="45" t="s">
        <v>8744</v>
      </c>
      <c r="B1200" s="76"/>
      <c r="C1200" s="496"/>
      <c r="D1200" s="39"/>
      <c r="E1200" s="496">
        <f>VLOOKUP(F1200,[13]abbr_btch2lot2!A:B,2,FALSE)</f>
        <v>989</v>
      </c>
      <c r="F1200" s="39" t="s">
        <v>10918</v>
      </c>
      <c r="G1200" s="76" t="s">
        <v>2215</v>
      </c>
      <c r="H1200" s="76" t="s">
        <v>2202</v>
      </c>
      <c r="I1200" s="76">
        <v>11</v>
      </c>
      <c r="J1200" s="39"/>
      <c r="K1200" s="76" t="s">
        <v>2195</v>
      </c>
      <c r="L1200" s="76">
        <v>831</v>
      </c>
      <c r="M1200" s="45" t="s">
        <v>8745</v>
      </c>
      <c r="N1200" s="76" t="s">
        <v>10919</v>
      </c>
    </row>
    <row r="1201" spans="1:14" hidden="1">
      <c r="A1201" s="45" t="s">
        <v>8744</v>
      </c>
      <c r="B1201" s="76"/>
      <c r="C1201" s="496"/>
      <c r="D1201" s="39"/>
      <c r="E1201" s="496">
        <f>VLOOKUP(F1201,[13]abbr_btch2lot2!A:B,2,FALSE)</f>
        <v>990</v>
      </c>
      <c r="F1201" s="39" t="s">
        <v>10920</v>
      </c>
      <c r="G1201" s="76" t="s">
        <v>2215</v>
      </c>
      <c r="H1201" s="76" t="s">
        <v>2202</v>
      </c>
      <c r="I1201" s="76">
        <v>11</v>
      </c>
      <c r="J1201" s="39"/>
      <c r="K1201" s="76" t="s">
        <v>2195</v>
      </c>
      <c r="L1201" s="76">
        <v>832</v>
      </c>
      <c r="M1201" s="45" t="s">
        <v>8745</v>
      </c>
      <c r="N1201" s="76" t="s">
        <v>10921</v>
      </c>
    </row>
    <row r="1202" spans="1:14" hidden="1">
      <c r="A1202" s="45" t="s">
        <v>8744</v>
      </c>
      <c r="B1202" s="76"/>
      <c r="C1202" s="496" t="s">
        <v>10922</v>
      </c>
      <c r="D1202" s="39" t="s">
        <v>10922</v>
      </c>
      <c r="E1202" s="496">
        <f>VLOOKUP(F1202,[13]abbr_btch2lot2!A:B,2,FALSE)</f>
        <v>991</v>
      </c>
      <c r="F1202" s="39" t="s">
        <v>10923</v>
      </c>
      <c r="G1202" s="76" t="s">
        <v>2215</v>
      </c>
      <c r="H1202" s="76" t="s">
        <v>2202</v>
      </c>
      <c r="I1202" s="76">
        <v>6</v>
      </c>
      <c r="J1202" s="39"/>
      <c r="K1202" s="76" t="s">
        <v>2195</v>
      </c>
      <c r="L1202" s="76">
        <v>833</v>
      </c>
      <c r="M1202" s="45" t="s">
        <v>8745</v>
      </c>
      <c r="N1202" s="76" t="s">
        <v>10924</v>
      </c>
    </row>
    <row r="1203" spans="1:14" hidden="1">
      <c r="A1203" s="45" t="s">
        <v>8744</v>
      </c>
      <c r="B1203" s="76"/>
      <c r="C1203" s="496" t="s">
        <v>10925</v>
      </c>
      <c r="D1203" s="39" t="s">
        <v>10925</v>
      </c>
      <c r="E1203" s="496">
        <f>VLOOKUP(F1203,[13]abbr_btch2lot2!A:B,2,FALSE)</f>
        <v>992</v>
      </c>
      <c r="F1203" s="39" t="s">
        <v>10926</v>
      </c>
      <c r="G1203" s="76" t="s">
        <v>2215</v>
      </c>
      <c r="H1203" s="76" t="s">
        <v>2202</v>
      </c>
      <c r="I1203" s="76">
        <v>10</v>
      </c>
      <c r="J1203" s="39"/>
      <c r="K1203" s="76" t="s">
        <v>2195</v>
      </c>
      <c r="L1203" s="76">
        <v>834</v>
      </c>
      <c r="M1203" s="45" t="s">
        <v>8745</v>
      </c>
      <c r="N1203" s="76" t="s">
        <v>10927</v>
      </c>
    </row>
    <row r="1204" spans="1:14" ht="29.1" hidden="1">
      <c r="A1204" s="45" t="s">
        <v>8744</v>
      </c>
      <c r="B1204" s="76"/>
      <c r="C1204" s="496" t="s">
        <v>10928</v>
      </c>
      <c r="D1204" s="39" t="s">
        <v>10928</v>
      </c>
      <c r="E1204" s="496">
        <f>VLOOKUP(F1204,[13]abbr_btch2lot2!A:B,2,FALSE)</f>
        <v>993</v>
      </c>
      <c r="F1204" s="40" t="s">
        <v>10929</v>
      </c>
      <c r="G1204" s="76" t="s">
        <v>2215</v>
      </c>
      <c r="H1204" s="76" t="s">
        <v>2228</v>
      </c>
      <c r="I1204" s="76">
        <v>3</v>
      </c>
      <c r="J1204" s="39"/>
      <c r="K1204" s="76" t="s">
        <v>2195</v>
      </c>
      <c r="L1204" s="76">
        <v>835</v>
      </c>
      <c r="M1204" s="45" t="s">
        <v>8745</v>
      </c>
      <c r="N1204" s="76" t="s">
        <v>10930</v>
      </c>
    </row>
    <row r="1205" spans="1:14" hidden="1">
      <c r="A1205" s="45" t="s">
        <v>8744</v>
      </c>
      <c r="B1205" s="76"/>
      <c r="C1205" s="496" t="s">
        <v>10931</v>
      </c>
      <c r="D1205" s="39" t="s">
        <v>10931</v>
      </c>
      <c r="E1205" s="496">
        <f>VLOOKUP(F1205,[13]abbr_btch2lot2!A:B,2,FALSE)</f>
        <v>994</v>
      </c>
      <c r="F1205" s="39" t="s">
        <v>10932</v>
      </c>
      <c r="G1205" s="76" t="s">
        <v>2215</v>
      </c>
      <c r="H1205" s="76" t="s">
        <v>2228</v>
      </c>
      <c r="I1205" s="76">
        <v>3</v>
      </c>
      <c r="J1205" s="39"/>
      <c r="K1205" s="76" t="s">
        <v>2195</v>
      </c>
      <c r="L1205" s="76">
        <v>836</v>
      </c>
      <c r="M1205" s="45" t="s">
        <v>8745</v>
      </c>
      <c r="N1205" s="76" t="s">
        <v>10933</v>
      </c>
    </row>
    <row r="1206" spans="1:14" hidden="1">
      <c r="A1206" s="45" t="s">
        <v>8744</v>
      </c>
      <c r="B1206" s="76"/>
      <c r="C1206" s="496" t="s">
        <v>10934</v>
      </c>
      <c r="D1206" s="39" t="s">
        <v>10934</v>
      </c>
      <c r="E1206" s="496">
        <f>VLOOKUP(F1206,[13]abbr_btch2lot2!A:B,2,FALSE)</f>
        <v>995</v>
      </c>
      <c r="F1206" s="39" t="s">
        <v>10935</v>
      </c>
      <c r="G1206" s="76" t="s">
        <v>2215</v>
      </c>
      <c r="H1206" s="76" t="s">
        <v>2228</v>
      </c>
      <c r="I1206" s="76">
        <v>3</v>
      </c>
      <c r="J1206" s="39"/>
      <c r="K1206" s="76" t="s">
        <v>2195</v>
      </c>
      <c r="L1206" s="76">
        <v>837</v>
      </c>
      <c r="M1206" s="45" t="s">
        <v>8745</v>
      </c>
      <c r="N1206" s="76" t="s">
        <v>10936</v>
      </c>
    </row>
    <row r="1207" spans="1:14" hidden="1">
      <c r="A1207" s="45" t="s">
        <v>8744</v>
      </c>
      <c r="B1207" s="76"/>
      <c r="C1207" s="496" t="s">
        <v>10937</v>
      </c>
      <c r="D1207" s="39" t="s">
        <v>10937</v>
      </c>
      <c r="E1207" s="496">
        <f>VLOOKUP(F1207,[13]abbr_btch2lot2!A:B,2,FALSE)</f>
        <v>996</v>
      </c>
      <c r="F1207" s="39" t="s">
        <v>10938</v>
      </c>
      <c r="G1207" s="76" t="s">
        <v>2215</v>
      </c>
      <c r="H1207" s="76" t="s">
        <v>2228</v>
      </c>
      <c r="I1207" s="76">
        <v>3</v>
      </c>
      <c r="J1207" s="39"/>
      <c r="K1207" s="76" t="s">
        <v>2195</v>
      </c>
      <c r="L1207" s="76">
        <v>838</v>
      </c>
      <c r="M1207" s="45" t="s">
        <v>8745</v>
      </c>
      <c r="N1207" s="76" t="s">
        <v>10939</v>
      </c>
    </row>
    <row r="1208" spans="1:14" hidden="1">
      <c r="A1208" s="45" t="s">
        <v>8744</v>
      </c>
      <c r="B1208" s="76"/>
      <c r="C1208" s="496" t="s">
        <v>10940</v>
      </c>
      <c r="D1208" s="39" t="s">
        <v>10940</v>
      </c>
      <c r="E1208" s="496">
        <f>VLOOKUP(F1208,[13]abbr_btch2lot2!A:B,2,FALSE)</f>
        <v>997</v>
      </c>
      <c r="F1208" s="39" t="s">
        <v>10941</v>
      </c>
      <c r="G1208" s="76" t="s">
        <v>2215</v>
      </c>
      <c r="H1208" s="76" t="s">
        <v>2228</v>
      </c>
      <c r="I1208" s="76">
        <v>3</v>
      </c>
      <c r="J1208" s="39"/>
      <c r="K1208" s="76" t="s">
        <v>2195</v>
      </c>
      <c r="L1208" s="76">
        <v>839</v>
      </c>
      <c r="M1208" s="45" t="s">
        <v>8745</v>
      </c>
      <c r="N1208" s="76" t="s">
        <v>10942</v>
      </c>
    </row>
    <row r="1209" spans="1:14" hidden="1">
      <c r="A1209" s="45" t="s">
        <v>8744</v>
      </c>
      <c r="B1209" s="76"/>
      <c r="C1209" s="496" t="s">
        <v>10943</v>
      </c>
      <c r="D1209" s="39" t="s">
        <v>10943</v>
      </c>
      <c r="E1209" s="496">
        <f>VLOOKUP(F1209,[13]abbr_btch2lot2!A:B,2,FALSE)</f>
        <v>998</v>
      </c>
      <c r="F1209" s="39" t="s">
        <v>10944</v>
      </c>
      <c r="G1209" s="76" t="s">
        <v>2215</v>
      </c>
      <c r="H1209" s="76" t="s">
        <v>2228</v>
      </c>
      <c r="I1209" s="76">
        <v>3</v>
      </c>
      <c r="J1209" s="39"/>
      <c r="K1209" s="76" t="s">
        <v>2195</v>
      </c>
      <c r="L1209" s="76">
        <v>840</v>
      </c>
      <c r="M1209" s="45" t="s">
        <v>8745</v>
      </c>
      <c r="N1209" s="76" t="s">
        <v>10945</v>
      </c>
    </row>
    <row r="1210" spans="1:14" hidden="1">
      <c r="A1210" s="45" t="s">
        <v>8744</v>
      </c>
      <c r="B1210" s="76"/>
      <c r="C1210" s="496" t="s">
        <v>10946</v>
      </c>
      <c r="D1210" s="39" t="s">
        <v>10947</v>
      </c>
      <c r="E1210" s="496">
        <f>VLOOKUP(F1210,[13]abbr_btch2lot2!A:B,2,FALSE)</f>
        <v>999</v>
      </c>
      <c r="F1210" s="39" t="s">
        <v>10948</v>
      </c>
      <c r="G1210" s="76" t="s">
        <v>2215</v>
      </c>
      <c r="H1210" s="76" t="s">
        <v>2228</v>
      </c>
      <c r="I1210" s="76">
        <v>3</v>
      </c>
      <c r="J1210" s="39"/>
      <c r="K1210" s="76" t="s">
        <v>2195</v>
      </c>
      <c r="L1210" s="76">
        <v>841</v>
      </c>
      <c r="M1210" s="45" t="s">
        <v>8745</v>
      </c>
      <c r="N1210" s="76" t="s">
        <v>10949</v>
      </c>
    </row>
    <row r="1211" spans="1:14" hidden="1">
      <c r="A1211" s="45" t="s">
        <v>8744</v>
      </c>
      <c r="B1211" s="76"/>
      <c r="C1211" s="496"/>
      <c r="D1211" s="39"/>
      <c r="E1211" s="496">
        <f>VLOOKUP(F1211,[13]abbr_btch2lot2!A:B,2,FALSE)</f>
        <v>1000</v>
      </c>
      <c r="F1211" s="39" t="s">
        <v>10950</v>
      </c>
      <c r="G1211" s="76" t="s">
        <v>2215</v>
      </c>
      <c r="H1211" s="76" t="s">
        <v>2455</v>
      </c>
      <c r="I1211" s="76">
        <v>9</v>
      </c>
      <c r="J1211" s="39"/>
      <c r="K1211" s="76" t="s">
        <v>2195</v>
      </c>
      <c r="L1211" s="76">
        <v>842</v>
      </c>
      <c r="M1211" s="45" t="s">
        <v>8745</v>
      </c>
      <c r="N1211" s="76" t="s">
        <v>10951</v>
      </c>
    </row>
    <row r="1212" spans="1:14" hidden="1">
      <c r="A1212" s="45" t="s">
        <v>8744</v>
      </c>
      <c r="B1212" s="76"/>
      <c r="C1212" s="496"/>
      <c r="D1212" s="39"/>
      <c r="E1212" s="496">
        <f>VLOOKUP(F1212,[13]abbr_btch2lot2!A:B,2,FALSE)</f>
        <v>1001</v>
      </c>
      <c r="F1212" s="39" t="s">
        <v>10952</v>
      </c>
      <c r="G1212" s="76" t="s">
        <v>2215</v>
      </c>
      <c r="H1212" s="76" t="s">
        <v>2455</v>
      </c>
      <c r="I1212" s="76">
        <v>9</v>
      </c>
      <c r="J1212" s="39"/>
      <c r="K1212" s="76" t="s">
        <v>2195</v>
      </c>
      <c r="L1212" s="76">
        <v>843</v>
      </c>
      <c r="M1212" s="45" t="s">
        <v>8745</v>
      </c>
      <c r="N1212" s="76" t="s">
        <v>10953</v>
      </c>
    </row>
    <row r="1213" spans="1:14" hidden="1">
      <c r="A1213" s="45" t="s">
        <v>8744</v>
      </c>
      <c r="B1213" s="76"/>
      <c r="C1213" s="496" t="s">
        <v>10946</v>
      </c>
      <c r="D1213" s="39" t="s">
        <v>10946</v>
      </c>
      <c r="E1213" s="496">
        <f>VLOOKUP(F1213,[13]abbr_btch2lot2!A:B,2,FALSE)</f>
        <v>1002</v>
      </c>
      <c r="F1213" s="39" t="s">
        <v>10954</v>
      </c>
      <c r="G1213" s="76" t="s">
        <v>2215</v>
      </c>
      <c r="H1213" s="76" t="s">
        <v>2228</v>
      </c>
      <c r="I1213" s="76">
        <v>3</v>
      </c>
      <c r="J1213" s="39"/>
      <c r="K1213" s="76" t="s">
        <v>2195</v>
      </c>
      <c r="L1213" s="76">
        <v>844</v>
      </c>
      <c r="M1213" s="45" t="s">
        <v>8745</v>
      </c>
      <c r="N1213" s="76" t="s">
        <v>10955</v>
      </c>
    </row>
    <row r="1214" spans="1:14" hidden="1">
      <c r="A1214" s="45" t="s">
        <v>8744</v>
      </c>
      <c r="B1214" s="76"/>
      <c r="C1214" s="496" t="s">
        <v>10956</v>
      </c>
      <c r="D1214" s="39" t="s">
        <v>10956</v>
      </c>
      <c r="E1214" s="496">
        <f>VLOOKUP(F1214,[13]abbr_btch2lot2!A:B,2,FALSE)</f>
        <v>1003</v>
      </c>
      <c r="F1214" s="39" t="s">
        <v>10957</v>
      </c>
      <c r="G1214" s="76" t="s">
        <v>2215</v>
      </c>
      <c r="H1214" s="76" t="s">
        <v>2228</v>
      </c>
      <c r="I1214" s="76">
        <v>3</v>
      </c>
      <c r="J1214" s="39"/>
      <c r="K1214" s="76" t="s">
        <v>2195</v>
      </c>
      <c r="L1214" s="76">
        <v>845</v>
      </c>
      <c r="M1214" s="45" t="s">
        <v>8745</v>
      </c>
      <c r="N1214" s="76" t="s">
        <v>10958</v>
      </c>
    </row>
    <row r="1215" spans="1:14" hidden="1">
      <c r="A1215" s="45" t="s">
        <v>8744</v>
      </c>
      <c r="B1215" s="76"/>
      <c r="C1215" s="496" t="s">
        <v>10959</v>
      </c>
      <c r="D1215" s="39" t="s">
        <v>10959</v>
      </c>
      <c r="E1215" s="496">
        <f>VLOOKUP(F1215,[13]abbr_btch2lot2!A:B,2,FALSE)</f>
        <v>1004</v>
      </c>
      <c r="F1215" s="39" t="s">
        <v>10960</v>
      </c>
      <c r="G1215" s="76" t="s">
        <v>2215</v>
      </c>
      <c r="H1215" s="76" t="s">
        <v>2228</v>
      </c>
      <c r="I1215" s="76">
        <v>3</v>
      </c>
      <c r="J1215" s="39"/>
      <c r="K1215" s="76" t="s">
        <v>2195</v>
      </c>
      <c r="L1215" s="76">
        <v>846</v>
      </c>
      <c r="M1215" s="45" t="s">
        <v>8745</v>
      </c>
      <c r="N1215" s="76" t="s">
        <v>10961</v>
      </c>
    </row>
    <row r="1216" spans="1:14" ht="29.1" hidden="1">
      <c r="A1216" s="45" t="s">
        <v>8744</v>
      </c>
      <c r="B1216" s="76"/>
      <c r="C1216" s="496" t="s">
        <v>10962</v>
      </c>
      <c r="D1216" s="39" t="s">
        <v>10962</v>
      </c>
      <c r="E1216" s="496">
        <f>VLOOKUP(F1216,[13]abbr_btch2lot2!A:B,2,FALSE)</f>
        <v>1005</v>
      </c>
      <c r="F1216" s="40" t="s">
        <v>10963</v>
      </c>
      <c r="G1216" s="76" t="s">
        <v>2215</v>
      </c>
      <c r="H1216" s="76" t="s">
        <v>2202</v>
      </c>
      <c r="I1216" s="76">
        <v>15</v>
      </c>
      <c r="J1216" s="39"/>
      <c r="K1216" s="76" t="s">
        <v>2195</v>
      </c>
      <c r="L1216" s="76">
        <v>847</v>
      </c>
      <c r="M1216" s="45" t="s">
        <v>8745</v>
      </c>
      <c r="N1216" s="76" t="s">
        <v>10964</v>
      </c>
    </row>
    <row r="1217" spans="1:14" hidden="1">
      <c r="A1217" s="45" t="s">
        <v>8744</v>
      </c>
      <c r="B1217" s="76"/>
      <c r="C1217" s="496" t="s">
        <v>10965</v>
      </c>
      <c r="D1217" s="39" t="s">
        <v>10965</v>
      </c>
      <c r="E1217" s="496">
        <f>VLOOKUP(F1217,[13]abbr_btch2lot2!A:B,2,FALSE)</f>
        <v>1006</v>
      </c>
      <c r="F1217" s="39" t="s">
        <v>10966</v>
      </c>
      <c r="G1217" s="76" t="s">
        <v>2215</v>
      </c>
      <c r="H1217" s="76" t="s">
        <v>2202</v>
      </c>
      <c r="I1217" s="76">
        <v>1</v>
      </c>
      <c r="J1217" s="39"/>
      <c r="K1217" s="76" t="s">
        <v>2195</v>
      </c>
      <c r="L1217" s="76">
        <v>848</v>
      </c>
      <c r="M1217" s="45" t="s">
        <v>8745</v>
      </c>
      <c r="N1217" s="76" t="s">
        <v>10967</v>
      </c>
    </row>
    <row r="1218" spans="1:14" ht="29.1" hidden="1">
      <c r="A1218" s="45" t="s">
        <v>8744</v>
      </c>
      <c r="B1218" s="76"/>
      <c r="C1218" s="496" t="s">
        <v>10968</v>
      </c>
      <c r="D1218" s="39" t="s">
        <v>10968</v>
      </c>
      <c r="E1218" s="496">
        <f>VLOOKUP(F1218,[13]abbr_btch2lot2!A:B,2,FALSE)</f>
        <v>1007</v>
      </c>
      <c r="F1218" s="40" t="s">
        <v>10969</v>
      </c>
      <c r="G1218" s="76" t="s">
        <v>2215</v>
      </c>
      <c r="H1218" s="76" t="s">
        <v>2202</v>
      </c>
      <c r="I1218" s="76">
        <v>1</v>
      </c>
      <c r="J1218" s="39"/>
      <c r="K1218" s="76" t="s">
        <v>2195</v>
      </c>
      <c r="L1218" s="76">
        <v>849</v>
      </c>
      <c r="M1218" s="45" t="s">
        <v>8745</v>
      </c>
      <c r="N1218" s="76" t="s">
        <v>10970</v>
      </c>
    </row>
    <row r="1219" spans="1:14" ht="29.1" hidden="1">
      <c r="A1219" s="45" t="s">
        <v>8744</v>
      </c>
      <c r="B1219" s="76"/>
      <c r="C1219" s="496" t="s">
        <v>10971</v>
      </c>
      <c r="D1219" s="39" t="s">
        <v>10971</v>
      </c>
      <c r="E1219" s="496">
        <f>VLOOKUP(F1219,[13]abbr_btch2lot2!A:B,2,FALSE)</f>
        <v>1008</v>
      </c>
      <c r="F1219" s="40" t="s">
        <v>10972</v>
      </c>
      <c r="G1219" s="76" t="s">
        <v>2215</v>
      </c>
      <c r="H1219" s="76" t="s">
        <v>2202</v>
      </c>
      <c r="I1219" s="76">
        <v>1</v>
      </c>
      <c r="J1219" s="39"/>
      <c r="K1219" s="76" t="s">
        <v>2195</v>
      </c>
      <c r="L1219" s="76">
        <v>850</v>
      </c>
      <c r="M1219" s="45" t="s">
        <v>8745</v>
      </c>
      <c r="N1219" s="76" t="s">
        <v>10973</v>
      </c>
    </row>
    <row r="1220" spans="1:14" hidden="1">
      <c r="A1220" s="45" t="s">
        <v>8744</v>
      </c>
      <c r="B1220" s="76"/>
      <c r="C1220" s="496" t="s">
        <v>10974</v>
      </c>
      <c r="D1220" s="39" t="s">
        <v>10974</v>
      </c>
      <c r="E1220" s="496">
        <f>VLOOKUP(F1220,[13]abbr_btch2lot2!A:B,2,FALSE)</f>
        <v>1009</v>
      </c>
      <c r="F1220" s="39" t="s">
        <v>10975</v>
      </c>
      <c r="G1220" s="76" t="s">
        <v>2215</v>
      </c>
      <c r="H1220" s="76" t="s">
        <v>2202</v>
      </c>
      <c r="I1220" s="76">
        <v>6</v>
      </c>
      <c r="J1220" s="39"/>
      <c r="K1220" s="76" t="s">
        <v>2195</v>
      </c>
      <c r="L1220" s="76">
        <v>851</v>
      </c>
      <c r="M1220" s="45" t="s">
        <v>8745</v>
      </c>
      <c r="N1220" s="76" t="s">
        <v>10976</v>
      </c>
    </row>
    <row r="1221" spans="1:14" hidden="1">
      <c r="A1221" s="45" t="s">
        <v>8744</v>
      </c>
      <c r="B1221" s="76"/>
      <c r="C1221" s="496" t="s">
        <v>2014</v>
      </c>
      <c r="D1221" s="39"/>
      <c r="E1221" s="496" t="e">
        <f>VLOOKUP(F1221,[13]abbr_btch2lot2!A:B,2,FALSE)</f>
        <v>#N/A</v>
      </c>
      <c r="F1221" s="39"/>
      <c r="G1221" s="76" t="s">
        <v>2215</v>
      </c>
      <c r="H1221" s="76" t="s">
        <v>2202</v>
      </c>
      <c r="I1221" s="76">
        <v>119</v>
      </c>
      <c r="J1221" s="39"/>
      <c r="K1221" s="76" t="s">
        <v>2195</v>
      </c>
      <c r="L1221" s="76">
        <v>852</v>
      </c>
      <c r="M1221" s="45" t="s">
        <v>8745</v>
      </c>
      <c r="N1221" s="76" t="s">
        <v>10977</v>
      </c>
    </row>
    <row r="1222" spans="1:14" hidden="1">
      <c r="A1222" s="45" t="s">
        <v>8744</v>
      </c>
      <c r="B1222" s="76" t="s">
        <v>149</v>
      </c>
      <c r="C1222" s="496" t="s">
        <v>149</v>
      </c>
      <c r="D1222" s="39"/>
      <c r="E1222" s="496" t="e">
        <f>VLOOKUP(F1222,[13]abbr_btch2lot2!A:B,2,FALSE)</f>
        <v>#N/A</v>
      </c>
      <c r="F1222" s="39"/>
      <c r="G1222" s="76" t="s">
        <v>2193</v>
      </c>
      <c r="H1222" s="76" t="s">
        <v>2308</v>
      </c>
      <c r="I1222" s="76">
        <v>26</v>
      </c>
      <c r="J1222" s="76"/>
      <c r="K1222" s="76" t="s">
        <v>2195</v>
      </c>
      <c r="L1222" s="76">
        <v>853</v>
      </c>
      <c r="M1222" s="76" t="s">
        <v>8745</v>
      </c>
      <c r="N1222" s="76" t="s">
        <v>149</v>
      </c>
    </row>
    <row r="1223" spans="1:14" hidden="1">
      <c r="A1223" s="45" t="s">
        <v>8744</v>
      </c>
      <c r="B1223" s="76" t="s">
        <v>151</v>
      </c>
      <c r="C1223" s="496" t="s">
        <v>151</v>
      </c>
      <c r="D1223" s="39"/>
      <c r="E1223" s="496" t="e">
        <f>VLOOKUP(F1223,[13]abbr_btch2lot2!A:B,2,FALSE)</f>
        <v>#N/A</v>
      </c>
      <c r="F1223" s="39"/>
      <c r="G1223" s="76" t="s">
        <v>2193</v>
      </c>
      <c r="H1223" s="76" t="s">
        <v>2202</v>
      </c>
      <c r="I1223" s="76">
        <v>10</v>
      </c>
      <c r="J1223" s="76"/>
      <c r="K1223" s="76" t="s">
        <v>2195</v>
      </c>
      <c r="L1223" s="76">
        <v>854</v>
      </c>
      <c r="M1223" s="76" t="s">
        <v>8745</v>
      </c>
      <c r="N1223" s="76" t="s">
        <v>151</v>
      </c>
    </row>
    <row r="1224" spans="1:14" hidden="1">
      <c r="A1224" s="45" t="s">
        <v>8744</v>
      </c>
      <c r="B1224" s="76" t="s">
        <v>153</v>
      </c>
      <c r="C1224" s="496" t="s">
        <v>153</v>
      </c>
      <c r="D1224" s="39"/>
      <c r="E1224" s="496" t="e">
        <f>VLOOKUP(F1224,[13]abbr_btch2lot2!A:B,2,FALSE)</f>
        <v>#N/A</v>
      </c>
      <c r="F1224" s="39"/>
      <c r="G1224" s="76" t="s">
        <v>2193</v>
      </c>
      <c r="H1224" s="76" t="s">
        <v>2202</v>
      </c>
      <c r="I1224" s="76">
        <v>4</v>
      </c>
      <c r="J1224" s="76"/>
      <c r="K1224" s="76" t="s">
        <v>2195</v>
      </c>
      <c r="L1224" s="76">
        <v>855</v>
      </c>
      <c r="M1224" s="76" t="s">
        <v>8745</v>
      </c>
      <c r="N1224" s="76" t="s">
        <v>153</v>
      </c>
    </row>
    <row r="1225" spans="1:14" hidden="1">
      <c r="A1225" s="45" t="s">
        <v>8744</v>
      </c>
      <c r="B1225" s="76" t="s">
        <v>155</v>
      </c>
      <c r="C1225" s="496" t="s">
        <v>155</v>
      </c>
      <c r="D1225" s="39"/>
      <c r="E1225" s="496" t="e">
        <f>VLOOKUP(F1225,[13]abbr_btch2lot2!A:B,2,FALSE)</f>
        <v>#N/A</v>
      </c>
      <c r="F1225" s="39"/>
      <c r="G1225" s="76" t="s">
        <v>2193</v>
      </c>
      <c r="H1225" s="76" t="s">
        <v>2202</v>
      </c>
      <c r="I1225" s="76">
        <v>2</v>
      </c>
      <c r="J1225" s="76"/>
      <c r="K1225" s="76" t="s">
        <v>2195</v>
      </c>
      <c r="L1225" s="76">
        <v>856</v>
      </c>
      <c r="M1225" s="76" t="s">
        <v>8745</v>
      </c>
      <c r="N1225" s="76" t="s">
        <v>155</v>
      </c>
    </row>
    <row r="1226" spans="1:14" hidden="1">
      <c r="A1226" s="45" t="s">
        <v>8744</v>
      </c>
      <c r="B1226" s="76" t="s">
        <v>157</v>
      </c>
      <c r="C1226" s="496" t="s">
        <v>157</v>
      </c>
      <c r="D1226" s="39"/>
      <c r="E1226" s="496" t="e">
        <f>VLOOKUP(F1226,[13]abbr_btch2lot2!A:B,2,FALSE)</f>
        <v>#N/A</v>
      </c>
      <c r="F1226" s="39"/>
      <c r="G1226" s="76" t="s">
        <v>2193</v>
      </c>
      <c r="H1226" s="76" t="s">
        <v>2202</v>
      </c>
      <c r="I1226" s="76">
        <v>2</v>
      </c>
      <c r="J1226" s="76"/>
      <c r="K1226" s="76" t="s">
        <v>2195</v>
      </c>
      <c r="L1226" s="76">
        <v>857</v>
      </c>
      <c r="M1226" s="76" t="s">
        <v>8745</v>
      </c>
      <c r="N1226" s="76" t="s">
        <v>157</v>
      </c>
    </row>
    <row r="1227" spans="1:14" hidden="1">
      <c r="A1227" s="415" t="s">
        <v>10978</v>
      </c>
      <c r="B1227" s="76" t="s">
        <v>34</v>
      </c>
      <c r="C1227" s="496" t="s">
        <v>34</v>
      </c>
      <c r="D1227" s="39" t="s">
        <v>3460</v>
      </c>
      <c r="E1227" s="496">
        <f>VLOOKUP(F1227,[13]abbr_btch2lot2!A:B,2,FALSE)</f>
        <v>180</v>
      </c>
      <c r="F1227" s="39" t="s">
        <v>1402</v>
      </c>
      <c r="G1227" s="76" t="s">
        <v>2193</v>
      </c>
      <c r="H1227" s="76" t="s">
        <v>2194</v>
      </c>
      <c r="I1227" s="76">
        <v>8</v>
      </c>
      <c r="J1227" s="39"/>
      <c r="K1227" s="39" t="s">
        <v>2195</v>
      </c>
      <c r="L1227" s="76">
        <v>1</v>
      </c>
      <c r="M1227" s="416" t="s">
        <v>10979</v>
      </c>
      <c r="N1227" s="76" t="s">
        <v>34</v>
      </c>
    </row>
    <row r="1228" spans="1:14" hidden="1">
      <c r="A1228" s="415" t="s">
        <v>10978</v>
      </c>
      <c r="B1228" s="76"/>
      <c r="C1228" s="496" t="s">
        <v>10980</v>
      </c>
      <c r="D1228" s="39" t="s">
        <v>10980</v>
      </c>
      <c r="E1228" s="496">
        <f>VLOOKUP(F1228,[13]abbr_btch2lot2!A:B,2,FALSE)</f>
        <v>1010</v>
      </c>
      <c r="F1228" s="39" t="s">
        <v>10981</v>
      </c>
      <c r="G1228" s="39" t="s">
        <v>2193</v>
      </c>
      <c r="H1228" s="39" t="s">
        <v>2202</v>
      </c>
      <c r="I1228" s="76">
        <v>1</v>
      </c>
      <c r="J1228" s="39"/>
      <c r="K1228" s="39" t="s">
        <v>2195</v>
      </c>
      <c r="L1228" s="76">
        <v>2</v>
      </c>
      <c r="M1228" s="416" t="s">
        <v>10979</v>
      </c>
      <c r="N1228" s="76" t="s">
        <v>10982</v>
      </c>
    </row>
    <row r="1229" spans="1:14" hidden="1">
      <c r="A1229" s="415" t="s">
        <v>10978</v>
      </c>
      <c r="B1229" s="76"/>
      <c r="C1229" s="496" t="s">
        <v>10983</v>
      </c>
      <c r="D1229" s="39" t="s">
        <v>10983</v>
      </c>
      <c r="E1229" s="496">
        <f>VLOOKUP(F1229,[13]abbr_btch2lot2!A:B,2,FALSE)</f>
        <v>1011</v>
      </c>
      <c r="F1229" s="39" t="s">
        <v>10984</v>
      </c>
      <c r="G1229" s="39" t="s">
        <v>2215</v>
      </c>
      <c r="H1229" s="39" t="s">
        <v>2228</v>
      </c>
      <c r="I1229" s="76">
        <v>5</v>
      </c>
      <c r="J1229" s="39"/>
      <c r="K1229" s="39" t="s">
        <v>2195</v>
      </c>
      <c r="L1229" s="76">
        <v>3</v>
      </c>
      <c r="M1229" s="416" t="s">
        <v>10979</v>
      </c>
      <c r="N1229" s="76" t="s">
        <v>10985</v>
      </c>
    </row>
    <row r="1230" spans="1:14" hidden="1">
      <c r="A1230" s="415" t="s">
        <v>10978</v>
      </c>
      <c r="B1230" s="76"/>
      <c r="C1230" s="496" t="s">
        <v>10986</v>
      </c>
      <c r="D1230" s="39" t="s">
        <v>10986</v>
      </c>
      <c r="E1230" s="496">
        <f>VLOOKUP(F1230,[13]abbr_btch2lot2!A:B,2,FALSE)</f>
        <v>1012</v>
      </c>
      <c r="F1230" s="60" t="s">
        <v>10987</v>
      </c>
      <c r="G1230" s="39" t="s">
        <v>2215</v>
      </c>
      <c r="H1230" s="39" t="s">
        <v>2228</v>
      </c>
      <c r="I1230" s="76">
        <v>3</v>
      </c>
      <c r="J1230" s="39"/>
      <c r="K1230" s="39" t="s">
        <v>2195</v>
      </c>
      <c r="L1230" s="76">
        <v>4</v>
      </c>
      <c r="M1230" s="416" t="s">
        <v>10979</v>
      </c>
      <c r="N1230" s="76" t="s">
        <v>10988</v>
      </c>
    </row>
    <row r="1231" spans="1:14" hidden="1">
      <c r="A1231" s="415" t="s">
        <v>10978</v>
      </c>
      <c r="B1231" s="76"/>
      <c r="C1231" s="496"/>
      <c r="D1231" s="39"/>
      <c r="E1231" s="496">
        <f>VLOOKUP(F1231,[13]abbr_btch2lot2!A:B,2,FALSE)</f>
        <v>1013</v>
      </c>
      <c r="F1231" s="39" t="s">
        <v>10989</v>
      </c>
      <c r="G1231" s="39" t="s">
        <v>2215</v>
      </c>
      <c r="H1231" s="39" t="s">
        <v>2228</v>
      </c>
      <c r="I1231" s="76">
        <v>3</v>
      </c>
      <c r="J1231" s="39"/>
      <c r="K1231" s="39" t="s">
        <v>2195</v>
      </c>
      <c r="L1231" s="76">
        <v>5</v>
      </c>
      <c r="M1231" s="416" t="s">
        <v>10979</v>
      </c>
      <c r="N1231" s="76" t="s">
        <v>10990</v>
      </c>
    </row>
    <row r="1232" spans="1:14" hidden="1">
      <c r="A1232" s="415" t="s">
        <v>10978</v>
      </c>
      <c r="B1232" s="76"/>
      <c r="C1232" s="496"/>
      <c r="D1232" s="39"/>
      <c r="E1232" s="496">
        <f>VLOOKUP(F1232,[13]abbr_btch2lot2!A:B,2,FALSE)</f>
        <v>1014</v>
      </c>
      <c r="F1232" s="39" t="s">
        <v>10991</v>
      </c>
      <c r="G1232" s="39" t="s">
        <v>2215</v>
      </c>
      <c r="H1232" s="39" t="s">
        <v>2228</v>
      </c>
      <c r="I1232" s="76">
        <v>3</v>
      </c>
      <c r="J1232" s="39"/>
      <c r="K1232" s="39" t="s">
        <v>2195</v>
      </c>
      <c r="L1232" s="76">
        <v>6</v>
      </c>
      <c r="M1232" s="416" t="s">
        <v>10979</v>
      </c>
      <c r="N1232" s="76" t="s">
        <v>10992</v>
      </c>
    </row>
    <row r="1233" spans="1:14" hidden="1">
      <c r="A1233" s="415" t="s">
        <v>10978</v>
      </c>
      <c r="B1233" s="76"/>
      <c r="C1233" s="496"/>
      <c r="D1233" s="39"/>
      <c r="E1233" s="496">
        <f>VLOOKUP(F1233,[13]abbr_btch2lot2!A:B,2,FALSE)</f>
        <v>1015</v>
      </c>
      <c r="F1233" s="39" t="s">
        <v>10993</v>
      </c>
      <c r="G1233" s="39" t="s">
        <v>2215</v>
      </c>
      <c r="H1233" s="39" t="s">
        <v>2271</v>
      </c>
      <c r="I1233" s="76">
        <v>16</v>
      </c>
      <c r="J1233" s="39"/>
      <c r="K1233" s="39" t="s">
        <v>2195</v>
      </c>
      <c r="L1233" s="76">
        <v>7</v>
      </c>
      <c r="M1233" s="416" t="s">
        <v>10979</v>
      </c>
      <c r="N1233" s="76" t="s">
        <v>10994</v>
      </c>
    </row>
    <row r="1234" spans="1:14" hidden="1">
      <c r="A1234" s="415" t="s">
        <v>10978</v>
      </c>
      <c r="B1234" s="76"/>
      <c r="C1234" s="496" t="s">
        <v>469</v>
      </c>
      <c r="D1234" s="39" t="s">
        <v>469</v>
      </c>
      <c r="E1234" s="496">
        <f>VLOOKUP(F1234,[13]abbr_btch2lot2!A:B,2,FALSE)</f>
        <v>1016</v>
      </c>
      <c r="F1234" s="39" t="s">
        <v>255</v>
      </c>
      <c r="G1234" s="39" t="s">
        <v>2215</v>
      </c>
      <c r="H1234" s="39" t="s">
        <v>2228</v>
      </c>
      <c r="I1234" s="76">
        <v>2</v>
      </c>
      <c r="J1234" s="39"/>
      <c r="K1234" s="39" t="s">
        <v>2195</v>
      </c>
      <c r="L1234" s="76">
        <v>8</v>
      </c>
      <c r="M1234" s="416" t="s">
        <v>10979</v>
      </c>
      <c r="N1234" s="76" t="s">
        <v>10995</v>
      </c>
    </row>
    <row r="1235" spans="1:14" hidden="1">
      <c r="A1235" s="415" t="s">
        <v>10978</v>
      </c>
      <c r="B1235" s="76"/>
      <c r="C1235" s="496" t="s">
        <v>10996</v>
      </c>
      <c r="D1235" s="39" t="s">
        <v>10996</v>
      </c>
      <c r="E1235" s="496">
        <f>VLOOKUP(F1235,[13]abbr_btch2lot2!A:B,2,FALSE)</f>
        <v>1017</v>
      </c>
      <c r="F1235" s="39" t="s">
        <v>2</v>
      </c>
      <c r="G1235" s="39" t="s">
        <v>2215</v>
      </c>
      <c r="H1235" s="39" t="s">
        <v>2202</v>
      </c>
      <c r="I1235" s="76">
        <v>40</v>
      </c>
      <c r="J1235" s="39"/>
      <c r="K1235" s="39" t="s">
        <v>2195</v>
      </c>
      <c r="L1235" s="76">
        <v>9</v>
      </c>
      <c r="M1235" s="416" t="s">
        <v>10979</v>
      </c>
      <c r="N1235" s="76" t="s">
        <v>10997</v>
      </c>
    </row>
    <row r="1236" spans="1:14" hidden="1">
      <c r="A1236" s="415" t="s">
        <v>10978</v>
      </c>
      <c r="B1236" s="76"/>
      <c r="C1236" s="496" t="s">
        <v>10998</v>
      </c>
      <c r="D1236" s="39" t="s">
        <v>10998</v>
      </c>
      <c r="E1236" s="496">
        <f>VLOOKUP(F1236,[13]abbr_btch2lot2!A:B,2,FALSE)</f>
        <v>1018</v>
      </c>
      <c r="F1236" s="39" t="s">
        <v>10999</v>
      </c>
      <c r="G1236" s="39" t="s">
        <v>2215</v>
      </c>
      <c r="H1236" s="39" t="s">
        <v>2202</v>
      </c>
      <c r="I1236" s="76">
        <v>1</v>
      </c>
      <c r="J1236" s="39"/>
      <c r="K1236" s="39" t="s">
        <v>2195</v>
      </c>
      <c r="L1236" s="76">
        <v>10</v>
      </c>
      <c r="M1236" s="416" t="s">
        <v>10979</v>
      </c>
      <c r="N1236" s="76" t="s">
        <v>11000</v>
      </c>
    </row>
    <row r="1237" spans="1:14" hidden="1">
      <c r="A1237" s="415" t="s">
        <v>10978</v>
      </c>
      <c r="B1237" s="76"/>
      <c r="C1237" s="496" t="s">
        <v>1635</v>
      </c>
      <c r="D1237" s="39" t="s">
        <v>1635</v>
      </c>
      <c r="E1237" s="496">
        <f>VLOOKUP(F1237,[13]abbr_btch2lot2!A:B,2,FALSE)</f>
        <v>1019</v>
      </c>
      <c r="F1237" s="39" t="s">
        <v>917</v>
      </c>
      <c r="G1237" s="39" t="s">
        <v>2215</v>
      </c>
      <c r="H1237" s="39" t="s">
        <v>2202</v>
      </c>
      <c r="I1237" s="76">
        <v>5</v>
      </c>
      <c r="J1237" s="39"/>
      <c r="K1237" s="39" t="s">
        <v>2195</v>
      </c>
      <c r="L1237" s="76">
        <v>11</v>
      </c>
      <c r="M1237" s="416" t="s">
        <v>10979</v>
      </c>
      <c r="N1237" s="76" t="s">
        <v>11001</v>
      </c>
    </row>
    <row r="1238" spans="1:14" hidden="1">
      <c r="A1238" s="415" t="s">
        <v>10978</v>
      </c>
      <c r="B1238" s="76"/>
      <c r="C1238" s="496" t="s">
        <v>471</v>
      </c>
      <c r="D1238" s="39" t="s">
        <v>471</v>
      </c>
      <c r="E1238" s="496">
        <f>VLOOKUP(F1238,[13]abbr_btch2lot2!A:B,2,FALSE)</f>
        <v>1020</v>
      </c>
      <c r="F1238" s="39" t="s">
        <v>257</v>
      </c>
      <c r="G1238" s="39" t="s">
        <v>2215</v>
      </c>
      <c r="H1238" s="39" t="s">
        <v>2455</v>
      </c>
      <c r="I1238" s="76">
        <v>6</v>
      </c>
      <c r="J1238" s="39"/>
      <c r="K1238" s="39" t="s">
        <v>2195</v>
      </c>
      <c r="L1238" s="76">
        <v>12</v>
      </c>
      <c r="M1238" s="416" t="s">
        <v>10979</v>
      </c>
      <c r="N1238" s="76" t="s">
        <v>11002</v>
      </c>
    </row>
    <row r="1239" spans="1:14" hidden="1">
      <c r="A1239" s="415" t="s">
        <v>10978</v>
      </c>
      <c r="B1239" s="76"/>
      <c r="C1239" s="496" t="s">
        <v>465</v>
      </c>
      <c r="D1239" s="39" t="s">
        <v>465</v>
      </c>
      <c r="E1239" s="496">
        <f>VLOOKUP(F1239,[13]abbr_btch2lot2!A:B,2,FALSE)</f>
        <v>1021</v>
      </c>
      <c r="F1239" s="39" t="s">
        <v>251</v>
      </c>
      <c r="G1239" s="39" t="s">
        <v>2215</v>
      </c>
      <c r="H1239" s="39" t="s">
        <v>2202</v>
      </c>
      <c r="I1239" s="76">
        <v>10</v>
      </c>
      <c r="J1239" s="39"/>
      <c r="K1239" s="39" t="s">
        <v>2195</v>
      </c>
      <c r="L1239" s="76">
        <v>13</v>
      </c>
      <c r="M1239" s="416" t="s">
        <v>10979</v>
      </c>
      <c r="N1239" s="76" t="s">
        <v>11003</v>
      </c>
    </row>
    <row r="1240" spans="1:14" hidden="1">
      <c r="A1240" s="415" t="s">
        <v>10978</v>
      </c>
      <c r="B1240" s="76"/>
      <c r="C1240" s="496" t="s">
        <v>7487</v>
      </c>
      <c r="D1240" s="39" t="s">
        <v>7487</v>
      </c>
      <c r="E1240" s="496">
        <f>VLOOKUP(F1240,[13]abbr_btch2lot2!A:B,2,FALSE)</f>
        <v>1022</v>
      </c>
      <c r="F1240" s="39" t="s">
        <v>11004</v>
      </c>
      <c r="G1240" s="39" t="s">
        <v>2215</v>
      </c>
      <c r="H1240" s="39" t="s">
        <v>2202</v>
      </c>
      <c r="I1240" s="76">
        <v>10</v>
      </c>
      <c r="J1240" s="39"/>
      <c r="K1240" s="39" t="s">
        <v>2195</v>
      </c>
      <c r="L1240" s="76">
        <v>14</v>
      </c>
      <c r="M1240" s="416" t="s">
        <v>10979</v>
      </c>
      <c r="N1240" s="76" t="s">
        <v>11005</v>
      </c>
    </row>
    <row r="1241" spans="1:14" hidden="1">
      <c r="A1241" s="415" t="s">
        <v>10978</v>
      </c>
      <c r="B1241" s="76"/>
      <c r="C1241" s="496" t="s">
        <v>11006</v>
      </c>
      <c r="D1241" s="39" t="s">
        <v>11006</v>
      </c>
      <c r="E1241" s="496">
        <f>VLOOKUP(F1241,[13]abbr_btch2lot2!A:B,2,FALSE)</f>
        <v>1023</v>
      </c>
      <c r="F1241" s="39" t="s">
        <v>11007</v>
      </c>
      <c r="G1241" s="39" t="s">
        <v>2215</v>
      </c>
      <c r="H1241" s="39" t="s">
        <v>2231</v>
      </c>
      <c r="I1241" s="76" t="s">
        <v>2439</v>
      </c>
      <c r="J1241" s="39"/>
      <c r="K1241" s="39" t="s">
        <v>2195</v>
      </c>
      <c r="L1241" s="76">
        <v>15</v>
      </c>
      <c r="M1241" s="416" t="s">
        <v>10979</v>
      </c>
      <c r="N1241" s="76" t="s">
        <v>11008</v>
      </c>
    </row>
    <row r="1242" spans="1:14" hidden="1">
      <c r="A1242" s="415" t="s">
        <v>10978</v>
      </c>
      <c r="B1242" s="76"/>
      <c r="C1242" s="496" t="s">
        <v>7484</v>
      </c>
      <c r="D1242" s="39" t="s">
        <v>7484</v>
      </c>
      <c r="E1242" s="496">
        <f>VLOOKUP(F1242,[13]abbr_btch2lot2!A:B,2,FALSE)</f>
        <v>1024</v>
      </c>
      <c r="F1242" s="39" t="s">
        <v>7485</v>
      </c>
      <c r="G1242" s="39" t="s">
        <v>2215</v>
      </c>
      <c r="H1242" s="39" t="s">
        <v>2231</v>
      </c>
      <c r="I1242" s="76" t="s">
        <v>4482</v>
      </c>
      <c r="J1242" s="39"/>
      <c r="K1242" s="39" t="s">
        <v>2195</v>
      </c>
      <c r="L1242" s="76">
        <v>16</v>
      </c>
      <c r="M1242" s="416" t="s">
        <v>10979</v>
      </c>
      <c r="N1242" s="76" t="s">
        <v>11009</v>
      </c>
    </row>
    <row r="1243" spans="1:14" hidden="1">
      <c r="A1243" s="415" t="s">
        <v>10978</v>
      </c>
      <c r="B1243" s="76"/>
      <c r="C1243" s="496" t="s">
        <v>11010</v>
      </c>
      <c r="D1243" s="39" t="s">
        <v>11010</v>
      </c>
      <c r="E1243" s="496">
        <f>VLOOKUP(F1243,[13]abbr_btch2lot2!A:B,2,FALSE)</f>
        <v>1025</v>
      </c>
      <c r="F1243" s="39" t="s">
        <v>11011</v>
      </c>
      <c r="G1243" s="39" t="s">
        <v>2215</v>
      </c>
      <c r="H1243" s="39" t="s">
        <v>2228</v>
      </c>
      <c r="I1243" s="76">
        <v>5</v>
      </c>
      <c r="J1243" s="39"/>
      <c r="K1243" s="39" t="s">
        <v>2195</v>
      </c>
      <c r="L1243" s="76">
        <v>17</v>
      </c>
      <c r="M1243" s="416" t="s">
        <v>10979</v>
      </c>
      <c r="N1243" s="76" t="s">
        <v>11012</v>
      </c>
    </row>
    <row r="1244" spans="1:14" hidden="1">
      <c r="A1244" s="415" t="s">
        <v>10978</v>
      </c>
      <c r="B1244" s="76"/>
      <c r="C1244" s="496" t="s">
        <v>7493</v>
      </c>
      <c r="D1244" s="39" t="s">
        <v>7493</v>
      </c>
      <c r="E1244" s="496">
        <f>VLOOKUP(F1244,[13]abbr_btch2lot2!A:B,2,FALSE)</f>
        <v>1026</v>
      </c>
      <c r="F1244" s="39" t="s">
        <v>11013</v>
      </c>
      <c r="G1244" s="39" t="s">
        <v>2215</v>
      </c>
      <c r="H1244" s="39" t="s">
        <v>2202</v>
      </c>
      <c r="I1244" s="76">
        <v>11</v>
      </c>
      <c r="J1244" s="39"/>
      <c r="K1244" s="39" t="s">
        <v>2195</v>
      </c>
      <c r="L1244" s="76">
        <v>18</v>
      </c>
      <c r="M1244" s="416" t="s">
        <v>10979</v>
      </c>
      <c r="N1244" s="76" t="s">
        <v>11014</v>
      </c>
    </row>
    <row r="1245" spans="1:14" hidden="1">
      <c r="A1245" s="415" t="s">
        <v>10978</v>
      </c>
      <c r="B1245" s="76"/>
      <c r="C1245" s="496" t="s">
        <v>11015</v>
      </c>
      <c r="D1245" s="39" t="s">
        <v>11015</v>
      </c>
      <c r="E1245" s="496">
        <f>VLOOKUP(F1245,[13]abbr_btch2lot2!A:B,2,FALSE)</f>
        <v>1027</v>
      </c>
      <c r="F1245" s="60" t="s">
        <v>11016</v>
      </c>
      <c r="G1245" s="39" t="s">
        <v>2215</v>
      </c>
      <c r="H1245" s="39" t="s">
        <v>2202</v>
      </c>
      <c r="I1245" s="76">
        <v>1</v>
      </c>
      <c r="J1245" s="39"/>
      <c r="K1245" s="39" t="s">
        <v>2195</v>
      </c>
      <c r="L1245" s="76">
        <v>19</v>
      </c>
      <c r="M1245" s="416" t="s">
        <v>10979</v>
      </c>
      <c r="N1245" s="76" t="s">
        <v>11017</v>
      </c>
    </row>
    <row r="1246" spans="1:14" hidden="1">
      <c r="A1246" s="415" t="s">
        <v>10978</v>
      </c>
      <c r="B1246" s="76"/>
      <c r="C1246" s="496" t="s">
        <v>11018</v>
      </c>
      <c r="D1246" s="39" t="s">
        <v>11018</v>
      </c>
      <c r="E1246" s="496">
        <f>VLOOKUP(F1246,[13]abbr_btch2lot2!A:B,2,FALSE)</f>
        <v>1028</v>
      </c>
      <c r="F1246" s="39" t="s">
        <v>11019</v>
      </c>
      <c r="G1246" s="39" t="s">
        <v>2215</v>
      </c>
      <c r="H1246" s="39" t="s">
        <v>2202</v>
      </c>
      <c r="I1246" s="76">
        <v>3</v>
      </c>
      <c r="J1246" s="39"/>
      <c r="K1246" s="39" t="s">
        <v>2195</v>
      </c>
      <c r="L1246" s="76">
        <v>20</v>
      </c>
      <c r="M1246" s="416" t="s">
        <v>10979</v>
      </c>
      <c r="N1246" s="76" t="s">
        <v>11020</v>
      </c>
    </row>
    <row r="1247" spans="1:14" hidden="1">
      <c r="A1247" s="415" t="s">
        <v>10978</v>
      </c>
      <c r="B1247" s="76"/>
      <c r="C1247" s="496" t="s">
        <v>11021</v>
      </c>
      <c r="D1247" s="39" t="s">
        <v>11021</v>
      </c>
      <c r="E1247" s="496">
        <f>VLOOKUP(F1247,[13]abbr_btch2lot2!A:B,2,FALSE)</f>
        <v>1029</v>
      </c>
      <c r="F1247" s="39" t="s">
        <v>11022</v>
      </c>
      <c r="G1247" s="39" t="s">
        <v>2215</v>
      </c>
      <c r="H1247" s="39" t="s">
        <v>2455</v>
      </c>
      <c r="I1247" s="76">
        <v>9</v>
      </c>
      <c r="J1247" s="39"/>
      <c r="K1247" s="39" t="s">
        <v>2195</v>
      </c>
      <c r="L1247" s="76">
        <v>21</v>
      </c>
      <c r="M1247" s="416" t="s">
        <v>10979</v>
      </c>
      <c r="N1247" s="76" t="s">
        <v>11023</v>
      </c>
    </row>
    <row r="1248" spans="1:14" hidden="1">
      <c r="A1248" s="415" t="s">
        <v>10978</v>
      </c>
      <c r="B1248" s="76"/>
      <c r="C1248" s="496" t="s">
        <v>11024</v>
      </c>
      <c r="D1248" s="39" t="s">
        <v>11024</v>
      </c>
      <c r="E1248" s="496">
        <f>VLOOKUP(F1248,[13]abbr_btch2lot2!A:B,2,FALSE)</f>
        <v>1030</v>
      </c>
      <c r="F1248" s="39" t="s">
        <v>11025</v>
      </c>
      <c r="G1248" s="39" t="s">
        <v>2215</v>
      </c>
      <c r="H1248" s="39" t="s">
        <v>2228</v>
      </c>
      <c r="I1248" s="76">
        <v>5</v>
      </c>
      <c r="J1248" s="39"/>
      <c r="K1248" s="39" t="s">
        <v>2195</v>
      </c>
      <c r="L1248" s="76">
        <v>22</v>
      </c>
      <c r="M1248" s="416" t="s">
        <v>10979</v>
      </c>
      <c r="N1248" s="76" t="s">
        <v>11026</v>
      </c>
    </row>
    <row r="1249" spans="1:14" hidden="1">
      <c r="A1249" s="415" t="s">
        <v>10978</v>
      </c>
      <c r="B1249" s="76"/>
      <c r="C1249" s="496" t="s">
        <v>3474</v>
      </c>
      <c r="D1249" s="39" t="s">
        <v>3474</v>
      </c>
      <c r="E1249" s="496">
        <f>VLOOKUP(F1249,[13]abbr_btch2lot2!A:B,2,FALSE)</f>
        <v>1031</v>
      </c>
      <c r="F1249" s="39" t="s">
        <v>3475</v>
      </c>
      <c r="G1249" s="39" t="s">
        <v>2215</v>
      </c>
      <c r="H1249" s="39" t="s">
        <v>2228</v>
      </c>
      <c r="I1249" s="76">
        <v>3</v>
      </c>
      <c r="J1249" s="39"/>
      <c r="K1249" s="39" t="s">
        <v>2195</v>
      </c>
      <c r="L1249" s="76">
        <v>23</v>
      </c>
      <c r="M1249" s="416" t="s">
        <v>10979</v>
      </c>
      <c r="N1249" s="76" t="s">
        <v>11027</v>
      </c>
    </row>
    <row r="1250" spans="1:14" hidden="1">
      <c r="A1250" s="415" t="s">
        <v>10978</v>
      </c>
      <c r="B1250" s="76"/>
      <c r="C1250" s="496" t="s">
        <v>3477</v>
      </c>
      <c r="D1250" s="39" t="s">
        <v>3477</v>
      </c>
      <c r="E1250" s="496">
        <f>VLOOKUP(F1250,[13]abbr_btch2lot2!A:B,2,FALSE)</f>
        <v>182</v>
      </c>
      <c r="F1250" s="39" t="s">
        <v>3478</v>
      </c>
      <c r="G1250" s="39" t="s">
        <v>2215</v>
      </c>
      <c r="H1250" s="39" t="s">
        <v>2455</v>
      </c>
      <c r="I1250" s="76">
        <v>9</v>
      </c>
      <c r="J1250" s="39"/>
      <c r="K1250" s="39" t="s">
        <v>2195</v>
      </c>
      <c r="L1250" s="76">
        <v>24</v>
      </c>
      <c r="M1250" s="416" t="s">
        <v>10979</v>
      </c>
      <c r="N1250" s="76" t="s">
        <v>11028</v>
      </c>
    </row>
    <row r="1251" spans="1:14" hidden="1">
      <c r="A1251" s="415" t="s">
        <v>10978</v>
      </c>
      <c r="B1251" s="76"/>
      <c r="C1251" s="496" t="s">
        <v>1833</v>
      </c>
      <c r="D1251" s="39" t="s">
        <v>1833</v>
      </c>
      <c r="E1251" s="496">
        <f>VLOOKUP(F1251,[13]abbr_btch2lot2!A:B,2,FALSE)</f>
        <v>1032</v>
      </c>
      <c r="F1251" s="39" t="s">
        <v>1192</v>
      </c>
      <c r="G1251" s="39" t="s">
        <v>2215</v>
      </c>
      <c r="H1251" s="39" t="s">
        <v>2202</v>
      </c>
      <c r="I1251" s="76">
        <v>2</v>
      </c>
      <c r="J1251" s="39"/>
      <c r="K1251" s="39" t="s">
        <v>2195</v>
      </c>
      <c r="L1251" s="76">
        <v>25</v>
      </c>
      <c r="M1251" s="416" t="s">
        <v>10979</v>
      </c>
      <c r="N1251" s="76" t="s">
        <v>11029</v>
      </c>
    </row>
    <row r="1252" spans="1:14" hidden="1">
      <c r="A1252" s="415" t="s">
        <v>10978</v>
      </c>
      <c r="B1252" s="76"/>
      <c r="C1252" s="496" t="s">
        <v>11030</v>
      </c>
      <c r="D1252" s="39" t="s">
        <v>11030</v>
      </c>
      <c r="E1252" s="496">
        <f>VLOOKUP(F1252,[13]abbr_btch2lot2!A:B,2,FALSE)</f>
        <v>1033</v>
      </c>
      <c r="F1252" s="39" t="s">
        <v>11031</v>
      </c>
      <c r="G1252" s="39" t="s">
        <v>2215</v>
      </c>
      <c r="H1252" s="39" t="s">
        <v>2231</v>
      </c>
      <c r="I1252" s="76" t="s">
        <v>2386</v>
      </c>
      <c r="J1252" s="39"/>
      <c r="K1252" s="39" t="s">
        <v>2195</v>
      </c>
      <c r="L1252" s="76">
        <v>26</v>
      </c>
      <c r="M1252" s="416" t="s">
        <v>10979</v>
      </c>
      <c r="N1252" s="76" t="s">
        <v>11032</v>
      </c>
    </row>
    <row r="1253" spans="1:14" hidden="1">
      <c r="A1253" s="415" t="s">
        <v>10978</v>
      </c>
      <c r="B1253" s="76"/>
      <c r="C1253" s="496" t="s">
        <v>11033</v>
      </c>
      <c r="D1253" s="39" t="s">
        <v>11033</v>
      </c>
      <c r="E1253" s="496">
        <f>VLOOKUP(F1253,[13]abbr_btch2lot2!A:B,2,FALSE)</f>
        <v>1034</v>
      </c>
      <c r="F1253" s="39" t="s">
        <v>11034</v>
      </c>
      <c r="G1253" s="39" t="s">
        <v>2215</v>
      </c>
      <c r="H1253" s="39" t="s">
        <v>2202</v>
      </c>
      <c r="I1253" s="76">
        <v>14</v>
      </c>
      <c r="J1253" s="39"/>
      <c r="K1253" s="39" t="s">
        <v>2195</v>
      </c>
      <c r="L1253" s="76">
        <v>27</v>
      </c>
      <c r="M1253" s="416" t="s">
        <v>10979</v>
      </c>
      <c r="N1253" s="76" t="s">
        <v>11035</v>
      </c>
    </row>
    <row r="1254" spans="1:14" hidden="1">
      <c r="A1254" s="415" t="s">
        <v>10978</v>
      </c>
      <c r="B1254" s="39"/>
      <c r="C1254" s="496" t="s">
        <v>3522</v>
      </c>
      <c r="D1254" s="39" t="s">
        <v>3522</v>
      </c>
      <c r="E1254" s="496">
        <f>VLOOKUP(F1254,[13]abbr_btch2lot2!A:B,2,FALSE)</f>
        <v>1035</v>
      </c>
      <c r="F1254" s="76" t="s">
        <v>3523</v>
      </c>
      <c r="G1254" s="39" t="s">
        <v>2215</v>
      </c>
      <c r="H1254" s="39" t="s">
        <v>2202</v>
      </c>
      <c r="I1254" s="76">
        <v>6</v>
      </c>
      <c r="J1254" s="39"/>
      <c r="K1254" s="39" t="s">
        <v>2195</v>
      </c>
      <c r="L1254" s="76">
        <v>28</v>
      </c>
      <c r="M1254" s="416" t="s">
        <v>10979</v>
      </c>
      <c r="N1254" s="76" t="s">
        <v>11036</v>
      </c>
    </row>
    <row r="1255" spans="1:14" hidden="1">
      <c r="A1255" s="415" t="s">
        <v>10978</v>
      </c>
      <c r="B1255" s="39"/>
      <c r="C1255" s="496" t="s">
        <v>11037</v>
      </c>
      <c r="D1255" s="39" t="s">
        <v>11037</v>
      </c>
      <c r="E1255" s="496">
        <f>VLOOKUP(F1255,[13]abbr_btch2lot2!A:B,2,FALSE)</f>
        <v>1036</v>
      </c>
      <c r="F1255" s="76" t="s">
        <v>11038</v>
      </c>
      <c r="G1255" s="39" t="s">
        <v>2215</v>
      </c>
      <c r="H1255" s="39" t="s">
        <v>2202</v>
      </c>
      <c r="I1255" s="76">
        <v>2</v>
      </c>
      <c r="J1255" s="39"/>
      <c r="K1255" s="39" t="s">
        <v>2195</v>
      </c>
      <c r="L1255" s="76">
        <v>29</v>
      </c>
      <c r="M1255" s="416" t="s">
        <v>10979</v>
      </c>
      <c r="N1255" s="76" t="s">
        <v>11039</v>
      </c>
    </row>
    <row r="1256" spans="1:14" hidden="1">
      <c r="A1256" s="415" t="s">
        <v>10978</v>
      </c>
      <c r="B1256" s="39"/>
      <c r="C1256" s="496"/>
      <c r="D1256" s="39"/>
      <c r="E1256" s="496">
        <f>VLOOKUP(F1256,[13]abbr_btch2lot2!A:B,2,FALSE)</f>
        <v>1037</v>
      </c>
      <c r="F1256" s="76" t="s">
        <v>11040</v>
      </c>
      <c r="G1256" s="39" t="s">
        <v>2215</v>
      </c>
      <c r="H1256" s="39" t="s">
        <v>2202</v>
      </c>
      <c r="I1256" s="76">
        <v>50</v>
      </c>
      <c r="J1256" s="39"/>
      <c r="K1256" s="39" t="s">
        <v>2195</v>
      </c>
      <c r="L1256" s="76">
        <v>30</v>
      </c>
      <c r="M1256" s="416" t="s">
        <v>10979</v>
      </c>
      <c r="N1256" s="76" t="s">
        <v>11041</v>
      </c>
    </row>
    <row r="1257" spans="1:14" hidden="1">
      <c r="A1257" s="415" t="s">
        <v>10978</v>
      </c>
      <c r="B1257" s="39"/>
      <c r="C1257" s="496" t="s">
        <v>463</v>
      </c>
      <c r="D1257" s="39" t="s">
        <v>463</v>
      </c>
      <c r="E1257" s="496">
        <f>VLOOKUP(F1257,[13]abbr_btch2lot2!A:B,2,FALSE)</f>
        <v>1038</v>
      </c>
      <c r="F1257" s="76" t="s">
        <v>249</v>
      </c>
      <c r="G1257" s="39" t="s">
        <v>2215</v>
      </c>
      <c r="H1257" s="39" t="s">
        <v>2202</v>
      </c>
      <c r="I1257" s="76">
        <v>20</v>
      </c>
      <c r="J1257" s="39"/>
      <c r="K1257" s="39" t="s">
        <v>2195</v>
      </c>
      <c r="L1257" s="76">
        <v>31</v>
      </c>
      <c r="M1257" s="416" t="s">
        <v>10979</v>
      </c>
      <c r="N1257" s="76" t="s">
        <v>11042</v>
      </c>
    </row>
    <row r="1258" spans="1:14" hidden="1">
      <c r="A1258" s="415" t="s">
        <v>10978</v>
      </c>
      <c r="B1258" s="39" t="s">
        <v>149</v>
      </c>
      <c r="C1258" s="496" t="s">
        <v>149</v>
      </c>
      <c r="D1258" s="39"/>
      <c r="E1258" s="496" t="e">
        <f>VLOOKUP(F1258,[13]abbr_btch2lot2!A:B,2,FALSE)</f>
        <v>#N/A</v>
      </c>
      <c r="F1258" s="39"/>
      <c r="G1258" s="39" t="s">
        <v>2193</v>
      </c>
      <c r="H1258" s="39" t="s">
        <v>2308</v>
      </c>
      <c r="I1258" s="76">
        <v>26</v>
      </c>
      <c r="J1258" s="76"/>
      <c r="K1258" s="39" t="s">
        <v>2195</v>
      </c>
      <c r="L1258" s="76">
        <v>32</v>
      </c>
      <c r="M1258" s="416" t="s">
        <v>10979</v>
      </c>
      <c r="N1258" s="39" t="s">
        <v>149</v>
      </c>
    </row>
    <row r="1259" spans="1:14" hidden="1">
      <c r="A1259" s="415" t="s">
        <v>10978</v>
      </c>
      <c r="B1259" s="39" t="s">
        <v>151</v>
      </c>
      <c r="C1259" s="496" t="s">
        <v>151</v>
      </c>
      <c r="D1259" s="39"/>
      <c r="E1259" s="496" t="e">
        <f>VLOOKUP(F1259,[13]abbr_btch2lot2!A:B,2,FALSE)</f>
        <v>#N/A</v>
      </c>
      <c r="F1259" s="39"/>
      <c r="G1259" s="39" t="s">
        <v>2193</v>
      </c>
      <c r="H1259" s="39" t="s">
        <v>2202</v>
      </c>
      <c r="I1259" s="76">
        <v>10</v>
      </c>
      <c r="J1259" s="76"/>
      <c r="K1259" s="39" t="s">
        <v>2195</v>
      </c>
      <c r="L1259" s="76">
        <v>33</v>
      </c>
      <c r="M1259" s="416" t="s">
        <v>10979</v>
      </c>
      <c r="N1259" s="39" t="s">
        <v>151</v>
      </c>
    </row>
    <row r="1260" spans="1:14" hidden="1">
      <c r="A1260" s="415" t="s">
        <v>10978</v>
      </c>
      <c r="B1260" s="39" t="s">
        <v>153</v>
      </c>
      <c r="C1260" s="496" t="s">
        <v>153</v>
      </c>
      <c r="D1260" s="39"/>
      <c r="E1260" s="496" t="e">
        <f>VLOOKUP(F1260,[13]abbr_btch2lot2!A:B,2,FALSE)</f>
        <v>#N/A</v>
      </c>
      <c r="F1260" s="39"/>
      <c r="G1260" s="39" t="s">
        <v>2193</v>
      </c>
      <c r="H1260" s="39" t="s">
        <v>2202</v>
      </c>
      <c r="I1260" s="76">
        <v>4</v>
      </c>
      <c r="J1260" s="76"/>
      <c r="K1260" s="39" t="s">
        <v>2195</v>
      </c>
      <c r="L1260" s="76">
        <v>34</v>
      </c>
      <c r="M1260" s="416" t="s">
        <v>10979</v>
      </c>
      <c r="N1260" s="39" t="s">
        <v>153</v>
      </c>
    </row>
    <row r="1261" spans="1:14" hidden="1">
      <c r="A1261" s="415" t="s">
        <v>10978</v>
      </c>
      <c r="B1261" s="39" t="s">
        <v>155</v>
      </c>
      <c r="C1261" s="496" t="s">
        <v>155</v>
      </c>
      <c r="D1261" s="39"/>
      <c r="E1261" s="496" t="e">
        <f>VLOOKUP(F1261,[13]abbr_btch2lot2!A:B,2,FALSE)</f>
        <v>#N/A</v>
      </c>
      <c r="F1261" s="39"/>
      <c r="G1261" s="39" t="s">
        <v>2193</v>
      </c>
      <c r="H1261" s="39" t="s">
        <v>2202</v>
      </c>
      <c r="I1261" s="76">
        <v>2</v>
      </c>
      <c r="J1261" s="76"/>
      <c r="K1261" s="39" t="s">
        <v>2195</v>
      </c>
      <c r="L1261" s="76">
        <v>35</v>
      </c>
      <c r="M1261" s="416" t="s">
        <v>10979</v>
      </c>
      <c r="N1261" s="39" t="s">
        <v>155</v>
      </c>
    </row>
    <row r="1262" spans="1:14" hidden="1">
      <c r="A1262" s="415" t="s">
        <v>10978</v>
      </c>
      <c r="B1262" s="39" t="s">
        <v>157</v>
      </c>
      <c r="C1262" s="496" t="s">
        <v>157</v>
      </c>
      <c r="D1262" s="39"/>
      <c r="E1262" s="496" t="e">
        <f>VLOOKUP(F1262,[13]abbr_btch2lot2!A:B,2,FALSE)</f>
        <v>#N/A</v>
      </c>
      <c r="F1262" s="39"/>
      <c r="G1262" s="39" t="s">
        <v>2193</v>
      </c>
      <c r="H1262" s="39" t="s">
        <v>2202</v>
      </c>
      <c r="I1262" s="76">
        <v>2</v>
      </c>
      <c r="J1262" s="76"/>
      <c r="K1262" s="39" t="s">
        <v>2195</v>
      </c>
      <c r="L1262" s="76">
        <v>36</v>
      </c>
      <c r="M1262" s="416" t="s">
        <v>10979</v>
      </c>
      <c r="N1262" s="39" t="s">
        <v>157</v>
      </c>
    </row>
    <row r="1263" spans="1:14" hidden="1">
      <c r="A1263" s="416" t="s">
        <v>11043</v>
      </c>
      <c r="B1263" s="76" t="s">
        <v>34</v>
      </c>
      <c r="C1263" s="496" t="s">
        <v>34</v>
      </c>
      <c r="D1263" s="39" t="s">
        <v>34</v>
      </c>
      <c r="E1263" s="496">
        <f>VLOOKUP(F1263,[13]abbr_btch2lot2!A:B,2,FALSE)</f>
        <v>1039</v>
      </c>
      <c r="F1263" s="39" t="s">
        <v>430</v>
      </c>
      <c r="G1263" s="76" t="s">
        <v>2193</v>
      </c>
      <c r="H1263" s="76" t="s">
        <v>2194</v>
      </c>
      <c r="I1263" s="76">
        <v>8</v>
      </c>
      <c r="J1263" s="39"/>
      <c r="K1263" s="39" t="s">
        <v>2195</v>
      </c>
      <c r="L1263" s="76">
        <v>1</v>
      </c>
      <c r="M1263" s="416" t="s">
        <v>11044</v>
      </c>
      <c r="N1263" s="76" t="s">
        <v>34</v>
      </c>
    </row>
    <row r="1264" spans="1:14" hidden="1">
      <c r="A1264" s="416" t="s">
        <v>11043</v>
      </c>
      <c r="B1264" s="76"/>
      <c r="C1264" s="496" t="s">
        <v>11045</v>
      </c>
      <c r="D1264" s="39" t="s">
        <v>11045</v>
      </c>
      <c r="E1264" s="496">
        <f>VLOOKUP(F1264,[13]abbr_btch2lot2!A:B,2,FALSE)</f>
        <v>1040</v>
      </c>
      <c r="F1264" s="60" t="s">
        <v>11046</v>
      </c>
      <c r="G1264" s="39" t="s">
        <v>2193</v>
      </c>
      <c r="H1264" s="39" t="s">
        <v>2202</v>
      </c>
      <c r="I1264" s="76">
        <v>1</v>
      </c>
      <c r="J1264" s="39"/>
      <c r="K1264" s="39" t="s">
        <v>2195</v>
      </c>
      <c r="L1264" s="76">
        <v>2</v>
      </c>
      <c r="M1264" s="416" t="s">
        <v>11044</v>
      </c>
      <c r="N1264" s="76" t="s">
        <v>11047</v>
      </c>
    </row>
    <row r="1265" spans="1:14" hidden="1">
      <c r="A1265" s="416" t="s">
        <v>11043</v>
      </c>
      <c r="B1265" s="76"/>
      <c r="C1265" s="496" t="s">
        <v>11048</v>
      </c>
      <c r="D1265" s="39" t="s">
        <v>11048</v>
      </c>
      <c r="E1265" s="496">
        <f>VLOOKUP(F1265,[13]abbr_btch2lot2!A:B,2,FALSE)</f>
        <v>1041</v>
      </c>
      <c r="F1265" s="39" t="s">
        <v>11049</v>
      </c>
      <c r="G1265" s="39" t="s">
        <v>2193</v>
      </c>
      <c r="H1265" s="39" t="s">
        <v>2194</v>
      </c>
      <c r="I1265" s="76">
        <v>10</v>
      </c>
      <c r="J1265" s="39"/>
      <c r="K1265" s="39" t="s">
        <v>2195</v>
      </c>
      <c r="L1265" s="76">
        <v>3</v>
      </c>
      <c r="M1265" s="416" t="s">
        <v>11044</v>
      </c>
      <c r="N1265" s="76" t="s">
        <v>11050</v>
      </c>
    </row>
    <row r="1266" spans="1:14" hidden="1">
      <c r="A1266" s="416" t="s">
        <v>11043</v>
      </c>
      <c r="B1266" s="76"/>
      <c r="C1266" s="496" t="s">
        <v>11051</v>
      </c>
      <c r="D1266" s="39" t="s">
        <v>11051</v>
      </c>
      <c r="E1266" s="496">
        <f>VLOOKUP(F1266,[13]abbr_btch2lot2!A:B,2,FALSE)</f>
        <v>1042</v>
      </c>
      <c r="F1266" s="39" t="s">
        <v>11052</v>
      </c>
      <c r="G1266" s="39" t="s">
        <v>2193</v>
      </c>
      <c r="H1266" s="39" t="s">
        <v>2202</v>
      </c>
      <c r="I1266" s="76">
        <v>2</v>
      </c>
      <c r="J1266" s="39"/>
      <c r="K1266" s="39" t="s">
        <v>2195</v>
      </c>
      <c r="L1266" s="76">
        <v>4</v>
      </c>
      <c r="M1266" s="416" t="s">
        <v>11044</v>
      </c>
      <c r="N1266" s="76" t="s">
        <v>11053</v>
      </c>
    </row>
    <row r="1267" spans="1:14" hidden="1">
      <c r="A1267" s="416" t="s">
        <v>11043</v>
      </c>
      <c r="B1267" s="76"/>
      <c r="C1267" s="496" t="s">
        <v>11054</v>
      </c>
      <c r="D1267" s="39" t="s">
        <v>11054</v>
      </c>
      <c r="E1267" s="496">
        <f>VLOOKUP(F1267,[13]abbr_btch2lot2!A:B,2,FALSE)</f>
        <v>1043</v>
      </c>
      <c r="F1267" s="39" t="s">
        <v>11055</v>
      </c>
      <c r="G1267" s="39" t="s">
        <v>2193</v>
      </c>
      <c r="H1267" s="39" t="s">
        <v>2202</v>
      </c>
      <c r="I1267" s="76">
        <v>1</v>
      </c>
      <c r="J1267" s="39"/>
      <c r="K1267" s="39" t="s">
        <v>2195</v>
      </c>
      <c r="L1267" s="76">
        <v>5</v>
      </c>
      <c r="M1267" s="416" t="s">
        <v>11044</v>
      </c>
      <c r="N1267" s="76" t="s">
        <v>11056</v>
      </c>
    </row>
    <row r="1268" spans="1:14" hidden="1">
      <c r="A1268" s="416" t="s">
        <v>11043</v>
      </c>
      <c r="B1268" s="76"/>
      <c r="C1268" s="496" t="s">
        <v>465</v>
      </c>
      <c r="D1268" s="39" t="s">
        <v>465</v>
      </c>
      <c r="E1268" s="496">
        <f>VLOOKUP(F1268,[13]abbr_btch2lot2!A:B,2,FALSE)</f>
        <v>1021</v>
      </c>
      <c r="F1268" s="39" t="s">
        <v>251</v>
      </c>
      <c r="G1268" s="39" t="s">
        <v>2193</v>
      </c>
      <c r="H1268" s="39" t="s">
        <v>2202</v>
      </c>
      <c r="I1268" s="76">
        <v>10</v>
      </c>
      <c r="J1268" s="39"/>
      <c r="K1268" s="39" t="s">
        <v>2195</v>
      </c>
      <c r="L1268" s="76">
        <v>6</v>
      </c>
      <c r="M1268" s="416" t="s">
        <v>11044</v>
      </c>
      <c r="N1268" s="76" t="s">
        <v>11057</v>
      </c>
    </row>
    <row r="1269" spans="1:14" hidden="1">
      <c r="A1269" s="416" t="s">
        <v>11043</v>
      </c>
      <c r="B1269" s="76"/>
      <c r="C1269" s="496" t="s">
        <v>3467</v>
      </c>
      <c r="D1269" s="39" t="s">
        <v>3467</v>
      </c>
      <c r="E1269" s="496">
        <f>VLOOKUP(F1269,[13]abbr_btch2lot2!A:B,2,FALSE)</f>
        <v>1044</v>
      </c>
      <c r="F1269" s="39" t="s">
        <v>3468</v>
      </c>
      <c r="G1269" s="39" t="s">
        <v>2193</v>
      </c>
      <c r="H1269" s="39" t="s">
        <v>2271</v>
      </c>
      <c r="I1269" s="76">
        <v>16</v>
      </c>
      <c r="J1269" s="39"/>
      <c r="K1269" s="39" t="s">
        <v>2195</v>
      </c>
      <c r="L1269" s="76">
        <v>7</v>
      </c>
      <c r="M1269" s="416" t="s">
        <v>11044</v>
      </c>
      <c r="N1269" s="76" t="s">
        <v>11058</v>
      </c>
    </row>
    <row r="1270" spans="1:14" hidden="1">
      <c r="A1270" s="416" t="s">
        <v>11043</v>
      </c>
      <c r="B1270" s="76"/>
      <c r="C1270" s="496" t="s">
        <v>11059</v>
      </c>
      <c r="D1270" s="39" t="s">
        <v>11059</v>
      </c>
      <c r="E1270" s="496">
        <f>VLOOKUP(F1270,[13]abbr_btch2lot2!A:B,2,FALSE)</f>
        <v>1045</v>
      </c>
      <c r="F1270" s="39" t="s">
        <v>11060</v>
      </c>
      <c r="G1270" s="39" t="s">
        <v>2215</v>
      </c>
      <c r="H1270" s="39" t="s">
        <v>2202</v>
      </c>
      <c r="I1270" s="76">
        <v>6</v>
      </c>
      <c r="J1270" s="39"/>
      <c r="K1270" s="39" t="s">
        <v>2195</v>
      </c>
      <c r="L1270" s="76">
        <v>8</v>
      </c>
      <c r="M1270" s="416" t="s">
        <v>11044</v>
      </c>
      <c r="N1270" s="76" t="s">
        <v>11061</v>
      </c>
    </row>
    <row r="1271" spans="1:14" hidden="1">
      <c r="A1271" s="416" t="s">
        <v>11043</v>
      </c>
      <c r="B1271" s="76"/>
      <c r="C1271" s="496" t="s">
        <v>11062</v>
      </c>
      <c r="D1271" s="39" t="s">
        <v>11062</v>
      </c>
      <c r="E1271" s="496">
        <f>VLOOKUP(F1271,[13]abbr_btch2lot2!A:B,2,FALSE)</f>
        <v>1046</v>
      </c>
      <c r="F1271" s="39" t="s">
        <v>11063</v>
      </c>
      <c r="G1271" s="39" t="s">
        <v>2193</v>
      </c>
      <c r="H1271" s="39" t="s">
        <v>2231</v>
      </c>
      <c r="I1271" s="76" t="s">
        <v>2439</v>
      </c>
      <c r="J1271" s="39"/>
      <c r="K1271" s="39" t="s">
        <v>2195</v>
      </c>
      <c r="L1271" s="76">
        <v>9</v>
      </c>
      <c r="M1271" s="416" t="s">
        <v>11044</v>
      </c>
      <c r="N1271" s="76" t="s">
        <v>11064</v>
      </c>
    </row>
    <row r="1272" spans="1:14" hidden="1">
      <c r="A1272" s="416" t="s">
        <v>11043</v>
      </c>
      <c r="B1272" s="76"/>
      <c r="C1272" s="496" t="s">
        <v>11065</v>
      </c>
      <c r="D1272" s="39" t="s">
        <v>11065</v>
      </c>
      <c r="E1272" s="496">
        <f>VLOOKUP(F1272,[13]abbr_btch2lot2!A:B,2,FALSE)</f>
        <v>1047</v>
      </c>
      <c r="F1272" s="39" t="s">
        <v>11066</v>
      </c>
      <c r="G1272" s="39" t="s">
        <v>2193</v>
      </c>
      <c r="H1272" s="39" t="s">
        <v>2202</v>
      </c>
      <c r="I1272" s="76">
        <v>3</v>
      </c>
      <c r="J1272" s="39"/>
      <c r="K1272" s="39" t="s">
        <v>2195</v>
      </c>
      <c r="L1272" s="76">
        <v>10</v>
      </c>
      <c r="M1272" s="416" t="s">
        <v>11044</v>
      </c>
      <c r="N1272" s="76" t="s">
        <v>11067</v>
      </c>
    </row>
    <row r="1273" spans="1:14" hidden="1">
      <c r="A1273" s="416" t="s">
        <v>11043</v>
      </c>
      <c r="B1273" s="76"/>
      <c r="C1273" s="496" t="s">
        <v>480</v>
      </c>
      <c r="D1273" s="39" t="s">
        <v>480</v>
      </c>
      <c r="E1273" s="496">
        <f>VLOOKUP(F1273,[13]abbr_btch2lot2!A:B,2,FALSE)</f>
        <v>1048</v>
      </c>
      <c r="F1273" s="39" t="s">
        <v>267</v>
      </c>
      <c r="G1273" s="39" t="s">
        <v>2193</v>
      </c>
      <c r="H1273" s="39" t="s">
        <v>2231</v>
      </c>
      <c r="I1273" s="76" t="s">
        <v>2439</v>
      </c>
      <c r="J1273" s="39"/>
      <c r="K1273" s="39" t="s">
        <v>2195</v>
      </c>
      <c r="L1273" s="76">
        <v>11</v>
      </c>
      <c r="M1273" s="416" t="s">
        <v>11044</v>
      </c>
      <c r="N1273" s="76" t="s">
        <v>11068</v>
      </c>
    </row>
    <row r="1274" spans="1:14" hidden="1">
      <c r="A1274" s="416" t="s">
        <v>11043</v>
      </c>
      <c r="B1274" s="76"/>
      <c r="C1274" s="496" t="s">
        <v>61</v>
      </c>
      <c r="D1274" s="39" t="s">
        <v>61</v>
      </c>
      <c r="E1274" s="496">
        <f>VLOOKUP(F1274,[13]abbr_btch2lot2!A:B,2,FALSE)</f>
        <v>16</v>
      </c>
      <c r="F1274" s="39" t="s">
        <v>60</v>
      </c>
      <c r="G1274" s="39" t="s">
        <v>2193</v>
      </c>
      <c r="H1274" s="39" t="s">
        <v>2202</v>
      </c>
      <c r="I1274" s="76">
        <v>3</v>
      </c>
      <c r="J1274" s="39"/>
      <c r="K1274" s="39" t="s">
        <v>2195</v>
      </c>
      <c r="L1274" s="76">
        <v>12</v>
      </c>
      <c r="M1274" s="416" t="s">
        <v>11044</v>
      </c>
      <c r="N1274" s="76" t="s">
        <v>11069</v>
      </c>
    </row>
    <row r="1275" spans="1:14" hidden="1">
      <c r="A1275" s="416" t="s">
        <v>11043</v>
      </c>
      <c r="B1275" s="76"/>
      <c r="C1275" s="496" t="s">
        <v>5935</v>
      </c>
      <c r="D1275" s="39" t="s">
        <v>5935</v>
      </c>
      <c r="E1275" s="496">
        <f>VLOOKUP(F1275,[13]abbr_btch2lot2!A:B,2,FALSE)</f>
        <v>1049</v>
      </c>
      <c r="F1275" s="60" t="s">
        <v>5936</v>
      </c>
      <c r="G1275" s="39" t="s">
        <v>2193</v>
      </c>
      <c r="H1275" s="39" t="s">
        <v>2271</v>
      </c>
      <c r="I1275" s="76">
        <v>12</v>
      </c>
      <c r="J1275" s="39"/>
      <c r="K1275" s="39" t="s">
        <v>2195</v>
      </c>
      <c r="L1275" s="76">
        <v>13</v>
      </c>
      <c r="M1275" s="416" t="s">
        <v>11044</v>
      </c>
      <c r="N1275" s="76" t="s">
        <v>11070</v>
      </c>
    </row>
    <row r="1276" spans="1:14" hidden="1">
      <c r="A1276" s="416" t="s">
        <v>11043</v>
      </c>
      <c r="B1276" s="76"/>
      <c r="C1276" s="496" t="s">
        <v>11071</v>
      </c>
      <c r="D1276" s="39" t="s">
        <v>11071</v>
      </c>
      <c r="E1276" s="496">
        <f>VLOOKUP(F1276,[13]abbr_btch2lot2!A:B,2,FALSE)</f>
        <v>1050</v>
      </c>
      <c r="F1276" s="39" t="s">
        <v>11072</v>
      </c>
      <c r="G1276" s="39" t="s">
        <v>2215</v>
      </c>
      <c r="H1276" s="39" t="s">
        <v>2202</v>
      </c>
      <c r="I1276" s="76">
        <v>3</v>
      </c>
      <c r="J1276" s="39"/>
      <c r="K1276" s="39" t="s">
        <v>2195</v>
      </c>
      <c r="L1276" s="76">
        <v>14</v>
      </c>
      <c r="M1276" s="416" t="s">
        <v>11044</v>
      </c>
      <c r="N1276" s="76" t="s">
        <v>11073</v>
      </c>
    </row>
    <row r="1277" spans="1:14" hidden="1">
      <c r="A1277" s="416" t="s">
        <v>11043</v>
      </c>
      <c r="B1277" s="76"/>
      <c r="C1277" s="496" t="s">
        <v>11074</v>
      </c>
      <c r="D1277" s="39" t="s">
        <v>11074</v>
      </c>
      <c r="E1277" s="496">
        <f>VLOOKUP(F1277,[13]abbr_btch2lot2!A:B,2,FALSE)</f>
        <v>1051</v>
      </c>
      <c r="F1277" s="39" t="s">
        <v>11075</v>
      </c>
      <c r="G1277" s="39" t="s">
        <v>2215</v>
      </c>
      <c r="H1277" s="39" t="s">
        <v>2202</v>
      </c>
      <c r="I1277" s="76">
        <v>23</v>
      </c>
      <c r="J1277" s="39"/>
      <c r="K1277" s="39" t="s">
        <v>2195</v>
      </c>
      <c r="L1277" s="76">
        <v>15</v>
      </c>
      <c r="M1277" s="416" t="s">
        <v>11044</v>
      </c>
      <c r="N1277" s="76" t="s">
        <v>11076</v>
      </c>
    </row>
    <row r="1278" spans="1:14" hidden="1">
      <c r="A1278" s="416" t="s">
        <v>11043</v>
      </c>
      <c r="B1278" s="76"/>
      <c r="C1278" s="496" t="s">
        <v>3477</v>
      </c>
      <c r="D1278" s="39" t="s">
        <v>3477</v>
      </c>
      <c r="E1278" s="496">
        <f>VLOOKUP(F1278,[13]abbr_btch2lot2!A:B,2,FALSE)</f>
        <v>182</v>
      </c>
      <c r="F1278" s="39" t="s">
        <v>3478</v>
      </c>
      <c r="G1278" s="39" t="s">
        <v>2215</v>
      </c>
      <c r="H1278" s="39" t="s">
        <v>2455</v>
      </c>
      <c r="I1278" s="76">
        <v>9</v>
      </c>
      <c r="J1278" s="39"/>
      <c r="K1278" s="39" t="s">
        <v>2195</v>
      </c>
      <c r="L1278" s="76">
        <v>16</v>
      </c>
      <c r="M1278" s="416" t="s">
        <v>11044</v>
      </c>
      <c r="N1278" s="76" t="s">
        <v>11077</v>
      </c>
    </row>
    <row r="1279" spans="1:14" hidden="1">
      <c r="A1279" s="416" t="s">
        <v>11043</v>
      </c>
      <c r="B1279" s="76"/>
      <c r="C1279" s="496" t="s">
        <v>3525</v>
      </c>
      <c r="D1279" s="39" t="s">
        <v>3525</v>
      </c>
      <c r="E1279" s="496">
        <f>VLOOKUP(F1279,[13]abbr_btch2lot2!A:B,2,FALSE)</f>
        <v>185</v>
      </c>
      <c r="F1279" s="39" t="s">
        <v>3526</v>
      </c>
      <c r="G1279" s="39" t="s">
        <v>2193</v>
      </c>
      <c r="H1279" s="39" t="s">
        <v>2202</v>
      </c>
      <c r="I1279" s="76">
        <v>25</v>
      </c>
      <c r="J1279" s="39"/>
      <c r="K1279" s="39" t="s">
        <v>2195</v>
      </c>
      <c r="L1279" s="76">
        <v>17</v>
      </c>
      <c r="M1279" s="416" t="s">
        <v>11044</v>
      </c>
      <c r="N1279" s="76" t="s">
        <v>11078</v>
      </c>
    </row>
    <row r="1280" spans="1:14" hidden="1">
      <c r="A1280" s="416" t="s">
        <v>11043</v>
      </c>
      <c r="B1280" s="76"/>
      <c r="C1280" s="496" t="s">
        <v>11079</v>
      </c>
      <c r="D1280" s="39" t="s">
        <v>11079</v>
      </c>
      <c r="E1280" s="496">
        <f>VLOOKUP(F1280,[13]abbr_btch2lot2!A:B,2,FALSE)</f>
        <v>1052</v>
      </c>
      <c r="F1280" s="39" t="s">
        <v>11080</v>
      </c>
      <c r="G1280" s="39" t="s">
        <v>2215</v>
      </c>
      <c r="H1280" s="39" t="s">
        <v>2202</v>
      </c>
      <c r="I1280" s="76">
        <v>13</v>
      </c>
      <c r="J1280" s="39"/>
      <c r="K1280" s="39" t="s">
        <v>2195</v>
      </c>
      <c r="L1280" s="76">
        <v>18</v>
      </c>
      <c r="M1280" s="416" t="s">
        <v>11044</v>
      </c>
      <c r="N1280" s="76" t="s">
        <v>11081</v>
      </c>
    </row>
    <row r="1281" spans="1:14" hidden="1">
      <c r="A1281" s="416" t="s">
        <v>11043</v>
      </c>
      <c r="B1281" s="76"/>
      <c r="C1281" s="496" t="s">
        <v>11082</v>
      </c>
      <c r="D1281" s="39" t="s">
        <v>11082</v>
      </c>
      <c r="E1281" s="496">
        <f>VLOOKUP(F1281,[13]abbr_btch2lot2!A:B,2,FALSE)</f>
        <v>1053</v>
      </c>
      <c r="F1281" s="39" t="s">
        <v>11083</v>
      </c>
      <c r="G1281" s="39" t="s">
        <v>2215</v>
      </c>
      <c r="H1281" s="39" t="s">
        <v>2202</v>
      </c>
      <c r="I1281" s="76">
        <v>3</v>
      </c>
      <c r="J1281" s="39"/>
      <c r="K1281" s="39" t="s">
        <v>2195</v>
      </c>
      <c r="L1281" s="76">
        <v>19</v>
      </c>
      <c r="M1281" s="416" t="s">
        <v>11044</v>
      </c>
      <c r="N1281" s="76" t="s">
        <v>11084</v>
      </c>
    </row>
    <row r="1282" spans="1:14" hidden="1">
      <c r="A1282" s="416" t="s">
        <v>11043</v>
      </c>
      <c r="B1282" s="76"/>
      <c r="C1282" s="496" t="s">
        <v>11085</v>
      </c>
      <c r="D1282" s="39" t="s">
        <v>11085</v>
      </c>
      <c r="E1282" s="496">
        <f>VLOOKUP(F1282,[13]abbr_btch2lot2!A:B,2,FALSE)</f>
        <v>1054</v>
      </c>
      <c r="F1282" s="39" t="s">
        <v>11086</v>
      </c>
      <c r="G1282" s="39" t="s">
        <v>2193</v>
      </c>
      <c r="H1282" s="39" t="s">
        <v>2231</v>
      </c>
      <c r="I1282" s="76" t="s">
        <v>2439</v>
      </c>
      <c r="J1282" s="39"/>
      <c r="K1282" s="39" t="s">
        <v>2195</v>
      </c>
      <c r="L1282" s="76">
        <v>20</v>
      </c>
      <c r="M1282" s="416" t="s">
        <v>11044</v>
      </c>
      <c r="N1282" s="76" t="s">
        <v>11087</v>
      </c>
    </row>
    <row r="1283" spans="1:14" hidden="1">
      <c r="A1283" s="416" t="s">
        <v>11043</v>
      </c>
      <c r="B1283" s="76"/>
      <c r="C1283" s="496" t="s">
        <v>11088</v>
      </c>
      <c r="D1283" s="39" t="s">
        <v>11088</v>
      </c>
      <c r="E1283" s="496">
        <f>VLOOKUP(F1283,[13]abbr_btch2lot2!A:B,2,FALSE)</f>
        <v>1055</v>
      </c>
      <c r="F1283" s="39" t="s">
        <v>11089</v>
      </c>
      <c r="G1283" s="39" t="s">
        <v>2193</v>
      </c>
      <c r="H1283" s="39" t="s">
        <v>2202</v>
      </c>
      <c r="I1283" s="76">
        <v>3</v>
      </c>
      <c r="J1283" s="39"/>
      <c r="K1283" s="39" t="s">
        <v>2195</v>
      </c>
      <c r="L1283" s="76">
        <v>21</v>
      </c>
      <c r="M1283" s="416" t="s">
        <v>11044</v>
      </c>
      <c r="N1283" s="76" t="s">
        <v>11090</v>
      </c>
    </row>
    <row r="1284" spans="1:14" hidden="1">
      <c r="A1284" s="416" t="s">
        <v>11043</v>
      </c>
      <c r="B1284" s="76"/>
      <c r="C1284" s="496" t="s">
        <v>11091</v>
      </c>
      <c r="D1284" s="39" t="s">
        <v>11091</v>
      </c>
      <c r="E1284" s="496">
        <f>VLOOKUP(F1284,[13]abbr_btch2lot2!A:B,2,FALSE)</f>
        <v>1056</v>
      </c>
      <c r="F1284" s="39" t="s">
        <v>11092</v>
      </c>
      <c r="G1284" s="39" t="s">
        <v>2193</v>
      </c>
      <c r="H1284" s="39" t="s">
        <v>2231</v>
      </c>
      <c r="I1284" s="76" t="s">
        <v>2439</v>
      </c>
      <c r="J1284" s="39"/>
      <c r="K1284" s="39" t="s">
        <v>2195</v>
      </c>
      <c r="L1284" s="76">
        <v>22</v>
      </c>
      <c r="M1284" s="416" t="s">
        <v>11044</v>
      </c>
      <c r="N1284" s="76" t="s">
        <v>11093</v>
      </c>
    </row>
    <row r="1285" spans="1:14" hidden="1">
      <c r="A1285" s="416" t="s">
        <v>11043</v>
      </c>
      <c r="B1285" s="76"/>
      <c r="C1285" s="496" t="s">
        <v>11094</v>
      </c>
      <c r="D1285" s="39" t="s">
        <v>11094</v>
      </c>
      <c r="E1285" s="496">
        <f>VLOOKUP(F1285,[13]abbr_btch2lot2!A:B,2,FALSE)</f>
        <v>1057</v>
      </c>
      <c r="F1285" s="39" t="s">
        <v>11095</v>
      </c>
      <c r="G1285" s="39" t="s">
        <v>2193</v>
      </c>
      <c r="H1285" s="39" t="s">
        <v>2202</v>
      </c>
      <c r="I1285" s="76">
        <v>3</v>
      </c>
      <c r="J1285" s="39"/>
      <c r="K1285" s="39" t="s">
        <v>2195</v>
      </c>
      <c r="L1285" s="76">
        <v>23</v>
      </c>
      <c r="M1285" s="416" t="s">
        <v>11044</v>
      </c>
      <c r="N1285" s="76" t="s">
        <v>11096</v>
      </c>
    </row>
    <row r="1286" spans="1:14" hidden="1">
      <c r="A1286" s="416" t="s">
        <v>11043</v>
      </c>
      <c r="B1286" s="76"/>
      <c r="C1286" s="496" t="s">
        <v>3519</v>
      </c>
      <c r="D1286" s="39" t="s">
        <v>3519</v>
      </c>
      <c r="E1286" s="496">
        <f>VLOOKUP(F1286,[13]abbr_btch2lot2!A:B,2,FALSE)</f>
        <v>1058</v>
      </c>
      <c r="F1286" s="39" t="s">
        <v>11097</v>
      </c>
      <c r="G1286" s="39" t="s">
        <v>2193</v>
      </c>
      <c r="H1286" s="39" t="s">
        <v>2202</v>
      </c>
      <c r="I1286" s="76">
        <v>10</v>
      </c>
      <c r="J1286" s="39"/>
      <c r="K1286" s="39" t="s">
        <v>2195</v>
      </c>
      <c r="L1286" s="76">
        <v>24</v>
      </c>
      <c r="M1286" s="416" t="s">
        <v>11044</v>
      </c>
      <c r="N1286" s="76" t="s">
        <v>11098</v>
      </c>
    </row>
    <row r="1287" spans="1:14" hidden="1">
      <c r="A1287" s="416" t="s">
        <v>11043</v>
      </c>
      <c r="B1287" s="76"/>
      <c r="C1287" s="496" t="s">
        <v>11099</v>
      </c>
      <c r="D1287" s="39" t="s">
        <v>11099</v>
      </c>
      <c r="E1287" s="496">
        <f>VLOOKUP(F1287,[13]abbr_btch2lot2!A:B,2,FALSE)</f>
        <v>1059</v>
      </c>
      <c r="F1287" s="60" t="s">
        <v>11100</v>
      </c>
      <c r="G1287" s="39" t="s">
        <v>2193</v>
      </c>
      <c r="H1287" s="39" t="s">
        <v>2202</v>
      </c>
      <c r="I1287" s="76">
        <v>2</v>
      </c>
      <c r="J1287" s="39"/>
      <c r="K1287" s="39" t="s">
        <v>2195</v>
      </c>
      <c r="L1287" s="76">
        <v>25</v>
      </c>
      <c r="M1287" s="416" t="s">
        <v>11044</v>
      </c>
      <c r="N1287" s="76" t="s">
        <v>11101</v>
      </c>
    </row>
    <row r="1288" spans="1:14" hidden="1">
      <c r="A1288" s="416" t="s">
        <v>11043</v>
      </c>
      <c r="B1288" s="76"/>
      <c r="C1288" s="496" t="s">
        <v>1749</v>
      </c>
      <c r="D1288" s="39" t="s">
        <v>1749</v>
      </c>
      <c r="E1288" s="496">
        <f>VLOOKUP(F1288,[13]abbr_btch2lot2!A:B,2,FALSE)</f>
        <v>1060</v>
      </c>
      <c r="F1288" s="39" t="s">
        <v>1074</v>
      </c>
      <c r="G1288" s="39" t="s">
        <v>2193</v>
      </c>
      <c r="H1288" s="39" t="s">
        <v>2202</v>
      </c>
      <c r="I1288" s="76">
        <v>1</v>
      </c>
      <c r="J1288" s="39"/>
      <c r="K1288" s="39" t="s">
        <v>2195</v>
      </c>
      <c r="L1288" s="76">
        <v>26</v>
      </c>
      <c r="M1288" s="416" t="s">
        <v>11044</v>
      </c>
      <c r="N1288" s="76" t="s">
        <v>11102</v>
      </c>
    </row>
    <row r="1289" spans="1:14" hidden="1">
      <c r="A1289" s="416" t="s">
        <v>11043</v>
      </c>
      <c r="B1289" s="76"/>
      <c r="C1289" s="496" t="s">
        <v>469</v>
      </c>
      <c r="D1289" s="39" t="s">
        <v>469</v>
      </c>
      <c r="E1289" s="496">
        <f>VLOOKUP(F1289,[13]abbr_btch2lot2!A:B,2,FALSE)</f>
        <v>1016</v>
      </c>
      <c r="F1289" s="39" t="s">
        <v>255</v>
      </c>
      <c r="G1289" s="39" t="s">
        <v>2193</v>
      </c>
      <c r="H1289" s="39" t="s">
        <v>2228</v>
      </c>
      <c r="I1289" s="76">
        <v>2</v>
      </c>
      <c r="J1289" s="39"/>
      <c r="K1289" s="39" t="s">
        <v>2195</v>
      </c>
      <c r="L1289" s="76">
        <v>27</v>
      </c>
      <c r="M1289" s="416" t="s">
        <v>11044</v>
      </c>
      <c r="N1289" s="76" t="s">
        <v>11103</v>
      </c>
    </row>
    <row r="1290" spans="1:14" hidden="1">
      <c r="A1290" s="416" t="s">
        <v>11043</v>
      </c>
      <c r="B1290" s="76"/>
      <c r="C1290" s="496" t="s">
        <v>3635</v>
      </c>
      <c r="D1290" s="39" t="s">
        <v>3635</v>
      </c>
      <c r="E1290" s="496">
        <f>VLOOKUP(F1290,[13]abbr_btch2lot2!A:B,2,FALSE)</f>
        <v>1061</v>
      </c>
      <c r="F1290" s="39" t="s">
        <v>3636</v>
      </c>
      <c r="G1290" s="39" t="s">
        <v>2215</v>
      </c>
      <c r="H1290" s="39" t="s">
        <v>2202</v>
      </c>
      <c r="I1290" s="76">
        <v>4</v>
      </c>
      <c r="J1290" s="39"/>
      <c r="K1290" s="39" t="s">
        <v>2195</v>
      </c>
      <c r="L1290" s="76">
        <v>28</v>
      </c>
      <c r="M1290" s="416" t="s">
        <v>11044</v>
      </c>
      <c r="N1290" s="76" t="s">
        <v>11104</v>
      </c>
    </row>
    <row r="1291" spans="1:14" hidden="1">
      <c r="A1291" s="416" t="s">
        <v>11043</v>
      </c>
      <c r="B1291" s="76"/>
      <c r="C1291" s="496" t="s">
        <v>7437</v>
      </c>
      <c r="D1291" s="39" t="s">
        <v>7437</v>
      </c>
      <c r="E1291" s="496">
        <f>VLOOKUP(F1291,[13]abbr_btch2lot2!A:B,2,FALSE)</f>
        <v>1062</v>
      </c>
      <c r="F1291" s="39" t="s">
        <v>7438</v>
      </c>
      <c r="G1291" s="39" t="s">
        <v>2215</v>
      </c>
      <c r="H1291" s="39" t="s">
        <v>2202</v>
      </c>
      <c r="I1291" s="76">
        <v>19</v>
      </c>
      <c r="J1291" s="39"/>
      <c r="K1291" s="39" t="s">
        <v>2195</v>
      </c>
      <c r="L1291" s="76">
        <v>29</v>
      </c>
      <c r="M1291" s="416" t="s">
        <v>11044</v>
      </c>
      <c r="N1291" s="76" t="s">
        <v>11105</v>
      </c>
    </row>
    <row r="1292" spans="1:14" hidden="1">
      <c r="A1292" s="416" t="s">
        <v>11043</v>
      </c>
      <c r="B1292" s="76"/>
      <c r="C1292" s="496" t="s">
        <v>2014</v>
      </c>
      <c r="D1292" s="39"/>
      <c r="E1292" s="496" t="e">
        <f>VLOOKUP(F1292,[13]abbr_btch2lot2!A:B,2,FALSE)</f>
        <v>#N/A</v>
      </c>
      <c r="F1292" s="39"/>
      <c r="G1292" s="39" t="s">
        <v>2215</v>
      </c>
      <c r="H1292" s="39" t="s">
        <v>2202</v>
      </c>
      <c r="I1292" s="76">
        <v>36</v>
      </c>
      <c r="J1292" s="39"/>
      <c r="K1292" s="39" t="s">
        <v>2195</v>
      </c>
      <c r="L1292" s="76">
        <v>30</v>
      </c>
      <c r="M1292" s="416" t="s">
        <v>11044</v>
      </c>
      <c r="N1292" s="76" t="s">
        <v>2307</v>
      </c>
    </row>
    <row r="1293" spans="1:14" hidden="1">
      <c r="A1293" s="416" t="s">
        <v>11043</v>
      </c>
      <c r="B1293" s="39" t="s">
        <v>149</v>
      </c>
      <c r="C1293" s="496" t="s">
        <v>149</v>
      </c>
      <c r="D1293" s="39"/>
      <c r="E1293" s="496" t="e">
        <f>VLOOKUP(F1293,[13]abbr_btch2lot2!A:B,2,FALSE)</f>
        <v>#N/A</v>
      </c>
      <c r="F1293" s="39"/>
      <c r="G1293" s="39" t="s">
        <v>2193</v>
      </c>
      <c r="H1293" s="39" t="s">
        <v>2308</v>
      </c>
      <c r="I1293" s="76">
        <v>26</v>
      </c>
      <c r="J1293" s="39"/>
      <c r="K1293" s="39" t="s">
        <v>2195</v>
      </c>
      <c r="L1293" s="76">
        <v>31</v>
      </c>
      <c r="M1293" s="416" t="s">
        <v>11044</v>
      </c>
      <c r="N1293" s="39" t="s">
        <v>149</v>
      </c>
    </row>
    <row r="1294" spans="1:14" hidden="1">
      <c r="A1294" s="416" t="s">
        <v>11043</v>
      </c>
      <c r="B1294" s="39" t="s">
        <v>151</v>
      </c>
      <c r="C1294" s="496" t="s">
        <v>151</v>
      </c>
      <c r="D1294" s="39"/>
      <c r="E1294" s="496" t="e">
        <f>VLOOKUP(F1294,[13]abbr_btch2lot2!A:B,2,FALSE)</f>
        <v>#N/A</v>
      </c>
      <c r="F1294" s="39"/>
      <c r="G1294" s="39" t="s">
        <v>2193</v>
      </c>
      <c r="H1294" s="39" t="s">
        <v>2202</v>
      </c>
      <c r="I1294" s="76">
        <v>10</v>
      </c>
      <c r="J1294" s="39"/>
      <c r="K1294" s="39" t="s">
        <v>2195</v>
      </c>
      <c r="L1294" s="76">
        <v>32</v>
      </c>
      <c r="M1294" s="416" t="s">
        <v>11044</v>
      </c>
      <c r="N1294" s="39" t="s">
        <v>151</v>
      </c>
    </row>
    <row r="1295" spans="1:14" hidden="1">
      <c r="A1295" s="416" t="s">
        <v>11043</v>
      </c>
      <c r="B1295" s="39" t="s">
        <v>153</v>
      </c>
      <c r="C1295" s="496" t="s">
        <v>153</v>
      </c>
      <c r="D1295" s="39"/>
      <c r="E1295" s="496" t="e">
        <f>VLOOKUP(F1295,[13]abbr_btch2lot2!A:B,2,FALSE)</f>
        <v>#N/A</v>
      </c>
      <c r="F1295" s="39"/>
      <c r="G1295" s="39" t="s">
        <v>2193</v>
      </c>
      <c r="H1295" s="39" t="s">
        <v>2202</v>
      </c>
      <c r="I1295" s="76">
        <v>4</v>
      </c>
      <c r="J1295" s="39"/>
      <c r="K1295" s="39" t="s">
        <v>2195</v>
      </c>
      <c r="L1295" s="76">
        <v>33</v>
      </c>
      <c r="M1295" s="416" t="s">
        <v>11044</v>
      </c>
      <c r="N1295" s="39" t="s">
        <v>153</v>
      </c>
    </row>
    <row r="1296" spans="1:14" hidden="1">
      <c r="A1296" s="416" t="s">
        <v>11043</v>
      </c>
      <c r="B1296" s="39" t="s">
        <v>155</v>
      </c>
      <c r="C1296" s="496" t="s">
        <v>155</v>
      </c>
      <c r="D1296" s="39"/>
      <c r="E1296" s="496" t="e">
        <f>VLOOKUP(F1296,[13]abbr_btch2lot2!A:B,2,FALSE)</f>
        <v>#N/A</v>
      </c>
      <c r="F1296" s="39"/>
      <c r="G1296" s="39" t="s">
        <v>2193</v>
      </c>
      <c r="H1296" s="39" t="s">
        <v>2202</v>
      </c>
      <c r="I1296" s="76">
        <v>2</v>
      </c>
      <c r="J1296" s="39"/>
      <c r="K1296" s="39" t="s">
        <v>2195</v>
      </c>
      <c r="L1296" s="76">
        <v>34</v>
      </c>
      <c r="M1296" s="416" t="s">
        <v>11044</v>
      </c>
      <c r="N1296" s="39" t="s">
        <v>155</v>
      </c>
    </row>
    <row r="1297" spans="1:14" hidden="1">
      <c r="A1297" s="416" t="s">
        <v>11043</v>
      </c>
      <c r="B1297" s="39" t="s">
        <v>157</v>
      </c>
      <c r="C1297" s="496" t="s">
        <v>157</v>
      </c>
      <c r="D1297" s="39"/>
      <c r="E1297" s="496" t="e">
        <f>VLOOKUP(F1297,[13]abbr_btch2lot2!A:B,2,FALSE)</f>
        <v>#N/A</v>
      </c>
      <c r="F1297" s="39"/>
      <c r="G1297" s="39" t="s">
        <v>2193</v>
      </c>
      <c r="H1297" s="39" t="s">
        <v>2202</v>
      </c>
      <c r="I1297" s="76">
        <v>2</v>
      </c>
      <c r="J1297" s="39"/>
      <c r="K1297" s="39" t="s">
        <v>2195</v>
      </c>
      <c r="L1297" s="76">
        <v>35</v>
      </c>
      <c r="M1297" s="416" t="s">
        <v>11044</v>
      </c>
      <c r="N1297" s="39" t="s">
        <v>157</v>
      </c>
    </row>
    <row r="1298" spans="1:14" hidden="1">
      <c r="A1298" s="416" t="s">
        <v>11106</v>
      </c>
      <c r="B1298" s="76" t="s">
        <v>34</v>
      </c>
      <c r="C1298" s="496" t="s">
        <v>34</v>
      </c>
      <c r="D1298" s="39" t="s">
        <v>34</v>
      </c>
      <c r="E1298" s="496">
        <f>VLOOKUP(F1298,[13]abbr_btch2lot2!A:B,2,FALSE)</f>
        <v>1039</v>
      </c>
      <c r="F1298" s="39" t="s">
        <v>430</v>
      </c>
      <c r="G1298" s="76" t="s">
        <v>2193</v>
      </c>
      <c r="H1298" s="76" t="s">
        <v>2194</v>
      </c>
      <c r="I1298" s="76">
        <v>8</v>
      </c>
      <c r="J1298" s="39"/>
      <c r="K1298" s="39" t="s">
        <v>2195</v>
      </c>
      <c r="L1298" s="76">
        <v>1</v>
      </c>
      <c r="M1298" s="416" t="s">
        <v>11107</v>
      </c>
      <c r="N1298" s="76" t="s">
        <v>34</v>
      </c>
    </row>
    <row r="1299" spans="1:14" hidden="1">
      <c r="A1299" s="416" t="s">
        <v>11106</v>
      </c>
      <c r="B1299" s="76"/>
      <c r="C1299" s="496" t="s">
        <v>11108</v>
      </c>
      <c r="D1299" s="39" t="s">
        <v>11108</v>
      </c>
      <c r="E1299" s="496">
        <f>VLOOKUP(F1299,[13]abbr_btch2lot2!A:B,2,FALSE)</f>
        <v>1063</v>
      </c>
      <c r="F1299" s="39" t="s">
        <v>11109</v>
      </c>
      <c r="G1299" s="39" t="s">
        <v>2193</v>
      </c>
      <c r="H1299" s="76" t="s">
        <v>2202</v>
      </c>
      <c r="I1299" s="76">
        <v>10</v>
      </c>
      <c r="J1299" s="39"/>
      <c r="K1299" s="39" t="s">
        <v>2195</v>
      </c>
      <c r="L1299" s="76">
        <v>2</v>
      </c>
      <c r="M1299" s="416" t="s">
        <v>11107</v>
      </c>
      <c r="N1299" s="76" t="s">
        <v>11110</v>
      </c>
    </row>
    <row r="1300" spans="1:14" hidden="1">
      <c r="A1300" s="416" t="s">
        <v>11106</v>
      </c>
      <c r="B1300" s="76"/>
      <c r="C1300" s="496" t="s">
        <v>3477</v>
      </c>
      <c r="D1300" s="39" t="s">
        <v>3477</v>
      </c>
      <c r="E1300" s="496">
        <f>VLOOKUP(F1300,[13]abbr_btch2lot2!A:B,2,FALSE)</f>
        <v>182</v>
      </c>
      <c r="F1300" s="39" t="s">
        <v>3478</v>
      </c>
      <c r="G1300" s="39" t="s">
        <v>2193</v>
      </c>
      <c r="H1300" s="76" t="s">
        <v>2271</v>
      </c>
      <c r="I1300" s="76">
        <v>13</v>
      </c>
      <c r="J1300" s="39"/>
      <c r="K1300" s="39" t="s">
        <v>2195</v>
      </c>
      <c r="L1300" s="76">
        <v>3</v>
      </c>
      <c r="M1300" s="416" t="s">
        <v>11107</v>
      </c>
      <c r="N1300" s="76" t="s">
        <v>11111</v>
      </c>
    </row>
    <row r="1301" spans="1:14" hidden="1">
      <c r="A1301" s="416" t="s">
        <v>11106</v>
      </c>
      <c r="B1301" s="76"/>
      <c r="C1301" s="496" t="s">
        <v>3548</v>
      </c>
      <c r="D1301" s="39" t="s">
        <v>3548</v>
      </c>
      <c r="E1301" s="496">
        <f>VLOOKUP(F1301,[13]abbr_btch2lot2!A:B,2,FALSE)</f>
        <v>1064</v>
      </c>
      <c r="F1301" s="39" t="s">
        <v>3549</v>
      </c>
      <c r="G1301" s="39" t="s">
        <v>2215</v>
      </c>
      <c r="H1301" s="76" t="s">
        <v>2202</v>
      </c>
      <c r="I1301" s="76">
        <v>8</v>
      </c>
      <c r="J1301" s="39"/>
      <c r="K1301" s="39" t="s">
        <v>2195</v>
      </c>
      <c r="L1301" s="76">
        <v>4</v>
      </c>
      <c r="M1301" s="416" t="s">
        <v>11107</v>
      </c>
      <c r="N1301" s="76" t="s">
        <v>11112</v>
      </c>
    </row>
    <row r="1302" spans="1:14" hidden="1">
      <c r="A1302" s="416" t="s">
        <v>11106</v>
      </c>
      <c r="B1302" s="76"/>
      <c r="C1302" s="496" t="s">
        <v>11113</v>
      </c>
      <c r="D1302" s="39" t="s">
        <v>11113</v>
      </c>
      <c r="E1302" s="496">
        <f>VLOOKUP(F1302,[13]abbr_btch2lot2!A:B,2,FALSE)</f>
        <v>1065</v>
      </c>
      <c r="F1302" s="39" t="s">
        <v>11114</v>
      </c>
      <c r="G1302" s="39" t="s">
        <v>2215</v>
      </c>
      <c r="H1302" s="76" t="s">
        <v>2202</v>
      </c>
      <c r="I1302" s="76">
        <v>1</v>
      </c>
      <c r="J1302" s="39"/>
      <c r="K1302" s="39" t="s">
        <v>2195</v>
      </c>
      <c r="L1302" s="76">
        <v>5</v>
      </c>
      <c r="M1302" s="416" t="s">
        <v>11107</v>
      </c>
      <c r="N1302" s="76" t="s">
        <v>11115</v>
      </c>
    </row>
    <row r="1303" spans="1:14" hidden="1">
      <c r="A1303" s="416" t="s">
        <v>11106</v>
      </c>
      <c r="B1303" s="76"/>
      <c r="C1303" s="496" t="s">
        <v>11116</v>
      </c>
      <c r="D1303" s="39" t="s">
        <v>11116</v>
      </c>
      <c r="E1303" s="496">
        <f>VLOOKUP(F1303,[13]abbr_btch2lot2!A:B,2,FALSE)</f>
        <v>1066</v>
      </c>
      <c r="F1303" s="39" t="s">
        <v>11117</v>
      </c>
      <c r="G1303" s="39" t="s">
        <v>2215</v>
      </c>
      <c r="H1303" s="76" t="s">
        <v>2202</v>
      </c>
      <c r="I1303" s="76">
        <v>1</v>
      </c>
      <c r="J1303" s="39"/>
      <c r="K1303" s="39" t="s">
        <v>2195</v>
      </c>
      <c r="L1303" s="76">
        <v>6</v>
      </c>
      <c r="M1303" s="416" t="s">
        <v>11107</v>
      </c>
      <c r="N1303" s="76" t="s">
        <v>11118</v>
      </c>
    </row>
    <row r="1304" spans="1:14" hidden="1">
      <c r="A1304" s="416" t="s">
        <v>11106</v>
      </c>
      <c r="B1304" s="76"/>
      <c r="C1304" s="496" t="s">
        <v>1633</v>
      </c>
      <c r="D1304" s="39" t="s">
        <v>1633</v>
      </c>
      <c r="E1304" s="496">
        <f>VLOOKUP(F1304,[13]abbr_btch2lot2!A:B,2,FALSE)</f>
        <v>1067</v>
      </c>
      <c r="F1304" s="39" t="s">
        <v>914</v>
      </c>
      <c r="G1304" s="39" t="s">
        <v>2215</v>
      </c>
      <c r="H1304" s="76" t="s">
        <v>2202</v>
      </c>
      <c r="I1304" s="76">
        <v>1</v>
      </c>
      <c r="J1304" s="39"/>
      <c r="K1304" s="39" t="s">
        <v>2195</v>
      </c>
      <c r="L1304" s="76">
        <v>7</v>
      </c>
      <c r="M1304" s="416" t="s">
        <v>11107</v>
      </c>
      <c r="N1304" s="76" t="s">
        <v>11119</v>
      </c>
    </row>
    <row r="1305" spans="1:14" hidden="1">
      <c r="A1305" s="416" t="s">
        <v>11106</v>
      </c>
      <c r="B1305" s="76"/>
      <c r="C1305" s="496" t="s">
        <v>11120</v>
      </c>
      <c r="D1305" s="39" t="s">
        <v>11120</v>
      </c>
      <c r="E1305" s="496">
        <f>VLOOKUP(F1305,[13]abbr_btch2lot2!A:B,2,FALSE)</f>
        <v>1068</v>
      </c>
      <c r="F1305" s="39" t="s">
        <v>11121</v>
      </c>
      <c r="G1305" s="39" t="s">
        <v>2215</v>
      </c>
      <c r="H1305" s="76" t="s">
        <v>2455</v>
      </c>
      <c r="I1305" s="76">
        <v>6</v>
      </c>
      <c r="J1305" s="39"/>
      <c r="K1305" s="39" t="s">
        <v>2195</v>
      </c>
      <c r="L1305" s="76">
        <v>8</v>
      </c>
      <c r="M1305" s="416" t="s">
        <v>11107</v>
      </c>
      <c r="N1305" s="76" t="s">
        <v>11122</v>
      </c>
    </row>
    <row r="1306" spans="1:14" hidden="1">
      <c r="A1306" s="416" t="s">
        <v>11106</v>
      </c>
      <c r="B1306" s="76"/>
      <c r="C1306" s="496"/>
      <c r="D1306" s="39"/>
      <c r="E1306" s="496">
        <f>VLOOKUP(F1306,[13]abbr_btch2lot2!A:B,2,FALSE)</f>
        <v>1069</v>
      </c>
      <c r="F1306" s="39" t="s">
        <v>11123</v>
      </c>
      <c r="G1306" s="39" t="s">
        <v>2215</v>
      </c>
      <c r="H1306" s="76" t="s">
        <v>2455</v>
      </c>
      <c r="I1306" s="76">
        <v>6</v>
      </c>
      <c r="J1306" s="39"/>
      <c r="K1306" s="39" t="s">
        <v>2195</v>
      </c>
      <c r="L1306" s="76">
        <v>9</v>
      </c>
      <c r="M1306" s="416" t="s">
        <v>11107</v>
      </c>
      <c r="N1306" s="76" t="s">
        <v>11124</v>
      </c>
    </row>
    <row r="1307" spans="1:14" hidden="1">
      <c r="A1307" s="416" t="s">
        <v>11106</v>
      </c>
      <c r="B1307" s="76"/>
      <c r="C1307" s="496" t="s">
        <v>11125</v>
      </c>
      <c r="D1307" s="39" t="s">
        <v>11125</v>
      </c>
      <c r="E1307" s="496">
        <f>VLOOKUP(F1307,[13]abbr_btch2lot2!A:B,2,FALSE)</f>
        <v>1070</v>
      </c>
      <c r="F1307" s="39" t="s">
        <v>11126</v>
      </c>
      <c r="G1307" s="39" t="s">
        <v>2215</v>
      </c>
      <c r="H1307" s="76" t="s">
        <v>2194</v>
      </c>
      <c r="I1307" s="76">
        <v>10</v>
      </c>
      <c r="J1307" s="39"/>
      <c r="K1307" s="39" t="s">
        <v>2195</v>
      </c>
      <c r="L1307" s="76">
        <v>10</v>
      </c>
      <c r="M1307" s="416" t="s">
        <v>11107</v>
      </c>
      <c r="N1307" s="76" t="s">
        <v>11127</v>
      </c>
    </row>
    <row r="1308" spans="1:14" hidden="1">
      <c r="A1308" s="416" t="s">
        <v>11106</v>
      </c>
      <c r="B1308" s="76"/>
      <c r="C1308" s="496" t="s">
        <v>11128</v>
      </c>
      <c r="D1308" s="39" t="s">
        <v>11128</v>
      </c>
      <c r="E1308" s="496">
        <f>VLOOKUP(F1308,[13]abbr_btch2lot2!A:B,2,FALSE)</f>
        <v>1071</v>
      </c>
      <c r="F1308" s="39" t="s">
        <v>11129</v>
      </c>
      <c r="G1308" s="39" t="s">
        <v>2215</v>
      </c>
      <c r="H1308" s="76" t="s">
        <v>2194</v>
      </c>
      <c r="I1308" s="76">
        <v>10</v>
      </c>
      <c r="J1308" s="39"/>
      <c r="K1308" s="39" t="s">
        <v>2195</v>
      </c>
      <c r="L1308" s="76">
        <v>11</v>
      </c>
      <c r="M1308" s="416" t="s">
        <v>11107</v>
      </c>
      <c r="N1308" s="76" t="s">
        <v>11130</v>
      </c>
    </row>
    <row r="1309" spans="1:14" hidden="1">
      <c r="A1309" s="416" t="s">
        <v>11106</v>
      </c>
      <c r="B1309" s="76"/>
      <c r="C1309" s="496" t="s">
        <v>11131</v>
      </c>
      <c r="D1309" s="39" t="s">
        <v>11131</v>
      </c>
      <c r="E1309" s="496">
        <f>VLOOKUP(F1309,[13]abbr_btch2lot2!A:B,2,FALSE)</f>
        <v>1072</v>
      </c>
      <c r="F1309" s="39" t="s">
        <v>11132</v>
      </c>
      <c r="G1309" s="39" t="s">
        <v>2215</v>
      </c>
      <c r="H1309" s="76" t="s">
        <v>2455</v>
      </c>
      <c r="I1309" s="76">
        <v>6</v>
      </c>
      <c r="J1309" s="39"/>
      <c r="K1309" s="39" t="s">
        <v>2195</v>
      </c>
      <c r="L1309" s="76">
        <v>12</v>
      </c>
      <c r="M1309" s="416" t="s">
        <v>11107</v>
      </c>
      <c r="N1309" s="76" t="s">
        <v>11133</v>
      </c>
    </row>
    <row r="1310" spans="1:14" hidden="1">
      <c r="A1310" s="416" t="s">
        <v>11106</v>
      </c>
      <c r="B1310" s="76"/>
      <c r="C1310" s="496" t="s">
        <v>11134</v>
      </c>
      <c r="D1310" s="39" t="s">
        <v>11134</v>
      </c>
      <c r="E1310" s="496">
        <f>VLOOKUP(F1310,[13]abbr_btch2lot2!A:B,2,FALSE)</f>
        <v>1073</v>
      </c>
      <c r="F1310" s="39" t="s">
        <v>11135</v>
      </c>
      <c r="G1310" s="39" t="s">
        <v>2215</v>
      </c>
      <c r="H1310" s="76" t="s">
        <v>2231</v>
      </c>
      <c r="I1310" s="76" t="s">
        <v>2321</v>
      </c>
      <c r="J1310" s="39"/>
      <c r="K1310" s="39" t="s">
        <v>2195</v>
      </c>
      <c r="L1310" s="76">
        <v>13</v>
      </c>
      <c r="M1310" s="416" t="s">
        <v>11107</v>
      </c>
      <c r="N1310" s="76" t="s">
        <v>11136</v>
      </c>
    </row>
    <row r="1311" spans="1:14" hidden="1">
      <c r="A1311" s="416" t="s">
        <v>11106</v>
      </c>
      <c r="B1311" s="76"/>
      <c r="C1311" s="496" t="s">
        <v>11137</v>
      </c>
      <c r="D1311" s="39" t="s">
        <v>11137</v>
      </c>
      <c r="E1311" s="496">
        <f>VLOOKUP(F1311,[13]abbr_btch2lot2!A:B,2,FALSE)</f>
        <v>1074</v>
      </c>
      <c r="F1311" s="39" t="s">
        <v>11138</v>
      </c>
      <c r="G1311" s="39" t="s">
        <v>2215</v>
      </c>
      <c r="H1311" s="76" t="s">
        <v>2455</v>
      </c>
      <c r="I1311" s="76">
        <v>6</v>
      </c>
      <c r="J1311" s="39"/>
      <c r="K1311" s="39" t="s">
        <v>2195</v>
      </c>
      <c r="L1311" s="76">
        <v>14</v>
      </c>
      <c r="M1311" s="416" t="s">
        <v>11107</v>
      </c>
      <c r="N1311" s="76" t="s">
        <v>11139</v>
      </c>
    </row>
    <row r="1312" spans="1:14" hidden="1">
      <c r="A1312" s="416" t="s">
        <v>11106</v>
      </c>
      <c r="B1312" s="76"/>
      <c r="C1312" s="496" t="s">
        <v>11140</v>
      </c>
      <c r="D1312" s="39" t="s">
        <v>11140</v>
      </c>
      <c r="E1312" s="496">
        <f>VLOOKUP(F1312,[13]abbr_btch2lot2!A:B,2,FALSE)</f>
        <v>1075</v>
      </c>
      <c r="F1312" s="39" t="s">
        <v>11141</v>
      </c>
      <c r="G1312" s="39" t="s">
        <v>2215</v>
      </c>
      <c r="H1312" s="76" t="s">
        <v>2231</v>
      </c>
      <c r="I1312" s="76" t="s">
        <v>2321</v>
      </c>
      <c r="J1312" s="39"/>
      <c r="K1312" s="39" t="s">
        <v>2195</v>
      </c>
      <c r="L1312" s="76">
        <v>15</v>
      </c>
      <c r="M1312" s="416" t="s">
        <v>11107</v>
      </c>
      <c r="N1312" s="76" t="s">
        <v>11142</v>
      </c>
    </row>
    <row r="1313" spans="1:14" hidden="1">
      <c r="A1313" s="416" t="s">
        <v>11106</v>
      </c>
      <c r="B1313" s="76"/>
      <c r="C1313" s="496" t="s">
        <v>11143</v>
      </c>
      <c r="D1313" s="39" t="s">
        <v>11143</v>
      </c>
      <c r="E1313" s="496">
        <f>VLOOKUP(F1313,[13]abbr_btch2lot2!A:B,2,FALSE)</f>
        <v>1076</v>
      </c>
      <c r="F1313" s="39" t="s">
        <v>11144</v>
      </c>
      <c r="G1313" s="39" t="s">
        <v>2215</v>
      </c>
      <c r="H1313" s="76" t="s">
        <v>2455</v>
      </c>
      <c r="I1313" s="76">
        <v>6</v>
      </c>
      <c r="J1313" s="39"/>
      <c r="K1313" s="39" t="s">
        <v>2195</v>
      </c>
      <c r="L1313" s="76">
        <v>16</v>
      </c>
      <c r="M1313" s="416" t="s">
        <v>11107</v>
      </c>
      <c r="N1313" s="76" t="s">
        <v>11145</v>
      </c>
    </row>
    <row r="1314" spans="1:14" hidden="1">
      <c r="A1314" s="416" t="s">
        <v>11106</v>
      </c>
      <c r="B1314" s="76"/>
      <c r="C1314" s="496" t="s">
        <v>11146</v>
      </c>
      <c r="D1314" s="39" t="s">
        <v>11146</v>
      </c>
      <c r="E1314" s="496">
        <f>VLOOKUP(F1314,[13]abbr_btch2lot2!A:B,2,FALSE)</f>
        <v>1077</v>
      </c>
      <c r="F1314" s="39" t="s">
        <v>11147</v>
      </c>
      <c r="G1314" s="39" t="s">
        <v>2215</v>
      </c>
      <c r="H1314" s="76" t="s">
        <v>2231</v>
      </c>
      <c r="I1314" s="76" t="s">
        <v>2321</v>
      </c>
      <c r="J1314" s="39"/>
      <c r="K1314" s="39" t="s">
        <v>2195</v>
      </c>
      <c r="L1314" s="76">
        <v>17</v>
      </c>
      <c r="M1314" s="416" t="s">
        <v>11107</v>
      </c>
      <c r="N1314" s="76" t="s">
        <v>11148</v>
      </c>
    </row>
    <row r="1315" spans="1:14" hidden="1">
      <c r="A1315" s="416" t="s">
        <v>11106</v>
      </c>
      <c r="B1315" s="76"/>
      <c r="C1315" s="496" t="s">
        <v>11149</v>
      </c>
      <c r="D1315" s="39" t="s">
        <v>11149</v>
      </c>
      <c r="E1315" s="496">
        <f>VLOOKUP(F1315,[13]abbr_btch2lot2!A:B,2,FALSE)</f>
        <v>1078</v>
      </c>
      <c r="F1315" s="39" t="s">
        <v>11150</v>
      </c>
      <c r="G1315" s="39" t="s">
        <v>2215</v>
      </c>
      <c r="H1315" s="76" t="s">
        <v>2455</v>
      </c>
      <c r="I1315" s="76">
        <v>6</v>
      </c>
      <c r="J1315" s="39"/>
      <c r="K1315" s="39" t="s">
        <v>2195</v>
      </c>
      <c r="L1315" s="76">
        <v>18</v>
      </c>
      <c r="M1315" s="416" t="s">
        <v>11107</v>
      </c>
      <c r="N1315" s="76" t="s">
        <v>11151</v>
      </c>
    </row>
    <row r="1316" spans="1:14" hidden="1">
      <c r="A1316" s="416" t="s">
        <v>11106</v>
      </c>
      <c r="B1316" s="76"/>
      <c r="C1316" s="496" t="s">
        <v>11152</v>
      </c>
      <c r="D1316" s="39" t="s">
        <v>11152</v>
      </c>
      <c r="E1316" s="496">
        <f>VLOOKUP(F1316,[13]abbr_btch2lot2!A:B,2,FALSE)</f>
        <v>1079</v>
      </c>
      <c r="F1316" s="39" t="s">
        <v>11153</v>
      </c>
      <c r="G1316" s="39" t="s">
        <v>2215</v>
      </c>
      <c r="H1316" s="76" t="s">
        <v>2231</v>
      </c>
      <c r="I1316" s="76" t="s">
        <v>2321</v>
      </c>
      <c r="J1316" s="39"/>
      <c r="K1316" s="39" t="s">
        <v>2195</v>
      </c>
      <c r="L1316" s="76">
        <v>19</v>
      </c>
      <c r="M1316" s="416" t="s">
        <v>11107</v>
      </c>
      <c r="N1316" s="76" t="s">
        <v>11154</v>
      </c>
    </row>
    <row r="1317" spans="1:14" hidden="1">
      <c r="A1317" s="416" t="s">
        <v>11106</v>
      </c>
      <c r="B1317" s="76"/>
      <c r="C1317" s="496" t="s">
        <v>11155</v>
      </c>
      <c r="D1317" s="39" t="s">
        <v>11155</v>
      </c>
      <c r="E1317" s="496">
        <f>VLOOKUP(F1317,[13]abbr_btch2lot2!A:B,2,FALSE)</f>
        <v>1080</v>
      </c>
      <c r="F1317" s="39" t="s">
        <v>11156</v>
      </c>
      <c r="G1317" s="39" t="s">
        <v>2215</v>
      </c>
      <c r="H1317" s="76" t="s">
        <v>2228</v>
      </c>
      <c r="I1317" s="76">
        <v>4</v>
      </c>
      <c r="J1317" s="39"/>
      <c r="K1317" s="39" t="s">
        <v>2195</v>
      </c>
      <c r="L1317" s="76">
        <v>20</v>
      </c>
      <c r="M1317" s="416" t="s">
        <v>11107</v>
      </c>
      <c r="N1317" s="76" t="s">
        <v>11157</v>
      </c>
    </row>
    <row r="1318" spans="1:14" hidden="1">
      <c r="A1318" s="416" t="s">
        <v>11106</v>
      </c>
      <c r="B1318" s="76"/>
      <c r="C1318" s="496" t="s">
        <v>11158</v>
      </c>
      <c r="D1318" s="39" t="s">
        <v>11158</v>
      </c>
      <c r="E1318" s="496">
        <f>VLOOKUP(F1318,[13]abbr_btch2lot2!A:B,2,FALSE)</f>
        <v>1081</v>
      </c>
      <c r="F1318" s="39" t="s">
        <v>11159</v>
      </c>
      <c r="G1318" s="39" t="s">
        <v>2215</v>
      </c>
      <c r="H1318" s="76" t="s">
        <v>2231</v>
      </c>
      <c r="I1318" s="76" t="s">
        <v>2386</v>
      </c>
      <c r="J1318" s="39"/>
      <c r="K1318" s="39" t="s">
        <v>2195</v>
      </c>
      <c r="L1318" s="76">
        <v>21</v>
      </c>
      <c r="M1318" s="416" t="s">
        <v>11107</v>
      </c>
      <c r="N1318" s="76" t="s">
        <v>11160</v>
      </c>
    </row>
    <row r="1319" spans="1:14" hidden="1">
      <c r="A1319" s="416" t="s">
        <v>11106</v>
      </c>
      <c r="B1319" s="76"/>
      <c r="C1319" s="496" t="s">
        <v>11161</v>
      </c>
      <c r="D1319" s="39" t="s">
        <v>11161</v>
      </c>
      <c r="E1319" s="496">
        <f>VLOOKUP(F1319,[13]abbr_btch2lot2!A:B,2,FALSE)</f>
        <v>1082</v>
      </c>
      <c r="F1319" s="39" t="s">
        <v>11162</v>
      </c>
      <c r="G1319" s="39" t="s">
        <v>2215</v>
      </c>
      <c r="H1319" s="76" t="s">
        <v>2228</v>
      </c>
      <c r="I1319" s="76">
        <v>4</v>
      </c>
      <c r="J1319" s="39"/>
      <c r="K1319" s="39" t="s">
        <v>2195</v>
      </c>
      <c r="L1319" s="76">
        <v>22</v>
      </c>
      <c r="M1319" s="416" t="s">
        <v>11107</v>
      </c>
      <c r="N1319" s="76" t="s">
        <v>11163</v>
      </c>
    </row>
    <row r="1320" spans="1:14" hidden="1">
      <c r="A1320" s="416" t="s">
        <v>11106</v>
      </c>
      <c r="B1320" s="76"/>
      <c r="C1320" s="496" t="s">
        <v>11164</v>
      </c>
      <c r="D1320" s="39" t="s">
        <v>11164</v>
      </c>
      <c r="E1320" s="496">
        <f>VLOOKUP(F1320,[13]abbr_btch2lot2!A:B,2,FALSE)</f>
        <v>1083</v>
      </c>
      <c r="F1320" s="39" t="s">
        <v>11165</v>
      </c>
      <c r="G1320" s="39" t="s">
        <v>2215</v>
      </c>
      <c r="H1320" s="76" t="s">
        <v>2231</v>
      </c>
      <c r="I1320" s="76" t="s">
        <v>2386</v>
      </c>
      <c r="J1320" s="39"/>
      <c r="K1320" s="39" t="s">
        <v>2195</v>
      </c>
      <c r="L1320" s="76">
        <v>23</v>
      </c>
      <c r="M1320" s="416" t="s">
        <v>11107</v>
      </c>
      <c r="N1320" s="76" t="s">
        <v>11166</v>
      </c>
    </row>
    <row r="1321" spans="1:14" hidden="1">
      <c r="A1321" s="416" t="s">
        <v>11106</v>
      </c>
      <c r="B1321" s="76"/>
      <c r="C1321" s="496" t="s">
        <v>11167</v>
      </c>
      <c r="D1321" s="39" t="s">
        <v>11167</v>
      </c>
      <c r="E1321" s="496">
        <f>VLOOKUP(F1321,[13]abbr_btch2lot2!A:B,2,FALSE)</f>
        <v>1084</v>
      </c>
      <c r="F1321" s="39" t="s">
        <v>11168</v>
      </c>
      <c r="G1321" s="39" t="s">
        <v>2215</v>
      </c>
      <c r="H1321" s="76" t="s">
        <v>2228</v>
      </c>
      <c r="I1321" s="76">
        <v>4</v>
      </c>
      <c r="J1321" s="39"/>
      <c r="K1321" s="39" t="s">
        <v>2195</v>
      </c>
      <c r="L1321" s="76">
        <v>24</v>
      </c>
      <c r="M1321" s="416" t="s">
        <v>11107</v>
      </c>
      <c r="N1321" s="76" t="s">
        <v>11169</v>
      </c>
    </row>
    <row r="1322" spans="1:14" hidden="1">
      <c r="A1322" s="416" t="s">
        <v>11106</v>
      </c>
      <c r="B1322" s="76"/>
      <c r="C1322" s="496" t="s">
        <v>11170</v>
      </c>
      <c r="D1322" s="39" t="s">
        <v>11170</v>
      </c>
      <c r="E1322" s="496">
        <f>VLOOKUP(F1322,[13]abbr_btch2lot2!A:B,2,FALSE)</f>
        <v>1085</v>
      </c>
      <c r="F1322" s="39" t="s">
        <v>11171</v>
      </c>
      <c r="G1322" s="39" t="s">
        <v>2215</v>
      </c>
      <c r="H1322" s="76" t="s">
        <v>2231</v>
      </c>
      <c r="I1322" s="76" t="s">
        <v>2386</v>
      </c>
      <c r="J1322" s="39"/>
      <c r="K1322" s="39" t="s">
        <v>2195</v>
      </c>
      <c r="L1322" s="76">
        <v>25</v>
      </c>
      <c r="M1322" s="416" t="s">
        <v>11107</v>
      </c>
      <c r="N1322" s="76" t="s">
        <v>11172</v>
      </c>
    </row>
    <row r="1323" spans="1:14" hidden="1">
      <c r="A1323" s="416" t="s">
        <v>11106</v>
      </c>
      <c r="B1323" s="76"/>
      <c r="C1323" s="496" t="s">
        <v>11173</v>
      </c>
      <c r="D1323" s="39" t="s">
        <v>11173</v>
      </c>
      <c r="E1323" s="496">
        <f>VLOOKUP(F1323,[13]abbr_btch2lot2!A:B,2,FALSE)</f>
        <v>1086</v>
      </c>
      <c r="F1323" s="39" t="s">
        <v>11174</v>
      </c>
      <c r="G1323" s="39" t="s">
        <v>2215</v>
      </c>
      <c r="H1323" s="76" t="s">
        <v>2228</v>
      </c>
      <c r="I1323" s="76">
        <v>4</v>
      </c>
      <c r="J1323" s="39"/>
      <c r="K1323" s="39" t="s">
        <v>2195</v>
      </c>
      <c r="L1323" s="76">
        <v>26</v>
      </c>
      <c r="M1323" s="416" t="s">
        <v>11107</v>
      </c>
      <c r="N1323" s="76" t="s">
        <v>11175</v>
      </c>
    </row>
    <row r="1324" spans="1:14" hidden="1">
      <c r="A1324" s="416" t="s">
        <v>11106</v>
      </c>
      <c r="B1324" s="76"/>
      <c r="C1324" s="496" t="s">
        <v>11176</v>
      </c>
      <c r="D1324" s="39" t="s">
        <v>11176</v>
      </c>
      <c r="E1324" s="496">
        <f>VLOOKUP(F1324,[13]abbr_btch2lot2!A:B,2,FALSE)</f>
        <v>1087</v>
      </c>
      <c r="F1324" s="39" t="s">
        <v>11177</v>
      </c>
      <c r="G1324" s="39" t="s">
        <v>2215</v>
      </c>
      <c r="H1324" s="76" t="s">
        <v>2231</v>
      </c>
      <c r="I1324" s="76" t="s">
        <v>2386</v>
      </c>
      <c r="J1324" s="39"/>
      <c r="K1324" s="39" t="s">
        <v>2195</v>
      </c>
      <c r="L1324" s="76">
        <v>27</v>
      </c>
      <c r="M1324" s="416" t="s">
        <v>11107</v>
      </c>
      <c r="N1324" s="76" t="s">
        <v>11178</v>
      </c>
    </row>
    <row r="1325" spans="1:14" hidden="1">
      <c r="A1325" s="416" t="s">
        <v>11106</v>
      </c>
      <c r="B1325" s="76"/>
      <c r="C1325" s="496" t="s">
        <v>11179</v>
      </c>
      <c r="D1325" s="39" t="s">
        <v>11179</v>
      </c>
      <c r="E1325" s="496">
        <f>VLOOKUP(F1325,[13]abbr_btch2lot2!A:B,2,FALSE)</f>
        <v>1088</v>
      </c>
      <c r="F1325" s="39" t="s">
        <v>11180</v>
      </c>
      <c r="G1325" s="39" t="s">
        <v>2215</v>
      </c>
      <c r="H1325" s="76" t="s">
        <v>2228</v>
      </c>
      <c r="I1325" s="76">
        <v>4</v>
      </c>
      <c r="J1325" s="39"/>
      <c r="K1325" s="39" t="s">
        <v>2195</v>
      </c>
      <c r="L1325" s="76">
        <v>28</v>
      </c>
      <c r="M1325" s="416" t="s">
        <v>11107</v>
      </c>
      <c r="N1325" s="76" t="s">
        <v>11181</v>
      </c>
    </row>
    <row r="1326" spans="1:14" hidden="1">
      <c r="A1326" s="416" t="s">
        <v>11106</v>
      </c>
      <c r="B1326" s="76"/>
      <c r="C1326" s="496" t="s">
        <v>11182</v>
      </c>
      <c r="D1326" s="39" t="s">
        <v>11182</v>
      </c>
      <c r="E1326" s="496">
        <f>VLOOKUP(F1326,[13]abbr_btch2lot2!A:B,2,FALSE)</f>
        <v>1089</v>
      </c>
      <c r="F1326" s="39" t="s">
        <v>11183</v>
      </c>
      <c r="G1326" s="39" t="s">
        <v>2215</v>
      </c>
      <c r="H1326" s="76" t="s">
        <v>2231</v>
      </c>
      <c r="I1326" s="76" t="s">
        <v>2386</v>
      </c>
      <c r="J1326" s="39"/>
      <c r="K1326" s="39" t="s">
        <v>2195</v>
      </c>
      <c r="L1326" s="76">
        <v>29</v>
      </c>
      <c r="M1326" s="416" t="s">
        <v>11107</v>
      </c>
      <c r="N1326" s="76" t="s">
        <v>11184</v>
      </c>
    </row>
    <row r="1327" spans="1:14" hidden="1">
      <c r="A1327" s="416" t="s">
        <v>11106</v>
      </c>
      <c r="B1327" s="76"/>
      <c r="C1327" s="496" t="s">
        <v>11185</v>
      </c>
      <c r="D1327" s="39" t="s">
        <v>11185</v>
      </c>
      <c r="E1327" s="496">
        <f>VLOOKUP(F1327,[13]abbr_btch2lot2!A:B,2,FALSE)</f>
        <v>1090</v>
      </c>
      <c r="F1327" s="39" t="s">
        <v>11186</v>
      </c>
      <c r="G1327" s="39" t="s">
        <v>2215</v>
      </c>
      <c r="H1327" s="76" t="s">
        <v>2455</v>
      </c>
      <c r="I1327" s="76">
        <v>8</v>
      </c>
      <c r="J1327" s="39"/>
      <c r="K1327" s="39" t="s">
        <v>2195</v>
      </c>
      <c r="L1327" s="76">
        <v>30</v>
      </c>
      <c r="M1327" s="416" t="s">
        <v>11107</v>
      </c>
      <c r="N1327" s="76" t="s">
        <v>11187</v>
      </c>
    </row>
    <row r="1328" spans="1:14" hidden="1">
      <c r="A1328" s="416" t="s">
        <v>11106</v>
      </c>
      <c r="B1328" s="76"/>
      <c r="C1328" s="496"/>
      <c r="D1328" s="39"/>
      <c r="E1328" s="496">
        <f>VLOOKUP(F1328,[13]abbr_btch2lot2!A:B,2,FALSE)</f>
        <v>1091</v>
      </c>
      <c r="F1328" s="39" t="s">
        <v>11188</v>
      </c>
      <c r="G1328" s="39" t="s">
        <v>2215</v>
      </c>
      <c r="H1328" s="76" t="s">
        <v>2202</v>
      </c>
      <c r="I1328" s="76">
        <v>1</v>
      </c>
      <c r="J1328" s="39"/>
      <c r="K1328" s="39" t="s">
        <v>2195</v>
      </c>
      <c r="L1328" s="76">
        <v>31</v>
      </c>
      <c r="M1328" s="416" t="s">
        <v>11107</v>
      </c>
      <c r="N1328" s="76" t="s">
        <v>11189</v>
      </c>
    </row>
    <row r="1329" spans="1:14" hidden="1">
      <c r="A1329" s="416" t="s">
        <v>11106</v>
      </c>
      <c r="B1329" s="76"/>
      <c r="C1329" s="496"/>
      <c r="D1329" s="39"/>
      <c r="E1329" s="496">
        <f>VLOOKUP(F1329,[13]abbr_btch2lot2!A:B,2,FALSE)</f>
        <v>1092</v>
      </c>
      <c r="F1329" s="39" t="s">
        <v>11190</v>
      </c>
      <c r="G1329" s="39" t="s">
        <v>2215</v>
      </c>
      <c r="H1329" s="76" t="s">
        <v>2202</v>
      </c>
      <c r="I1329" s="76">
        <v>2</v>
      </c>
      <c r="J1329" s="39"/>
      <c r="K1329" s="39" t="s">
        <v>2195</v>
      </c>
      <c r="L1329" s="76">
        <v>32</v>
      </c>
      <c r="M1329" s="416" t="s">
        <v>11107</v>
      </c>
      <c r="N1329" s="76" t="s">
        <v>11191</v>
      </c>
    </row>
    <row r="1330" spans="1:14" hidden="1">
      <c r="A1330" s="416" t="s">
        <v>11106</v>
      </c>
      <c r="B1330" s="76"/>
      <c r="C1330" s="496" t="s">
        <v>11192</v>
      </c>
      <c r="D1330" s="39" t="s">
        <v>11192</v>
      </c>
      <c r="E1330" s="496">
        <f>VLOOKUP(F1330,[13]abbr_btch2lot2!A:B,2,FALSE)</f>
        <v>1093</v>
      </c>
      <c r="F1330" s="39" t="s">
        <v>11193</v>
      </c>
      <c r="G1330" s="39" t="s">
        <v>2215</v>
      </c>
      <c r="H1330" s="76" t="s">
        <v>2228</v>
      </c>
      <c r="I1330" s="76">
        <v>4</v>
      </c>
      <c r="J1330" s="39"/>
      <c r="K1330" s="39" t="s">
        <v>2195</v>
      </c>
      <c r="L1330" s="76">
        <v>33</v>
      </c>
      <c r="M1330" s="416" t="s">
        <v>11107</v>
      </c>
      <c r="N1330" s="76" t="s">
        <v>11194</v>
      </c>
    </row>
    <row r="1331" spans="1:14" hidden="1">
      <c r="A1331" s="416" t="s">
        <v>11106</v>
      </c>
      <c r="B1331" s="76"/>
      <c r="C1331" s="496" t="s">
        <v>11195</v>
      </c>
      <c r="D1331" s="39" t="s">
        <v>11195</v>
      </c>
      <c r="E1331" s="496">
        <f>VLOOKUP(F1331,[13]abbr_btch2lot2!A:B,2,FALSE)</f>
        <v>1094</v>
      </c>
      <c r="F1331" s="39" t="s">
        <v>11196</v>
      </c>
      <c r="G1331" s="39" t="s">
        <v>2215</v>
      </c>
      <c r="H1331" s="76" t="s">
        <v>2271</v>
      </c>
      <c r="I1331" s="76">
        <v>13</v>
      </c>
      <c r="J1331" s="39"/>
      <c r="K1331" s="39" t="s">
        <v>2195</v>
      </c>
      <c r="L1331" s="76">
        <v>34</v>
      </c>
      <c r="M1331" s="416" t="s">
        <v>11107</v>
      </c>
      <c r="N1331" s="76" t="s">
        <v>11197</v>
      </c>
    </row>
    <row r="1332" spans="1:14" hidden="1">
      <c r="A1332" s="416" t="s">
        <v>11106</v>
      </c>
      <c r="B1332" s="76"/>
      <c r="C1332" s="496" t="s">
        <v>11198</v>
      </c>
      <c r="D1332" s="39" t="s">
        <v>11198</v>
      </c>
      <c r="E1332" s="496">
        <f>VLOOKUP(F1332,[13]abbr_btch2lot2!A:B,2,FALSE)</f>
        <v>1095</v>
      </c>
      <c r="F1332" s="39" t="s">
        <v>11199</v>
      </c>
      <c r="G1332" s="39" t="s">
        <v>2215</v>
      </c>
      <c r="H1332" s="76" t="s">
        <v>2228</v>
      </c>
      <c r="I1332" s="76">
        <v>4</v>
      </c>
      <c r="J1332" s="39"/>
      <c r="K1332" s="39" t="s">
        <v>2195</v>
      </c>
      <c r="L1332" s="76">
        <v>35</v>
      </c>
      <c r="M1332" s="416" t="s">
        <v>11107</v>
      </c>
      <c r="N1332" s="76" t="s">
        <v>11200</v>
      </c>
    </row>
    <row r="1333" spans="1:14" hidden="1">
      <c r="A1333" s="416" t="s">
        <v>11106</v>
      </c>
      <c r="B1333" s="76"/>
      <c r="C1333" s="496" t="s">
        <v>11201</v>
      </c>
      <c r="D1333" s="39" t="s">
        <v>11201</v>
      </c>
      <c r="E1333" s="496">
        <f>VLOOKUP(F1333,[13]abbr_btch2lot2!A:B,2,FALSE)</f>
        <v>1096</v>
      </c>
      <c r="F1333" s="39" t="s">
        <v>11202</v>
      </c>
      <c r="G1333" s="39" t="s">
        <v>2215</v>
      </c>
      <c r="H1333" s="76" t="s">
        <v>2271</v>
      </c>
      <c r="I1333" s="76">
        <v>13</v>
      </c>
      <c r="J1333" s="39"/>
      <c r="K1333" s="39" t="s">
        <v>2195</v>
      </c>
      <c r="L1333" s="76">
        <v>36</v>
      </c>
      <c r="M1333" s="416" t="s">
        <v>11107</v>
      </c>
      <c r="N1333" s="76" t="s">
        <v>11203</v>
      </c>
    </row>
    <row r="1334" spans="1:14" hidden="1">
      <c r="A1334" s="416" t="s">
        <v>11106</v>
      </c>
      <c r="B1334" s="76"/>
      <c r="C1334" s="496" t="s">
        <v>11204</v>
      </c>
      <c r="D1334" s="39" t="s">
        <v>11204</v>
      </c>
      <c r="E1334" s="496">
        <f>VLOOKUP(F1334,[13]abbr_btch2lot2!A:B,2,FALSE)</f>
        <v>1097</v>
      </c>
      <c r="F1334" s="39" t="s">
        <v>11205</v>
      </c>
      <c r="G1334" s="39" t="s">
        <v>2215</v>
      </c>
      <c r="H1334" s="76" t="s">
        <v>2228</v>
      </c>
      <c r="I1334" s="76">
        <v>4</v>
      </c>
      <c r="J1334" s="39"/>
      <c r="K1334" s="39" t="s">
        <v>2195</v>
      </c>
      <c r="L1334" s="76">
        <v>37</v>
      </c>
      <c r="M1334" s="416" t="s">
        <v>11107</v>
      </c>
      <c r="N1334" s="76" t="s">
        <v>11206</v>
      </c>
    </row>
    <row r="1335" spans="1:14" hidden="1">
      <c r="A1335" s="416" t="s">
        <v>11106</v>
      </c>
      <c r="B1335" s="76"/>
      <c r="C1335" s="496" t="s">
        <v>11207</v>
      </c>
      <c r="D1335" s="39" t="s">
        <v>11207</v>
      </c>
      <c r="E1335" s="496">
        <f>VLOOKUP(F1335,[13]abbr_btch2lot2!A:B,2,FALSE)</f>
        <v>1098</v>
      </c>
      <c r="F1335" s="39" t="s">
        <v>11208</v>
      </c>
      <c r="G1335" s="39" t="s">
        <v>2215</v>
      </c>
      <c r="H1335" s="76" t="s">
        <v>2271</v>
      </c>
      <c r="I1335" s="76">
        <v>10</v>
      </c>
      <c r="J1335" s="39"/>
      <c r="K1335" s="39" t="s">
        <v>2195</v>
      </c>
      <c r="L1335" s="76">
        <v>38</v>
      </c>
      <c r="M1335" s="416" t="s">
        <v>11107</v>
      </c>
      <c r="N1335" s="76" t="s">
        <v>11209</v>
      </c>
    </row>
    <row r="1336" spans="1:14" hidden="1">
      <c r="A1336" s="416" t="s">
        <v>11106</v>
      </c>
      <c r="B1336" s="76"/>
      <c r="C1336" s="496" t="s">
        <v>11210</v>
      </c>
      <c r="D1336" s="39" t="s">
        <v>11210</v>
      </c>
      <c r="E1336" s="496">
        <f>VLOOKUP(F1336,[13]abbr_btch2lot2!A:B,2,FALSE)</f>
        <v>1099</v>
      </c>
      <c r="F1336" s="39" t="s">
        <v>11211</v>
      </c>
      <c r="G1336" s="39" t="s">
        <v>2215</v>
      </c>
      <c r="H1336" s="76" t="s">
        <v>2202</v>
      </c>
      <c r="I1336" s="76">
        <v>1</v>
      </c>
      <c r="J1336" s="39"/>
      <c r="K1336" s="39" t="s">
        <v>2195</v>
      </c>
      <c r="L1336" s="76">
        <v>39</v>
      </c>
      <c r="M1336" s="416" t="s">
        <v>11107</v>
      </c>
      <c r="N1336" s="76" t="s">
        <v>11212</v>
      </c>
    </row>
    <row r="1337" spans="1:14" hidden="1">
      <c r="A1337" s="416" t="s">
        <v>11106</v>
      </c>
      <c r="B1337" s="76"/>
      <c r="C1337" s="496" t="s">
        <v>2014</v>
      </c>
      <c r="D1337" s="39"/>
      <c r="E1337" s="496" t="e">
        <f>VLOOKUP(F1337,[13]abbr_btch2lot2!A:B,2,FALSE)</f>
        <v>#N/A</v>
      </c>
      <c r="F1337" s="39"/>
      <c r="G1337" s="39" t="s">
        <v>2215</v>
      </c>
      <c r="H1337" s="76" t="s">
        <v>2202</v>
      </c>
      <c r="I1337" s="76">
        <v>14</v>
      </c>
      <c r="J1337" s="39"/>
      <c r="K1337" s="39" t="s">
        <v>2195</v>
      </c>
      <c r="L1337" s="76">
        <v>40</v>
      </c>
      <c r="M1337" s="416" t="s">
        <v>11107</v>
      </c>
      <c r="N1337" s="76" t="s">
        <v>11213</v>
      </c>
    </row>
    <row r="1338" spans="1:14" hidden="1">
      <c r="A1338" s="416" t="s">
        <v>11106</v>
      </c>
      <c r="B1338" s="76"/>
      <c r="C1338" s="496"/>
      <c r="D1338" s="39"/>
      <c r="E1338" s="496">
        <f>VLOOKUP(F1338,[13]abbr_btch2lot2!A:B,2,FALSE)</f>
        <v>1100</v>
      </c>
      <c r="F1338" s="39" t="s">
        <v>11214</v>
      </c>
      <c r="G1338" s="39" t="s">
        <v>2215</v>
      </c>
      <c r="H1338" s="76" t="s">
        <v>2202</v>
      </c>
      <c r="I1338" s="76">
        <v>1</v>
      </c>
      <c r="J1338" s="39"/>
      <c r="K1338" s="39" t="s">
        <v>2195</v>
      </c>
      <c r="L1338" s="76">
        <v>41</v>
      </c>
      <c r="M1338" s="416" t="s">
        <v>11107</v>
      </c>
      <c r="N1338" s="76" t="s">
        <v>11215</v>
      </c>
    </row>
    <row r="1339" spans="1:14" hidden="1">
      <c r="A1339" s="416" t="s">
        <v>11106</v>
      </c>
      <c r="B1339" s="76"/>
      <c r="C1339" s="496" t="s">
        <v>11216</v>
      </c>
      <c r="D1339" s="39" t="s">
        <v>11216</v>
      </c>
      <c r="E1339" s="496">
        <f>VLOOKUP(F1339,[13]abbr_btch2lot2!A:B,2,FALSE)</f>
        <v>1101</v>
      </c>
      <c r="F1339" s="39" t="s">
        <v>11217</v>
      </c>
      <c r="G1339" s="39" t="s">
        <v>2215</v>
      </c>
      <c r="H1339" s="76" t="s">
        <v>2202</v>
      </c>
      <c r="I1339" s="76">
        <v>1</v>
      </c>
      <c r="J1339" s="39"/>
      <c r="K1339" s="39" t="s">
        <v>2195</v>
      </c>
      <c r="L1339" s="76">
        <v>42</v>
      </c>
      <c r="M1339" s="416" t="s">
        <v>11107</v>
      </c>
      <c r="N1339" s="76" t="s">
        <v>11218</v>
      </c>
    </row>
    <row r="1340" spans="1:14" hidden="1">
      <c r="A1340" s="416" t="s">
        <v>11106</v>
      </c>
      <c r="B1340" s="76"/>
      <c r="C1340" s="496" t="s">
        <v>11219</v>
      </c>
      <c r="D1340" s="39" t="s">
        <v>11219</v>
      </c>
      <c r="E1340" s="496">
        <f>VLOOKUP(F1340,[13]abbr_btch2lot2!A:B,2,FALSE)</f>
        <v>1102</v>
      </c>
      <c r="F1340" s="39" t="s">
        <v>11220</v>
      </c>
      <c r="G1340" s="39" t="s">
        <v>2215</v>
      </c>
      <c r="H1340" s="76" t="s">
        <v>2202</v>
      </c>
      <c r="I1340" s="76">
        <v>1</v>
      </c>
      <c r="J1340" s="39"/>
      <c r="K1340" s="39" t="s">
        <v>2195</v>
      </c>
      <c r="L1340" s="76">
        <v>43</v>
      </c>
      <c r="M1340" s="416" t="s">
        <v>11107</v>
      </c>
      <c r="N1340" s="76" t="s">
        <v>11221</v>
      </c>
    </row>
    <row r="1341" spans="1:14" hidden="1">
      <c r="A1341" s="416" t="s">
        <v>11106</v>
      </c>
      <c r="B1341" s="76"/>
      <c r="C1341" s="496" t="s">
        <v>11222</v>
      </c>
      <c r="D1341" s="39" t="s">
        <v>11222</v>
      </c>
      <c r="E1341" s="496">
        <f>VLOOKUP(F1341,[13]abbr_btch2lot2!A:B,2,FALSE)</f>
        <v>1103</v>
      </c>
      <c r="F1341" s="39" t="s">
        <v>11223</v>
      </c>
      <c r="G1341" s="39" t="s">
        <v>2215</v>
      </c>
      <c r="H1341" s="76" t="s">
        <v>2202</v>
      </c>
      <c r="I1341" s="76">
        <v>1</v>
      </c>
      <c r="J1341" s="39"/>
      <c r="K1341" s="39" t="s">
        <v>2195</v>
      </c>
      <c r="L1341" s="76">
        <v>44</v>
      </c>
      <c r="M1341" s="416" t="s">
        <v>11107</v>
      </c>
      <c r="N1341" s="76" t="s">
        <v>11224</v>
      </c>
    </row>
    <row r="1342" spans="1:14" hidden="1">
      <c r="A1342" s="416" t="s">
        <v>11106</v>
      </c>
      <c r="B1342" s="76"/>
      <c r="C1342" s="496" t="s">
        <v>11225</v>
      </c>
      <c r="D1342" s="39" t="s">
        <v>11225</v>
      </c>
      <c r="E1342" s="496">
        <f>VLOOKUP(F1342,[13]abbr_btch2lot2!A:B,2,FALSE)</f>
        <v>1104</v>
      </c>
      <c r="F1342" s="39" t="s">
        <v>11226</v>
      </c>
      <c r="G1342" s="39" t="s">
        <v>2215</v>
      </c>
      <c r="H1342" s="76" t="s">
        <v>2194</v>
      </c>
      <c r="I1342" s="76">
        <v>10</v>
      </c>
      <c r="J1342" s="39"/>
      <c r="K1342" s="39" t="s">
        <v>2195</v>
      </c>
      <c r="L1342" s="76">
        <v>45</v>
      </c>
      <c r="M1342" s="416" t="s">
        <v>11107</v>
      </c>
      <c r="N1342" s="76" t="s">
        <v>11227</v>
      </c>
    </row>
    <row r="1343" spans="1:14" hidden="1">
      <c r="A1343" s="416" t="s">
        <v>11106</v>
      </c>
      <c r="B1343" s="76"/>
      <c r="C1343" s="496" t="s">
        <v>11228</v>
      </c>
      <c r="D1343" s="39" t="s">
        <v>11228</v>
      </c>
      <c r="E1343" s="496">
        <f>VLOOKUP(F1343,[13]abbr_btch2lot2!A:B,2,FALSE)</f>
        <v>1105</v>
      </c>
      <c r="F1343" s="39" t="s">
        <v>11229</v>
      </c>
      <c r="G1343" s="39" t="s">
        <v>2215</v>
      </c>
      <c r="H1343" s="76" t="s">
        <v>2202</v>
      </c>
      <c r="I1343" s="76">
        <v>1</v>
      </c>
      <c r="J1343" s="39"/>
      <c r="K1343" s="39" t="s">
        <v>2195</v>
      </c>
      <c r="L1343" s="76">
        <v>46</v>
      </c>
      <c r="M1343" s="416" t="s">
        <v>11107</v>
      </c>
      <c r="N1343" s="76" t="s">
        <v>11230</v>
      </c>
    </row>
    <row r="1344" spans="1:14" hidden="1">
      <c r="A1344" s="416" t="s">
        <v>11106</v>
      </c>
      <c r="B1344" s="76"/>
      <c r="C1344" s="496" t="s">
        <v>11231</v>
      </c>
      <c r="D1344" s="39" t="s">
        <v>11231</v>
      </c>
      <c r="E1344" s="496">
        <f>VLOOKUP(F1344,[13]abbr_btch2lot2!A:B,2,FALSE)</f>
        <v>1106</v>
      </c>
      <c r="F1344" s="39" t="s">
        <v>11232</v>
      </c>
      <c r="G1344" s="39" t="s">
        <v>2215</v>
      </c>
      <c r="H1344" s="76" t="s">
        <v>2202</v>
      </c>
      <c r="I1344" s="76">
        <v>1</v>
      </c>
      <c r="J1344" s="39"/>
      <c r="K1344" s="39" t="s">
        <v>2195</v>
      </c>
      <c r="L1344" s="76">
        <v>47</v>
      </c>
      <c r="M1344" s="416" t="s">
        <v>11107</v>
      </c>
      <c r="N1344" s="76" t="s">
        <v>11233</v>
      </c>
    </row>
    <row r="1345" spans="1:14" hidden="1">
      <c r="A1345" s="416" t="s">
        <v>11106</v>
      </c>
      <c r="B1345" s="76"/>
      <c r="C1345" s="496"/>
      <c r="D1345" s="39"/>
      <c r="E1345" s="496">
        <f>VLOOKUP(F1345,[13]abbr_btch2lot2!A:B,2,FALSE)</f>
        <v>1107</v>
      </c>
      <c r="F1345" s="39" t="s">
        <v>11234</v>
      </c>
      <c r="G1345" s="39" t="s">
        <v>2215</v>
      </c>
      <c r="H1345" s="76" t="s">
        <v>2202</v>
      </c>
      <c r="I1345" s="76">
        <v>2</v>
      </c>
      <c r="J1345" s="39"/>
      <c r="K1345" s="39" t="s">
        <v>2195</v>
      </c>
      <c r="L1345" s="76">
        <v>48</v>
      </c>
      <c r="M1345" s="416" t="s">
        <v>11107</v>
      </c>
      <c r="N1345" s="76" t="s">
        <v>11235</v>
      </c>
    </row>
    <row r="1346" spans="1:14" hidden="1">
      <c r="A1346" s="416" t="s">
        <v>11106</v>
      </c>
      <c r="B1346" s="76"/>
      <c r="C1346" s="496" t="s">
        <v>11236</v>
      </c>
      <c r="D1346" s="39" t="s">
        <v>11236</v>
      </c>
      <c r="E1346" s="496">
        <f>VLOOKUP(F1346,[13]abbr_btch2lot2!A:B,2,FALSE)</f>
        <v>1108</v>
      </c>
      <c r="F1346" s="39" t="s">
        <v>11237</v>
      </c>
      <c r="G1346" s="39" t="s">
        <v>2215</v>
      </c>
      <c r="H1346" s="76" t="s">
        <v>2202</v>
      </c>
      <c r="I1346" s="76">
        <v>8</v>
      </c>
      <c r="J1346" s="39"/>
      <c r="K1346" s="39" t="s">
        <v>2195</v>
      </c>
      <c r="L1346" s="76">
        <v>49</v>
      </c>
      <c r="M1346" s="416" t="s">
        <v>11107</v>
      </c>
      <c r="N1346" s="76" t="s">
        <v>11238</v>
      </c>
    </row>
    <row r="1347" spans="1:14" hidden="1">
      <c r="A1347" s="416" t="s">
        <v>11106</v>
      </c>
      <c r="B1347" s="76"/>
      <c r="C1347" s="496" t="s">
        <v>11239</v>
      </c>
      <c r="D1347" s="39" t="s">
        <v>11239</v>
      </c>
      <c r="E1347" s="496">
        <f>VLOOKUP(F1347,[13]abbr_btch2lot2!A:B,2,FALSE)</f>
        <v>1109</v>
      </c>
      <c r="F1347" s="39" t="s">
        <v>11240</v>
      </c>
      <c r="G1347" s="39" t="s">
        <v>2215</v>
      </c>
      <c r="H1347" s="76" t="s">
        <v>2202</v>
      </c>
      <c r="I1347" s="76">
        <v>2</v>
      </c>
      <c r="J1347" s="39"/>
      <c r="K1347" s="39" t="s">
        <v>2195</v>
      </c>
      <c r="L1347" s="76">
        <v>50</v>
      </c>
      <c r="M1347" s="416" t="s">
        <v>11107</v>
      </c>
      <c r="N1347" s="76" t="s">
        <v>11241</v>
      </c>
    </row>
    <row r="1348" spans="1:14" hidden="1">
      <c r="A1348" s="416" t="s">
        <v>11106</v>
      </c>
      <c r="B1348" s="76"/>
      <c r="C1348" s="496" t="s">
        <v>11242</v>
      </c>
      <c r="D1348" s="39" t="s">
        <v>11242</v>
      </c>
      <c r="E1348" s="496">
        <f>VLOOKUP(F1348,[13]abbr_btch2lot2!A:B,2,FALSE)</f>
        <v>1110</v>
      </c>
      <c r="F1348" s="39" t="s">
        <v>11243</v>
      </c>
      <c r="G1348" s="39" t="s">
        <v>2215</v>
      </c>
      <c r="H1348" s="76" t="s">
        <v>2202</v>
      </c>
      <c r="I1348" s="76">
        <v>1</v>
      </c>
      <c r="J1348" s="39"/>
      <c r="K1348" s="39" t="s">
        <v>2195</v>
      </c>
      <c r="L1348" s="76">
        <v>51</v>
      </c>
      <c r="M1348" s="416" t="s">
        <v>11107</v>
      </c>
      <c r="N1348" s="76" t="s">
        <v>11244</v>
      </c>
    </row>
    <row r="1349" spans="1:14" hidden="1">
      <c r="A1349" s="416" t="s">
        <v>11106</v>
      </c>
      <c r="B1349" s="76"/>
      <c r="C1349" s="496" t="s">
        <v>11245</v>
      </c>
      <c r="D1349" s="39" t="s">
        <v>11245</v>
      </c>
      <c r="E1349" s="496">
        <f>VLOOKUP(F1349,[13]abbr_btch2lot2!A:B,2,FALSE)</f>
        <v>1111</v>
      </c>
      <c r="F1349" s="39" t="s">
        <v>11246</v>
      </c>
      <c r="G1349" s="39" t="s">
        <v>2215</v>
      </c>
      <c r="H1349" s="76" t="s">
        <v>2202</v>
      </c>
      <c r="I1349" s="76">
        <v>1</v>
      </c>
      <c r="J1349" s="39"/>
      <c r="K1349" s="39" t="s">
        <v>2195</v>
      </c>
      <c r="L1349" s="76">
        <v>52</v>
      </c>
      <c r="M1349" s="416" t="s">
        <v>11107</v>
      </c>
      <c r="N1349" s="76" t="s">
        <v>11247</v>
      </c>
    </row>
    <row r="1350" spans="1:14" hidden="1">
      <c r="A1350" s="416" t="s">
        <v>11106</v>
      </c>
      <c r="B1350" s="76"/>
      <c r="C1350" s="496" t="s">
        <v>11248</v>
      </c>
      <c r="D1350" s="39" t="s">
        <v>11248</v>
      </c>
      <c r="E1350" s="496">
        <f>VLOOKUP(F1350,[13]abbr_btch2lot2!A:B,2,FALSE)</f>
        <v>1112</v>
      </c>
      <c r="F1350" s="39" t="s">
        <v>11249</v>
      </c>
      <c r="G1350" s="39" t="s">
        <v>2215</v>
      </c>
      <c r="H1350" s="76" t="s">
        <v>2202</v>
      </c>
      <c r="I1350" s="76">
        <v>4</v>
      </c>
      <c r="J1350" s="39"/>
      <c r="K1350" s="39" t="s">
        <v>2195</v>
      </c>
      <c r="L1350" s="76">
        <v>53</v>
      </c>
      <c r="M1350" s="416" t="s">
        <v>11107</v>
      </c>
      <c r="N1350" s="76" t="s">
        <v>11250</v>
      </c>
    </row>
    <row r="1351" spans="1:14" hidden="1">
      <c r="A1351" s="416" t="s">
        <v>11106</v>
      </c>
      <c r="B1351" s="76"/>
      <c r="C1351" s="496" t="s">
        <v>2014</v>
      </c>
      <c r="D1351" s="39"/>
      <c r="E1351" s="496" t="e">
        <f>VLOOKUP(F1351,[13]abbr_btch2lot2!A:B,2,FALSE)</f>
        <v>#N/A</v>
      </c>
      <c r="F1351" s="39"/>
      <c r="G1351" s="39" t="s">
        <v>2215</v>
      </c>
      <c r="H1351" s="76" t="s">
        <v>2202</v>
      </c>
      <c r="I1351" s="76">
        <v>1</v>
      </c>
      <c r="J1351" s="39"/>
      <c r="K1351" s="39" t="s">
        <v>2195</v>
      </c>
      <c r="L1351" s="76">
        <v>54</v>
      </c>
      <c r="M1351" s="416" t="s">
        <v>11107</v>
      </c>
      <c r="N1351" s="76" t="s">
        <v>11251</v>
      </c>
    </row>
    <row r="1352" spans="1:14" hidden="1">
      <c r="A1352" s="416" t="s">
        <v>11106</v>
      </c>
      <c r="B1352" s="76"/>
      <c r="C1352" s="496" t="s">
        <v>11252</v>
      </c>
      <c r="D1352" s="39" t="s">
        <v>11252</v>
      </c>
      <c r="E1352" s="496">
        <f>VLOOKUP(F1352,[13]abbr_btch2lot2!A:B,2,FALSE)</f>
        <v>1113</v>
      </c>
      <c r="F1352" s="39" t="s">
        <v>11253</v>
      </c>
      <c r="G1352" s="39" t="s">
        <v>2215</v>
      </c>
      <c r="H1352" s="76" t="s">
        <v>2202</v>
      </c>
      <c r="I1352" s="76">
        <v>1</v>
      </c>
      <c r="J1352" s="39"/>
      <c r="K1352" s="39" t="s">
        <v>2195</v>
      </c>
      <c r="L1352" s="76">
        <v>55</v>
      </c>
      <c r="M1352" s="416" t="s">
        <v>11107</v>
      </c>
      <c r="N1352" s="76" t="s">
        <v>11254</v>
      </c>
    </row>
    <row r="1353" spans="1:14" hidden="1">
      <c r="A1353" s="416" t="s">
        <v>11106</v>
      </c>
      <c r="B1353" s="76"/>
      <c r="C1353" s="496" t="s">
        <v>2014</v>
      </c>
      <c r="D1353" s="39"/>
      <c r="E1353" s="496" t="e">
        <f>VLOOKUP(F1353,[13]abbr_btch2lot2!A:B,2,FALSE)</f>
        <v>#N/A</v>
      </c>
      <c r="F1353" s="39"/>
      <c r="G1353" s="39" t="s">
        <v>2215</v>
      </c>
      <c r="H1353" s="76" t="s">
        <v>2202</v>
      </c>
      <c r="I1353" s="76">
        <v>1</v>
      </c>
      <c r="J1353" s="39"/>
      <c r="K1353" s="39" t="s">
        <v>2195</v>
      </c>
      <c r="L1353" s="76">
        <v>56</v>
      </c>
      <c r="M1353" s="416" t="s">
        <v>11107</v>
      </c>
      <c r="N1353" s="76" t="s">
        <v>11255</v>
      </c>
    </row>
    <row r="1354" spans="1:14" hidden="1">
      <c r="A1354" s="416" t="s">
        <v>11106</v>
      </c>
      <c r="B1354" s="76"/>
      <c r="C1354" s="496"/>
      <c r="D1354" s="39"/>
      <c r="E1354" s="496">
        <f>VLOOKUP(F1354,[13]abbr_btch2lot2!A:B,2,FALSE)</f>
        <v>1114</v>
      </c>
      <c r="F1354" s="39" t="s">
        <v>11256</v>
      </c>
      <c r="G1354" s="39" t="s">
        <v>2215</v>
      </c>
      <c r="H1354" s="76" t="s">
        <v>2202</v>
      </c>
      <c r="I1354" s="76">
        <v>1</v>
      </c>
      <c r="J1354" s="39"/>
      <c r="K1354" s="39" t="s">
        <v>2195</v>
      </c>
      <c r="L1354" s="76">
        <v>57</v>
      </c>
      <c r="M1354" s="416" t="s">
        <v>11107</v>
      </c>
      <c r="N1354" s="76" t="s">
        <v>11257</v>
      </c>
    </row>
    <row r="1355" spans="1:14" hidden="1">
      <c r="A1355" s="416" t="s">
        <v>11106</v>
      </c>
      <c r="B1355" s="76"/>
      <c r="C1355" s="496"/>
      <c r="D1355" s="39"/>
      <c r="E1355" s="496">
        <f>VLOOKUP(F1355,[13]abbr_btch2lot2!A:B,2,FALSE)</f>
        <v>1115</v>
      </c>
      <c r="F1355" s="39" t="s">
        <v>11258</v>
      </c>
      <c r="G1355" s="39" t="s">
        <v>2215</v>
      </c>
      <c r="H1355" s="76" t="s">
        <v>2202</v>
      </c>
      <c r="I1355" s="76">
        <v>2</v>
      </c>
      <c r="J1355" s="39"/>
      <c r="K1355" s="39" t="s">
        <v>2195</v>
      </c>
      <c r="L1355" s="76">
        <v>58</v>
      </c>
      <c r="M1355" s="416" t="s">
        <v>11107</v>
      </c>
      <c r="N1355" s="76" t="s">
        <v>11259</v>
      </c>
    </row>
    <row r="1356" spans="1:14" hidden="1">
      <c r="A1356" s="416" t="s">
        <v>11106</v>
      </c>
      <c r="B1356" s="76"/>
      <c r="C1356" s="496" t="s">
        <v>11260</v>
      </c>
      <c r="D1356" s="39" t="s">
        <v>11260</v>
      </c>
      <c r="E1356" s="496">
        <f>VLOOKUP(F1356,[13]abbr_btch2lot2!A:B,2,FALSE)</f>
        <v>1116</v>
      </c>
      <c r="F1356" s="39" t="s">
        <v>11261</v>
      </c>
      <c r="G1356" s="39" t="s">
        <v>2215</v>
      </c>
      <c r="H1356" s="76" t="s">
        <v>2228</v>
      </c>
      <c r="I1356" s="76">
        <v>2</v>
      </c>
      <c r="J1356" s="39"/>
      <c r="K1356" s="39" t="s">
        <v>2195</v>
      </c>
      <c r="L1356" s="76">
        <v>59</v>
      </c>
      <c r="M1356" s="416" t="s">
        <v>11107</v>
      </c>
      <c r="N1356" s="76" t="s">
        <v>11262</v>
      </c>
    </row>
    <row r="1357" spans="1:14" hidden="1">
      <c r="A1357" s="416" t="s">
        <v>11106</v>
      </c>
      <c r="B1357" s="76"/>
      <c r="C1357" s="496" t="s">
        <v>11263</v>
      </c>
      <c r="D1357" s="39" t="s">
        <v>11263</v>
      </c>
      <c r="E1357" s="496">
        <f>VLOOKUP(F1357,[13]abbr_btch2lot2!A:B,2,FALSE)</f>
        <v>1117</v>
      </c>
      <c r="F1357" s="39" t="s">
        <v>11264</v>
      </c>
      <c r="G1357" s="39" t="s">
        <v>2215</v>
      </c>
      <c r="H1357" s="76" t="s">
        <v>2202</v>
      </c>
      <c r="I1357" s="76">
        <v>1</v>
      </c>
      <c r="J1357" s="39"/>
      <c r="K1357" s="39" t="s">
        <v>2195</v>
      </c>
      <c r="L1357" s="76">
        <v>60</v>
      </c>
      <c r="M1357" s="416" t="s">
        <v>11107</v>
      </c>
      <c r="N1357" s="76" t="s">
        <v>11265</v>
      </c>
    </row>
    <row r="1358" spans="1:14" hidden="1">
      <c r="A1358" s="416" t="s">
        <v>11106</v>
      </c>
      <c r="B1358" s="76"/>
      <c r="C1358" s="496"/>
      <c r="D1358" s="39"/>
      <c r="E1358" s="496">
        <f>VLOOKUP(F1358,[13]abbr_btch2lot2!A:B,2,FALSE)</f>
        <v>1118</v>
      </c>
      <c r="F1358" s="39" t="s">
        <v>11266</v>
      </c>
      <c r="G1358" s="39" t="s">
        <v>2215</v>
      </c>
      <c r="H1358" s="76" t="s">
        <v>2202</v>
      </c>
      <c r="I1358" s="76">
        <v>1</v>
      </c>
      <c r="J1358" s="39"/>
      <c r="K1358" s="39" t="s">
        <v>2195</v>
      </c>
      <c r="L1358" s="76">
        <v>61</v>
      </c>
      <c r="M1358" s="416" t="s">
        <v>11107</v>
      </c>
      <c r="N1358" s="76" t="s">
        <v>11267</v>
      </c>
    </row>
    <row r="1359" spans="1:14" hidden="1">
      <c r="A1359" s="416" t="s">
        <v>11106</v>
      </c>
      <c r="B1359" s="76"/>
      <c r="C1359" s="496" t="s">
        <v>11268</v>
      </c>
      <c r="D1359" s="39" t="s">
        <v>11268</v>
      </c>
      <c r="E1359" s="496">
        <f>VLOOKUP(F1359,[13]abbr_btch2lot2!A:B,2,FALSE)</f>
        <v>1119</v>
      </c>
      <c r="F1359" s="39" t="s">
        <v>11269</v>
      </c>
      <c r="G1359" s="39" t="s">
        <v>2215</v>
      </c>
      <c r="H1359" s="76" t="s">
        <v>2202</v>
      </c>
      <c r="I1359" s="76">
        <v>25</v>
      </c>
      <c r="J1359" s="39"/>
      <c r="K1359" s="39" t="s">
        <v>2195</v>
      </c>
      <c r="L1359" s="76">
        <v>62</v>
      </c>
      <c r="M1359" s="416" t="s">
        <v>11107</v>
      </c>
      <c r="N1359" s="76" t="s">
        <v>11270</v>
      </c>
    </row>
    <row r="1360" spans="1:14" hidden="1">
      <c r="A1360" s="416" t="s">
        <v>11106</v>
      </c>
      <c r="B1360" s="76"/>
      <c r="C1360" s="496" t="s">
        <v>11271</v>
      </c>
      <c r="D1360" s="39" t="s">
        <v>11271</v>
      </c>
      <c r="E1360" s="496">
        <f>VLOOKUP(F1360,[13]abbr_btch2lot2!A:B,2,FALSE)</f>
        <v>1120</v>
      </c>
      <c r="F1360" s="39" t="s">
        <v>11272</v>
      </c>
      <c r="G1360" s="39" t="s">
        <v>2215</v>
      </c>
      <c r="H1360" s="76" t="s">
        <v>2194</v>
      </c>
      <c r="I1360" s="76">
        <v>10</v>
      </c>
      <c r="J1360" s="39"/>
      <c r="K1360" s="39" t="s">
        <v>2195</v>
      </c>
      <c r="L1360" s="76">
        <v>63</v>
      </c>
      <c r="M1360" s="416" t="s">
        <v>11107</v>
      </c>
      <c r="N1360" s="76" t="s">
        <v>11273</v>
      </c>
    </row>
    <row r="1361" spans="1:14" hidden="1">
      <c r="A1361" s="416" t="s">
        <v>11106</v>
      </c>
      <c r="B1361" s="76"/>
      <c r="C1361" s="496" t="s">
        <v>11274</v>
      </c>
      <c r="D1361" s="39" t="s">
        <v>11274</v>
      </c>
      <c r="E1361" s="496">
        <f>VLOOKUP(F1361,[13]abbr_btch2lot2!A:B,2,FALSE)</f>
        <v>1121</v>
      </c>
      <c r="F1361" s="39" t="s">
        <v>11275</v>
      </c>
      <c r="G1361" s="39" t="s">
        <v>2215</v>
      </c>
      <c r="H1361" s="76" t="s">
        <v>2202</v>
      </c>
      <c r="I1361" s="76">
        <v>25</v>
      </c>
      <c r="J1361" s="39"/>
      <c r="K1361" s="39" t="s">
        <v>2195</v>
      </c>
      <c r="L1361" s="76">
        <v>64</v>
      </c>
      <c r="M1361" s="416" t="s">
        <v>11107</v>
      </c>
      <c r="N1361" s="76" t="s">
        <v>11276</v>
      </c>
    </row>
    <row r="1362" spans="1:14" hidden="1">
      <c r="A1362" s="416" t="s">
        <v>11106</v>
      </c>
      <c r="B1362" s="76"/>
      <c r="C1362" s="496" t="s">
        <v>11277</v>
      </c>
      <c r="D1362" s="39" t="s">
        <v>11277</v>
      </c>
      <c r="E1362" s="496">
        <f>VLOOKUP(F1362,[13]abbr_btch2lot2!A:B,2,FALSE)</f>
        <v>1122</v>
      </c>
      <c r="F1362" s="39" t="s">
        <v>11278</v>
      </c>
      <c r="G1362" s="39" t="s">
        <v>2215</v>
      </c>
      <c r="H1362" s="76" t="s">
        <v>2194</v>
      </c>
      <c r="I1362" s="76">
        <v>10</v>
      </c>
      <c r="J1362" s="39"/>
      <c r="K1362" s="39" t="s">
        <v>2195</v>
      </c>
      <c r="L1362" s="76">
        <v>65</v>
      </c>
      <c r="M1362" s="416" t="s">
        <v>11107</v>
      </c>
      <c r="N1362" s="76" t="s">
        <v>11279</v>
      </c>
    </row>
    <row r="1363" spans="1:14" hidden="1">
      <c r="A1363" s="416" t="s">
        <v>11106</v>
      </c>
      <c r="B1363" s="76"/>
      <c r="C1363" s="496" t="s">
        <v>11280</v>
      </c>
      <c r="D1363" s="39" t="s">
        <v>11280</v>
      </c>
      <c r="E1363" s="496">
        <f>VLOOKUP(F1363,[13]abbr_btch2lot2!A:B,2,FALSE)</f>
        <v>1123</v>
      </c>
      <c r="F1363" s="39" t="s">
        <v>11281</v>
      </c>
      <c r="G1363" s="39" t="s">
        <v>2215</v>
      </c>
      <c r="H1363" s="76" t="s">
        <v>2202</v>
      </c>
      <c r="I1363" s="76">
        <v>1</v>
      </c>
      <c r="J1363" s="39"/>
      <c r="K1363" s="39" t="s">
        <v>2195</v>
      </c>
      <c r="L1363" s="76">
        <v>66</v>
      </c>
      <c r="M1363" s="416" t="s">
        <v>11107</v>
      </c>
      <c r="N1363" s="76" t="s">
        <v>11282</v>
      </c>
    </row>
    <row r="1364" spans="1:14" hidden="1">
      <c r="A1364" s="416" t="s">
        <v>11106</v>
      </c>
      <c r="B1364" s="76"/>
      <c r="C1364" s="496" t="s">
        <v>11283</v>
      </c>
      <c r="D1364" s="39" t="s">
        <v>11283</v>
      </c>
      <c r="E1364" s="496">
        <f>VLOOKUP(F1364,[13]abbr_btch2lot2!A:B,2,FALSE)</f>
        <v>1124</v>
      </c>
      <c r="F1364" s="521" t="s">
        <v>11284</v>
      </c>
      <c r="G1364" s="39" t="s">
        <v>2215</v>
      </c>
      <c r="H1364" s="76" t="s">
        <v>2202</v>
      </c>
      <c r="I1364" s="76">
        <v>16</v>
      </c>
      <c r="J1364" s="39"/>
      <c r="K1364" s="39" t="s">
        <v>2195</v>
      </c>
      <c r="L1364" s="76">
        <v>67</v>
      </c>
      <c r="M1364" s="416" t="s">
        <v>11107</v>
      </c>
      <c r="N1364" s="76" t="s">
        <v>11285</v>
      </c>
    </row>
    <row r="1365" spans="1:14" hidden="1">
      <c r="A1365" s="416" t="s">
        <v>11106</v>
      </c>
      <c r="B1365" s="76"/>
      <c r="C1365" s="496" t="s">
        <v>11286</v>
      </c>
      <c r="D1365" s="39" t="s">
        <v>11286</v>
      </c>
      <c r="E1365" s="496">
        <f>VLOOKUP(F1365,[13]abbr_btch2lot2!A:B,2,FALSE)</f>
        <v>1125</v>
      </c>
      <c r="F1365" s="521" t="s">
        <v>11287</v>
      </c>
      <c r="G1365" s="39" t="s">
        <v>2215</v>
      </c>
      <c r="H1365" s="76" t="s">
        <v>2202</v>
      </c>
      <c r="I1365" s="76">
        <v>16</v>
      </c>
      <c r="J1365" s="39"/>
      <c r="K1365" s="39" t="s">
        <v>2195</v>
      </c>
      <c r="L1365" s="76">
        <v>68</v>
      </c>
      <c r="M1365" s="416" t="s">
        <v>11107</v>
      </c>
      <c r="N1365" s="76" t="s">
        <v>11288</v>
      </c>
    </row>
    <row r="1366" spans="1:14" hidden="1">
      <c r="A1366" s="416" t="s">
        <v>11106</v>
      </c>
      <c r="B1366" s="76"/>
      <c r="C1366" s="496" t="s">
        <v>11289</v>
      </c>
      <c r="D1366" s="39" t="s">
        <v>11289</v>
      </c>
      <c r="E1366" s="496">
        <f>VLOOKUP(F1366,[13]abbr_btch2lot2!A:B,2,FALSE)</f>
        <v>1126</v>
      </c>
      <c r="F1366" s="521" t="s">
        <v>11290</v>
      </c>
      <c r="G1366" s="39" t="s">
        <v>2215</v>
      </c>
      <c r="H1366" s="76" t="s">
        <v>2202</v>
      </c>
      <c r="I1366" s="76">
        <v>16</v>
      </c>
      <c r="J1366" s="39"/>
      <c r="K1366" s="39" t="s">
        <v>2195</v>
      </c>
      <c r="L1366" s="76">
        <v>69</v>
      </c>
      <c r="M1366" s="416" t="s">
        <v>11107</v>
      </c>
      <c r="N1366" s="76" t="s">
        <v>11291</v>
      </c>
    </row>
    <row r="1367" spans="1:14" hidden="1">
      <c r="A1367" s="416" t="s">
        <v>11106</v>
      </c>
      <c r="B1367" s="76"/>
      <c r="C1367" s="496"/>
      <c r="D1367" s="39"/>
      <c r="E1367" s="496">
        <f>VLOOKUP(F1367,[13]abbr_btch2lot2!A:B,2,FALSE)</f>
        <v>1127</v>
      </c>
      <c r="F1367" s="39" t="s">
        <v>11292</v>
      </c>
      <c r="G1367" s="39" t="s">
        <v>2215</v>
      </c>
      <c r="H1367" s="76" t="s">
        <v>2202</v>
      </c>
      <c r="I1367" s="76">
        <v>6</v>
      </c>
      <c r="J1367" s="39"/>
      <c r="K1367" s="39" t="s">
        <v>2195</v>
      </c>
      <c r="L1367" s="76">
        <v>70</v>
      </c>
      <c r="M1367" s="416" t="s">
        <v>11107</v>
      </c>
      <c r="N1367" s="76" t="s">
        <v>11293</v>
      </c>
    </row>
    <row r="1368" spans="1:14" hidden="1">
      <c r="A1368" s="416" t="s">
        <v>11106</v>
      </c>
      <c r="B1368" s="39"/>
      <c r="C1368" s="496"/>
      <c r="D1368" s="39"/>
      <c r="E1368" s="496">
        <f>VLOOKUP(F1368,[13]abbr_btch2lot2!A:B,2,FALSE)</f>
        <v>1128</v>
      </c>
      <c r="F1368" s="39" t="s">
        <v>11294</v>
      </c>
      <c r="G1368" s="39" t="s">
        <v>2215</v>
      </c>
      <c r="H1368" s="76" t="s">
        <v>2202</v>
      </c>
      <c r="I1368" s="76">
        <v>10</v>
      </c>
      <c r="J1368" s="39"/>
      <c r="K1368" s="39" t="s">
        <v>2195</v>
      </c>
      <c r="L1368" s="76">
        <v>71</v>
      </c>
      <c r="M1368" s="416" t="s">
        <v>11107</v>
      </c>
      <c r="N1368" s="39" t="s">
        <v>11295</v>
      </c>
    </row>
    <row r="1369" spans="1:14" hidden="1">
      <c r="A1369" s="416" t="s">
        <v>11106</v>
      </c>
      <c r="B1369" s="39"/>
      <c r="C1369" s="496" t="s">
        <v>11296</v>
      </c>
      <c r="D1369" s="39" t="s">
        <v>11296</v>
      </c>
      <c r="E1369" s="496">
        <f>VLOOKUP(F1369,[13]abbr_btch2lot2!A:B,2,FALSE)</f>
        <v>1129</v>
      </c>
      <c r="F1369" s="39" t="s">
        <v>11297</v>
      </c>
      <c r="G1369" s="39" t="s">
        <v>2215</v>
      </c>
      <c r="H1369" s="76" t="s">
        <v>2194</v>
      </c>
      <c r="I1369" s="76">
        <v>10</v>
      </c>
      <c r="J1369" s="39"/>
      <c r="K1369" s="39" t="s">
        <v>2195</v>
      </c>
      <c r="L1369" s="76">
        <v>72</v>
      </c>
      <c r="M1369" s="416" t="s">
        <v>11107</v>
      </c>
      <c r="N1369" s="39" t="s">
        <v>11298</v>
      </c>
    </row>
    <row r="1370" spans="1:14" hidden="1">
      <c r="A1370" s="416" t="s">
        <v>11106</v>
      </c>
      <c r="B1370" s="39"/>
      <c r="C1370" s="496" t="s">
        <v>11299</v>
      </c>
      <c r="D1370" s="39" t="s">
        <v>11299</v>
      </c>
      <c r="E1370" s="496">
        <f>VLOOKUP(F1370,[13]abbr_btch2lot2!A:B,2,FALSE)</f>
        <v>1130</v>
      </c>
      <c r="F1370" s="39" t="s">
        <v>11300</v>
      </c>
      <c r="G1370" s="39" t="s">
        <v>2215</v>
      </c>
      <c r="H1370" s="76" t="s">
        <v>2194</v>
      </c>
      <c r="I1370" s="76">
        <v>10</v>
      </c>
      <c r="J1370" s="39"/>
      <c r="K1370" s="39" t="s">
        <v>2195</v>
      </c>
      <c r="L1370" s="76">
        <v>73</v>
      </c>
      <c r="M1370" s="416" t="s">
        <v>11107</v>
      </c>
      <c r="N1370" s="39" t="s">
        <v>11301</v>
      </c>
    </row>
    <row r="1371" spans="1:14" hidden="1">
      <c r="A1371" s="416" t="s">
        <v>11106</v>
      </c>
      <c r="B1371" s="39"/>
      <c r="C1371" s="496" t="s">
        <v>11302</v>
      </c>
      <c r="D1371" s="39" t="s">
        <v>11302</v>
      </c>
      <c r="E1371" s="496">
        <f>VLOOKUP(F1371,[13]abbr_btch2lot2!A:B,2,FALSE)</f>
        <v>1131</v>
      </c>
      <c r="F1371" s="39" t="s">
        <v>11303</v>
      </c>
      <c r="G1371" s="39" t="s">
        <v>2215</v>
      </c>
      <c r="H1371" s="76" t="s">
        <v>2202</v>
      </c>
      <c r="I1371" s="76">
        <v>1</v>
      </c>
      <c r="J1371" s="39"/>
      <c r="K1371" s="39" t="s">
        <v>2195</v>
      </c>
      <c r="L1371" s="76">
        <v>74</v>
      </c>
      <c r="M1371" s="416" t="s">
        <v>11107</v>
      </c>
      <c r="N1371" s="39" t="s">
        <v>11304</v>
      </c>
    </row>
    <row r="1372" spans="1:14" hidden="1">
      <c r="A1372" s="416" t="s">
        <v>11106</v>
      </c>
      <c r="B1372" s="39"/>
      <c r="C1372" s="496" t="s">
        <v>11305</v>
      </c>
      <c r="D1372" s="39" t="s">
        <v>11305</v>
      </c>
      <c r="E1372" s="496">
        <f>VLOOKUP(F1372,[13]abbr_btch2lot2!A:B,2,FALSE)</f>
        <v>1132</v>
      </c>
      <c r="F1372" s="39" t="s">
        <v>11306</v>
      </c>
      <c r="G1372" s="39" t="s">
        <v>2215</v>
      </c>
      <c r="H1372" s="76" t="s">
        <v>2202</v>
      </c>
      <c r="I1372" s="76">
        <v>16</v>
      </c>
      <c r="J1372" s="39"/>
      <c r="K1372" s="39" t="s">
        <v>2195</v>
      </c>
      <c r="L1372" s="76">
        <v>75</v>
      </c>
      <c r="M1372" s="416" t="s">
        <v>11107</v>
      </c>
      <c r="N1372" s="39" t="s">
        <v>11307</v>
      </c>
    </row>
    <row r="1373" spans="1:14" hidden="1">
      <c r="A1373" s="416" t="s">
        <v>11106</v>
      </c>
      <c r="B1373" s="39"/>
      <c r="C1373" s="496" t="s">
        <v>11308</v>
      </c>
      <c r="D1373" s="39" t="s">
        <v>11308</v>
      </c>
      <c r="E1373" s="496">
        <f>VLOOKUP(F1373,[13]abbr_btch2lot2!A:B,2,FALSE)</f>
        <v>1133</v>
      </c>
      <c r="F1373" s="39" t="s">
        <v>11309</v>
      </c>
      <c r="G1373" s="39" t="s">
        <v>2215</v>
      </c>
      <c r="H1373" s="76" t="s">
        <v>2202</v>
      </c>
      <c r="I1373" s="76">
        <v>16</v>
      </c>
      <c r="J1373" s="39"/>
      <c r="K1373" s="39" t="s">
        <v>2195</v>
      </c>
      <c r="L1373" s="76">
        <v>76</v>
      </c>
      <c r="M1373" s="416" t="s">
        <v>11107</v>
      </c>
      <c r="N1373" s="39" t="s">
        <v>11310</v>
      </c>
    </row>
    <row r="1374" spans="1:14" hidden="1">
      <c r="A1374" s="416" t="s">
        <v>11106</v>
      </c>
      <c r="B1374" s="39"/>
      <c r="C1374" s="496" t="s">
        <v>11311</v>
      </c>
      <c r="D1374" s="39" t="s">
        <v>11311</v>
      </c>
      <c r="E1374" s="496">
        <f>VLOOKUP(F1374,[13]abbr_btch2lot2!A:B,2,FALSE)</f>
        <v>1134</v>
      </c>
      <c r="F1374" s="39" t="s">
        <v>11312</v>
      </c>
      <c r="G1374" s="39" t="s">
        <v>2215</v>
      </c>
      <c r="H1374" s="76" t="s">
        <v>2202</v>
      </c>
      <c r="I1374" s="76">
        <v>16</v>
      </c>
      <c r="J1374" s="39"/>
      <c r="K1374" s="39" t="s">
        <v>2195</v>
      </c>
      <c r="L1374" s="76">
        <v>77</v>
      </c>
      <c r="M1374" s="416" t="s">
        <v>11107</v>
      </c>
      <c r="N1374" s="39" t="s">
        <v>11313</v>
      </c>
    </row>
    <row r="1375" spans="1:14" hidden="1">
      <c r="A1375" s="416" t="s">
        <v>11106</v>
      </c>
      <c r="B1375" s="39"/>
      <c r="C1375" s="496"/>
      <c r="D1375" s="39"/>
      <c r="E1375" s="496">
        <f>VLOOKUP(F1375,[13]abbr_btch2lot2!A:B,2,FALSE)</f>
        <v>1135</v>
      </c>
      <c r="F1375" s="39" t="s">
        <v>11314</v>
      </c>
      <c r="G1375" s="39" t="s">
        <v>2215</v>
      </c>
      <c r="H1375" s="76" t="s">
        <v>2202</v>
      </c>
      <c r="I1375" s="76">
        <v>6</v>
      </c>
      <c r="J1375" s="39"/>
      <c r="K1375" s="39" t="s">
        <v>2195</v>
      </c>
      <c r="L1375" s="76">
        <v>78</v>
      </c>
      <c r="M1375" s="416" t="s">
        <v>11107</v>
      </c>
      <c r="N1375" s="39" t="s">
        <v>11315</v>
      </c>
    </row>
    <row r="1376" spans="1:14" hidden="1">
      <c r="A1376" s="416" t="s">
        <v>11106</v>
      </c>
      <c r="B1376" s="39"/>
      <c r="C1376" s="496"/>
      <c r="D1376" s="39"/>
      <c r="E1376" s="496">
        <f>VLOOKUP(F1376,[13]abbr_btch2lot2!A:B,2,FALSE)</f>
        <v>1136</v>
      </c>
      <c r="F1376" s="39" t="s">
        <v>11316</v>
      </c>
      <c r="G1376" s="39" t="s">
        <v>2215</v>
      </c>
      <c r="H1376" s="76" t="s">
        <v>2202</v>
      </c>
      <c r="I1376" s="76">
        <v>10</v>
      </c>
      <c r="J1376" s="39"/>
      <c r="K1376" s="39" t="s">
        <v>2195</v>
      </c>
      <c r="L1376" s="76">
        <v>79</v>
      </c>
      <c r="M1376" s="416" t="s">
        <v>11107</v>
      </c>
      <c r="N1376" s="39" t="s">
        <v>11317</v>
      </c>
    </row>
    <row r="1377" spans="1:14" hidden="1">
      <c r="A1377" s="416" t="s">
        <v>11106</v>
      </c>
      <c r="B1377" s="39"/>
      <c r="C1377" s="496" t="s">
        <v>11318</v>
      </c>
      <c r="D1377" s="39" t="s">
        <v>11318</v>
      </c>
      <c r="E1377" s="496">
        <f>VLOOKUP(F1377,[13]abbr_btch2lot2!A:B,2,FALSE)</f>
        <v>1137</v>
      </c>
      <c r="F1377" s="39" t="s">
        <v>11319</v>
      </c>
      <c r="G1377" s="39" t="s">
        <v>2215</v>
      </c>
      <c r="H1377" s="76" t="s">
        <v>2194</v>
      </c>
      <c r="I1377" s="76">
        <v>10</v>
      </c>
      <c r="J1377" s="39"/>
      <c r="K1377" s="39" t="s">
        <v>2195</v>
      </c>
      <c r="L1377" s="76">
        <v>80</v>
      </c>
      <c r="M1377" s="416" t="s">
        <v>11107</v>
      </c>
      <c r="N1377" s="39" t="s">
        <v>11320</v>
      </c>
    </row>
    <row r="1378" spans="1:14" hidden="1">
      <c r="A1378" s="416" t="s">
        <v>11106</v>
      </c>
      <c r="B1378" s="39"/>
      <c r="C1378" s="496" t="s">
        <v>11321</v>
      </c>
      <c r="D1378" s="39" t="s">
        <v>11321</v>
      </c>
      <c r="E1378" s="496">
        <f>VLOOKUP(F1378,[13]abbr_btch2lot2!A:B,2,FALSE)</f>
        <v>1138</v>
      </c>
      <c r="F1378" s="39" t="s">
        <v>11322</v>
      </c>
      <c r="G1378" s="39" t="s">
        <v>2215</v>
      </c>
      <c r="H1378" s="76" t="s">
        <v>2202</v>
      </c>
      <c r="I1378" s="76">
        <v>1</v>
      </c>
      <c r="J1378" s="39"/>
      <c r="K1378" s="39" t="s">
        <v>2195</v>
      </c>
      <c r="L1378" s="76">
        <v>81</v>
      </c>
      <c r="M1378" s="416" t="s">
        <v>11107</v>
      </c>
      <c r="N1378" s="39" t="s">
        <v>11323</v>
      </c>
    </row>
    <row r="1379" spans="1:14" hidden="1">
      <c r="A1379" s="416" t="s">
        <v>11106</v>
      </c>
      <c r="B1379" s="39"/>
      <c r="C1379" s="496" t="s">
        <v>11324</v>
      </c>
      <c r="D1379" s="39" t="s">
        <v>11324</v>
      </c>
      <c r="E1379" s="496">
        <f>VLOOKUP(F1379,[13]abbr_btch2lot2!A:B,2,FALSE)</f>
        <v>1139</v>
      </c>
      <c r="F1379" s="39" t="s">
        <v>11325</v>
      </c>
      <c r="G1379" s="39" t="s">
        <v>2215</v>
      </c>
      <c r="H1379" s="76" t="s">
        <v>2202</v>
      </c>
      <c r="I1379" s="76">
        <v>16</v>
      </c>
      <c r="J1379" s="39"/>
      <c r="K1379" s="39" t="s">
        <v>2195</v>
      </c>
      <c r="L1379" s="76">
        <v>82</v>
      </c>
      <c r="M1379" s="416" t="s">
        <v>11107</v>
      </c>
      <c r="N1379" s="39" t="s">
        <v>11326</v>
      </c>
    </row>
    <row r="1380" spans="1:14" hidden="1">
      <c r="A1380" s="416" t="s">
        <v>11106</v>
      </c>
      <c r="B1380" s="39"/>
      <c r="C1380" s="496" t="s">
        <v>11327</v>
      </c>
      <c r="D1380" s="39" t="s">
        <v>11327</v>
      </c>
      <c r="E1380" s="496">
        <f>VLOOKUP(F1380,[13]abbr_btch2lot2!A:B,2,FALSE)</f>
        <v>1140</v>
      </c>
      <c r="F1380" s="39" t="s">
        <v>11328</v>
      </c>
      <c r="G1380" s="39" t="s">
        <v>2215</v>
      </c>
      <c r="H1380" s="76" t="s">
        <v>2202</v>
      </c>
      <c r="I1380" s="76">
        <v>16</v>
      </c>
      <c r="J1380" s="39"/>
      <c r="K1380" s="39" t="s">
        <v>2195</v>
      </c>
      <c r="L1380" s="76">
        <v>83</v>
      </c>
      <c r="M1380" s="416" t="s">
        <v>11107</v>
      </c>
      <c r="N1380" s="39" t="s">
        <v>11329</v>
      </c>
    </row>
    <row r="1381" spans="1:14" hidden="1">
      <c r="A1381" s="416" t="s">
        <v>11106</v>
      </c>
      <c r="B1381" s="39"/>
      <c r="C1381" s="496" t="s">
        <v>11330</v>
      </c>
      <c r="D1381" s="39" t="s">
        <v>11330</v>
      </c>
      <c r="E1381" s="496">
        <f>VLOOKUP(F1381,[13]abbr_btch2lot2!A:B,2,FALSE)</f>
        <v>1141</v>
      </c>
      <c r="F1381" s="39" t="s">
        <v>11331</v>
      </c>
      <c r="G1381" s="39" t="s">
        <v>2215</v>
      </c>
      <c r="H1381" s="76" t="s">
        <v>2202</v>
      </c>
      <c r="I1381" s="76">
        <v>16</v>
      </c>
      <c r="J1381" s="39"/>
      <c r="K1381" s="39" t="s">
        <v>2195</v>
      </c>
      <c r="L1381" s="76">
        <v>84</v>
      </c>
      <c r="M1381" s="416" t="s">
        <v>11107</v>
      </c>
      <c r="N1381" s="39" t="s">
        <v>11332</v>
      </c>
    </row>
    <row r="1382" spans="1:14" hidden="1">
      <c r="A1382" s="416" t="s">
        <v>11106</v>
      </c>
      <c r="B1382" s="39"/>
      <c r="C1382" s="496"/>
      <c r="D1382" s="39"/>
      <c r="E1382" s="496">
        <f>VLOOKUP(F1382,[13]abbr_btch2lot2!A:B,2,FALSE)</f>
        <v>1142</v>
      </c>
      <c r="F1382" s="39" t="s">
        <v>11333</v>
      </c>
      <c r="G1382" s="39" t="s">
        <v>2215</v>
      </c>
      <c r="H1382" s="76" t="s">
        <v>2202</v>
      </c>
      <c r="I1382" s="76">
        <v>6</v>
      </c>
      <c r="J1382" s="39"/>
      <c r="K1382" s="39" t="s">
        <v>2195</v>
      </c>
      <c r="L1382" s="76">
        <v>85</v>
      </c>
      <c r="M1382" s="416" t="s">
        <v>11107</v>
      </c>
      <c r="N1382" s="39" t="s">
        <v>11334</v>
      </c>
    </row>
    <row r="1383" spans="1:14" hidden="1">
      <c r="A1383" s="416" t="s">
        <v>11106</v>
      </c>
      <c r="B1383" s="39"/>
      <c r="C1383" s="496"/>
      <c r="D1383" s="39"/>
      <c r="E1383" s="496">
        <f>VLOOKUP(F1383,[13]abbr_btch2lot2!A:B,2,FALSE)</f>
        <v>1143</v>
      </c>
      <c r="F1383" s="39" t="s">
        <v>11335</v>
      </c>
      <c r="G1383" s="39" t="s">
        <v>2215</v>
      </c>
      <c r="H1383" s="76" t="s">
        <v>2202</v>
      </c>
      <c r="I1383" s="76">
        <v>10</v>
      </c>
      <c r="J1383" s="39"/>
      <c r="K1383" s="39" t="s">
        <v>2195</v>
      </c>
      <c r="L1383" s="76">
        <v>86</v>
      </c>
      <c r="M1383" s="416" t="s">
        <v>11107</v>
      </c>
      <c r="N1383" s="39" t="s">
        <v>11336</v>
      </c>
    </row>
    <row r="1384" spans="1:14" hidden="1">
      <c r="A1384" s="416" t="s">
        <v>11106</v>
      </c>
      <c r="B1384" s="39"/>
      <c r="C1384" s="496" t="s">
        <v>11337</v>
      </c>
      <c r="D1384" s="39" t="s">
        <v>11337</v>
      </c>
      <c r="E1384" s="496">
        <f>VLOOKUP(F1384,[13]abbr_btch2lot2!A:B,2,FALSE)</f>
        <v>1144</v>
      </c>
      <c r="F1384" s="39" t="s">
        <v>11338</v>
      </c>
      <c r="G1384" s="39" t="s">
        <v>2215</v>
      </c>
      <c r="H1384" s="76" t="s">
        <v>2194</v>
      </c>
      <c r="I1384" s="76">
        <v>10</v>
      </c>
      <c r="J1384" s="39"/>
      <c r="K1384" s="39" t="s">
        <v>2195</v>
      </c>
      <c r="L1384" s="76">
        <v>87</v>
      </c>
      <c r="M1384" s="416" t="s">
        <v>11107</v>
      </c>
      <c r="N1384" s="39" t="s">
        <v>11339</v>
      </c>
    </row>
    <row r="1385" spans="1:14" hidden="1">
      <c r="A1385" s="416" t="s">
        <v>11106</v>
      </c>
      <c r="B1385" s="39"/>
      <c r="C1385" s="496" t="s">
        <v>11340</v>
      </c>
      <c r="D1385" s="39" t="s">
        <v>11340</v>
      </c>
      <c r="E1385" s="496">
        <f>VLOOKUP(F1385,[13]abbr_btch2lot2!A:B,2,FALSE)</f>
        <v>1145</v>
      </c>
      <c r="F1385" s="39" t="s">
        <v>11341</v>
      </c>
      <c r="G1385" s="39" t="s">
        <v>2215</v>
      </c>
      <c r="H1385" s="76" t="s">
        <v>2202</v>
      </c>
      <c r="I1385" s="76">
        <v>1</v>
      </c>
      <c r="J1385" s="39"/>
      <c r="K1385" s="39" t="s">
        <v>2195</v>
      </c>
      <c r="L1385" s="76">
        <v>88</v>
      </c>
      <c r="M1385" s="416" t="s">
        <v>11107</v>
      </c>
      <c r="N1385" s="39" t="s">
        <v>11342</v>
      </c>
    </row>
    <row r="1386" spans="1:14" hidden="1">
      <c r="A1386" s="416" t="s">
        <v>11106</v>
      </c>
      <c r="B1386" s="39"/>
      <c r="C1386" s="496" t="s">
        <v>11343</v>
      </c>
      <c r="D1386" s="39" t="s">
        <v>11343</v>
      </c>
      <c r="E1386" s="496">
        <f>VLOOKUP(F1386,[13]abbr_btch2lot2!A:B,2,FALSE)</f>
        <v>1146</v>
      </c>
      <c r="F1386" s="39" t="s">
        <v>11344</v>
      </c>
      <c r="G1386" s="39" t="s">
        <v>2215</v>
      </c>
      <c r="H1386" s="76" t="s">
        <v>2202</v>
      </c>
      <c r="I1386" s="76">
        <v>16</v>
      </c>
      <c r="J1386" s="39"/>
      <c r="K1386" s="39" t="s">
        <v>2195</v>
      </c>
      <c r="L1386" s="76">
        <v>89</v>
      </c>
      <c r="M1386" s="416" t="s">
        <v>11107</v>
      </c>
      <c r="N1386" s="39" t="s">
        <v>11345</v>
      </c>
    </row>
    <row r="1387" spans="1:14" hidden="1">
      <c r="A1387" s="416" t="s">
        <v>11106</v>
      </c>
      <c r="B1387" s="39"/>
      <c r="C1387" s="496" t="s">
        <v>11346</v>
      </c>
      <c r="D1387" s="39" t="s">
        <v>11346</v>
      </c>
      <c r="E1387" s="496">
        <f>VLOOKUP(F1387,[13]abbr_btch2lot2!A:B,2,FALSE)</f>
        <v>1147</v>
      </c>
      <c r="F1387" s="39" t="s">
        <v>11347</v>
      </c>
      <c r="G1387" s="39" t="s">
        <v>2215</v>
      </c>
      <c r="H1387" s="76" t="s">
        <v>2202</v>
      </c>
      <c r="I1387" s="76">
        <v>16</v>
      </c>
      <c r="J1387" s="39"/>
      <c r="K1387" s="39" t="s">
        <v>2195</v>
      </c>
      <c r="L1387" s="76">
        <v>90</v>
      </c>
      <c r="M1387" s="416" t="s">
        <v>11107</v>
      </c>
      <c r="N1387" s="39" t="s">
        <v>11348</v>
      </c>
    </row>
    <row r="1388" spans="1:14" hidden="1">
      <c r="A1388" s="416" t="s">
        <v>11106</v>
      </c>
      <c r="B1388" s="39"/>
      <c r="C1388" s="496" t="s">
        <v>11349</v>
      </c>
      <c r="D1388" s="39" t="s">
        <v>11349</v>
      </c>
      <c r="E1388" s="496">
        <f>VLOOKUP(F1388,[13]abbr_btch2lot2!A:B,2,FALSE)</f>
        <v>1148</v>
      </c>
      <c r="F1388" s="39" t="s">
        <v>11350</v>
      </c>
      <c r="G1388" s="39" t="s">
        <v>2215</v>
      </c>
      <c r="H1388" s="76" t="s">
        <v>2202</v>
      </c>
      <c r="I1388" s="76">
        <v>16</v>
      </c>
      <c r="J1388" s="39"/>
      <c r="K1388" s="39" t="s">
        <v>2195</v>
      </c>
      <c r="L1388" s="76">
        <v>91</v>
      </c>
      <c r="M1388" s="416" t="s">
        <v>11107</v>
      </c>
      <c r="N1388" s="39" t="s">
        <v>11351</v>
      </c>
    </row>
    <row r="1389" spans="1:14" hidden="1">
      <c r="A1389" s="416" t="s">
        <v>11106</v>
      </c>
      <c r="B1389" s="39"/>
      <c r="C1389" s="496"/>
      <c r="D1389" s="39"/>
      <c r="E1389" s="496">
        <f>VLOOKUP(F1389,[13]abbr_btch2lot2!A:B,2,FALSE)</f>
        <v>1149</v>
      </c>
      <c r="F1389" s="39" t="s">
        <v>11352</v>
      </c>
      <c r="G1389" s="39" t="s">
        <v>2215</v>
      </c>
      <c r="H1389" s="76" t="s">
        <v>2202</v>
      </c>
      <c r="I1389" s="76">
        <v>6</v>
      </c>
      <c r="J1389" s="39"/>
      <c r="K1389" s="39" t="s">
        <v>2195</v>
      </c>
      <c r="L1389" s="76">
        <v>92</v>
      </c>
      <c r="M1389" s="416" t="s">
        <v>11107</v>
      </c>
      <c r="N1389" s="39" t="s">
        <v>11353</v>
      </c>
    </row>
    <row r="1390" spans="1:14" hidden="1">
      <c r="A1390" s="416" t="s">
        <v>11106</v>
      </c>
      <c r="B1390" s="39"/>
      <c r="C1390" s="496"/>
      <c r="D1390" s="39"/>
      <c r="E1390" s="496">
        <f>VLOOKUP(F1390,[13]abbr_btch2lot2!A:B,2,FALSE)</f>
        <v>1150</v>
      </c>
      <c r="F1390" s="39" t="s">
        <v>11354</v>
      </c>
      <c r="G1390" s="39" t="s">
        <v>2215</v>
      </c>
      <c r="H1390" s="76" t="s">
        <v>2202</v>
      </c>
      <c r="I1390" s="76">
        <v>10</v>
      </c>
      <c r="J1390" s="39"/>
      <c r="K1390" s="39" t="s">
        <v>2195</v>
      </c>
      <c r="L1390" s="76">
        <v>93</v>
      </c>
      <c r="M1390" s="416" t="s">
        <v>11107</v>
      </c>
      <c r="N1390" s="39" t="s">
        <v>11355</v>
      </c>
    </row>
    <row r="1391" spans="1:14" hidden="1">
      <c r="A1391" s="416" t="s">
        <v>11106</v>
      </c>
      <c r="B1391" s="39"/>
      <c r="C1391" s="496" t="s">
        <v>11356</v>
      </c>
      <c r="D1391" s="39" t="s">
        <v>11356</v>
      </c>
      <c r="E1391" s="496">
        <f>VLOOKUP(F1391,[13]abbr_btch2lot2!A:B,2,FALSE)</f>
        <v>1151</v>
      </c>
      <c r="F1391" s="39" t="s">
        <v>11357</v>
      </c>
      <c r="G1391" s="39" t="s">
        <v>2215</v>
      </c>
      <c r="H1391" s="76" t="s">
        <v>2194</v>
      </c>
      <c r="I1391" s="76">
        <v>10</v>
      </c>
      <c r="J1391" s="39"/>
      <c r="K1391" s="39" t="s">
        <v>2195</v>
      </c>
      <c r="L1391" s="76">
        <v>94</v>
      </c>
      <c r="M1391" s="416" t="s">
        <v>11107</v>
      </c>
      <c r="N1391" s="39" t="s">
        <v>11358</v>
      </c>
    </row>
    <row r="1392" spans="1:14" hidden="1">
      <c r="A1392" s="416" t="s">
        <v>11106</v>
      </c>
      <c r="B1392" s="39"/>
      <c r="C1392" s="496" t="s">
        <v>11359</v>
      </c>
      <c r="D1392" s="39" t="s">
        <v>11359</v>
      </c>
      <c r="E1392" s="496">
        <f>VLOOKUP(F1392,[13]abbr_btch2lot2!A:B,2,FALSE)</f>
        <v>1152</v>
      </c>
      <c r="F1392" s="39" t="s">
        <v>11360</v>
      </c>
      <c r="G1392" s="39" t="s">
        <v>2215</v>
      </c>
      <c r="H1392" s="76" t="s">
        <v>2202</v>
      </c>
      <c r="I1392" s="76">
        <v>1</v>
      </c>
      <c r="J1392" s="39"/>
      <c r="K1392" s="39" t="s">
        <v>2195</v>
      </c>
      <c r="L1392" s="76">
        <v>95</v>
      </c>
      <c r="M1392" s="416" t="s">
        <v>11107</v>
      </c>
      <c r="N1392" s="39" t="s">
        <v>11361</v>
      </c>
    </row>
    <row r="1393" spans="1:14" hidden="1">
      <c r="A1393" s="416" t="s">
        <v>11106</v>
      </c>
      <c r="B1393" s="39"/>
      <c r="C1393" s="496" t="s">
        <v>11362</v>
      </c>
      <c r="D1393" s="39" t="s">
        <v>11362</v>
      </c>
      <c r="E1393" s="496">
        <f>VLOOKUP(F1393,[13]abbr_btch2lot2!A:B,2,FALSE)</f>
        <v>1153</v>
      </c>
      <c r="F1393" s="39" t="s">
        <v>11363</v>
      </c>
      <c r="G1393" s="39" t="s">
        <v>2215</v>
      </c>
      <c r="H1393" s="76" t="s">
        <v>2202</v>
      </c>
      <c r="I1393" s="76">
        <v>16</v>
      </c>
      <c r="J1393" s="39"/>
      <c r="K1393" s="39" t="s">
        <v>2195</v>
      </c>
      <c r="L1393" s="76">
        <v>96</v>
      </c>
      <c r="M1393" s="416" t="s">
        <v>11107</v>
      </c>
      <c r="N1393" s="39" t="s">
        <v>11364</v>
      </c>
    </row>
    <row r="1394" spans="1:14" hidden="1">
      <c r="A1394" s="416" t="s">
        <v>11106</v>
      </c>
      <c r="B1394" s="39"/>
      <c r="C1394" s="496" t="s">
        <v>11365</v>
      </c>
      <c r="D1394" s="39" t="s">
        <v>11365</v>
      </c>
      <c r="E1394" s="496">
        <f>VLOOKUP(F1394,[13]abbr_btch2lot2!A:B,2,FALSE)</f>
        <v>1154</v>
      </c>
      <c r="F1394" s="39" t="s">
        <v>11366</v>
      </c>
      <c r="G1394" s="39" t="s">
        <v>2215</v>
      </c>
      <c r="H1394" s="76" t="s">
        <v>2202</v>
      </c>
      <c r="I1394" s="76">
        <v>16</v>
      </c>
      <c r="J1394" s="39"/>
      <c r="K1394" s="39" t="s">
        <v>2195</v>
      </c>
      <c r="L1394" s="76">
        <v>97</v>
      </c>
      <c r="M1394" s="416" t="s">
        <v>11107</v>
      </c>
      <c r="N1394" s="39" t="s">
        <v>11367</v>
      </c>
    </row>
    <row r="1395" spans="1:14" hidden="1">
      <c r="A1395" s="416" t="s">
        <v>11106</v>
      </c>
      <c r="B1395" s="39"/>
      <c r="C1395" s="496" t="s">
        <v>11368</v>
      </c>
      <c r="D1395" s="39" t="s">
        <v>11368</v>
      </c>
      <c r="E1395" s="496">
        <f>VLOOKUP(F1395,[13]abbr_btch2lot2!A:B,2,FALSE)</f>
        <v>1155</v>
      </c>
      <c r="F1395" s="39" t="s">
        <v>11369</v>
      </c>
      <c r="G1395" s="39" t="s">
        <v>2215</v>
      </c>
      <c r="H1395" s="76" t="s">
        <v>2202</v>
      </c>
      <c r="I1395" s="76">
        <v>16</v>
      </c>
      <c r="J1395" s="39"/>
      <c r="K1395" s="39" t="s">
        <v>2195</v>
      </c>
      <c r="L1395" s="76">
        <v>98</v>
      </c>
      <c r="M1395" s="416" t="s">
        <v>11107</v>
      </c>
      <c r="N1395" s="39" t="s">
        <v>11370</v>
      </c>
    </row>
    <row r="1396" spans="1:14" hidden="1">
      <c r="A1396" s="416" t="s">
        <v>11106</v>
      </c>
      <c r="B1396" s="39"/>
      <c r="C1396" s="496"/>
      <c r="D1396" s="39"/>
      <c r="E1396" s="496">
        <f>VLOOKUP(F1396,[13]abbr_btch2lot2!A:B,2,FALSE)</f>
        <v>1156</v>
      </c>
      <c r="F1396" s="39" t="s">
        <v>11371</v>
      </c>
      <c r="G1396" s="39" t="s">
        <v>2215</v>
      </c>
      <c r="H1396" s="76" t="s">
        <v>2202</v>
      </c>
      <c r="I1396" s="76">
        <v>6</v>
      </c>
      <c r="J1396" s="39"/>
      <c r="K1396" s="39" t="s">
        <v>2195</v>
      </c>
      <c r="L1396" s="76">
        <v>99</v>
      </c>
      <c r="M1396" s="416" t="s">
        <v>11107</v>
      </c>
      <c r="N1396" s="39" t="s">
        <v>11372</v>
      </c>
    </row>
    <row r="1397" spans="1:14" hidden="1">
      <c r="A1397" s="416" t="s">
        <v>11106</v>
      </c>
      <c r="B1397" s="39"/>
      <c r="C1397" s="496"/>
      <c r="D1397" s="39"/>
      <c r="E1397" s="496">
        <f>VLOOKUP(F1397,[13]abbr_btch2lot2!A:B,2,FALSE)</f>
        <v>1157</v>
      </c>
      <c r="F1397" s="39" t="s">
        <v>11373</v>
      </c>
      <c r="G1397" s="39" t="s">
        <v>2215</v>
      </c>
      <c r="H1397" s="76" t="s">
        <v>2202</v>
      </c>
      <c r="I1397" s="76">
        <v>10</v>
      </c>
      <c r="J1397" s="39"/>
      <c r="K1397" s="39" t="s">
        <v>2195</v>
      </c>
      <c r="L1397" s="76">
        <v>100</v>
      </c>
      <c r="M1397" s="416" t="s">
        <v>11107</v>
      </c>
      <c r="N1397" s="39" t="s">
        <v>11374</v>
      </c>
    </row>
    <row r="1398" spans="1:14" hidden="1">
      <c r="A1398" s="416" t="s">
        <v>11106</v>
      </c>
      <c r="B1398" s="39"/>
      <c r="C1398" s="496" t="s">
        <v>11375</v>
      </c>
      <c r="D1398" s="39" t="s">
        <v>11375</v>
      </c>
      <c r="E1398" s="496">
        <f>VLOOKUP(F1398,[13]abbr_btch2lot2!A:B,2,FALSE)</f>
        <v>1158</v>
      </c>
      <c r="F1398" s="39" t="s">
        <v>11376</v>
      </c>
      <c r="G1398" s="39" t="s">
        <v>2215</v>
      </c>
      <c r="H1398" s="76" t="s">
        <v>2194</v>
      </c>
      <c r="I1398" s="76">
        <v>10</v>
      </c>
      <c r="J1398" s="39"/>
      <c r="K1398" s="39" t="s">
        <v>2195</v>
      </c>
      <c r="L1398" s="76">
        <v>101</v>
      </c>
      <c r="M1398" s="416" t="s">
        <v>11107</v>
      </c>
      <c r="N1398" s="39" t="s">
        <v>11377</v>
      </c>
    </row>
    <row r="1399" spans="1:14" hidden="1">
      <c r="A1399" s="416" t="s">
        <v>11106</v>
      </c>
      <c r="B1399" s="39"/>
      <c r="C1399" s="496" t="s">
        <v>11378</v>
      </c>
      <c r="D1399" s="39" t="s">
        <v>11378</v>
      </c>
      <c r="E1399" s="496">
        <f>VLOOKUP(F1399,[13]abbr_btch2lot2!A:B,2,FALSE)</f>
        <v>1159</v>
      </c>
      <c r="F1399" s="39" t="s">
        <v>11379</v>
      </c>
      <c r="G1399" s="39" t="s">
        <v>2215</v>
      </c>
      <c r="H1399" s="76" t="s">
        <v>2202</v>
      </c>
      <c r="I1399" s="76">
        <v>1</v>
      </c>
      <c r="J1399" s="39"/>
      <c r="K1399" s="39" t="s">
        <v>2195</v>
      </c>
      <c r="L1399" s="76">
        <v>102</v>
      </c>
      <c r="M1399" s="416" t="s">
        <v>11107</v>
      </c>
      <c r="N1399" s="39" t="s">
        <v>11380</v>
      </c>
    </row>
    <row r="1400" spans="1:14" hidden="1">
      <c r="A1400" s="416" t="s">
        <v>11106</v>
      </c>
      <c r="B1400" s="39"/>
      <c r="C1400" s="496" t="s">
        <v>11381</v>
      </c>
      <c r="D1400" s="39" t="s">
        <v>11381</v>
      </c>
      <c r="E1400" s="496">
        <f>VLOOKUP(F1400,[13]abbr_btch2lot2!A:B,2,FALSE)</f>
        <v>1160</v>
      </c>
      <c r="F1400" s="39" t="s">
        <v>11382</v>
      </c>
      <c r="G1400" s="39" t="s">
        <v>2215</v>
      </c>
      <c r="H1400" s="76" t="s">
        <v>2202</v>
      </c>
      <c r="I1400" s="76">
        <v>16</v>
      </c>
      <c r="J1400" s="39"/>
      <c r="K1400" s="39" t="s">
        <v>2195</v>
      </c>
      <c r="L1400" s="76">
        <v>103</v>
      </c>
      <c r="M1400" s="416" t="s">
        <v>11107</v>
      </c>
      <c r="N1400" s="39" t="s">
        <v>11383</v>
      </c>
    </row>
    <row r="1401" spans="1:14" hidden="1">
      <c r="A1401" s="416" t="s">
        <v>11106</v>
      </c>
      <c r="B1401" s="39"/>
      <c r="C1401" s="496" t="s">
        <v>11384</v>
      </c>
      <c r="D1401" s="39" t="s">
        <v>11384</v>
      </c>
      <c r="E1401" s="496">
        <f>VLOOKUP(F1401,[13]abbr_btch2lot2!A:B,2,FALSE)</f>
        <v>1161</v>
      </c>
      <c r="F1401" s="39" t="s">
        <v>11385</v>
      </c>
      <c r="G1401" s="39" t="s">
        <v>2215</v>
      </c>
      <c r="H1401" s="76" t="s">
        <v>2202</v>
      </c>
      <c r="I1401" s="76">
        <v>16</v>
      </c>
      <c r="J1401" s="39"/>
      <c r="K1401" s="39" t="s">
        <v>2195</v>
      </c>
      <c r="L1401" s="76">
        <v>104</v>
      </c>
      <c r="M1401" s="416" t="s">
        <v>11107</v>
      </c>
      <c r="N1401" s="39" t="s">
        <v>11386</v>
      </c>
    </row>
    <row r="1402" spans="1:14" hidden="1">
      <c r="A1402" s="416" t="s">
        <v>11106</v>
      </c>
      <c r="B1402" s="39"/>
      <c r="C1402" s="496" t="s">
        <v>11387</v>
      </c>
      <c r="D1402" s="39" t="s">
        <v>11387</v>
      </c>
      <c r="E1402" s="496">
        <f>VLOOKUP(F1402,[13]abbr_btch2lot2!A:B,2,FALSE)</f>
        <v>1162</v>
      </c>
      <c r="F1402" s="39" t="s">
        <v>11388</v>
      </c>
      <c r="G1402" s="39" t="s">
        <v>2215</v>
      </c>
      <c r="H1402" s="76" t="s">
        <v>2202</v>
      </c>
      <c r="I1402" s="76">
        <v>16</v>
      </c>
      <c r="J1402" s="39"/>
      <c r="K1402" s="39" t="s">
        <v>2195</v>
      </c>
      <c r="L1402" s="76">
        <v>105</v>
      </c>
      <c r="M1402" s="416" t="s">
        <v>11107</v>
      </c>
      <c r="N1402" s="39" t="s">
        <v>11389</v>
      </c>
    </row>
    <row r="1403" spans="1:14" hidden="1">
      <c r="A1403" s="416" t="s">
        <v>11106</v>
      </c>
      <c r="B1403" s="39"/>
      <c r="C1403" s="496"/>
      <c r="D1403" s="39"/>
      <c r="E1403" s="496">
        <f>VLOOKUP(F1403,[13]abbr_btch2lot2!A:B,2,FALSE)</f>
        <v>1163</v>
      </c>
      <c r="F1403" s="39" t="s">
        <v>11390</v>
      </c>
      <c r="G1403" s="39" t="s">
        <v>2215</v>
      </c>
      <c r="H1403" s="76" t="s">
        <v>2202</v>
      </c>
      <c r="I1403" s="76">
        <v>6</v>
      </c>
      <c r="J1403" s="39"/>
      <c r="K1403" s="39" t="s">
        <v>2195</v>
      </c>
      <c r="L1403" s="76">
        <v>106</v>
      </c>
      <c r="M1403" s="416" t="s">
        <v>11107</v>
      </c>
      <c r="N1403" s="39" t="s">
        <v>11391</v>
      </c>
    </row>
    <row r="1404" spans="1:14" hidden="1">
      <c r="A1404" s="416" t="s">
        <v>11106</v>
      </c>
      <c r="B1404" s="39"/>
      <c r="C1404" s="496"/>
      <c r="D1404" s="39"/>
      <c r="E1404" s="496">
        <f>VLOOKUP(F1404,[13]abbr_btch2lot2!A:B,2,FALSE)</f>
        <v>1164</v>
      </c>
      <c r="F1404" s="39" t="s">
        <v>11392</v>
      </c>
      <c r="G1404" s="39" t="s">
        <v>2215</v>
      </c>
      <c r="H1404" s="76" t="s">
        <v>2202</v>
      </c>
      <c r="I1404" s="76">
        <v>10</v>
      </c>
      <c r="J1404" s="39"/>
      <c r="K1404" s="39" t="s">
        <v>2195</v>
      </c>
      <c r="L1404" s="76">
        <v>107</v>
      </c>
      <c r="M1404" s="416" t="s">
        <v>11107</v>
      </c>
      <c r="N1404" s="39" t="s">
        <v>11393</v>
      </c>
    </row>
    <row r="1405" spans="1:14" hidden="1">
      <c r="A1405" s="416" t="s">
        <v>11106</v>
      </c>
      <c r="B1405" s="39"/>
      <c r="C1405" s="496" t="s">
        <v>11394</v>
      </c>
      <c r="D1405" s="39" t="s">
        <v>11394</v>
      </c>
      <c r="E1405" s="496">
        <f>VLOOKUP(F1405,[13]abbr_btch2lot2!A:B,2,FALSE)</f>
        <v>1165</v>
      </c>
      <c r="F1405" s="39" t="s">
        <v>11395</v>
      </c>
      <c r="G1405" s="39" t="s">
        <v>2215</v>
      </c>
      <c r="H1405" s="76" t="s">
        <v>2194</v>
      </c>
      <c r="I1405" s="76">
        <v>10</v>
      </c>
      <c r="J1405" s="39"/>
      <c r="K1405" s="39" t="s">
        <v>2195</v>
      </c>
      <c r="L1405" s="76">
        <v>108</v>
      </c>
      <c r="M1405" s="416" t="s">
        <v>11107</v>
      </c>
      <c r="N1405" s="39" t="s">
        <v>11396</v>
      </c>
    </row>
    <row r="1406" spans="1:14" hidden="1">
      <c r="A1406" s="416" t="s">
        <v>11106</v>
      </c>
      <c r="B1406" s="39"/>
      <c r="C1406" s="496" t="s">
        <v>11397</v>
      </c>
      <c r="D1406" s="39" t="s">
        <v>11397</v>
      </c>
      <c r="E1406" s="496">
        <f>VLOOKUP(F1406,[13]abbr_btch2lot2!A:B,2,FALSE)</f>
        <v>1166</v>
      </c>
      <c r="F1406" s="39" t="s">
        <v>11398</v>
      </c>
      <c r="G1406" s="39" t="s">
        <v>2215</v>
      </c>
      <c r="H1406" s="76" t="s">
        <v>2202</v>
      </c>
      <c r="I1406" s="76">
        <v>1</v>
      </c>
      <c r="J1406" s="39"/>
      <c r="K1406" s="39" t="s">
        <v>2195</v>
      </c>
      <c r="L1406" s="76">
        <v>109</v>
      </c>
      <c r="M1406" s="416" t="s">
        <v>11107</v>
      </c>
      <c r="N1406" s="39" t="s">
        <v>11399</v>
      </c>
    </row>
    <row r="1407" spans="1:14" hidden="1">
      <c r="A1407" s="416" t="s">
        <v>11106</v>
      </c>
      <c r="B1407" s="39"/>
      <c r="C1407" s="496" t="s">
        <v>11400</v>
      </c>
      <c r="D1407" s="39" t="s">
        <v>11400</v>
      </c>
      <c r="E1407" s="496">
        <f>VLOOKUP(F1407,[13]abbr_btch2lot2!A:B,2,FALSE)</f>
        <v>1167</v>
      </c>
      <c r="F1407" s="39" t="s">
        <v>11401</v>
      </c>
      <c r="G1407" s="39" t="s">
        <v>2215</v>
      </c>
      <c r="H1407" s="76" t="s">
        <v>2202</v>
      </c>
      <c r="I1407" s="76">
        <v>16</v>
      </c>
      <c r="J1407" s="39"/>
      <c r="K1407" s="39" t="s">
        <v>2195</v>
      </c>
      <c r="L1407" s="76">
        <v>110</v>
      </c>
      <c r="M1407" s="416" t="s">
        <v>11107</v>
      </c>
      <c r="N1407" s="39" t="s">
        <v>11402</v>
      </c>
    </row>
    <row r="1408" spans="1:14" hidden="1">
      <c r="A1408" s="416" t="s">
        <v>11106</v>
      </c>
      <c r="B1408" s="39"/>
      <c r="C1408" s="496" t="s">
        <v>11403</v>
      </c>
      <c r="D1408" s="39" t="s">
        <v>11403</v>
      </c>
      <c r="E1408" s="496">
        <f>VLOOKUP(F1408,[13]abbr_btch2lot2!A:B,2,FALSE)</f>
        <v>1168</v>
      </c>
      <c r="F1408" s="39" t="s">
        <v>11404</v>
      </c>
      <c r="G1408" s="39" t="s">
        <v>2215</v>
      </c>
      <c r="H1408" s="76" t="s">
        <v>2202</v>
      </c>
      <c r="I1408" s="76">
        <v>16</v>
      </c>
      <c r="J1408" s="39"/>
      <c r="K1408" s="39" t="s">
        <v>2195</v>
      </c>
      <c r="L1408" s="76">
        <v>111</v>
      </c>
      <c r="M1408" s="416" t="s">
        <v>11107</v>
      </c>
      <c r="N1408" s="39" t="s">
        <v>11405</v>
      </c>
    </row>
    <row r="1409" spans="1:14" hidden="1">
      <c r="A1409" s="416" t="s">
        <v>11106</v>
      </c>
      <c r="B1409" s="39"/>
      <c r="C1409" s="496" t="s">
        <v>11406</v>
      </c>
      <c r="D1409" s="39" t="s">
        <v>11406</v>
      </c>
      <c r="E1409" s="496">
        <f>VLOOKUP(F1409,[13]abbr_btch2lot2!A:B,2,FALSE)</f>
        <v>1169</v>
      </c>
      <c r="F1409" s="39" t="s">
        <v>11407</v>
      </c>
      <c r="G1409" s="39" t="s">
        <v>2215</v>
      </c>
      <c r="H1409" s="76" t="s">
        <v>2202</v>
      </c>
      <c r="I1409" s="76">
        <v>16</v>
      </c>
      <c r="J1409" s="39"/>
      <c r="K1409" s="39" t="s">
        <v>2195</v>
      </c>
      <c r="L1409" s="76">
        <v>112</v>
      </c>
      <c r="M1409" s="416" t="s">
        <v>11107</v>
      </c>
      <c r="N1409" s="39" t="s">
        <v>11408</v>
      </c>
    </row>
    <row r="1410" spans="1:14" hidden="1">
      <c r="A1410" s="416" t="s">
        <v>11106</v>
      </c>
      <c r="B1410" s="39"/>
      <c r="C1410" s="496"/>
      <c r="D1410" s="39"/>
      <c r="E1410" s="496">
        <f>VLOOKUP(F1410,[13]abbr_btch2lot2!A:B,2,FALSE)</f>
        <v>1170</v>
      </c>
      <c r="F1410" s="39" t="s">
        <v>11409</v>
      </c>
      <c r="G1410" s="39" t="s">
        <v>2215</v>
      </c>
      <c r="H1410" s="76" t="s">
        <v>2202</v>
      </c>
      <c r="I1410" s="76">
        <v>6</v>
      </c>
      <c r="J1410" s="39"/>
      <c r="K1410" s="39" t="s">
        <v>2195</v>
      </c>
      <c r="L1410" s="76">
        <v>113</v>
      </c>
      <c r="M1410" s="416" t="s">
        <v>11107</v>
      </c>
      <c r="N1410" s="39" t="s">
        <v>11410</v>
      </c>
    </row>
    <row r="1411" spans="1:14" hidden="1">
      <c r="A1411" s="416" t="s">
        <v>11106</v>
      </c>
      <c r="B1411" s="39"/>
      <c r="C1411" s="496"/>
      <c r="D1411" s="39"/>
      <c r="E1411" s="496">
        <f>VLOOKUP(F1411,[13]abbr_btch2lot2!A:B,2,FALSE)</f>
        <v>1171</v>
      </c>
      <c r="F1411" s="39" t="s">
        <v>11411</v>
      </c>
      <c r="G1411" s="39" t="s">
        <v>2215</v>
      </c>
      <c r="H1411" s="76" t="s">
        <v>2202</v>
      </c>
      <c r="I1411" s="76">
        <v>10</v>
      </c>
      <c r="J1411" s="39"/>
      <c r="K1411" s="39" t="s">
        <v>2195</v>
      </c>
      <c r="L1411" s="76">
        <v>114</v>
      </c>
      <c r="M1411" s="416" t="s">
        <v>11107</v>
      </c>
      <c r="N1411" s="39" t="s">
        <v>11412</v>
      </c>
    </row>
    <row r="1412" spans="1:14" hidden="1">
      <c r="A1412" s="416" t="s">
        <v>11106</v>
      </c>
      <c r="B1412" s="39"/>
      <c r="C1412" s="496" t="s">
        <v>11413</v>
      </c>
      <c r="D1412" s="39" t="s">
        <v>11413</v>
      </c>
      <c r="E1412" s="496">
        <f>VLOOKUP(F1412,[13]abbr_btch2lot2!A:B,2,FALSE)</f>
        <v>1172</v>
      </c>
      <c r="F1412" s="39" t="s">
        <v>11414</v>
      </c>
      <c r="G1412" s="39" t="s">
        <v>2215</v>
      </c>
      <c r="H1412" s="76" t="s">
        <v>2194</v>
      </c>
      <c r="I1412" s="76">
        <v>10</v>
      </c>
      <c r="J1412" s="39"/>
      <c r="K1412" s="39" t="s">
        <v>2195</v>
      </c>
      <c r="L1412" s="76">
        <v>115</v>
      </c>
      <c r="M1412" s="416" t="s">
        <v>11107</v>
      </c>
      <c r="N1412" s="39" t="s">
        <v>11415</v>
      </c>
    </row>
    <row r="1413" spans="1:14" hidden="1">
      <c r="A1413" s="416" t="s">
        <v>11106</v>
      </c>
      <c r="B1413" s="39"/>
      <c r="C1413" s="496" t="s">
        <v>11416</v>
      </c>
      <c r="D1413" s="39" t="s">
        <v>11416</v>
      </c>
      <c r="E1413" s="496">
        <f>VLOOKUP(F1413,[13]abbr_btch2lot2!A:B,2,FALSE)</f>
        <v>1173</v>
      </c>
      <c r="F1413" s="39" t="s">
        <v>11417</v>
      </c>
      <c r="G1413" s="39" t="s">
        <v>2215</v>
      </c>
      <c r="H1413" s="76" t="s">
        <v>2202</v>
      </c>
      <c r="I1413" s="76">
        <v>1</v>
      </c>
      <c r="J1413" s="39"/>
      <c r="K1413" s="39" t="s">
        <v>2195</v>
      </c>
      <c r="L1413" s="76">
        <v>116</v>
      </c>
      <c r="M1413" s="416" t="s">
        <v>11107</v>
      </c>
      <c r="N1413" s="39" t="s">
        <v>11418</v>
      </c>
    </row>
    <row r="1414" spans="1:14" hidden="1">
      <c r="A1414" s="416" t="s">
        <v>11106</v>
      </c>
      <c r="B1414" s="39"/>
      <c r="C1414" s="496" t="s">
        <v>11419</v>
      </c>
      <c r="D1414" s="39" t="s">
        <v>11419</v>
      </c>
      <c r="E1414" s="496">
        <f>VLOOKUP(F1414,[13]abbr_btch2lot2!A:B,2,FALSE)</f>
        <v>1174</v>
      </c>
      <c r="F1414" s="39" t="s">
        <v>11420</v>
      </c>
      <c r="G1414" s="39" t="s">
        <v>2215</v>
      </c>
      <c r="H1414" s="76" t="s">
        <v>2202</v>
      </c>
      <c r="I1414" s="76">
        <v>16</v>
      </c>
      <c r="J1414" s="39"/>
      <c r="K1414" s="39" t="s">
        <v>2195</v>
      </c>
      <c r="L1414" s="76">
        <v>117</v>
      </c>
      <c r="M1414" s="416" t="s">
        <v>11107</v>
      </c>
      <c r="N1414" s="39" t="s">
        <v>11421</v>
      </c>
    </row>
    <row r="1415" spans="1:14" hidden="1">
      <c r="A1415" s="416" t="s">
        <v>11106</v>
      </c>
      <c r="B1415" s="39"/>
      <c r="C1415" s="496" t="s">
        <v>11422</v>
      </c>
      <c r="D1415" s="39" t="s">
        <v>11422</v>
      </c>
      <c r="E1415" s="496">
        <f>VLOOKUP(F1415,[13]abbr_btch2lot2!A:B,2,FALSE)</f>
        <v>1175</v>
      </c>
      <c r="F1415" s="39" t="s">
        <v>11423</v>
      </c>
      <c r="G1415" s="39" t="s">
        <v>2215</v>
      </c>
      <c r="H1415" s="76" t="s">
        <v>2202</v>
      </c>
      <c r="I1415" s="76">
        <v>16</v>
      </c>
      <c r="J1415" s="39"/>
      <c r="K1415" s="39" t="s">
        <v>2195</v>
      </c>
      <c r="L1415" s="76">
        <v>118</v>
      </c>
      <c r="M1415" s="416" t="s">
        <v>11107</v>
      </c>
      <c r="N1415" s="39" t="s">
        <v>11424</v>
      </c>
    </row>
    <row r="1416" spans="1:14" hidden="1">
      <c r="A1416" s="416" t="s">
        <v>11106</v>
      </c>
      <c r="B1416" s="39"/>
      <c r="C1416" s="496" t="s">
        <v>11425</v>
      </c>
      <c r="D1416" s="39" t="s">
        <v>11425</v>
      </c>
      <c r="E1416" s="496">
        <f>VLOOKUP(F1416,[13]abbr_btch2lot2!A:B,2,FALSE)</f>
        <v>1176</v>
      </c>
      <c r="F1416" s="39" t="s">
        <v>11426</v>
      </c>
      <c r="G1416" s="39" t="s">
        <v>2215</v>
      </c>
      <c r="H1416" s="76" t="s">
        <v>2202</v>
      </c>
      <c r="I1416" s="76">
        <v>16</v>
      </c>
      <c r="J1416" s="39"/>
      <c r="K1416" s="39" t="s">
        <v>2195</v>
      </c>
      <c r="L1416" s="76">
        <v>119</v>
      </c>
      <c r="M1416" s="416" t="s">
        <v>11107</v>
      </c>
      <c r="N1416" s="39" t="s">
        <v>11427</v>
      </c>
    </row>
    <row r="1417" spans="1:14" hidden="1">
      <c r="A1417" s="416" t="s">
        <v>11106</v>
      </c>
      <c r="B1417" s="39"/>
      <c r="C1417" s="496"/>
      <c r="D1417" s="39"/>
      <c r="E1417" s="496">
        <f>VLOOKUP(F1417,[13]abbr_btch2lot2!A:B,2,FALSE)</f>
        <v>1177</v>
      </c>
      <c r="F1417" s="39" t="s">
        <v>11428</v>
      </c>
      <c r="G1417" s="39" t="s">
        <v>2215</v>
      </c>
      <c r="H1417" s="76" t="s">
        <v>2202</v>
      </c>
      <c r="I1417" s="76">
        <v>6</v>
      </c>
      <c r="J1417" s="39"/>
      <c r="K1417" s="39" t="s">
        <v>2195</v>
      </c>
      <c r="L1417" s="76">
        <v>120</v>
      </c>
      <c r="M1417" s="416" t="s">
        <v>11107</v>
      </c>
      <c r="N1417" s="39" t="s">
        <v>11429</v>
      </c>
    </row>
    <row r="1418" spans="1:14" hidden="1">
      <c r="A1418" s="416" t="s">
        <v>11106</v>
      </c>
      <c r="B1418" s="39"/>
      <c r="C1418" s="496"/>
      <c r="D1418" s="39"/>
      <c r="E1418" s="496">
        <f>VLOOKUP(F1418,[13]abbr_btch2lot2!A:B,2,FALSE)</f>
        <v>1178</v>
      </c>
      <c r="F1418" s="39" t="s">
        <v>11430</v>
      </c>
      <c r="G1418" s="39" t="s">
        <v>2215</v>
      </c>
      <c r="H1418" s="76" t="s">
        <v>2202</v>
      </c>
      <c r="I1418" s="76">
        <v>10</v>
      </c>
      <c r="J1418" s="39"/>
      <c r="K1418" s="39" t="s">
        <v>2195</v>
      </c>
      <c r="L1418" s="76">
        <v>121</v>
      </c>
      <c r="M1418" s="416" t="s">
        <v>11107</v>
      </c>
      <c r="N1418" s="39" t="s">
        <v>11431</v>
      </c>
    </row>
    <row r="1419" spans="1:14" hidden="1">
      <c r="A1419" s="416" t="s">
        <v>11106</v>
      </c>
      <c r="B1419" s="39"/>
      <c r="C1419" s="496" t="s">
        <v>11432</v>
      </c>
      <c r="D1419" s="39" t="s">
        <v>11432</v>
      </c>
      <c r="E1419" s="496">
        <f>VLOOKUP(F1419,[13]abbr_btch2lot2!A:B,2,FALSE)</f>
        <v>1179</v>
      </c>
      <c r="F1419" s="39" t="s">
        <v>11433</v>
      </c>
      <c r="G1419" s="39" t="s">
        <v>2215</v>
      </c>
      <c r="H1419" s="76" t="s">
        <v>2194</v>
      </c>
      <c r="I1419" s="76">
        <v>10</v>
      </c>
      <c r="J1419" s="39"/>
      <c r="K1419" s="39" t="s">
        <v>2195</v>
      </c>
      <c r="L1419" s="76">
        <v>122</v>
      </c>
      <c r="M1419" s="416" t="s">
        <v>11107</v>
      </c>
      <c r="N1419" s="39" t="s">
        <v>11434</v>
      </c>
    </row>
    <row r="1420" spans="1:14" hidden="1">
      <c r="A1420" s="416" t="s">
        <v>11106</v>
      </c>
      <c r="B1420" s="39"/>
      <c r="C1420" s="496" t="s">
        <v>11435</v>
      </c>
      <c r="D1420" s="39" t="s">
        <v>11435</v>
      </c>
      <c r="E1420" s="496">
        <f>VLOOKUP(F1420,[13]abbr_btch2lot2!A:B,2,FALSE)</f>
        <v>1180</v>
      </c>
      <c r="F1420" s="39" t="s">
        <v>11436</v>
      </c>
      <c r="G1420" s="39" t="s">
        <v>2215</v>
      </c>
      <c r="H1420" s="76" t="s">
        <v>2202</v>
      </c>
      <c r="I1420" s="76">
        <v>1</v>
      </c>
      <c r="J1420" s="39"/>
      <c r="K1420" s="39" t="s">
        <v>2195</v>
      </c>
      <c r="L1420" s="76">
        <v>123</v>
      </c>
      <c r="M1420" s="416" t="s">
        <v>11107</v>
      </c>
      <c r="N1420" s="39" t="s">
        <v>11437</v>
      </c>
    </row>
    <row r="1421" spans="1:14" hidden="1">
      <c r="A1421" s="416" t="s">
        <v>11106</v>
      </c>
      <c r="B1421" s="39"/>
      <c r="C1421" s="496" t="s">
        <v>11438</v>
      </c>
      <c r="D1421" s="39" t="s">
        <v>11438</v>
      </c>
      <c r="E1421" s="496">
        <f>VLOOKUP(F1421,[13]abbr_btch2lot2!A:B,2,FALSE)</f>
        <v>1181</v>
      </c>
      <c r="F1421" s="39" t="s">
        <v>11439</v>
      </c>
      <c r="G1421" s="39" t="s">
        <v>2215</v>
      </c>
      <c r="H1421" s="76" t="s">
        <v>2202</v>
      </c>
      <c r="I1421" s="76">
        <v>16</v>
      </c>
      <c r="J1421" s="39"/>
      <c r="K1421" s="39" t="s">
        <v>2195</v>
      </c>
      <c r="L1421" s="76">
        <v>124</v>
      </c>
      <c r="M1421" s="416" t="s">
        <v>11107</v>
      </c>
      <c r="N1421" s="39" t="s">
        <v>11440</v>
      </c>
    </row>
    <row r="1422" spans="1:14" hidden="1">
      <c r="A1422" s="416" t="s">
        <v>11106</v>
      </c>
      <c r="B1422" s="39"/>
      <c r="C1422" s="496" t="s">
        <v>11441</v>
      </c>
      <c r="D1422" s="39" t="s">
        <v>11441</v>
      </c>
      <c r="E1422" s="496">
        <f>VLOOKUP(F1422,[13]abbr_btch2lot2!A:B,2,FALSE)</f>
        <v>1182</v>
      </c>
      <c r="F1422" s="39" t="s">
        <v>11442</v>
      </c>
      <c r="G1422" s="39" t="s">
        <v>2215</v>
      </c>
      <c r="H1422" s="76" t="s">
        <v>2202</v>
      </c>
      <c r="I1422" s="76">
        <v>16</v>
      </c>
      <c r="J1422" s="39"/>
      <c r="K1422" s="39" t="s">
        <v>2195</v>
      </c>
      <c r="L1422" s="76">
        <v>125</v>
      </c>
      <c r="M1422" s="416" t="s">
        <v>11107</v>
      </c>
      <c r="N1422" s="39" t="s">
        <v>11443</v>
      </c>
    </row>
    <row r="1423" spans="1:14" hidden="1">
      <c r="A1423" s="416" t="s">
        <v>11106</v>
      </c>
      <c r="B1423" s="39"/>
      <c r="C1423" s="496" t="s">
        <v>11444</v>
      </c>
      <c r="D1423" s="39" t="s">
        <v>11444</v>
      </c>
      <c r="E1423" s="496">
        <f>VLOOKUP(F1423,[13]abbr_btch2lot2!A:B,2,FALSE)</f>
        <v>1183</v>
      </c>
      <c r="F1423" s="39" t="s">
        <v>11445</v>
      </c>
      <c r="G1423" s="39" t="s">
        <v>2215</v>
      </c>
      <c r="H1423" s="76" t="s">
        <v>2202</v>
      </c>
      <c r="I1423" s="76">
        <v>16</v>
      </c>
      <c r="J1423" s="39"/>
      <c r="K1423" s="39" t="s">
        <v>2195</v>
      </c>
      <c r="L1423" s="76">
        <v>126</v>
      </c>
      <c r="M1423" s="416" t="s">
        <v>11107</v>
      </c>
      <c r="N1423" s="39" t="s">
        <v>11446</v>
      </c>
    </row>
    <row r="1424" spans="1:14" hidden="1">
      <c r="A1424" s="416" t="s">
        <v>11106</v>
      </c>
      <c r="B1424" s="39"/>
      <c r="C1424" s="496"/>
      <c r="D1424" s="39"/>
      <c r="E1424" s="496">
        <f>VLOOKUP(F1424,[13]abbr_btch2lot2!A:B,2,FALSE)</f>
        <v>1184</v>
      </c>
      <c r="F1424" s="39" t="s">
        <v>11447</v>
      </c>
      <c r="G1424" s="39" t="s">
        <v>2215</v>
      </c>
      <c r="H1424" s="76" t="s">
        <v>2202</v>
      </c>
      <c r="I1424" s="76">
        <v>6</v>
      </c>
      <c r="J1424" s="39"/>
      <c r="K1424" s="39" t="s">
        <v>2195</v>
      </c>
      <c r="L1424" s="76">
        <v>127</v>
      </c>
      <c r="M1424" s="416" t="s">
        <v>11107</v>
      </c>
      <c r="N1424" s="39" t="s">
        <v>11448</v>
      </c>
    </row>
    <row r="1425" spans="1:14" hidden="1">
      <c r="A1425" s="416" t="s">
        <v>11106</v>
      </c>
      <c r="B1425" s="39"/>
      <c r="C1425" s="496"/>
      <c r="D1425" s="39"/>
      <c r="E1425" s="496">
        <f>VLOOKUP(F1425,[13]abbr_btch2lot2!A:B,2,FALSE)</f>
        <v>1185</v>
      </c>
      <c r="F1425" s="39" t="s">
        <v>11449</v>
      </c>
      <c r="G1425" s="39" t="s">
        <v>2215</v>
      </c>
      <c r="H1425" s="76" t="s">
        <v>2202</v>
      </c>
      <c r="I1425" s="76">
        <v>10</v>
      </c>
      <c r="J1425" s="39"/>
      <c r="K1425" s="39" t="s">
        <v>2195</v>
      </c>
      <c r="L1425" s="76">
        <v>128</v>
      </c>
      <c r="M1425" s="416" t="s">
        <v>11107</v>
      </c>
      <c r="N1425" s="39" t="s">
        <v>11450</v>
      </c>
    </row>
    <row r="1426" spans="1:14" hidden="1">
      <c r="A1426" s="416" t="s">
        <v>11106</v>
      </c>
      <c r="B1426" s="39"/>
      <c r="C1426" s="496" t="s">
        <v>11451</v>
      </c>
      <c r="D1426" s="39" t="s">
        <v>11451</v>
      </c>
      <c r="E1426" s="496">
        <f>VLOOKUP(F1426,[13]abbr_btch2lot2!A:B,2,FALSE)</f>
        <v>1186</v>
      </c>
      <c r="F1426" s="39" t="s">
        <v>11452</v>
      </c>
      <c r="G1426" s="39" t="s">
        <v>2215</v>
      </c>
      <c r="H1426" s="76" t="s">
        <v>2194</v>
      </c>
      <c r="I1426" s="76">
        <v>10</v>
      </c>
      <c r="J1426" s="39"/>
      <c r="K1426" s="39" t="s">
        <v>2195</v>
      </c>
      <c r="L1426" s="76">
        <v>129</v>
      </c>
      <c r="M1426" s="416" t="s">
        <v>11107</v>
      </c>
      <c r="N1426" s="39" t="s">
        <v>11453</v>
      </c>
    </row>
    <row r="1427" spans="1:14" hidden="1">
      <c r="A1427" s="416" t="s">
        <v>11106</v>
      </c>
      <c r="B1427" s="39"/>
      <c r="C1427" s="496" t="s">
        <v>11454</v>
      </c>
      <c r="D1427" s="39" t="s">
        <v>11454</v>
      </c>
      <c r="E1427" s="496">
        <f>VLOOKUP(F1427,[13]abbr_btch2lot2!A:B,2,FALSE)</f>
        <v>1187</v>
      </c>
      <c r="F1427" s="39" t="s">
        <v>11455</v>
      </c>
      <c r="G1427" s="39" t="s">
        <v>2215</v>
      </c>
      <c r="H1427" s="76" t="s">
        <v>2202</v>
      </c>
      <c r="I1427" s="76">
        <v>20</v>
      </c>
      <c r="J1427" s="39"/>
      <c r="K1427" s="39" t="s">
        <v>2195</v>
      </c>
      <c r="L1427" s="76">
        <v>130</v>
      </c>
      <c r="M1427" s="416" t="s">
        <v>11107</v>
      </c>
      <c r="N1427" s="39" t="s">
        <v>11456</v>
      </c>
    </row>
    <row r="1428" spans="1:14" hidden="1">
      <c r="A1428" s="416" t="s">
        <v>11106</v>
      </c>
      <c r="B1428" s="39"/>
      <c r="C1428" s="496" t="s">
        <v>11457</v>
      </c>
      <c r="D1428" s="39" t="s">
        <v>11457</v>
      </c>
      <c r="E1428" s="496">
        <f>VLOOKUP(F1428,[13]abbr_btch2lot2!A:B,2,FALSE)</f>
        <v>1188</v>
      </c>
      <c r="F1428" s="39" t="s">
        <v>11458</v>
      </c>
      <c r="G1428" s="39" t="s">
        <v>2215</v>
      </c>
      <c r="H1428" s="76" t="s">
        <v>2194</v>
      </c>
      <c r="I1428" s="76">
        <v>10</v>
      </c>
      <c r="J1428" s="39"/>
      <c r="K1428" s="39" t="s">
        <v>2195</v>
      </c>
      <c r="L1428" s="76">
        <v>131</v>
      </c>
      <c r="M1428" s="416" t="s">
        <v>11107</v>
      </c>
      <c r="N1428" s="39" t="s">
        <v>11459</v>
      </c>
    </row>
    <row r="1429" spans="1:14" hidden="1">
      <c r="A1429" s="416" t="s">
        <v>11106</v>
      </c>
      <c r="B1429" s="39"/>
      <c r="C1429" s="496" t="s">
        <v>11460</v>
      </c>
      <c r="D1429" s="39" t="s">
        <v>11460</v>
      </c>
      <c r="E1429" s="496">
        <f>VLOOKUP(F1429,[13]abbr_btch2lot2!A:B,2,FALSE)</f>
        <v>1189</v>
      </c>
      <c r="F1429" s="39" t="s">
        <v>11461</v>
      </c>
      <c r="G1429" s="39" t="s">
        <v>2215</v>
      </c>
      <c r="H1429" s="76" t="s">
        <v>2455</v>
      </c>
      <c r="I1429" s="76">
        <v>7</v>
      </c>
      <c r="J1429" s="39"/>
      <c r="K1429" s="39" t="s">
        <v>2195</v>
      </c>
      <c r="L1429" s="76">
        <v>132</v>
      </c>
      <c r="M1429" s="416" t="s">
        <v>11107</v>
      </c>
      <c r="N1429" s="39" t="s">
        <v>11462</v>
      </c>
    </row>
    <row r="1430" spans="1:14" hidden="1">
      <c r="A1430" s="416" t="s">
        <v>11106</v>
      </c>
      <c r="B1430" s="39" t="s">
        <v>149</v>
      </c>
      <c r="C1430" s="496" t="s">
        <v>149</v>
      </c>
      <c r="D1430" s="39"/>
      <c r="E1430" s="496" t="e">
        <f>VLOOKUP(F1430,[13]abbr_btch2lot2!A:B,2,FALSE)</f>
        <v>#N/A</v>
      </c>
      <c r="F1430" s="39"/>
      <c r="G1430" s="39" t="s">
        <v>2193</v>
      </c>
      <c r="H1430" s="39" t="s">
        <v>2308</v>
      </c>
      <c r="I1430" s="76">
        <v>26</v>
      </c>
      <c r="J1430" s="39"/>
      <c r="K1430" s="39" t="s">
        <v>2195</v>
      </c>
      <c r="L1430" s="76">
        <v>133</v>
      </c>
      <c r="M1430" s="416" t="s">
        <v>11107</v>
      </c>
      <c r="N1430" s="39" t="s">
        <v>149</v>
      </c>
    </row>
    <row r="1431" spans="1:14" hidden="1">
      <c r="A1431" s="416" t="s">
        <v>11106</v>
      </c>
      <c r="B1431" s="39" t="s">
        <v>151</v>
      </c>
      <c r="C1431" s="496" t="s">
        <v>151</v>
      </c>
      <c r="D1431" s="39"/>
      <c r="E1431" s="496" t="e">
        <f>VLOOKUP(F1431,[13]abbr_btch2lot2!A:B,2,FALSE)</f>
        <v>#N/A</v>
      </c>
      <c r="F1431" s="39"/>
      <c r="G1431" s="39" t="s">
        <v>2193</v>
      </c>
      <c r="H1431" s="39" t="s">
        <v>2202</v>
      </c>
      <c r="I1431" s="76">
        <v>10</v>
      </c>
      <c r="J1431" s="39"/>
      <c r="K1431" s="39" t="s">
        <v>2195</v>
      </c>
      <c r="L1431" s="76">
        <v>134</v>
      </c>
      <c r="M1431" s="416" t="s">
        <v>11107</v>
      </c>
      <c r="N1431" s="39" t="s">
        <v>151</v>
      </c>
    </row>
    <row r="1432" spans="1:14" hidden="1">
      <c r="A1432" s="416" t="s">
        <v>11106</v>
      </c>
      <c r="B1432" s="39" t="s">
        <v>153</v>
      </c>
      <c r="C1432" s="496" t="s">
        <v>153</v>
      </c>
      <c r="D1432" s="39"/>
      <c r="E1432" s="496" t="e">
        <f>VLOOKUP(F1432,[13]abbr_btch2lot2!A:B,2,FALSE)</f>
        <v>#N/A</v>
      </c>
      <c r="F1432" s="39"/>
      <c r="G1432" s="39" t="s">
        <v>2193</v>
      </c>
      <c r="H1432" s="39" t="s">
        <v>2202</v>
      </c>
      <c r="I1432" s="76">
        <v>4</v>
      </c>
      <c r="J1432" s="39"/>
      <c r="K1432" s="39" t="s">
        <v>2195</v>
      </c>
      <c r="L1432" s="76">
        <v>135</v>
      </c>
      <c r="M1432" s="416" t="s">
        <v>11107</v>
      </c>
      <c r="N1432" s="39" t="s">
        <v>153</v>
      </c>
    </row>
    <row r="1433" spans="1:14" hidden="1">
      <c r="A1433" s="416" t="s">
        <v>11106</v>
      </c>
      <c r="B1433" s="39" t="s">
        <v>155</v>
      </c>
      <c r="C1433" s="496" t="s">
        <v>155</v>
      </c>
      <c r="D1433" s="39"/>
      <c r="E1433" s="496" t="e">
        <f>VLOOKUP(F1433,[13]abbr_btch2lot2!A:B,2,FALSE)</f>
        <v>#N/A</v>
      </c>
      <c r="F1433" s="39"/>
      <c r="G1433" s="39" t="s">
        <v>2193</v>
      </c>
      <c r="H1433" s="39" t="s">
        <v>2202</v>
      </c>
      <c r="I1433" s="76">
        <v>2</v>
      </c>
      <c r="J1433" s="39"/>
      <c r="K1433" s="39" t="s">
        <v>2195</v>
      </c>
      <c r="L1433" s="76">
        <v>136</v>
      </c>
      <c r="M1433" s="416" t="s">
        <v>11107</v>
      </c>
      <c r="N1433" s="39" t="s">
        <v>155</v>
      </c>
    </row>
    <row r="1434" spans="1:14" hidden="1">
      <c r="A1434" s="416" t="s">
        <v>11106</v>
      </c>
      <c r="B1434" s="39" t="s">
        <v>157</v>
      </c>
      <c r="C1434" s="496" t="s">
        <v>157</v>
      </c>
      <c r="D1434" s="39"/>
      <c r="E1434" s="496" t="e">
        <f>VLOOKUP(F1434,[13]abbr_btch2lot2!A:B,2,FALSE)</f>
        <v>#N/A</v>
      </c>
      <c r="F1434" s="39"/>
      <c r="G1434" s="39" t="s">
        <v>2193</v>
      </c>
      <c r="H1434" s="39" t="s">
        <v>2202</v>
      </c>
      <c r="I1434" s="76">
        <v>2</v>
      </c>
      <c r="J1434" s="39"/>
      <c r="K1434" s="39" t="s">
        <v>2195</v>
      </c>
      <c r="L1434" s="76">
        <v>137</v>
      </c>
      <c r="M1434" s="416" t="s">
        <v>11107</v>
      </c>
      <c r="N1434" s="39" t="s">
        <v>157</v>
      </c>
    </row>
    <row r="1435" spans="1:14" hidden="1">
      <c r="A1435" s="258" t="s">
        <v>11463</v>
      </c>
      <c r="B1435" s="39" t="s">
        <v>34</v>
      </c>
      <c r="C1435" s="496" t="s">
        <v>34</v>
      </c>
      <c r="D1435" s="39"/>
      <c r="E1435" s="496" t="e">
        <f>VLOOKUP(F1435,[13]abbr_btch2lot2!A:B,2,FALSE)</f>
        <v>#N/A</v>
      </c>
      <c r="F1435" s="516"/>
      <c r="G1435" s="528" t="s">
        <v>2193</v>
      </c>
      <c r="H1435" s="528" t="s">
        <v>2194</v>
      </c>
      <c r="I1435" s="544">
        <v>8</v>
      </c>
      <c r="J1435" s="39"/>
      <c r="K1435" s="39" t="s">
        <v>2195</v>
      </c>
      <c r="L1435" s="544">
        <v>1</v>
      </c>
      <c r="M1435" s="258" t="s">
        <v>11464</v>
      </c>
      <c r="N1435" s="528" t="s">
        <v>34</v>
      </c>
    </row>
    <row r="1436" spans="1:14" hidden="1">
      <c r="A1436" s="258" t="s">
        <v>11463</v>
      </c>
      <c r="B1436" s="258"/>
      <c r="C1436" s="496" t="s">
        <v>37</v>
      </c>
      <c r="D1436" s="39" t="s">
        <v>37</v>
      </c>
      <c r="E1436" s="496">
        <f>VLOOKUP(F1436,[13]abbr_btch2lot2!A:B,2,FALSE)</f>
        <v>1190</v>
      </c>
      <c r="F1436" s="39" t="s">
        <v>35</v>
      </c>
      <c r="G1436" s="546" t="s">
        <v>2193</v>
      </c>
      <c r="H1436" s="558" t="s">
        <v>2202</v>
      </c>
      <c r="I1436" s="546">
        <v>1</v>
      </c>
      <c r="J1436" s="39"/>
      <c r="K1436" s="39" t="s">
        <v>2195</v>
      </c>
      <c r="L1436" s="544">
        <v>2</v>
      </c>
      <c r="M1436" s="258" t="s">
        <v>11464</v>
      </c>
      <c r="N1436" s="258" t="s">
        <v>11465</v>
      </c>
    </row>
    <row r="1437" spans="1:14" hidden="1">
      <c r="A1437" s="258" t="s">
        <v>11463</v>
      </c>
      <c r="B1437" s="258"/>
      <c r="C1437" s="496" t="s">
        <v>11048</v>
      </c>
      <c r="D1437" s="39" t="s">
        <v>11048</v>
      </c>
      <c r="E1437" s="496">
        <f>VLOOKUP(F1437,[13]abbr_btch2lot2!A:B,2,FALSE)</f>
        <v>1041</v>
      </c>
      <c r="F1437" s="499" t="s">
        <v>11049</v>
      </c>
      <c r="G1437" s="546" t="s">
        <v>2193</v>
      </c>
      <c r="H1437" s="558" t="s">
        <v>2202</v>
      </c>
      <c r="I1437" s="546">
        <v>10</v>
      </c>
      <c r="J1437" s="39"/>
      <c r="K1437" s="39" t="s">
        <v>2195</v>
      </c>
      <c r="L1437" s="544">
        <v>3</v>
      </c>
      <c r="M1437" s="258" t="s">
        <v>11464</v>
      </c>
      <c r="N1437" s="258" t="s">
        <v>11466</v>
      </c>
    </row>
    <row r="1438" spans="1:14" hidden="1">
      <c r="A1438" s="258" t="s">
        <v>11463</v>
      </c>
      <c r="B1438" s="258"/>
      <c r="C1438" s="496" t="s">
        <v>8080</v>
      </c>
      <c r="D1438" s="39" t="s">
        <v>8080</v>
      </c>
      <c r="E1438" s="496">
        <f>VLOOKUP(F1438,[13]abbr_btch2lot2!A:B,2,FALSE)</f>
        <v>1191</v>
      </c>
      <c r="F1438" s="39" t="s">
        <v>8081</v>
      </c>
      <c r="G1438" s="546" t="s">
        <v>2215</v>
      </c>
      <c r="H1438" s="546" t="s">
        <v>2228</v>
      </c>
      <c r="I1438" s="546">
        <v>3</v>
      </c>
      <c r="J1438" s="39"/>
      <c r="K1438" s="39" t="s">
        <v>2195</v>
      </c>
      <c r="L1438" s="544">
        <v>4</v>
      </c>
      <c r="M1438" s="258" t="s">
        <v>11464</v>
      </c>
      <c r="N1438" s="258" t="s">
        <v>11467</v>
      </c>
    </row>
    <row r="1439" spans="1:14" hidden="1">
      <c r="A1439" s="258" t="s">
        <v>11463</v>
      </c>
      <c r="B1439" s="258"/>
      <c r="C1439" s="496" t="s">
        <v>11468</v>
      </c>
      <c r="D1439" s="39" t="s">
        <v>11468</v>
      </c>
      <c r="E1439" s="496">
        <f>VLOOKUP(F1439,[13]abbr_btch2lot2!A:B,2,FALSE)</f>
        <v>1192</v>
      </c>
      <c r="F1439" s="39" t="s">
        <v>11469</v>
      </c>
      <c r="G1439" s="546" t="s">
        <v>2215</v>
      </c>
      <c r="H1439" s="546" t="s">
        <v>2228</v>
      </c>
      <c r="I1439" s="546">
        <v>3</v>
      </c>
      <c r="J1439" s="39"/>
      <c r="K1439" s="39" t="s">
        <v>2195</v>
      </c>
      <c r="L1439" s="544">
        <v>5</v>
      </c>
      <c r="M1439" s="258" t="s">
        <v>11464</v>
      </c>
      <c r="N1439" s="258" t="s">
        <v>11470</v>
      </c>
    </row>
    <row r="1440" spans="1:14" hidden="1">
      <c r="A1440" s="258" t="s">
        <v>11463</v>
      </c>
      <c r="B1440" s="258"/>
      <c r="C1440" s="496" t="s">
        <v>3467</v>
      </c>
      <c r="D1440" s="39" t="s">
        <v>3467</v>
      </c>
      <c r="E1440" s="496">
        <f>VLOOKUP(F1440,[13]abbr_btch2lot2!A:B,2,FALSE)</f>
        <v>1044</v>
      </c>
      <c r="F1440" s="39" t="s">
        <v>3468</v>
      </c>
      <c r="G1440" s="546" t="s">
        <v>2193</v>
      </c>
      <c r="H1440" s="546" t="s">
        <v>2271</v>
      </c>
      <c r="I1440" s="546">
        <v>16</v>
      </c>
      <c r="J1440" s="39"/>
      <c r="K1440" s="39" t="s">
        <v>2195</v>
      </c>
      <c r="L1440" s="544">
        <v>6</v>
      </c>
      <c r="M1440" s="258" t="s">
        <v>11464</v>
      </c>
      <c r="N1440" s="258" t="s">
        <v>11471</v>
      </c>
    </row>
    <row r="1441" spans="1:14" hidden="1">
      <c r="A1441" s="258" t="s">
        <v>11463</v>
      </c>
      <c r="B1441" s="258"/>
      <c r="C1441" s="496" t="s">
        <v>301</v>
      </c>
      <c r="D1441" s="39" t="s">
        <v>301</v>
      </c>
      <c r="E1441" s="496">
        <f>VLOOKUP(F1441,[13]abbr_btch2lot2!A:B,2,FALSE)</f>
        <v>9</v>
      </c>
      <c r="F1441" s="39" t="s">
        <v>217</v>
      </c>
      <c r="G1441" s="546" t="s">
        <v>2215</v>
      </c>
      <c r="H1441" s="558" t="s">
        <v>2202</v>
      </c>
      <c r="I1441" s="546">
        <v>10</v>
      </c>
      <c r="J1441" s="39"/>
      <c r="K1441" s="39" t="s">
        <v>2195</v>
      </c>
      <c r="L1441" s="544">
        <v>7</v>
      </c>
      <c r="M1441" s="258" t="s">
        <v>11464</v>
      </c>
      <c r="N1441" s="258" t="s">
        <v>11472</v>
      </c>
    </row>
    <row r="1442" spans="1:14" hidden="1">
      <c r="A1442" s="258" t="s">
        <v>11463</v>
      </c>
      <c r="B1442" s="258"/>
      <c r="C1442" s="496" t="s">
        <v>469</v>
      </c>
      <c r="D1442" s="39" t="s">
        <v>469</v>
      </c>
      <c r="E1442" s="496">
        <f>VLOOKUP(F1442,[13]abbr_btch2lot2!A:B,2,FALSE)</f>
        <v>1016</v>
      </c>
      <c r="F1442" s="499" t="s">
        <v>255</v>
      </c>
      <c r="G1442" s="546" t="s">
        <v>2215</v>
      </c>
      <c r="H1442" s="546" t="s">
        <v>2228</v>
      </c>
      <c r="I1442" s="546">
        <v>2</v>
      </c>
      <c r="J1442" s="39"/>
      <c r="K1442" s="39" t="s">
        <v>2195</v>
      </c>
      <c r="L1442" s="544">
        <v>8</v>
      </c>
      <c r="M1442" s="258" t="s">
        <v>11464</v>
      </c>
      <c r="N1442" s="258" t="s">
        <v>11473</v>
      </c>
    </row>
    <row r="1443" spans="1:14" hidden="1">
      <c r="A1443" s="258" t="s">
        <v>11463</v>
      </c>
      <c r="B1443" s="258"/>
      <c r="C1443" s="496" t="s">
        <v>480</v>
      </c>
      <c r="D1443" s="39" t="s">
        <v>480</v>
      </c>
      <c r="E1443" s="496">
        <f>VLOOKUP(F1443,[13]abbr_btch2lot2!A:B,2,FALSE)</f>
        <v>1048</v>
      </c>
      <c r="F1443" s="499" t="s">
        <v>267</v>
      </c>
      <c r="G1443" s="546" t="s">
        <v>2215</v>
      </c>
      <c r="H1443" s="546" t="s">
        <v>2231</v>
      </c>
      <c r="I1443" s="546" t="s">
        <v>4482</v>
      </c>
      <c r="J1443" s="39"/>
      <c r="K1443" s="39" t="s">
        <v>2195</v>
      </c>
      <c r="L1443" s="544">
        <v>9</v>
      </c>
      <c r="M1443" s="258" t="s">
        <v>11464</v>
      </c>
      <c r="N1443" s="258" t="s">
        <v>11474</v>
      </c>
    </row>
    <row r="1444" spans="1:14" hidden="1">
      <c r="A1444" s="258" t="s">
        <v>11463</v>
      </c>
      <c r="B1444" s="258"/>
      <c r="C1444" s="496" t="s">
        <v>7487</v>
      </c>
      <c r="D1444" s="39" t="s">
        <v>7487</v>
      </c>
      <c r="E1444" s="496">
        <f>VLOOKUP(F1444,[13]abbr_btch2lot2!A:B,2,FALSE)</f>
        <v>1193</v>
      </c>
      <c r="F1444" s="39" t="s">
        <v>7488</v>
      </c>
      <c r="G1444" s="546" t="s">
        <v>2215</v>
      </c>
      <c r="H1444" s="558" t="s">
        <v>2202</v>
      </c>
      <c r="I1444" s="546">
        <v>10</v>
      </c>
      <c r="J1444" s="39"/>
      <c r="K1444" s="39" t="s">
        <v>2195</v>
      </c>
      <c r="L1444" s="544">
        <v>10</v>
      </c>
      <c r="M1444" s="258" t="s">
        <v>11464</v>
      </c>
      <c r="N1444" s="258" t="s">
        <v>11475</v>
      </c>
    </row>
    <row r="1445" spans="1:14" hidden="1">
      <c r="A1445" s="258" t="s">
        <v>11463</v>
      </c>
      <c r="B1445" s="258"/>
      <c r="C1445" s="496" t="s">
        <v>11015</v>
      </c>
      <c r="D1445" s="39" t="s">
        <v>11015</v>
      </c>
      <c r="E1445" s="496">
        <f>VLOOKUP(F1445,[13]abbr_btch2lot2!A:B,2,FALSE)</f>
        <v>1027</v>
      </c>
      <c r="F1445" s="39" t="s">
        <v>11016</v>
      </c>
      <c r="G1445" s="546" t="s">
        <v>2215</v>
      </c>
      <c r="H1445" s="546" t="s">
        <v>2228</v>
      </c>
      <c r="I1445" s="546">
        <v>4</v>
      </c>
      <c r="J1445" s="39"/>
      <c r="K1445" s="39" t="s">
        <v>2195</v>
      </c>
      <c r="L1445" s="544">
        <v>11</v>
      </c>
      <c r="M1445" s="258" t="s">
        <v>11464</v>
      </c>
      <c r="N1445" s="258" t="s">
        <v>11476</v>
      </c>
    </row>
    <row r="1446" spans="1:14" hidden="1">
      <c r="A1446" s="258" t="s">
        <v>11463</v>
      </c>
      <c r="B1446" s="258"/>
      <c r="C1446" s="496" t="s">
        <v>3522</v>
      </c>
      <c r="D1446" s="39" t="s">
        <v>3522</v>
      </c>
      <c r="E1446" s="496">
        <f>VLOOKUP(F1446,[13]abbr_btch2lot2!A:B,2,FALSE)</f>
        <v>1194</v>
      </c>
      <c r="F1446" s="39" t="s">
        <v>11477</v>
      </c>
      <c r="G1446" s="546" t="s">
        <v>2215</v>
      </c>
      <c r="H1446" s="558" t="s">
        <v>2202</v>
      </c>
      <c r="I1446" s="546">
        <v>6</v>
      </c>
      <c r="J1446" s="39"/>
      <c r="K1446" s="39" t="s">
        <v>2195</v>
      </c>
      <c r="L1446" s="544">
        <v>12</v>
      </c>
      <c r="M1446" s="258" t="s">
        <v>11464</v>
      </c>
      <c r="N1446" s="258" t="s">
        <v>11478</v>
      </c>
    </row>
    <row r="1447" spans="1:14" hidden="1">
      <c r="A1447" s="258" t="s">
        <v>11463</v>
      </c>
      <c r="B1447" s="258"/>
      <c r="C1447" s="496" t="s">
        <v>11479</v>
      </c>
      <c r="D1447" s="39" t="s">
        <v>11479</v>
      </c>
      <c r="E1447" s="496">
        <f>VLOOKUP(F1447,[13]abbr_btch2lot2!A:B,2,FALSE)</f>
        <v>1195</v>
      </c>
      <c r="F1447" s="39" t="s">
        <v>11480</v>
      </c>
      <c r="G1447" s="546" t="s">
        <v>2215</v>
      </c>
      <c r="H1447" s="546" t="s">
        <v>2228</v>
      </c>
      <c r="I1447" s="546">
        <v>3</v>
      </c>
      <c r="J1447" s="39"/>
      <c r="K1447" s="39" t="s">
        <v>2195</v>
      </c>
      <c r="L1447" s="544">
        <v>13</v>
      </c>
      <c r="M1447" s="258" t="s">
        <v>11464</v>
      </c>
      <c r="N1447" s="258" t="s">
        <v>11481</v>
      </c>
    </row>
    <row r="1448" spans="1:14" hidden="1">
      <c r="A1448" s="258" t="s">
        <v>11463</v>
      </c>
      <c r="B1448" s="258"/>
      <c r="C1448" s="496" t="s">
        <v>11482</v>
      </c>
      <c r="D1448" s="39" t="s">
        <v>11482</v>
      </c>
      <c r="E1448" s="496">
        <f>VLOOKUP(F1448,[13]abbr_btch2lot2!A:B,2,FALSE)</f>
        <v>1196</v>
      </c>
      <c r="F1448" s="39" t="s">
        <v>11483</v>
      </c>
      <c r="G1448" s="546" t="s">
        <v>2215</v>
      </c>
      <c r="H1448" s="546" t="s">
        <v>2228</v>
      </c>
      <c r="I1448" s="546">
        <v>5</v>
      </c>
      <c r="J1448" s="39"/>
      <c r="K1448" s="39" t="s">
        <v>2195</v>
      </c>
      <c r="L1448" s="544">
        <v>14</v>
      </c>
      <c r="M1448" s="258" t="s">
        <v>11464</v>
      </c>
      <c r="N1448" s="258" t="s">
        <v>11484</v>
      </c>
    </row>
    <row r="1449" spans="1:14" hidden="1">
      <c r="A1449" s="258" t="s">
        <v>11463</v>
      </c>
      <c r="B1449" s="258"/>
      <c r="C1449" s="496" t="s">
        <v>11485</v>
      </c>
      <c r="D1449" s="39" t="s">
        <v>11485</v>
      </c>
      <c r="E1449" s="496">
        <f>VLOOKUP(F1449,[13]abbr_btch2lot2!A:B,2,FALSE)</f>
        <v>1197</v>
      </c>
      <c r="F1449" s="499" t="s">
        <v>11486</v>
      </c>
      <c r="G1449" s="546" t="s">
        <v>2215</v>
      </c>
      <c r="H1449" s="546" t="s">
        <v>2228</v>
      </c>
      <c r="I1449" s="546">
        <v>3</v>
      </c>
      <c r="J1449" s="39"/>
      <c r="K1449" s="39" t="s">
        <v>2195</v>
      </c>
      <c r="L1449" s="544">
        <v>15</v>
      </c>
      <c r="M1449" s="258" t="s">
        <v>11464</v>
      </c>
      <c r="N1449" s="258" t="s">
        <v>11487</v>
      </c>
    </row>
    <row r="1450" spans="1:14" hidden="1">
      <c r="A1450" s="258" t="s">
        <v>11463</v>
      </c>
      <c r="B1450" s="258"/>
      <c r="C1450" s="496" t="s">
        <v>3474</v>
      </c>
      <c r="D1450" s="39" t="s">
        <v>3474</v>
      </c>
      <c r="E1450" s="496">
        <f>VLOOKUP(F1450,[13]abbr_btch2lot2!A:B,2,FALSE)</f>
        <v>1031</v>
      </c>
      <c r="F1450" s="39" t="s">
        <v>3475</v>
      </c>
      <c r="G1450" s="546" t="s">
        <v>2215</v>
      </c>
      <c r="H1450" s="546" t="s">
        <v>2228</v>
      </c>
      <c r="I1450" s="546">
        <v>3</v>
      </c>
      <c r="J1450" s="39"/>
      <c r="K1450" s="39" t="s">
        <v>2195</v>
      </c>
      <c r="L1450" s="544">
        <v>16</v>
      </c>
      <c r="M1450" s="258" t="s">
        <v>11464</v>
      </c>
      <c r="N1450" s="258" t="s">
        <v>11488</v>
      </c>
    </row>
    <row r="1451" spans="1:14" hidden="1">
      <c r="A1451" s="258" t="s">
        <v>11463</v>
      </c>
      <c r="B1451" s="258"/>
      <c r="C1451" s="496" t="s">
        <v>11489</v>
      </c>
      <c r="D1451" s="39" t="s">
        <v>11489</v>
      </c>
      <c r="E1451" s="496">
        <f>VLOOKUP(F1451,[13]abbr_btch2lot2!A:B,2,FALSE)</f>
        <v>1198</v>
      </c>
      <c r="F1451" s="39" t="s">
        <v>11490</v>
      </c>
      <c r="G1451" s="546" t="s">
        <v>2215</v>
      </c>
      <c r="H1451" s="546" t="s">
        <v>2455</v>
      </c>
      <c r="I1451" s="546">
        <v>9</v>
      </c>
      <c r="J1451" s="39"/>
      <c r="K1451" s="39" t="s">
        <v>2195</v>
      </c>
      <c r="L1451" s="544">
        <v>17</v>
      </c>
      <c r="M1451" s="258" t="s">
        <v>11464</v>
      </c>
      <c r="N1451" s="258" t="s">
        <v>11491</v>
      </c>
    </row>
    <row r="1452" spans="1:14" hidden="1">
      <c r="A1452" s="258" t="s">
        <v>11463</v>
      </c>
      <c r="B1452" s="258"/>
      <c r="C1452" s="496" t="s">
        <v>3635</v>
      </c>
      <c r="D1452" s="39" t="s">
        <v>3635</v>
      </c>
      <c r="E1452" s="496">
        <f>VLOOKUP(F1452,[13]abbr_btch2lot2!A:B,2,FALSE)</f>
        <v>1061</v>
      </c>
      <c r="F1452" s="499" t="s">
        <v>3636</v>
      </c>
      <c r="G1452" s="546" t="s">
        <v>2215</v>
      </c>
      <c r="H1452" s="546" t="s">
        <v>2228</v>
      </c>
      <c r="I1452" s="546">
        <v>5</v>
      </c>
      <c r="J1452" s="39"/>
      <c r="K1452" s="39" t="s">
        <v>2195</v>
      </c>
      <c r="L1452" s="544">
        <v>18</v>
      </c>
      <c r="M1452" s="258" t="s">
        <v>11464</v>
      </c>
      <c r="N1452" s="258" t="s">
        <v>11492</v>
      </c>
    </row>
    <row r="1453" spans="1:14" hidden="1">
      <c r="A1453" s="258" t="s">
        <v>11463</v>
      </c>
      <c r="B1453" s="39"/>
      <c r="C1453" s="496" t="s">
        <v>11493</v>
      </c>
      <c r="D1453" s="39" t="s">
        <v>11493</v>
      </c>
      <c r="E1453" s="496">
        <f>VLOOKUP(F1453,[13]abbr_btch2lot2!A:B,2,FALSE)</f>
        <v>1199</v>
      </c>
      <c r="F1453" s="39" t="s">
        <v>11494</v>
      </c>
      <c r="G1453" s="76" t="s">
        <v>2215</v>
      </c>
      <c r="H1453" s="558" t="s">
        <v>2202</v>
      </c>
      <c r="I1453" s="76">
        <v>25</v>
      </c>
      <c r="J1453" s="39"/>
      <c r="K1453" s="39" t="s">
        <v>2195</v>
      </c>
      <c r="L1453" s="544">
        <v>19</v>
      </c>
      <c r="M1453" s="258" t="s">
        <v>11464</v>
      </c>
      <c r="N1453" s="39" t="s">
        <v>11495</v>
      </c>
    </row>
    <row r="1454" spans="1:14" hidden="1">
      <c r="A1454" s="258" t="s">
        <v>11463</v>
      </c>
      <c r="B1454" s="39"/>
      <c r="C1454" s="496" t="s">
        <v>11079</v>
      </c>
      <c r="D1454" s="39" t="s">
        <v>11079</v>
      </c>
      <c r="E1454" s="496">
        <f>VLOOKUP(F1454,[13]abbr_btch2lot2!A:B,2,FALSE)</f>
        <v>1052</v>
      </c>
      <c r="F1454" s="39" t="s">
        <v>11080</v>
      </c>
      <c r="G1454" s="76" t="s">
        <v>2215</v>
      </c>
      <c r="H1454" s="558" t="s">
        <v>2202</v>
      </c>
      <c r="I1454" s="76">
        <v>13</v>
      </c>
      <c r="J1454" s="39"/>
      <c r="K1454" s="39" t="s">
        <v>2195</v>
      </c>
      <c r="L1454" s="544">
        <v>20</v>
      </c>
      <c r="M1454" s="258" t="s">
        <v>11464</v>
      </c>
      <c r="N1454" s="39" t="s">
        <v>11496</v>
      </c>
    </row>
    <row r="1455" spans="1:14" hidden="1">
      <c r="A1455" s="258" t="s">
        <v>11463</v>
      </c>
      <c r="B1455" s="39"/>
      <c r="C1455" s="496" t="s">
        <v>11082</v>
      </c>
      <c r="D1455" s="39" t="s">
        <v>11082</v>
      </c>
      <c r="E1455" s="496">
        <f>VLOOKUP(F1455,[13]abbr_btch2lot2!A:B,2,FALSE)</f>
        <v>1053</v>
      </c>
      <c r="F1455" s="39" t="s">
        <v>11083</v>
      </c>
      <c r="G1455" s="76" t="s">
        <v>2215</v>
      </c>
      <c r="H1455" s="558" t="s">
        <v>2202</v>
      </c>
      <c r="I1455" s="76">
        <v>2</v>
      </c>
      <c r="J1455" s="39"/>
      <c r="K1455" s="39" t="s">
        <v>2195</v>
      </c>
      <c r="L1455" s="544">
        <v>21</v>
      </c>
      <c r="M1455" s="258" t="s">
        <v>11464</v>
      </c>
      <c r="N1455" s="39" t="s">
        <v>11497</v>
      </c>
    </row>
    <row r="1456" spans="1:14" hidden="1">
      <c r="A1456" s="258" t="s">
        <v>11463</v>
      </c>
      <c r="B1456" s="39"/>
      <c r="C1456" s="496" t="s">
        <v>7500</v>
      </c>
      <c r="D1456" s="39" t="s">
        <v>7500</v>
      </c>
      <c r="E1456" s="496">
        <f>VLOOKUP(F1456,[13]abbr_btch2lot2!A:B,2,FALSE)</f>
        <v>1200</v>
      </c>
      <c r="F1456" s="39" t="s">
        <v>7501</v>
      </c>
      <c r="G1456" s="76" t="s">
        <v>2215</v>
      </c>
      <c r="H1456" s="558" t="s">
        <v>2202</v>
      </c>
      <c r="I1456" s="76">
        <v>2</v>
      </c>
      <c r="J1456" s="39"/>
      <c r="K1456" s="39" t="s">
        <v>2195</v>
      </c>
      <c r="L1456" s="544">
        <v>22</v>
      </c>
      <c r="M1456" s="258" t="s">
        <v>11464</v>
      </c>
      <c r="N1456" s="39" t="s">
        <v>11498</v>
      </c>
    </row>
    <row r="1457" spans="1:14" hidden="1">
      <c r="A1457" s="258" t="s">
        <v>11463</v>
      </c>
      <c r="B1457" s="39"/>
      <c r="C1457" s="496" t="s">
        <v>3751</v>
      </c>
      <c r="D1457" s="39" t="s">
        <v>3751</v>
      </c>
      <c r="E1457" s="496">
        <f>VLOOKUP(F1457,[13]abbr_btch2lot2!A:B,2,FALSE)</f>
        <v>1201</v>
      </c>
      <c r="F1457" s="39" t="s">
        <v>3752</v>
      </c>
      <c r="G1457" s="76" t="s">
        <v>2215</v>
      </c>
      <c r="H1457" s="558" t="s">
        <v>2202</v>
      </c>
      <c r="I1457" s="76">
        <v>1</v>
      </c>
      <c r="J1457" s="39"/>
      <c r="K1457" s="39" t="s">
        <v>2195</v>
      </c>
      <c r="L1457" s="544">
        <v>23</v>
      </c>
      <c r="M1457" s="258" t="s">
        <v>11464</v>
      </c>
      <c r="N1457" s="39" t="s">
        <v>11499</v>
      </c>
    </row>
    <row r="1458" spans="1:14" hidden="1">
      <c r="A1458" s="258" t="s">
        <v>11463</v>
      </c>
      <c r="B1458" s="39"/>
      <c r="C1458" s="496"/>
      <c r="D1458" s="39"/>
      <c r="E1458" s="496">
        <f>VLOOKUP(F1458,[13]abbr_btch2lot2!A:B,2,FALSE)</f>
        <v>1202</v>
      </c>
      <c r="F1458" s="39" t="s">
        <v>11500</v>
      </c>
      <c r="G1458" s="76" t="s">
        <v>2215</v>
      </c>
      <c r="H1458" s="558" t="s">
        <v>2202</v>
      </c>
      <c r="I1458" s="76">
        <v>1</v>
      </c>
      <c r="J1458" s="39"/>
      <c r="K1458" s="39" t="s">
        <v>2195</v>
      </c>
      <c r="L1458" s="544">
        <v>24</v>
      </c>
      <c r="M1458" s="258" t="s">
        <v>11464</v>
      </c>
      <c r="N1458" s="39" t="s">
        <v>11501</v>
      </c>
    </row>
    <row r="1459" spans="1:14" hidden="1">
      <c r="A1459" s="258" t="s">
        <v>11463</v>
      </c>
      <c r="B1459" s="39"/>
      <c r="C1459" s="496" t="s">
        <v>11502</v>
      </c>
      <c r="D1459" s="39" t="s">
        <v>11502</v>
      </c>
      <c r="E1459" s="496">
        <f>VLOOKUP(F1459,[13]abbr_btch2lot2!A:B,2,FALSE)</f>
        <v>1203</v>
      </c>
      <c r="F1459" s="39" t="s">
        <v>11503</v>
      </c>
      <c r="G1459" s="76" t="s">
        <v>2215</v>
      </c>
      <c r="H1459" s="546" t="s">
        <v>2228</v>
      </c>
      <c r="I1459" s="76">
        <v>1</v>
      </c>
      <c r="J1459" s="39"/>
      <c r="K1459" s="39" t="s">
        <v>2195</v>
      </c>
      <c r="L1459" s="544">
        <v>25</v>
      </c>
      <c r="M1459" s="258" t="s">
        <v>11464</v>
      </c>
      <c r="N1459" s="39" t="s">
        <v>11504</v>
      </c>
    </row>
    <row r="1460" spans="1:14" hidden="1">
      <c r="A1460" s="258" t="s">
        <v>11463</v>
      </c>
      <c r="B1460" s="39"/>
      <c r="C1460" s="496" t="s">
        <v>4901</v>
      </c>
      <c r="D1460" s="39" t="s">
        <v>4901</v>
      </c>
      <c r="E1460" s="496">
        <f>VLOOKUP(F1460,[13]abbr_btch2lot2!A:B,2,FALSE)</f>
        <v>1204</v>
      </c>
      <c r="F1460" s="39" t="s">
        <v>11505</v>
      </c>
      <c r="G1460" s="76" t="s">
        <v>2215</v>
      </c>
      <c r="H1460" s="546" t="s">
        <v>2228</v>
      </c>
      <c r="I1460" s="76">
        <v>2</v>
      </c>
      <c r="J1460" s="39"/>
      <c r="K1460" s="39" t="s">
        <v>2195</v>
      </c>
      <c r="L1460" s="544">
        <v>26</v>
      </c>
      <c r="M1460" s="258" t="s">
        <v>11464</v>
      </c>
      <c r="N1460" s="39" t="s">
        <v>11506</v>
      </c>
    </row>
    <row r="1461" spans="1:14" hidden="1">
      <c r="A1461" s="258" t="s">
        <v>11463</v>
      </c>
      <c r="B1461" s="39"/>
      <c r="C1461" s="496" t="s">
        <v>11507</v>
      </c>
      <c r="D1461" s="39" t="s">
        <v>11507</v>
      </c>
      <c r="E1461" s="496">
        <f>VLOOKUP(F1461,[13]abbr_btch2lot2!A:B,2,FALSE)</f>
        <v>1205</v>
      </c>
      <c r="F1461" s="60" t="s">
        <v>11508</v>
      </c>
      <c r="G1461" s="76" t="s">
        <v>2215</v>
      </c>
      <c r="H1461" s="546" t="s">
        <v>2228</v>
      </c>
      <c r="I1461" s="76">
        <v>2</v>
      </c>
      <c r="J1461" s="39"/>
      <c r="K1461" s="39" t="s">
        <v>2195</v>
      </c>
      <c r="L1461" s="544">
        <v>27</v>
      </c>
      <c r="M1461" s="258" t="s">
        <v>11464</v>
      </c>
      <c r="N1461" s="39" t="s">
        <v>11509</v>
      </c>
    </row>
    <row r="1462" spans="1:14" hidden="1">
      <c r="A1462" s="258" t="s">
        <v>11463</v>
      </c>
      <c r="B1462" s="39"/>
      <c r="C1462" s="496" t="s">
        <v>11510</v>
      </c>
      <c r="D1462" s="39" t="s">
        <v>11510</v>
      </c>
      <c r="E1462" s="496">
        <f>VLOOKUP(F1462,[13]abbr_btch2lot2!A:B,2,FALSE)</f>
        <v>1206</v>
      </c>
      <c r="F1462" s="39" t="s">
        <v>11511</v>
      </c>
      <c r="G1462" s="76" t="s">
        <v>2215</v>
      </c>
      <c r="H1462" s="76" t="s">
        <v>2231</v>
      </c>
      <c r="I1462" s="76" t="s">
        <v>6099</v>
      </c>
      <c r="J1462" s="39"/>
      <c r="K1462" s="39" t="s">
        <v>2195</v>
      </c>
      <c r="L1462" s="544">
        <v>28</v>
      </c>
      <c r="M1462" s="258" t="s">
        <v>11464</v>
      </c>
      <c r="N1462" s="39" t="s">
        <v>11512</v>
      </c>
    </row>
    <row r="1463" spans="1:14" hidden="1">
      <c r="A1463" s="258" t="s">
        <v>11463</v>
      </c>
      <c r="B1463" s="39"/>
      <c r="C1463" s="496" t="s">
        <v>11513</v>
      </c>
      <c r="D1463" s="39" t="s">
        <v>11513</v>
      </c>
      <c r="E1463" s="496">
        <f>VLOOKUP(F1463,[13]abbr_btch2lot2!A:B,2,FALSE)</f>
        <v>1207</v>
      </c>
      <c r="F1463" s="39" t="s">
        <v>11514</v>
      </c>
      <c r="G1463" s="76" t="s">
        <v>2215</v>
      </c>
      <c r="H1463" s="558" t="s">
        <v>2202</v>
      </c>
      <c r="I1463" s="76">
        <v>1</v>
      </c>
      <c r="J1463" s="39"/>
      <c r="K1463" s="39" t="s">
        <v>2195</v>
      </c>
      <c r="L1463" s="544">
        <v>29</v>
      </c>
      <c r="M1463" s="258" t="s">
        <v>11464</v>
      </c>
      <c r="N1463" s="39" t="s">
        <v>11515</v>
      </c>
    </row>
    <row r="1464" spans="1:14" hidden="1">
      <c r="A1464" s="258" t="s">
        <v>11463</v>
      </c>
      <c r="B1464" s="39"/>
      <c r="C1464" s="496" t="s">
        <v>11074</v>
      </c>
      <c r="D1464" s="39" t="s">
        <v>11074</v>
      </c>
      <c r="E1464" s="496">
        <f>VLOOKUP(F1464,[13]abbr_btch2lot2!A:B,2,FALSE)</f>
        <v>1051</v>
      </c>
      <c r="F1464" s="39" t="s">
        <v>11075</v>
      </c>
      <c r="G1464" s="76" t="s">
        <v>2215</v>
      </c>
      <c r="H1464" s="558" t="s">
        <v>2202</v>
      </c>
      <c r="I1464" s="76">
        <v>23</v>
      </c>
      <c r="J1464" s="39"/>
      <c r="K1464" s="39" t="s">
        <v>2195</v>
      </c>
      <c r="L1464" s="544">
        <v>30</v>
      </c>
      <c r="M1464" s="258" t="s">
        <v>11464</v>
      </c>
      <c r="N1464" s="39" t="s">
        <v>11516</v>
      </c>
    </row>
    <row r="1465" spans="1:14" hidden="1">
      <c r="A1465" s="258" t="s">
        <v>11463</v>
      </c>
      <c r="B1465" s="39"/>
      <c r="C1465" s="496" t="s">
        <v>11517</v>
      </c>
      <c r="D1465" s="39" t="s">
        <v>11517</v>
      </c>
      <c r="E1465" s="496">
        <f>VLOOKUP(F1465,[13]abbr_btch2lot2!A:B,2,FALSE)</f>
        <v>1208</v>
      </c>
      <c r="F1465" s="39" t="s">
        <v>11518</v>
      </c>
      <c r="G1465" s="76" t="s">
        <v>2215</v>
      </c>
      <c r="H1465" s="546" t="s">
        <v>2228</v>
      </c>
      <c r="I1465" s="76">
        <v>1</v>
      </c>
      <c r="J1465" s="39"/>
      <c r="K1465" s="39" t="s">
        <v>2195</v>
      </c>
      <c r="L1465" s="544">
        <v>31</v>
      </c>
      <c r="M1465" s="258" t="s">
        <v>11464</v>
      </c>
      <c r="N1465" s="39" t="s">
        <v>11519</v>
      </c>
    </row>
    <row r="1466" spans="1:14" hidden="1">
      <c r="A1466" s="258" t="s">
        <v>11463</v>
      </c>
      <c r="B1466" s="39"/>
      <c r="C1466" s="496" t="s">
        <v>11520</v>
      </c>
      <c r="D1466" s="39" t="s">
        <v>11520</v>
      </c>
      <c r="E1466" s="496">
        <f>VLOOKUP(F1466,[13]abbr_btch2lot2!A:B,2,FALSE)</f>
        <v>1209</v>
      </c>
      <c r="F1466" s="39" t="s">
        <v>11521</v>
      </c>
      <c r="G1466" s="76" t="s">
        <v>2215</v>
      </c>
      <c r="H1466" s="558" t="s">
        <v>2202</v>
      </c>
      <c r="I1466" s="76">
        <v>1</v>
      </c>
      <c r="J1466" s="39"/>
      <c r="K1466" s="39" t="s">
        <v>2195</v>
      </c>
      <c r="L1466" s="544">
        <v>32</v>
      </c>
      <c r="M1466" s="258" t="s">
        <v>11464</v>
      </c>
      <c r="N1466" s="39" t="s">
        <v>11522</v>
      </c>
    </row>
    <row r="1467" spans="1:14" hidden="1">
      <c r="A1467" s="258" t="s">
        <v>11463</v>
      </c>
      <c r="B1467" s="39"/>
      <c r="C1467" s="496" t="s">
        <v>11523</v>
      </c>
      <c r="D1467" s="39" t="s">
        <v>11523</v>
      </c>
      <c r="E1467" s="496">
        <f>VLOOKUP(F1467,[13]abbr_btch2lot2!A:B,2,FALSE)</f>
        <v>1210</v>
      </c>
      <c r="F1467" s="39" t="s">
        <v>11524</v>
      </c>
      <c r="G1467" s="76" t="s">
        <v>2215</v>
      </c>
      <c r="H1467" s="558" t="s">
        <v>2202</v>
      </c>
      <c r="I1467" s="76">
        <v>2</v>
      </c>
      <c r="J1467" s="39"/>
      <c r="K1467" s="39" t="s">
        <v>2195</v>
      </c>
      <c r="L1467" s="544">
        <v>33</v>
      </c>
      <c r="M1467" s="258" t="s">
        <v>11464</v>
      </c>
      <c r="N1467" s="39" t="s">
        <v>11525</v>
      </c>
    </row>
    <row r="1468" spans="1:14" hidden="1">
      <c r="A1468" s="258" t="s">
        <v>11463</v>
      </c>
      <c r="B1468" s="39"/>
      <c r="C1468" s="496" t="s">
        <v>11526</v>
      </c>
      <c r="D1468" s="39" t="s">
        <v>11526</v>
      </c>
      <c r="E1468" s="496">
        <f>VLOOKUP(F1468,[13]abbr_btch2lot2!A:B,2,FALSE)</f>
        <v>1211</v>
      </c>
      <c r="F1468" s="39" t="s">
        <v>11527</v>
      </c>
      <c r="G1468" s="76" t="s">
        <v>2215</v>
      </c>
      <c r="H1468" s="546" t="s">
        <v>2228</v>
      </c>
      <c r="I1468" s="76">
        <v>3</v>
      </c>
      <c r="J1468" s="39"/>
      <c r="K1468" s="39" t="s">
        <v>2195</v>
      </c>
      <c r="L1468" s="544">
        <v>34</v>
      </c>
      <c r="M1468" s="258" t="s">
        <v>11464</v>
      </c>
      <c r="N1468" s="39" t="s">
        <v>11528</v>
      </c>
    </row>
    <row r="1469" spans="1:14" hidden="1">
      <c r="A1469" s="258" t="s">
        <v>11463</v>
      </c>
      <c r="B1469" s="39"/>
      <c r="C1469" s="496" t="s">
        <v>11529</v>
      </c>
      <c r="D1469" s="39" t="s">
        <v>11529</v>
      </c>
      <c r="E1469" s="496">
        <f>VLOOKUP(F1469,[13]abbr_btch2lot2!A:B,2,FALSE)</f>
        <v>1212</v>
      </c>
      <c r="F1469" s="39" t="s">
        <v>11530</v>
      </c>
      <c r="G1469" s="76" t="s">
        <v>2215</v>
      </c>
      <c r="H1469" s="76" t="s">
        <v>2231</v>
      </c>
      <c r="I1469" s="76" t="s">
        <v>6099</v>
      </c>
      <c r="J1469" s="39"/>
      <c r="K1469" s="39" t="s">
        <v>2195</v>
      </c>
      <c r="L1469" s="544">
        <v>35</v>
      </c>
      <c r="M1469" s="258" t="s">
        <v>11464</v>
      </c>
      <c r="N1469" s="39" t="s">
        <v>11531</v>
      </c>
    </row>
    <row r="1470" spans="1:14" hidden="1">
      <c r="A1470" s="258" t="s">
        <v>11463</v>
      </c>
      <c r="B1470" s="39"/>
      <c r="C1470" s="496"/>
      <c r="D1470" s="39"/>
      <c r="E1470" s="496">
        <f>VLOOKUP(F1470,[13]abbr_btch2lot2!A:B,2,FALSE)</f>
        <v>1213</v>
      </c>
      <c r="F1470" s="39" t="s">
        <v>11532</v>
      </c>
      <c r="G1470" s="76" t="s">
        <v>2215</v>
      </c>
      <c r="H1470" s="546" t="s">
        <v>2228</v>
      </c>
      <c r="I1470" s="76">
        <v>2</v>
      </c>
      <c r="J1470" s="39"/>
      <c r="K1470" s="39" t="s">
        <v>2195</v>
      </c>
      <c r="L1470" s="544">
        <v>36</v>
      </c>
      <c r="M1470" s="258" t="s">
        <v>11464</v>
      </c>
      <c r="N1470" s="39" t="s">
        <v>11533</v>
      </c>
    </row>
    <row r="1471" spans="1:14" hidden="1">
      <c r="A1471" s="258" t="s">
        <v>11463</v>
      </c>
      <c r="B1471" s="39"/>
      <c r="C1471" s="496" t="s">
        <v>11534</v>
      </c>
      <c r="D1471" s="39" t="s">
        <v>11534</v>
      </c>
      <c r="E1471" s="496">
        <f>VLOOKUP(F1471,[13]abbr_btch2lot2!A:B,2,FALSE)</f>
        <v>1214</v>
      </c>
      <c r="F1471" s="39" t="s">
        <v>11535</v>
      </c>
      <c r="G1471" s="76" t="s">
        <v>2215</v>
      </c>
      <c r="H1471" s="546" t="s">
        <v>2228</v>
      </c>
      <c r="I1471" s="76">
        <v>1</v>
      </c>
      <c r="J1471" s="39"/>
      <c r="K1471" s="39" t="s">
        <v>2195</v>
      </c>
      <c r="L1471" s="544">
        <v>37</v>
      </c>
      <c r="M1471" s="258" t="s">
        <v>11464</v>
      </c>
      <c r="N1471" s="39" t="s">
        <v>11536</v>
      </c>
    </row>
    <row r="1472" spans="1:14" hidden="1">
      <c r="A1472" s="258" t="s">
        <v>11463</v>
      </c>
      <c r="B1472" s="39"/>
      <c r="C1472" s="496"/>
      <c r="D1472" s="39"/>
      <c r="E1472" s="496">
        <f>VLOOKUP(F1472,[13]abbr_btch2lot2!A:B,2,FALSE)</f>
        <v>1215</v>
      </c>
      <c r="F1472" s="39" t="s">
        <v>11537</v>
      </c>
      <c r="G1472" s="76" t="s">
        <v>2215</v>
      </c>
      <c r="H1472" s="558" t="s">
        <v>2202</v>
      </c>
      <c r="I1472" s="76">
        <v>1</v>
      </c>
      <c r="J1472" s="39"/>
      <c r="K1472" s="39" t="s">
        <v>2195</v>
      </c>
      <c r="L1472" s="544">
        <v>38</v>
      </c>
      <c r="M1472" s="258" t="s">
        <v>11464</v>
      </c>
      <c r="N1472" s="39" t="s">
        <v>11538</v>
      </c>
    </row>
    <row r="1473" spans="1:14" hidden="1">
      <c r="A1473" s="258" t="s">
        <v>11463</v>
      </c>
      <c r="B1473" s="39"/>
      <c r="C1473" s="496"/>
      <c r="D1473" s="39"/>
      <c r="E1473" s="496">
        <f>VLOOKUP(F1473,[13]abbr_btch2lot2!A:B,2,FALSE)</f>
        <v>1216</v>
      </c>
      <c r="F1473" s="39" t="s">
        <v>11539</v>
      </c>
      <c r="G1473" s="76" t="s">
        <v>2215</v>
      </c>
      <c r="H1473" s="558" t="s">
        <v>2202</v>
      </c>
      <c r="I1473" s="76">
        <v>1</v>
      </c>
      <c r="J1473" s="39"/>
      <c r="K1473" s="39" t="s">
        <v>2195</v>
      </c>
      <c r="L1473" s="544">
        <v>39</v>
      </c>
      <c r="M1473" s="258" t="s">
        <v>11464</v>
      </c>
      <c r="N1473" s="39" t="s">
        <v>11540</v>
      </c>
    </row>
    <row r="1474" spans="1:14" hidden="1">
      <c r="A1474" s="258" t="s">
        <v>11463</v>
      </c>
      <c r="B1474" s="39"/>
      <c r="C1474" s="496"/>
      <c r="D1474" s="39"/>
      <c r="E1474" s="496">
        <f>VLOOKUP(F1474,[13]abbr_btch2lot2!A:B,2,FALSE)</f>
        <v>1217</v>
      </c>
      <c r="F1474" s="39" t="s">
        <v>11541</v>
      </c>
      <c r="G1474" s="76" t="s">
        <v>2215</v>
      </c>
      <c r="H1474" s="558" t="s">
        <v>2202</v>
      </c>
      <c r="I1474" s="76">
        <v>1</v>
      </c>
      <c r="J1474" s="39"/>
      <c r="K1474" s="39" t="s">
        <v>2195</v>
      </c>
      <c r="L1474" s="544">
        <v>40</v>
      </c>
      <c r="M1474" s="258" t="s">
        <v>11464</v>
      </c>
      <c r="N1474" s="39" t="s">
        <v>11542</v>
      </c>
    </row>
    <row r="1475" spans="1:14" hidden="1">
      <c r="A1475" s="258" t="s">
        <v>11463</v>
      </c>
      <c r="B1475" s="39"/>
      <c r="C1475" s="496" t="s">
        <v>11543</v>
      </c>
      <c r="D1475" s="39" t="s">
        <v>11543</v>
      </c>
      <c r="E1475" s="496">
        <f>VLOOKUP(F1475,[13]abbr_btch2lot2!A:B,2,FALSE)</f>
        <v>1218</v>
      </c>
      <c r="F1475" s="39" t="s">
        <v>11544</v>
      </c>
      <c r="G1475" s="76" t="s">
        <v>2215</v>
      </c>
      <c r="H1475" s="558" t="s">
        <v>2202</v>
      </c>
      <c r="I1475" s="76">
        <v>1</v>
      </c>
      <c r="J1475" s="39"/>
      <c r="K1475" s="39" t="s">
        <v>2195</v>
      </c>
      <c r="L1475" s="544">
        <v>41</v>
      </c>
      <c r="M1475" s="258" t="s">
        <v>11464</v>
      </c>
      <c r="N1475" s="39" t="s">
        <v>11545</v>
      </c>
    </row>
    <row r="1476" spans="1:14" hidden="1">
      <c r="A1476" s="258" t="s">
        <v>11463</v>
      </c>
      <c r="B1476" s="39"/>
      <c r="C1476" s="496" t="s">
        <v>6657</v>
      </c>
      <c r="D1476" s="39" t="s">
        <v>6657</v>
      </c>
      <c r="E1476" s="496">
        <f>VLOOKUP(F1476,[13]abbr_btch2lot2!A:B,2,FALSE)</f>
        <v>1219</v>
      </c>
      <c r="F1476" s="39" t="s">
        <v>6658</v>
      </c>
      <c r="G1476" s="76" t="s">
        <v>2215</v>
      </c>
      <c r="H1476" s="546" t="s">
        <v>2228</v>
      </c>
      <c r="I1476" s="76">
        <v>1</v>
      </c>
      <c r="J1476" s="39"/>
      <c r="K1476" s="39" t="s">
        <v>2195</v>
      </c>
      <c r="L1476" s="544">
        <v>42</v>
      </c>
      <c r="M1476" s="258" t="s">
        <v>11464</v>
      </c>
      <c r="N1476" s="39" t="s">
        <v>11546</v>
      </c>
    </row>
    <row r="1477" spans="1:14" hidden="1">
      <c r="A1477" s="258" t="s">
        <v>11463</v>
      </c>
      <c r="B1477" s="39"/>
      <c r="C1477" s="496" t="s">
        <v>11547</v>
      </c>
      <c r="D1477" s="39" t="s">
        <v>11547</v>
      </c>
      <c r="E1477" s="496">
        <f>VLOOKUP(F1477,[13]abbr_btch2lot2!A:B,2,FALSE)</f>
        <v>1220</v>
      </c>
      <c r="F1477" s="39" t="s">
        <v>11548</v>
      </c>
      <c r="G1477" s="76" t="s">
        <v>2215</v>
      </c>
      <c r="H1477" s="558" t="s">
        <v>2202</v>
      </c>
      <c r="I1477" s="76">
        <v>1</v>
      </c>
      <c r="J1477" s="39"/>
      <c r="K1477" s="39" t="s">
        <v>2195</v>
      </c>
      <c r="L1477" s="544">
        <v>43</v>
      </c>
      <c r="M1477" s="258" t="s">
        <v>11464</v>
      </c>
      <c r="N1477" s="39" t="s">
        <v>11549</v>
      </c>
    </row>
    <row r="1478" spans="1:14" hidden="1">
      <c r="A1478" s="258" t="s">
        <v>11463</v>
      </c>
      <c r="B1478" s="39"/>
      <c r="C1478" s="496" t="s">
        <v>11550</v>
      </c>
      <c r="D1478" s="39" t="s">
        <v>11550</v>
      </c>
      <c r="E1478" s="496">
        <f>VLOOKUP(F1478,[13]abbr_btch2lot2!A:B,2,FALSE)</f>
        <v>1221</v>
      </c>
      <c r="F1478" s="60" t="s">
        <v>11551</v>
      </c>
      <c r="G1478" s="76" t="s">
        <v>2215</v>
      </c>
      <c r="H1478" s="558" t="s">
        <v>2202</v>
      </c>
      <c r="I1478" s="76">
        <v>1</v>
      </c>
      <c r="J1478" s="39"/>
      <c r="K1478" s="39" t="s">
        <v>2195</v>
      </c>
      <c r="L1478" s="544">
        <v>44</v>
      </c>
      <c r="M1478" s="258" t="s">
        <v>11464</v>
      </c>
      <c r="N1478" s="39" t="s">
        <v>11552</v>
      </c>
    </row>
    <row r="1479" spans="1:14" hidden="1">
      <c r="A1479" s="258" t="s">
        <v>11463</v>
      </c>
      <c r="B1479" s="39"/>
      <c r="C1479" s="496" t="s">
        <v>11553</v>
      </c>
      <c r="D1479" s="39" t="s">
        <v>11553</v>
      </c>
      <c r="E1479" s="496">
        <f>VLOOKUP(F1479,[13]abbr_btch2lot2!A:B,2,FALSE)</f>
        <v>1222</v>
      </c>
      <c r="F1479" s="60" t="s">
        <v>11554</v>
      </c>
      <c r="G1479" s="76" t="s">
        <v>2215</v>
      </c>
      <c r="H1479" s="558" t="s">
        <v>2202</v>
      </c>
      <c r="I1479" s="76">
        <v>1</v>
      </c>
      <c r="J1479" s="39"/>
      <c r="K1479" s="39" t="s">
        <v>2195</v>
      </c>
      <c r="L1479" s="544">
        <v>45</v>
      </c>
      <c r="M1479" s="258" t="s">
        <v>11464</v>
      </c>
      <c r="N1479" s="39" t="s">
        <v>11555</v>
      </c>
    </row>
    <row r="1480" spans="1:14" hidden="1">
      <c r="A1480" s="258" t="s">
        <v>11463</v>
      </c>
      <c r="B1480" s="39"/>
      <c r="C1480" s="496" t="s">
        <v>7475</v>
      </c>
      <c r="D1480" s="39" t="s">
        <v>7475</v>
      </c>
      <c r="E1480" s="496">
        <f>VLOOKUP(F1480,[13]abbr_btch2lot2!A:B,2,FALSE)</f>
        <v>1223</v>
      </c>
      <c r="F1480" s="39" t="s">
        <v>7476</v>
      </c>
      <c r="G1480" s="76" t="s">
        <v>2215</v>
      </c>
      <c r="H1480" s="558" t="s">
        <v>2202</v>
      </c>
      <c r="I1480" s="76">
        <v>1</v>
      </c>
      <c r="J1480" s="39"/>
      <c r="K1480" s="39" t="s">
        <v>2195</v>
      </c>
      <c r="L1480" s="544">
        <v>46</v>
      </c>
      <c r="M1480" s="258" t="s">
        <v>11464</v>
      </c>
      <c r="N1480" s="39" t="s">
        <v>11556</v>
      </c>
    </row>
    <row r="1481" spans="1:14" hidden="1">
      <c r="A1481" s="258" t="s">
        <v>11463</v>
      </c>
      <c r="B1481" s="39"/>
      <c r="C1481" s="496" t="s">
        <v>11557</v>
      </c>
      <c r="D1481" s="39" t="s">
        <v>11557</v>
      </c>
      <c r="E1481" s="496">
        <f>VLOOKUP(F1481,[13]abbr_btch2lot2!A:B,2,FALSE)</f>
        <v>1224</v>
      </c>
      <c r="F1481" s="39" t="s">
        <v>11558</v>
      </c>
      <c r="G1481" s="76" t="s">
        <v>2215</v>
      </c>
      <c r="H1481" s="76" t="s">
        <v>2271</v>
      </c>
      <c r="I1481" s="76">
        <v>13</v>
      </c>
      <c r="J1481" s="39"/>
      <c r="K1481" s="39" t="s">
        <v>2195</v>
      </c>
      <c r="L1481" s="544">
        <v>47</v>
      </c>
      <c r="M1481" s="258" t="s">
        <v>11464</v>
      </c>
      <c r="N1481" s="39" t="s">
        <v>11559</v>
      </c>
    </row>
    <row r="1482" spans="1:14" hidden="1">
      <c r="A1482" s="258" t="s">
        <v>11463</v>
      </c>
      <c r="B1482" s="39"/>
      <c r="C1482" s="496" t="s">
        <v>11560</v>
      </c>
      <c r="D1482" s="39" t="s">
        <v>11560</v>
      </c>
      <c r="E1482" s="496">
        <f>VLOOKUP(F1482,[13]abbr_btch2lot2!A:B,2,FALSE)</f>
        <v>1225</v>
      </c>
      <c r="F1482" s="39" t="s">
        <v>11561</v>
      </c>
      <c r="G1482" s="76" t="s">
        <v>2215</v>
      </c>
      <c r="H1482" s="546" t="s">
        <v>2228</v>
      </c>
      <c r="I1482" s="76">
        <v>3</v>
      </c>
      <c r="J1482" s="39"/>
      <c r="K1482" s="39" t="s">
        <v>2195</v>
      </c>
      <c r="L1482" s="544">
        <v>48</v>
      </c>
      <c r="M1482" s="258" t="s">
        <v>11464</v>
      </c>
      <c r="N1482" s="39" t="s">
        <v>11562</v>
      </c>
    </row>
    <row r="1483" spans="1:14" hidden="1">
      <c r="A1483" s="258" t="s">
        <v>11463</v>
      </c>
      <c r="B1483" s="39"/>
      <c r="C1483" s="496" t="s">
        <v>11563</v>
      </c>
      <c r="D1483" s="39" t="s">
        <v>11563</v>
      </c>
      <c r="E1483" s="496">
        <f>VLOOKUP(F1483,[13]abbr_btch2lot2!A:B,2,FALSE)</f>
        <v>1226</v>
      </c>
      <c r="F1483" s="39" t="s">
        <v>11564</v>
      </c>
      <c r="G1483" s="76" t="s">
        <v>2215</v>
      </c>
      <c r="H1483" s="546" t="s">
        <v>2228</v>
      </c>
      <c r="I1483" s="76">
        <v>4</v>
      </c>
      <c r="J1483" s="39"/>
      <c r="K1483" s="39" t="s">
        <v>2195</v>
      </c>
      <c r="L1483" s="544">
        <v>49</v>
      </c>
      <c r="M1483" s="258" t="s">
        <v>11464</v>
      </c>
      <c r="N1483" s="39" t="s">
        <v>11565</v>
      </c>
    </row>
    <row r="1484" spans="1:14" hidden="1">
      <c r="A1484" s="258" t="s">
        <v>11463</v>
      </c>
      <c r="B1484" s="39"/>
      <c r="C1484" s="496"/>
      <c r="D1484" s="39"/>
      <c r="E1484" s="496">
        <f>VLOOKUP(F1484,[13]abbr_btch2lot2!A:B,2,FALSE)</f>
        <v>1227</v>
      </c>
      <c r="F1484" s="39" t="s">
        <v>11566</v>
      </c>
      <c r="G1484" s="76" t="s">
        <v>2215</v>
      </c>
      <c r="H1484" s="558" t="s">
        <v>2202</v>
      </c>
      <c r="I1484" s="76">
        <v>2</v>
      </c>
      <c r="J1484" s="39"/>
      <c r="K1484" s="39" t="s">
        <v>2195</v>
      </c>
      <c r="L1484" s="544">
        <v>50</v>
      </c>
      <c r="M1484" s="258" t="s">
        <v>11464</v>
      </c>
      <c r="N1484" s="39" t="s">
        <v>11567</v>
      </c>
    </row>
    <row r="1485" spans="1:14" hidden="1">
      <c r="A1485" s="258" t="s">
        <v>11463</v>
      </c>
      <c r="B1485" s="39"/>
      <c r="C1485" s="496" t="s">
        <v>11568</v>
      </c>
      <c r="D1485" s="39" t="s">
        <v>11568</v>
      </c>
      <c r="E1485" s="496">
        <f>VLOOKUP(F1485,[13]abbr_btch2lot2!A:B,2,FALSE)</f>
        <v>1228</v>
      </c>
      <c r="F1485" s="39" t="s">
        <v>11569</v>
      </c>
      <c r="G1485" s="76" t="s">
        <v>2215</v>
      </c>
      <c r="H1485" s="558" t="s">
        <v>2202</v>
      </c>
      <c r="I1485" s="76">
        <v>1</v>
      </c>
      <c r="J1485" s="39"/>
      <c r="K1485" s="39" t="s">
        <v>2195</v>
      </c>
      <c r="L1485" s="544">
        <v>51</v>
      </c>
      <c r="M1485" s="258" t="s">
        <v>11464</v>
      </c>
      <c r="N1485" s="39" t="s">
        <v>11570</v>
      </c>
    </row>
    <row r="1486" spans="1:14" hidden="1">
      <c r="A1486" s="258" t="s">
        <v>11463</v>
      </c>
      <c r="B1486" s="39"/>
      <c r="C1486" s="496" t="s">
        <v>11571</v>
      </c>
      <c r="D1486" s="39" t="s">
        <v>11571</v>
      </c>
      <c r="E1486" s="496">
        <f>VLOOKUP(F1486,[13]abbr_btch2lot2!A:B,2,FALSE)</f>
        <v>1229</v>
      </c>
      <c r="F1486" s="39" t="s">
        <v>11572</v>
      </c>
      <c r="G1486" s="76" t="s">
        <v>2215</v>
      </c>
      <c r="H1486" s="558" t="s">
        <v>2202</v>
      </c>
      <c r="I1486" s="76">
        <v>1</v>
      </c>
      <c r="J1486" s="39"/>
      <c r="K1486" s="39" t="s">
        <v>2195</v>
      </c>
      <c r="L1486" s="544">
        <v>52</v>
      </c>
      <c r="M1486" s="258" t="s">
        <v>11464</v>
      </c>
      <c r="N1486" s="39" t="s">
        <v>11573</v>
      </c>
    </row>
    <row r="1487" spans="1:14" hidden="1">
      <c r="A1487" s="258" t="s">
        <v>11463</v>
      </c>
      <c r="B1487" s="39"/>
      <c r="C1487" s="496" t="s">
        <v>11574</v>
      </c>
      <c r="D1487" s="39" t="s">
        <v>11574</v>
      </c>
      <c r="E1487" s="496">
        <f>VLOOKUP(F1487,[13]abbr_btch2lot2!A:B,2,FALSE)</f>
        <v>1230</v>
      </c>
      <c r="F1487" s="39" t="s">
        <v>11575</v>
      </c>
      <c r="G1487" s="76" t="s">
        <v>2215</v>
      </c>
      <c r="H1487" s="546" t="s">
        <v>2228</v>
      </c>
      <c r="I1487" s="76">
        <v>3</v>
      </c>
      <c r="J1487" s="39"/>
      <c r="K1487" s="39" t="s">
        <v>2195</v>
      </c>
      <c r="L1487" s="544">
        <v>53</v>
      </c>
      <c r="M1487" s="258" t="s">
        <v>11464</v>
      </c>
      <c r="N1487" s="39" t="s">
        <v>11576</v>
      </c>
    </row>
    <row r="1488" spans="1:14" hidden="1">
      <c r="A1488" s="258" t="s">
        <v>11463</v>
      </c>
      <c r="B1488" s="39"/>
      <c r="C1488" s="496" t="s">
        <v>11577</v>
      </c>
      <c r="D1488" s="39" t="s">
        <v>11577</v>
      </c>
      <c r="E1488" s="496">
        <f>VLOOKUP(F1488,[13]abbr_btch2lot2!A:B,2,FALSE)</f>
        <v>1231</v>
      </c>
      <c r="F1488" s="39" t="s">
        <v>11578</v>
      </c>
      <c r="G1488" s="76" t="s">
        <v>2215</v>
      </c>
      <c r="H1488" s="558" t="s">
        <v>2202</v>
      </c>
      <c r="I1488" s="76">
        <v>1</v>
      </c>
      <c r="J1488" s="39"/>
      <c r="K1488" s="39" t="s">
        <v>2195</v>
      </c>
      <c r="L1488" s="544">
        <v>54</v>
      </c>
      <c r="M1488" s="258" t="s">
        <v>11464</v>
      </c>
      <c r="N1488" s="39" t="s">
        <v>11579</v>
      </c>
    </row>
    <row r="1489" spans="1:14" hidden="1">
      <c r="A1489" s="258" t="s">
        <v>11463</v>
      </c>
      <c r="B1489" s="39"/>
      <c r="C1489" s="496" t="s">
        <v>11580</v>
      </c>
      <c r="D1489" s="39" t="s">
        <v>11580</v>
      </c>
      <c r="E1489" s="496">
        <f>VLOOKUP(F1489,[13]abbr_btch2lot2!A:B,2,FALSE)</f>
        <v>1232</v>
      </c>
      <c r="F1489" s="39" t="s">
        <v>11581</v>
      </c>
      <c r="G1489" s="76" t="s">
        <v>2215</v>
      </c>
      <c r="H1489" s="546" t="s">
        <v>2228</v>
      </c>
      <c r="I1489" s="76">
        <v>2</v>
      </c>
      <c r="J1489" s="39"/>
      <c r="K1489" s="39" t="s">
        <v>2195</v>
      </c>
      <c r="L1489" s="544">
        <v>55</v>
      </c>
      <c r="M1489" s="258" t="s">
        <v>11464</v>
      </c>
      <c r="N1489" s="39" t="s">
        <v>11582</v>
      </c>
    </row>
    <row r="1490" spans="1:14" hidden="1">
      <c r="A1490" s="258" t="s">
        <v>11463</v>
      </c>
      <c r="B1490" s="39"/>
      <c r="C1490" s="496" t="s">
        <v>11583</v>
      </c>
      <c r="D1490" s="39" t="s">
        <v>11583</v>
      </c>
      <c r="E1490" s="496">
        <f>VLOOKUP(F1490,[13]abbr_btch2lot2!A:B,2,FALSE)</f>
        <v>1233</v>
      </c>
      <c r="F1490" s="39" t="s">
        <v>11584</v>
      </c>
      <c r="G1490" s="76" t="s">
        <v>2215</v>
      </c>
      <c r="H1490" s="546" t="s">
        <v>2228</v>
      </c>
      <c r="I1490" s="76">
        <v>2</v>
      </c>
      <c r="J1490" s="39"/>
      <c r="K1490" s="39" t="s">
        <v>2195</v>
      </c>
      <c r="L1490" s="544">
        <v>56</v>
      </c>
      <c r="M1490" s="258" t="s">
        <v>11464</v>
      </c>
      <c r="N1490" s="39" t="s">
        <v>11585</v>
      </c>
    </row>
    <row r="1491" spans="1:14" hidden="1">
      <c r="A1491" s="258" t="s">
        <v>11463</v>
      </c>
      <c r="B1491" s="39" t="s">
        <v>149</v>
      </c>
      <c r="C1491" s="496" t="s">
        <v>149</v>
      </c>
      <c r="D1491" s="39"/>
      <c r="E1491" s="496" t="e">
        <f>VLOOKUP(F1491,[13]abbr_btch2lot2!A:B,2,FALSE)</f>
        <v>#N/A</v>
      </c>
      <c r="F1491" s="39"/>
      <c r="G1491" s="528" t="s">
        <v>2193</v>
      </c>
      <c r="H1491" s="528" t="s">
        <v>2308</v>
      </c>
      <c r="I1491" s="544">
        <v>26</v>
      </c>
      <c r="J1491" s="39"/>
      <c r="K1491" s="39" t="s">
        <v>2195</v>
      </c>
      <c r="L1491" s="544">
        <v>57</v>
      </c>
      <c r="M1491" s="258" t="s">
        <v>11464</v>
      </c>
      <c r="N1491" s="528" t="s">
        <v>149</v>
      </c>
    </row>
    <row r="1492" spans="1:14" hidden="1">
      <c r="A1492" s="258" t="s">
        <v>11463</v>
      </c>
      <c r="B1492" s="39" t="s">
        <v>151</v>
      </c>
      <c r="C1492" s="496" t="s">
        <v>151</v>
      </c>
      <c r="D1492" s="39"/>
      <c r="E1492" s="496" t="e">
        <f>VLOOKUP(F1492,[13]abbr_btch2lot2!A:B,2,FALSE)</f>
        <v>#N/A</v>
      </c>
      <c r="F1492" s="39"/>
      <c r="G1492" s="528" t="s">
        <v>2193</v>
      </c>
      <c r="H1492" s="528" t="s">
        <v>2202</v>
      </c>
      <c r="I1492" s="544">
        <v>10</v>
      </c>
      <c r="J1492" s="39"/>
      <c r="K1492" s="39" t="s">
        <v>2195</v>
      </c>
      <c r="L1492" s="544">
        <v>58</v>
      </c>
      <c r="M1492" s="258" t="s">
        <v>11464</v>
      </c>
      <c r="N1492" s="528" t="s">
        <v>151</v>
      </c>
    </row>
    <row r="1493" spans="1:14" hidden="1">
      <c r="A1493" s="258" t="s">
        <v>11463</v>
      </c>
      <c r="B1493" s="39" t="s">
        <v>153</v>
      </c>
      <c r="C1493" s="496" t="s">
        <v>153</v>
      </c>
      <c r="D1493" s="39"/>
      <c r="E1493" s="496" t="e">
        <f>VLOOKUP(F1493,[13]abbr_btch2lot2!A:B,2,FALSE)</f>
        <v>#N/A</v>
      </c>
      <c r="F1493" s="39"/>
      <c r="G1493" s="528" t="s">
        <v>2193</v>
      </c>
      <c r="H1493" s="528" t="s">
        <v>2202</v>
      </c>
      <c r="I1493" s="544">
        <v>4</v>
      </c>
      <c r="J1493" s="39"/>
      <c r="K1493" s="39" t="s">
        <v>2195</v>
      </c>
      <c r="L1493" s="544">
        <v>59</v>
      </c>
      <c r="M1493" s="258" t="s">
        <v>11464</v>
      </c>
      <c r="N1493" s="528" t="s">
        <v>153</v>
      </c>
    </row>
    <row r="1494" spans="1:14" hidden="1">
      <c r="A1494" s="258" t="s">
        <v>11463</v>
      </c>
      <c r="B1494" s="39" t="s">
        <v>155</v>
      </c>
      <c r="C1494" s="496" t="s">
        <v>155</v>
      </c>
      <c r="D1494" s="39"/>
      <c r="E1494" s="496" t="e">
        <f>VLOOKUP(F1494,[13]abbr_btch2lot2!A:B,2,FALSE)</f>
        <v>#N/A</v>
      </c>
      <c r="F1494" s="39"/>
      <c r="G1494" s="528" t="s">
        <v>2193</v>
      </c>
      <c r="H1494" s="528" t="s">
        <v>2202</v>
      </c>
      <c r="I1494" s="544">
        <v>2</v>
      </c>
      <c r="J1494" s="39"/>
      <c r="K1494" s="39" t="s">
        <v>2195</v>
      </c>
      <c r="L1494" s="544">
        <v>60</v>
      </c>
      <c r="M1494" s="258" t="s">
        <v>11464</v>
      </c>
      <c r="N1494" s="528" t="s">
        <v>155</v>
      </c>
    </row>
    <row r="1495" spans="1:14" hidden="1">
      <c r="A1495" s="258" t="s">
        <v>11463</v>
      </c>
      <c r="B1495" s="39" t="s">
        <v>157</v>
      </c>
      <c r="C1495" s="496" t="s">
        <v>157</v>
      </c>
      <c r="D1495" s="39"/>
      <c r="E1495" s="496" t="e">
        <f>VLOOKUP(F1495,[13]abbr_btch2lot2!A:B,2,FALSE)</f>
        <v>#N/A</v>
      </c>
      <c r="F1495" s="39"/>
      <c r="G1495" s="528" t="s">
        <v>2193</v>
      </c>
      <c r="H1495" s="528" t="s">
        <v>2202</v>
      </c>
      <c r="I1495" s="544">
        <v>2</v>
      </c>
      <c r="J1495" s="39"/>
      <c r="K1495" s="39" t="s">
        <v>2195</v>
      </c>
      <c r="L1495" s="544">
        <v>61</v>
      </c>
      <c r="M1495" s="258" t="s">
        <v>11464</v>
      </c>
      <c r="N1495" s="528" t="s">
        <v>157</v>
      </c>
    </row>
    <row r="1496" spans="1:14" hidden="1">
      <c r="A1496" s="258" t="s">
        <v>11586</v>
      </c>
      <c r="B1496" s="544" t="s">
        <v>34</v>
      </c>
      <c r="C1496" s="496" t="s">
        <v>34</v>
      </c>
      <c r="D1496" s="39"/>
      <c r="E1496" s="496" t="e">
        <f>VLOOKUP(F1496,[13]abbr_btch2lot2!A:B,2,FALSE)</f>
        <v>#N/A</v>
      </c>
      <c r="F1496" s="523"/>
      <c r="G1496" s="544" t="s">
        <v>2193</v>
      </c>
      <c r="H1496" s="544" t="s">
        <v>2194</v>
      </c>
      <c r="I1496" s="544">
        <v>8</v>
      </c>
      <c r="J1496" s="76"/>
      <c r="K1496" s="546" t="s">
        <v>2195</v>
      </c>
      <c r="L1496" s="76">
        <v>1</v>
      </c>
      <c r="M1496" s="546" t="s">
        <v>11587</v>
      </c>
      <c r="N1496" s="544" t="s">
        <v>34</v>
      </c>
    </row>
    <row r="1497" spans="1:14" hidden="1">
      <c r="A1497" s="258" t="s">
        <v>11586</v>
      </c>
      <c r="B1497" s="76"/>
      <c r="C1497" s="496" t="s">
        <v>11045</v>
      </c>
      <c r="D1497" s="39" t="s">
        <v>11045</v>
      </c>
      <c r="E1497" s="496">
        <f>VLOOKUP(F1497,[13]abbr_btch2lot2!A:B,2,FALSE)</f>
        <v>1040</v>
      </c>
      <c r="F1497" s="76" t="s">
        <v>11046</v>
      </c>
      <c r="G1497" s="76"/>
      <c r="H1497" s="10" t="s">
        <v>2202</v>
      </c>
      <c r="I1497" s="76">
        <v>1</v>
      </c>
      <c r="J1497" s="76"/>
      <c r="K1497" s="546" t="s">
        <v>2195</v>
      </c>
      <c r="L1497" s="76">
        <v>2</v>
      </c>
      <c r="M1497" s="546" t="s">
        <v>11587</v>
      </c>
      <c r="N1497" s="76" t="s">
        <v>11588</v>
      </c>
    </row>
    <row r="1498" spans="1:14" hidden="1">
      <c r="A1498" s="258" t="s">
        <v>11586</v>
      </c>
      <c r="B1498" s="76"/>
      <c r="C1498" s="496" t="s">
        <v>7487</v>
      </c>
      <c r="D1498" s="39" t="s">
        <v>7487</v>
      </c>
      <c r="E1498" s="496">
        <f>VLOOKUP(F1498,[13]abbr_btch2lot2!A:B,2,FALSE)</f>
        <v>1022</v>
      </c>
      <c r="F1498" s="499" t="s">
        <v>11004</v>
      </c>
      <c r="G1498" s="76"/>
      <c r="H1498" s="10" t="s">
        <v>2202</v>
      </c>
      <c r="I1498" s="76">
        <v>10</v>
      </c>
      <c r="J1498" s="76"/>
      <c r="K1498" s="546" t="s">
        <v>2195</v>
      </c>
      <c r="L1498" s="76">
        <v>3</v>
      </c>
      <c r="M1498" s="546" t="s">
        <v>11587</v>
      </c>
      <c r="N1498" s="76" t="s">
        <v>11589</v>
      </c>
    </row>
    <row r="1499" spans="1:14" hidden="1">
      <c r="A1499" s="258" t="s">
        <v>11586</v>
      </c>
      <c r="B1499" s="76"/>
      <c r="C1499" s="496" t="s">
        <v>37</v>
      </c>
      <c r="D1499" s="39" t="s">
        <v>37</v>
      </c>
      <c r="E1499" s="496">
        <f>VLOOKUP(F1499,[13]abbr_btch2lot2!A:B,2,FALSE)</f>
        <v>1190</v>
      </c>
      <c r="F1499" s="499" t="s">
        <v>35</v>
      </c>
      <c r="G1499" s="76"/>
      <c r="H1499" s="76" t="s">
        <v>2228</v>
      </c>
      <c r="I1499" s="76">
        <v>1</v>
      </c>
      <c r="J1499" s="76"/>
      <c r="K1499" s="546" t="s">
        <v>2195</v>
      </c>
      <c r="L1499" s="76">
        <v>4</v>
      </c>
      <c r="M1499" s="546" t="s">
        <v>11587</v>
      </c>
      <c r="N1499" s="76" t="s">
        <v>11590</v>
      </c>
    </row>
    <row r="1500" spans="1:14" hidden="1">
      <c r="A1500" s="258" t="s">
        <v>11586</v>
      </c>
      <c r="B1500" s="76"/>
      <c r="C1500" s="496" t="s">
        <v>11591</v>
      </c>
      <c r="D1500" s="39" t="s">
        <v>11591</v>
      </c>
      <c r="E1500" s="496">
        <f>VLOOKUP(F1500,[13]abbr_btch2lot2!A:B,2,FALSE)</f>
        <v>1234</v>
      </c>
      <c r="F1500" s="76" t="s">
        <v>11592</v>
      </c>
      <c r="G1500" s="76"/>
      <c r="H1500" s="10" t="s">
        <v>2202</v>
      </c>
      <c r="I1500" s="76">
        <v>1</v>
      </c>
      <c r="J1500" s="76"/>
      <c r="K1500" s="546" t="s">
        <v>2195</v>
      </c>
      <c r="L1500" s="76">
        <v>5</v>
      </c>
      <c r="M1500" s="546" t="s">
        <v>11587</v>
      </c>
      <c r="N1500" s="76" t="s">
        <v>11593</v>
      </c>
    </row>
    <row r="1501" spans="1:14" hidden="1">
      <c r="A1501" s="258" t="s">
        <v>11586</v>
      </c>
      <c r="B1501" s="76"/>
      <c r="C1501" s="496" t="s">
        <v>5275</v>
      </c>
      <c r="D1501" s="39" t="s">
        <v>5275</v>
      </c>
      <c r="E1501" s="496">
        <f>VLOOKUP(F1501,[13]abbr_btch2lot2!A:B,2,FALSE)</f>
        <v>1235</v>
      </c>
      <c r="F1501" s="76" t="s">
        <v>5276</v>
      </c>
      <c r="G1501" s="76"/>
      <c r="H1501" s="76" t="s">
        <v>2228</v>
      </c>
      <c r="I1501" s="76">
        <v>2</v>
      </c>
      <c r="J1501" s="76"/>
      <c r="K1501" s="546" t="s">
        <v>2195</v>
      </c>
      <c r="L1501" s="76">
        <v>6</v>
      </c>
      <c r="M1501" s="546" t="s">
        <v>11587</v>
      </c>
      <c r="N1501" s="76" t="s">
        <v>11594</v>
      </c>
    </row>
    <row r="1502" spans="1:14" hidden="1">
      <c r="A1502" s="258" t="s">
        <v>11586</v>
      </c>
      <c r="B1502" s="76"/>
      <c r="C1502" s="496" t="s">
        <v>7475</v>
      </c>
      <c r="D1502" s="39" t="s">
        <v>7475</v>
      </c>
      <c r="E1502" s="496">
        <f>VLOOKUP(F1502,[13]abbr_btch2lot2!A:B,2,FALSE)</f>
        <v>1223</v>
      </c>
      <c r="F1502" s="76" t="s">
        <v>7476</v>
      </c>
      <c r="G1502" s="76"/>
      <c r="H1502" s="76" t="s">
        <v>2228</v>
      </c>
      <c r="I1502" s="76">
        <v>3</v>
      </c>
      <c r="J1502" s="76"/>
      <c r="K1502" s="546" t="s">
        <v>2195</v>
      </c>
      <c r="L1502" s="76">
        <v>7</v>
      </c>
      <c r="M1502" s="546" t="s">
        <v>11587</v>
      </c>
      <c r="N1502" s="76" t="s">
        <v>11595</v>
      </c>
    </row>
    <row r="1503" spans="1:14" hidden="1">
      <c r="A1503" s="258" t="s">
        <v>11586</v>
      </c>
      <c r="B1503" s="76"/>
      <c r="C1503" s="496" t="s">
        <v>469</v>
      </c>
      <c r="D1503" s="39" t="s">
        <v>469</v>
      </c>
      <c r="E1503" s="496">
        <f>VLOOKUP(F1503,[13]abbr_btch2lot2!A:B,2,FALSE)</f>
        <v>1016</v>
      </c>
      <c r="F1503" s="499" t="s">
        <v>255</v>
      </c>
      <c r="G1503" s="76"/>
      <c r="H1503" s="76" t="s">
        <v>2228</v>
      </c>
      <c r="I1503" s="76">
        <v>2</v>
      </c>
      <c r="J1503" s="76"/>
      <c r="K1503" s="546" t="s">
        <v>2195</v>
      </c>
      <c r="L1503" s="76">
        <v>8</v>
      </c>
      <c r="M1503" s="546" t="s">
        <v>11587</v>
      </c>
      <c r="N1503" s="76" t="s">
        <v>11596</v>
      </c>
    </row>
    <row r="1504" spans="1:14" hidden="1">
      <c r="A1504" s="258" t="s">
        <v>11586</v>
      </c>
      <c r="B1504" s="76"/>
      <c r="C1504" s="496" t="s">
        <v>480</v>
      </c>
      <c r="D1504" s="39" t="s">
        <v>480</v>
      </c>
      <c r="E1504" s="496">
        <f>VLOOKUP(F1504,[13]abbr_btch2lot2!A:B,2,FALSE)</f>
        <v>1048</v>
      </c>
      <c r="F1504" s="76" t="s">
        <v>267</v>
      </c>
      <c r="G1504" s="76"/>
      <c r="H1504" s="76" t="s">
        <v>2231</v>
      </c>
      <c r="I1504" s="76" t="s">
        <v>4482</v>
      </c>
      <c r="J1504" s="76"/>
      <c r="K1504" s="546" t="s">
        <v>2195</v>
      </c>
      <c r="L1504" s="76">
        <v>9</v>
      </c>
      <c r="M1504" s="546" t="s">
        <v>11587</v>
      </c>
      <c r="N1504" s="76" t="s">
        <v>11597</v>
      </c>
    </row>
    <row r="1505" spans="1:14" hidden="1">
      <c r="A1505" s="258" t="s">
        <v>11586</v>
      </c>
      <c r="B1505" s="76"/>
      <c r="C1505" s="496" t="s">
        <v>11598</v>
      </c>
      <c r="D1505" s="39" t="s">
        <v>11598</v>
      </c>
      <c r="E1505" s="496">
        <f>VLOOKUP(F1505,[13]abbr_btch2lot2!A:B,2,FALSE)</f>
        <v>1236</v>
      </c>
      <c r="F1505" s="76" t="s">
        <v>11599</v>
      </c>
      <c r="G1505" s="76"/>
      <c r="H1505" s="76" t="s">
        <v>2228</v>
      </c>
      <c r="I1505" s="76">
        <v>1</v>
      </c>
      <c r="J1505" s="76"/>
      <c r="K1505" s="546" t="s">
        <v>2195</v>
      </c>
      <c r="L1505" s="76">
        <v>10</v>
      </c>
      <c r="M1505" s="546" t="s">
        <v>11587</v>
      </c>
      <c r="N1505" s="76" t="s">
        <v>11600</v>
      </c>
    </row>
    <row r="1506" spans="1:14" hidden="1">
      <c r="A1506" s="258" t="s">
        <v>11586</v>
      </c>
      <c r="B1506" s="76"/>
      <c r="C1506" s="496" t="s">
        <v>7319</v>
      </c>
      <c r="D1506" s="39" t="s">
        <v>7319</v>
      </c>
      <c r="E1506" s="496">
        <f>VLOOKUP(F1506,[13]abbr_btch2lot2!A:B,2,FALSE)</f>
        <v>1237</v>
      </c>
      <c r="F1506" s="76" t="s">
        <v>7320</v>
      </c>
      <c r="G1506" s="76"/>
      <c r="H1506" s="76" t="s">
        <v>2271</v>
      </c>
      <c r="I1506" s="76">
        <v>16</v>
      </c>
      <c r="J1506" s="76"/>
      <c r="K1506" s="546" t="s">
        <v>2195</v>
      </c>
      <c r="L1506" s="76">
        <v>11</v>
      </c>
      <c r="M1506" s="546" t="s">
        <v>11587</v>
      </c>
      <c r="N1506" s="76" t="s">
        <v>11601</v>
      </c>
    </row>
    <row r="1507" spans="1:14" hidden="1">
      <c r="A1507" s="258" t="s">
        <v>11586</v>
      </c>
      <c r="B1507" s="76"/>
      <c r="C1507" s="496" t="s">
        <v>11074</v>
      </c>
      <c r="D1507" s="39" t="s">
        <v>11074</v>
      </c>
      <c r="E1507" s="496">
        <f>VLOOKUP(F1507,[13]abbr_btch2lot2!A:B,2,FALSE)</f>
        <v>1051</v>
      </c>
      <c r="F1507" s="76" t="s">
        <v>11075</v>
      </c>
      <c r="G1507" s="76"/>
      <c r="H1507" s="10" t="s">
        <v>2202</v>
      </c>
      <c r="I1507" s="76">
        <v>23</v>
      </c>
      <c r="J1507" s="76"/>
      <c r="K1507" s="546" t="s">
        <v>2195</v>
      </c>
      <c r="L1507" s="76">
        <v>12</v>
      </c>
      <c r="M1507" s="546" t="s">
        <v>11587</v>
      </c>
      <c r="N1507" s="76" t="s">
        <v>11602</v>
      </c>
    </row>
    <row r="1508" spans="1:14" hidden="1">
      <c r="A1508" s="258" t="s">
        <v>11586</v>
      </c>
      <c r="B1508" s="76"/>
      <c r="C1508" s="496" t="s">
        <v>3635</v>
      </c>
      <c r="D1508" s="39" t="s">
        <v>3635</v>
      </c>
      <c r="E1508" s="496">
        <f>VLOOKUP(F1508,[13]abbr_btch2lot2!A:B,2,FALSE)</f>
        <v>1061</v>
      </c>
      <c r="F1508" s="76" t="s">
        <v>3636</v>
      </c>
      <c r="G1508" s="76"/>
      <c r="H1508" s="76" t="s">
        <v>2228</v>
      </c>
      <c r="I1508" s="76">
        <v>5</v>
      </c>
      <c r="J1508" s="76"/>
      <c r="K1508" s="546" t="s">
        <v>2195</v>
      </c>
      <c r="L1508" s="76">
        <v>13</v>
      </c>
      <c r="M1508" s="546" t="s">
        <v>11587</v>
      </c>
      <c r="N1508" s="76" t="s">
        <v>11603</v>
      </c>
    </row>
    <row r="1509" spans="1:14" hidden="1">
      <c r="A1509" s="258" t="s">
        <v>11586</v>
      </c>
      <c r="B1509" s="76"/>
      <c r="C1509" s="496" t="s">
        <v>11604</v>
      </c>
      <c r="D1509" s="39" t="s">
        <v>11604</v>
      </c>
      <c r="E1509" s="496">
        <f>VLOOKUP(F1509,[13]abbr_btch2lot2!A:B,2,FALSE)</f>
        <v>1238</v>
      </c>
      <c r="F1509" s="76" t="s">
        <v>11605</v>
      </c>
      <c r="G1509" s="76"/>
      <c r="H1509" s="76" t="s">
        <v>2455</v>
      </c>
      <c r="I1509" s="76">
        <v>9</v>
      </c>
      <c r="J1509" s="76"/>
      <c r="K1509" s="546" t="s">
        <v>2195</v>
      </c>
      <c r="L1509" s="76">
        <v>14</v>
      </c>
      <c r="M1509" s="546" t="s">
        <v>11587</v>
      </c>
      <c r="N1509" s="76" t="s">
        <v>11606</v>
      </c>
    </row>
    <row r="1510" spans="1:14" hidden="1">
      <c r="A1510" s="258" t="s">
        <v>11586</v>
      </c>
      <c r="B1510" s="76"/>
      <c r="C1510" s="496" t="s">
        <v>11607</v>
      </c>
      <c r="D1510" s="39" t="s">
        <v>11607</v>
      </c>
      <c r="E1510" s="496">
        <f>VLOOKUP(F1510,[13]abbr_btch2lot2!A:B,2,FALSE)</f>
        <v>1239</v>
      </c>
      <c r="F1510" s="76" t="s">
        <v>11608</v>
      </c>
      <c r="G1510" s="76"/>
      <c r="H1510" s="76" t="s">
        <v>2228</v>
      </c>
      <c r="I1510" s="76">
        <v>3</v>
      </c>
      <c r="J1510" s="76"/>
      <c r="K1510" s="546" t="s">
        <v>2195</v>
      </c>
      <c r="L1510" s="76">
        <v>15</v>
      </c>
      <c r="M1510" s="546" t="s">
        <v>11587</v>
      </c>
      <c r="N1510" s="76" t="s">
        <v>11609</v>
      </c>
    </row>
    <row r="1511" spans="1:14" hidden="1">
      <c r="A1511" s="258" t="s">
        <v>11586</v>
      </c>
      <c r="B1511" s="76"/>
      <c r="C1511" s="496" t="s">
        <v>11526</v>
      </c>
      <c r="D1511" s="39" t="s">
        <v>11526</v>
      </c>
      <c r="E1511" s="496">
        <f>VLOOKUP(F1511,[13]abbr_btch2lot2!A:B,2,FALSE)</f>
        <v>1211</v>
      </c>
      <c r="F1511" s="76" t="s">
        <v>11527</v>
      </c>
      <c r="G1511" s="76"/>
      <c r="H1511" s="76" t="s">
        <v>2228</v>
      </c>
      <c r="I1511" s="76">
        <v>3</v>
      </c>
      <c r="J1511" s="76"/>
      <c r="K1511" s="546" t="s">
        <v>2195</v>
      </c>
      <c r="L1511" s="76">
        <v>16</v>
      </c>
      <c r="M1511" s="546" t="s">
        <v>11587</v>
      </c>
      <c r="N1511" s="76" t="s">
        <v>11610</v>
      </c>
    </row>
    <row r="1512" spans="1:14" hidden="1">
      <c r="A1512" s="258" t="s">
        <v>11586</v>
      </c>
      <c r="B1512" s="76"/>
      <c r="C1512" s="496" t="s">
        <v>11529</v>
      </c>
      <c r="D1512" s="39" t="s">
        <v>11529</v>
      </c>
      <c r="E1512" s="496">
        <f>VLOOKUP(F1512,[13]abbr_btch2lot2!A:B,2,FALSE)</f>
        <v>1212</v>
      </c>
      <c r="F1512" s="76" t="s">
        <v>11530</v>
      </c>
      <c r="G1512" s="76"/>
      <c r="H1512" s="76" t="s">
        <v>2231</v>
      </c>
      <c r="I1512" s="76" t="s">
        <v>2386</v>
      </c>
      <c r="J1512" s="76"/>
      <c r="K1512" s="546" t="s">
        <v>2195</v>
      </c>
      <c r="L1512" s="76">
        <v>17</v>
      </c>
      <c r="M1512" s="546" t="s">
        <v>11587</v>
      </c>
      <c r="N1512" s="76" t="s">
        <v>11611</v>
      </c>
    </row>
    <row r="1513" spans="1:14" hidden="1">
      <c r="A1513" s="258" t="s">
        <v>11586</v>
      </c>
      <c r="B1513" s="76"/>
      <c r="C1513" s="496" t="s">
        <v>11612</v>
      </c>
      <c r="D1513" s="39" t="s">
        <v>11612</v>
      </c>
      <c r="E1513" s="496">
        <f>VLOOKUP(F1513,[13]abbr_btch2lot2!A:B,2,FALSE)</f>
        <v>1240</v>
      </c>
      <c r="F1513" s="76" t="s">
        <v>11613</v>
      </c>
      <c r="G1513" s="76"/>
      <c r="H1513" s="10" t="s">
        <v>2202</v>
      </c>
      <c r="I1513" s="76">
        <v>3</v>
      </c>
      <c r="J1513" s="76"/>
      <c r="K1513" s="546" t="s">
        <v>2195</v>
      </c>
      <c r="L1513" s="76">
        <v>18</v>
      </c>
      <c r="M1513" s="546" t="s">
        <v>11587</v>
      </c>
      <c r="N1513" s="76" t="s">
        <v>11614</v>
      </c>
    </row>
    <row r="1514" spans="1:14" hidden="1">
      <c r="A1514" s="258" t="s">
        <v>11586</v>
      </c>
      <c r="B1514" s="76"/>
      <c r="C1514" s="496"/>
      <c r="D1514" s="39"/>
      <c r="E1514" s="496">
        <f>VLOOKUP(F1514,[13]abbr_btch2lot2!A:B,2,FALSE)</f>
        <v>1241</v>
      </c>
      <c r="F1514" s="76" t="s">
        <v>11615</v>
      </c>
      <c r="G1514" s="76"/>
      <c r="H1514" s="10" t="s">
        <v>2202</v>
      </c>
      <c r="I1514" s="76">
        <v>1</v>
      </c>
      <c r="J1514" s="76"/>
      <c r="K1514" s="546" t="s">
        <v>2195</v>
      </c>
      <c r="L1514" s="76">
        <v>19</v>
      </c>
      <c r="M1514" s="546" t="s">
        <v>11587</v>
      </c>
      <c r="N1514" s="76" t="s">
        <v>11616</v>
      </c>
    </row>
    <row r="1515" spans="1:14" hidden="1">
      <c r="A1515" s="258" t="s">
        <v>11586</v>
      </c>
      <c r="B1515" s="76"/>
      <c r="C1515" s="496" t="s">
        <v>11617</v>
      </c>
      <c r="D1515" s="39" t="s">
        <v>11617</v>
      </c>
      <c r="E1515" s="496">
        <f>VLOOKUP(F1515,[13]abbr_btch2lot2!A:B,2,FALSE)</f>
        <v>1242</v>
      </c>
      <c r="F1515" s="76" t="s">
        <v>11618</v>
      </c>
      <c r="G1515" s="76"/>
      <c r="H1515" s="10" t="s">
        <v>2202</v>
      </c>
      <c r="I1515" s="76">
        <v>1</v>
      </c>
      <c r="J1515" s="76"/>
      <c r="K1515" s="546" t="s">
        <v>2195</v>
      </c>
      <c r="L1515" s="76">
        <v>20</v>
      </c>
      <c r="M1515" s="546" t="s">
        <v>11587</v>
      </c>
      <c r="N1515" s="76" t="s">
        <v>11619</v>
      </c>
    </row>
    <row r="1516" spans="1:14" hidden="1">
      <c r="A1516" s="258" t="s">
        <v>11586</v>
      </c>
      <c r="B1516" s="76"/>
      <c r="C1516" s="496" t="s">
        <v>11620</v>
      </c>
      <c r="D1516" s="39" t="s">
        <v>11620</v>
      </c>
      <c r="E1516" s="496">
        <f>VLOOKUP(F1516,[13]abbr_btch2lot2!A:B,2,FALSE)</f>
        <v>1243</v>
      </c>
      <c r="F1516" s="76" t="s">
        <v>11621</v>
      </c>
      <c r="G1516" s="76"/>
      <c r="H1516" s="10" t="s">
        <v>2202</v>
      </c>
      <c r="I1516" s="76">
        <v>10</v>
      </c>
      <c r="J1516" s="76"/>
      <c r="K1516" s="546" t="s">
        <v>2195</v>
      </c>
      <c r="L1516" s="76">
        <v>21</v>
      </c>
      <c r="M1516" s="546" t="s">
        <v>11587</v>
      </c>
      <c r="N1516" s="76" t="s">
        <v>11622</v>
      </c>
    </row>
    <row r="1517" spans="1:14" hidden="1">
      <c r="A1517" s="258" t="s">
        <v>11586</v>
      </c>
      <c r="B1517" s="76"/>
      <c r="C1517" s="496" t="s">
        <v>11623</v>
      </c>
      <c r="D1517" s="39" t="s">
        <v>11623</v>
      </c>
      <c r="E1517" s="496">
        <f>VLOOKUP(F1517,[13]abbr_btch2lot2!A:B,2,FALSE)</f>
        <v>1244</v>
      </c>
      <c r="F1517" s="76" t="s">
        <v>11624</v>
      </c>
      <c r="G1517" s="76"/>
      <c r="H1517" s="10" t="s">
        <v>2202</v>
      </c>
      <c r="I1517" s="76">
        <v>7</v>
      </c>
      <c r="J1517" s="76"/>
      <c r="K1517" s="546" t="s">
        <v>2195</v>
      </c>
      <c r="L1517" s="76">
        <v>22</v>
      </c>
      <c r="M1517" s="546" t="s">
        <v>11587</v>
      </c>
      <c r="N1517" s="76" t="s">
        <v>11625</v>
      </c>
    </row>
    <row r="1518" spans="1:14" hidden="1">
      <c r="A1518" s="258" t="s">
        <v>11586</v>
      </c>
      <c r="B1518" s="76"/>
      <c r="C1518" s="496" t="s">
        <v>11626</v>
      </c>
      <c r="D1518" s="39" t="s">
        <v>11626</v>
      </c>
      <c r="E1518" s="496">
        <f>VLOOKUP(F1518,[13]abbr_btch2lot2!A:B,2,FALSE)</f>
        <v>1245</v>
      </c>
      <c r="F1518" s="76" t="s">
        <v>11627</v>
      </c>
      <c r="G1518" s="76"/>
      <c r="H1518" s="76" t="s">
        <v>2455</v>
      </c>
      <c r="I1518" s="76">
        <v>6</v>
      </c>
      <c r="J1518" s="76"/>
      <c r="K1518" s="546" t="s">
        <v>2195</v>
      </c>
      <c r="L1518" s="76">
        <v>23</v>
      </c>
      <c r="M1518" s="546" t="s">
        <v>11587</v>
      </c>
      <c r="N1518" s="76" t="s">
        <v>11628</v>
      </c>
    </row>
    <row r="1519" spans="1:14" hidden="1">
      <c r="A1519" s="258" t="s">
        <v>11586</v>
      </c>
      <c r="B1519" s="76"/>
      <c r="C1519" s="496" t="s">
        <v>11629</v>
      </c>
      <c r="D1519" s="39" t="s">
        <v>11629</v>
      </c>
      <c r="E1519" s="496">
        <f>VLOOKUP(F1519,[13]abbr_btch2lot2!A:B,2,FALSE)</f>
        <v>1246</v>
      </c>
      <c r="F1519" s="76" t="s">
        <v>11630</v>
      </c>
      <c r="G1519" s="76"/>
      <c r="H1519" s="10" t="s">
        <v>2202</v>
      </c>
      <c r="I1519" s="76">
        <v>1</v>
      </c>
      <c r="J1519" s="76"/>
      <c r="K1519" s="546" t="s">
        <v>2195</v>
      </c>
      <c r="L1519" s="76">
        <v>24</v>
      </c>
      <c r="M1519" s="546" t="s">
        <v>11587</v>
      </c>
      <c r="N1519" s="76" t="s">
        <v>11631</v>
      </c>
    </row>
    <row r="1520" spans="1:14" hidden="1">
      <c r="A1520" s="258" t="s">
        <v>11586</v>
      </c>
      <c r="B1520" s="76"/>
      <c r="C1520" s="496" t="s">
        <v>11632</v>
      </c>
      <c r="D1520" s="39" t="s">
        <v>11632</v>
      </c>
      <c r="E1520" s="496">
        <f>VLOOKUP(F1520,[13]abbr_btch2lot2!A:B,2,FALSE)</f>
        <v>1247</v>
      </c>
      <c r="F1520" s="76" t="s">
        <v>11633</v>
      </c>
      <c r="G1520" s="76"/>
      <c r="H1520" s="76" t="s">
        <v>2455</v>
      </c>
      <c r="I1520" s="76">
        <v>6</v>
      </c>
      <c r="J1520" s="76"/>
      <c r="K1520" s="546" t="s">
        <v>2195</v>
      </c>
      <c r="L1520" s="76">
        <v>25</v>
      </c>
      <c r="M1520" s="546" t="s">
        <v>11587</v>
      </c>
      <c r="N1520" s="76" t="s">
        <v>11634</v>
      </c>
    </row>
    <row r="1521" spans="1:14" hidden="1">
      <c r="A1521" s="258" t="s">
        <v>11586</v>
      </c>
      <c r="B1521" s="76"/>
      <c r="C1521" s="496" t="s">
        <v>11635</v>
      </c>
      <c r="D1521" s="39" t="s">
        <v>11635</v>
      </c>
      <c r="E1521" s="496">
        <f>VLOOKUP(F1521,[13]abbr_btch2lot2!A:B,2,FALSE)</f>
        <v>1248</v>
      </c>
      <c r="F1521" s="76" t="s">
        <v>11636</v>
      </c>
      <c r="G1521" s="76"/>
      <c r="H1521" s="10" t="s">
        <v>2202</v>
      </c>
      <c r="I1521" s="76">
        <v>1</v>
      </c>
      <c r="J1521" s="76"/>
      <c r="K1521" s="546" t="s">
        <v>2195</v>
      </c>
      <c r="L1521" s="76">
        <v>26</v>
      </c>
      <c r="M1521" s="546" t="s">
        <v>11587</v>
      </c>
      <c r="N1521" s="76" t="s">
        <v>11637</v>
      </c>
    </row>
    <row r="1522" spans="1:14" hidden="1">
      <c r="A1522" s="258" t="s">
        <v>11586</v>
      </c>
      <c r="B1522" s="76"/>
      <c r="C1522" s="496" t="s">
        <v>11638</v>
      </c>
      <c r="D1522" s="39" t="s">
        <v>11638</v>
      </c>
      <c r="E1522" s="496">
        <f>VLOOKUP(F1522,[13]abbr_btch2lot2!A:B,2,FALSE)</f>
        <v>1249</v>
      </c>
      <c r="F1522" s="76" t="s">
        <v>11639</v>
      </c>
      <c r="G1522" s="76"/>
      <c r="H1522" s="76" t="s">
        <v>2228</v>
      </c>
      <c r="I1522" s="76">
        <v>1</v>
      </c>
      <c r="J1522" s="76"/>
      <c r="K1522" s="546" t="s">
        <v>2195</v>
      </c>
      <c r="L1522" s="76">
        <v>27</v>
      </c>
      <c r="M1522" s="546" t="s">
        <v>11587</v>
      </c>
      <c r="N1522" s="76" t="s">
        <v>11640</v>
      </c>
    </row>
    <row r="1523" spans="1:14" hidden="1">
      <c r="A1523" s="258" t="s">
        <v>11586</v>
      </c>
      <c r="B1523" s="76"/>
      <c r="C1523" s="496" t="s">
        <v>11641</v>
      </c>
      <c r="D1523" s="39" t="s">
        <v>11641</v>
      </c>
      <c r="E1523" s="496">
        <f>VLOOKUP(F1523,[13]abbr_btch2lot2!A:B,2,FALSE)</f>
        <v>1250</v>
      </c>
      <c r="F1523" s="76" t="s">
        <v>11642</v>
      </c>
      <c r="G1523" s="76"/>
      <c r="H1523" s="10" t="s">
        <v>2202</v>
      </c>
      <c r="I1523" s="76">
        <v>2</v>
      </c>
      <c r="J1523" s="76"/>
      <c r="K1523" s="546" t="s">
        <v>2195</v>
      </c>
      <c r="L1523" s="76">
        <v>28</v>
      </c>
      <c r="M1523" s="546" t="s">
        <v>11587</v>
      </c>
      <c r="N1523" s="76" t="s">
        <v>11643</v>
      </c>
    </row>
    <row r="1524" spans="1:14" hidden="1">
      <c r="A1524" s="258" t="s">
        <v>11586</v>
      </c>
      <c r="B1524" s="76"/>
      <c r="C1524" s="496" t="s">
        <v>11644</v>
      </c>
      <c r="D1524" s="39" t="s">
        <v>11644</v>
      </c>
      <c r="E1524" s="496">
        <f>VLOOKUP(F1524,[13]abbr_btch2lot2!A:B,2,FALSE)</f>
        <v>1251</v>
      </c>
      <c r="F1524" s="76" t="s">
        <v>11645</v>
      </c>
      <c r="G1524" s="76"/>
      <c r="H1524" s="76" t="s">
        <v>2271</v>
      </c>
      <c r="I1524" s="76">
        <v>11</v>
      </c>
      <c r="J1524" s="76"/>
      <c r="K1524" s="546" t="s">
        <v>2195</v>
      </c>
      <c r="L1524" s="76">
        <v>29</v>
      </c>
      <c r="M1524" s="546" t="s">
        <v>11587</v>
      </c>
      <c r="N1524" s="76" t="s">
        <v>11646</v>
      </c>
    </row>
    <row r="1525" spans="1:14" hidden="1">
      <c r="A1525" s="258" t="s">
        <v>11586</v>
      </c>
      <c r="B1525" s="76"/>
      <c r="C1525" s="496" t="s">
        <v>11647</v>
      </c>
      <c r="D1525" s="39" t="s">
        <v>11647</v>
      </c>
      <c r="E1525" s="496">
        <f>VLOOKUP(F1525,[13]abbr_btch2lot2!A:B,2,FALSE)</f>
        <v>1252</v>
      </c>
      <c r="F1525" s="76" t="s">
        <v>11648</v>
      </c>
      <c r="G1525" s="76"/>
      <c r="H1525" s="10" t="s">
        <v>2202</v>
      </c>
      <c r="I1525" s="76">
        <v>3</v>
      </c>
      <c r="J1525" s="76"/>
      <c r="K1525" s="546" t="s">
        <v>2195</v>
      </c>
      <c r="L1525" s="76">
        <v>30</v>
      </c>
      <c r="M1525" s="546" t="s">
        <v>11587</v>
      </c>
      <c r="N1525" s="76" t="s">
        <v>11649</v>
      </c>
    </row>
    <row r="1526" spans="1:14" hidden="1">
      <c r="A1526" s="258" t="s">
        <v>11586</v>
      </c>
      <c r="B1526" s="76"/>
      <c r="C1526" s="496" t="s">
        <v>11650</v>
      </c>
      <c r="D1526" s="39" t="s">
        <v>11650</v>
      </c>
      <c r="E1526" s="496">
        <f>VLOOKUP(F1526,[13]abbr_btch2lot2!A:B,2,FALSE)</f>
        <v>1253</v>
      </c>
      <c r="F1526" s="76" t="s">
        <v>11651</v>
      </c>
      <c r="G1526" s="76"/>
      <c r="H1526" s="10" t="s">
        <v>2202</v>
      </c>
      <c r="I1526" s="76">
        <v>1</v>
      </c>
      <c r="J1526" s="76"/>
      <c r="K1526" s="546" t="s">
        <v>2195</v>
      </c>
      <c r="L1526" s="76">
        <v>31</v>
      </c>
      <c r="M1526" s="546" t="s">
        <v>11587</v>
      </c>
      <c r="N1526" s="76" t="s">
        <v>11652</v>
      </c>
    </row>
    <row r="1527" spans="1:14" hidden="1">
      <c r="A1527" s="258" t="s">
        <v>11586</v>
      </c>
      <c r="B1527" s="76"/>
      <c r="C1527" s="496" t="s">
        <v>11653</v>
      </c>
      <c r="D1527" s="39" t="s">
        <v>11653</v>
      </c>
      <c r="E1527" s="496">
        <f>VLOOKUP(F1527,[13]abbr_btch2lot2!A:B,2,FALSE)</f>
        <v>1254</v>
      </c>
      <c r="F1527" s="76" t="s">
        <v>11654</v>
      </c>
      <c r="G1527" s="76"/>
      <c r="H1527" s="10" t="s">
        <v>2202</v>
      </c>
      <c r="I1527" s="76">
        <v>3</v>
      </c>
      <c r="J1527" s="76"/>
      <c r="K1527" s="546" t="s">
        <v>2195</v>
      </c>
      <c r="L1527" s="76">
        <v>32</v>
      </c>
      <c r="M1527" s="546" t="s">
        <v>11587</v>
      </c>
      <c r="N1527" s="76" t="s">
        <v>11655</v>
      </c>
    </row>
    <row r="1528" spans="1:14" hidden="1">
      <c r="A1528" s="258" t="s">
        <v>11586</v>
      </c>
      <c r="B1528" s="76"/>
      <c r="C1528" s="496" t="s">
        <v>11656</v>
      </c>
      <c r="D1528" s="39" t="s">
        <v>11656</v>
      </c>
      <c r="E1528" s="496">
        <f>VLOOKUP(F1528,[13]abbr_btch2lot2!A:B,2,FALSE)</f>
        <v>1255</v>
      </c>
      <c r="F1528" s="76" t="s">
        <v>11657</v>
      </c>
      <c r="G1528" s="76"/>
      <c r="H1528" s="76" t="s">
        <v>2228</v>
      </c>
      <c r="I1528" s="76">
        <v>3</v>
      </c>
      <c r="J1528" s="76"/>
      <c r="K1528" s="546" t="s">
        <v>2195</v>
      </c>
      <c r="L1528" s="76">
        <v>33</v>
      </c>
      <c r="M1528" s="546" t="s">
        <v>11587</v>
      </c>
      <c r="N1528" s="76" t="s">
        <v>11658</v>
      </c>
    </row>
    <row r="1529" spans="1:14" hidden="1">
      <c r="A1529" s="258" t="s">
        <v>11586</v>
      </c>
      <c r="B1529" s="76"/>
      <c r="C1529" s="496" t="s">
        <v>11659</v>
      </c>
      <c r="D1529" s="39" t="s">
        <v>11659</v>
      </c>
      <c r="E1529" s="496">
        <f>VLOOKUP(F1529,[13]abbr_btch2lot2!A:B,2,FALSE)</f>
        <v>1256</v>
      </c>
      <c r="F1529" s="76" t="s">
        <v>11660</v>
      </c>
      <c r="G1529" s="76"/>
      <c r="H1529" s="10" t="s">
        <v>2202</v>
      </c>
      <c r="I1529" s="76">
        <v>1</v>
      </c>
      <c r="J1529" s="76"/>
      <c r="K1529" s="546" t="s">
        <v>2195</v>
      </c>
      <c r="L1529" s="76">
        <v>34</v>
      </c>
      <c r="M1529" s="546" t="s">
        <v>11587</v>
      </c>
      <c r="N1529" s="76" t="s">
        <v>11661</v>
      </c>
    </row>
    <row r="1530" spans="1:14" hidden="1">
      <c r="A1530" s="258" t="s">
        <v>11586</v>
      </c>
      <c r="B1530" s="76"/>
      <c r="C1530" s="496" t="s">
        <v>11662</v>
      </c>
      <c r="D1530" s="39" t="s">
        <v>11662</v>
      </c>
      <c r="E1530" s="496">
        <f>VLOOKUP(F1530,[13]abbr_btch2lot2!A:B,2,FALSE)</f>
        <v>1257</v>
      </c>
      <c r="F1530" s="76" t="s">
        <v>11663</v>
      </c>
      <c r="G1530" s="76"/>
      <c r="H1530" s="10" t="s">
        <v>2202</v>
      </c>
      <c r="I1530" s="76">
        <v>3</v>
      </c>
      <c r="J1530" s="76"/>
      <c r="K1530" s="546" t="s">
        <v>2195</v>
      </c>
      <c r="L1530" s="76">
        <v>35</v>
      </c>
      <c r="M1530" s="546" t="s">
        <v>11587</v>
      </c>
      <c r="N1530" s="76" t="s">
        <v>11664</v>
      </c>
    </row>
    <row r="1531" spans="1:14" hidden="1">
      <c r="A1531" s="258" t="s">
        <v>11586</v>
      </c>
      <c r="B1531" s="76"/>
      <c r="C1531" s="496" t="s">
        <v>11665</v>
      </c>
      <c r="D1531" s="39" t="s">
        <v>11665</v>
      </c>
      <c r="E1531" s="496">
        <f>VLOOKUP(F1531,[13]abbr_btch2lot2!A:B,2,FALSE)</f>
        <v>1258</v>
      </c>
      <c r="F1531" s="76" t="s">
        <v>11666</v>
      </c>
      <c r="G1531" s="76"/>
      <c r="H1531" s="10" t="s">
        <v>2202</v>
      </c>
      <c r="I1531" s="76">
        <v>10</v>
      </c>
      <c r="J1531" s="76"/>
      <c r="K1531" s="546" t="s">
        <v>2195</v>
      </c>
      <c r="L1531" s="76">
        <v>36</v>
      </c>
      <c r="M1531" s="546" t="s">
        <v>11587</v>
      </c>
      <c r="N1531" s="76" t="s">
        <v>11667</v>
      </c>
    </row>
    <row r="1532" spans="1:14" hidden="1">
      <c r="A1532" s="258" t="s">
        <v>11586</v>
      </c>
      <c r="B1532" s="76"/>
      <c r="C1532" s="496" t="s">
        <v>11668</v>
      </c>
      <c r="D1532" s="39" t="s">
        <v>11668</v>
      </c>
      <c r="E1532" s="496">
        <f>VLOOKUP(F1532,[13]abbr_btch2lot2!A:B,2,FALSE)</f>
        <v>1259</v>
      </c>
      <c r="F1532" s="513" t="s">
        <v>11669</v>
      </c>
      <c r="G1532" s="76"/>
      <c r="H1532" s="10" t="s">
        <v>2202</v>
      </c>
      <c r="I1532" s="76">
        <v>20</v>
      </c>
      <c r="J1532" s="76"/>
      <c r="K1532" s="546" t="s">
        <v>2195</v>
      </c>
      <c r="L1532" s="76">
        <v>37</v>
      </c>
      <c r="M1532" s="546" t="s">
        <v>11587</v>
      </c>
      <c r="N1532" s="76" t="s">
        <v>11670</v>
      </c>
    </row>
    <row r="1533" spans="1:14" hidden="1">
      <c r="A1533" s="258" t="s">
        <v>11586</v>
      </c>
      <c r="B1533" s="544" t="s">
        <v>149</v>
      </c>
      <c r="C1533" s="496" t="s">
        <v>149</v>
      </c>
      <c r="D1533" s="39"/>
      <c r="E1533" s="496" t="e">
        <f>VLOOKUP(F1533,[13]abbr_btch2lot2!A:B,2,FALSE)</f>
        <v>#N/A</v>
      </c>
      <c r="F1533" s="523"/>
      <c r="G1533" s="544" t="s">
        <v>2193</v>
      </c>
      <c r="H1533" s="544" t="s">
        <v>2308</v>
      </c>
      <c r="I1533" s="544">
        <v>26</v>
      </c>
      <c r="J1533" s="76"/>
      <c r="K1533" s="546" t="s">
        <v>2195</v>
      </c>
      <c r="L1533" s="76">
        <v>38</v>
      </c>
      <c r="M1533" s="546" t="s">
        <v>11587</v>
      </c>
      <c r="N1533" s="544" t="s">
        <v>149</v>
      </c>
    </row>
    <row r="1534" spans="1:14" hidden="1">
      <c r="A1534" s="258" t="s">
        <v>11586</v>
      </c>
      <c r="B1534" s="544" t="s">
        <v>151</v>
      </c>
      <c r="C1534" s="496" t="s">
        <v>151</v>
      </c>
      <c r="D1534" s="39"/>
      <c r="E1534" s="496" t="e">
        <f>VLOOKUP(F1534,[13]abbr_btch2lot2!A:B,2,FALSE)</f>
        <v>#N/A</v>
      </c>
      <c r="F1534" s="76"/>
      <c r="G1534" s="544" t="s">
        <v>2193</v>
      </c>
      <c r="H1534" s="544" t="s">
        <v>2202</v>
      </c>
      <c r="I1534" s="544">
        <v>10</v>
      </c>
      <c r="J1534" s="76"/>
      <c r="K1534" s="546" t="s">
        <v>2195</v>
      </c>
      <c r="L1534" s="76">
        <v>39</v>
      </c>
      <c r="M1534" s="546" t="s">
        <v>11587</v>
      </c>
      <c r="N1534" s="544" t="s">
        <v>151</v>
      </c>
    </row>
    <row r="1535" spans="1:14" hidden="1">
      <c r="A1535" s="258" t="s">
        <v>11586</v>
      </c>
      <c r="B1535" s="544" t="s">
        <v>153</v>
      </c>
      <c r="C1535" s="496" t="s">
        <v>153</v>
      </c>
      <c r="D1535" s="39"/>
      <c r="E1535" s="496" t="e">
        <f>VLOOKUP(F1535,[13]abbr_btch2lot2!A:B,2,FALSE)</f>
        <v>#N/A</v>
      </c>
      <c r="F1535" s="76"/>
      <c r="G1535" s="544" t="s">
        <v>2193</v>
      </c>
      <c r="H1535" s="544" t="s">
        <v>2202</v>
      </c>
      <c r="I1535" s="544">
        <v>4</v>
      </c>
      <c r="J1535" s="76"/>
      <c r="K1535" s="546" t="s">
        <v>2195</v>
      </c>
      <c r="L1535" s="76">
        <v>40</v>
      </c>
      <c r="M1535" s="546" t="s">
        <v>11587</v>
      </c>
      <c r="N1535" s="544" t="s">
        <v>153</v>
      </c>
    </row>
    <row r="1536" spans="1:14" hidden="1">
      <c r="A1536" s="258" t="s">
        <v>11586</v>
      </c>
      <c r="B1536" s="544" t="s">
        <v>155</v>
      </c>
      <c r="C1536" s="496" t="s">
        <v>155</v>
      </c>
      <c r="D1536" s="39"/>
      <c r="E1536" s="496" t="e">
        <f>VLOOKUP(F1536,[13]abbr_btch2lot2!A:B,2,FALSE)</f>
        <v>#N/A</v>
      </c>
      <c r="F1536" s="76"/>
      <c r="G1536" s="544" t="s">
        <v>2193</v>
      </c>
      <c r="H1536" s="544" t="s">
        <v>2202</v>
      </c>
      <c r="I1536" s="544">
        <v>2</v>
      </c>
      <c r="J1536" s="76"/>
      <c r="K1536" s="546" t="s">
        <v>2195</v>
      </c>
      <c r="L1536" s="76">
        <v>41</v>
      </c>
      <c r="M1536" s="546" t="s">
        <v>11587</v>
      </c>
      <c r="N1536" s="544" t="s">
        <v>155</v>
      </c>
    </row>
    <row r="1537" spans="1:14" hidden="1">
      <c r="A1537" s="258" t="s">
        <v>11586</v>
      </c>
      <c r="B1537" s="544" t="s">
        <v>157</v>
      </c>
      <c r="C1537" s="496" t="s">
        <v>157</v>
      </c>
      <c r="D1537" s="39"/>
      <c r="E1537" s="496" t="e">
        <f>VLOOKUP(F1537,[13]abbr_btch2lot2!A:B,2,FALSE)</f>
        <v>#N/A</v>
      </c>
      <c r="F1537" s="76"/>
      <c r="G1537" s="544" t="s">
        <v>2193</v>
      </c>
      <c r="H1537" s="544" t="s">
        <v>2202</v>
      </c>
      <c r="I1537" s="544">
        <v>2</v>
      </c>
      <c r="J1537" s="76"/>
      <c r="K1537" s="546" t="s">
        <v>2195</v>
      </c>
      <c r="L1537" s="76">
        <v>42</v>
      </c>
      <c r="M1537" s="546" t="s">
        <v>11587</v>
      </c>
      <c r="N1537" s="544" t="s">
        <v>157</v>
      </c>
    </row>
    <row r="1538" spans="1:14" hidden="1">
      <c r="A1538" s="258" t="s">
        <v>11671</v>
      </c>
      <c r="B1538" s="76" t="s">
        <v>34</v>
      </c>
      <c r="C1538" s="496" t="s">
        <v>34</v>
      </c>
      <c r="D1538" s="39"/>
      <c r="E1538" s="496" t="e">
        <f>VLOOKUP(F1538,[13]abbr_btch2lot2!A:B,2,FALSE)</f>
        <v>#N/A</v>
      </c>
      <c r="F1538" s="523"/>
      <c r="G1538" s="544" t="s">
        <v>2193</v>
      </c>
      <c r="H1538" s="544" t="s">
        <v>2194</v>
      </c>
      <c r="I1538" s="544">
        <v>8</v>
      </c>
      <c r="J1538" s="558"/>
      <c r="K1538" s="76" t="s">
        <v>2195</v>
      </c>
      <c r="L1538" s="544">
        <v>1</v>
      </c>
      <c r="M1538" s="546" t="s">
        <v>11672</v>
      </c>
      <c r="N1538" s="544" t="s">
        <v>34</v>
      </c>
    </row>
    <row r="1539" spans="1:14" hidden="1">
      <c r="A1539" s="258" t="s">
        <v>11671</v>
      </c>
      <c r="B1539" s="523"/>
      <c r="C1539" s="496" t="s">
        <v>11045</v>
      </c>
      <c r="D1539" s="39" t="s">
        <v>11045</v>
      </c>
      <c r="E1539" s="496">
        <f>VLOOKUP(F1539,[13]abbr_btch2lot2!A:B,2,FALSE)</f>
        <v>1040</v>
      </c>
      <c r="F1539" s="546" t="s">
        <v>11046</v>
      </c>
      <c r="G1539" s="546"/>
      <c r="H1539" s="558" t="s">
        <v>2202</v>
      </c>
      <c r="I1539" s="546">
        <v>1</v>
      </c>
      <c r="J1539" s="76"/>
      <c r="K1539" s="76" t="s">
        <v>2195</v>
      </c>
      <c r="L1539" s="544">
        <v>2</v>
      </c>
      <c r="M1539" s="546" t="s">
        <v>11672</v>
      </c>
      <c r="N1539" s="546" t="s">
        <v>11673</v>
      </c>
    </row>
    <row r="1540" spans="1:14" hidden="1">
      <c r="A1540" s="258" t="s">
        <v>11671</v>
      </c>
      <c r="B1540" s="523"/>
      <c r="C1540" s="496" t="s">
        <v>11674</v>
      </c>
      <c r="D1540" s="39" t="s">
        <v>11674</v>
      </c>
      <c r="E1540" s="496">
        <f>VLOOKUP(F1540,[13]abbr_btch2lot2!A:B,2,FALSE)</f>
        <v>1260</v>
      </c>
      <c r="F1540" s="546" t="s">
        <v>11675</v>
      </c>
      <c r="G1540" s="546" t="s">
        <v>2215</v>
      </c>
      <c r="H1540" s="546" t="s">
        <v>2228</v>
      </c>
      <c r="I1540" s="546">
        <v>2</v>
      </c>
      <c r="J1540" s="10"/>
      <c r="K1540" s="76" t="s">
        <v>2195</v>
      </c>
      <c r="L1540" s="546">
        <v>3</v>
      </c>
      <c r="M1540" s="546" t="s">
        <v>11672</v>
      </c>
      <c r="N1540" s="546" t="s">
        <v>11676</v>
      </c>
    </row>
    <row r="1541" spans="1:14" hidden="1">
      <c r="A1541" s="258" t="s">
        <v>11671</v>
      </c>
      <c r="B1541" s="523"/>
      <c r="C1541" s="496" t="s">
        <v>8080</v>
      </c>
      <c r="D1541" s="39" t="s">
        <v>8080</v>
      </c>
      <c r="E1541" s="496">
        <f>VLOOKUP(F1541,[13]abbr_btch2lot2!A:B,2,FALSE)</f>
        <v>1191</v>
      </c>
      <c r="F1541" s="546" t="s">
        <v>8081</v>
      </c>
      <c r="G1541" s="546" t="s">
        <v>2215</v>
      </c>
      <c r="H1541" s="546" t="s">
        <v>2228</v>
      </c>
      <c r="I1541" s="546">
        <v>3</v>
      </c>
      <c r="J1541" s="10"/>
      <c r="K1541" s="76" t="s">
        <v>2195</v>
      </c>
      <c r="L1541" s="544">
        <v>4</v>
      </c>
      <c r="M1541" s="546" t="s">
        <v>11672</v>
      </c>
      <c r="N1541" s="546" t="s">
        <v>11677</v>
      </c>
    </row>
    <row r="1542" spans="1:14" hidden="1">
      <c r="A1542" s="258" t="s">
        <v>11671</v>
      </c>
      <c r="B1542" s="523"/>
      <c r="C1542" s="496" t="s">
        <v>1031</v>
      </c>
      <c r="D1542" s="39" t="s">
        <v>1031</v>
      </c>
      <c r="E1542" s="496">
        <f>VLOOKUP(F1542,[13]abbr_btch2lot2!A:B,2,FALSE)</f>
        <v>1261</v>
      </c>
      <c r="F1542" s="546" t="s">
        <v>592</v>
      </c>
      <c r="G1542" s="546" t="s">
        <v>2215</v>
      </c>
      <c r="H1542" s="546" t="s">
        <v>2228</v>
      </c>
      <c r="I1542" s="546">
        <v>2</v>
      </c>
      <c r="J1542" s="10"/>
      <c r="K1542" s="76" t="s">
        <v>2195</v>
      </c>
      <c r="L1542" s="544">
        <v>5</v>
      </c>
      <c r="M1542" s="546" t="s">
        <v>11672</v>
      </c>
      <c r="N1542" s="546" t="s">
        <v>11678</v>
      </c>
    </row>
    <row r="1543" spans="1:14" hidden="1">
      <c r="A1543" s="258" t="s">
        <v>11671</v>
      </c>
      <c r="B1543" s="523"/>
      <c r="C1543" s="496" t="s">
        <v>11679</v>
      </c>
      <c r="D1543" s="39" t="s">
        <v>11679</v>
      </c>
      <c r="E1543" s="496">
        <f>VLOOKUP(F1543,[13]abbr_btch2lot2!A:B,2,FALSE)</f>
        <v>1262</v>
      </c>
      <c r="F1543" s="546" t="s">
        <v>11680</v>
      </c>
      <c r="G1543" s="546" t="s">
        <v>2215</v>
      </c>
      <c r="H1543" s="546" t="s">
        <v>2228</v>
      </c>
      <c r="I1543" s="546">
        <v>2</v>
      </c>
      <c r="J1543" s="10"/>
      <c r="K1543" s="76" t="s">
        <v>2195</v>
      </c>
      <c r="L1543" s="546">
        <v>6</v>
      </c>
      <c r="M1543" s="546" t="s">
        <v>11672</v>
      </c>
      <c r="N1543" s="546" t="s">
        <v>11681</v>
      </c>
    </row>
    <row r="1544" spans="1:14" hidden="1">
      <c r="A1544" s="258" t="s">
        <v>11671</v>
      </c>
      <c r="B1544" s="523"/>
      <c r="C1544" s="496" t="s">
        <v>11468</v>
      </c>
      <c r="D1544" s="39" t="s">
        <v>11468</v>
      </c>
      <c r="E1544" s="496">
        <f>VLOOKUP(F1544,[13]abbr_btch2lot2!A:B,2,FALSE)</f>
        <v>1192</v>
      </c>
      <c r="F1544" s="546" t="s">
        <v>11469</v>
      </c>
      <c r="G1544" s="546" t="s">
        <v>2215</v>
      </c>
      <c r="H1544" s="546" t="s">
        <v>2228</v>
      </c>
      <c r="I1544" s="546">
        <v>3</v>
      </c>
      <c r="J1544" s="10"/>
      <c r="K1544" s="76" t="s">
        <v>2195</v>
      </c>
      <c r="L1544" s="544">
        <v>7</v>
      </c>
      <c r="M1544" s="546" t="s">
        <v>11672</v>
      </c>
      <c r="N1544" s="546" t="s">
        <v>11682</v>
      </c>
    </row>
    <row r="1545" spans="1:14" hidden="1">
      <c r="A1545" s="258" t="s">
        <v>11671</v>
      </c>
      <c r="B1545" s="523"/>
      <c r="C1545" s="496" t="s">
        <v>6231</v>
      </c>
      <c r="D1545" s="39" t="s">
        <v>6231</v>
      </c>
      <c r="E1545" s="496">
        <f>VLOOKUP(F1545,[13]abbr_btch2lot2!A:B,2,FALSE)</f>
        <v>1263</v>
      </c>
      <c r="F1545" s="546" t="s">
        <v>6232</v>
      </c>
      <c r="G1545" s="546" t="s">
        <v>2193</v>
      </c>
      <c r="H1545" s="546" t="s">
        <v>2271</v>
      </c>
      <c r="I1545" s="546">
        <v>16</v>
      </c>
      <c r="J1545" s="10"/>
      <c r="K1545" s="76" t="s">
        <v>2195</v>
      </c>
      <c r="L1545" s="544">
        <v>8</v>
      </c>
      <c r="M1545" s="546" t="s">
        <v>11672</v>
      </c>
      <c r="N1545" s="546" t="s">
        <v>11683</v>
      </c>
    </row>
    <row r="1546" spans="1:14" hidden="1">
      <c r="A1546" s="258" t="s">
        <v>11671</v>
      </c>
      <c r="B1546" s="523"/>
      <c r="C1546" s="496" t="s">
        <v>11684</v>
      </c>
      <c r="D1546" s="39" t="s">
        <v>11684</v>
      </c>
      <c r="E1546" s="496">
        <f>VLOOKUP(F1546,[13]abbr_btch2lot2!A:B,2,FALSE)</f>
        <v>1264</v>
      </c>
      <c r="F1546" s="546" t="s">
        <v>11685</v>
      </c>
      <c r="G1546" s="546" t="s">
        <v>2215</v>
      </c>
      <c r="H1546" s="558" t="s">
        <v>2202</v>
      </c>
      <c r="I1546" s="546">
        <v>10</v>
      </c>
      <c r="J1546" s="10"/>
      <c r="K1546" s="76" t="s">
        <v>2195</v>
      </c>
      <c r="L1546" s="546">
        <v>9</v>
      </c>
      <c r="M1546" s="546" t="s">
        <v>11672</v>
      </c>
      <c r="N1546" s="546" t="s">
        <v>11686</v>
      </c>
    </row>
    <row r="1547" spans="1:14" hidden="1">
      <c r="A1547" s="258" t="s">
        <v>11671</v>
      </c>
      <c r="B1547" s="523"/>
      <c r="C1547" s="496" t="s">
        <v>7487</v>
      </c>
      <c r="D1547" s="39" t="s">
        <v>7487</v>
      </c>
      <c r="E1547" s="496">
        <f>VLOOKUP(F1547,[13]abbr_btch2lot2!A:B,2,FALSE)</f>
        <v>1022</v>
      </c>
      <c r="F1547" s="546" t="s">
        <v>11004</v>
      </c>
      <c r="G1547" s="546" t="s">
        <v>2215</v>
      </c>
      <c r="H1547" s="558" t="s">
        <v>2202</v>
      </c>
      <c r="I1547" s="546">
        <v>10</v>
      </c>
      <c r="J1547" s="10"/>
      <c r="K1547" s="76" t="s">
        <v>2195</v>
      </c>
      <c r="L1547" s="544">
        <v>10</v>
      </c>
      <c r="M1547" s="546" t="s">
        <v>11672</v>
      </c>
      <c r="N1547" s="546" t="s">
        <v>11687</v>
      </c>
    </row>
    <row r="1548" spans="1:14" hidden="1">
      <c r="A1548" s="258" t="s">
        <v>11671</v>
      </c>
      <c r="B1548" s="523"/>
      <c r="C1548" s="496" t="s">
        <v>465</v>
      </c>
      <c r="D1548" s="39" t="s">
        <v>465</v>
      </c>
      <c r="E1548" s="496">
        <f>VLOOKUP(F1548,[13]abbr_btch2lot2!A:B,2,FALSE)</f>
        <v>1021</v>
      </c>
      <c r="F1548" s="546" t="s">
        <v>251</v>
      </c>
      <c r="G1548" s="546" t="s">
        <v>2215</v>
      </c>
      <c r="H1548" s="558" t="s">
        <v>2202</v>
      </c>
      <c r="I1548" s="546">
        <v>10</v>
      </c>
      <c r="J1548" s="10"/>
      <c r="K1548" s="76" t="s">
        <v>2195</v>
      </c>
      <c r="L1548" s="544">
        <v>11</v>
      </c>
      <c r="M1548" s="546" t="s">
        <v>11672</v>
      </c>
      <c r="N1548" s="546" t="s">
        <v>11688</v>
      </c>
    </row>
    <row r="1549" spans="1:14" hidden="1">
      <c r="A1549" s="258" t="s">
        <v>11671</v>
      </c>
      <c r="B1549" s="523"/>
      <c r="C1549" s="496" t="s">
        <v>11689</v>
      </c>
      <c r="D1549" s="39" t="s">
        <v>11689</v>
      </c>
      <c r="E1549" s="496">
        <f>VLOOKUP(F1549,[13]abbr_btch2lot2!A:B,2,FALSE)</f>
        <v>1265</v>
      </c>
      <c r="F1549" s="546" t="s">
        <v>11690</v>
      </c>
      <c r="G1549" s="546" t="s">
        <v>2215</v>
      </c>
      <c r="H1549" s="558" t="s">
        <v>2202</v>
      </c>
      <c r="I1549" s="546">
        <v>10</v>
      </c>
      <c r="J1549" s="10"/>
      <c r="K1549" s="76" t="s">
        <v>2195</v>
      </c>
      <c r="L1549" s="546">
        <v>12</v>
      </c>
      <c r="M1549" s="546" t="s">
        <v>11672</v>
      </c>
      <c r="N1549" s="546" t="s">
        <v>11691</v>
      </c>
    </row>
    <row r="1550" spans="1:14" hidden="1">
      <c r="A1550" s="258" t="s">
        <v>11671</v>
      </c>
      <c r="B1550" s="523"/>
      <c r="C1550" s="496" t="s">
        <v>7484</v>
      </c>
      <c r="D1550" s="39" t="s">
        <v>7484</v>
      </c>
      <c r="E1550" s="496">
        <f>VLOOKUP(F1550,[13]abbr_btch2lot2!A:B,2,FALSE)</f>
        <v>1024</v>
      </c>
      <c r="F1550" s="546" t="s">
        <v>7485</v>
      </c>
      <c r="G1550" s="546" t="s">
        <v>2215</v>
      </c>
      <c r="H1550" s="546" t="s">
        <v>2231</v>
      </c>
      <c r="I1550" s="546" t="s">
        <v>4482</v>
      </c>
      <c r="J1550" s="10"/>
      <c r="K1550" s="76" t="s">
        <v>2195</v>
      </c>
      <c r="L1550" s="544">
        <v>13</v>
      </c>
      <c r="M1550" s="546" t="s">
        <v>11672</v>
      </c>
      <c r="N1550" s="546" t="s">
        <v>11692</v>
      </c>
    </row>
    <row r="1551" spans="1:14" hidden="1">
      <c r="A1551" s="258" t="s">
        <v>11671</v>
      </c>
      <c r="B1551" s="523"/>
      <c r="C1551" s="496" t="s">
        <v>4584</v>
      </c>
      <c r="D1551" s="39" t="s">
        <v>4584</v>
      </c>
      <c r="E1551" s="496">
        <f>VLOOKUP(F1551,[13]abbr_btch2lot2!A:B,2,FALSE)</f>
        <v>1266</v>
      </c>
      <c r="F1551" s="546" t="s">
        <v>4585</v>
      </c>
      <c r="G1551" s="546" t="s">
        <v>2215</v>
      </c>
      <c r="H1551" s="546" t="s">
        <v>2231</v>
      </c>
      <c r="I1551" s="546" t="s">
        <v>2439</v>
      </c>
      <c r="J1551" s="10"/>
      <c r="K1551" s="76" t="s">
        <v>2195</v>
      </c>
      <c r="L1551" s="544">
        <v>14</v>
      </c>
      <c r="M1551" s="546" t="s">
        <v>11672</v>
      </c>
      <c r="N1551" s="546" t="s">
        <v>11693</v>
      </c>
    </row>
    <row r="1552" spans="1:14" hidden="1">
      <c r="A1552" s="258" t="s">
        <v>11671</v>
      </c>
      <c r="B1552" s="523"/>
      <c r="C1552" s="496" t="s">
        <v>11694</v>
      </c>
      <c r="D1552" s="39" t="s">
        <v>11694</v>
      </c>
      <c r="E1552" s="496">
        <f>VLOOKUP(F1552,[13]abbr_btch2lot2!A:B,2,FALSE)</f>
        <v>1267</v>
      </c>
      <c r="F1552" s="546" t="s">
        <v>11695</v>
      </c>
      <c r="G1552" s="546" t="s">
        <v>2215</v>
      </c>
      <c r="H1552" s="546" t="s">
        <v>2231</v>
      </c>
      <c r="I1552" s="546" t="s">
        <v>2439</v>
      </c>
      <c r="J1552" s="10"/>
      <c r="K1552" s="76" t="s">
        <v>2195</v>
      </c>
      <c r="L1552" s="546">
        <v>15</v>
      </c>
      <c r="M1552" s="546" t="s">
        <v>11672</v>
      </c>
      <c r="N1552" s="546" t="s">
        <v>11696</v>
      </c>
    </row>
    <row r="1553" spans="1:14" hidden="1">
      <c r="A1553" s="258" t="s">
        <v>11671</v>
      </c>
      <c r="B1553" s="523"/>
      <c r="C1553" s="496" t="s">
        <v>3283</v>
      </c>
      <c r="D1553" s="39" t="s">
        <v>3283</v>
      </c>
      <c r="E1553" s="496">
        <f>VLOOKUP(F1553,[13]abbr_btch2lot2!A:B,2,FALSE)</f>
        <v>1268</v>
      </c>
      <c r="F1553" s="546" t="s">
        <v>3284</v>
      </c>
      <c r="G1553" s="546" t="s">
        <v>2215</v>
      </c>
      <c r="H1553" s="558" t="s">
        <v>2202</v>
      </c>
      <c r="I1553" s="546">
        <v>16</v>
      </c>
      <c r="J1553" s="10"/>
      <c r="K1553" s="76" t="s">
        <v>2195</v>
      </c>
      <c r="L1553" s="544">
        <v>16</v>
      </c>
      <c r="M1553" s="546" t="s">
        <v>11672</v>
      </c>
      <c r="N1553" s="546" t="s">
        <v>11697</v>
      </c>
    </row>
    <row r="1554" spans="1:14" hidden="1">
      <c r="A1554" s="258" t="s">
        <v>11671</v>
      </c>
      <c r="B1554" s="523"/>
      <c r="C1554" s="496" t="s">
        <v>3754</v>
      </c>
      <c r="D1554" s="39" t="s">
        <v>3754</v>
      </c>
      <c r="E1554" s="496">
        <f>VLOOKUP(F1554,[13]abbr_btch2lot2!A:B,2,FALSE)</f>
        <v>1269</v>
      </c>
      <c r="F1554" s="546" t="s">
        <v>3755</v>
      </c>
      <c r="G1554" s="546" t="s">
        <v>2215</v>
      </c>
      <c r="H1554" s="558" t="s">
        <v>2202</v>
      </c>
      <c r="I1554" s="546">
        <v>1</v>
      </c>
      <c r="J1554" s="10"/>
      <c r="K1554" s="76" t="s">
        <v>2195</v>
      </c>
      <c r="L1554" s="544">
        <v>17</v>
      </c>
      <c r="M1554" s="546" t="s">
        <v>11672</v>
      </c>
      <c r="N1554" s="546" t="s">
        <v>11698</v>
      </c>
    </row>
    <row r="1555" spans="1:14" hidden="1">
      <c r="A1555" s="258" t="s">
        <v>11671</v>
      </c>
      <c r="B1555" s="523"/>
      <c r="C1555" s="496" t="s">
        <v>142</v>
      </c>
      <c r="D1555" s="39" t="s">
        <v>142</v>
      </c>
      <c r="E1555" s="496">
        <f>VLOOKUP(F1555,[13]abbr_btch2lot2!A:B,2,FALSE)</f>
        <v>1270</v>
      </c>
      <c r="F1555" s="546" t="s">
        <v>141</v>
      </c>
      <c r="G1555" s="546" t="s">
        <v>2215</v>
      </c>
      <c r="H1555" s="558" t="s">
        <v>2202</v>
      </c>
      <c r="I1555" s="546">
        <v>1</v>
      </c>
      <c r="J1555" s="10"/>
      <c r="K1555" s="76" t="s">
        <v>2195</v>
      </c>
      <c r="L1555" s="546">
        <v>18</v>
      </c>
      <c r="M1555" s="546" t="s">
        <v>11672</v>
      </c>
      <c r="N1555" s="546" t="s">
        <v>11699</v>
      </c>
    </row>
    <row r="1556" spans="1:14" hidden="1">
      <c r="A1556" s="258" t="s">
        <v>11671</v>
      </c>
      <c r="B1556" s="76"/>
      <c r="C1556" s="496" t="s">
        <v>11700</v>
      </c>
      <c r="D1556" s="39" t="s">
        <v>11700</v>
      </c>
      <c r="E1556" s="496">
        <f>VLOOKUP(F1556,[13]abbr_btch2lot2!A:B,2,FALSE)</f>
        <v>1271</v>
      </c>
      <c r="F1556" s="546" t="s">
        <v>11701</v>
      </c>
      <c r="G1556" s="76" t="s">
        <v>2215</v>
      </c>
      <c r="H1556" s="558" t="s">
        <v>2202</v>
      </c>
      <c r="I1556" s="76">
        <v>1</v>
      </c>
      <c r="J1556" s="10"/>
      <c r="K1556" s="76" t="s">
        <v>2195</v>
      </c>
      <c r="L1556" s="544">
        <v>19</v>
      </c>
      <c r="M1556" s="546" t="s">
        <v>11672</v>
      </c>
      <c r="N1556" s="76" t="s">
        <v>11702</v>
      </c>
    </row>
    <row r="1557" spans="1:14" hidden="1">
      <c r="A1557" s="258" t="s">
        <v>11671</v>
      </c>
      <c r="B1557" s="76"/>
      <c r="C1557" s="496" t="s">
        <v>11703</v>
      </c>
      <c r="D1557" s="39" t="s">
        <v>11703</v>
      </c>
      <c r="E1557" s="496">
        <f>VLOOKUP(F1557,[13]abbr_btch2lot2!A:B,2,FALSE)</f>
        <v>1272</v>
      </c>
      <c r="F1557" s="546" t="s">
        <v>11704</v>
      </c>
      <c r="G1557" s="76" t="s">
        <v>2215</v>
      </c>
      <c r="H1557" s="546" t="s">
        <v>2228</v>
      </c>
      <c r="I1557" s="76">
        <v>2</v>
      </c>
      <c r="J1557" s="10"/>
      <c r="K1557" s="76" t="s">
        <v>2195</v>
      </c>
      <c r="L1557" s="544">
        <v>20</v>
      </c>
      <c r="M1557" s="546" t="s">
        <v>11672</v>
      </c>
      <c r="N1557" s="76" t="s">
        <v>11705</v>
      </c>
    </row>
    <row r="1558" spans="1:14" hidden="1">
      <c r="A1558" s="258" t="s">
        <v>11671</v>
      </c>
      <c r="B1558" s="76"/>
      <c r="C1558" s="496" t="s">
        <v>3720</v>
      </c>
      <c r="D1558" s="39" t="s">
        <v>3720</v>
      </c>
      <c r="E1558" s="496">
        <f>VLOOKUP(F1558,[13]abbr_btch2lot2!A:B,2,FALSE)</f>
        <v>1273</v>
      </c>
      <c r="F1558" s="546" t="s">
        <v>3721</v>
      </c>
      <c r="G1558" s="76" t="s">
        <v>2215</v>
      </c>
      <c r="H1558" s="558" t="s">
        <v>2202</v>
      </c>
      <c r="I1558" s="76">
        <v>2</v>
      </c>
      <c r="J1558" s="10"/>
      <c r="K1558" s="76" t="s">
        <v>2195</v>
      </c>
      <c r="L1558" s="546">
        <v>21</v>
      </c>
      <c r="M1558" s="546" t="s">
        <v>11672</v>
      </c>
      <c r="N1558" s="76" t="s">
        <v>11706</v>
      </c>
    </row>
    <row r="1559" spans="1:14" hidden="1">
      <c r="A1559" s="258" t="s">
        <v>11671</v>
      </c>
      <c r="B1559" s="76"/>
      <c r="C1559" s="496" t="s">
        <v>3729</v>
      </c>
      <c r="D1559" s="39" t="s">
        <v>3729</v>
      </c>
      <c r="E1559" s="496">
        <f>VLOOKUP(F1559,[13]abbr_btch2lot2!A:B,2,FALSE)</f>
        <v>244</v>
      </c>
      <c r="F1559" s="546" t="s">
        <v>3730</v>
      </c>
      <c r="G1559" s="76" t="s">
        <v>2215</v>
      </c>
      <c r="H1559" s="558" t="s">
        <v>2202</v>
      </c>
      <c r="I1559" s="76">
        <v>2</v>
      </c>
      <c r="J1559" s="10"/>
      <c r="K1559" s="76" t="s">
        <v>2195</v>
      </c>
      <c r="L1559" s="544">
        <v>22</v>
      </c>
      <c r="M1559" s="546" t="s">
        <v>11672</v>
      </c>
      <c r="N1559" s="76" t="s">
        <v>11707</v>
      </c>
    </row>
    <row r="1560" spans="1:14" hidden="1">
      <c r="A1560" s="258" t="s">
        <v>11671</v>
      </c>
      <c r="B1560" s="76"/>
      <c r="C1560" s="496" t="s">
        <v>3738</v>
      </c>
      <c r="D1560" s="39" t="s">
        <v>3738</v>
      </c>
      <c r="E1560" s="496">
        <f>VLOOKUP(F1560,[13]abbr_btch2lot2!A:B,2,FALSE)</f>
        <v>245</v>
      </c>
      <c r="F1560" s="546" t="s">
        <v>3739</v>
      </c>
      <c r="G1560" s="76" t="s">
        <v>2215</v>
      </c>
      <c r="H1560" s="558" t="s">
        <v>2202</v>
      </c>
      <c r="I1560" s="76">
        <v>2</v>
      </c>
      <c r="J1560" s="10"/>
      <c r="K1560" s="76" t="s">
        <v>2195</v>
      </c>
      <c r="L1560" s="544">
        <v>23</v>
      </c>
      <c r="M1560" s="546" t="s">
        <v>11672</v>
      </c>
      <c r="N1560" s="76" t="s">
        <v>11708</v>
      </c>
    </row>
    <row r="1561" spans="1:14" hidden="1">
      <c r="A1561" s="258" t="s">
        <v>11671</v>
      </c>
      <c r="B1561" s="76"/>
      <c r="C1561" s="496" t="s">
        <v>7475</v>
      </c>
      <c r="D1561" s="39" t="s">
        <v>7475</v>
      </c>
      <c r="E1561" s="496">
        <f>VLOOKUP(F1561,[13]abbr_btch2lot2!A:B,2,FALSE)</f>
        <v>1223</v>
      </c>
      <c r="F1561" s="546" t="s">
        <v>7476</v>
      </c>
      <c r="G1561" s="76" t="s">
        <v>2215</v>
      </c>
      <c r="H1561" s="558" t="s">
        <v>2202</v>
      </c>
      <c r="I1561" s="76">
        <v>2</v>
      </c>
      <c r="J1561" s="10"/>
      <c r="K1561" s="76" t="s">
        <v>2195</v>
      </c>
      <c r="L1561" s="546">
        <v>24</v>
      </c>
      <c r="M1561" s="546" t="s">
        <v>11672</v>
      </c>
      <c r="N1561" s="76" t="s">
        <v>11709</v>
      </c>
    </row>
    <row r="1562" spans="1:14" hidden="1">
      <c r="A1562" s="258" t="s">
        <v>11671</v>
      </c>
      <c r="B1562" s="76"/>
      <c r="C1562" s="496" t="s">
        <v>3751</v>
      </c>
      <c r="D1562" s="39" t="s">
        <v>3751</v>
      </c>
      <c r="E1562" s="496">
        <f>VLOOKUP(F1562,[13]abbr_btch2lot2!A:B,2,FALSE)</f>
        <v>1201</v>
      </c>
      <c r="F1562" s="546" t="s">
        <v>3752</v>
      </c>
      <c r="G1562" s="76" t="s">
        <v>2215</v>
      </c>
      <c r="H1562" s="558" t="s">
        <v>2202</v>
      </c>
      <c r="I1562" s="76">
        <v>1</v>
      </c>
      <c r="J1562" s="10"/>
      <c r="K1562" s="76" t="s">
        <v>2195</v>
      </c>
      <c r="L1562" s="544">
        <v>25</v>
      </c>
      <c r="M1562" s="546" t="s">
        <v>11672</v>
      </c>
      <c r="N1562" s="76" t="s">
        <v>11710</v>
      </c>
    </row>
    <row r="1563" spans="1:14" hidden="1">
      <c r="A1563" s="258" t="s">
        <v>11671</v>
      </c>
      <c r="B1563" s="76"/>
      <c r="C1563" s="496"/>
      <c r="D1563" s="39"/>
      <c r="E1563" s="496">
        <f>VLOOKUP(F1563,[13]abbr_btch2lot2!A:B,2,FALSE)</f>
        <v>1274</v>
      </c>
      <c r="F1563" s="546" t="s">
        <v>11711</v>
      </c>
      <c r="G1563" s="76" t="s">
        <v>2215</v>
      </c>
      <c r="H1563" s="76" t="s">
        <v>2455</v>
      </c>
      <c r="I1563" s="76">
        <v>9</v>
      </c>
      <c r="J1563" s="10"/>
      <c r="K1563" s="76" t="s">
        <v>2195</v>
      </c>
      <c r="L1563" s="544">
        <v>26</v>
      </c>
      <c r="M1563" s="546" t="s">
        <v>11672</v>
      </c>
      <c r="N1563" s="76" t="s">
        <v>11712</v>
      </c>
    </row>
    <row r="1564" spans="1:14" hidden="1">
      <c r="A1564" s="258" t="s">
        <v>11671</v>
      </c>
      <c r="B1564" s="76"/>
      <c r="C1564" s="496" t="s">
        <v>432</v>
      </c>
      <c r="D1564" s="39" t="s">
        <v>432</v>
      </c>
      <c r="E1564" s="496">
        <f>VLOOKUP(F1564,[13]abbr_btch2lot2!A:B,2,FALSE)</f>
        <v>1275</v>
      </c>
      <c r="F1564" s="546" t="s">
        <v>239</v>
      </c>
      <c r="G1564" s="76" t="s">
        <v>2215</v>
      </c>
      <c r="H1564" s="546" t="s">
        <v>2271</v>
      </c>
      <c r="I1564" s="76">
        <v>16</v>
      </c>
      <c r="J1564" s="10"/>
      <c r="K1564" s="76" t="s">
        <v>2195</v>
      </c>
      <c r="L1564" s="546">
        <v>27</v>
      </c>
      <c r="M1564" s="546" t="s">
        <v>11672</v>
      </c>
      <c r="N1564" s="76" t="s">
        <v>11713</v>
      </c>
    </row>
    <row r="1565" spans="1:14" hidden="1">
      <c r="A1565" s="258" t="s">
        <v>11671</v>
      </c>
      <c r="B1565" s="76"/>
      <c r="C1565" s="496" t="s">
        <v>5935</v>
      </c>
      <c r="D1565" s="39" t="s">
        <v>5935</v>
      </c>
      <c r="E1565" s="496">
        <f>VLOOKUP(F1565,[13]abbr_btch2lot2!A:B,2,FALSE)</f>
        <v>1049</v>
      </c>
      <c r="F1565" s="546" t="s">
        <v>5936</v>
      </c>
      <c r="G1565" s="76" t="s">
        <v>2215</v>
      </c>
      <c r="H1565" s="546" t="s">
        <v>2271</v>
      </c>
      <c r="I1565" s="76">
        <v>11</v>
      </c>
      <c r="J1565" s="10"/>
      <c r="K1565" s="76" t="s">
        <v>2195</v>
      </c>
      <c r="L1565" s="544">
        <v>28</v>
      </c>
      <c r="M1565" s="546" t="s">
        <v>11672</v>
      </c>
      <c r="N1565" s="76" t="s">
        <v>11714</v>
      </c>
    </row>
    <row r="1566" spans="1:14" hidden="1">
      <c r="A1566" s="258" t="s">
        <v>11671</v>
      </c>
      <c r="B1566" s="76"/>
      <c r="C1566" s="496" t="s">
        <v>4901</v>
      </c>
      <c r="D1566" s="39" t="s">
        <v>4901</v>
      </c>
      <c r="E1566" s="496">
        <f>VLOOKUP(F1566,[13]abbr_btch2lot2!A:B,2,FALSE)</f>
        <v>1204</v>
      </c>
      <c r="F1566" s="546" t="s">
        <v>11505</v>
      </c>
      <c r="G1566" s="76" t="s">
        <v>2215</v>
      </c>
      <c r="H1566" s="546" t="s">
        <v>2228</v>
      </c>
      <c r="I1566" s="76">
        <v>2</v>
      </c>
      <c r="J1566" s="10"/>
      <c r="K1566" s="76" t="s">
        <v>2195</v>
      </c>
      <c r="L1566" s="544">
        <v>29</v>
      </c>
      <c r="M1566" s="546" t="s">
        <v>11672</v>
      </c>
      <c r="N1566" s="76" t="s">
        <v>11715</v>
      </c>
    </row>
    <row r="1567" spans="1:14" hidden="1">
      <c r="A1567" s="258" t="s">
        <v>11671</v>
      </c>
      <c r="B1567" s="76"/>
      <c r="C1567" s="496" t="s">
        <v>11015</v>
      </c>
      <c r="D1567" s="39" t="s">
        <v>11015</v>
      </c>
      <c r="E1567" s="496">
        <f>VLOOKUP(F1567,[13]abbr_btch2lot2!A:B,2,FALSE)</f>
        <v>1027</v>
      </c>
      <c r="F1567" s="546" t="s">
        <v>11016</v>
      </c>
      <c r="G1567" s="76" t="s">
        <v>2215</v>
      </c>
      <c r="H1567" s="546" t="s">
        <v>2228</v>
      </c>
      <c r="I1567" s="76">
        <v>5</v>
      </c>
      <c r="J1567" s="10"/>
      <c r="K1567" s="76" t="s">
        <v>2195</v>
      </c>
      <c r="L1567" s="546">
        <v>30</v>
      </c>
      <c r="M1567" s="546" t="s">
        <v>11672</v>
      </c>
      <c r="N1567" s="76" t="s">
        <v>11716</v>
      </c>
    </row>
    <row r="1568" spans="1:14" hidden="1">
      <c r="A1568" s="258" t="s">
        <v>11671</v>
      </c>
      <c r="B1568" s="76"/>
      <c r="C1568" s="496" t="s">
        <v>469</v>
      </c>
      <c r="D1568" s="39" t="s">
        <v>469</v>
      </c>
      <c r="E1568" s="496">
        <f>VLOOKUP(F1568,[13]abbr_btch2lot2!A:B,2,FALSE)</f>
        <v>1016</v>
      </c>
      <c r="F1568" s="76" t="s">
        <v>255</v>
      </c>
      <c r="G1568" s="76" t="s">
        <v>2215</v>
      </c>
      <c r="H1568" s="546" t="s">
        <v>2228</v>
      </c>
      <c r="I1568" s="76">
        <v>2</v>
      </c>
      <c r="J1568" s="10"/>
      <c r="K1568" s="76" t="s">
        <v>2195</v>
      </c>
      <c r="L1568" s="544">
        <v>31</v>
      </c>
      <c r="M1568" s="546" t="s">
        <v>11672</v>
      </c>
      <c r="N1568" s="76" t="s">
        <v>11717</v>
      </c>
    </row>
    <row r="1569" spans="1:14" hidden="1">
      <c r="A1569" s="258" t="s">
        <v>11671</v>
      </c>
      <c r="B1569" s="76"/>
      <c r="C1569" s="496" t="s">
        <v>11718</v>
      </c>
      <c r="D1569" s="39" t="s">
        <v>11718</v>
      </c>
      <c r="E1569" s="496">
        <f>VLOOKUP(F1569,[13]abbr_btch2lot2!A:B,2,FALSE)</f>
        <v>1276</v>
      </c>
      <c r="F1569" s="76" t="s">
        <v>11719</v>
      </c>
      <c r="G1569" s="76" t="s">
        <v>2215</v>
      </c>
      <c r="H1569" s="558" t="s">
        <v>2202</v>
      </c>
      <c r="I1569" s="76">
        <v>3</v>
      </c>
      <c r="J1569" s="10"/>
      <c r="K1569" s="76" t="s">
        <v>2195</v>
      </c>
      <c r="L1569" s="544">
        <v>32</v>
      </c>
      <c r="M1569" s="546" t="s">
        <v>11672</v>
      </c>
      <c r="N1569" s="76" t="s">
        <v>11720</v>
      </c>
    </row>
    <row r="1570" spans="1:14" hidden="1">
      <c r="A1570" s="258" t="s">
        <v>11671</v>
      </c>
      <c r="B1570" s="76"/>
      <c r="C1570" s="496"/>
      <c r="D1570" s="39"/>
      <c r="E1570" s="496">
        <f>VLOOKUP(F1570,[13]abbr_btch2lot2!A:B,2,FALSE)</f>
        <v>1277</v>
      </c>
      <c r="F1570" s="76" t="s">
        <v>11721</v>
      </c>
      <c r="G1570" s="76" t="s">
        <v>2215</v>
      </c>
      <c r="H1570" s="558" t="s">
        <v>2202</v>
      </c>
      <c r="I1570" s="76">
        <v>40</v>
      </c>
      <c r="J1570" s="10"/>
      <c r="K1570" s="76" t="s">
        <v>2195</v>
      </c>
      <c r="L1570" s="546">
        <v>33</v>
      </c>
      <c r="M1570" s="546" t="s">
        <v>11672</v>
      </c>
      <c r="N1570" s="76" t="s">
        <v>11722</v>
      </c>
    </row>
    <row r="1571" spans="1:14" hidden="1">
      <c r="A1571" s="258" t="s">
        <v>11671</v>
      </c>
      <c r="B1571" s="76"/>
      <c r="C1571" s="496" t="s">
        <v>11723</v>
      </c>
      <c r="D1571" s="39" t="s">
        <v>11723</v>
      </c>
      <c r="E1571" s="496">
        <f>VLOOKUP(F1571,[13]abbr_btch2lot2!A:B,2,FALSE)</f>
        <v>1278</v>
      </c>
      <c r="F1571" s="76" t="s">
        <v>11724</v>
      </c>
      <c r="G1571" s="76" t="s">
        <v>2215</v>
      </c>
      <c r="H1571" s="558" t="s">
        <v>2202</v>
      </c>
      <c r="I1571" s="76">
        <v>1</v>
      </c>
      <c r="J1571" s="10"/>
      <c r="K1571" s="76" t="s">
        <v>2195</v>
      </c>
      <c r="L1571" s="544">
        <v>34</v>
      </c>
      <c r="M1571" s="546" t="s">
        <v>11672</v>
      </c>
      <c r="N1571" s="76" t="s">
        <v>11725</v>
      </c>
    </row>
    <row r="1572" spans="1:14" hidden="1">
      <c r="A1572" s="258" t="s">
        <v>11671</v>
      </c>
      <c r="B1572" s="76"/>
      <c r="C1572" s="496" t="s">
        <v>59</v>
      </c>
      <c r="D1572" s="39" t="s">
        <v>59</v>
      </c>
      <c r="E1572" s="496">
        <f>VLOOKUP(F1572,[13]abbr_btch2lot2!A:B,2,FALSE)</f>
        <v>1279</v>
      </c>
      <c r="F1572" s="76" t="s">
        <v>58</v>
      </c>
      <c r="G1572" s="76" t="s">
        <v>2215</v>
      </c>
      <c r="H1572" s="546" t="s">
        <v>2228</v>
      </c>
      <c r="I1572" s="76">
        <v>4</v>
      </c>
      <c r="J1572" s="10"/>
      <c r="K1572" s="76" t="s">
        <v>2195</v>
      </c>
      <c r="L1572" s="544">
        <v>35</v>
      </c>
      <c r="M1572" s="546" t="s">
        <v>11672</v>
      </c>
      <c r="N1572" s="76" t="s">
        <v>11726</v>
      </c>
    </row>
    <row r="1573" spans="1:14" hidden="1">
      <c r="A1573" s="258" t="s">
        <v>11671</v>
      </c>
      <c r="B1573" s="76"/>
      <c r="C1573" s="496" t="s">
        <v>11074</v>
      </c>
      <c r="D1573" s="39" t="s">
        <v>11074</v>
      </c>
      <c r="E1573" s="496">
        <f>VLOOKUP(F1573,[13]abbr_btch2lot2!A:B,2,FALSE)</f>
        <v>1051</v>
      </c>
      <c r="F1573" s="76" t="s">
        <v>11075</v>
      </c>
      <c r="G1573" s="76" t="s">
        <v>2215</v>
      </c>
      <c r="H1573" s="558" t="s">
        <v>2202</v>
      </c>
      <c r="I1573" s="76">
        <v>23</v>
      </c>
      <c r="J1573" s="10"/>
      <c r="K1573" s="76" t="s">
        <v>2195</v>
      </c>
      <c r="L1573" s="546">
        <v>36</v>
      </c>
      <c r="M1573" s="546" t="s">
        <v>11672</v>
      </c>
      <c r="N1573" s="76" t="s">
        <v>11727</v>
      </c>
    </row>
    <row r="1574" spans="1:14" hidden="1">
      <c r="A1574" s="258" t="s">
        <v>11671</v>
      </c>
      <c r="B1574" s="76"/>
      <c r="C1574" s="496" t="s">
        <v>3691</v>
      </c>
      <c r="D1574" s="39" t="s">
        <v>3691</v>
      </c>
      <c r="E1574" s="496">
        <f>VLOOKUP(F1574,[13]abbr_btch2lot2!A:B,2,FALSE)</f>
        <v>1280</v>
      </c>
      <c r="F1574" s="76" t="s">
        <v>3692</v>
      </c>
      <c r="G1574" s="76" t="s">
        <v>2215</v>
      </c>
      <c r="H1574" s="546" t="s">
        <v>2271</v>
      </c>
      <c r="I1574" s="76">
        <v>16</v>
      </c>
      <c r="J1574" s="10"/>
      <c r="K1574" s="76" t="s">
        <v>2195</v>
      </c>
      <c r="L1574" s="544">
        <v>37</v>
      </c>
      <c r="M1574" s="546" t="s">
        <v>11672</v>
      </c>
      <c r="N1574" s="76" t="s">
        <v>11728</v>
      </c>
    </row>
    <row r="1575" spans="1:14" hidden="1">
      <c r="A1575" s="258" t="s">
        <v>11671</v>
      </c>
      <c r="B1575" s="76"/>
      <c r="C1575" s="496" t="s">
        <v>11729</v>
      </c>
      <c r="D1575" s="39" t="s">
        <v>11729</v>
      </c>
      <c r="E1575" s="496">
        <f>VLOOKUP(F1575,[13]abbr_btch2lot2!A:B,2,FALSE)</f>
        <v>1281</v>
      </c>
      <c r="F1575" s="76" t="s">
        <v>11730</v>
      </c>
      <c r="G1575" s="76" t="s">
        <v>2215</v>
      </c>
      <c r="H1575" s="558" t="s">
        <v>2202</v>
      </c>
      <c r="I1575" s="76">
        <v>1</v>
      </c>
      <c r="J1575" s="10"/>
      <c r="K1575" s="76" t="s">
        <v>2195</v>
      </c>
      <c r="L1575" s="544">
        <v>38</v>
      </c>
      <c r="M1575" s="546" t="s">
        <v>11672</v>
      </c>
      <c r="N1575" s="76" t="s">
        <v>11731</v>
      </c>
    </row>
    <row r="1576" spans="1:14" hidden="1">
      <c r="A1576" s="258" t="s">
        <v>11671</v>
      </c>
      <c r="B1576" s="76"/>
      <c r="C1576" s="496" t="s">
        <v>11732</v>
      </c>
      <c r="D1576" s="39" t="s">
        <v>11732</v>
      </c>
      <c r="E1576" s="496">
        <f>VLOOKUP(F1576,[13]abbr_btch2lot2!A:B,2,FALSE)</f>
        <v>1282</v>
      </c>
      <c r="F1576" s="76" t="s">
        <v>11733</v>
      </c>
      <c r="G1576" s="76" t="s">
        <v>2215</v>
      </c>
      <c r="H1576" s="546" t="s">
        <v>2228</v>
      </c>
      <c r="I1576" s="76">
        <v>1</v>
      </c>
      <c r="J1576" s="10"/>
      <c r="K1576" s="76" t="s">
        <v>2195</v>
      </c>
      <c r="L1576" s="546">
        <v>39</v>
      </c>
      <c r="M1576" s="546" t="s">
        <v>11672</v>
      </c>
      <c r="N1576" s="76" t="s">
        <v>11734</v>
      </c>
    </row>
    <row r="1577" spans="1:14" hidden="1">
      <c r="A1577" s="258" t="s">
        <v>11671</v>
      </c>
      <c r="B1577" s="76"/>
      <c r="C1577" s="496" t="s">
        <v>11735</v>
      </c>
      <c r="D1577" s="39" t="s">
        <v>11735</v>
      </c>
      <c r="E1577" s="496">
        <f>VLOOKUP(F1577,[13]abbr_btch2lot2!A:B,2,FALSE)</f>
        <v>1283</v>
      </c>
      <c r="F1577" s="76" t="s">
        <v>11736</v>
      </c>
      <c r="G1577" s="76" t="s">
        <v>2215</v>
      </c>
      <c r="H1577" s="558" t="s">
        <v>2202</v>
      </c>
      <c r="I1577" s="76">
        <v>1</v>
      </c>
      <c r="J1577" s="10"/>
      <c r="K1577" s="76" t="s">
        <v>2195</v>
      </c>
      <c r="L1577" s="544">
        <v>40</v>
      </c>
      <c r="M1577" s="546" t="s">
        <v>11672</v>
      </c>
      <c r="N1577" s="76" t="s">
        <v>11737</v>
      </c>
    </row>
    <row r="1578" spans="1:14" hidden="1">
      <c r="A1578" s="258" t="s">
        <v>11671</v>
      </c>
      <c r="B1578" s="76"/>
      <c r="C1578" s="496" t="s">
        <v>11738</v>
      </c>
      <c r="D1578" s="39" t="s">
        <v>11738</v>
      </c>
      <c r="E1578" s="496">
        <f>VLOOKUP(F1578,[13]abbr_btch2lot2!A:B,2,FALSE)</f>
        <v>1284</v>
      </c>
      <c r="F1578" s="513" t="s">
        <v>11739</v>
      </c>
      <c r="G1578" s="76" t="s">
        <v>2215</v>
      </c>
      <c r="H1578" s="558" t="s">
        <v>2202</v>
      </c>
      <c r="I1578" s="76">
        <v>1</v>
      </c>
      <c r="J1578" s="10"/>
      <c r="K1578" s="76" t="s">
        <v>2195</v>
      </c>
      <c r="L1578" s="544">
        <v>41</v>
      </c>
      <c r="M1578" s="546" t="s">
        <v>11672</v>
      </c>
      <c r="N1578" s="76" t="s">
        <v>11740</v>
      </c>
    </row>
    <row r="1579" spans="1:14" hidden="1">
      <c r="A1579" s="258" t="s">
        <v>11671</v>
      </c>
      <c r="B1579" s="76"/>
      <c r="C1579" s="496" t="s">
        <v>471</v>
      </c>
      <c r="D1579" s="39" t="s">
        <v>471</v>
      </c>
      <c r="E1579" s="496">
        <f>VLOOKUP(F1579,[13]abbr_btch2lot2!A:B,2,FALSE)</f>
        <v>1020</v>
      </c>
      <c r="F1579" s="76" t="s">
        <v>257</v>
      </c>
      <c r="G1579" s="76" t="s">
        <v>2215</v>
      </c>
      <c r="H1579" s="76" t="s">
        <v>2202</v>
      </c>
      <c r="I1579" s="76">
        <v>6</v>
      </c>
      <c r="J1579" s="10"/>
      <c r="K1579" s="76" t="s">
        <v>2195</v>
      </c>
      <c r="L1579" s="546">
        <v>42</v>
      </c>
      <c r="M1579" s="546" t="s">
        <v>11672</v>
      </c>
      <c r="N1579" s="76" t="s">
        <v>11741</v>
      </c>
    </row>
    <row r="1580" spans="1:14" hidden="1">
      <c r="A1580" s="258" t="s">
        <v>11671</v>
      </c>
      <c r="B1580" s="76" t="s">
        <v>149</v>
      </c>
      <c r="C1580" s="496" t="s">
        <v>149</v>
      </c>
      <c r="D1580" s="39"/>
      <c r="E1580" s="496" t="e">
        <f>VLOOKUP(F1580,[13]abbr_btch2lot2!A:B,2,FALSE)</f>
        <v>#N/A</v>
      </c>
      <c r="F1580" s="76"/>
      <c r="G1580" s="544" t="s">
        <v>2193</v>
      </c>
      <c r="H1580" s="544" t="s">
        <v>2308</v>
      </c>
      <c r="I1580" s="544">
        <v>26</v>
      </c>
      <c r="J1580" s="76"/>
      <c r="K1580" s="76" t="s">
        <v>2195</v>
      </c>
      <c r="L1580" s="544">
        <v>43</v>
      </c>
      <c r="M1580" s="546" t="s">
        <v>11672</v>
      </c>
      <c r="N1580" s="544" t="s">
        <v>149</v>
      </c>
    </row>
    <row r="1581" spans="1:14" hidden="1">
      <c r="A1581" s="258" t="s">
        <v>11671</v>
      </c>
      <c r="B1581" s="76" t="s">
        <v>151</v>
      </c>
      <c r="C1581" s="496" t="s">
        <v>151</v>
      </c>
      <c r="D1581" s="39"/>
      <c r="E1581" s="496" t="e">
        <f>VLOOKUP(F1581,[13]abbr_btch2lot2!A:B,2,FALSE)</f>
        <v>#N/A</v>
      </c>
      <c r="F1581" s="76"/>
      <c r="G1581" s="544" t="s">
        <v>2193</v>
      </c>
      <c r="H1581" s="544" t="s">
        <v>2202</v>
      </c>
      <c r="I1581" s="544">
        <v>10</v>
      </c>
      <c r="J1581" s="76"/>
      <c r="K1581" s="76" t="s">
        <v>2195</v>
      </c>
      <c r="L1581" s="544">
        <v>44</v>
      </c>
      <c r="M1581" s="546" t="s">
        <v>11672</v>
      </c>
      <c r="N1581" s="544" t="s">
        <v>151</v>
      </c>
    </row>
    <row r="1582" spans="1:14" hidden="1">
      <c r="A1582" s="258" t="s">
        <v>11671</v>
      </c>
      <c r="B1582" s="76" t="s">
        <v>153</v>
      </c>
      <c r="C1582" s="496" t="s">
        <v>153</v>
      </c>
      <c r="D1582" s="39"/>
      <c r="E1582" s="496" t="e">
        <f>VLOOKUP(F1582,[13]abbr_btch2lot2!A:B,2,FALSE)</f>
        <v>#N/A</v>
      </c>
      <c r="F1582" s="76"/>
      <c r="G1582" s="544" t="s">
        <v>2193</v>
      </c>
      <c r="H1582" s="544" t="s">
        <v>2202</v>
      </c>
      <c r="I1582" s="544">
        <v>4</v>
      </c>
      <c r="J1582" s="76"/>
      <c r="K1582" s="76" t="s">
        <v>2195</v>
      </c>
      <c r="L1582" s="546">
        <v>45</v>
      </c>
      <c r="M1582" s="546" t="s">
        <v>11672</v>
      </c>
      <c r="N1582" s="544" t="s">
        <v>153</v>
      </c>
    </row>
    <row r="1583" spans="1:14" hidden="1">
      <c r="A1583" s="258" t="s">
        <v>11671</v>
      </c>
      <c r="B1583" s="76" t="s">
        <v>155</v>
      </c>
      <c r="C1583" s="496" t="s">
        <v>155</v>
      </c>
      <c r="D1583" s="39"/>
      <c r="E1583" s="496" t="e">
        <f>VLOOKUP(F1583,[13]abbr_btch2lot2!A:B,2,FALSE)</f>
        <v>#N/A</v>
      </c>
      <c r="F1583" s="76"/>
      <c r="G1583" s="544" t="s">
        <v>2193</v>
      </c>
      <c r="H1583" s="544" t="s">
        <v>2202</v>
      </c>
      <c r="I1583" s="544">
        <v>2</v>
      </c>
      <c r="J1583" s="76"/>
      <c r="K1583" s="76" t="s">
        <v>2195</v>
      </c>
      <c r="L1583" s="544">
        <v>46</v>
      </c>
      <c r="M1583" s="546" t="s">
        <v>11672</v>
      </c>
      <c r="N1583" s="544" t="s">
        <v>155</v>
      </c>
    </row>
    <row r="1584" spans="1:14" hidden="1">
      <c r="A1584" s="258" t="s">
        <v>11671</v>
      </c>
      <c r="B1584" s="76" t="s">
        <v>157</v>
      </c>
      <c r="C1584" s="496" t="s">
        <v>157</v>
      </c>
      <c r="D1584" s="39"/>
      <c r="E1584" s="496" t="e">
        <f>VLOOKUP(F1584,[13]abbr_btch2lot2!A:B,2,FALSE)</f>
        <v>#N/A</v>
      </c>
      <c r="F1584" s="76"/>
      <c r="G1584" s="544" t="s">
        <v>2193</v>
      </c>
      <c r="H1584" s="544" t="s">
        <v>2202</v>
      </c>
      <c r="I1584" s="544">
        <v>2</v>
      </c>
      <c r="J1584" s="76"/>
      <c r="K1584" s="76" t="s">
        <v>2195</v>
      </c>
      <c r="L1584" s="544">
        <v>47</v>
      </c>
      <c r="M1584" s="546" t="s">
        <v>11672</v>
      </c>
      <c r="N1584" s="544" t="s">
        <v>157</v>
      </c>
    </row>
    <row r="1585" spans="1:14" hidden="1">
      <c r="A1585" s="416" t="s">
        <v>11742</v>
      </c>
      <c r="B1585" s="76" t="s">
        <v>34</v>
      </c>
      <c r="C1585" s="496" t="s">
        <v>34</v>
      </c>
      <c r="D1585" s="39" t="s">
        <v>3460</v>
      </c>
      <c r="E1585" s="496">
        <f>VLOOKUP(F1585,[13]abbr_btch2lot2!A:B,2,FALSE)</f>
        <v>180</v>
      </c>
      <c r="F1585" s="39" t="s">
        <v>1402</v>
      </c>
      <c r="G1585" s="76" t="s">
        <v>2193</v>
      </c>
      <c r="H1585" s="76" t="s">
        <v>2194</v>
      </c>
      <c r="I1585" s="76">
        <v>8</v>
      </c>
      <c r="J1585" s="39"/>
      <c r="K1585" s="39" t="s">
        <v>2195</v>
      </c>
      <c r="L1585" s="76">
        <v>1</v>
      </c>
      <c r="M1585" s="416" t="s">
        <v>11743</v>
      </c>
      <c r="N1585" s="76" t="s">
        <v>34</v>
      </c>
    </row>
    <row r="1586" spans="1:14" hidden="1">
      <c r="A1586" s="416" t="s">
        <v>11742</v>
      </c>
      <c r="B1586" s="76"/>
      <c r="C1586" s="496" t="s">
        <v>37</v>
      </c>
      <c r="D1586" s="39" t="s">
        <v>37</v>
      </c>
      <c r="E1586" s="496">
        <f>VLOOKUP(F1586,[13]abbr_btch2lot2!A:B,2,FALSE)</f>
        <v>1190</v>
      </c>
      <c r="F1586" s="39" t="s">
        <v>35</v>
      </c>
      <c r="G1586" s="76"/>
      <c r="H1586" s="39" t="s">
        <v>2202</v>
      </c>
      <c r="I1586" s="76">
        <v>1</v>
      </c>
      <c r="J1586" s="39"/>
      <c r="K1586" s="39" t="s">
        <v>2195</v>
      </c>
      <c r="L1586" s="76">
        <v>2</v>
      </c>
      <c r="M1586" s="416" t="s">
        <v>11743</v>
      </c>
      <c r="N1586" s="76" t="s">
        <v>11744</v>
      </c>
    </row>
    <row r="1587" spans="1:14" hidden="1">
      <c r="A1587" s="416" t="s">
        <v>11742</v>
      </c>
      <c r="B1587" s="76"/>
      <c r="C1587" s="496" t="s">
        <v>11745</v>
      </c>
      <c r="D1587" s="39" t="s">
        <v>11745</v>
      </c>
      <c r="E1587" s="496">
        <f>VLOOKUP(F1587,[13]abbr_btch2lot2!A:B,2,FALSE)</f>
        <v>1285</v>
      </c>
      <c r="F1587" s="39" t="s">
        <v>11746</v>
      </c>
      <c r="G1587" s="39"/>
      <c r="H1587" s="39" t="s">
        <v>2271</v>
      </c>
      <c r="I1587" s="76">
        <v>18</v>
      </c>
      <c r="J1587" s="39"/>
      <c r="K1587" s="39" t="s">
        <v>2195</v>
      </c>
      <c r="L1587" s="76">
        <v>3</v>
      </c>
      <c r="M1587" s="416" t="s">
        <v>11743</v>
      </c>
      <c r="N1587" s="76" t="s">
        <v>11747</v>
      </c>
    </row>
    <row r="1588" spans="1:14" hidden="1">
      <c r="A1588" s="416" t="s">
        <v>11742</v>
      </c>
      <c r="B1588" s="76"/>
      <c r="C1588" s="496" t="s">
        <v>1997</v>
      </c>
      <c r="D1588" s="39" t="s">
        <v>1997</v>
      </c>
      <c r="E1588" s="496">
        <f>VLOOKUP(F1588,[13]abbr_btch2lot2!A:B,2,FALSE)</f>
        <v>1286</v>
      </c>
      <c r="F1588" s="39" t="s">
        <v>1403</v>
      </c>
      <c r="G1588" s="39"/>
      <c r="H1588" s="39" t="s">
        <v>2228</v>
      </c>
      <c r="I1588" s="76">
        <v>3</v>
      </c>
      <c r="J1588" s="39"/>
      <c r="K1588" s="39" t="s">
        <v>2195</v>
      </c>
      <c r="L1588" s="76">
        <v>4</v>
      </c>
      <c r="M1588" s="416" t="s">
        <v>11743</v>
      </c>
      <c r="N1588" s="76" t="s">
        <v>11748</v>
      </c>
    </row>
    <row r="1589" spans="1:14" hidden="1">
      <c r="A1589" s="416" t="s">
        <v>11742</v>
      </c>
      <c r="B1589" s="76"/>
      <c r="C1589" s="496" t="s">
        <v>7475</v>
      </c>
      <c r="D1589" s="39" t="s">
        <v>7475</v>
      </c>
      <c r="E1589" s="496">
        <f>VLOOKUP(F1589,[13]abbr_btch2lot2!A:B,2,FALSE)</f>
        <v>1223</v>
      </c>
      <c r="F1589" s="39" t="s">
        <v>7476</v>
      </c>
      <c r="G1589" s="39"/>
      <c r="H1589" s="39" t="s">
        <v>2228</v>
      </c>
      <c r="I1589" s="76">
        <v>3</v>
      </c>
      <c r="J1589" s="39"/>
      <c r="K1589" s="39" t="s">
        <v>2195</v>
      </c>
      <c r="L1589" s="76">
        <v>5</v>
      </c>
      <c r="M1589" s="416" t="s">
        <v>11743</v>
      </c>
      <c r="N1589" s="76" t="s">
        <v>11749</v>
      </c>
    </row>
    <row r="1590" spans="1:14" hidden="1">
      <c r="A1590" s="416" t="s">
        <v>11742</v>
      </c>
      <c r="B1590" s="76"/>
      <c r="C1590" s="496"/>
      <c r="D1590" s="39"/>
      <c r="E1590" s="496">
        <f>VLOOKUP(F1590,[13]abbr_btch2lot2!A:B,2,FALSE)</f>
        <v>1287</v>
      </c>
      <c r="F1590" s="39" t="s">
        <v>11750</v>
      </c>
      <c r="G1590" s="39"/>
      <c r="H1590" s="39" t="s">
        <v>2228</v>
      </c>
      <c r="I1590" s="76">
        <v>1</v>
      </c>
      <c r="J1590" s="39"/>
      <c r="K1590" s="39" t="s">
        <v>2195</v>
      </c>
      <c r="L1590" s="76">
        <v>6</v>
      </c>
      <c r="M1590" s="416" t="s">
        <v>11743</v>
      </c>
      <c r="N1590" s="76" t="s">
        <v>11751</v>
      </c>
    </row>
    <row r="1591" spans="1:14" hidden="1">
      <c r="A1591" s="416" t="s">
        <v>11742</v>
      </c>
      <c r="B1591" s="76"/>
      <c r="C1591" s="496"/>
      <c r="D1591" s="39"/>
      <c r="E1591" s="496">
        <f>VLOOKUP(F1591,[13]abbr_btch2lot2!A:B,2,FALSE)</f>
        <v>1288</v>
      </c>
      <c r="F1591" s="39" t="s">
        <v>11752</v>
      </c>
      <c r="G1591" s="39"/>
      <c r="H1591" s="39" t="s">
        <v>2202</v>
      </c>
      <c r="I1591" s="76">
        <v>16</v>
      </c>
      <c r="J1591" s="39"/>
      <c r="K1591" s="39" t="s">
        <v>2195</v>
      </c>
      <c r="L1591" s="76">
        <v>7</v>
      </c>
      <c r="M1591" s="416" t="s">
        <v>11743</v>
      </c>
      <c r="N1591" s="76" t="s">
        <v>11753</v>
      </c>
    </row>
    <row r="1592" spans="1:14" hidden="1">
      <c r="A1592" s="416" t="s">
        <v>11742</v>
      </c>
      <c r="B1592" s="76"/>
      <c r="C1592" s="496" t="s">
        <v>11754</v>
      </c>
      <c r="D1592" s="39" t="s">
        <v>11754</v>
      </c>
      <c r="E1592" s="496">
        <f>VLOOKUP(F1592,[13]abbr_btch2lot2!A:B,2,FALSE)</f>
        <v>1289</v>
      </c>
      <c r="F1592" s="39" t="s">
        <v>11755</v>
      </c>
      <c r="G1592" s="39"/>
      <c r="H1592" s="39" t="s">
        <v>2202</v>
      </c>
      <c r="I1592" s="76">
        <v>3</v>
      </c>
      <c r="J1592" s="39"/>
      <c r="K1592" s="39" t="s">
        <v>2195</v>
      </c>
      <c r="L1592" s="76">
        <v>8</v>
      </c>
      <c r="M1592" s="416" t="s">
        <v>11743</v>
      </c>
      <c r="N1592" s="76" t="s">
        <v>11756</v>
      </c>
    </row>
    <row r="1593" spans="1:14" hidden="1">
      <c r="A1593" s="416" t="s">
        <v>11742</v>
      </c>
      <c r="B1593" s="76"/>
      <c r="C1593" s="496" t="s">
        <v>11757</v>
      </c>
      <c r="D1593" s="39" t="s">
        <v>11757</v>
      </c>
      <c r="E1593" s="496">
        <f>VLOOKUP(F1593,[13]abbr_btch2lot2!A:B,2,FALSE)</f>
        <v>1290</v>
      </c>
      <c r="F1593" s="39" t="s">
        <v>11758</v>
      </c>
      <c r="G1593" s="39"/>
      <c r="H1593" s="39" t="s">
        <v>2202</v>
      </c>
      <c r="I1593" s="76">
        <v>21</v>
      </c>
      <c r="J1593" s="39"/>
      <c r="K1593" s="39" t="s">
        <v>2195</v>
      </c>
      <c r="L1593" s="76">
        <v>9</v>
      </c>
      <c r="M1593" s="416" t="s">
        <v>11743</v>
      </c>
      <c r="N1593" s="76" t="s">
        <v>11759</v>
      </c>
    </row>
    <row r="1594" spans="1:14" hidden="1">
      <c r="A1594" s="416" t="s">
        <v>11742</v>
      </c>
      <c r="B1594" s="76"/>
      <c r="C1594" s="496" t="s">
        <v>11760</v>
      </c>
      <c r="D1594" s="39" t="s">
        <v>11760</v>
      </c>
      <c r="E1594" s="496">
        <f>VLOOKUP(F1594,[13]abbr_btch2lot2!A:B,2,FALSE)</f>
        <v>1291</v>
      </c>
      <c r="F1594" s="39" t="s">
        <v>11761</v>
      </c>
      <c r="G1594" s="39"/>
      <c r="H1594" s="39" t="s">
        <v>2202</v>
      </c>
      <c r="I1594" s="76">
        <v>31</v>
      </c>
      <c r="J1594" s="39"/>
      <c r="K1594" s="39" t="s">
        <v>2195</v>
      </c>
      <c r="L1594" s="76">
        <v>10</v>
      </c>
      <c r="M1594" s="416" t="s">
        <v>11743</v>
      </c>
      <c r="N1594" s="76" t="s">
        <v>11762</v>
      </c>
    </row>
    <row r="1595" spans="1:14" hidden="1">
      <c r="A1595" s="416" t="s">
        <v>11742</v>
      </c>
      <c r="B1595" s="76"/>
      <c r="C1595" s="496" t="s">
        <v>11763</v>
      </c>
      <c r="D1595" s="39" t="s">
        <v>11763</v>
      </c>
      <c r="E1595" s="496">
        <f>VLOOKUP(F1595,[13]abbr_btch2lot2!A:B,2,FALSE)</f>
        <v>1292</v>
      </c>
      <c r="F1595" s="39" t="s">
        <v>11764</v>
      </c>
      <c r="G1595" s="39"/>
      <c r="H1595" s="39" t="s">
        <v>2202</v>
      </c>
      <c r="I1595" s="76">
        <v>31</v>
      </c>
      <c r="J1595" s="39"/>
      <c r="K1595" s="39" t="s">
        <v>2195</v>
      </c>
      <c r="L1595" s="76">
        <v>11</v>
      </c>
      <c r="M1595" s="416" t="s">
        <v>11743</v>
      </c>
      <c r="N1595" s="76" t="s">
        <v>11765</v>
      </c>
    </row>
    <row r="1596" spans="1:14" hidden="1">
      <c r="A1596" s="416" t="s">
        <v>11742</v>
      </c>
      <c r="B1596" s="76"/>
      <c r="C1596" s="496" t="s">
        <v>3632</v>
      </c>
      <c r="D1596" s="39" t="s">
        <v>3632</v>
      </c>
      <c r="E1596" s="496">
        <f>VLOOKUP(F1596,[13]abbr_btch2lot2!A:B,2,FALSE)</f>
        <v>1293</v>
      </c>
      <c r="F1596" s="39" t="s">
        <v>3633</v>
      </c>
      <c r="G1596" s="39"/>
      <c r="H1596" s="39" t="s">
        <v>2202</v>
      </c>
      <c r="I1596" s="76">
        <v>20</v>
      </c>
      <c r="J1596" s="39"/>
      <c r="K1596" s="39" t="s">
        <v>2195</v>
      </c>
      <c r="L1596" s="76">
        <v>12</v>
      </c>
      <c r="M1596" s="416" t="s">
        <v>11743</v>
      </c>
      <c r="N1596" s="76" t="s">
        <v>11766</v>
      </c>
    </row>
    <row r="1597" spans="1:14" hidden="1">
      <c r="A1597" s="416" t="s">
        <v>11742</v>
      </c>
      <c r="B1597" s="76"/>
      <c r="C1597" s="496" t="s">
        <v>11767</v>
      </c>
      <c r="D1597" s="39" t="s">
        <v>11767</v>
      </c>
      <c r="E1597" s="496">
        <f>VLOOKUP(F1597,[13]abbr_btch2lot2!A:B,2,FALSE)</f>
        <v>1294</v>
      </c>
      <c r="F1597" s="39" t="s">
        <v>11768</v>
      </c>
      <c r="G1597" s="39"/>
      <c r="H1597" s="39" t="s">
        <v>2202</v>
      </c>
      <c r="I1597" s="76">
        <v>3</v>
      </c>
      <c r="J1597" s="39"/>
      <c r="K1597" s="39" t="s">
        <v>2195</v>
      </c>
      <c r="L1597" s="76">
        <v>13</v>
      </c>
      <c r="M1597" s="416" t="s">
        <v>11743</v>
      </c>
      <c r="N1597" s="76" t="s">
        <v>11769</v>
      </c>
    </row>
    <row r="1598" spans="1:14" hidden="1">
      <c r="A1598" s="416" t="s">
        <v>11742</v>
      </c>
      <c r="B1598" s="76"/>
      <c r="C1598" s="496" t="s">
        <v>11015</v>
      </c>
      <c r="D1598" s="39" t="s">
        <v>11015</v>
      </c>
      <c r="E1598" s="496">
        <f>VLOOKUP(F1598,[13]abbr_btch2lot2!A:B,2,FALSE)</f>
        <v>1027</v>
      </c>
      <c r="F1598" s="39" t="s">
        <v>11016</v>
      </c>
      <c r="G1598" s="39"/>
      <c r="H1598" s="39" t="s">
        <v>2202</v>
      </c>
      <c r="I1598" s="76">
        <v>4</v>
      </c>
      <c r="J1598" s="39"/>
      <c r="K1598" s="39" t="s">
        <v>2195</v>
      </c>
      <c r="L1598" s="76">
        <v>14</v>
      </c>
      <c r="M1598" s="416" t="s">
        <v>11743</v>
      </c>
      <c r="N1598" s="76" t="s">
        <v>11770</v>
      </c>
    </row>
    <row r="1599" spans="1:14" hidden="1">
      <c r="A1599" s="416" t="s">
        <v>11742</v>
      </c>
      <c r="B1599" s="76"/>
      <c r="C1599" s="496" t="s">
        <v>3548</v>
      </c>
      <c r="D1599" s="39" t="s">
        <v>3548</v>
      </c>
      <c r="E1599" s="496">
        <f>VLOOKUP(F1599,[13]abbr_btch2lot2!A:B,2,FALSE)</f>
        <v>1064</v>
      </c>
      <c r="F1599" s="39" t="s">
        <v>3549</v>
      </c>
      <c r="G1599" s="39"/>
      <c r="H1599" s="39" t="s">
        <v>2202</v>
      </c>
      <c r="I1599" s="76">
        <v>4</v>
      </c>
      <c r="J1599" s="39"/>
      <c r="K1599" s="39" t="s">
        <v>2195</v>
      </c>
      <c r="L1599" s="76">
        <v>15</v>
      </c>
      <c r="M1599" s="416" t="s">
        <v>11743</v>
      </c>
      <c r="N1599" s="76" t="s">
        <v>11771</v>
      </c>
    </row>
    <row r="1600" spans="1:14" hidden="1">
      <c r="A1600" s="416" t="s">
        <v>11742</v>
      </c>
      <c r="B1600" s="76"/>
      <c r="C1600" s="496" t="s">
        <v>3638</v>
      </c>
      <c r="D1600" s="39" t="s">
        <v>3638</v>
      </c>
      <c r="E1600" s="496">
        <f>VLOOKUP(F1600,[13]abbr_btch2lot2!A:B,2,FALSE)</f>
        <v>1295</v>
      </c>
      <c r="F1600" s="39" t="s">
        <v>3639</v>
      </c>
      <c r="G1600" s="39"/>
      <c r="H1600" s="76" t="s">
        <v>2194</v>
      </c>
      <c r="I1600" s="76">
        <v>10</v>
      </c>
      <c r="J1600" s="39"/>
      <c r="K1600" s="39" t="s">
        <v>2195</v>
      </c>
      <c r="L1600" s="76">
        <v>16</v>
      </c>
      <c r="M1600" s="416" t="s">
        <v>11743</v>
      </c>
      <c r="N1600" s="76" t="s">
        <v>11772</v>
      </c>
    </row>
    <row r="1601" spans="1:14" hidden="1">
      <c r="A1601" s="416" t="s">
        <v>11742</v>
      </c>
      <c r="B1601" s="76"/>
      <c r="C1601" s="496" t="s">
        <v>11773</v>
      </c>
      <c r="D1601" s="39" t="s">
        <v>11773</v>
      </c>
      <c r="E1601" s="496">
        <f>VLOOKUP(F1601,[13]abbr_btch2lot2!A:B,2,FALSE)</f>
        <v>1296</v>
      </c>
      <c r="F1601" s="39" t="s">
        <v>11774</v>
      </c>
      <c r="G1601" s="39"/>
      <c r="H1601" s="76" t="s">
        <v>2202</v>
      </c>
      <c r="I1601" s="76">
        <v>10</v>
      </c>
      <c r="J1601" s="39"/>
      <c r="K1601" s="39" t="s">
        <v>2195</v>
      </c>
      <c r="L1601" s="76">
        <v>17</v>
      </c>
      <c r="M1601" s="416" t="s">
        <v>11743</v>
      </c>
      <c r="N1601" s="76" t="s">
        <v>11775</v>
      </c>
    </row>
    <row r="1602" spans="1:14" hidden="1">
      <c r="A1602" s="416" t="s">
        <v>11742</v>
      </c>
      <c r="B1602" s="76"/>
      <c r="C1602" s="496" t="s">
        <v>10986</v>
      </c>
      <c r="D1602" s="39" t="s">
        <v>10986</v>
      </c>
      <c r="E1602" s="496">
        <f>VLOOKUP(F1602,[13]abbr_btch2lot2!A:B,2,FALSE)</f>
        <v>1012</v>
      </c>
      <c r="F1602" s="39" t="s">
        <v>10987</v>
      </c>
      <c r="G1602" s="39"/>
      <c r="H1602" s="39" t="s">
        <v>2455</v>
      </c>
      <c r="I1602" s="76">
        <v>7</v>
      </c>
      <c r="J1602" s="39"/>
      <c r="K1602" s="39" t="s">
        <v>2195</v>
      </c>
      <c r="L1602" s="76">
        <v>18</v>
      </c>
      <c r="M1602" s="416" t="s">
        <v>11743</v>
      </c>
      <c r="N1602" s="76" t="s">
        <v>11776</v>
      </c>
    </row>
    <row r="1603" spans="1:14" hidden="1">
      <c r="A1603" s="416" t="s">
        <v>11742</v>
      </c>
      <c r="B1603" s="39" t="s">
        <v>149</v>
      </c>
      <c r="C1603" s="496" t="s">
        <v>149</v>
      </c>
      <c r="D1603" s="39"/>
      <c r="E1603" s="496" t="e">
        <f>VLOOKUP(F1603,[13]abbr_btch2lot2!A:B,2,FALSE)</f>
        <v>#N/A</v>
      </c>
      <c r="F1603" s="39"/>
      <c r="G1603" s="39" t="s">
        <v>2193</v>
      </c>
      <c r="H1603" s="39" t="s">
        <v>2308</v>
      </c>
      <c r="I1603" s="76">
        <v>26</v>
      </c>
      <c r="J1603" s="39"/>
      <c r="K1603" s="39" t="s">
        <v>2195</v>
      </c>
      <c r="L1603" s="76">
        <v>19</v>
      </c>
      <c r="M1603" s="416" t="s">
        <v>11743</v>
      </c>
      <c r="N1603" s="39" t="s">
        <v>149</v>
      </c>
    </row>
    <row r="1604" spans="1:14" hidden="1">
      <c r="A1604" s="416" t="s">
        <v>11742</v>
      </c>
      <c r="B1604" s="39" t="s">
        <v>151</v>
      </c>
      <c r="C1604" s="496" t="s">
        <v>151</v>
      </c>
      <c r="D1604" s="39"/>
      <c r="E1604" s="496" t="e">
        <f>VLOOKUP(F1604,[13]abbr_btch2lot2!A:B,2,FALSE)</f>
        <v>#N/A</v>
      </c>
      <c r="F1604" s="39"/>
      <c r="G1604" s="39" t="s">
        <v>2193</v>
      </c>
      <c r="H1604" s="39" t="s">
        <v>2202</v>
      </c>
      <c r="I1604" s="76">
        <v>10</v>
      </c>
      <c r="J1604" s="39"/>
      <c r="K1604" s="39" t="s">
        <v>2195</v>
      </c>
      <c r="L1604" s="76">
        <v>20</v>
      </c>
      <c r="M1604" s="416" t="s">
        <v>11743</v>
      </c>
      <c r="N1604" s="39" t="s">
        <v>151</v>
      </c>
    </row>
    <row r="1605" spans="1:14" hidden="1">
      <c r="A1605" s="416" t="s">
        <v>11742</v>
      </c>
      <c r="B1605" s="39" t="s">
        <v>153</v>
      </c>
      <c r="C1605" s="496" t="s">
        <v>153</v>
      </c>
      <c r="D1605" s="39"/>
      <c r="E1605" s="496" t="e">
        <f>VLOOKUP(F1605,[13]abbr_btch2lot2!A:B,2,FALSE)</f>
        <v>#N/A</v>
      </c>
      <c r="F1605" s="39"/>
      <c r="G1605" s="39" t="s">
        <v>2193</v>
      </c>
      <c r="H1605" s="39" t="s">
        <v>2202</v>
      </c>
      <c r="I1605" s="76">
        <v>4</v>
      </c>
      <c r="J1605" s="39"/>
      <c r="K1605" s="39" t="s">
        <v>2195</v>
      </c>
      <c r="L1605" s="76">
        <v>21</v>
      </c>
      <c r="M1605" s="416" t="s">
        <v>11743</v>
      </c>
      <c r="N1605" s="39" t="s">
        <v>153</v>
      </c>
    </row>
    <row r="1606" spans="1:14" hidden="1">
      <c r="A1606" s="416" t="s">
        <v>11742</v>
      </c>
      <c r="B1606" s="39" t="s">
        <v>155</v>
      </c>
      <c r="C1606" s="496" t="s">
        <v>155</v>
      </c>
      <c r="D1606" s="39"/>
      <c r="E1606" s="496" t="e">
        <f>VLOOKUP(F1606,[13]abbr_btch2lot2!A:B,2,FALSE)</f>
        <v>#N/A</v>
      </c>
      <c r="F1606" s="39"/>
      <c r="G1606" s="39" t="s">
        <v>2193</v>
      </c>
      <c r="H1606" s="39" t="s">
        <v>2202</v>
      </c>
      <c r="I1606" s="76">
        <v>2</v>
      </c>
      <c r="J1606" s="39"/>
      <c r="K1606" s="39" t="s">
        <v>2195</v>
      </c>
      <c r="L1606" s="76">
        <v>22</v>
      </c>
      <c r="M1606" s="416" t="s">
        <v>11743</v>
      </c>
      <c r="N1606" s="39" t="s">
        <v>155</v>
      </c>
    </row>
    <row r="1607" spans="1:14" hidden="1">
      <c r="A1607" s="416" t="s">
        <v>11742</v>
      </c>
      <c r="B1607" s="39" t="s">
        <v>157</v>
      </c>
      <c r="C1607" s="496" t="s">
        <v>157</v>
      </c>
      <c r="D1607" s="39"/>
      <c r="E1607" s="496" t="e">
        <f>VLOOKUP(F1607,[13]abbr_btch2lot2!A:B,2,FALSE)</f>
        <v>#N/A</v>
      </c>
      <c r="F1607" s="39"/>
      <c r="G1607" s="39" t="s">
        <v>2193</v>
      </c>
      <c r="H1607" s="39" t="s">
        <v>2202</v>
      </c>
      <c r="I1607" s="76">
        <v>2</v>
      </c>
      <c r="J1607" s="39"/>
      <c r="K1607" s="39" t="s">
        <v>2195</v>
      </c>
      <c r="L1607" s="76">
        <v>23</v>
      </c>
      <c r="M1607" s="416" t="s">
        <v>11743</v>
      </c>
      <c r="N1607" s="39" t="s">
        <v>157</v>
      </c>
    </row>
    <row r="1608" spans="1:14" hidden="1">
      <c r="A1608" s="416" t="s">
        <v>11777</v>
      </c>
      <c r="B1608" s="504" t="s">
        <v>34</v>
      </c>
      <c r="C1608" s="496" t="s">
        <v>34</v>
      </c>
      <c r="D1608" s="39"/>
      <c r="E1608" s="496" t="e">
        <f>VLOOKUP(F1608,[13]abbr_btch2lot2!A:B,2,FALSE)</f>
        <v>#N/A</v>
      </c>
      <c r="F1608" s="39"/>
      <c r="G1608" s="76" t="s">
        <v>2193</v>
      </c>
      <c r="H1608" s="76" t="s">
        <v>2194</v>
      </c>
      <c r="I1608" s="76">
        <v>8</v>
      </c>
      <c r="J1608" s="39"/>
      <c r="K1608" s="39" t="s">
        <v>2195</v>
      </c>
      <c r="L1608" s="76">
        <v>1</v>
      </c>
      <c r="M1608" s="416" t="s">
        <v>11778</v>
      </c>
      <c r="N1608" s="504" t="s">
        <v>34</v>
      </c>
    </row>
    <row r="1609" spans="1:14" hidden="1">
      <c r="A1609" s="416" t="s">
        <v>11777</v>
      </c>
      <c r="B1609" s="76"/>
      <c r="C1609" s="496" t="s">
        <v>11779</v>
      </c>
      <c r="D1609" s="39" t="s">
        <v>11779</v>
      </c>
      <c r="E1609" s="496">
        <f>VLOOKUP(F1609,[13]abbr_btch2lot2!A:B,2,FALSE)</f>
        <v>1297</v>
      </c>
      <c r="F1609" s="76" t="s">
        <v>11780</v>
      </c>
      <c r="G1609" s="39" t="s">
        <v>2193</v>
      </c>
      <c r="H1609" s="76" t="s">
        <v>2202</v>
      </c>
      <c r="I1609" s="76">
        <v>3</v>
      </c>
      <c r="J1609" s="39"/>
      <c r="K1609" s="39" t="s">
        <v>2195</v>
      </c>
      <c r="L1609" s="76">
        <v>2</v>
      </c>
      <c r="M1609" s="416" t="s">
        <v>11778</v>
      </c>
      <c r="N1609" s="504" t="s">
        <v>11781</v>
      </c>
    </row>
    <row r="1610" spans="1:14" hidden="1">
      <c r="A1610" s="416" t="s">
        <v>11777</v>
      </c>
      <c r="B1610" s="76"/>
      <c r="C1610" s="496"/>
      <c r="D1610" s="39"/>
      <c r="E1610" s="496">
        <f>VLOOKUP(F1610,[13]abbr_btch2lot2!A:B,2,FALSE)</f>
        <v>3</v>
      </c>
      <c r="F1610" s="76" t="s">
        <v>350</v>
      </c>
      <c r="G1610" s="39" t="s">
        <v>2193</v>
      </c>
      <c r="H1610" s="76" t="s">
        <v>2202</v>
      </c>
      <c r="I1610" s="76">
        <v>16</v>
      </c>
      <c r="J1610" s="39"/>
      <c r="K1610" s="39" t="s">
        <v>2195</v>
      </c>
      <c r="L1610" s="76">
        <v>3</v>
      </c>
      <c r="M1610" s="416" t="s">
        <v>11778</v>
      </c>
      <c r="N1610" s="504" t="s">
        <v>11782</v>
      </c>
    </row>
    <row r="1611" spans="1:14" hidden="1">
      <c r="A1611" s="416" t="s">
        <v>11777</v>
      </c>
      <c r="B1611" s="76"/>
      <c r="C1611" s="496" t="s">
        <v>3373</v>
      </c>
      <c r="D1611" s="39" t="s">
        <v>3373</v>
      </c>
      <c r="E1611" s="496">
        <f>VLOOKUP(F1611,[13]abbr_btch2lot2!A:B,2,FALSE)</f>
        <v>1298</v>
      </c>
      <c r="F1611" s="76" t="s">
        <v>3374</v>
      </c>
      <c r="G1611" s="39" t="s">
        <v>2215</v>
      </c>
      <c r="H1611" s="76" t="s">
        <v>2202</v>
      </c>
      <c r="I1611" s="76">
        <v>1</v>
      </c>
      <c r="J1611" s="39"/>
      <c r="K1611" s="39" t="s">
        <v>2195</v>
      </c>
      <c r="L1611" s="76">
        <v>4</v>
      </c>
      <c r="M1611" s="416" t="s">
        <v>11778</v>
      </c>
      <c r="N1611" s="504" t="s">
        <v>3373</v>
      </c>
    </row>
    <row r="1612" spans="1:14" hidden="1">
      <c r="A1612" s="416" t="s">
        <v>11777</v>
      </c>
      <c r="B1612" s="76"/>
      <c r="C1612" s="496" t="s">
        <v>3658</v>
      </c>
      <c r="D1612" s="39" t="s">
        <v>3658</v>
      </c>
      <c r="E1612" s="496">
        <f>VLOOKUP(F1612,[13]abbr_btch2lot2!A:B,2,FALSE)</f>
        <v>1299</v>
      </c>
      <c r="F1612" s="76" t="s">
        <v>3659</v>
      </c>
      <c r="G1612" s="39" t="s">
        <v>2215</v>
      </c>
      <c r="H1612" s="76" t="s">
        <v>2202</v>
      </c>
      <c r="I1612" s="76">
        <v>15</v>
      </c>
      <c r="J1612" s="39"/>
      <c r="K1612" s="39" t="s">
        <v>2195</v>
      </c>
      <c r="L1612" s="76">
        <v>5</v>
      </c>
      <c r="M1612" s="416" t="s">
        <v>11778</v>
      </c>
      <c r="N1612" s="504" t="s">
        <v>3658</v>
      </c>
    </row>
    <row r="1613" spans="1:14" hidden="1">
      <c r="A1613" s="416" t="s">
        <v>11777</v>
      </c>
      <c r="B1613" s="76"/>
      <c r="C1613" s="496" t="s">
        <v>11783</v>
      </c>
      <c r="D1613" s="39" t="s">
        <v>11783</v>
      </c>
      <c r="E1613" s="496">
        <f>VLOOKUP(F1613,[13]abbr_btch2lot2!A:B,2,FALSE)</f>
        <v>1300</v>
      </c>
      <c r="F1613" s="76" t="s">
        <v>11784</v>
      </c>
      <c r="G1613" s="39" t="s">
        <v>2215</v>
      </c>
      <c r="H1613" s="76" t="s">
        <v>2202</v>
      </c>
      <c r="I1613" s="76">
        <v>30</v>
      </c>
      <c r="J1613" s="39"/>
      <c r="K1613" s="39" t="s">
        <v>2195</v>
      </c>
      <c r="L1613" s="76">
        <v>6</v>
      </c>
      <c r="M1613" s="416" t="s">
        <v>11778</v>
      </c>
      <c r="N1613" s="504" t="s">
        <v>11785</v>
      </c>
    </row>
    <row r="1614" spans="1:14" hidden="1">
      <c r="A1614" s="416" t="s">
        <v>11777</v>
      </c>
      <c r="B1614" s="76"/>
      <c r="C1614" s="496" t="s">
        <v>11786</v>
      </c>
      <c r="D1614" s="39" t="s">
        <v>11786</v>
      </c>
      <c r="E1614" s="496">
        <f>VLOOKUP(F1614,[13]abbr_btch2lot2!A:B,2,FALSE)</f>
        <v>1301</v>
      </c>
      <c r="F1614" s="76" t="s">
        <v>11787</v>
      </c>
      <c r="G1614" s="39" t="s">
        <v>2215</v>
      </c>
      <c r="H1614" s="76" t="s">
        <v>2202</v>
      </c>
      <c r="I1614" s="76">
        <v>9</v>
      </c>
      <c r="J1614" s="39"/>
      <c r="K1614" s="39" t="s">
        <v>2195</v>
      </c>
      <c r="L1614" s="76">
        <v>7</v>
      </c>
      <c r="M1614" s="416" t="s">
        <v>11778</v>
      </c>
      <c r="N1614" s="504" t="s">
        <v>11788</v>
      </c>
    </row>
    <row r="1615" spans="1:14" hidden="1">
      <c r="A1615" s="416" t="s">
        <v>11777</v>
      </c>
      <c r="B1615" s="76"/>
      <c r="C1615" s="496" t="s">
        <v>6971</v>
      </c>
      <c r="D1615" s="39" t="s">
        <v>6971</v>
      </c>
      <c r="E1615" s="496">
        <f>VLOOKUP(F1615,[13]abbr_btch2lot2!A:B,2,FALSE)</f>
        <v>1302</v>
      </c>
      <c r="F1615" s="76" t="s">
        <v>6972</v>
      </c>
      <c r="G1615" s="39" t="s">
        <v>2215</v>
      </c>
      <c r="H1615" s="76" t="s">
        <v>2231</v>
      </c>
      <c r="I1615" s="76" t="s">
        <v>2599</v>
      </c>
      <c r="J1615" s="39"/>
      <c r="K1615" s="39" t="s">
        <v>2195</v>
      </c>
      <c r="L1615" s="76">
        <v>8</v>
      </c>
      <c r="M1615" s="416" t="s">
        <v>11778</v>
      </c>
      <c r="N1615" s="504" t="s">
        <v>11789</v>
      </c>
    </row>
    <row r="1616" spans="1:14" hidden="1">
      <c r="A1616" s="416" t="s">
        <v>11777</v>
      </c>
      <c r="B1616" s="76"/>
      <c r="C1616" s="496" t="s">
        <v>11790</v>
      </c>
      <c r="D1616" s="39" t="s">
        <v>11790</v>
      </c>
      <c r="E1616" s="496">
        <f>VLOOKUP(F1616,[13]abbr_btch2lot2!A:B,2,FALSE)</f>
        <v>1303</v>
      </c>
      <c r="F1616" s="76" t="s">
        <v>11791</v>
      </c>
      <c r="G1616" s="39" t="s">
        <v>2215</v>
      </c>
      <c r="H1616" s="76" t="s">
        <v>2202</v>
      </c>
      <c r="I1616" s="76">
        <v>5</v>
      </c>
      <c r="J1616" s="39"/>
      <c r="K1616" s="39" t="s">
        <v>2195</v>
      </c>
      <c r="L1616" s="76">
        <v>9</v>
      </c>
      <c r="M1616" s="416" t="s">
        <v>11778</v>
      </c>
      <c r="N1616" s="504" t="s">
        <v>11790</v>
      </c>
    </row>
    <row r="1617" spans="1:14" hidden="1">
      <c r="A1617" s="416" t="s">
        <v>11777</v>
      </c>
      <c r="B1617" s="76"/>
      <c r="C1617" s="496" t="s">
        <v>11792</v>
      </c>
      <c r="D1617" s="39" t="s">
        <v>11792</v>
      </c>
      <c r="E1617" s="496">
        <f>VLOOKUP(F1617,[13]abbr_btch2lot2!A:B,2,FALSE)</f>
        <v>1304</v>
      </c>
      <c r="F1617" s="76" t="s">
        <v>11793</v>
      </c>
      <c r="G1617" s="39" t="s">
        <v>2215</v>
      </c>
      <c r="H1617" s="76" t="s">
        <v>2455</v>
      </c>
      <c r="I1617" s="76">
        <v>4</v>
      </c>
      <c r="J1617" s="39"/>
      <c r="K1617" s="39" t="s">
        <v>2195</v>
      </c>
      <c r="L1617" s="76">
        <v>10</v>
      </c>
      <c r="M1617" s="416" t="s">
        <v>11778</v>
      </c>
      <c r="N1617" s="504" t="s">
        <v>11792</v>
      </c>
    </row>
    <row r="1618" spans="1:14" hidden="1">
      <c r="A1618" s="416" t="s">
        <v>11777</v>
      </c>
      <c r="B1618" s="76"/>
      <c r="C1618" s="496" t="s">
        <v>5215</v>
      </c>
      <c r="D1618" s="39" t="s">
        <v>5215</v>
      </c>
      <c r="E1618" s="496">
        <f>VLOOKUP(F1618,[13]abbr_btch2lot2!A:B,2,FALSE)</f>
        <v>1305</v>
      </c>
      <c r="F1618" s="76" t="s">
        <v>5216</v>
      </c>
      <c r="G1618" s="39" t="s">
        <v>2215</v>
      </c>
      <c r="H1618" s="76" t="s">
        <v>2202</v>
      </c>
      <c r="I1618" s="76">
        <v>1</v>
      </c>
      <c r="J1618" s="39"/>
      <c r="K1618" s="39" t="s">
        <v>2195</v>
      </c>
      <c r="L1618" s="76">
        <v>11</v>
      </c>
      <c r="M1618" s="416" t="s">
        <v>11778</v>
      </c>
      <c r="N1618" s="504" t="s">
        <v>5215</v>
      </c>
    </row>
    <row r="1619" spans="1:14" hidden="1">
      <c r="A1619" s="416" t="s">
        <v>11777</v>
      </c>
      <c r="B1619" s="76"/>
      <c r="C1619" s="496" t="s">
        <v>1163</v>
      </c>
      <c r="D1619" s="39" t="s">
        <v>1163</v>
      </c>
      <c r="E1619" s="496">
        <f>VLOOKUP(F1619,[13]abbr_btch2lot2!A:B,2,FALSE)</f>
        <v>1306</v>
      </c>
      <c r="F1619" s="76" t="s">
        <v>684</v>
      </c>
      <c r="G1619" s="39" t="s">
        <v>2215</v>
      </c>
      <c r="H1619" s="76" t="s">
        <v>2202</v>
      </c>
      <c r="I1619" s="76">
        <v>45</v>
      </c>
      <c r="J1619" s="39"/>
      <c r="K1619" s="39" t="s">
        <v>2195</v>
      </c>
      <c r="L1619" s="76">
        <v>12</v>
      </c>
      <c r="M1619" s="416" t="s">
        <v>11778</v>
      </c>
      <c r="N1619" s="504" t="s">
        <v>11794</v>
      </c>
    </row>
    <row r="1620" spans="1:14" hidden="1">
      <c r="A1620" s="416" t="s">
        <v>11777</v>
      </c>
      <c r="B1620" s="76"/>
      <c r="C1620" s="496" t="s">
        <v>11795</v>
      </c>
      <c r="D1620" s="39" t="s">
        <v>11795</v>
      </c>
      <c r="E1620" s="496">
        <f>VLOOKUP(F1620,[13]abbr_btch2lot2!A:B,2,FALSE)</f>
        <v>1307</v>
      </c>
      <c r="F1620" s="76" t="s">
        <v>11796</v>
      </c>
      <c r="G1620" s="39" t="s">
        <v>2215</v>
      </c>
      <c r="H1620" s="76" t="s">
        <v>2202</v>
      </c>
      <c r="I1620" s="76">
        <v>1</v>
      </c>
      <c r="J1620" s="39"/>
      <c r="K1620" s="39" t="s">
        <v>2195</v>
      </c>
      <c r="L1620" s="76">
        <v>13</v>
      </c>
      <c r="M1620" s="416" t="s">
        <v>11778</v>
      </c>
      <c r="N1620" s="504" t="s">
        <v>11795</v>
      </c>
    </row>
    <row r="1621" spans="1:14" hidden="1">
      <c r="A1621" s="416" t="s">
        <v>11777</v>
      </c>
      <c r="B1621" s="76"/>
      <c r="C1621" s="496"/>
      <c r="D1621" s="39"/>
      <c r="E1621" s="496">
        <f>VLOOKUP(F1621,[13]abbr_btch2lot2!A:B,2,FALSE)</f>
        <v>1308</v>
      </c>
      <c r="F1621" s="76" t="s">
        <v>11797</v>
      </c>
      <c r="G1621" s="39" t="s">
        <v>2215</v>
      </c>
      <c r="H1621" s="76" t="s">
        <v>2194</v>
      </c>
      <c r="I1621" s="76">
        <v>10</v>
      </c>
      <c r="J1621" s="39"/>
      <c r="K1621" s="39" t="s">
        <v>2195</v>
      </c>
      <c r="L1621" s="76">
        <v>14</v>
      </c>
      <c r="M1621" s="416" t="s">
        <v>11778</v>
      </c>
      <c r="N1621" s="504" t="s">
        <v>11798</v>
      </c>
    </row>
    <row r="1622" spans="1:14" hidden="1">
      <c r="A1622" s="416" t="s">
        <v>11777</v>
      </c>
      <c r="B1622" s="76"/>
      <c r="C1622" s="496"/>
      <c r="D1622" s="39"/>
      <c r="E1622" s="496">
        <f>VLOOKUP(F1622,[13]abbr_btch2lot2!A:B,2,FALSE)</f>
        <v>1309</v>
      </c>
      <c r="F1622" s="76" t="s">
        <v>11799</v>
      </c>
      <c r="G1622" s="39" t="s">
        <v>2215</v>
      </c>
      <c r="H1622" s="76" t="s">
        <v>2194</v>
      </c>
      <c r="I1622" s="76">
        <v>10</v>
      </c>
      <c r="J1622" s="39"/>
      <c r="K1622" s="39" t="s">
        <v>2195</v>
      </c>
      <c r="L1622" s="76">
        <v>15</v>
      </c>
      <c r="M1622" s="416" t="s">
        <v>11778</v>
      </c>
      <c r="N1622" s="504" t="s">
        <v>11800</v>
      </c>
    </row>
    <row r="1623" spans="1:14" hidden="1">
      <c r="A1623" s="416" t="s">
        <v>11777</v>
      </c>
      <c r="B1623" s="76"/>
      <c r="C1623" s="496" t="s">
        <v>3891</v>
      </c>
      <c r="D1623" s="39" t="s">
        <v>3891</v>
      </c>
      <c r="E1623" s="496">
        <f>VLOOKUP(F1623,[13]abbr_btch2lot2!A:B,2,FALSE)</f>
        <v>1310</v>
      </c>
      <c r="F1623" s="76" t="s">
        <v>7102</v>
      </c>
      <c r="G1623" s="39" t="s">
        <v>2215</v>
      </c>
      <c r="H1623" s="76" t="s">
        <v>2194</v>
      </c>
      <c r="I1623" s="76">
        <v>10</v>
      </c>
      <c r="J1623" s="39"/>
      <c r="K1623" s="39" t="s">
        <v>2195</v>
      </c>
      <c r="L1623" s="76">
        <v>16</v>
      </c>
      <c r="M1623" s="416" t="s">
        <v>11778</v>
      </c>
      <c r="N1623" s="504" t="s">
        <v>11801</v>
      </c>
    </row>
    <row r="1624" spans="1:14" hidden="1">
      <c r="A1624" s="416" t="s">
        <v>11777</v>
      </c>
      <c r="B1624" s="76"/>
      <c r="C1624" s="496" t="s">
        <v>11802</v>
      </c>
      <c r="D1624" s="39" t="s">
        <v>11802</v>
      </c>
      <c r="E1624" s="496">
        <f>VLOOKUP(F1624,[13]abbr_btch2lot2!A:B,2,FALSE)</f>
        <v>1311</v>
      </c>
      <c r="F1624" s="76" t="s">
        <v>11803</v>
      </c>
      <c r="G1624" s="39" t="s">
        <v>2215</v>
      </c>
      <c r="H1624" s="76" t="s">
        <v>2202</v>
      </c>
      <c r="I1624" s="76">
        <v>18</v>
      </c>
      <c r="J1624" s="39"/>
      <c r="K1624" s="39" t="s">
        <v>2195</v>
      </c>
      <c r="L1624" s="76">
        <v>17</v>
      </c>
      <c r="M1624" s="416" t="s">
        <v>11778</v>
      </c>
      <c r="N1624" s="504" t="s">
        <v>11804</v>
      </c>
    </row>
    <row r="1625" spans="1:14" hidden="1">
      <c r="A1625" s="416" t="s">
        <v>11777</v>
      </c>
      <c r="B1625" s="76"/>
      <c r="C1625" s="496" t="s">
        <v>11805</v>
      </c>
      <c r="D1625" s="39" t="s">
        <v>11805</v>
      </c>
      <c r="E1625" s="496">
        <f>VLOOKUP(F1625,[13]abbr_btch2lot2!A:B,2,FALSE)</f>
        <v>1312</v>
      </c>
      <c r="F1625" s="76" t="s">
        <v>11806</v>
      </c>
      <c r="G1625" s="39" t="s">
        <v>2215</v>
      </c>
      <c r="H1625" s="76" t="s">
        <v>2202</v>
      </c>
      <c r="I1625" s="76">
        <v>18</v>
      </c>
      <c r="J1625" s="39"/>
      <c r="K1625" s="39" t="s">
        <v>2195</v>
      </c>
      <c r="L1625" s="76">
        <v>18</v>
      </c>
      <c r="M1625" s="416" t="s">
        <v>11778</v>
      </c>
      <c r="N1625" s="504" t="s">
        <v>11807</v>
      </c>
    </row>
    <row r="1626" spans="1:14" hidden="1">
      <c r="A1626" s="416" t="s">
        <v>11777</v>
      </c>
      <c r="B1626" s="76"/>
      <c r="C1626" s="496" t="s">
        <v>5198</v>
      </c>
      <c r="D1626" s="39" t="s">
        <v>5198</v>
      </c>
      <c r="E1626" s="496">
        <f>VLOOKUP(F1626,[13]abbr_btch2lot2!A:B,2,FALSE)</f>
        <v>1313</v>
      </c>
      <c r="F1626" s="76" t="s">
        <v>5199</v>
      </c>
      <c r="G1626" s="39" t="s">
        <v>2215</v>
      </c>
      <c r="H1626" s="76" t="s">
        <v>2202</v>
      </c>
      <c r="I1626" s="76">
        <v>18</v>
      </c>
      <c r="J1626" s="39"/>
      <c r="K1626" s="39" t="s">
        <v>2195</v>
      </c>
      <c r="L1626" s="76">
        <v>19</v>
      </c>
      <c r="M1626" s="416" t="s">
        <v>11778</v>
      </c>
      <c r="N1626" s="504" t="s">
        <v>11808</v>
      </c>
    </row>
    <row r="1627" spans="1:14" hidden="1">
      <c r="A1627" s="416" t="s">
        <v>11777</v>
      </c>
      <c r="B1627" s="76"/>
      <c r="C1627" s="496" t="s">
        <v>11809</v>
      </c>
      <c r="D1627" s="39" t="s">
        <v>11809</v>
      </c>
      <c r="E1627" s="496">
        <f>VLOOKUP(F1627,[13]abbr_btch2lot2!A:B,2,FALSE)</f>
        <v>1314</v>
      </c>
      <c r="F1627" s="76" t="s">
        <v>11810</v>
      </c>
      <c r="G1627" s="39" t="s">
        <v>2215</v>
      </c>
      <c r="H1627" s="76" t="s">
        <v>2202</v>
      </c>
      <c r="I1627" s="76">
        <v>18</v>
      </c>
      <c r="J1627" s="39"/>
      <c r="K1627" s="39" t="s">
        <v>2195</v>
      </c>
      <c r="L1627" s="76">
        <v>20</v>
      </c>
      <c r="M1627" s="416" t="s">
        <v>11778</v>
      </c>
      <c r="N1627" s="504" t="s">
        <v>11811</v>
      </c>
    </row>
    <row r="1628" spans="1:14" hidden="1">
      <c r="A1628" s="416" t="s">
        <v>11777</v>
      </c>
      <c r="B1628" s="76"/>
      <c r="C1628" s="496" t="s">
        <v>11812</v>
      </c>
      <c r="D1628" s="39" t="s">
        <v>11812</v>
      </c>
      <c r="E1628" s="496">
        <f>VLOOKUP(F1628,[13]abbr_btch2lot2!A:B,2,FALSE)</f>
        <v>1315</v>
      </c>
      <c r="F1628" s="76" t="s">
        <v>11813</v>
      </c>
      <c r="G1628" s="39" t="s">
        <v>2215</v>
      </c>
      <c r="H1628" s="76" t="s">
        <v>2202</v>
      </c>
      <c r="I1628" s="76">
        <v>18</v>
      </c>
      <c r="J1628" s="39"/>
      <c r="K1628" s="39" t="s">
        <v>2195</v>
      </c>
      <c r="L1628" s="76">
        <v>21</v>
      </c>
      <c r="M1628" s="416" t="s">
        <v>11778</v>
      </c>
      <c r="N1628" s="504" t="s">
        <v>11814</v>
      </c>
    </row>
    <row r="1629" spans="1:14" hidden="1">
      <c r="A1629" s="416" t="s">
        <v>11777</v>
      </c>
      <c r="B1629" s="76"/>
      <c r="C1629" s="496" t="s">
        <v>5469</v>
      </c>
      <c r="D1629" s="39" t="s">
        <v>5469</v>
      </c>
      <c r="E1629" s="496">
        <f>VLOOKUP(F1629,[13]abbr_btch2lot2!A:B,2,FALSE)</f>
        <v>1316</v>
      </c>
      <c r="F1629" s="76" t="s">
        <v>5470</v>
      </c>
      <c r="G1629" s="39" t="s">
        <v>2215</v>
      </c>
      <c r="H1629" s="76" t="s">
        <v>2202</v>
      </c>
      <c r="I1629" s="76">
        <v>10</v>
      </c>
      <c r="J1629" s="39"/>
      <c r="K1629" s="39" t="s">
        <v>2195</v>
      </c>
      <c r="L1629" s="76">
        <v>22</v>
      </c>
      <c r="M1629" s="416" t="s">
        <v>11778</v>
      </c>
      <c r="N1629" s="504" t="s">
        <v>5469</v>
      </c>
    </row>
    <row r="1630" spans="1:14" hidden="1">
      <c r="A1630" s="416" t="s">
        <v>11777</v>
      </c>
      <c r="B1630" s="76"/>
      <c r="C1630" s="496" t="s">
        <v>11815</v>
      </c>
      <c r="D1630" s="39" t="s">
        <v>11815</v>
      </c>
      <c r="E1630" s="496">
        <f>VLOOKUP(F1630,[13]abbr_btch2lot2!A:B,2,FALSE)</f>
        <v>1317</v>
      </c>
      <c r="F1630" s="76" t="s">
        <v>11816</v>
      </c>
      <c r="G1630" s="39" t="s">
        <v>2215</v>
      </c>
      <c r="H1630" s="76" t="s">
        <v>2202</v>
      </c>
      <c r="I1630" s="76">
        <v>1</v>
      </c>
      <c r="J1630" s="39"/>
      <c r="K1630" s="39" t="s">
        <v>2195</v>
      </c>
      <c r="L1630" s="76">
        <v>23</v>
      </c>
      <c r="M1630" s="416" t="s">
        <v>11778</v>
      </c>
      <c r="N1630" s="504" t="s">
        <v>11817</v>
      </c>
    </row>
    <row r="1631" spans="1:14" hidden="1">
      <c r="A1631" s="416" t="s">
        <v>11777</v>
      </c>
      <c r="B1631" s="76"/>
      <c r="C1631" s="496" t="s">
        <v>11818</v>
      </c>
      <c r="D1631" s="39" t="s">
        <v>11818</v>
      </c>
      <c r="E1631" s="496">
        <f>VLOOKUP(F1631,[13]abbr_btch2lot2!A:B,2,FALSE)</f>
        <v>1318</v>
      </c>
      <c r="F1631" s="76" t="s">
        <v>11819</v>
      </c>
      <c r="G1631" s="39" t="s">
        <v>2215</v>
      </c>
      <c r="H1631" s="76" t="s">
        <v>2202</v>
      </c>
      <c r="I1631" s="76">
        <v>1</v>
      </c>
      <c r="J1631" s="39"/>
      <c r="K1631" s="39" t="s">
        <v>2195</v>
      </c>
      <c r="L1631" s="76">
        <v>24</v>
      </c>
      <c r="M1631" s="416" t="s">
        <v>11778</v>
      </c>
      <c r="N1631" s="504" t="s">
        <v>11820</v>
      </c>
    </row>
    <row r="1632" spans="1:14" hidden="1">
      <c r="A1632" s="416" t="s">
        <v>11777</v>
      </c>
      <c r="B1632" s="76"/>
      <c r="C1632" s="496" t="s">
        <v>11821</v>
      </c>
      <c r="D1632" s="39" t="s">
        <v>11821</v>
      </c>
      <c r="E1632" s="496">
        <f>VLOOKUP(F1632,[13]abbr_btch2lot2!A:B,2,FALSE)</f>
        <v>1319</v>
      </c>
      <c r="F1632" s="76" t="s">
        <v>11822</v>
      </c>
      <c r="G1632" s="39" t="s">
        <v>2215</v>
      </c>
      <c r="H1632" s="76" t="s">
        <v>2202</v>
      </c>
      <c r="I1632" s="76">
        <v>1</v>
      </c>
      <c r="J1632" s="39"/>
      <c r="K1632" s="39" t="s">
        <v>2195</v>
      </c>
      <c r="L1632" s="76">
        <v>25</v>
      </c>
      <c r="M1632" s="416" t="s">
        <v>11778</v>
      </c>
      <c r="N1632" s="504" t="s">
        <v>11823</v>
      </c>
    </row>
    <row r="1633" spans="1:14" hidden="1">
      <c r="A1633" s="416" t="s">
        <v>11777</v>
      </c>
      <c r="B1633" s="76"/>
      <c r="C1633" s="496" t="s">
        <v>11824</v>
      </c>
      <c r="D1633" s="39" t="s">
        <v>11824</v>
      </c>
      <c r="E1633" s="496">
        <f>VLOOKUP(F1633,[13]abbr_btch2lot2!A:B,2,FALSE)</f>
        <v>1320</v>
      </c>
      <c r="F1633" s="76" t="s">
        <v>11825</v>
      </c>
      <c r="G1633" s="39" t="s">
        <v>2215</v>
      </c>
      <c r="H1633" s="76" t="s">
        <v>2202</v>
      </c>
      <c r="I1633" s="76">
        <v>30</v>
      </c>
      <c r="J1633" s="39"/>
      <c r="K1633" s="39" t="s">
        <v>2195</v>
      </c>
      <c r="L1633" s="76">
        <v>26</v>
      </c>
      <c r="M1633" s="416" t="s">
        <v>11778</v>
      </c>
      <c r="N1633" s="504" t="s">
        <v>11824</v>
      </c>
    </row>
    <row r="1634" spans="1:14" hidden="1">
      <c r="A1634" s="416" t="s">
        <v>11777</v>
      </c>
      <c r="B1634" s="76"/>
      <c r="C1634" s="496" t="s">
        <v>11826</v>
      </c>
      <c r="D1634" s="39" t="s">
        <v>11826</v>
      </c>
      <c r="E1634" s="496">
        <f>VLOOKUP(F1634,[13]abbr_btch2lot2!A:B,2,FALSE)</f>
        <v>1321</v>
      </c>
      <c r="F1634" s="76" t="s">
        <v>11827</v>
      </c>
      <c r="G1634" s="39" t="s">
        <v>2215</v>
      </c>
      <c r="H1634" s="76" t="s">
        <v>2202</v>
      </c>
      <c r="I1634" s="76">
        <v>30</v>
      </c>
      <c r="J1634" s="39"/>
      <c r="K1634" s="39" t="s">
        <v>2195</v>
      </c>
      <c r="L1634" s="76">
        <v>27</v>
      </c>
      <c r="M1634" s="416" t="s">
        <v>11778</v>
      </c>
      <c r="N1634" s="504" t="s">
        <v>11826</v>
      </c>
    </row>
    <row r="1635" spans="1:14" hidden="1">
      <c r="A1635" s="416" t="s">
        <v>11777</v>
      </c>
      <c r="B1635" s="76"/>
      <c r="C1635" s="496" t="s">
        <v>5494</v>
      </c>
      <c r="D1635" s="39" t="s">
        <v>5494</v>
      </c>
      <c r="E1635" s="496">
        <f>VLOOKUP(F1635,[13]abbr_btch2lot2!A:B,2,FALSE)</f>
        <v>1322</v>
      </c>
      <c r="F1635" s="76" t="s">
        <v>5495</v>
      </c>
      <c r="G1635" s="39" t="s">
        <v>2215</v>
      </c>
      <c r="H1635" s="76" t="s">
        <v>2202</v>
      </c>
      <c r="I1635" s="76">
        <v>10</v>
      </c>
      <c r="J1635" s="39"/>
      <c r="K1635" s="39" t="s">
        <v>2195</v>
      </c>
      <c r="L1635" s="76">
        <v>28</v>
      </c>
      <c r="M1635" s="416" t="s">
        <v>11778</v>
      </c>
      <c r="N1635" s="504" t="s">
        <v>11828</v>
      </c>
    </row>
    <row r="1636" spans="1:14" hidden="1">
      <c r="A1636" s="416" t="s">
        <v>11777</v>
      </c>
      <c r="B1636" s="76"/>
      <c r="C1636" s="496" t="s">
        <v>11829</v>
      </c>
      <c r="D1636" s="39" t="s">
        <v>11829</v>
      </c>
      <c r="E1636" s="496">
        <f>VLOOKUP(F1636,[13]abbr_btch2lot2!A:B,2,FALSE)</f>
        <v>1323</v>
      </c>
      <c r="F1636" s="76" t="s">
        <v>11830</v>
      </c>
      <c r="G1636" s="39" t="s">
        <v>2215</v>
      </c>
      <c r="H1636" s="76" t="s">
        <v>2231</v>
      </c>
      <c r="I1636" s="76" t="s">
        <v>2599</v>
      </c>
      <c r="J1636" s="39"/>
      <c r="K1636" s="39" t="s">
        <v>2195</v>
      </c>
      <c r="L1636" s="76">
        <v>29</v>
      </c>
      <c r="M1636" s="416" t="s">
        <v>11778</v>
      </c>
      <c r="N1636" s="504" t="s">
        <v>11831</v>
      </c>
    </row>
    <row r="1637" spans="1:14" hidden="1">
      <c r="A1637" s="416" t="s">
        <v>11777</v>
      </c>
      <c r="B1637" s="76"/>
      <c r="C1637" s="496" t="s">
        <v>11832</v>
      </c>
      <c r="D1637" s="39" t="s">
        <v>11832</v>
      </c>
      <c r="E1637" s="496">
        <f>VLOOKUP(F1637,[13]abbr_btch2lot2!A:B,2,FALSE)</f>
        <v>1324</v>
      </c>
      <c r="F1637" s="76" t="s">
        <v>11833</v>
      </c>
      <c r="G1637" s="39" t="s">
        <v>2215</v>
      </c>
      <c r="H1637" s="76" t="s">
        <v>2231</v>
      </c>
      <c r="I1637" s="76" t="s">
        <v>2599</v>
      </c>
      <c r="J1637" s="39"/>
      <c r="K1637" s="39" t="s">
        <v>2195</v>
      </c>
      <c r="L1637" s="76">
        <v>30</v>
      </c>
      <c r="M1637" s="416" t="s">
        <v>11778</v>
      </c>
      <c r="N1637" s="504" t="s">
        <v>11832</v>
      </c>
    </row>
    <row r="1638" spans="1:14" hidden="1">
      <c r="A1638" s="416" t="s">
        <v>11777</v>
      </c>
      <c r="B1638" s="76"/>
      <c r="C1638" s="496" t="s">
        <v>11834</v>
      </c>
      <c r="D1638" s="39" t="s">
        <v>11834</v>
      </c>
      <c r="E1638" s="496">
        <f>VLOOKUP(F1638,[13]abbr_btch2lot2!A:B,2,FALSE)</f>
        <v>1325</v>
      </c>
      <c r="F1638" s="76" t="s">
        <v>11835</v>
      </c>
      <c r="G1638" s="39" t="s">
        <v>2215</v>
      </c>
      <c r="H1638" s="76" t="s">
        <v>2231</v>
      </c>
      <c r="I1638" s="76" t="s">
        <v>2599</v>
      </c>
      <c r="J1638" s="39"/>
      <c r="K1638" s="39" t="s">
        <v>2195</v>
      </c>
      <c r="L1638" s="76">
        <v>31</v>
      </c>
      <c r="M1638" s="416" t="s">
        <v>11778</v>
      </c>
      <c r="N1638" s="504" t="s">
        <v>11834</v>
      </c>
    </row>
    <row r="1639" spans="1:14" hidden="1">
      <c r="A1639" s="416" t="s">
        <v>11777</v>
      </c>
      <c r="B1639" s="76"/>
      <c r="C1639" s="496" t="s">
        <v>11836</v>
      </c>
      <c r="D1639" s="39" t="s">
        <v>11836</v>
      </c>
      <c r="E1639" s="496">
        <f>VLOOKUP(F1639,[13]abbr_btch2lot2!A:B,2,FALSE)</f>
        <v>1326</v>
      </c>
      <c r="F1639" s="76" t="s">
        <v>11837</v>
      </c>
      <c r="G1639" s="39" t="s">
        <v>2215</v>
      </c>
      <c r="H1639" s="76" t="s">
        <v>2202</v>
      </c>
      <c r="I1639" s="76">
        <v>1</v>
      </c>
      <c r="J1639" s="39"/>
      <c r="K1639" s="39" t="s">
        <v>2195</v>
      </c>
      <c r="L1639" s="76">
        <v>32</v>
      </c>
      <c r="M1639" s="416" t="s">
        <v>11778</v>
      </c>
      <c r="N1639" s="504" t="s">
        <v>11838</v>
      </c>
    </row>
    <row r="1640" spans="1:14" hidden="1">
      <c r="A1640" s="416" t="s">
        <v>11777</v>
      </c>
      <c r="B1640" s="76"/>
      <c r="C1640" s="496" t="s">
        <v>3682</v>
      </c>
      <c r="D1640" s="39" t="s">
        <v>3682</v>
      </c>
      <c r="E1640" s="496">
        <f>VLOOKUP(F1640,[13]abbr_btch2lot2!A:B,2,FALSE)</f>
        <v>1327</v>
      </c>
      <c r="F1640" s="76" t="s">
        <v>3683</v>
      </c>
      <c r="G1640" s="39" t="s">
        <v>2215</v>
      </c>
      <c r="H1640" s="76" t="s">
        <v>2202</v>
      </c>
      <c r="I1640" s="76">
        <v>2</v>
      </c>
      <c r="J1640" s="39"/>
      <c r="K1640" s="39" t="s">
        <v>2195</v>
      </c>
      <c r="L1640" s="76">
        <v>33</v>
      </c>
      <c r="M1640" s="416" t="s">
        <v>11778</v>
      </c>
      <c r="N1640" s="504" t="s">
        <v>3682</v>
      </c>
    </row>
    <row r="1641" spans="1:14" hidden="1">
      <c r="A1641" s="416" t="s">
        <v>11777</v>
      </c>
      <c r="B1641" s="76"/>
      <c r="C1641" s="496" t="s">
        <v>11839</v>
      </c>
      <c r="D1641" s="39" t="s">
        <v>11839</v>
      </c>
      <c r="E1641" s="496">
        <f>VLOOKUP(F1641,[13]abbr_btch2lot2!A:B,2,FALSE)</f>
        <v>1328</v>
      </c>
      <c r="F1641" s="76" t="s">
        <v>11840</v>
      </c>
      <c r="G1641" s="39" t="s">
        <v>2215</v>
      </c>
      <c r="H1641" s="76" t="s">
        <v>2231</v>
      </c>
      <c r="I1641" s="76" t="s">
        <v>2599</v>
      </c>
      <c r="J1641" s="39"/>
      <c r="K1641" s="39" t="s">
        <v>2195</v>
      </c>
      <c r="L1641" s="76">
        <v>34</v>
      </c>
      <c r="M1641" s="416" t="s">
        <v>11778</v>
      </c>
      <c r="N1641" s="504" t="s">
        <v>11839</v>
      </c>
    </row>
    <row r="1642" spans="1:14" hidden="1">
      <c r="A1642" s="416" t="s">
        <v>11777</v>
      </c>
      <c r="B1642" s="76"/>
      <c r="C1642" s="496"/>
      <c r="D1642" s="39"/>
      <c r="E1642" s="496">
        <f>VLOOKUP(F1642,[13]abbr_btch2lot2!A:B,2,FALSE)</f>
        <v>1329</v>
      </c>
      <c r="F1642" s="76" t="s">
        <v>11841</v>
      </c>
      <c r="G1642" s="39" t="s">
        <v>2215</v>
      </c>
      <c r="H1642" s="76" t="s">
        <v>2202</v>
      </c>
      <c r="I1642" s="76">
        <v>1</v>
      </c>
      <c r="J1642" s="39"/>
      <c r="K1642" s="39" t="s">
        <v>2195</v>
      </c>
      <c r="L1642" s="76">
        <v>35</v>
      </c>
      <c r="M1642" s="416" t="s">
        <v>11778</v>
      </c>
      <c r="N1642" s="504" t="s">
        <v>11842</v>
      </c>
    </row>
    <row r="1643" spans="1:14" hidden="1">
      <c r="A1643" s="416" t="s">
        <v>11777</v>
      </c>
      <c r="B1643" s="76"/>
      <c r="C1643" s="496" t="s">
        <v>11843</v>
      </c>
      <c r="D1643" s="39" t="s">
        <v>11843</v>
      </c>
      <c r="E1643" s="496">
        <f>VLOOKUP(F1643,[13]abbr_btch2lot2!A:B,2,FALSE)</f>
        <v>1330</v>
      </c>
      <c r="F1643" s="76" t="s">
        <v>11844</v>
      </c>
      <c r="G1643" s="39" t="s">
        <v>2215</v>
      </c>
      <c r="H1643" s="76" t="s">
        <v>2202</v>
      </c>
      <c r="I1643" s="76">
        <v>1</v>
      </c>
      <c r="J1643" s="39"/>
      <c r="K1643" s="39" t="s">
        <v>2195</v>
      </c>
      <c r="L1643" s="76">
        <v>36</v>
      </c>
      <c r="M1643" s="416" t="s">
        <v>11778</v>
      </c>
      <c r="N1643" s="504" t="s">
        <v>11845</v>
      </c>
    </row>
    <row r="1644" spans="1:14" hidden="1">
      <c r="A1644" s="416" t="s">
        <v>11777</v>
      </c>
      <c r="B1644" s="76"/>
      <c r="C1644" s="496" t="s">
        <v>11846</v>
      </c>
      <c r="D1644" s="39" t="s">
        <v>11846</v>
      </c>
      <c r="E1644" s="496">
        <f>VLOOKUP(F1644,[13]abbr_btch2lot2!A:B,2,FALSE)</f>
        <v>1331</v>
      </c>
      <c r="F1644" s="76" t="s">
        <v>11847</v>
      </c>
      <c r="G1644" s="39" t="s">
        <v>2215</v>
      </c>
      <c r="H1644" s="76" t="s">
        <v>2202</v>
      </c>
      <c r="I1644" s="76">
        <v>1</v>
      </c>
      <c r="J1644" s="39"/>
      <c r="K1644" s="39" t="s">
        <v>2195</v>
      </c>
      <c r="L1644" s="76">
        <v>37</v>
      </c>
      <c r="M1644" s="416" t="s">
        <v>11778</v>
      </c>
      <c r="N1644" s="504" t="s">
        <v>11848</v>
      </c>
    </row>
    <row r="1645" spans="1:14" hidden="1">
      <c r="A1645" s="416" t="s">
        <v>11777</v>
      </c>
      <c r="B1645" s="76"/>
      <c r="C1645" s="496" t="s">
        <v>11849</v>
      </c>
      <c r="D1645" s="39" t="s">
        <v>11849</v>
      </c>
      <c r="E1645" s="496">
        <f>VLOOKUP(F1645,[13]abbr_btch2lot2!A:B,2,FALSE)</f>
        <v>1332</v>
      </c>
      <c r="F1645" s="76" t="s">
        <v>11850</v>
      </c>
      <c r="G1645" s="39" t="s">
        <v>2215</v>
      </c>
      <c r="H1645" s="76" t="s">
        <v>2202</v>
      </c>
      <c r="I1645" s="76">
        <v>1</v>
      </c>
      <c r="J1645" s="39"/>
      <c r="K1645" s="39" t="s">
        <v>2195</v>
      </c>
      <c r="L1645" s="76">
        <v>38</v>
      </c>
      <c r="M1645" s="416" t="s">
        <v>11778</v>
      </c>
      <c r="N1645" s="504" t="s">
        <v>11851</v>
      </c>
    </row>
    <row r="1646" spans="1:14" hidden="1">
      <c r="A1646" s="416" t="s">
        <v>11777</v>
      </c>
      <c r="B1646" s="76"/>
      <c r="C1646" s="496" t="s">
        <v>11852</v>
      </c>
      <c r="D1646" s="39" t="s">
        <v>11852</v>
      </c>
      <c r="E1646" s="496">
        <f>VLOOKUP(F1646,[13]abbr_btch2lot2!A:B,2,FALSE)</f>
        <v>1333</v>
      </c>
      <c r="F1646" s="76" t="s">
        <v>11853</v>
      </c>
      <c r="G1646" s="39" t="s">
        <v>2215</v>
      </c>
      <c r="H1646" s="76" t="s">
        <v>2202</v>
      </c>
      <c r="I1646" s="76">
        <v>1</v>
      </c>
      <c r="J1646" s="39"/>
      <c r="K1646" s="39" t="s">
        <v>2195</v>
      </c>
      <c r="L1646" s="76">
        <v>39</v>
      </c>
      <c r="M1646" s="416" t="s">
        <v>11778</v>
      </c>
      <c r="N1646" s="504" t="s">
        <v>11854</v>
      </c>
    </row>
    <row r="1647" spans="1:14" hidden="1">
      <c r="A1647" s="416" t="s">
        <v>11777</v>
      </c>
      <c r="B1647" s="76"/>
      <c r="C1647" s="496" t="s">
        <v>11855</v>
      </c>
      <c r="D1647" s="39" t="s">
        <v>11855</v>
      </c>
      <c r="E1647" s="496">
        <f>VLOOKUP(F1647,[13]abbr_btch2lot2!A:B,2,FALSE)</f>
        <v>1334</v>
      </c>
      <c r="F1647" s="76" t="s">
        <v>11856</v>
      </c>
      <c r="G1647" s="39" t="s">
        <v>2215</v>
      </c>
      <c r="H1647" s="76" t="s">
        <v>2202</v>
      </c>
      <c r="I1647" s="76">
        <v>1</v>
      </c>
      <c r="J1647" s="39"/>
      <c r="K1647" s="39" t="s">
        <v>2195</v>
      </c>
      <c r="L1647" s="76">
        <v>40</v>
      </c>
      <c r="M1647" s="416" t="s">
        <v>11778</v>
      </c>
      <c r="N1647" s="504" t="s">
        <v>11857</v>
      </c>
    </row>
    <row r="1648" spans="1:14" hidden="1">
      <c r="A1648" s="416" t="s">
        <v>11777</v>
      </c>
      <c r="B1648" s="76"/>
      <c r="C1648" s="496" t="s">
        <v>11858</v>
      </c>
      <c r="D1648" s="39" t="s">
        <v>11858</v>
      </c>
      <c r="E1648" s="496">
        <f>VLOOKUP(F1648,[13]abbr_btch2lot2!A:B,2,FALSE)</f>
        <v>1335</v>
      </c>
      <c r="F1648" s="76" t="s">
        <v>11859</v>
      </c>
      <c r="G1648" s="39" t="s">
        <v>2215</v>
      </c>
      <c r="H1648" s="76" t="s">
        <v>2202</v>
      </c>
      <c r="I1648" s="76">
        <v>1</v>
      </c>
      <c r="J1648" s="39"/>
      <c r="K1648" s="39" t="s">
        <v>2195</v>
      </c>
      <c r="L1648" s="76">
        <v>41</v>
      </c>
      <c r="M1648" s="416" t="s">
        <v>11778</v>
      </c>
      <c r="N1648" s="504" t="s">
        <v>11860</v>
      </c>
    </row>
    <row r="1649" spans="1:14" hidden="1">
      <c r="A1649" s="416" t="s">
        <v>11777</v>
      </c>
      <c r="B1649" s="76"/>
      <c r="C1649" s="496" t="s">
        <v>11861</v>
      </c>
      <c r="D1649" s="39" t="s">
        <v>11861</v>
      </c>
      <c r="E1649" s="496">
        <f>VLOOKUP(F1649,[13]abbr_btch2lot2!A:B,2,FALSE)</f>
        <v>1336</v>
      </c>
      <c r="F1649" s="76" t="s">
        <v>11862</v>
      </c>
      <c r="G1649" s="39" t="s">
        <v>2215</v>
      </c>
      <c r="H1649" s="76" t="s">
        <v>2202</v>
      </c>
      <c r="I1649" s="76">
        <v>1</v>
      </c>
      <c r="J1649" s="39"/>
      <c r="K1649" s="39" t="s">
        <v>2195</v>
      </c>
      <c r="L1649" s="76">
        <v>42</v>
      </c>
      <c r="M1649" s="416" t="s">
        <v>11778</v>
      </c>
      <c r="N1649" s="504" t="s">
        <v>11863</v>
      </c>
    </row>
    <row r="1650" spans="1:14" hidden="1">
      <c r="A1650" s="416" t="s">
        <v>11777</v>
      </c>
      <c r="B1650" s="76"/>
      <c r="C1650" s="496" t="s">
        <v>11864</v>
      </c>
      <c r="D1650" s="39" t="s">
        <v>11864</v>
      </c>
      <c r="E1650" s="496">
        <f>VLOOKUP(F1650,[13]abbr_btch2lot2!A:B,2,FALSE)</f>
        <v>1337</v>
      </c>
      <c r="F1650" s="76" t="s">
        <v>11865</v>
      </c>
      <c r="G1650" s="39" t="s">
        <v>2215</v>
      </c>
      <c r="H1650" s="76" t="s">
        <v>2202</v>
      </c>
      <c r="I1650" s="76">
        <v>1</v>
      </c>
      <c r="J1650" s="39"/>
      <c r="K1650" s="39" t="s">
        <v>2195</v>
      </c>
      <c r="L1650" s="76">
        <v>43</v>
      </c>
      <c r="M1650" s="416" t="s">
        <v>11778</v>
      </c>
      <c r="N1650" s="504" t="s">
        <v>11866</v>
      </c>
    </row>
    <row r="1651" spans="1:14" hidden="1">
      <c r="A1651" s="416" t="s">
        <v>11777</v>
      </c>
      <c r="B1651" s="76"/>
      <c r="C1651" s="496" t="s">
        <v>11867</v>
      </c>
      <c r="D1651" s="39" t="s">
        <v>11867</v>
      </c>
      <c r="E1651" s="496">
        <f>VLOOKUP(F1651,[13]abbr_btch2lot2!A:B,2,FALSE)</f>
        <v>1338</v>
      </c>
      <c r="F1651" s="76" t="s">
        <v>11868</v>
      </c>
      <c r="G1651" s="39" t="s">
        <v>2215</v>
      </c>
      <c r="H1651" s="76" t="s">
        <v>2202</v>
      </c>
      <c r="I1651" s="76">
        <v>1</v>
      </c>
      <c r="J1651" s="39"/>
      <c r="K1651" s="39" t="s">
        <v>2195</v>
      </c>
      <c r="L1651" s="76">
        <v>44</v>
      </c>
      <c r="M1651" s="416" t="s">
        <v>11778</v>
      </c>
      <c r="N1651" s="504" t="s">
        <v>11869</v>
      </c>
    </row>
    <row r="1652" spans="1:14" hidden="1">
      <c r="A1652" s="416" t="s">
        <v>11777</v>
      </c>
      <c r="B1652" s="76"/>
      <c r="C1652" s="496" t="s">
        <v>11843</v>
      </c>
      <c r="D1652" s="39" t="s">
        <v>11870</v>
      </c>
      <c r="E1652" s="496">
        <f>VLOOKUP(F1652,[13]abbr_btch2lot2!A:B,2,FALSE)</f>
        <v>1339</v>
      </c>
      <c r="F1652" s="76" t="s">
        <v>11871</v>
      </c>
      <c r="G1652" s="39" t="s">
        <v>2215</v>
      </c>
      <c r="H1652" s="76" t="s">
        <v>2202</v>
      </c>
      <c r="I1652" s="76">
        <v>1</v>
      </c>
      <c r="J1652" s="39"/>
      <c r="K1652" s="39" t="s">
        <v>2195</v>
      </c>
      <c r="L1652" s="76">
        <v>45</v>
      </c>
      <c r="M1652" s="416" t="s">
        <v>11778</v>
      </c>
      <c r="N1652" s="504" t="s">
        <v>11872</v>
      </c>
    </row>
    <row r="1653" spans="1:14" hidden="1">
      <c r="A1653" s="416" t="s">
        <v>11777</v>
      </c>
      <c r="B1653" s="76"/>
      <c r="C1653" s="496" t="s">
        <v>11873</v>
      </c>
      <c r="D1653" s="39" t="s">
        <v>11873</v>
      </c>
      <c r="E1653" s="496">
        <f>VLOOKUP(F1653,[13]abbr_btch2lot2!A:B,2,FALSE)</f>
        <v>1340</v>
      </c>
      <c r="F1653" s="76" t="s">
        <v>11874</v>
      </c>
      <c r="G1653" s="39" t="s">
        <v>2215</v>
      </c>
      <c r="H1653" s="76" t="s">
        <v>2202</v>
      </c>
      <c r="I1653" s="76">
        <v>1</v>
      </c>
      <c r="J1653" s="39"/>
      <c r="K1653" s="39" t="s">
        <v>2195</v>
      </c>
      <c r="L1653" s="76">
        <v>46</v>
      </c>
      <c r="M1653" s="416" t="s">
        <v>11778</v>
      </c>
      <c r="N1653" s="504" t="s">
        <v>11875</v>
      </c>
    </row>
    <row r="1654" spans="1:14" hidden="1">
      <c r="A1654" s="416" t="s">
        <v>11777</v>
      </c>
      <c r="B1654" s="76"/>
      <c r="C1654" s="496" t="s">
        <v>11876</v>
      </c>
      <c r="D1654" s="39" t="s">
        <v>11876</v>
      </c>
      <c r="E1654" s="496">
        <f>VLOOKUP(F1654,[13]abbr_btch2lot2!A:B,2,FALSE)</f>
        <v>1341</v>
      </c>
      <c r="F1654" s="76" t="s">
        <v>11877</v>
      </c>
      <c r="G1654" s="39" t="s">
        <v>2215</v>
      </c>
      <c r="H1654" s="76" t="s">
        <v>2202</v>
      </c>
      <c r="I1654" s="76">
        <v>1</v>
      </c>
      <c r="J1654" s="39"/>
      <c r="K1654" s="39" t="s">
        <v>2195</v>
      </c>
      <c r="L1654" s="76">
        <v>47</v>
      </c>
      <c r="M1654" s="416" t="s">
        <v>11778</v>
      </c>
      <c r="N1654" s="504" t="s">
        <v>11878</v>
      </c>
    </row>
    <row r="1655" spans="1:14" hidden="1">
      <c r="A1655" s="416" t="s">
        <v>11777</v>
      </c>
      <c r="B1655" s="76"/>
      <c r="C1655" s="496" t="s">
        <v>11879</v>
      </c>
      <c r="D1655" s="39" t="s">
        <v>11879</v>
      </c>
      <c r="E1655" s="496">
        <f>VLOOKUP(F1655,[13]abbr_btch2lot2!A:B,2,FALSE)</f>
        <v>1342</v>
      </c>
      <c r="F1655" s="76" t="s">
        <v>11880</v>
      </c>
      <c r="G1655" s="39" t="s">
        <v>2215</v>
      </c>
      <c r="H1655" s="76" t="s">
        <v>2202</v>
      </c>
      <c r="I1655" s="76">
        <v>1</v>
      </c>
      <c r="J1655" s="39"/>
      <c r="K1655" s="39" t="s">
        <v>2195</v>
      </c>
      <c r="L1655" s="76">
        <v>48</v>
      </c>
      <c r="M1655" s="416" t="s">
        <v>11778</v>
      </c>
      <c r="N1655" s="504" t="s">
        <v>11881</v>
      </c>
    </row>
    <row r="1656" spans="1:14" hidden="1">
      <c r="A1656" s="416" t="s">
        <v>11777</v>
      </c>
      <c r="B1656" s="76"/>
      <c r="C1656" s="496" t="s">
        <v>11882</v>
      </c>
      <c r="D1656" s="39" t="s">
        <v>11882</v>
      </c>
      <c r="E1656" s="496">
        <f>VLOOKUP(F1656,[13]abbr_btch2lot2!A:B,2,FALSE)</f>
        <v>1343</v>
      </c>
      <c r="F1656" s="76" t="s">
        <v>11883</v>
      </c>
      <c r="G1656" s="39" t="s">
        <v>2215</v>
      </c>
      <c r="H1656" s="76" t="s">
        <v>2202</v>
      </c>
      <c r="I1656" s="76">
        <v>30</v>
      </c>
      <c r="J1656" s="39"/>
      <c r="K1656" s="39" t="s">
        <v>2195</v>
      </c>
      <c r="L1656" s="76">
        <v>49</v>
      </c>
      <c r="M1656" s="416" t="s">
        <v>11778</v>
      </c>
      <c r="N1656" s="504" t="s">
        <v>11884</v>
      </c>
    </row>
    <row r="1657" spans="1:14" hidden="1">
      <c r="A1657" s="416" t="s">
        <v>11777</v>
      </c>
      <c r="B1657" s="76"/>
      <c r="C1657" s="496" t="s">
        <v>11885</v>
      </c>
      <c r="D1657" s="39" t="s">
        <v>11885</v>
      </c>
      <c r="E1657" s="496">
        <f>VLOOKUP(F1657,[13]abbr_btch2lot2!A:B,2,FALSE)</f>
        <v>1344</v>
      </c>
      <c r="F1657" s="76" t="s">
        <v>11886</v>
      </c>
      <c r="G1657" s="39" t="s">
        <v>2215</v>
      </c>
      <c r="H1657" s="76" t="s">
        <v>2202</v>
      </c>
      <c r="I1657" s="76">
        <v>5</v>
      </c>
      <c r="J1657" s="39"/>
      <c r="K1657" s="39" t="s">
        <v>2195</v>
      </c>
      <c r="L1657" s="76">
        <v>50</v>
      </c>
      <c r="M1657" s="416" t="s">
        <v>11778</v>
      </c>
      <c r="N1657" s="504" t="s">
        <v>11887</v>
      </c>
    </row>
    <row r="1658" spans="1:14" hidden="1">
      <c r="A1658" s="416" t="s">
        <v>11777</v>
      </c>
      <c r="B1658" s="76"/>
      <c r="C1658" s="496" t="s">
        <v>11888</v>
      </c>
      <c r="D1658" s="39" t="s">
        <v>11888</v>
      </c>
      <c r="E1658" s="496">
        <f>VLOOKUP(F1658,[13]abbr_btch2lot2!A:B,2,FALSE)</f>
        <v>1345</v>
      </c>
      <c r="F1658" s="76" t="s">
        <v>11889</v>
      </c>
      <c r="G1658" s="39" t="s">
        <v>2215</v>
      </c>
      <c r="H1658" s="76" t="s">
        <v>2202</v>
      </c>
      <c r="I1658" s="76">
        <v>5</v>
      </c>
      <c r="J1658" s="39"/>
      <c r="K1658" s="39" t="s">
        <v>2195</v>
      </c>
      <c r="L1658" s="76">
        <v>51</v>
      </c>
      <c r="M1658" s="416" t="s">
        <v>11778</v>
      </c>
      <c r="N1658" s="504" t="s">
        <v>11890</v>
      </c>
    </row>
    <row r="1659" spans="1:14" hidden="1">
      <c r="A1659" s="416" t="s">
        <v>11777</v>
      </c>
      <c r="B1659" s="76"/>
      <c r="C1659" s="496" t="s">
        <v>1096</v>
      </c>
      <c r="D1659" s="39" t="s">
        <v>1096</v>
      </c>
      <c r="E1659" s="496">
        <f>VLOOKUP(F1659,[13]abbr_btch2lot2!A:B,2,FALSE)</f>
        <v>1346</v>
      </c>
      <c r="F1659" s="76" t="s">
        <v>630</v>
      </c>
      <c r="G1659" s="39" t="s">
        <v>2215</v>
      </c>
      <c r="H1659" s="76" t="s">
        <v>2202</v>
      </c>
      <c r="I1659" s="76">
        <v>1</v>
      </c>
      <c r="J1659" s="39"/>
      <c r="K1659" s="39" t="s">
        <v>2195</v>
      </c>
      <c r="L1659" s="76">
        <v>52</v>
      </c>
      <c r="M1659" s="416" t="s">
        <v>11778</v>
      </c>
      <c r="N1659" s="504" t="s">
        <v>11891</v>
      </c>
    </row>
    <row r="1660" spans="1:14" hidden="1">
      <c r="A1660" s="416" t="s">
        <v>11777</v>
      </c>
      <c r="B1660" s="76"/>
      <c r="C1660" s="496" t="s">
        <v>11892</v>
      </c>
      <c r="D1660" s="39" t="s">
        <v>11892</v>
      </c>
      <c r="E1660" s="496">
        <f>VLOOKUP(F1660,[13]abbr_btch2lot2!A:B,2,FALSE)</f>
        <v>1347</v>
      </c>
      <c r="F1660" s="76" t="s">
        <v>11893</v>
      </c>
      <c r="G1660" s="39" t="s">
        <v>2215</v>
      </c>
      <c r="H1660" s="76" t="s">
        <v>2202</v>
      </c>
      <c r="I1660" s="76">
        <v>4</v>
      </c>
      <c r="J1660" s="39"/>
      <c r="K1660" s="39" t="s">
        <v>2195</v>
      </c>
      <c r="L1660" s="76">
        <v>53</v>
      </c>
      <c r="M1660" s="416" t="s">
        <v>11778</v>
      </c>
      <c r="N1660" s="504" t="s">
        <v>11892</v>
      </c>
    </row>
    <row r="1661" spans="1:14" hidden="1">
      <c r="A1661" s="416" t="s">
        <v>11777</v>
      </c>
      <c r="B1661" s="76"/>
      <c r="C1661" s="496" t="s">
        <v>11894</v>
      </c>
      <c r="D1661" s="39" t="s">
        <v>11894</v>
      </c>
      <c r="E1661" s="496">
        <f>VLOOKUP(F1661,[13]abbr_btch2lot2!A:B,2,FALSE)</f>
        <v>1348</v>
      </c>
      <c r="F1661" s="76" t="s">
        <v>11895</v>
      </c>
      <c r="G1661" s="39" t="s">
        <v>2215</v>
      </c>
      <c r="H1661" s="76" t="s">
        <v>2202</v>
      </c>
      <c r="I1661" s="76">
        <v>1</v>
      </c>
      <c r="J1661" s="39"/>
      <c r="K1661" s="39" t="s">
        <v>2195</v>
      </c>
      <c r="L1661" s="76">
        <v>54</v>
      </c>
      <c r="M1661" s="416" t="s">
        <v>11778</v>
      </c>
      <c r="N1661" s="504" t="s">
        <v>11896</v>
      </c>
    </row>
    <row r="1662" spans="1:14" hidden="1">
      <c r="A1662" s="416" t="s">
        <v>11777</v>
      </c>
      <c r="B1662" s="76"/>
      <c r="C1662" s="496" t="s">
        <v>11897</v>
      </c>
      <c r="D1662" s="39" t="s">
        <v>11897</v>
      </c>
      <c r="E1662" s="496">
        <f>VLOOKUP(F1662,[13]abbr_btch2lot2!A:B,2,FALSE)</f>
        <v>1349</v>
      </c>
      <c r="F1662" s="76" t="s">
        <v>11898</v>
      </c>
      <c r="G1662" s="39" t="s">
        <v>2215</v>
      </c>
      <c r="H1662" s="76" t="s">
        <v>2202</v>
      </c>
      <c r="I1662" s="76">
        <v>2</v>
      </c>
      <c r="J1662" s="39"/>
      <c r="K1662" s="39" t="s">
        <v>2195</v>
      </c>
      <c r="L1662" s="76">
        <v>55</v>
      </c>
      <c r="M1662" s="416" t="s">
        <v>11778</v>
      </c>
      <c r="N1662" s="504" t="s">
        <v>11897</v>
      </c>
    </row>
    <row r="1663" spans="1:14" hidden="1">
      <c r="A1663" s="416" t="s">
        <v>11777</v>
      </c>
      <c r="B1663" s="76"/>
      <c r="C1663" s="496" t="s">
        <v>11899</v>
      </c>
      <c r="D1663" s="39" t="s">
        <v>11899</v>
      </c>
      <c r="E1663" s="496">
        <f>VLOOKUP(F1663,[13]abbr_btch2lot2!A:B,2,FALSE)</f>
        <v>1350</v>
      </c>
      <c r="F1663" s="76" t="s">
        <v>11900</v>
      </c>
      <c r="G1663" s="39" t="s">
        <v>2215</v>
      </c>
      <c r="H1663" s="76" t="s">
        <v>2228</v>
      </c>
      <c r="I1663" s="76">
        <v>5</v>
      </c>
      <c r="J1663" s="39"/>
      <c r="K1663" s="39" t="s">
        <v>2195</v>
      </c>
      <c r="L1663" s="76">
        <v>56</v>
      </c>
      <c r="M1663" s="416" t="s">
        <v>11778</v>
      </c>
      <c r="N1663" s="504" t="s">
        <v>11901</v>
      </c>
    </row>
    <row r="1664" spans="1:14" hidden="1">
      <c r="A1664" s="416" t="s">
        <v>11777</v>
      </c>
      <c r="B1664" s="76"/>
      <c r="C1664" s="496" t="s">
        <v>11902</v>
      </c>
      <c r="D1664" s="39" t="s">
        <v>11902</v>
      </c>
      <c r="E1664" s="496">
        <f>VLOOKUP(F1664,[13]abbr_btch2lot2!A:B,2,FALSE)</f>
        <v>1351</v>
      </c>
      <c r="F1664" s="76" t="s">
        <v>11903</v>
      </c>
      <c r="G1664" s="39" t="s">
        <v>2215</v>
      </c>
      <c r="H1664" s="76" t="s">
        <v>2202</v>
      </c>
      <c r="I1664" s="76">
        <v>4</v>
      </c>
      <c r="J1664" s="39"/>
      <c r="K1664" s="39" t="s">
        <v>2195</v>
      </c>
      <c r="L1664" s="76">
        <v>57</v>
      </c>
      <c r="M1664" s="416" t="s">
        <v>11778</v>
      </c>
      <c r="N1664" s="504" t="s">
        <v>11902</v>
      </c>
    </row>
    <row r="1665" spans="1:14" hidden="1">
      <c r="A1665" s="416" t="s">
        <v>11777</v>
      </c>
      <c r="B1665" s="76"/>
      <c r="C1665" s="496" t="s">
        <v>11904</v>
      </c>
      <c r="D1665" s="39" t="s">
        <v>11904</v>
      </c>
      <c r="E1665" s="496">
        <f>VLOOKUP(F1665,[13]abbr_btch2lot2!A:B,2,FALSE)</f>
        <v>1352</v>
      </c>
      <c r="F1665" s="76" t="s">
        <v>11905</v>
      </c>
      <c r="G1665" s="39" t="s">
        <v>2215</v>
      </c>
      <c r="H1665" s="76" t="s">
        <v>2202</v>
      </c>
      <c r="I1665" s="76">
        <v>4</v>
      </c>
      <c r="J1665" s="39"/>
      <c r="K1665" s="39" t="s">
        <v>2195</v>
      </c>
      <c r="L1665" s="76">
        <v>58</v>
      </c>
      <c r="M1665" s="416" t="s">
        <v>11778</v>
      </c>
      <c r="N1665" s="504" t="s">
        <v>11904</v>
      </c>
    </row>
    <row r="1666" spans="1:14" hidden="1">
      <c r="A1666" s="416" t="s">
        <v>11777</v>
      </c>
      <c r="B1666" s="76"/>
      <c r="C1666" s="496" t="s">
        <v>11906</v>
      </c>
      <c r="D1666" s="39" t="s">
        <v>11906</v>
      </c>
      <c r="E1666" s="496">
        <f>VLOOKUP(F1666,[13]abbr_btch2lot2!A:B,2,FALSE)</f>
        <v>1353</v>
      </c>
      <c r="F1666" s="76" t="s">
        <v>11907</v>
      </c>
      <c r="G1666" s="39" t="s">
        <v>2215</v>
      </c>
      <c r="H1666" s="76" t="s">
        <v>2202</v>
      </c>
      <c r="I1666" s="76">
        <v>2</v>
      </c>
      <c r="J1666" s="39"/>
      <c r="K1666" s="39" t="s">
        <v>2195</v>
      </c>
      <c r="L1666" s="76">
        <v>59</v>
      </c>
      <c r="M1666" s="416" t="s">
        <v>11778</v>
      </c>
      <c r="N1666" s="504" t="s">
        <v>11908</v>
      </c>
    </row>
    <row r="1667" spans="1:14" hidden="1">
      <c r="A1667" s="416" t="s">
        <v>11777</v>
      </c>
      <c r="B1667" s="76"/>
      <c r="C1667" s="496" t="s">
        <v>1702</v>
      </c>
      <c r="D1667" s="39" t="s">
        <v>1702</v>
      </c>
      <c r="E1667" s="496">
        <f>VLOOKUP(F1667,[13]abbr_btch2lot2!A:B,2,FALSE)</f>
        <v>1354</v>
      </c>
      <c r="F1667" s="76" t="s">
        <v>1004</v>
      </c>
      <c r="G1667" s="39" t="s">
        <v>2215</v>
      </c>
      <c r="H1667" s="76" t="s">
        <v>2202</v>
      </c>
      <c r="I1667" s="76">
        <v>1</v>
      </c>
      <c r="J1667" s="39"/>
      <c r="K1667" s="39" t="s">
        <v>2195</v>
      </c>
      <c r="L1667" s="76">
        <v>60</v>
      </c>
      <c r="M1667" s="416" t="s">
        <v>11778</v>
      </c>
      <c r="N1667" s="504" t="s">
        <v>11909</v>
      </c>
    </row>
    <row r="1668" spans="1:14" hidden="1">
      <c r="A1668" s="416" t="s">
        <v>11777</v>
      </c>
      <c r="B1668" s="76"/>
      <c r="C1668" s="496" t="s">
        <v>11910</v>
      </c>
      <c r="D1668" s="39" t="s">
        <v>11910</v>
      </c>
      <c r="E1668" s="496">
        <f>VLOOKUP(F1668,[13]abbr_btch2lot2!A:B,2,FALSE)</f>
        <v>1355</v>
      </c>
      <c r="F1668" s="76" t="s">
        <v>11911</v>
      </c>
      <c r="G1668" s="39" t="s">
        <v>2215</v>
      </c>
      <c r="H1668" s="76" t="s">
        <v>2228</v>
      </c>
      <c r="I1668" s="76">
        <v>5</v>
      </c>
      <c r="J1668" s="39"/>
      <c r="K1668" s="39" t="s">
        <v>2195</v>
      </c>
      <c r="L1668" s="76">
        <v>61</v>
      </c>
      <c r="M1668" s="416" t="s">
        <v>11778</v>
      </c>
      <c r="N1668" s="504" t="s">
        <v>11912</v>
      </c>
    </row>
    <row r="1669" spans="1:14" hidden="1">
      <c r="A1669" s="416" t="s">
        <v>11777</v>
      </c>
      <c r="B1669" s="76"/>
      <c r="C1669" s="496" t="s">
        <v>11913</v>
      </c>
      <c r="D1669" s="39" t="s">
        <v>11913</v>
      </c>
      <c r="E1669" s="496">
        <f>VLOOKUP(F1669,[13]abbr_btch2lot2!A:B,2,FALSE)</f>
        <v>1356</v>
      </c>
      <c r="F1669" s="76" t="s">
        <v>11914</v>
      </c>
      <c r="G1669" s="39" t="s">
        <v>2215</v>
      </c>
      <c r="H1669" s="76" t="s">
        <v>2202</v>
      </c>
      <c r="I1669" s="76">
        <v>2</v>
      </c>
      <c r="J1669" s="39"/>
      <c r="K1669" s="39" t="s">
        <v>2195</v>
      </c>
      <c r="L1669" s="76">
        <v>62</v>
      </c>
      <c r="M1669" s="416" t="s">
        <v>11778</v>
      </c>
      <c r="N1669" s="504" t="s">
        <v>11913</v>
      </c>
    </row>
    <row r="1670" spans="1:14" hidden="1">
      <c r="A1670" s="416" t="s">
        <v>11777</v>
      </c>
      <c r="B1670" s="76"/>
      <c r="C1670" s="496" t="s">
        <v>11915</v>
      </c>
      <c r="D1670" s="39" t="s">
        <v>11915</v>
      </c>
      <c r="E1670" s="496">
        <f>VLOOKUP(F1670,[13]abbr_btch2lot2!A:B,2,FALSE)</f>
        <v>1357</v>
      </c>
      <c r="F1670" s="76" t="s">
        <v>11916</v>
      </c>
      <c r="G1670" s="39" t="s">
        <v>2215</v>
      </c>
      <c r="H1670" s="76" t="s">
        <v>2228</v>
      </c>
      <c r="I1670" s="76">
        <v>5</v>
      </c>
      <c r="J1670" s="39"/>
      <c r="K1670" s="39" t="s">
        <v>2195</v>
      </c>
      <c r="L1670" s="76">
        <v>63</v>
      </c>
      <c r="M1670" s="416" t="s">
        <v>11778</v>
      </c>
      <c r="N1670" s="504" t="s">
        <v>11917</v>
      </c>
    </row>
    <row r="1671" spans="1:14" hidden="1">
      <c r="A1671" s="416" t="s">
        <v>11777</v>
      </c>
      <c r="B1671" s="76"/>
      <c r="C1671" s="496" t="s">
        <v>11918</v>
      </c>
      <c r="D1671" s="39" t="s">
        <v>11918</v>
      </c>
      <c r="E1671" s="496">
        <f>VLOOKUP(F1671,[13]abbr_btch2lot2!A:B,2,FALSE)</f>
        <v>1358</v>
      </c>
      <c r="F1671" s="39" t="s">
        <v>11919</v>
      </c>
      <c r="G1671" s="39" t="s">
        <v>2215</v>
      </c>
      <c r="H1671" s="76" t="s">
        <v>2202</v>
      </c>
      <c r="I1671" s="76">
        <v>2</v>
      </c>
      <c r="J1671" s="39"/>
      <c r="K1671" s="39" t="s">
        <v>2195</v>
      </c>
      <c r="L1671" s="76">
        <v>64</v>
      </c>
      <c r="M1671" s="416" t="s">
        <v>11778</v>
      </c>
      <c r="N1671" s="504" t="s">
        <v>11920</v>
      </c>
    </row>
    <row r="1672" spans="1:14" hidden="1">
      <c r="A1672" s="416" t="s">
        <v>11777</v>
      </c>
      <c r="B1672" s="76"/>
      <c r="C1672" s="496" t="s">
        <v>11921</v>
      </c>
      <c r="D1672" s="39" t="s">
        <v>11921</v>
      </c>
      <c r="E1672" s="496">
        <f>VLOOKUP(F1672,[13]abbr_btch2lot2!A:B,2,FALSE)</f>
        <v>1359</v>
      </c>
      <c r="F1672" s="39" t="s">
        <v>11922</v>
      </c>
      <c r="G1672" s="39" t="s">
        <v>2215</v>
      </c>
      <c r="H1672" s="76" t="s">
        <v>2202</v>
      </c>
      <c r="I1672" s="76">
        <v>4</v>
      </c>
      <c r="J1672" s="39"/>
      <c r="K1672" s="39" t="s">
        <v>2195</v>
      </c>
      <c r="L1672" s="76">
        <v>65</v>
      </c>
      <c r="M1672" s="416" t="s">
        <v>11778</v>
      </c>
      <c r="N1672" s="504" t="s">
        <v>11921</v>
      </c>
    </row>
    <row r="1673" spans="1:14" hidden="1">
      <c r="A1673" s="416" t="s">
        <v>11777</v>
      </c>
      <c r="B1673" s="76"/>
      <c r="C1673" s="496" t="s">
        <v>11923</v>
      </c>
      <c r="D1673" s="39" t="s">
        <v>11923</v>
      </c>
      <c r="E1673" s="496">
        <f>VLOOKUP(F1673,[13]abbr_btch2lot2!A:B,2,FALSE)</f>
        <v>1360</v>
      </c>
      <c r="F1673" s="39" t="s">
        <v>11924</v>
      </c>
      <c r="G1673" s="39" t="s">
        <v>2215</v>
      </c>
      <c r="H1673" s="76" t="s">
        <v>2202</v>
      </c>
      <c r="I1673" s="76">
        <v>1</v>
      </c>
      <c r="J1673" s="39"/>
      <c r="K1673" s="39" t="s">
        <v>2195</v>
      </c>
      <c r="L1673" s="76">
        <v>66</v>
      </c>
      <c r="M1673" s="416" t="s">
        <v>11778</v>
      </c>
      <c r="N1673" s="504" t="s">
        <v>11925</v>
      </c>
    </row>
    <row r="1674" spans="1:14" hidden="1">
      <c r="A1674" s="416" t="s">
        <v>11777</v>
      </c>
      <c r="B1674" s="76"/>
      <c r="C1674" s="496" t="s">
        <v>11926</v>
      </c>
      <c r="D1674" s="39" t="s">
        <v>11926</v>
      </c>
      <c r="E1674" s="496">
        <f>VLOOKUP(F1674,[13]abbr_btch2lot2!A:B,2,FALSE)</f>
        <v>1361</v>
      </c>
      <c r="F1674" s="39" t="s">
        <v>11927</v>
      </c>
      <c r="G1674" s="39" t="s">
        <v>2215</v>
      </c>
      <c r="H1674" s="76" t="s">
        <v>2202</v>
      </c>
      <c r="I1674" s="76">
        <v>1</v>
      </c>
      <c r="J1674" s="39"/>
      <c r="K1674" s="39" t="s">
        <v>2195</v>
      </c>
      <c r="L1674" s="76">
        <v>67</v>
      </c>
      <c r="M1674" s="416" t="s">
        <v>11778</v>
      </c>
      <c r="N1674" s="504" t="s">
        <v>11928</v>
      </c>
    </row>
    <row r="1675" spans="1:14" hidden="1">
      <c r="A1675" s="416" t="s">
        <v>11777</v>
      </c>
      <c r="B1675" s="76"/>
      <c r="C1675" s="496" t="s">
        <v>11929</v>
      </c>
      <c r="D1675" s="39" t="s">
        <v>11929</v>
      </c>
      <c r="E1675" s="496">
        <f>VLOOKUP(F1675,[13]abbr_btch2lot2!A:B,2,FALSE)</f>
        <v>1362</v>
      </c>
      <c r="F1675" s="39" t="s">
        <v>11930</v>
      </c>
      <c r="G1675" s="39" t="s">
        <v>2215</v>
      </c>
      <c r="H1675" s="76" t="s">
        <v>2202</v>
      </c>
      <c r="I1675" s="76">
        <v>1</v>
      </c>
      <c r="J1675" s="39"/>
      <c r="K1675" s="39" t="s">
        <v>2195</v>
      </c>
      <c r="L1675" s="76">
        <v>68</v>
      </c>
      <c r="M1675" s="416" t="s">
        <v>11778</v>
      </c>
      <c r="N1675" s="504" t="s">
        <v>11931</v>
      </c>
    </row>
    <row r="1676" spans="1:14" hidden="1">
      <c r="A1676" s="416" t="s">
        <v>11777</v>
      </c>
      <c r="B1676" s="76"/>
      <c r="C1676" s="496" t="s">
        <v>11932</v>
      </c>
      <c r="D1676" s="39" t="s">
        <v>11932</v>
      </c>
      <c r="E1676" s="496">
        <f>VLOOKUP(F1676,[13]abbr_btch2lot2!A:B,2,FALSE)</f>
        <v>1363</v>
      </c>
      <c r="F1676" s="39" t="s">
        <v>11933</v>
      </c>
      <c r="G1676" s="39" t="s">
        <v>2215</v>
      </c>
      <c r="H1676" s="76" t="s">
        <v>2231</v>
      </c>
      <c r="I1676" s="76" t="s">
        <v>2599</v>
      </c>
      <c r="J1676" s="39"/>
      <c r="K1676" s="39" t="s">
        <v>2195</v>
      </c>
      <c r="L1676" s="76">
        <v>69</v>
      </c>
      <c r="M1676" s="416" t="s">
        <v>11778</v>
      </c>
      <c r="N1676" s="504" t="s">
        <v>11932</v>
      </c>
    </row>
    <row r="1677" spans="1:14" hidden="1">
      <c r="A1677" s="416" t="s">
        <v>11777</v>
      </c>
      <c r="B1677" s="76"/>
      <c r="C1677" s="496" t="s">
        <v>11934</v>
      </c>
      <c r="D1677" s="39" t="s">
        <v>11934</v>
      </c>
      <c r="E1677" s="496">
        <f>VLOOKUP(F1677,[13]abbr_btch2lot2!A:B,2,FALSE)</f>
        <v>1364</v>
      </c>
      <c r="F1677" s="39" t="s">
        <v>11935</v>
      </c>
      <c r="G1677" s="39" t="s">
        <v>2215</v>
      </c>
      <c r="H1677" s="76" t="s">
        <v>2231</v>
      </c>
      <c r="I1677" s="76" t="s">
        <v>2599</v>
      </c>
      <c r="J1677" s="39"/>
      <c r="K1677" s="39" t="s">
        <v>2195</v>
      </c>
      <c r="L1677" s="76">
        <v>70</v>
      </c>
      <c r="M1677" s="416" t="s">
        <v>11778</v>
      </c>
      <c r="N1677" s="504" t="s">
        <v>11936</v>
      </c>
    </row>
    <row r="1678" spans="1:14" hidden="1">
      <c r="A1678" s="416" t="s">
        <v>11777</v>
      </c>
      <c r="B1678" s="39"/>
      <c r="C1678" s="496" t="s">
        <v>11937</v>
      </c>
      <c r="D1678" s="39" t="s">
        <v>11937</v>
      </c>
      <c r="E1678" s="496">
        <f>VLOOKUP(F1678,[13]abbr_btch2lot2!A:B,2,FALSE)</f>
        <v>1365</v>
      </c>
      <c r="F1678" s="39" t="s">
        <v>11938</v>
      </c>
      <c r="G1678" s="39" t="s">
        <v>2215</v>
      </c>
      <c r="H1678" s="76" t="s">
        <v>2194</v>
      </c>
      <c r="I1678" s="76">
        <v>10</v>
      </c>
      <c r="J1678" s="39"/>
      <c r="K1678" s="39" t="s">
        <v>2195</v>
      </c>
      <c r="L1678" s="76">
        <v>71</v>
      </c>
      <c r="M1678" s="416" t="s">
        <v>11778</v>
      </c>
      <c r="N1678" s="496" t="s">
        <v>11939</v>
      </c>
    </row>
    <row r="1679" spans="1:14" hidden="1">
      <c r="A1679" s="416" t="s">
        <v>11777</v>
      </c>
      <c r="B1679" s="39"/>
      <c r="C1679" s="496" t="s">
        <v>11940</v>
      </c>
      <c r="D1679" s="39" t="s">
        <v>11940</v>
      </c>
      <c r="E1679" s="496">
        <f>VLOOKUP(F1679,[13]abbr_btch2lot2!A:B,2,FALSE)</f>
        <v>1366</v>
      </c>
      <c r="F1679" s="39" t="s">
        <v>11941</v>
      </c>
      <c r="G1679" s="39" t="s">
        <v>2215</v>
      </c>
      <c r="H1679" s="76" t="s">
        <v>2194</v>
      </c>
      <c r="I1679" s="76">
        <v>10</v>
      </c>
      <c r="J1679" s="39"/>
      <c r="K1679" s="39" t="s">
        <v>2195</v>
      </c>
      <c r="L1679" s="76">
        <v>72</v>
      </c>
      <c r="M1679" s="416" t="s">
        <v>11778</v>
      </c>
      <c r="N1679" s="496" t="s">
        <v>11942</v>
      </c>
    </row>
    <row r="1680" spans="1:14" hidden="1">
      <c r="A1680" s="416" t="s">
        <v>11777</v>
      </c>
      <c r="B1680" s="39"/>
      <c r="C1680" s="496" t="s">
        <v>4942</v>
      </c>
      <c r="D1680" s="39" t="s">
        <v>4942</v>
      </c>
      <c r="E1680" s="496">
        <f>VLOOKUP(F1680,[13]abbr_btch2lot2!A:B,2,FALSE)</f>
        <v>1367</v>
      </c>
      <c r="F1680" s="39" t="s">
        <v>4943</v>
      </c>
      <c r="G1680" s="39" t="s">
        <v>2215</v>
      </c>
      <c r="H1680" s="76" t="s">
        <v>2231</v>
      </c>
      <c r="I1680" s="76" t="s">
        <v>2599</v>
      </c>
      <c r="J1680" s="39"/>
      <c r="K1680" s="39" t="s">
        <v>2195</v>
      </c>
      <c r="L1680" s="76">
        <v>73</v>
      </c>
      <c r="M1680" s="416" t="s">
        <v>11778</v>
      </c>
      <c r="N1680" s="496" t="s">
        <v>4942</v>
      </c>
    </row>
    <row r="1681" spans="1:14" hidden="1">
      <c r="A1681" s="416" t="s">
        <v>11777</v>
      </c>
      <c r="B1681" s="39"/>
      <c r="C1681" s="496" t="s">
        <v>11943</v>
      </c>
      <c r="D1681" s="39" t="s">
        <v>11943</v>
      </c>
      <c r="E1681" s="496">
        <f>VLOOKUP(F1681,[13]abbr_btch2lot2!A:B,2,FALSE)</f>
        <v>1368</v>
      </c>
      <c r="F1681" s="39" t="s">
        <v>11944</v>
      </c>
      <c r="G1681" s="39" t="s">
        <v>2215</v>
      </c>
      <c r="H1681" s="76" t="s">
        <v>2202</v>
      </c>
      <c r="I1681" s="76">
        <v>1</v>
      </c>
      <c r="J1681" s="39"/>
      <c r="K1681" s="39" t="s">
        <v>2195</v>
      </c>
      <c r="L1681" s="76">
        <v>74</v>
      </c>
      <c r="M1681" s="416" t="s">
        <v>11778</v>
      </c>
      <c r="N1681" s="496" t="s">
        <v>11945</v>
      </c>
    </row>
    <row r="1682" spans="1:14" hidden="1">
      <c r="A1682" s="416" t="s">
        <v>11777</v>
      </c>
      <c r="B1682" s="39"/>
      <c r="C1682" s="496" t="s">
        <v>11946</v>
      </c>
      <c r="D1682" s="39" t="s">
        <v>11946</v>
      </c>
      <c r="E1682" s="496">
        <f>VLOOKUP(F1682,[13]abbr_btch2lot2!A:B,2,FALSE)</f>
        <v>1369</v>
      </c>
      <c r="F1682" s="39" t="s">
        <v>11947</v>
      </c>
      <c r="G1682" s="39" t="s">
        <v>2215</v>
      </c>
      <c r="H1682" s="76" t="s">
        <v>2202</v>
      </c>
      <c r="I1682" s="76">
        <v>30</v>
      </c>
      <c r="J1682" s="39"/>
      <c r="K1682" s="39" t="s">
        <v>2195</v>
      </c>
      <c r="L1682" s="76">
        <v>75</v>
      </c>
      <c r="M1682" s="416" t="s">
        <v>11778</v>
      </c>
      <c r="N1682" s="496" t="s">
        <v>11948</v>
      </c>
    </row>
    <row r="1683" spans="1:14" hidden="1">
      <c r="A1683" s="416" t="s">
        <v>11777</v>
      </c>
      <c r="B1683" s="39"/>
      <c r="C1683" s="496" t="s">
        <v>11949</v>
      </c>
      <c r="D1683" s="39" t="s">
        <v>11949</v>
      </c>
      <c r="E1683" s="496">
        <f>VLOOKUP(F1683,[13]abbr_btch2lot2!A:B,2,FALSE)</f>
        <v>1370</v>
      </c>
      <c r="F1683" s="39" t="s">
        <v>11950</v>
      </c>
      <c r="G1683" s="39" t="s">
        <v>2215</v>
      </c>
      <c r="H1683" s="76" t="s">
        <v>2202</v>
      </c>
      <c r="I1683" s="76">
        <v>30</v>
      </c>
      <c r="J1683" s="39"/>
      <c r="K1683" s="39" t="s">
        <v>2195</v>
      </c>
      <c r="L1683" s="76">
        <v>76</v>
      </c>
      <c r="M1683" s="416" t="s">
        <v>11778</v>
      </c>
      <c r="N1683" s="496" t="s">
        <v>11951</v>
      </c>
    </row>
    <row r="1684" spans="1:14" hidden="1">
      <c r="A1684" s="416" t="s">
        <v>11777</v>
      </c>
      <c r="B1684" s="39"/>
      <c r="C1684" s="496" t="s">
        <v>11952</v>
      </c>
      <c r="D1684" s="39" t="s">
        <v>11952</v>
      </c>
      <c r="E1684" s="496">
        <f>VLOOKUP(F1684,[13]abbr_btch2lot2!A:B,2,FALSE)</f>
        <v>1371</v>
      </c>
      <c r="F1684" s="39" t="s">
        <v>11953</v>
      </c>
      <c r="G1684" s="39" t="s">
        <v>2215</v>
      </c>
      <c r="H1684" s="76" t="s">
        <v>2202</v>
      </c>
      <c r="I1684" s="76">
        <v>30</v>
      </c>
      <c r="J1684" s="39"/>
      <c r="K1684" s="39" t="s">
        <v>2195</v>
      </c>
      <c r="L1684" s="76">
        <v>77</v>
      </c>
      <c r="M1684" s="416" t="s">
        <v>11778</v>
      </c>
      <c r="N1684" s="496" t="s">
        <v>11954</v>
      </c>
    </row>
    <row r="1685" spans="1:14" hidden="1">
      <c r="A1685" s="416" t="s">
        <v>11777</v>
      </c>
      <c r="B1685" s="39"/>
      <c r="C1685" s="496" t="s">
        <v>11955</v>
      </c>
      <c r="D1685" s="39" t="s">
        <v>11955</v>
      </c>
      <c r="E1685" s="496">
        <f>VLOOKUP(F1685,[13]abbr_btch2lot2!A:B,2,FALSE)</f>
        <v>1372</v>
      </c>
      <c r="F1685" s="39" t="s">
        <v>11956</v>
      </c>
      <c r="G1685" s="39" t="s">
        <v>2215</v>
      </c>
      <c r="H1685" s="76" t="s">
        <v>2202</v>
      </c>
      <c r="I1685" s="76">
        <v>30</v>
      </c>
      <c r="J1685" s="39"/>
      <c r="K1685" s="39" t="s">
        <v>2195</v>
      </c>
      <c r="L1685" s="76">
        <v>78</v>
      </c>
      <c r="M1685" s="416" t="s">
        <v>11778</v>
      </c>
      <c r="N1685" s="496" t="s">
        <v>11957</v>
      </c>
    </row>
    <row r="1686" spans="1:14" hidden="1">
      <c r="A1686" s="416" t="s">
        <v>11777</v>
      </c>
      <c r="B1686" s="39"/>
      <c r="C1686" s="496" t="s">
        <v>11958</v>
      </c>
      <c r="D1686" s="39" t="s">
        <v>11958</v>
      </c>
      <c r="E1686" s="496">
        <f>VLOOKUP(F1686,[13]abbr_btch2lot2!A:B,2,FALSE)</f>
        <v>1373</v>
      </c>
      <c r="F1686" s="39" t="s">
        <v>11959</v>
      </c>
      <c r="G1686" s="39" t="s">
        <v>2215</v>
      </c>
      <c r="H1686" s="76" t="s">
        <v>2202</v>
      </c>
      <c r="I1686" s="76">
        <v>30</v>
      </c>
      <c r="J1686" s="39"/>
      <c r="K1686" s="39" t="s">
        <v>2195</v>
      </c>
      <c r="L1686" s="76">
        <v>79</v>
      </c>
      <c r="M1686" s="416" t="s">
        <v>11778</v>
      </c>
      <c r="N1686" s="496" t="s">
        <v>11960</v>
      </c>
    </row>
    <row r="1687" spans="1:14" hidden="1">
      <c r="A1687" s="416" t="s">
        <v>11777</v>
      </c>
      <c r="B1687" s="39"/>
      <c r="C1687" s="496" t="s">
        <v>11961</v>
      </c>
      <c r="D1687" s="39" t="s">
        <v>11961</v>
      </c>
      <c r="E1687" s="496">
        <f>VLOOKUP(F1687,[13]abbr_btch2lot2!A:B,2,FALSE)</f>
        <v>1374</v>
      </c>
      <c r="F1687" s="39" t="s">
        <v>11962</v>
      </c>
      <c r="G1687" s="39" t="s">
        <v>2215</v>
      </c>
      <c r="H1687" s="76" t="s">
        <v>2202</v>
      </c>
      <c r="I1687" s="76">
        <v>30</v>
      </c>
      <c r="J1687" s="39"/>
      <c r="K1687" s="39" t="s">
        <v>2195</v>
      </c>
      <c r="L1687" s="76">
        <v>80</v>
      </c>
      <c r="M1687" s="416" t="s">
        <v>11778</v>
      </c>
      <c r="N1687" s="496" t="s">
        <v>11963</v>
      </c>
    </row>
    <row r="1688" spans="1:14" hidden="1">
      <c r="A1688" s="416" t="s">
        <v>11777</v>
      </c>
      <c r="B1688" s="39"/>
      <c r="C1688" s="496" t="s">
        <v>11964</v>
      </c>
      <c r="D1688" s="39" t="s">
        <v>11964</v>
      </c>
      <c r="E1688" s="496">
        <f>VLOOKUP(F1688,[13]abbr_btch2lot2!A:B,2,FALSE)</f>
        <v>1375</v>
      </c>
      <c r="F1688" s="39" t="s">
        <v>11965</v>
      </c>
      <c r="G1688" s="39" t="s">
        <v>2215</v>
      </c>
      <c r="H1688" s="76" t="s">
        <v>2202</v>
      </c>
      <c r="I1688" s="76">
        <v>30</v>
      </c>
      <c r="J1688" s="39"/>
      <c r="K1688" s="39" t="s">
        <v>2195</v>
      </c>
      <c r="L1688" s="76">
        <v>81</v>
      </c>
      <c r="M1688" s="416" t="s">
        <v>11778</v>
      </c>
      <c r="N1688" s="496" t="s">
        <v>11966</v>
      </c>
    </row>
    <row r="1689" spans="1:14" hidden="1">
      <c r="A1689" s="416" t="s">
        <v>11777</v>
      </c>
      <c r="B1689" s="39"/>
      <c r="C1689" s="496" t="s">
        <v>11967</v>
      </c>
      <c r="D1689" s="39" t="s">
        <v>11967</v>
      </c>
      <c r="E1689" s="496">
        <f>VLOOKUP(F1689,[13]abbr_btch2lot2!A:B,2,FALSE)</f>
        <v>1376</v>
      </c>
      <c r="F1689" s="39" t="s">
        <v>11968</v>
      </c>
      <c r="G1689" s="39" t="s">
        <v>2215</v>
      </c>
      <c r="H1689" s="76" t="s">
        <v>2202</v>
      </c>
      <c r="I1689" s="76">
        <v>30</v>
      </c>
      <c r="J1689" s="39"/>
      <c r="K1689" s="39" t="s">
        <v>2195</v>
      </c>
      <c r="L1689" s="76">
        <v>82</v>
      </c>
      <c r="M1689" s="416" t="s">
        <v>11778</v>
      </c>
      <c r="N1689" s="496" t="s">
        <v>11969</v>
      </c>
    </row>
    <row r="1690" spans="1:14" hidden="1">
      <c r="A1690" s="416" t="s">
        <v>11777</v>
      </c>
      <c r="B1690" s="39"/>
      <c r="C1690" s="496" t="s">
        <v>11970</v>
      </c>
      <c r="D1690" s="39" t="s">
        <v>11970</v>
      </c>
      <c r="E1690" s="496">
        <f>VLOOKUP(F1690,[13]abbr_btch2lot2!A:B,2,FALSE)</f>
        <v>1377</v>
      </c>
      <c r="F1690" s="39" t="s">
        <v>11971</v>
      </c>
      <c r="G1690" s="39" t="s">
        <v>2215</v>
      </c>
      <c r="H1690" s="76" t="s">
        <v>2202</v>
      </c>
      <c r="I1690" s="76">
        <v>30</v>
      </c>
      <c r="J1690" s="39"/>
      <c r="K1690" s="39" t="s">
        <v>2195</v>
      </c>
      <c r="L1690" s="76">
        <v>83</v>
      </c>
      <c r="M1690" s="416" t="s">
        <v>11778</v>
      </c>
      <c r="N1690" s="496" t="s">
        <v>11972</v>
      </c>
    </row>
    <row r="1691" spans="1:14" hidden="1">
      <c r="A1691" s="416" t="s">
        <v>11777</v>
      </c>
      <c r="B1691" s="39"/>
      <c r="C1691" s="496" t="s">
        <v>11973</v>
      </c>
      <c r="D1691" s="39" t="s">
        <v>11973</v>
      </c>
      <c r="E1691" s="496">
        <f>VLOOKUP(F1691,[13]abbr_btch2lot2!A:B,2,FALSE)</f>
        <v>1378</v>
      </c>
      <c r="F1691" s="39" t="s">
        <v>11974</v>
      </c>
      <c r="G1691" s="39" t="s">
        <v>2215</v>
      </c>
      <c r="H1691" s="76" t="s">
        <v>2194</v>
      </c>
      <c r="I1691" s="76">
        <v>10</v>
      </c>
      <c r="J1691" s="39"/>
      <c r="K1691" s="39" t="s">
        <v>2195</v>
      </c>
      <c r="L1691" s="76">
        <v>84</v>
      </c>
      <c r="M1691" s="416" t="s">
        <v>11778</v>
      </c>
      <c r="N1691" s="496" t="s">
        <v>11975</v>
      </c>
    </row>
    <row r="1692" spans="1:14" hidden="1">
      <c r="A1692" s="416" t="s">
        <v>11777</v>
      </c>
      <c r="B1692" s="39"/>
      <c r="C1692" s="496" t="s">
        <v>11976</v>
      </c>
      <c r="D1692" s="39" t="s">
        <v>11976</v>
      </c>
      <c r="E1692" s="496">
        <f>VLOOKUP(F1692,[13]abbr_btch2lot2!A:B,2,FALSE)</f>
        <v>1379</v>
      </c>
      <c r="F1692" s="39" t="s">
        <v>11977</v>
      </c>
      <c r="G1692" s="39" t="s">
        <v>2215</v>
      </c>
      <c r="H1692" s="76" t="s">
        <v>2202</v>
      </c>
      <c r="I1692" s="76">
        <v>23</v>
      </c>
      <c r="J1692" s="39"/>
      <c r="K1692" s="39" t="s">
        <v>2195</v>
      </c>
      <c r="L1692" s="76">
        <v>85</v>
      </c>
      <c r="M1692" s="416" t="s">
        <v>11778</v>
      </c>
      <c r="N1692" s="496" t="s">
        <v>11978</v>
      </c>
    </row>
    <row r="1693" spans="1:14" hidden="1">
      <c r="A1693" s="416" t="s">
        <v>11777</v>
      </c>
      <c r="B1693" s="39"/>
      <c r="C1693" s="496" t="s">
        <v>11979</v>
      </c>
      <c r="D1693" s="39" t="s">
        <v>11979</v>
      </c>
      <c r="E1693" s="496">
        <f>VLOOKUP(F1693,[13]abbr_btch2lot2!A:B,2,FALSE)</f>
        <v>1380</v>
      </c>
      <c r="F1693" s="39" t="s">
        <v>11980</v>
      </c>
      <c r="G1693" s="39" t="s">
        <v>2215</v>
      </c>
      <c r="H1693" s="76" t="s">
        <v>2202</v>
      </c>
      <c r="I1693" s="76">
        <v>28</v>
      </c>
      <c r="J1693" s="39"/>
      <c r="K1693" s="39" t="s">
        <v>2195</v>
      </c>
      <c r="L1693" s="76">
        <v>86</v>
      </c>
      <c r="M1693" s="416" t="s">
        <v>11778</v>
      </c>
      <c r="N1693" s="496" t="s">
        <v>11981</v>
      </c>
    </row>
    <row r="1694" spans="1:14" hidden="1">
      <c r="A1694" s="416" t="s">
        <v>11777</v>
      </c>
      <c r="B1694" s="39"/>
      <c r="C1694" s="496" t="s">
        <v>11982</v>
      </c>
      <c r="D1694" s="39" t="s">
        <v>11982</v>
      </c>
      <c r="E1694" s="496">
        <f>VLOOKUP(F1694,[13]abbr_btch2lot2!A:B,2,FALSE)</f>
        <v>1381</v>
      </c>
      <c r="F1694" s="39" t="s">
        <v>11983</v>
      </c>
      <c r="G1694" s="39" t="s">
        <v>2215</v>
      </c>
      <c r="H1694" s="76" t="s">
        <v>2202</v>
      </c>
      <c r="I1694" s="76">
        <v>2</v>
      </c>
      <c r="J1694" s="39"/>
      <c r="K1694" s="39" t="s">
        <v>2195</v>
      </c>
      <c r="L1694" s="76">
        <v>87</v>
      </c>
      <c r="M1694" s="416" t="s">
        <v>11778</v>
      </c>
      <c r="N1694" s="496" t="s">
        <v>11984</v>
      </c>
    </row>
    <row r="1695" spans="1:14" hidden="1">
      <c r="A1695" s="416" t="s">
        <v>11777</v>
      </c>
      <c r="B1695" s="39"/>
      <c r="C1695" s="496" t="s">
        <v>11985</v>
      </c>
      <c r="D1695" s="39" t="s">
        <v>11985</v>
      </c>
      <c r="E1695" s="496">
        <f>VLOOKUP(F1695,[13]abbr_btch2lot2!A:B,2,FALSE)</f>
        <v>1382</v>
      </c>
      <c r="F1695" s="39" t="s">
        <v>11986</v>
      </c>
      <c r="G1695" s="39" t="s">
        <v>2215</v>
      </c>
      <c r="H1695" s="76" t="s">
        <v>2202</v>
      </c>
      <c r="I1695" s="76">
        <v>55</v>
      </c>
      <c r="J1695" s="39"/>
      <c r="K1695" s="39" t="s">
        <v>2195</v>
      </c>
      <c r="L1695" s="76">
        <v>88</v>
      </c>
      <c r="M1695" s="416" t="s">
        <v>11778</v>
      </c>
      <c r="N1695" s="496" t="s">
        <v>11987</v>
      </c>
    </row>
    <row r="1696" spans="1:14" hidden="1">
      <c r="A1696" s="416" t="s">
        <v>11777</v>
      </c>
      <c r="B1696" s="39"/>
      <c r="C1696" s="496" t="s">
        <v>11988</v>
      </c>
      <c r="D1696" s="39" t="s">
        <v>11988</v>
      </c>
      <c r="E1696" s="496">
        <f>VLOOKUP(F1696,[13]abbr_btch2lot2!A:B,2,FALSE)</f>
        <v>1383</v>
      </c>
      <c r="F1696" s="39" t="s">
        <v>11989</v>
      </c>
      <c r="G1696" s="39" t="s">
        <v>2215</v>
      </c>
      <c r="H1696" s="76" t="s">
        <v>2202</v>
      </c>
      <c r="I1696" s="76">
        <v>55</v>
      </c>
      <c r="J1696" s="39"/>
      <c r="K1696" s="39" t="s">
        <v>2195</v>
      </c>
      <c r="L1696" s="76">
        <v>89</v>
      </c>
      <c r="M1696" s="416" t="s">
        <v>11778</v>
      </c>
      <c r="N1696" s="496" t="s">
        <v>11990</v>
      </c>
    </row>
    <row r="1697" spans="1:14" hidden="1">
      <c r="A1697" s="416" t="s">
        <v>11777</v>
      </c>
      <c r="B1697" s="39"/>
      <c r="C1697" s="496" t="s">
        <v>5829</v>
      </c>
      <c r="D1697" s="39" t="s">
        <v>5829</v>
      </c>
      <c r="E1697" s="496">
        <f>VLOOKUP(F1697,[13]abbr_btch2lot2!A:B,2,FALSE)</f>
        <v>1384</v>
      </c>
      <c r="F1697" s="39" t="s">
        <v>5830</v>
      </c>
      <c r="G1697" s="39" t="s">
        <v>2215</v>
      </c>
      <c r="H1697" s="76" t="s">
        <v>2202</v>
      </c>
      <c r="I1697" s="76">
        <v>30</v>
      </c>
      <c r="J1697" s="39"/>
      <c r="K1697" s="39" t="s">
        <v>2195</v>
      </c>
      <c r="L1697" s="76">
        <v>90</v>
      </c>
      <c r="M1697" s="416" t="s">
        <v>11778</v>
      </c>
      <c r="N1697" s="496" t="s">
        <v>11991</v>
      </c>
    </row>
    <row r="1698" spans="1:14" hidden="1">
      <c r="A1698" s="416" t="s">
        <v>11777</v>
      </c>
      <c r="B1698" s="39"/>
      <c r="C1698" s="496" t="s">
        <v>11992</v>
      </c>
      <c r="D1698" s="39" t="s">
        <v>11992</v>
      </c>
      <c r="E1698" s="496">
        <f>VLOOKUP(F1698,[13]abbr_btch2lot2!A:B,2,FALSE)</f>
        <v>1385</v>
      </c>
      <c r="F1698" s="39" t="s">
        <v>11993</v>
      </c>
      <c r="G1698" s="39" t="s">
        <v>2215</v>
      </c>
      <c r="H1698" s="76" t="s">
        <v>2202</v>
      </c>
      <c r="I1698" s="76">
        <v>60</v>
      </c>
      <c r="J1698" s="39"/>
      <c r="K1698" s="39" t="s">
        <v>2195</v>
      </c>
      <c r="L1698" s="76">
        <v>91</v>
      </c>
      <c r="M1698" s="416" t="s">
        <v>11778</v>
      </c>
      <c r="N1698" s="496" t="s">
        <v>11994</v>
      </c>
    </row>
    <row r="1699" spans="1:14" hidden="1">
      <c r="A1699" s="416" t="s">
        <v>11777</v>
      </c>
      <c r="B1699" s="39"/>
      <c r="C1699" s="496" t="s">
        <v>11995</v>
      </c>
      <c r="D1699" s="39" t="s">
        <v>11995</v>
      </c>
      <c r="E1699" s="496">
        <f>VLOOKUP(F1699,[13]abbr_btch2lot2!A:B,2,FALSE)</f>
        <v>1386</v>
      </c>
      <c r="F1699" s="39" t="s">
        <v>11996</v>
      </c>
      <c r="G1699" s="39" t="s">
        <v>2215</v>
      </c>
      <c r="H1699" s="76" t="s">
        <v>2202</v>
      </c>
      <c r="I1699" s="76">
        <v>50</v>
      </c>
      <c r="J1699" s="39"/>
      <c r="K1699" s="39" t="s">
        <v>2195</v>
      </c>
      <c r="L1699" s="76">
        <v>92</v>
      </c>
      <c r="M1699" s="416" t="s">
        <v>11778</v>
      </c>
      <c r="N1699" s="496" t="s">
        <v>11997</v>
      </c>
    </row>
    <row r="1700" spans="1:14" hidden="1">
      <c r="A1700" s="416" t="s">
        <v>11777</v>
      </c>
      <c r="B1700" s="39"/>
      <c r="C1700" s="496" t="s">
        <v>11998</v>
      </c>
      <c r="D1700" s="39" t="s">
        <v>11998</v>
      </c>
      <c r="E1700" s="496">
        <f>VLOOKUP(F1700,[13]abbr_btch2lot2!A:B,2,FALSE)</f>
        <v>1387</v>
      </c>
      <c r="F1700" s="39" t="s">
        <v>11999</v>
      </c>
      <c r="G1700" s="39" t="s">
        <v>2215</v>
      </c>
      <c r="H1700" s="76" t="s">
        <v>2202</v>
      </c>
      <c r="I1700" s="76">
        <v>10</v>
      </c>
      <c r="J1700" s="39"/>
      <c r="K1700" s="39" t="s">
        <v>2195</v>
      </c>
      <c r="L1700" s="76">
        <v>93</v>
      </c>
      <c r="M1700" s="416" t="s">
        <v>11778</v>
      </c>
      <c r="N1700" s="496" t="s">
        <v>12000</v>
      </c>
    </row>
    <row r="1701" spans="1:14" hidden="1">
      <c r="A1701" s="416" t="s">
        <v>11777</v>
      </c>
      <c r="B1701" s="39"/>
      <c r="C1701" s="496" t="s">
        <v>12001</v>
      </c>
      <c r="D1701" s="39" t="s">
        <v>12001</v>
      </c>
      <c r="E1701" s="496">
        <f>VLOOKUP(F1701,[13]abbr_btch2lot2!A:B,2,FALSE)</f>
        <v>1388</v>
      </c>
      <c r="F1701" s="39" t="s">
        <v>12002</v>
      </c>
      <c r="G1701" s="39" t="s">
        <v>2215</v>
      </c>
      <c r="H1701" s="76" t="s">
        <v>2202</v>
      </c>
      <c r="I1701" s="76">
        <v>30</v>
      </c>
      <c r="J1701" s="39"/>
      <c r="K1701" s="39" t="s">
        <v>2195</v>
      </c>
      <c r="L1701" s="76">
        <v>94</v>
      </c>
      <c r="M1701" s="416" t="s">
        <v>11778</v>
      </c>
      <c r="N1701" s="496" t="s">
        <v>12003</v>
      </c>
    </row>
    <row r="1702" spans="1:14" hidden="1">
      <c r="A1702" s="416" t="s">
        <v>11777</v>
      </c>
      <c r="B1702" s="39"/>
      <c r="C1702" s="496" t="s">
        <v>12004</v>
      </c>
      <c r="D1702" s="39" t="s">
        <v>12004</v>
      </c>
      <c r="E1702" s="496">
        <f>VLOOKUP(F1702,[13]abbr_btch2lot2!A:B,2,FALSE)</f>
        <v>1389</v>
      </c>
      <c r="F1702" s="39" t="s">
        <v>12005</v>
      </c>
      <c r="G1702" s="39" t="s">
        <v>2215</v>
      </c>
      <c r="H1702" s="76" t="s">
        <v>2202</v>
      </c>
      <c r="I1702" s="76">
        <v>30</v>
      </c>
      <c r="J1702" s="39"/>
      <c r="K1702" s="39" t="s">
        <v>2195</v>
      </c>
      <c r="L1702" s="76">
        <v>95</v>
      </c>
      <c r="M1702" s="416" t="s">
        <v>11778</v>
      </c>
      <c r="N1702" s="496" t="s">
        <v>12006</v>
      </c>
    </row>
    <row r="1703" spans="1:14" hidden="1">
      <c r="A1703" s="416" t="s">
        <v>11777</v>
      </c>
      <c r="B1703" s="39"/>
      <c r="C1703" s="496" t="s">
        <v>12007</v>
      </c>
      <c r="D1703" s="39" t="s">
        <v>12007</v>
      </c>
      <c r="E1703" s="496">
        <f>VLOOKUP(F1703,[13]abbr_btch2lot2!A:B,2,FALSE)</f>
        <v>1390</v>
      </c>
      <c r="F1703" s="39" t="s">
        <v>12008</v>
      </c>
      <c r="G1703" s="39" t="s">
        <v>2215</v>
      </c>
      <c r="H1703" s="76" t="s">
        <v>2202</v>
      </c>
      <c r="I1703" s="76">
        <v>30</v>
      </c>
      <c r="J1703" s="39"/>
      <c r="K1703" s="39" t="s">
        <v>2195</v>
      </c>
      <c r="L1703" s="76">
        <v>96</v>
      </c>
      <c r="M1703" s="416" t="s">
        <v>11778</v>
      </c>
      <c r="N1703" s="496" t="s">
        <v>12009</v>
      </c>
    </row>
    <row r="1704" spans="1:14" hidden="1">
      <c r="A1704" s="416" t="s">
        <v>11777</v>
      </c>
      <c r="B1704" s="39"/>
      <c r="C1704" s="496" t="s">
        <v>12010</v>
      </c>
      <c r="D1704" s="39" t="s">
        <v>12010</v>
      </c>
      <c r="E1704" s="496">
        <f>VLOOKUP(F1704,[13]abbr_btch2lot2!A:B,2,FALSE)</f>
        <v>1391</v>
      </c>
      <c r="F1704" s="39" t="s">
        <v>12011</v>
      </c>
      <c r="G1704" s="39" t="s">
        <v>2215</v>
      </c>
      <c r="H1704" s="76" t="s">
        <v>2202</v>
      </c>
      <c r="I1704" s="76">
        <v>30</v>
      </c>
      <c r="J1704" s="39"/>
      <c r="K1704" s="39" t="s">
        <v>2195</v>
      </c>
      <c r="L1704" s="76">
        <v>97</v>
      </c>
      <c r="M1704" s="416" t="s">
        <v>11778</v>
      </c>
      <c r="N1704" s="496" t="s">
        <v>12012</v>
      </c>
    </row>
    <row r="1705" spans="1:14" hidden="1">
      <c r="A1705" s="416" t="s">
        <v>11777</v>
      </c>
      <c r="B1705" s="39"/>
      <c r="C1705" s="496" t="s">
        <v>12013</v>
      </c>
      <c r="D1705" s="39" t="s">
        <v>12013</v>
      </c>
      <c r="E1705" s="496">
        <f>VLOOKUP(F1705,[13]abbr_btch2lot2!A:B,2,FALSE)</f>
        <v>1392</v>
      </c>
      <c r="F1705" s="39" t="s">
        <v>12014</v>
      </c>
      <c r="G1705" s="39" t="s">
        <v>2215</v>
      </c>
      <c r="H1705" s="76" t="s">
        <v>2202</v>
      </c>
      <c r="I1705" s="76">
        <v>30</v>
      </c>
      <c r="J1705" s="39"/>
      <c r="K1705" s="39" t="s">
        <v>2195</v>
      </c>
      <c r="L1705" s="76">
        <v>98</v>
      </c>
      <c r="M1705" s="416" t="s">
        <v>11778</v>
      </c>
      <c r="N1705" s="496" t="s">
        <v>12015</v>
      </c>
    </row>
    <row r="1706" spans="1:14" hidden="1">
      <c r="A1706" s="416" t="s">
        <v>11777</v>
      </c>
      <c r="B1706" s="39"/>
      <c r="C1706" s="496" t="s">
        <v>12016</v>
      </c>
      <c r="D1706" s="39" t="s">
        <v>12016</v>
      </c>
      <c r="E1706" s="496">
        <f>VLOOKUP(F1706,[13]abbr_btch2lot2!A:B,2,FALSE)</f>
        <v>1393</v>
      </c>
      <c r="F1706" s="39" t="s">
        <v>12017</v>
      </c>
      <c r="G1706" s="39" t="s">
        <v>2215</v>
      </c>
      <c r="H1706" s="76" t="s">
        <v>2202</v>
      </c>
      <c r="I1706" s="76">
        <v>30</v>
      </c>
      <c r="J1706" s="39"/>
      <c r="K1706" s="39" t="s">
        <v>2195</v>
      </c>
      <c r="L1706" s="76">
        <v>99</v>
      </c>
      <c r="M1706" s="416" t="s">
        <v>11778</v>
      </c>
      <c r="N1706" s="496" t="s">
        <v>12018</v>
      </c>
    </row>
    <row r="1707" spans="1:14" hidden="1">
      <c r="A1707" s="416" t="s">
        <v>11777</v>
      </c>
      <c r="B1707" s="39"/>
      <c r="C1707" s="496" t="s">
        <v>12019</v>
      </c>
      <c r="D1707" s="39" t="s">
        <v>12019</v>
      </c>
      <c r="E1707" s="496">
        <f>VLOOKUP(F1707,[13]abbr_btch2lot2!A:B,2,FALSE)</f>
        <v>1394</v>
      </c>
      <c r="F1707" s="39" t="s">
        <v>12020</v>
      </c>
      <c r="G1707" s="39" t="s">
        <v>2215</v>
      </c>
      <c r="H1707" s="76" t="s">
        <v>2202</v>
      </c>
      <c r="I1707" s="76">
        <v>30</v>
      </c>
      <c r="J1707" s="39"/>
      <c r="K1707" s="39" t="s">
        <v>2195</v>
      </c>
      <c r="L1707" s="76">
        <v>100</v>
      </c>
      <c r="M1707" s="416" t="s">
        <v>11778</v>
      </c>
      <c r="N1707" s="496" t="s">
        <v>12021</v>
      </c>
    </row>
    <row r="1708" spans="1:14" hidden="1">
      <c r="A1708" s="416" t="s">
        <v>11777</v>
      </c>
      <c r="B1708" s="39"/>
      <c r="C1708" s="496" t="s">
        <v>12022</v>
      </c>
      <c r="D1708" s="39" t="s">
        <v>12022</v>
      </c>
      <c r="E1708" s="496">
        <f>VLOOKUP(F1708,[13]abbr_btch2lot2!A:B,2,FALSE)</f>
        <v>1395</v>
      </c>
      <c r="F1708" s="39" t="s">
        <v>12023</v>
      </c>
      <c r="G1708" s="39" t="s">
        <v>2215</v>
      </c>
      <c r="H1708" s="76" t="s">
        <v>2202</v>
      </c>
      <c r="I1708" s="76">
        <v>30</v>
      </c>
      <c r="J1708" s="39"/>
      <c r="K1708" s="39" t="s">
        <v>2195</v>
      </c>
      <c r="L1708" s="76">
        <v>101</v>
      </c>
      <c r="M1708" s="416" t="s">
        <v>11778</v>
      </c>
      <c r="N1708" s="496" t="s">
        <v>12024</v>
      </c>
    </row>
    <row r="1709" spans="1:14" hidden="1">
      <c r="A1709" s="416" t="s">
        <v>11777</v>
      </c>
      <c r="B1709" s="39"/>
      <c r="C1709" s="496" t="s">
        <v>12025</v>
      </c>
      <c r="D1709" s="39" t="s">
        <v>12025</v>
      </c>
      <c r="E1709" s="496">
        <f>VLOOKUP(F1709,[13]abbr_btch2lot2!A:B,2,FALSE)</f>
        <v>1396</v>
      </c>
      <c r="F1709" s="39" t="s">
        <v>12026</v>
      </c>
      <c r="G1709" s="39" t="s">
        <v>2215</v>
      </c>
      <c r="H1709" s="76" t="s">
        <v>2202</v>
      </c>
      <c r="I1709" s="76">
        <v>30</v>
      </c>
      <c r="J1709" s="39"/>
      <c r="K1709" s="39" t="s">
        <v>2195</v>
      </c>
      <c r="L1709" s="76">
        <v>102</v>
      </c>
      <c r="M1709" s="416" t="s">
        <v>11778</v>
      </c>
      <c r="N1709" s="496" t="s">
        <v>12027</v>
      </c>
    </row>
    <row r="1710" spans="1:14" hidden="1">
      <c r="A1710" s="416" t="s">
        <v>11777</v>
      </c>
      <c r="B1710" s="39"/>
      <c r="C1710" s="496" t="s">
        <v>12028</v>
      </c>
      <c r="D1710" s="39" t="s">
        <v>12028</v>
      </c>
      <c r="E1710" s="496">
        <f>VLOOKUP(F1710,[13]abbr_btch2lot2!A:B,2,FALSE)</f>
        <v>1397</v>
      </c>
      <c r="F1710" s="39" t="s">
        <v>12029</v>
      </c>
      <c r="G1710" s="39" t="s">
        <v>2215</v>
      </c>
      <c r="H1710" s="76" t="s">
        <v>2202</v>
      </c>
      <c r="I1710" s="76">
        <v>30</v>
      </c>
      <c r="J1710" s="39"/>
      <c r="K1710" s="39" t="s">
        <v>2195</v>
      </c>
      <c r="L1710" s="76">
        <v>103</v>
      </c>
      <c r="M1710" s="416" t="s">
        <v>11778</v>
      </c>
      <c r="N1710" s="496" t="s">
        <v>12030</v>
      </c>
    </row>
    <row r="1711" spans="1:14" hidden="1">
      <c r="A1711" s="416" t="s">
        <v>11777</v>
      </c>
      <c r="B1711" s="39"/>
      <c r="C1711" s="496" t="s">
        <v>12004</v>
      </c>
      <c r="D1711" s="39" t="s">
        <v>12031</v>
      </c>
      <c r="E1711" s="496">
        <f>VLOOKUP(F1711,[13]abbr_btch2lot2!A:B,2,FALSE)</f>
        <v>1398</v>
      </c>
      <c r="F1711" s="39" t="s">
        <v>12032</v>
      </c>
      <c r="G1711" s="39" t="s">
        <v>2215</v>
      </c>
      <c r="H1711" s="76" t="s">
        <v>2202</v>
      </c>
      <c r="I1711" s="76">
        <v>30</v>
      </c>
      <c r="J1711" s="39"/>
      <c r="K1711" s="39" t="s">
        <v>2195</v>
      </c>
      <c r="L1711" s="76">
        <v>104</v>
      </c>
      <c r="M1711" s="416" t="s">
        <v>11778</v>
      </c>
      <c r="N1711" s="496" t="s">
        <v>12033</v>
      </c>
    </row>
    <row r="1712" spans="1:14" hidden="1">
      <c r="A1712" s="416" t="s">
        <v>11777</v>
      </c>
      <c r="B1712" s="39"/>
      <c r="C1712" s="496" t="s">
        <v>12034</v>
      </c>
      <c r="D1712" s="39" t="s">
        <v>12034</v>
      </c>
      <c r="E1712" s="496">
        <f>VLOOKUP(F1712,[13]abbr_btch2lot2!A:B,2,FALSE)</f>
        <v>1399</v>
      </c>
      <c r="F1712" s="39" t="s">
        <v>12035</v>
      </c>
      <c r="G1712" s="39" t="s">
        <v>2215</v>
      </c>
      <c r="H1712" s="76" t="s">
        <v>2202</v>
      </c>
      <c r="I1712" s="76">
        <v>30</v>
      </c>
      <c r="J1712" s="39"/>
      <c r="K1712" s="39" t="s">
        <v>2195</v>
      </c>
      <c r="L1712" s="76">
        <v>105</v>
      </c>
      <c r="M1712" s="416" t="s">
        <v>11778</v>
      </c>
      <c r="N1712" s="496" t="s">
        <v>12036</v>
      </c>
    </row>
    <row r="1713" spans="1:14" hidden="1">
      <c r="A1713" s="416" t="s">
        <v>11777</v>
      </c>
      <c r="B1713" s="39"/>
      <c r="C1713" s="496" t="s">
        <v>12037</v>
      </c>
      <c r="D1713" s="39" t="s">
        <v>12037</v>
      </c>
      <c r="E1713" s="496">
        <f>VLOOKUP(F1713,[13]abbr_btch2lot2!A:B,2,FALSE)</f>
        <v>1400</v>
      </c>
      <c r="F1713" s="39" t="s">
        <v>12038</v>
      </c>
      <c r="G1713" s="39" t="s">
        <v>2215</v>
      </c>
      <c r="H1713" s="76" t="s">
        <v>2202</v>
      </c>
      <c r="I1713" s="76">
        <v>55</v>
      </c>
      <c r="J1713" s="39"/>
      <c r="K1713" s="39" t="s">
        <v>2195</v>
      </c>
      <c r="L1713" s="76">
        <v>106</v>
      </c>
      <c r="M1713" s="416" t="s">
        <v>11778</v>
      </c>
      <c r="N1713" s="496" t="s">
        <v>12039</v>
      </c>
    </row>
    <row r="1714" spans="1:14" hidden="1">
      <c r="A1714" s="416" t="s">
        <v>11777</v>
      </c>
      <c r="B1714" s="39"/>
      <c r="C1714" s="496" t="s">
        <v>12040</v>
      </c>
      <c r="D1714" s="39" t="s">
        <v>12040</v>
      </c>
      <c r="E1714" s="496">
        <f>VLOOKUP(F1714,[13]abbr_btch2lot2!A:B,2,FALSE)</f>
        <v>1401</v>
      </c>
      <c r="F1714" s="39" t="s">
        <v>12041</v>
      </c>
      <c r="G1714" s="39" t="s">
        <v>2215</v>
      </c>
      <c r="H1714" s="76" t="s">
        <v>2202</v>
      </c>
      <c r="I1714" s="76">
        <v>55</v>
      </c>
      <c r="J1714" s="39"/>
      <c r="K1714" s="39" t="s">
        <v>2195</v>
      </c>
      <c r="L1714" s="76">
        <v>107</v>
      </c>
      <c r="M1714" s="416" t="s">
        <v>11778</v>
      </c>
      <c r="N1714" s="496" t="s">
        <v>12042</v>
      </c>
    </row>
    <row r="1715" spans="1:14" hidden="1">
      <c r="A1715" s="416" t="s">
        <v>11777</v>
      </c>
      <c r="B1715" s="39"/>
      <c r="C1715" s="496" t="s">
        <v>12043</v>
      </c>
      <c r="D1715" s="39" t="s">
        <v>12043</v>
      </c>
      <c r="E1715" s="496">
        <f>VLOOKUP(F1715,[13]abbr_btch2lot2!A:B,2,FALSE)</f>
        <v>1402</v>
      </c>
      <c r="F1715" s="39" t="s">
        <v>12044</v>
      </c>
      <c r="G1715" s="39" t="s">
        <v>2215</v>
      </c>
      <c r="H1715" s="76" t="s">
        <v>2202</v>
      </c>
      <c r="I1715" s="76">
        <v>1</v>
      </c>
      <c r="J1715" s="39"/>
      <c r="K1715" s="39" t="s">
        <v>2195</v>
      </c>
      <c r="L1715" s="76">
        <v>108</v>
      </c>
      <c r="M1715" s="416" t="s">
        <v>11778</v>
      </c>
      <c r="N1715" s="496" t="s">
        <v>12045</v>
      </c>
    </row>
    <row r="1716" spans="1:14" hidden="1">
      <c r="A1716" s="416" t="s">
        <v>11777</v>
      </c>
      <c r="B1716" s="39"/>
      <c r="C1716" s="496" t="s">
        <v>12046</v>
      </c>
      <c r="D1716" s="39" t="s">
        <v>12046</v>
      </c>
      <c r="E1716" s="496">
        <f>VLOOKUP(F1716,[13]abbr_btch2lot2!A:B,2,FALSE)</f>
        <v>1403</v>
      </c>
      <c r="F1716" s="39" t="s">
        <v>12047</v>
      </c>
      <c r="G1716" s="39" t="s">
        <v>2215</v>
      </c>
      <c r="H1716" s="76" t="s">
        <v>2231</v>
      </c>
      <c r="I1716" s="76" t="s">
        <v>2599</v>
      </c>
      <c r="J1716" s="39"/>
      <c r="K1716" s="39" t="s">
        <v>2195</v>
      </c>
      <c r="L1716" s="76">
        <v>109</v>
      </c>
      <c r="M1716" s="416" t="s">
        <v>11778</v>
      </c>
      <c r="N1716" s="496" t="s">
        <v>12048</v>
      </c>
    </row>
    <row r="1717" spans="1:14" hidden="1">
      <c r="A1717" s="416" t="s">
        <v>11777</v>
      </c>
      <c r="B1717" s="39"/>
      <c r="C1717" s="496" t="s">
        <v>3319</v>
      </c>
      <c r="D1717" s="39" t="s">
        <v>3319</v>
      </c>
      <c r="E1717" s="496">
        <f>VLOOKUP(F1717,[13]abbr_btch2lot2!A:B,2,FALSE)</f>
        <v>1404</v>
      </c>
      <c r="F1717" s="39" t="s">
        <v>7382</v>
      </c>
      <c r="G1717" s="39" t="s">
        <v>2215</v>
      </c>
      <c r="H1717" s="76" t="s">
        <v>2202</v>
      </c>
      <c r="I1717" s="76">
        <v>30</v>
      </c>
      <c r="J1717" s="39"/>
      <c r="K1717" s="39" t="s">
        <v>2195</v>
      </c>
      <c r="L1717" s="76">
        <v>110</v>
      </c>
      <c r="M1717" s="416" t="s">
        <v>11778</v>
      </c>
      <c r="N1717" s="496" t="s">
        <v>12049</v>
      </c>
    </row>
    <row r="1718" spans="1:14" hidden="1">
      <c r="A1718" s="416" t="s">
        <v>11777</v>
      </c>
      <c r="B1718" s="39"/>
      <c r="C1718" s="496" t="s">
        <v>12050</v>
      </c>
      <c r="D1718" s="39" t="s">
        <v>12050</v>
      </c>
      <c r="E1718" s="496">
        <f>VLOOKUP(F1718,[13]abbr_btch2lot2!A:B,2,FALSE)</f>
        <v>1405</v>
      </c>
      <c r="F1718" s="39" t="s">
        <v>12051</v>
      </c>
      <c r="G1718" s="39" t="s">
        <v>2215</v>
      </c>
      <c r="H1718" s="76" t="s">
        <v>2202</v>
      </c>
      <c r="I1718" s="76">
        <v>95</v>
      </c>
      <c r="J1718" s="39"/>
      <c r="K1718" s="39" t="s">
        <v>2195</v>
      </c>
      <c r="L1718" s="76">
        <v>111</v>
      </c>
      <c r="M1718" s="416" t="s">
        <v>11778</v>
      </c>
      <c r="N1718" s="496" t="s">
        <v>12052</v>
      </c>
    </row>
    <row r="1719" spans="1:14" hidden="1">
      <c r="A1719" s="416" t="s">
        <v>11777</v>
      </c>
      <c r="B1719" s="39"/>
      <c r="C1719" s="496" t="s">
        <v>12053</v>
      </c>
      <c r="D1719" s="39" t="s">
        <v>12053</v>
      </c>
      <c r="E1719" s="496">
        <f>VLOOKUP(F1719,[13]abbr_btch2lot2!A:B,2,FALSE)</f>
        <v>1406</v>
      </c>
      <c r="F1719" s="39" t="s">
        <v>12054</v>
      </c>
      <c r="G1719" s="39" t="s">
        <v>2215</v>
      </c>
      <c r="H1719" s="76" t="s">
        <v>2202</v>
      </c>
      <c r="I1719" s="76">
        <v>2</v>
      </c>
      <c r="J1719" s="39"/>
      <c r="K1719" s="39" t="s">
        <v>2195</v>
      </c>
      <c r="L1719" s="76">
        <v>112</v>
      </c>
      <c r="M1719" s="416" t="s">
        <v>11778</v>
      </c>
      <c r="N1719" s="496" t="s">
        <v>12055</v>
      </c>
    </row>
    <row r="1720" spans="1:14" hidden="1">
      <c r="A1720" s="416" t="s">
        <v>11777</v>
      </c>
      <c r="B1720" s="39"/>
      <c r="C1720" s="496"/>
      <c r="D1720" s="39"/>
      <c r="E1720" s="496">
        <f>VLOOKUP(F1720,[13]abbr_btch2lot2!A:B,2,FALSE)</f>
        <v>1407</v>
      </c>
      <c r="F1720" s="39" t="s">
        <v>12056</v>
      </c>
      <c r="G1720" s="39" t="s">
        <v>2215</v>
      </c>
      <c r="H1720" s="76" t="s">
        <v>2202</v>
      </c>
      <c r="I1720" s="76">
        <v>7</v>
      </c>
      <c r="J1720" s="39"/>
      <c r="K1720" s="39" t="s">
        <v>2195</v>
      </c>
      <c r="L1720" s="76">
        <v>113</v>
      </c>
      <c r="M1720" s="416" t="s">
        <v>11778</v>
      </c>
      <c r="N1720" s="496" t="s">
        <v>12057</v>
      </c>
    </row>
    <row r="1721" spans="1:14" hidden="1">
      <c r="A1721" s="416" t="s">
        <v>11777</v>
      </c>
      <c r="B1721" s="39"/>
      <c r="C1721" s="496" t="s">
        <v>12058</v>
      </c>
      <c r="D1721" s="39" t="s">
        <v>12058</v>
      </c>
      <c r="E1721" s="496">
        <f>VLOOKUP(F1721,[13]abbr_btch2lot2!A:B,2,FALSE)</f>
        <v>1408</v>
      </c>
      <c r="F1721" s="39" t="s">
        <v>12059</v>
      </c>
      <c r="G1721" s="39" t="s">
        <v>2215</v>
      </c>
      <c r="H1721" s="76" t="s">
        <v>2202</v>
      </c>
      <c r="I1721" s="76">
        <v>7</v>
      </c>
      <c r="J1721" s="39"/>
      <c r="K1721" s="39" t="s">
        <v>2195</v>
      </c>
      <c r="L1721" s="76">
        <v>114</v>
      </c>
      <c r="M1721" s="416" t="s">
        <v>11778</v>
      </c>
      <c r="N1721" s="496" t="s">
        <v>12060</v>
      </c>
    </row>
    <row r="1722" spans="1:14" hidden="1">
      <c r="A1722" s="416" t="s">
        <v>11777</v>
      </c>
      <c r="B1722" s="39"/>
      <c r="C1722" s="496" t="s">
        <v>12061</v>
      </c>
      <c r="D1722" s="39" t="s">
        <v>12061</v>
      </c>
      <c r="E1722" s="496">
        <f>VLOOKUP(F1722,[13]abbr_btch2lot2!A:B,2,FALSE)</f>
        <v>1409</v>
      </c>
      <c r="F1722" s="39" t="s">
        <v>12062</v>
      </c>
      <c r="G1722" s="39" t="s">
        <v>2215</v>
      </c>
      <c r="H1722" s="76" t="s">
        <v>2231</v>
      </c>
      <c r="I1722" s="76" t="s">
        <v>2599</v>
      </c>
      <c r="J1722" s="39"/>
      <c r="K1722" s="39" t="s">
        <v>2195</v>
      </c>
      <c r="L1722" s="76">
        <v>115</v>
      </c>
      <c r="M1722" s="416" t="s">
        <v>11778</v>
      </c>
      <c r="N1722" s="496" t="s">
        <v>12063</v>
      </c>
    </row>
    <row r="1723" spans="1:14" hidden="1">
      <c r="A1723" s="416" t="s">
        <v>11777</v>
      </c>
      <c r="B1723" s="39"/>
      <c r="C1723" s="496" t="s">
        <v>12064</v>
      </c>
      <c r="D1723" s="39" t="s">
        <v>12064</v>
      </c>
      <c r="E1723" s="496">
        <f>VLOOKUP(F1723,[13]abbr_btch2lot2!A:B,2,FALSE)</f>
        <v>1410</v>
      </c>
      <c r="F1723" s="39" t="s">
        <v>12065</v>
      </c>
      <c r="G1723" s="39" t="s">
        <v>2215</v>
      </c>
      <c r="H1723" s="76" t="s">
        <v>2231</v>
      </c>
      <c r="I1723" s="76" t="s">
        <v>2599</v>
      </c>
      <c r="J1723" s="39"/>
      <c r="K1723" s="39" t="s">
        <v>2195</v>
      </c>
      <c r="L1723" s="76">
        <v>116</v>
      </c>
      <c r="M1723" s="416" t="s">
        <v>11778</v>
      </c>
      <c r="N1723" s="496" t="s">
        <v>12066</v>
      </c>
    </row>
    <row r="1724" spans="1:14" hidden="1">
      <c r="A1724" s="416" t="s">
        <v>11777</v>
      </c>
      <c r="B1724" s="39"/>
      <c r="C1724" s="496" t="s">
        <v>12067</v>
      </c>
      <c r="D1724" s="39" t="s">
        <v>12067</v>
      </c>
      <c r="E1724" s="496">
        <f>VLOOKUP(F1724,[13]abbr_btch2lot2!A:B,2,FALSE)</f>
        <v>1411</v>
      </c>
      <c r="F1724" s="39" t="s">
        <v>12068</v>
      </c>
      <c r="G1724" s="39" t="s">
        <v>2215</v>
      </c>
      <c r="H1724" s="76" t="s">
        <v>2231</v>
      </c>
      <c r="I1724" s="76" t="s">
        <v>2599</v>
      </c>
      <c r="J1724" s="39"/>
      <c r="K1724" s="39" t="s">
        <v>2195</v>
      </c>
      <c r="L1724" s="76">
        <v>117</v>
      </c>
      <c r="M1724" s="416" t="s">
        <v>11778</v>
      </c>
      <c r="N1724" s="496" t="s">
        <v>12067</v>
      </c>
    </row>
    <row r="1725" spans="1:14" hidden="1">
      <c r="A1725" s="416" t="s">
        <v>11777</v>
      </c>
      <c r="B1725" s="39"/>
      <c r="C1725" s="496" t="s">
        <v>12069</v>
      </c>
      <c r="D1725" s="39" t="s">
        <v>12069</v>
      </c>
      <c r="E1725" s="496">
        <f>VLOOKUP(F1725,[13]abbr_btch2lot2!A:B,2,FALSE)</f>
        <v>1412</v>
      </c>
      <c r="F1725" s="39" t="s">
        <v>12070</v>
      </c>
      <c r="G1725" s="39" t="s">
        <v>2215</v>
      </c>
      <c r="H1725" s="76" t="s">
        <v>2231</v>
      </c>
      <c r="I1725" s="76" t="s">
        <v>2599</v>
      </c>
      <c r="J1725" s="39"/>
      <c r="K1725" s="39" t="s">
        <v>2195</v>
      </c>
      <c r="L1725" s="76">
        <v>118</v>
      </c>
      <c r="M1725" s="416" t="s">
        <v>11778</v>
      </c>
      <c r="N1725" s="496" t="s">
        <v>12069</v>
      </c>
    </row>
    <row r="1726" spans="1:14" hidden="1">
      <c r="A1726" s="416" t="s">
        <v>11777</v>
      </c>
      <c r="B1726" s="39"/>
      <c r="C1726" s="496"/>
      <c r="D1726" s="39"/>
      <c r="E1726" s="496">
        <f>VLOOKUP(F1726,[13]abbr_btch2lot2!A:B,2,FALSE)</f>
        <v>1413</v>
      </c>
      <c r="F1726" s="39" t="s">
        <v>12071</v>
      </c>
      <c r="G1726" s="39" t="s">
        <v>2215</v>
      </c>
      <c r="H1726" s="76" t="s">
        <v>2202</v>
      </c>
      <c r="I1726" s="76">
        <v>3</v>
      </c>
      <c r="J1726" s="39"/>
      <c r="K1726" s="39" t="s">
        <v>2195</v>
      </c>
      <c r="L1726" s="76">
        <v>119</v>
      </c>
      <c r="M1726" s="416" t="s">
        <v>11778</v>
      </c>
      <c r="N1726" s="496" t="s">
        <v>12072</v>
      </c>
    </row>
    <row r="1727" spans="1:14" hidden="1">
      <c r="A1727" s="416" t="s">
        <v>11777</v>
      </c>
      <c r="B1727" s="39"/>
      <c r="C1727" s="496" t="s">
        <v>12073</v>
      </c>
      <c r="D1727" s="39" t="s">
        <v>12073</v>
      </c>
      <c r="E1727" s="496">
        <f>VLOOKUP(F1727,[13]abbr_btch2lot2!A:B,2,FALSE)</f>
        <v>1414</v>
      </c>
      <c r="F1727" s="39" t="s">
        <v>12074</v>
      </c>
      <c r="G1727" s="39" t="s">
        <v>2215</v>
      </c>
      <c r="H1727" s="76" t="s">
        <v>2202</v>
      </c>
      <c r="I1727" s="76">
        <v>1</v>
      </c>
      <c r="J1727" s="39"/>
      <c r="K1727" s="39" t="s">
        <v>2195</v>
      </c>
      <c r="L1727" s="76">
        <v>120</v>
      </c>
      <c r="M1727" s="416" t="s">
        <v>11778</v>
      </c>
      <c r="N1727" s="496" t="s">
        <v>12073</v>
      </c>
    </row>
    <row r="1728" spans="1:14" hidden="1">
      <c r="A1728" s="416" t="s">
        <v>11777</v>
      </c>
      <c r="B1728" s="39"/>
      <c r="C1728" s="496" t="s">
        <v>12075</v>
      </c>
      <c r="D1728" s="39" t="s">
        <v>12075</v>
      </c>
      <c r="E1728" s="496">
        <f>VLOOKUP(F1728,[13]abbr_btch2lot2!A:B,2,FALSE)</f>
        <v>1415</v>
      </c>
      <c r="F1728" s="39" t="s">
        <v>12076</v>
      </c>
      <c r="G1728" s="39" t="s">
        <v>2215</v>
      </c>
      <c r="H1728" s="76" t="s">
        <v>2202</v>
      </c>
      <c r="I1728" s="76">
        <v>10</v>
      </c>
      <c r="J1728" s="39"/>
      <c r="K1728" s="39" t="s">
        <v>2195</v>
      </c>
      <c r="L1728" s="76">
        <v>121</v>
      </c>
      <c r="M1728" s="416" t="s">
        <v>11778</v>
      </c>
      <c r="N1728" s="496" t="s">
        <v>12075</v>
      </c>
    </row>
    <row r="1729" spans="1:14" hidden="1">
      <c r="A1729" s="416" t="s">
        <v>11777</v>
      </c>
      <c r="B1729" s="39"/>
      <c r="C1729" s="496"/>
      <c r="D1729" s="39"/>
      <c r="E1729" s="496">
        <f>VLOOKUP(F1729,[13]abbr_btch2lot2!A:B,2,FALSE)</f>
        <v>1416</v>
      </c>
      <c r="F1729" s="39" t="s">
        <v>12077</v>
      </c>
      <c r="G1729" s="39" t="s">
        <v>2215</v>
      </c>
      <c r="H1729" s="76" t="s">
        <v>2202</v>
      </c>
      <c r="I1729" s="76">
        <v>1</v>
      </c>
      <c r="J1729" s="39"/>
      <c r="K1729" s="39" t="s">
        <v>2195</v>
      </c>
      <c r="L1729" s="76">
        <v>122</v>
      </c>
      <c r="M1729" s="416" t="s">
        <v>11778</v>
      </c>
      <c r="N1729" s="496" t="s">
        <v>12078</v>
      </c>
    </row>
    <row r="1730" spans="1:14" hidden="1">
      <c r="A1730" s="416" t="s">
        <v>11777</v>
      </c>
      <c r="B1730" s="39"/>
      <c r="C1730" s="496" t="s">
        <v>1624</v>
      </c>
      <c r="D1730" s="39" t="s">
        <v>1624</v>
      </c>
      <c r="E1730" s="496">
        <f>VLOOKUP(F1730,[13]abbr_btch2lot2!A:B,2,FALSE)</f>
        <v>1417</v>
      </c>
      <c r="F1730" s="39" t="s">
        <v>902</v>
      </c>
      <c r="G1730" s="39" t="s">
        <v>2215</v>
      </c>
      <c r="H1730" s="76" t="s">
        <v>2202</v>
      </c>
      <c r="I1730" s="76">
        <v>1</v>
      </c>
      <c r="J1730" s="39"/>
      <c r="K1730" s="39" t="s">
        <v>2195</v>
      </c>
      <c r="L1730" s="76">
        <v>123</v>
      </c>
      <c r="M1730" s="416" t="s">
        <v>11778</v>
      </c>
      <c r="N1730" s="496" t="s">
        <v>1624</v>
      </c>
    </row>
    <row r="1731" spans="1:14" hidden="1">
      <c r="A1731" s="416" t="s">
        <v>11777</v>
      </c>
      <c r="B1731" s="39"/>
      <c r="C1731" s="496" t="s">
        <v>4990</v>
      </c>
      <c r="D1731" s="39" t="s">
        <v>4990</v>
      </c>
      <c r="E1731" s="496">
        <f>VLOOKUP(F1731,[13]abbr_btch2lot2!A:B,2,FALSE)</f>
        <v>1418</v>
      </c>
      <c r="F1731" s="39" t="s">
        <v>4991</v>
      </c>
      <c r="G1731" s="39" t="s">
        <v>2215</v>
      </c>
      <c r="H1731" s="76" t="s">
        <v>2202</v>
      </c>
      <c r="I1731" s="76">
        <v>10</v>
      </c>
      <c r="J1731" s="39"/>
      <c r="K1731" s="39" t="s">
        <v>2195</v>
      </c>
      <c r="L1731" s="76">
        <v>124</v>
      </c>
      <c r="M1731" s="416" t="s">
        <v>11778</v>
      </c>
      <c r="N1731" s="496" t="s">
        <v>4990</v>
      </c>
    </row>
    <row r="1732" spans="1:14" hidden="1">
      <c r="A1732" s="416" t="s">
        <v>11777</v>
      </c>
      <c r="B1732" s="39"/>
      <c r="C1732" s="496" t="s">
        <v>2410</v>
      </c>
      <c r="D1732" s="39" t="s">
        <v>2410</v>
      </c>
      <c r="E1732" s="496">
        <f>VLOOKUP(F1732,[13]abbr_btch2lot2!A:B,2,FALSE)</f>
        <v>1419</v>
      </c>
      <c r="F1732" s="39" t="s">
        <v>2411</v>
      </c>
      <c r="G1732" s="39" t="s">
        <v>2215</v>
      </c>
      <c r="H1732" s="76" t="s">
        <v>2194</v>
      </c>
      <c r="I1732" s="76">
        <v>10</v>
      </c>
      <c r="J1732" s="39"/>
      <c r="K1732" s="39" t="s">
        <v>2195</v>
      </c>
      <c r="L1732" s="76">
        <v>125</v>
      </c>
      <c r="M1732" s="416" t="s">
        <v>11778</v>
      </c>
      <c r="N1732" s="496" t="s">
        <v>2412</v>
      </c>
    </row>
    <row r="1733" spans="1:14" hidden="1">
      <c r="A1733" s="416" t="s">
        <v>11777</v>
      </c>
      <c r="B1733" s="39"/>
      <c r="C1733" s="496" t="s">
        <v>12079</v>
      </c>
      <c r="D1733" s="39" t="s">
        <v>12079</v>
      </c>
      <c r="E1733" s="496">
        <f>VLOOKUP(F1733,[13]abbr_btch2lot2!A:B,2,FALSE)</f>
        <v>1420</v>
      </c>
      <c r="F1733" s="39" t="s">
        <v>12080</v>
      </c>
      <c r="G1733" s="39" t="s">
        <v>2215</v>
      </c>
      <c r="H1733" s="76" t="s">
        <v>2202</v>
      </c>
      <c r="I1733" s="76">
        <v>3</v>
      </c>
      <c r="J1733" s="39"/>
      <c r="K1733" s="39" t="s">
        <v>2195</v>
      </c>
      <c r="L1733" s="76">
        <v>126</v>
      </c>
      <c r="M1733" s="416" t="s">
        <v>11778</v>
      </c>
      <c r="N1733" s="496" t="s">
        <v>12079</v>
      </c>
    </row>
    <row r="1734" spans="1:14" hidden="1">
      <c r="A1734" s="416" t="s">
        <v>11777</v>
      </c>
      <c r="B1734" s="39"/>
      <c r="C1734" s="496" t="s">
        <v>12081</v>
      </c>
      <c r="D1734" s="39" t="s">
        <v>12081</v>
      </c>
      <c r="E1734" s="496">
        <f>VLOOKUP(F1734,[13]abbr_btch2lot2!A:B,2,FALSE)</f>
        <v>1421</v>
      </c>
      <c r="F1734" s="39" t="s">
        <v>12082</v>
      </c>
      <c r="G1734" s="39" t="s">
        <v>2215</v>
      </c>
      <c r="H1734" s="76" t="s">
        <v>2202</v>
      </c>
      <c r="I1734" s="76">
        <v>1</v>
      </c>
      <c r="J1734" s="39"/>
      <c r="K1734" s="39" t="s">
        <v>2195</v>
      </c>
      <c r="L1734" s="76">
        <v>127</v>
      </c>
      <c r="M1734" s="416" t="s">
        <v>11778</v>
      </c>
      <c r="N1734" s="496" t="s">
        <v>12081</v>
      </c>
    </row>
    <row r="1735" spans="1:14" hidden="1">
      <c r="A1735" s="416" t="s">
        <v>11777</v>
      </c>
      <c r="B1735" s="39"/>
      <c r="C1735" s="496"/>
      <c r="D1735" s="39"/>
      <c r="E1735" s="496">
        <f>VLOOKUP(F1735,[13]abbr_btch2lot2!A:B,2,FALSE)</f>
        <v>1422</v>
      </c>
      <c r="F1735" s="39" t="s">
        <v>12083</v>
      </c>
      <c r="G1735" s="39" t="s">
        <v>2215</v>
      </c>
      <c r="H1735" s="76" t="s">
        <v>2202</v>
      </c>
      <c r="I1735" s="76">
        <v>1</v>
      </c>
      <c r="J1735" s="39"/>
      <c r="K1735" s="39" t="s">
        <v>2195</v>
      </c>
      <c r="L1735" s="76">
        <v>128</v>
      </c>
      <c r="M1735" s="416" t="s">
        <v>11778</v>
      </c>
      <c r="N1735" s="496" t="s">
        <v>12084</v>
      </c>
    </row>
    <row r="1736" spans="1:14" hidden="1">
      <c r="A1736" s="416" t="s">
        <v>11777</v>
      </c>
      <c r="B1736" s="39"/>
      <c r="C1736" s="496" t="s">
        <v>12085</v>
      </c>
      <c r="D1736" s="39" t="s">
        <v>12085</v>
      </c>
      <c r="E1736" s="496">
        <f>VLOOKUP(F1736,[13]abbr_btch2lot2!A:B,2,FALSE)</f>
        <v>1423</v>
      </c>
      <c r="F1736" s="39" t="s">
        <v>12086</v>
      </c>
      <c r="G1736" s="39" t="s">
        <v>2215</v>
      </c>
      <c r="H1736" s="76" t="s">
        <v>2202</v>
      </c>
      <c r="I1736" s="76">
        <v>4</v>
      </c>
      <c r="J1736" s="39"/>
      <c r="K1736" s="39" t="s">
        <v>2195</v>
      </c>
      <c r="L1736" s="76">
        <v>129</v>
      </c>
      <c r="M1736" s="416" t="s">
        <v>11778</v>
      </c>
      <c r="N1736" s="496" t="s">
        <v>12085</v>
      </c>
    </row>
    <row r="1737" spans="1:14" hidden="1">
      <c r="A1737" s="416" t="s">
        <v>11777</v>
      </c>
      <c r="B1737" s="39"/>
      <c r="C1737" s="496" t="s">
        <v>12087</v>
      </c>
      <c r="D1737" s="39" t="s">
        <v>12087</v>
      </c>
      <c r="E1737" s="496">
        <f>VLOOKUP(F1737,[13]abbr_btch2lot2!A:B,2,FALSE)</f>
        <v>1424</v>
      </c>
      <c r="F1737" s="39" t="s">
        <v>12088</v>
      </c>
      <c r="G1737" s="39" t="s">
        <v>2215</v>
      </c>
      <c r="H1737" s="76" t="s">
        <v>2231</v>
      </c>
      <c r="I1737" s="76" t="s">
        <v>2599</v>
      </c>
      <c r="J1737" s="39"/>
      <c r="K1737" s="39" t="s">
        <v>2195</v>
      </c>
      <c r="L1737" s="76">
        <v>130</v>
      </c>
      <c r="M1737" s="416" t="s">
        <v>11778</v>
      </c>
      <c r="N1737" s="496" t="s">
        <v>12087</v>
      </c>
    </row>
    <row r="1738" spans="1:14" hidden="1">
      <c r="A1738" s="416" t="s">
        <v>11777</v>
      </c>
      <c r="B1738" s="39"/>
      <c r="C1738" s="496"/>
      <c r="D1738" s="39"/>
      <c r="E1738" s="496">
        <f>VLOOKUP(F1738,[13]abbr_btch2lot2!A:B,2,FALSE)</f>
        <v>1425</v>
      </c>
      <c r="F1738" s="39" t="s">
        <v>12089</v>
      </c>
      <c r="G1738" s="39" t="s">
        <v>2215</v>
      </c>
      <c r="H1738" s="76" t="s">
        <v>2231</v>
      </c>
      <c r="I1738" s="76" t="s">
        <v>2599</v>
      </c>
      <c r="J1738" s="39"/>
      <c r="K1738" s="39" t="s">
        <v>2195</v>
      </c>
      <c r="L1738" s="76">
        <v>131</v>
      </c>
      <c r="M1738" s="416" t="s">
        <v>11778</v>
      </c>
      <c r="N1738" s="496" t="s">
        <v>12090</v>
      </c>
    </row>
    <row r="1739" spans="1:14" hidden="1">
      <c r="A1739" s="416" t="s">
        <v>11777</v>
      </c>
      <c r="B1739" s="39"/>
      <c r="C1739" s="496"/>
      <c r="D1739" s="39"/>
      <c r="E1739" s="496">
        <f>VLOOKUP(F1739,[13]abbr_btch2lot2!A:B,2,FALSE)</f>
        <v>1426</v>
      </c>
      <c r="F1739" s="39" t="s">
        <v>12091</v>
      </c>
      <c r="G1739" s="39" t="s">
        <v>2215</v>
      </c>
      <c r="H1739" s="76" t="s">
        <v>2202</v>
      </c>
      <c r="I1739" s="76">
        <v>1</v>
      </c>
      <c r="J1739" s="39"/>
      <c r="K1739" s="39" t="s">
        <v>2195</v>
      </c>
      <c r="L1739" s="76">
        <v>132</v>
      </c>
      <c r="M1739" s="416" t="s">
        <v>11778</v>
      </c>
      <c r="N1739" s="496" t="s">
        <v>12092</v>
      </c>
    </row>
    <row r="1740" spans="1:14" hidden="1">
      <c r="A1740" s="416" t="s">
        <v>11777</v>
      </c>
      <c r="B1740" s="39"/>
      <c r="C1740" s="496"/>
      <c r="D1740" s="39"/>
      <c r="E1740" s="496">
        <f>VLOOKUP(F1740,[13]abbr_btch2lot2!A:B,2,FALSE)</f>
        <v>1427</v>
      </c>
      <c r="F1740" s="39" t="s">
        <v>12093</v>
      </c>
      <c r="G1740" s="39" t="s">
        <v>2215</v>
      </c>
      <c r="H1740" s="76" t="s">
        <v>2202</v>
      </c>
      <c r="I1740" s="76">
        <v>10</v>
      </c>
      <c r="J1740" s="39"/>
      <c r="K1740" s="39" t="s">
        <v>2195</v>
      </c>
      <c r="L1740" s="76">
        <v>133</v>
      </c>
      <c r="M1740" s="416" t="s">
        <v>11778</v>
      </c>
      <c r="N1740" s="496" t="s">
        <v>12094</v>
      </c>
    </row>
    <row r="1741" spans="1:14" hidden="1">
      <c r="A1741" s="416" t="s">
        <v>11777</v>
      </c>
      <c r="B1741" s="39"/>
      <c r="C1741" s="496" t="s">
        <v>12095</v>
      </c>
      <c r="D1741" s="39" t="s">
        <v>12095</v>
      </c>
      <c r="E1741" s="496">
        <f>VLOOKUP(F1741,[13]abbr_btch2lot2!A:B,2,FALSE)</f>
        <v>1428</v>
      </c>
      <c r="F1741" s="39" t="s">
        <v>12096</v>
      </c>
      <c r="G1741" s="39" t="s">
        <v>2215</v>
      </c>
      <c r="H1741" s="76" t="s">
        <v>2228</v>
      </c>
      <c r="I1741" s="76">
        <v>2</v>
      </c>
      <c r="J1741" s="39"/>
      <c r="K1741" s="39" t="s">
        <v>2195</v>
      </c>
      <c r="L1741" s="76">
        <v>134</v>
      </c>
      <c r="M1741" s="416" t="s">
        <v>11778</v>
      </c>
      <c r="N1741" s="496" t="s">
        <v>12097</v>
      </c>
    </row>
    <row r="1742" spans="1:14" hidden="1">
      <c r="A1742" s="416" t="s">
        <v>11777</v>
      </c>
      <c r="B1742" s="39"/>
      <c r="C1742" s="496" t="s">
        <v>12098</v>
      </c>
      <c r="D1742" s="39" t="s">
        <v>12098</v>
      </c>
      <c r="E1742" s="496">
        <f>VLOOKUP(F1742,[13]abbr_btch2lot2!A:B,2,FALSE)</f>
        <v>1429</v>
      </c>
      <c r="F1742" s="39" t="s">
        <v>12099</v>
      </c>
      <c r="G1742" s="39" t="s">
        <v>2215</v>
      </c>
      <c r="H1742" s="76" t="s">
        <v>2202</v>
      </c>
      <c r="I1742" s="76">
        <v>1</v>
      </c>
      <c r="J1742" s="39"/>
      <c r="K1742" s="39" t="s">
        <v>2195</v>
      </c>
      <c r="L1742" s="76">
        <v>135</v>
      </c>
      <c r="M1742" s="416" t="s">
        <v>11778</v>
      </c>
      <c r="N1742" s="496" t="s">
        <v>12098</v>
      </c>
    </row>
    <row r="1743" spans="1:14" hidden="1">
      <c r="A1743" s="416" t="s">
        <v>11777</v>
      </c>
      <c r="B1743" s="39"/>
      <c r="C1743" s="496"/>
      <c r="D1743" s="39"/>
      <c r="E1743" s="496">
        <f>VLOOKUP(F1743,[13]abbr_btch2lot2!A:B,2,FALSE)</f>
        <v>1430</v>
      </c>
      <c r="F1743" s="39" t="s">
        <v>12100</v>
      </c>
      <c r="G1743" s="39" t="s">
        <v>2215</v>
      </c>
      <c r="H1743" s="76" t="s">
        <v>2202</v>
      </c>
      <c r="I1743" s="76">
        <v>8</v>
      </c>
      <c r="J1743" s="39"/>
      <c r="K1743" s="39" t="s">
        <v>2195</v>
      </c>
      <c r="L1743" s="76">
        <v>136</v>
      </c>
      <c r="M1743" s="416" t="s">
        <v>11778</v>
      </c>
      <c r="N1743" s="496" t="s">
        <v>12101</v>
      </c>
    </row>
    <row r="1744" spans="1:14" hidden="1">
      <c r="A1744" s="416" t="s">
        <v>11777</v>
      </c>
      <c r="B1744" s="39"/>
      <c r="C1744" s="496" t="s">
        <v>1539</v>
      </c>
      <c r="D1744" s="39" t="s">
        <v>1539</v>
      </c>
      <c r="E1744" s="496">
        <f>VLOOKUP(F1744,[13]abbr_btch2lot2!A:B,2,FALSE)</f>
        <v>1431</v>
      </c>
      <c r="F1744" s="39" t="s">
        <v>835</v>
      </c>
      <c r="G1744" s="39" t="s">
        <v>2215</v>
      </c>
      <c r="H1744" s="76" t="s">
        <v>2202</v>
      </c>
      <c r="I1744" s="76">
        <v>1</v>
      </c>
      <c r="J1744" s="39"/>
      <c r="K1744" s="39" t="s">
        <v>2195</v>
      </c>
      <c r="L1744" s="76">
        <v>137</v>
      </c>
      <c r="M1744" s="416" t="s">
        <v>11778</v>
      </c>
      <c r="N1744" s="496" t="s">
        <v>1539</v>
      </c>
    </row>
    <row r="1745" spans="1:14" hidden="1">
      <c r="A1745" s="416" t="s">
        <v>11777</v>
      </c>
      <c r="B1745" s="496" t="s">
        <v>149</v>
      </c>
      <c r="C1745" s="496" t="s">
        <v>149</v>
      </c>
      <c r="D1745" s="39"/>
      <c r="E1745" s="496" t="e">
        <f>VLOOKUP(F1745,[13]abbr_btch2lot2!A:B,2,FALSE)</f>
        <v>#N/A</v>
      </c>
      <c r="F1745" s="39"/>
      <c r="G1745" s="39" t="s">
        <v>2193</v>
      </c>
      <c r="H1745" s="39" t="s">
        <v>2308</v>
      </c>
      <c r="I1745" s="76">
        <v>26</v>
      </c>
      <c r="J1745" s="39"/>
      <c r="K1745" s="39" t="s">
        <v>2195</v>
      </c>
      <c r="L1745" s="76">
        <v>138</v>
      </c>
      <c r="M1745" s="416" t="s">
        <v>11778</v>
      </c>
      <c r="N1745" s="496" t="s">
        <v>149</v>
      </c>
    </row>
    <row r="1746" spans="1:14" hidden="1">
      <c r="A1746" s="416" t="s">
        <v>11777</v>
      </c>
      <c r="B1746" s="496" t="s">
        <v>151</v>
      </c>
      <c r="C1746" s="496" t="s">
        <v>151</v>
      </c>
      <c r="D1746" s="39"/>
      <c r="E1746" s="496" t="e">
        <f>VLOOKUP(F1746,[13]abbr_btch2lot2!A:B,2,FALSE)</f>
        <v>#N/A</v>
      </c>
      <c r="F1746" s="39"/>
      <c r="G1746" s="39" t="s">
        <v>2193</v>
      </c>
      <c r="H1746" s="39" t="s">
        <v>2202</v>
      </c>
      <c r="I1746" s="76">
        <v>10</v>
      </c>
      <c r="J1746" s="39"/>
      <c r="K1746" s="39" t="s">
        <v>2195</v>
      </c>
      <c r="L1746" s="76">
        <v>139</v>
      </c>
      <c r="M1746" s="416" t="s">
        <v>11778</v>
      </c>
      <c r="N1746" s="496" t="s">
        <v>151</v>
      </c>
    </row>
    <row r="1747" spans="1:14" hidden="1">
      <c r="A1747" s="416" t="s">
        <v>11777</v>
      </c>
      <c r="B1747" s="496" t="s">
        <v>153</v>
      </c>
      <c r="C1747" s="496" t="s">
        <v>153</v>
      </c>
      <c r="D1747" s="39"/>
      <c r="E1747" s="496" t="e">
        <f>VLOOKUP(F1747,[13]abbr_btch2lot2!A:B,2,FALSE)</f>
        <v>#N/A</v>
      </c>
      <c r="F1747" s="39"/>
      <c r="G1747" s="39" t="s">
        <v>2193</v>
      </c>
      <c r="H1747" s="39" t="s">
        <v>2202</v>
      </c>
      <c r="I1747" s="76">
        <v>4</v>
      </c>
      <c r="J1747" s="39"/>
      <c r="K1747" s="39" t="s">
        <v>2195</v>
      </c>
      <c r="L1747" s="76">
        <v>140</v>
      </c>
      <c r="M1747" s="416" t="s">
        <v>11778</v>
      </c>
      <c r="N1747" s="496" t="s">
        <v>153</v>
      </c>
    </row>
    <row r="1748" spans="1:14" hidden="1">
      <c r="A1748" s="416" t="s">
        <v>11777</v>
      </c>
      <c r="B1748" s="39" t="s">
        <v>155</v>
      </c>
      <c r="C1748" s="496" t="s">
        <v>155</v>
      </c>
      <c r="D1748" s="39"/>
      <c r="E1748" s="496" t="e">
        <f>VLOOKUP(F1748,[13]abbr_btch2lot2!A:B,2,FALSE)</f>
        <v>#N/A</v>
      </c>
      <c r="F1748" s="39"/>
      <c r="G1748" s="39" t="s">
        <v>2193</v>
      </c>
      <c r="H1748" s="39" t="s">
        <v>2202</v>
      </c>
      <c r="I1748" s="76">
        <v>2</v>
      </c>
      <c r="J1748" s="39"/>
      <c r="K1748" s="39" t="s">
        <v>2195</v>
      </c>
      <c r="L1748" s="76">
        <v>141</v>
      </c>
      <c r="M1748" s="416" t="s">
        <v>11778</v>
      </c>
      <c r="N1748" s="39" t="s">
        <v>155</v>
      </c>
    </row>
    <row r="1749" spans="1:14" hidden="1">
      <c r="A1749" s="416" t="s">
        <v>11777</v>
      </c>
      <c r="B1749" s="39" t="s">
        <v>157</v>
      </c>
      <c r="C1749" s="496" t="s">
        <v>157</v>
      </c>
      <c r="D1749" s="39"/>
      <c r="E1749" s="496" t="e">
        <f>VLOOKUP(F1749,[13]abbr_btch2lot2!A:B,2,FALSE)</f>
        <v>#N/A</v>
      </c>
      <c r="F1749" s="39"/>
      <c r="G1749" s="39" t="s">
        <v>2193</v>
      </c>
      <c r="H1749" s="39" t="s">
        <v>2202</v>
      </c>
      <c r="I1749" s="76">
        <v>2</v>
      </c>
      <c r="J1749" s="39"/>
      <c r="K1749" s="39" t="s">
        <v>2195</v>
      </c>
      <c r="L1749" s="76">
        <v>142</v>
      </c>
      <c r="M1749" s="416" t="s">
        <v>11778</v>
      </c>
      <c r="N1749" s="39" t="s">
        <v>157</v>
      </c>
    </row>
    <row r="1750" spans="1:14" hidden="1">
      <c r="A1750" s="416" t="s">
        <v>12102</v>
      </c>
      <c r="B1750" s="76" t="s">
        <v>34</v>
      </c>
      <c r="C1750" s="496" t="s">
        <v>34</v>
      </c>
      <c r="D1750" s="39" t="s">
        <v>3460</v>
      </c>
      <c r="E1750" s="496">
        <f>VLOOKUP(F1750,[13]abbr_btch2lot2!A:B,2,FALSE)</f>
        <v>180</v>
      </c>
      <c r="F1750" s="39" t="s">
        <v>1402</v>
      </c>
      <c r="G1750" s="76" t="s">
        <v>2193</v>
      </c>
      <c r="H1750" s="76" t="s">
        <v>2194</v>
      </c>
      <c r="I1750" s="76">
        <v>8</v>
      </c>
      <c r="J1750" s="39"/>
      <c r="K1750" s="39" t="s">
        <v>2195</v>
      </c>
      <c r="L1750" s="76">
        <v>1</v>
      </c>
      <c r="M1750" s="416" t="s">
        <v>12103</v>
      </c>
      <c r="N1750" s="76" t="s">
        <v>34</v>
      </c>
    </row>
    <row r="1751" spans="1:14" hidden="1">
      <c r="A1751" s="416" t="s">
        <v>12102</v>
      </c>
      <c r="B1751" s="76"/>
      <c r="C1751" s="496" t="s">
        <v>11779</v>
      </c>
      <c r="D1751" s="39" t="s">
        <v>11779</v>
      </c>
      <c r="E1751" s="496">
        <f>VLOOKUP(F1751,[13]abbr_btch2lot2!A:B,2,FALSE)</f>
        <v>1297</v>
      </c>
      <c r="F1751" s="76" t="s">
        <v>11780</v>
      </c>
      <c r="G1751" s="39" t="s">
        <v>2193</v>
      </c>
      <c r="H1751" s="76" t="s">
        <v>2202</v>
      </c>
      <c r="I1751" s="76">
        <v>3</v>
      </c>
      <c r="J1751" s="39"/>
      <c r="K1751" s="39" t="s">
        <v>2195</v>
      </c>
      <c r="L1751" s="76">
        <v>2</v>
      </c>
      <c r="M1751" s="416" t="s">
        <v>12103</v>
      </c>
      <c r="N1751" s="76" t="s">
        <v>11781</v>
      </c>
    </row>
    <row r="1752" spans="1:14" hidden="1">
      <c r="A1752" s="416" t="s">
        <v>12102</v>
      </c>
      <c r="B1752" s="76"/>
      <c r="C1752" s="496"/>
      <c r="D1752" s="39"/>
      <c r="E1752" s="496">
        <f>VLOOKUP(F1752,[13]abbr_btch2lot2!A:B,2,FALSE)</f>
        <v>3</v>
      </c>
      <c r="F1752" s="76" t="s">
        <v>350</v>
      </c>
      <c r="G1752" s="39" t="s">
        <v>2193</v>
      </c>
      <c r="H1752" s="76" t="s">
        <v>2202</v>
      </c>
      <c r="I1752" s="76">
        <v>16</v>
      </c>
      <c r="J1752" s="39"/>
      <c r="K1752" s="39" t="s">
        <v>2195</v>
      </c>
      <c r="L1752" s="76">
        <v>3</v>
      </c>
      <c r="M1752" s="416" t="s">
        <v>12103</v>
      </c>
      <c r="N1752" s="76" t="s">
        <v>11782</v>
      </c>
    </row>
    <row r="1753" spans="1:14" hidden="1">
      <c r="A1753" s="416" t="s">
        <v>12102</v>
      </c>
      <c r="B1753" s="76"/>
      <c r="C1753" s="496" t="s">
        <v>3373</v>
      </c>
      <c r="D1753" s="39" t="s">
        <v>3373</v>
      </c>
      <c r="E1753" s="496">
        <f>VLOOKUP(F1753,[13]abbr_btch2lot2!A:B,2,FALSE)</f>
        <v>1298</v>
      </c>
      <c r="F1753" s="76" t="s">
        <v>3374</v>
      </c>
      <c r="G1753" s="39" t="s">
        <v>2215</v>
      </c>
      <c r="H1753" s="76" t="s">
        <v>2202</v>
      </c>
      <c r="I1753" s="76">
        <v>1</v>
      </c>
      <c r="J1753" s="39"/>
      <c r="K1753" s="39" t="s">
        <v>2195</v>
      </c>
      <c r="L1753" s="76">
        <v>4</v>
      </c>
      <c r="M1753" s="416" t="s">
        <v>12103</v>
      </c>
      <c r="N1753" s="76" t="s">
        <v>3373</v>
      </c>
    </row>
    <row r="1754" spans="1:14" hidden="1">
      <c r="A1754" s="416" t="s">
        <v>12102</v>
      </c>
      <c r="B1754" s="76"/>
      <c r="C1754" s="496" t="s">
        <v>3658</v>
      </c>
      <c r="D1754" s="39" t="s">
        <v>3658</v>
      </c>
      <c r="E1754" s="496">
        <f>VLOOKUP(F1754,[13]abbr_btch2lot2!A:B,2,FALSE)</f>
        <v>1299</v>
      </c>
      <c r="F1754" s="76" t="s">
        <v>3659</v>
      </c>
      <c r="G1754" s="39" t="s">
        <v>2215</v>
      </c>
      <c r="H1754" s="76" t="s">
        <v>2202</v>
      </c>
      <c r="I1754" s="76">
        <v>45</v>
      </c>
      <c r="J1754" s="39"/>
      <c r="K1754" s="39" t="s">
        <v>2195</v>
      </c>
      <c r="L1754" s="76">
        <v>5</v>
      </c>
      <c r="M1754" s="416" t="s">
        <v>12103</v>
      </c>
      <c r="N1754" s="76" t="s">
        <v>3658</v>
      </c>
    </row>
    <row r="1755" spans="1:14" hidden="1">
      <c r="A1755" s="416" t="s">
        <v>12102</v>
      </c>
      <c r="B1755" s="76"/>
      <c r="C1755" s="496" t="s">
        <v>11783</v>
      </c>
      <c r="D1755" s="39" t="s">
        <v>11783</v>
      </c>
      <c r="E1755" s="496">
        <f>VLOOKUP(F1755,[13]abbr_btch2lot2!A:B,2,FALSE)</f>
        <v>1300</v>
      </c>
      <c r="F1755" s="76" t="s">
        <v>11784</v>
      </c>
      <c r="G1755" s="39" t="s">
        <v>2215</v>
      </c>
      <c r="H1755" s="76" t="s">
        <v>2202</v>
      </c>
      <c r="I1755" s="76">
        <v>30</v>
      </c>
      <c r="J1755" s="39"/>
      <c r="K1755" s="39" t="s">
        <v>2195</v>
      </c>
      <c r="L1755" s="76">
        <v>6</v>
      </c>
      <c r="M1755" s="416" t="s">
        <v>12103</v>
      </c>
      <c r="N1755" s="76" t="s">
        <v>11785</v>
      </c>
    </row>
    <row r="1756" spans="1:14" hidden="1">
      <c r="A1756" s="416" t="s">
        <v>12102</v>
      </c>
      <c r="B1756" s="76"/>
      <c r="C1756" s="496" t="s">
        <v>11786</v>
      </c>
      <c r="D1756" s="39" t="s">
        <v>11786</v>
      </c>
      <c r="E1756" s="496">
        <f>VLOOKUP(F1756,[13]abbr_btch2lot2!A:B,2,FALSE)</f>
        <v>1301</v>
      </c>
      <c r="F1756" s="76" t="s">
        <v>11787</v>
      </c>
      <c r="G1756" s="39" t="s">
        <v>2215</v>
      </c>
      <c r="H1756" s="76" t="s">
        <v>2202</v>
      </c>
      <c r="I1756" s="76">
        <v>9</v>
      </c>
      <c r="J1756" s="39"/>
      <c r="K1756" s="39" t="s">
        <v>2195</v>
      </c>
      <c r="L1756" s="76">
        <v>7</v>
      </c>
      <c r="M1756" s="416" t="s">
        <v>12103</v>
      </c>
      <c r="N1756" s="76" t="s">
        <v>11788</v>
      </c>
    </row>
    <row r="1757" spans="1:14" hidden="1">
      <c r="A1757" s="416" t="s">
        <v>12102</v>
      </c>
      <c r="B1757" s="76"/>
      <c r="C1757" s="496" t="s">
        <v>6971</v>
      </c>
      <c r="D1757" s="39" t="s">
        <v>6971</v>
      </c>
      <c r="E1757" s="496">
        <f>VLOOKUP(F1757,[13]abbr_btch2lot2!A:B,2,FALSE)</f>
        <v>1302</v>
      </c>
      <c r="F1757" s="76" t="s">
        <v>6972</v>
      </c>
      <c r="G1757" s="39" t="s">
        <v>2215</v>
      </c>
      <c r="H1757" s="76" t="s">
        <v>2231</v>
      </c>
      <c r="I1757" s="76" t="s">
        <v>2599</v>
      </c>
      <c r="J1757" s="39"/>
      <c r="K1757" s="39" t="s">
        <v>2195</v>
      </c>
      <c r="L1757" s="76">
        <v>8</v>
      </c>
      <c r="M1757" s="416" t="s">
        <v>12103</v>
      </c>
      <c r="N1757" s="76" t="s">
        <v>11789</v>
      </c>
    </row>
    <row r="1758" spans="1:14" hidden="1">
      <c r="A1758" s="416" t="s">
        <v>12102</v>
      </c>
      <c r="B1758" s="76"/>
      <c r="C1758" s="496" t="s">
        <v>11790</v>
      </c>
      <c r="D1758" s="39" t="s">
        <v>11790</v>
      </c>
      <c r="E1758" s="496">
        <f>VLOOKUP(F1758,[13]abbr_btch2lot2!A:B,2,FALSE)</f>
        <v>1303</v>
      </c>
      <c r="F1758" s="76" t="s">
        <v>11791</v>
      </c>
      <c r="G1758" s="39" t="s">
        <v>2215</v>
      </c>
      <c r="H1758" s="76" t="s">
        <v>2202</v>
      </c>
      <c r="I1758" s="76">
        <v>5</v>
      </c>
      <c r="J1758" s="39"/>
      <c r="K1758" s="39" t="s">
        <v>2195</v>
      </c>
      <c r="L1758" s="76">
        <v>9</v>
      </c>
      <c r="M1758" s="416" t="s">
        <v>12103</v>
      </c>
      <c r="N1758" s="76" t="s">
        <v>11790</v>
      </c>
    </row>
    <row r="1759" spans="1:14" hidden="1">
      <c r="A1759" s="416" t="s">
        <v>12102</v>
      </c>
      <c r="B1759" s="76"/>
      <c r="C1759" s="496" t="s">
        <v>11792</v>
      </c>
      <c r="D1759" s="39" t="s">
        <v>11792</v>
      </c>
      <c r="E1759" s="496">
        <f>VLOOKUP(F1759,[13]abbr_btch2lot2!A:B,2,FALSE)</f>
        <v>1304</v>
      </c>
      <c r="F1759" s="76" t="s">
        <v>11793</v>
      </c>
      <c r="G1759" s="39" t="s">
        <v>2215</v>
      </c>
      <c r="H1759" s="76" t="s">
        <v>2455</v>
      </c>
      <c r="I1759" s="76">
        <v>4</v>
      </c>
      <c r="J1759" s="39"/>
      <c r="K1759" s="39" t="s">
        <v>2195</v>
      </c>
      <c r="L1759" s="76">
        <v>10</v>
      </c>
      <c r="M1759" s="416" t="s">
        <v>12103</v>
      </c>
      <c r="N1759" s="76" t="s">
        <v>11792</v>
      </c>
    </row>
    <row r="1760" spans="1:14" hidden="1">
      <c r="A1760" s="416" t="s">
        <v>12102</v>
      </c>
      <c r="B1760" s="76"/>
      <c r="C1760" s="496" t="s">
        <v>5215</v>
      </c>
      <c r="D1760" s="39" t="s">
        <v>5215</v>
      </c>
      <c r="E1760" s="496">
        <f>VLOOKUP(F1760,[13]abbr_btch2lot2!A:B,2,FALSE)</f>
        <v>1305</v>
      </c>
      <c r="F1760" s="76" t="s">
        <v>5216</v>
      </c>
      <c r="G1760" s="39" t="s">
        <v>2215</v>
      </c>
      <c r="H1760" s="76" t="s">
        <v>2202</v>
      </c>
      <c r="I1760" s="76">
        <v>1</v>
      </c>
      <c r="J1760" s="39"/>
      <c r="K1760" s="39" t="s">
        <v>2195</v>
      </c>
      <c r="L1760" s="76">
        <v>11</v>
      </c>
      <c r="M1760" s="416" t="s">
        <v>12103</v>
      </c>
      <c r="N1760" s="76" t="s">
        <v>5215</v>
      </c>
    </row>
    <row r="1761" spans="1:14" hidden="1">
      <c r="A1761" s="416" t="s">
        <v>12102</v>
      </c>
      <c r="B1761" s="76"/>
      <c r="C1761" s="496" t="s">
        <v>1163</v>
      </c>
      <c r="D1761" s="39" t="s">
        <v>1163</v>
      </c>
      <c r="E1761" s="496">
        <f>VLOOKUP(F1761,[13]abbr_btch2lot2!A:B,2,FALSE)</f>
        <v>1306</v>
      </c>
      <c r="F1761" s="76" t="s">
        <v>684</v>
      </c>
      <c r="G1761" s="39" t="s">
        <v>2215</v>
      </c>
      <c r="H1761" s="76" t="s">
        <v>2202</v>
      </c>
      <c r="I1761" s="76">
        <v>45</v>
      </c>
      <c r="J1761" s="39"/>
      <c r="K1761" s="39" t="s">
        <v>2195</v>
      </c>
      <c r="L1761" s="76">
        <v>12</v>
      </c>
      <c r="M1761" s="416" t="s">
        <v>12103</v>
      </c>
      <c r="N1761" s="76" t="s">
        <v>11794</v>
      </c>
    </row>
    <row r="1762" spans="1:14" hidden="1">
      <c r="A1762" s="416" t="s">
        <v>12102</v>
      </c>
      <c r="B1762" s="76"/>
      <c r="C1762" s="496" t="s">
        <v>11795</v>
      </c>
      <c r="D1762" s="39" t="s">
        <v>11795</v>
      </c>
      <c r="E1762" s="496">
        <f>VLOOKUP(F1762,[13]abbr_btch2lot2!A:B,2,FALSE)</f>
        <v>1307</v>
      </c>
      <c r="F1762" s="76" t="s">
        <v>11796</v>
      </c>
      <c r="G1762" s="39" t="s">
        <v>2215</v>
      </c>
      <c r="H1762" s="76" t="s">
        <v>2202</v>
      </c>
      <c r="I1762" s="76">
        <v>1</v>
      </c>
      <c r="J1762" s="39"/>
      <c r="K1762" s="39" t="s">
        <v>2195</v>
      </c>
      <c r="L1762" s="76">
        <v>13</v>
      </c>
      <c r="M1762" s="416" t="s">
        <v>12103</v>
      </c>
      <c r="N1762" s="76" t="s">
        <v>11795</v>
      </c>
    </row>
    <row r="1763" spans="1:14" hidden="1">
      <c r="A1763" s="416" t="s">
        <v>12102</v>
      </c>
      <c r="B1763" s="76"/>
      <c r="C1763" s="496"/>
      <c r="D1763" s="39"/>
      <c r="E1763" s="496">
        <f>VLOOKUP(F1763,[13]abbr_btch2lot2!A:B,2,FALSE)</f>
        <v>1308</v>
      </c>
      <c r="F1763" s="76" t="s">
        <v>11797</v>
      </c>
      <c r="G1763" s="39" t="s">
        <v>2215</v>
      </c>
      <c r="H1763" s="76" t="s">
        <v>2194</v>
      </c>
      <c r="I1763" s="76">
        <v>10</v>
      </c>
      <c r="J1763" s="39"/>
      <c r="K1763" s="39" t="s">
        <v>2195</v>
      </c>
      <c r="L1763" s="76">
        <v>14</v>
      </c>
      <c r="M1763" s="416" t="s">
        <v>12103</v>
      </c>
      <c r="N1763" s="76" t="s">
        <v>11798</v>
      </c>
    </row>
    <row r="1764" spans="1:14" hidden="1">
      <c r="A1764" s="416" t="s">
        <v>12102</v>
      </c>
      <c r="B1764" s="76"/>
      <c r="C1764" s="496"/>
      <c r="D1764" s="39"/>
      <c r="E1764" s="496">
        <f>VLOOKUP(F1764,[13]abbr_btch2lot2!A:B,2,FALSE)</f>
        <v>1309</v>
      </c>
      <c r="F1764" s="76" t="s">
        <v>11799</v>
      </c>
      <c r="G1764" s="39" t="s">
        <v>2215</v>
      </c>
      <c r="H1764" s="76" t="s">
        <v>2194</v>
      </c>
      <c r="I1764" s="76">
        <v>10</v>
      </c>
      <c r="J1764" s="39"/>
      <c r="K1764" s="39" t="s">
        <v>2195</v>
      </c>
      <c r="L1764" s="76">
        <v>15</v>
      </c>
      <c r="M1764" s="416" t="s">
        <v>12103</v>
      </c>
      <c r="N1764" s="76" t="s">
        <v>11800</v>
      </c>
    </row>
    <row r="1765" spans="1:14" hidden="1">
      <c r="A1765" s="416" t="s">
        <v>12102</v>
      </c>
      <c r="B1765" s="76"/>
      <c r="C1765" s="496" t="s">
        <v>3891</v>
      </c>
      <c r="D1765" s="39" t="s">
        <v>3891</v>
      </c>
      <c r="E1765" s="496">
        <f>VLOOKUP(F1765,[13]abbr_btch2lot2!A:B,2,FALSE)</f>
        <v>1310</v>
      </c>
      <c r="F1765" s="76" t="s">
        <v>7102</v>
      </c>
      <c r="G1765" s="39" t="s">
        <v>2215</v>
      </c>
      <c r="H1765" s="76" t="s">
        <v>2194</v>
      </c>
      <c r="I1765" s="76">
        <v>10</v>
      </c>
      <c r="J1765" s="39"/>
      <c r="K1765" s="39" t="s">
        <v>2195</v>
      </c>
      <c r="L1765" s="76">
        <v>16</v>
      </c>
      <c r="M1765" s="416" t="s">
        <v>12103</v>
      </c>
      <c r="N1765" s="76" t="s">
        <v>11801</v>
      </c>
    </row>
    <row r="1766" spans="1:14" hidden="1">
      <c r="A1766" s="416" t="s">
        <v>12102</v>
      </c>
      <c r="B1766" s="76"/>
      <c r="C1766" s="496" t="s">
        <v>11802</v>
      </c>
      <c r="D1766" s="39" t="s">
        <v>11802</v>
      </c>
      <c r="E1766" s="496">
        <f>VLOOKUP(F1766,[13]abbr_btch2lot2!A:B,2,FALSE)</f>
        <v>1311</v>
      </c>
      <c r="F1766" s="76" t="s">
        <v>11803</v>
      </c>
      <c r="G1766" s="39" t="s">
        <v>2215</v>
      </c>
      <c r="H1766" s="76" t="s">
        <v>2202</v>
      </c>
      <c r="I1766" s="76">
        <v>18</v>
      </c>
      <c r="J1766" s="39"/>
      <c r="K1766" s="39" t="s">
        <v>2195</v>
      </c>
      <c r="L1766" s="76">
        <v>17</v>
      </c>
      <c r="M1766" s="416" t="s">
        <v>12103</v>
      </c>
      <c r="N1766" s="76" t="s">
        <v>11804</v>
      </c>
    </row>
    <row r="1767" spans="1:14" hidden="1">
      <c r="A1767" s="416" t="s">
        <v>12102</v>
      </c>
      <c r="B1767" s="76"/>
      <c r="C1767" s="496" t="s">
        <v>11805</v>
      </c>
      <c r="D1767" s="39" t="s">
        <v>11805</v>
      </c>
      <c r="E1767" s="496">
        <f>VLOOKUP(F1767,[13]abbr_btch2lot2!A:B,2,FALSE)</f>
        <v>1312</v>
      </c>
      <c r="F1767" s="76" t="s">
        <v>11806</v>
      </c>
      <c r="G1767" s="39" t="s">
        <v>2215</v>
      </c>
      <c r="H1767" s="76" t="s">
        <v>2202</v>
      </c>
      <c r="I1767" s="76">
        <v>18</v>
      </c>
      <c r="J1767" s="39"/>
      <c r="K1767" s="39" t="s">
        <v>2195</v>
      </c>
      <c r="L1767" s="76">
        <v>18</v>
      </c>
      <c r="M1767" s="416" t="s">
        <v>12103</v>
      </c>
      <c r="N1767" s="76" t="s">
        <v>11807</v>
      </c>
    </row>
    <row r="1768" spans="1:14" hidden="1">
      <c r="A1768" s="416" t="s">
        <v>12102</v>
      </c>
      <c r="B1768" s="76"/>
      <c r="C1768" s="496" t="s">
        <v>5198</v>
      </c>
      <c r="D1768" s="39" t="s">
        <v>5198</v>
      </c>
      <c r="E1768" s="496">
        <f>VLOOKUP(F1768,[13]abbr_btch2lot2!A:B,2,FALSE)</f>
        <v>1313</v>
      </c>
      <c r="F1768" s="76" t="s">
        <v>5199</v>
      </c>
      <c r="G1768" s="39" t="s">
        <v>2215</v>
      </c>
      <c r="H1768" s="76" t="s">
        <v>2202</v>
      </c>
      <c r="I1768" s="76">
        <v>18</v>
      </c>
      <c r="J1768" s="39"/>
      <c r="K1768" s="39" t="s">
        <v>2195</v>
      </c>
      <c r="L1768" s="76">
        <v>19</v>
      </c>
      <c r="M1768" s="416" t="s">
        <v>12103</v>
      </c>
      <c r="N1768" s="76" t="s">
        <v>11808</v>
      </c>
    </row>
    <row r="1769" spans="1:14" hidden="1">
      <c r="A1769" s="416" t="s">
        <v>12102</v>
      </c>
      <c r="B1769" s="76"/>
      <c r="C1769" s="496" t="s">
        <v>11809</v>
      </c>
      <c r="D1769" s="39" t="s">
        <v>11809</v>
      </c>
      <c r="E1769" s="496">
        <f>VLOOKUP(F1769,[13]abbr_btch2lot2!A:B,2,FALSE)</f>
        <v>1314</v>
      </c>
      <c r="F1769" s="76" t="s">
        <v>11810</v>
      </c>
      <c r="G1769" s="39" t="s">
        <v>2215</v>
      </c>
      <c r="H1769" s="76" t="s">
        <v>2202</v>
      </c>
      <c r="I1769" s="76">
        <v>18</v>
      </c>
      <c r="J1769" s="39"/>
      <c r="K1769" s="39" t="s">
        <v>2195</v>
      </c>
      <c r="L1769" s="76">
        <v>20</v>
      </c>
      <c r="M1769" s="416" t="s">
        <v>12103</v>
      </c>
      <c r="N1769" s="76" t="s">
        <v>11811</v>
      </c>
    </row>
    <row r="1770" spans="1:14" hidden="1">
      <c r="A1770" s="416" t="s">
        <v>12102</v>
      </c>
      <c r="B1770" s="76"/>
      <c r="C1770" s="496" t="s">
        <v>11812</v>
      </c>
      <c r="D1770" s="39" t="s">
        <v>11812</v>
      </c>
      <c r="E1770" s="496">
        <f>VLOOKUP(F1770,[13]abbr_btch2lot2!A:B,2,FALSE)</f>
        <v>1315</v>
      </c>
      <c r="F1770" s="76" t="s">
        <v>11813</v>
      </c>
      <c r="G1770" s="39" t="s">
        <v>2215</v>
      </c>
      <c r="H1770" s="76" t="s">
        <v>2202</v>
      </c>
      <c r="I1770" s="76">
        <v>18</v>
      </c>
      <c r="J1770" s="39"/>
      <c r="K1770" s="39" t="s">
        <v>2195</v>
      </c>
      <c r="L1770" s="76">
        <v>21</v>
      </c>
      <c r="M1770" s="416" t="s">
        <v>12103</v>
      </c>
      <c r="N1770" s="76" t="s">
        <v>11814</v>
      </c>
    </row>
    <row r="1771" spans="1:14" hidden="1">
      <c r="A1771" s="416" t="s">
        <v>12102</v>
      </c>
      <c r="B1771" s="76"/>
      <c r="C1771" s="496" t="s">
        <v>5469</v>
      </c>
      <c r="D1771" s="39" t="s">
        <v>5469</v>
      </c>
      <c r="E1771" s="496">
        <f>VLOOKUP(F1771,[13]abbr_btch2lot2!A:B,2,FALSE)</f>
        <v>1316</v>
      </c>
      <c r="F1771" s="76" t="s">
        <v>5470</v>
      </c>
      <c r="G1771" s="39" t="s">
        <v>2215</v>
      </c>
      <c r="H1771" s="76" t="s">
        <v>2202</v>
      </c>
      <c r="I1771" s="76">
        <v>10</v>
      </c>
      <c r="J1771" s="39"/>
      <c r="K1771" s="39" t="s">
        <v>2195</v>
      </c>
      <c r="L1771" s="76">
        <v>22</v>
      </c>
      <c r="M1771" s="416" t="s">
        <v>12103</v>
      </c>
      <c r="N1771" s="76" t="s">
        <v>5469</v>
      </c>
    </row>
    <row r="1772" spans="1:14" hidden="1">
      <c r="A1772" s="416" t="s">
        <v>12102</v>
      </c>
      <c r="B1772" s="76"/>
      <c r="C1772" s="496" t="s">
        <v>11815</v>
      </c>
      <c r="D1772" s="39" t="s">
        <v>11815</v>
      </c>
      <c r="E1772" s="496">
        <f>VLOOKUP(F1772,[13]abbr_btch2lot2!A:B,2,FALSE)</f>
        <v>1317</v>
      </c>
      <c r="F1772" s="76" t="s">
        <v>11816</v>
      </c>
      <c r="G1772" s="39" t="s">
        <v>2215</v>
      </c>
      <c r="H1772" s="76" t="s">
        <v>2202</v>
      </c>
      <c r="I1772" s="76">
        <v>1</v>
      </c>
      <c r="J1772" s="39"/>
      <c r="K1772" s="39" t="s">
        <v>2195</v>
      </c>
      <c r="L1772" s="76">
        <v>23</v>
      </c>
      <c r="M1772" s="416" t="s">
        <v>12103</v>
      </c>
      <c r="N1772" s="76" t="s">
        <v>11817</v>
      </c>
    </row>
    <row r="1773" spans="1:14" hidden="1">
      <c r="A1773" s="416" t="s">
        <v>12102</v>
      </c>
      <c r="B1773" s="76"/>
      <c r="C1773" s="496" t="s">
        <v>11818</v>
      </c>
      <c r="D1773" s="39" t="s">
        <v>11818</v>
      </c>
      <c r="E1773" s="496">
        <f>VLOOKUP(F1773,[13]abbr_btch2lot2!A:B,2,FALSE)</f>
        <v>1318</v>
      </c>
      <c r="F1773" s="76" t="s">
        <v>11819</v>
      </c>
      <c r="G1773" s="39" t="s">
        <v>2215</v>
      </c>
      <c r="H1773" s="76" t="s">
        <v>2202</v>
      </c>
      <c r="I1773" s="76">
        <v>1</v>
      </c>
      <c r="J1773" s="39"/>
      <c r="K1773" s="39" t="s">
        <v>2195</v>
      </c>
      <c r="L1773" s="76">
        <v>24</v>
      </c>
      <c r="M1773" s="416" t="s">
        <v>12103</v>
      </c>
      <c r="N1773" s="76" t="s">
        <v>11820</v>
      </c>
    </row>
    <row r="1774" spans="1:14" hidden="1">
      <c r="A1774" s="416" t="s">
        <v>12102</v>
      </c>
      <c r="B1774" s="76"/>
      <c r="C1774" s="496" t="s">
        <v>11821</v>
      </c>
      <c r="D1774" s="39" t="s">
        <v>11821</v>
      </c>
      <c r="E1774" s="496">
        <f>VLOOKUP(F1774,[13]abbr_btch2lot2!A:B,2,FALSE)</f>
        <v>1319</v>
      </c>
      <c r="F1774" s="76" t="s">
        <v>11822</v>
      </c>
      <c r="G1774" s="39" t="s">
        <v>2215</v>
      </c>
      <c r="H1774" s="76" t="s">
        <v>2202</v>
      </c>
      <c r="I1774" s="76">
        <v>1</v>
      </c>
      <c r="J1774" s="39"/>
      <c r="K1774" s="39" t="s">
        <v>2195</v>
      </c>
      <c r="L1774" s="76">
        <v>25</v>
      </c>
      <c r="M1774" s="416" t="s">
        <v>12103</v>
      </c>
      <c r="N1774" s="76" t="s">
        <v>11823</v>
      </c>
    </row>
    <row r="1775" spans="1:14" hidden="1">
      <c r="A1775" s="416" t="s">
        <v>12102</v>
      </c>
      <c r="B1775" s="76"/>
      <c r="C1775" s="496" t="s">
        <v>11824</v>
      </c>
      <c r="D1775" s="39" t="s">
        <v>11824</v>
      </c>
      <c r="E1775" s="496">
        <f>VLOOKUP(F1775,[13]abbr_btch2lot2!A:B,2,FALSE)</f>
        <v>1320</v>
      </c>
      <c r="F1775" s="76" t="s">
        <v>11825</v>
      </c>
      <c r="G1775" s="39" t="s">
        <v>2215</v>
      </c>
      <c r="H1775" s="76" t="s">
        <v>2202</v>
      </c>
      <c r="I1775" s="76">
        <v>30</v>
      </c>
      <c r="J1775" s="39"/>
      <c r="K1775" s="39" t="s">
        <v>2195</v>
      </c>
      <c r="L1775" s="76">
        <v>26</v>
      </c>
      <c r="M1775" s="416" t="s">
        <v>12103</v>
      </c>
      <c r="N1775" s="76" t="s">
        <v>11824</v>
      </c>
    </row>
    <row r="1776" spans="1:14" hidden="1">
      <c r="A1776" s="416" t="s">
        <v>12102</v>
      </c>
      <c r="B1776" s="76"/>
      <c r="C1776" s="496" t="s">
        <v>11826</v>
      </c>
      <c r="D1776" s="39" t="s">
        <v>11826</v>
      </c>
      <c r="E1776" s="496">
        <f>VLOOKUP(F1776,[13]abbr_btch2lot2!A:B,2,FALSE)</f>
        <v>1321</v>
      </c>
      <c r="F1776" s="76" t="s">
        <v>11827</v>
      </c>
      <c r="G1776" s="39" t="s">
        <v>2215</v>
      </c>
      <c r="H1776" s="76" t="s">
        <v>2202</v>
      </c>
      <c r="I1776" s="76">
        <v>30</v>
      </c>
      <c r="J1776" s="39"/>
      <c r="K1776" s="39" t="s">
        <v>2195</v>
      </c>
      <c r="L1776" s="76">
        <v>27</v>
      </c>
      <c r="M1776" s="416" t="s">
        <v>12103</v>
      </c>
      <c r="N1776" s="76" t="s">
        <v>11826</v>
      </c>
    </row>
    <row r="1777" spans="1:14" hidden="1">
      <c r="A1777" s="416" t="s">
        <v>12102</v>
      </c>
      <c r="B1777" s="76"/>
      <c r="C1777" s="496" t="s">
        <v>5494</v>
      </c>
      <c r="D1777" s="39" t="s">
        <v>5494</v>
      </c>
      <c r="E1777" s="496">
        <f>VLOOKUP(F1777,[13]abbr_btch2lot2!A:B,2,FALSE)</f>
        <v>1322</v>
      </c>
      <c r="F1777" s="76" t="s">
        <v>5495</v>
      </c>
      <c r="G1777" s="39" t="s">
        <v>2215</v>
      </c>
      <c r="H1777" s="76" t="s">
        <v>2202</v>
      </c>
      <c r="I1777" s="76">
        <v>10</v>
      </c>
      <c r="J1777" s="39"/>
      <c r="K1777" s="39" t="s">
        <v>2195</v>
      </c>
      <c r="L1777" s="76">
        <v>28</v>
      </c>
      <c r="M1777" s="416" t="s">
        <v>12103</v>
      </c>
      <c r="N1777" s="76" t="s">
        <v>11828</v>
      </c>
    </row>
    <row r="1778" spans="1:14" hidden="1">
      <c r="A1778" s="416" t="s">
        <v>12102</v>
      </c>
      <c r="B1778" s="76"/>
      <c r="C1778" s="496" t="s">
        <v>11829</v>
      </c>
      <c r="D1778" s="39" t="s">
        <v>11829</v>
      </c>
      <c r="E1778" s="496">
        <f>VLOOKUP(F1778,[13]abbr_btch2lot2!A:B,2,FALSE)</f>
        <v>1323</v>
      </c>
      <c r="F1778" s="76" t="s">
        <v>11830</v>
      </c>
      <c r="G1778" s="39" t="s">
        <v>2215</v>
      </c>
      <c r="H1778" s="76" t="s">
        <v>2231</v>
      </c>
      <c r="I1778" s="76" t="s">
        <v>2599</v>
      </c>
      <c r="J1778" s="39"/>
      <c r="K1778" s="39" t="s">
        <v>2195</v>
      </c>
      <c r="L1778" s="76">
        <v>29</v>
      </c>
      <c r="M1778" s="416" t="s">
        <v>12103</v>
      </c>
      <c r="N1778" s="76" t="s">
        <v>11831</v>
      </c>
    </row>
    <row r="1779" spans="1:14" hidden="1">
      <c r="A1779" s="416" t="s">
        <v>12102</v>
      </c>
      <c r="B1779" s="76"/>
      <c r="C1779" s="496" t="s">
        <v>11832</v>
      </c>
      <c r="D1779" s="39" t="s">
        <v>11832</v>
      </c>
      <c r="E1779" s="496">
        <f>VLOOKUP(F1779,[13]abbr_btch2lot2!A:B,2,FALSE)</f>
        <v>1324</v>
      </c>
      <c r="F1779" s="76" t="s">
        <v>11833</v>
      </c>
      <c r="G1779" s="39" t="s">
        <v>2215</v>
      </c>
      <c r="H1779" s="76" t="s">
        <v>2231</v>
      </c>
      <c r="I1779" s="76" t="s">
        <v>2599</v>
      </c>
      <c r="J1779" s="39"/>
      <c r="K1779" s="39" t="s">
        <v>2195</v>
      </c>
      <c r="L1779" s="76">
        <v>30</v>
      </c>
      <c r="M1779" s="416" t="s">
        <v>12103</v>
      </c>
      <c r="N1779" s="76" t="s">
        <v>11832</v>
      </c>
    </row>
    <row r="1780" spans="1:14" hidden="1">
      <c r="A1780" s="416" t="s">
        <v>12102</v>
      </c>
      <c r="B1780" s="76"/>
      <c r="C1780" s="496" t="s">
        <v>11834</v>
      </c>
      <c r="D1780" s="39" t="s">
        <v>11834</v>
      </c>
      <c r="E1780" s="496">
        <f>VLOOKUP(F1780,[13]abbr_btch2lot2!A:B,2,FALSE)</f>
        <v>1325</v>
      </c>
      <c r="F1780" s="76" t="s">
        <v>11835</v>
      </c>
      <c r="G1780" s="39" t="s">
        <v>2215</v>
      </c>
      <c r="H1780" s="76" t="s">
        <v>2231</v>
      </c>
      <c r="I1780" s="76" t="s">
        <v>2599</v>
      </c>
      <c r="J1780" s="39"/>
      <c r="K1780" s="39" t="s">
        <v>2195</v>
      </c>
      <c r="L1780" s="76">
        <v>31</v>
      </c>
      <c r="M1780" s="416" t="s">
        <v>12103</v>
      </c>
      <c r="N1780" s="76" t="s">
        <v>11834</v>
      </c>
    </row>
    <row r="1781" spans="1:14" hidden="1">
      <c r="A1781" s="416" t="s">
        <v>12102</v>
      </c>
      <c r="B1781" s="76"/>
      <c r="C1781" s="496" t="s">
        <v>11836</v>
      </c>
      <c r="D1781" s="39" t="s">
        <v>11836</v>
      </c>
      <c r="E1781" s="496">
        <f>VLOOKUP(F1781,[13]abbr_btch2lot2!A:B,2,FALSE)</f>
        <v>1326</v>
      </c>
      <c r="F1781" s="76" t="s">
        <v>11837</v>
      </c>
      <c r="G1781" s="39" t="s">
        <v>2215</v>
      </c>
      <c r="H1781" s="76" t="s">
        <v>2202</v>
      </c>
      <c r="I1781" s="76">
        <v>1</v>
      </c>
      <c r="J1781" s="39"/>
      <c r="K1781" s="39" t="s">
        <v>2195</v>
      </c>
      <c r="L1781" s="76">
        <v>32</v>
      </c>
      <c r="M1781" s="416" t="s">
        <v>12103</v>
      </c>
      <c r="N1781" s="76" t="s">
        <v>11838</v>
      </c>
    </row>
    <row r="1782" spans="1:14" hidden="1">
      <c r="A1782" s="416" t="s">
        <v>12102</v>
      </c>
      <c r="B1782" s="76"/>
      <c r="C1782" s="496" t="s">
        <v>3682</v>
      </c>
      <c r="D1782" s="39" t="s">
        <v>3682</v>
      </c>
      <c r="E1782" s="496">
        <f>VLOOKUP(F1782,[13]abbr_btch2lot2!A:B,2,FALSE)</f>
        <v>1327</v>
      </c>
      <c r="F1782" s="76" t="s">
        <v>3683</v>
      </c>
      <c r="G1782" s="39" t="s">
        <v>2215</v>
      </c>
      <c r="H1782" s="76" t="s">
        <v>2202</v>
      </c>
      <c r="I1782" s="76">
        <v>2</v>
      </c>
      <c r="J1782" s="39"/>
      <c r="K1782" s="39" t="s">
        <v>2195</v>
      </c>
      <c r="L1782" s="76">
        <v>33</v>
      </c>
      <c r="M1782" s="416" t="s">
        <v>12103</v>
      </c>
      <c r="N1782" s="76" t="s">
        <v>3682</v>
      </c>
    </row>
    <row r="1783" spans="1:14" hidden="1">
      <c r="A1783" s="416" t="s">
        <v>12102</v>
      </c>
      <c r="B1783" s="76"/>
      <c r="C1783" s="496" t="s">
        <v>11839</v>
      </c>
      <c r="D1783" s="39" t="s">
        <v>11839</v>
      </c>
      <c r="E1783" s="496">
        <f>VLOOKUP(F1783,[13]abbr_btch2lot2!A:B,2,FALSE)</f>
        <v>1328</v>
      </c>
      <c r="F1783" s="76" t="s">
        <v>11840</v>
      </c>
      <c r="G1783" s="39" t="s">
        <v>2215</v>
      </c>
      <c r="H1783" s="76" t="s">
        <v>2231</v>
      </c>
      <c r="I1783" s="76" t="s">
        <v>2599</v>
      </c>
      <c r="J1783" s="39"/>
      <c r="K1783" s="39" t="s">
        <v>2195</v>
      </c>
      <c r="L1783" s="76">
        <v>34</v>
      </c>
      <c r="M1783" s="416" t="s">
        <v>12103</v>
      </c>
      <c r="N1783" s="76" t="s">
        <v>11839</v>
      </c>
    </row>
    <row r="1784" spans="1:14" hidden="1">
      <c r="A1784" s="416" t="s">
        <v>12102</v>
      </c>
      <c r="B1784" s="76"/>
      <c r="C1784" s="496"/>
      <c r="D1784" s="39"/>
      <c r="E1784" s="496">
        <f>VLOOKUP(F1784,[13]abbr_btch2lot2!A:B,2,FALSE)</f>
        <v>1329</v>
      </c>
      <c r="F1784" s="76" t="s">
        <v>11841</v>
      </c>
      <c r="G1784" s="39" t="s">
        <v>2215</v>
      </c>
      <c r="H1784" s="76" t="s">
        <v>2202</v>
      </c>
      <c r="I1784" s="76">
        <v>1</v>
      </c>
      <c r="J1784" s="39"/>
      <c r="K1784" s="39" t="s">
        <v>2195</v>
      </c>
      <c r="L1784" s="76">
        <v>35</v>
      </c>
      <c r="M1784" s="416" t="s">
        <v>12103</v>
      </c>
      <c r="N1784" s="76" t="s">
        <v>11842</v>
      </c>
    </row>
    <row r="1785" spans="1:14" hidden="1">
      <c r="A1785" s="416" t="s">
        <v>12102</v>
      </c>
      <c r="B1785" s="76"/>
      <c r="C1785" s="496" t="s">
        <v>11843</v>
      </c>
      <c r="D1785" s="39" t="s">
        <v>11843</v>
      </c>
      <c r="E1785" s="496">
        <f>VLOOKUP(F1785,[13]abbr_btch2lot2!A:B,2,FALSE)</f>
        <v>1330</v>
      </c>
      <c r="F1785" s="76" t="s">
        <v>11844</v>
      </c>
      <c r="G1785" s="39" t="s">
        <v>2215</v>
      </c>
      <c r="H1785" s="76" t="s">
        <v>2202</v>
      </c>
      <c r="I1785" s="76">
        <v>1</v>
      </c>
      <c r="J1785" s="39"/>
      <c r="K1785" s="39" t="s">
        <v>2195</v>
      </c>
      <c r="L1785" s="76">
        <v>36</v>
      </c>
      <c r="M1785" s="416" t="s">
        <v>12103</v>
      </c>
      <c r="N1785" s="76" t="s">
        <v>11845</v>
      </c>
    </row>
    <row r="1786" spans="1:14" hidden="1">
      <c r="A1786" s="416" t="s">
        <v>12102</v>
      </c>
      <c r="B1786" s="76"/>
      <c r="C1786" s="496" t="s">
        <v>11846</v>
      </c>
      <c r="D1786" s="39" t="s">
        <v>11846</v>
      </c>
      <c r="E1786" s="496">
        <f>VLOOKUP(F1786,[13]abbr_btch2lot2!A:B,2,FALSE)</f>
        <v>1331</v>
      </c>
      <c r="F1786" s="76" t="s">
        <v>11847</v>
      </c>
      <c r="G1786" s="39" t="s">
        <v>2215</v>
      </c>
      <c r="H1786" s="76" t="s">
        <v>2202</v>
      </c>
      <c r="I1786" s="76">
        <v>1</v>
      </c>
      <c r="J1786" s="39"/>
      <c r="K1786" s="39" t="s">
        <v>2195</v>
      </c>
      <c r="L1786" s="76">
        <v>37</v>
      </c>
      <c r="M1786" s="416" t="s">
        <v>12103</v>
      </c>
      <c r="N1786" s="76" t="s">
        <v>11848</v>
      </c>
    </row>
    <row r="1787" spans="1:14" hidden="1">
      <c r="A1787" s="416" t="s">
        <v>12102</v>
      </c>
      <c r="B1787" s="76"/>
      <c r="C1787" s="496" t="s">
        <v>11849</v>
      </c>
      <c r="D1787" s="39" t="s">
        <v>11849</v>
      </c>
      <c r="E1787" s="496">
        <f>VLOOKUP(F1787,[13]abbr_btch2lot2!A:B,2,FALSE)</f>
        <v>1332</v>
      </c>
      <c r="F1787" s="76" t="s">
        <v>11850</v>
      </c>
      <c r="G1787" s="39" t="s">
        <v>2215</v>
      </c>
      <c r="H1787" s="76" t="s">
        <v>2202</v>
      </c>
      <c r="I1787" s="76">
        <v>1</v>
      </c>
      <c r="J1787" s="39"/>
      <c r="K1787" s="39" t="s">
        <v>2195</v>
      </c>
      <c r="L1787" s="76">
        <v>38</v>
      </c>
      <c r="M1787" s="416" t="s">
        <v>12103</v>
      </c>
      <c r="N1787" s="76" t="s">
        <v>11851</v>
      </c>
    </row>
    <row r="1788" spans="1:14" hidden="1">
      <c r="A1788" s="416" t="s">
        <v>12102</v>
      </c>
      <c r="B1788" s="76"/>
      <c r="C1788" s="496" t="s">
        <v>11852</v>
      </c>
      <c r="D1788" s="39" t="s">
        <v>11852</v>
      </c>
      <c r="E1788" s="496">
        <f>VLOOKUP(F1788,[13]abbr_btch2lot2!A:B,2,FALSE)</f>
        <v>1333</v>
      </c>
      <c r="F1788" s="76" t="s">
        <v>11853</v>
      </c>
      <c r="G1788" s="39" t="s">
        <v>2215</v>
      </c>
      <c r="H1788" s="76" t="s">
        <v>2202</v>
      </c>
      <c r="I1788" s="76">
        <v>1</v>
      </c>
      <c r="J1788" s="39"/>
      <c r="K1788" s="39" t="s">
        <v>2195</v>
      </c>
      <c r="L1788" s="76">
        <v>39</v>
      </c>
      <c r="M1788" s="416" t="s">
        <v>12103</v>
      </c>
      <c r="N1788" s="76" t="s">
        <v>11854</v>
      </c>
    </row>
    <row r="1789" spans="1:14" hidden="1">
      <c r="A1789" s="416" t="s">
        <v>12102</v>
      </c>
      <c r="B1789" s="76"/>
      <c r="C1789" s="496" t="s">
        <v>11855</v>
      </c>
      <c r="D1789" s="39" t="s">
        <v>11855</v>
      </c>
      <c r="E1789" s="496">
        <f>VLOOKUP(F1789,[13]abbr_btch2lot2!A:B,2,FALSE)</f>
        <v>1334</v>
      </c>
      <c r="F1789" s="76" t="s">
        <v>11856</v>
      </c>
      <c r="G1789" s="39" t="s">
        <v>2215</v>
      </c>
      <c r="H1789" s="76" t="s">
        <v>2202</v>
      </c>
      <c r="I1789" s="76">
        <v>1</v>
      </c>
      <c r="J1789" s="39"/>
      <c r="K1789" s="39" t="s">
        <v>2195</v>
      </c>
      <c r="L1789" s="76">
        <v>40</v>
      </c>
      <c r="M1789" s="416" t="s">
        <v>12103</v>
      </c>
      <c r="N1789" s="76" t="s">
        <v>11857</v>
      </c>
    </row>
    <row r="1790" spans="1:14" hidden="1">
      <c r="A1790" s="416" t="s">
        <v>12102</v>
      </c>
      <c r="B1790" s="76"/>
      <c r="C1790" s="496" t="s">
        <v>11858</v>
      </c>
      <c r="D1790" s="39" t="s">
        <v>11858</v>
      </c>
      <c r="E1790" s="496">
        <f>VLOOKUP(F1790,[13]abbr_btch2lot2!A:B,2,FALSE)</f>
        <v>1335</v>
      </c>
      <c r="F1790" s="76" t="s">
        <v>11859</v>
      </c>
      <c r="G1790" s="39" t="s">
        <v>2215</v>
      </c>
      <c r="H1790" s="76" t="s">
        <v>2202</v>
      </c>
      <c r="I1790" s="76">
        <v>1</v>
      </c>
      <c r="J1790" s="39"/>
      <c r="K1790" s="39" t="s">
        <v>2195</v>
      </c>
      <c r="L1790" s="76">
        <v>41</v>
      </c>
      <c r="M1790" s="416" t="s">
        <v>12103</v>
      </c>
      <c r="N1790" s="76" t="s">
        <v>11860</v>
      </c>
    </row>
    <row r="1791" spans="1:14" hidden="1">
      <c r="A1791" s="416" t="s">
        <v>12102</v>
      </c>
      <c r="B1791" s="76"/>
      <c r="C1791" s="496" t="s">
        <v>11861</v>
      </c>
      <c r="D1791" s="39" t="s">
        <v>11861</v>
      </c>
      <c r="E1791" s="496">
        <f>VLOOKUP(F1791,[13]abbr_btch2lot2!A:B,2,FALSE)</f>
        <v>1336</v>
      </c>
      <c r="F1791" s="76" t="s">
        <v>11862</v>
      </c>
      <c r="G1791" s="39" t="s">
        <v>2215</v>
      </c>
      <c r="H1791" s="76" t="s">
        <v>2202</v>
      </c>
      <c r="I1791" s="76">
        <v>1</v>
      </c>
      <c r="J1791" s="39"/>
      <c r="K1791" s="39" t="s">
        <v>2195</v>
      </c>
      <c r="L1791" s="76">
        <v>42</v>
      </c>
      <c r="M1791" s="416" t="s">
        <v>12103</v>
      </c>
      <c r="N1791" s="76" t="s">
        <v>11863</v>
      </c>
    </row>
    <row r="1792" spans="1:14" hidden="1">
      <c r="A1792" s="416" t="s">
        <v>12102</v>
      </c>
      <c r="B1792" s="76"/>
      <c r="C1792" s="496" t="s">
        <v>11864</v>
      </c>
      <c r="D1792" s="39" t="s">
        <v>11864</v>
      </c>
      <c r="E1792" s="496">
        <f>VLOOKUP(F1792,[13]abbr_btch2lot2!A:B,2,FALSE)</f>
        <v>1337</v>
      </c>
      <c r="F1792" s="76" t="s">
        <v>11865</v>
      </c>
      <c r="G1792" s="39" t="s">
        <v>2215</v>
      </c>
      <c r="H1792" s="76" t="s">
        <v>2202</v>
      </c>
      <c r="I1792" s="76">
        <v>1</v>
      </c>
      <c r="J1792" s="39"/>
      <c r="K1792" s="39" t="s">
        <v>2195</v>
      </c>
      <c r="L1792" s="76">
        <v>43</v>
      </c>
      <c r="M1792" s="416" t="s">
        <v>12103</v>
      </c>
      <c r="N1792" s="76" t="s">
        <v>11866</v>
      </c>
    </row>
    <row r="1793" spans="1:14" hidden="1">
      <c r="A1793" s="416" t="s">
        <v>12102</v>
      </c>
      <c r="B1793" s="76"/>
      <c r="C1793" s="496" t="s">
        <v>11867</v>
      </c>
      <c r="D1793" s="39" t="s">
        <v>11867</v>
      </c>
      <c r="E1793" s="496">
        <f>VLOOKUP(F1793,[13]abbr_btch2lot2!A:B,2,FALSE)</f>
        <v>1338</v>
      </c>
      <c r="F1793" s="76" t="s">
        <v>11868</v>
      </c>
      <c r="G1793" s="39" t="s">
        <v>2215</v>
      </c>
      <c r="H1793" s="76" t="s">
        <v>2202</v>
      </c>
      <c r="I1793" s="76">
        <v>1</v>
      </c>
      <c r="J1793" s="39"/>
      <c r="K1793" s="39" t="s">
        <v>2195</v>
      </c>
      <c r="L1793" s="76">
        <v>44</v>
      </c>
      <c r="M1793" s="416" t="s">
        <v>12103</v>
      </c>
      <c r="N1793" s="76" t="s">
        <v>11869</v>
      </c>
    </row>
    <row r="1794" spans="1:14" hidden="1">
      <c r="A1794" s="416" t="s">
        <v>12102</v>
      </c>
      <c r="B1794" s="76"/>
      <c r="C1794" s="496" t="s">
        <v>11843</v>
      </c>
      <c r="D1794" s="39" t="s">
        <v>11870</v>
      </c>
      <c r="E1794" s="496">
        <f>VLOOKUP(F1794,[13]abbr_btch2lot2!A:B,2,FALSE)</f>
        <v>1339</v>
      </c>
      <c r="F1794" s="76" t="s">
        <v>11871</v>
      </c>
      <c r="G1794" s="39" t="s">
        <v>2215</v>
      </c>
      <c r="H1794" s="76" t="s">
        <v>2202</v>
      </c>
      <c r="I1794" s="76">
        <v>1</v>
      </c>
      <c r="J1794" s="39"/>
      <c r="K1794" s="39" t="s">
        <v>2195</v>
      </c>
      <c r="L1794" s="76">
        <v>45</v>
      </c>
      <c r="M1794" s="416" t="s">
        <v>12103</v>
      </c>
      <c r="N1794" s="76" t="s">
        <v>11872</v>
      </c>
    </row>
    <row r="1795" spans="1:14" hidden="1">
      <c r="A1795" s="416" t="s">
        <v>12102</v>
      </c>
      <c r="B1795" s="76"/>
      <c r="C1795" s="496" t="s">
        <v>11873</v>
      </c>
      <c r="D1795" s="39" t="s">
        <v>11873</v>
      </c>
      <c r="E1795" s="496">
        <f>VLOOKUP(F1795,[13]abbr_btch2lot2!A:B,2,FALSE)</f>
        <v>1340</v>
      </c>
      <c r="F1795" s="76" t="s">
        <v>11874</v>
      </c>
      <c r="G1795" s="39" t="s">
        <v>2215</v>
      </c>
      <c r="H1795" s="76" t="s">
        <v>2202</v>
      </c>
      <c r="I1795" s="76">
        <v>1</v>
      </c>
      <c r="J1795" s="39"/>
      <c r="K1795" s="39" t="s">
        <v>2195</v>
      </c>
      <c r="L1795" s="76">
        <v>46</v>
      </c>
      <c r="M1795" s="416" t="s">
        <v>12103</v>
      </c>
      <c r="N1795" s="76" t="s">
        <v>11875</v>
      </c>
    </row>
    <row r="1796" spans="1:14" hidden="1">
      <c r="A1796" s="416" t="s">
        <v>12102</v>
      </c>
      <c r="B1796" s="76"/>
      <c r="C1796" s="496" t="s">
        <v>11876</v>
      </c>
      <c r="D1796" s="39" t="s">
        <v>11876</v>
      </c>
      <c r="E1796" s="496">
        <f>VLOOKUP(F1796,[13]abbr_btch2lot2!A:B,2,FALSE)</f>
        <v>1341</v>
      </c>
      <c r="F1796" s="76" t="s">
        <v>11877</v>
      </c>
      <c r="G1796" s="39" t="s">
        <v>2215</v>
      </c>
      <c r="H1796" s="76" t="s">
        <v>2202</v>
      </c>
      <c r="I1796" s="76">
        <v>1</v>
      </c>
      <c r="J1796" s="39"/>
      <c r="K1796" s="39" t="s">
        <v>2195</v>
      </c>
      <c r="L1796" s="76">
        <v>47</v>
      </c>
      <c r="M1796" s="416" t="s">
        <v>12103</v>
      </c>
      <c r="N1796" s="76" t="s">
        <v>11878</v>
      </c>
    </row>
    <row r="1797" spans="1:14" hidden="1">
      <c r="A1797" s="416" t="s">
        <v>12102</v>
      </c>
      <c r="B1797" s="76"/>
      <c r="C1797" s="496" t="s">
        <v>11879</v>
      </c>
      <c r="D1797" s="39" t="s">
        <v>11879</v>
      </c>
      <c r="E1797" s="496">
        <f>VLOOKUP(F1797,[13]abbr_btch2lot2!A:B,2,FALSE)</f>
        <v>1342</v>
      </c>
      <c r="F1797" s="76" t="s">
        <v>11880</v>
      </c>
      <c r="G1797" s="39" t="s">
        <v>2215</v>
      </c>
      <c r="H1797" s="76" t="s">
        <v>2202</v>
      </c>
      <c r="I1797" s="76">
        <v>1</v>
      </c>
      <c r="J1797" s="39"/>
      <c r="K1797" s="39" t="s">
        <v>2195</v>
      </c>
      <c r="L1797" s="76">
        <v>48</v>
      </c>
      <c r="M1797" s="416" t="s">
        <v>12103</v>
      </c>
      <c r="N1797" s="76" t="s">
        <v>11881</v>
      </c>
    </row>
    <row r="1798" spans="1:14" hidden="1">
      <c r="A1798" s="416" t="s">
        <v>12102</v>
      </c>
      <c r="B1798" s="76"/>
      <c r="C1798" s="496" t="s">
        <v>11882</v>
      </c>
      <c r="D1798" s="39" t="s">
        <v>11882</v>
      </c>
      <c r="E1798" s="496">
        <f>VLOOKUP(F1798,[13]abbr_btch2lot2!A:B,2,FALSE)</f>
        <v>1343</v>
      </c>
      <c r="F1798" s="76" t="s">
        <v>11883</v>
      </c>
      <c r="G1798" s="39" t="s">
        <v>2215</v>
      </c>
      <c r="H1798" s="76" t="s">
        <v>2202</v>
      </c>
      <c r="I1798" s="76">
        <v>30</v>
      </c>
      <c r="J1798" s="39"/>
      <c r="K1798" s="39" t="s">
        <v>2195</v>
      </c>
      <c r="L1798" s="76">
        <v>49</v>
      </c>
      <c r="M1798" s="416" t="s">
        <v>12103</v>
      </c>
      <c r="N1798" s="76" t="s">
        <v>11884</v>
      </c>
    </row>
    <row r="1799" spans="1:14" hidden="1">
      <c r="A1799" s="416" t="s">
        <v>12102</v>
      </c>
      <c r="B1799" s="76"/>
      <c r="C1799" s="496" t="s">
        <v>11885</v>
      </c>
      <c r="D1799" s="39" t="s">
        <v>11885</v>
      </c>
      <c r="E1799" s="496">
        <f>VLOOKUP(F1799,[13]abbr_btch2lot2!A:B,2,FALSE)</f>
        <v>1344</v>
      </c>
      <c r="F1799" s="76" t="s">
        <v>11886</v>
      </c>
      <c r="G1799" s="39" t="s">
        <v>2215</v>
      </c>
      <c r="H1799" s="76" t="s">
        <v>2202</v>
      </c>
      <c r="I1799" s="76">
        <v>5</v>
      </c>
      <c r="J1799" s="39"/>
      <c r="K1799" s="39" t="s">
        <v>2195</v>
      </c>
      <c r="L1799" s="76">
        <v>50</v>
      </c>
      <c r="M1799" s="416" t="s">
        <v>12103</v>
      </c>
      <c r="N1799" s="76" t="s">
        <v>11887</v>
      </c>
    </row>
    <row r="1800" spans="1:14" hidden="1">
      <c r="A1800" s="416" t="s">
        <v>12102</v>
      </c>
      <c r="B1800" s="76"/>
      <c r="C1800" s="496" t="s">
        <v>11888</v>
      </c>
      <c r="D1800" s="39" t="s">
        <v>11888</v>
      </c>
      <c r="E1800" s="496">
        <f>VLOOKUP(F1800,[13]abbr_btch2lot2!A:B,2,FALSE)</f>
        <v>1345</v>
      </c>
      <c r="F1800" s="76" t="s">
        <v>11889</v>
      </c>
      <c r="G1800" s="39" t="s">
        <v>2215</v>
      </c>
      <c r="H1800" s="76" t="s">
        <v>2202</v>
      </c>
      <c r="I1800" s="76">
        <v>5</v>
      </c>
      <c r="J1800" s="39"/>
      <c r="K1800" s="39" t="s">
        <v>2195</v>
      </c>
      <c r="L1800" s="76">
        <v>51</v>
      </c>
      <c r="M1800" s="416" t="s">
        <v>12103</v>
      </c>
      <c r="N1800" s="76" t="s">
        <v>11890</v>
      </c>
    </row>
    <row r="1801" spans="1:14" hidden="1">
      <c r="A1801" s="416" t="s">
        <v>12102</v>
      </c>
      <c r="B1801" s="76"/>
      <c r="C1801" s="496" t="s">
        <v>1096</v>
      </c>
      <c r="D1801" s="39" t="s">
        <v>1096</v>
      </c>
      <c r="E1801" s="496">
        <f>VLOOKUP(F1801,[13]abbr_btch2lot2!A:B,2,FALSE)</f>
        <v>1346</v>
      </c>
      <c r="F1801" s="76" t="s">
        <v>630</v>
      </c>
      <c r="G1801" s="39" t="s">
        <v>2215</v>
      </c>
      <c r="H1801" s="76" t="s">
        <v>2202</v>
      </c>
      <c r="I1801" s="76">
        <v>1</v>
      </c>
      <c r="J1801" s="39"/>
      <c r="K1801" s="39" t="s">
        <v>2195</v>
      </c>
      <c r="L1801" s="76">
        <v>52</v>
      </c>
      <c r="M1801" s="416" t="s">
        <v>12103</v>
      </c>
      <c r="N1801" s="76" t="s">
        <v>11891</v>
      </c>
    </row>
    <row r="1802" spans="1:14" hidden="1">
      <c r="A1802" s="416" t="s">
        <v>12102</v>
      </c>
      <c r="B1802" s="76"/>
      <c r="C1802" s="496" t="s">
        <v>11892</v>
      </c>
      <c r="D1802" s="39" t="s">
        <v>11892</v>
      </c>
      <c r="E1802" s="496">
        <f>VLOOKUP(F1802,[13]abbr_btch2lot2!A:B,2,FALSE)</f>
        <v>1347</v>
      </c>
      <c r="F1802" s="76" t="s">
        <v>11893</v>
      </c>
      <c r="G1802" s="39" t="s">
        <v>2215</v>
      </c>
      <c r="H1802" s="76" t="s">
        <v>2202</v>
      </c>
      <c r="I1802" s="76">
        <v>4</v>
      </c>
      <c r="J1802" s="39"/>
      <c r="K1802" s="39" t="s">
        <v>2195</v>
      </c>
      <c r="L1802" s="76">
        <v>53</v>
      </c>
      <c r="M1802" s="416" t="s">
        <v>12103</v>
      </c>
      <c r="N1802" s="76" t="s">
        <v>11892</v>
      </c>
    </row>
    <row r="1803" spans="1:14" hidden="1">
      <c r="A1803" s="416" t="s">
        <v>12102</v>
      </c>
      <c r="B1803" s="76"/>
      <c r="C1803" s="496" t="s">
        <v>11894</v>
      </c>
      <c r="D1803" s="39" t="s">
        <v>11894</v>
      </c>
      <c r="E1803" s="496">
        <f>VLOOKUP(F1803,[13]abbr_btch2lot2!A:B,2,FALSE)</f>
        <v>1348</v>
      </c>
      <c r="F1803" s="76" t="s">
        <v>11895</v>
      </c>
      <c r="G1803" s="39" t="s">
        <v>2215</v>
      </c>
      <c r="H1803" s="76" t="s">
        <v>2202</v>
      </c>
      <c r="I1803" s="76">
        <v>1</v>
      </c>
      <c r="J1803" s="39"/>
      <c r="K1803" s="39" t="s">
        <v>2195</v>
      </c>
      <c r="L1803" s="76">
        <v>54</v>
      </c>
      <c r="M1803" s="416" t="s">
        <v>12103</v>
      </c>
      <c r="N1803" s="76" t="s">
        <v>11896</v>
      </c>
    </row>
    <row r="1804" spans="1:14" hidden="1">
      <c r="A1804" s="416" t="s">
        <v>12102</v>
      </c>
      <c r="B1804" s="76"/>
      <c r="C1804" s="496" t="s">
        <v>11897</v>
      </c>
      <c r="D1804" s="39" t="s">
        <v>11897</v>
      </c>
      <c r="E1804" s="496">
        <f>VLOOKUP(F1804,[13]abbr_btch2lot2!A:B,2,FALSE)</f>
        <v>1349</v>
      </c>
      <c r="F1804" s="76" t="s">
        <v>11898</v>
      </c>
      <c r="G1804" s="39" t="s">
        <v>2215</v>
      </c>
      <c r="H1804" s="76" t="s">
        <v>2202</v>
      </c>
      <c r="I1804" s="76">
        <v>2</v>
      </c>
      <c r="J1804" s="39"/>
      <c r="K1804" s="39" t="s">
        <v>2195</v>
      </c>
      <c r="L1804" s="76">
        <v>55</v>
      </c>
      <c r="M1804" s="416" t="s">
        <v>12103</v>
      </c>
      <c r="N1804" s="76" t="s">
        <v>11897</v>
      </c>
    </row>
    <row r="1805" spans="1:14" hidden="1">
      <c r="A1805" s="416" t="s">
        <v>12102</v>
      </c>
      <c r="B1805" s="76"/>
      <c r="C1805" s="496" t="s">
        <v>11899</v>
      </c>
      <c r="D1805" s="39" t="s">
        <v>11899</v>
      </c>
      <c r="E1805" s="496">
        <f>VLOOKUP(F1805,[13]abbr_btch2lot2!A:B,2,FALSE)</f>
        <v>1350</v>
      </c>
      <c r="F1805" s="76" t="s">
        <v>11900</v>
      </c>
      <c r="G1805" s="39" t="s">
        <v>2215</v>
      </c>
      <c r="H1805" s="76" t="s">
        <v>2228</v>
      </c>
      <c r="I1805" s="76">
        <v>5</v>
      </c>
      <c r="J1805" s="39"/>
      <c r="K1805" s="39" t="s">
        <v>2195</v>
      </c>
      <c r="L1805" s="76">
        <v>56</v>
      </c>
      <c r="M1805" s="416" t="s">
        <v>12103</v>
      </c>
      <c r="N1805" s="76" t="s">
        <v>11901</v>
      </c>
    </row>
    <row r="1806" spans="1:14" hidden="1">
      <c r="A1806" s="416" t="s">
        <v>12102</v>
      </c>
      <c r="B1806" s="76"/>
      <c r="C1806" s="496" t="s">
        <v>11902</v>
      </c>
      <c r="D1806" s="39" t="s">
        <v>11902</v>
      </c>
      <c r="E1806" s="496">
        <f>VLOOKUP(F1806,[13]abbr_btch2lot2!A:B,2,FALSE)</f>
        <v>1351</v>
      </c>
      <c r="F1806" s="76" t="s">
        <v>11903</v>
      </c>
      <c r="G1806" s="39" t="s">
        <v>2215</v>
      </c>
      <c r="H1806" s="76" t="s">
        <v>2202</v>
      </c>
      <c r="I1806" s="76">
        <v>4</v>
      </c>
      <c r="J1806" s="39"/>
      <c r="K1806" s="39" t="s">
        <v>2195</v>
      </c>
      <c r="L1806" s="76">
        <v>57</v>
      </c>
      <c r="M1806" s="416" t="s">
        <v>12103</v>
      </c>
      <c r="N1806" s="76" t="s">
        <v>11902</v>
      </c>
    </row>
    <row r="1807" spans="1:14" hidden="1">
      <c r="A1807" s="416" t="s">
        <v>12102</v>
      </c>
      <c r="B1807" s="76"/>
      <c r="C1807" s="496" t="s">
        <v>11904</v>
      </c>
      <c r="D1807" s="39" t="s">
        <v>11904</v>
      </c>
      <c r="E1807" s="496">
        <f>VLOOKUP(F1807,[13]abbr_btch2lot2!A:B,2,FALSE)</f>
        <v>1352</v>
      </c>
      <c r="F1807" s="76" t="s">
        <v>11905</v>
      </c>
      <c r="G1807" s="39" t="s">
        <v>2215</v>
      </c>
      <c r="H1807" s="76" t="s">
        <v>2202</v>
      </c>
      <c r="I1807" s="76">
        <v>4</v>
      </c>
      <c r="J1807" s="39"/>
      <c r="K1807" s="39" t="s">
        <v>2195</v>
      </c>
      <c r="L1807" s="76">
        <v>58</v>
      </c>
      <c r="M1807" s="416" t="s">
        <v>12103</v>
      </c>
      <c r="N1807" s="76" t="s">
        <v>11904</v>
      </c>
    </row>
    <row r="1808" spans="1:14" hidden="1">
      <c r="A1808" s="416" t="s">
        <v>12102</v>
      </c>
      <c r="B1808" s="76"/>
      <c r="C1808" s="496" t="s">
        <v>11906</v>
      </c>
      <c r="D1808" s="39" t="s">
        <v>11906</v>
      </c>
      <c r="E1808" s="496">
        <f>VLOOKUP(F1808,[13]abbr_btch2lot2!A:B,2,FALSE)</f>
        <v>1353</v>
      </c>
      <c r="F1808" s="76" t="s">
        <v>11907</v>
      </c>
      <c r="G1808" s="39" t="s">
        <v>2215</v>
      </c>
      <c r="H1808" s="76" t="s">
        <v>2202</v>
      </c>
      <c r="I1808" s="76">
        <v>2</v>
      </c>
      <c r="J1808" s="39"/>
      <c r="K1808" s="39" t="s">
        <v>2195</v>
      </c>
      <c r="L1808" s="76">
        <v>59</v>
      </c>
      <c r="M1808" s="416" t="s">
        <v>12103</v>
      </c>
      <c r="N1808" s="76" t="s">
        <v>11908</v>
      </c>
    </row>
    <row r="1809" spans="1:14" hidden="1">
      <c r="A1809" s="416" t="s">
        <v>12102</v>
      </c>
      <c r="B1809" s="76"/>
      <c r="C1809" s="496" t="s">
        <v>1702</v>
      </c>
      <c r="D1809" s="39" t="s">
        <v>1702</v>
      </c>
      <c r="E1809" s="496">
        <f>VLOOKUP(F1809,[13]abbr_btch2lot2!A:B,2,FALSE)</f>
        <v>1354</v>
      </c>
      <c r="F1809" s="76" t="s">
        <v>1004</v>
      </c>
      <c r="G1809" s="39" t="s">
        <v>2215</v>
      </c>
      <c r="H1809" s="76" t="s">
        <v>2202</v>
      </c>
      <c r="I1809" s="76">
        <v>1</v>
      </c>
      <c r="J1809" s="39"/>
      <c r="K1809" s="39" t="s">
        <v>2195</v>
      </c>
      <c r="L1809" s="76">
        <v>60</v>
      </c>
      <c r="M1809" s="416" t="s">
        <v>12103</v>
      </c>
      <c r="N1809" s="76" t="s">
        <v>11909</v>
      </c>
    </row>
    <row r="1810" spans="1:14" hidden="1">
      <c r="A1810" s="416" t="s">
        <v>12102</v>
      </c>
      <c r="B1810" s="76"/>
      <c r="C1810" s="496" t="s">
        <v>11910</v>
      </c>
      <c r="D1810" s="39" t="s">
        <v>11910</v>
      </c>
      <c r="E1810" s="496">
        <f>VLOOKUP(F1810,[13]abbr_btch2lot2!A:B,2,FALSE)</f>
        <v>1355</v>
      </c>
      <c r="F1810" s="76" t="s">
        <v>11911</v>
      </c>
      <c r="G1810" s="39" t="s">
        <v>2215</v>
      </c>
      <c r="H1810" s="76" t="s">
        <v>2228</v>
      </c>
      <c r="I1810" s="76">
        <v>5</v>
      </c>
      <c r="J1810" s="39"/>
      <c r="K1810" s="39" t="s">
        <v>2195</v>
      </c>
      <c r="L1810" s="76">
        <v>61</v>
      </c>
      <c r="M1810" s="416" t="s">
        <v>12103</v>
      </c>
      <c r="N1810" s="76" t="s">
        <v>11912</v>
      </c>
    </row>
    <row r="1811" spans="1:14" hidden="1">
      <c r="A1811" s="416" t="s">
        <v>12102</v>
      </c>
      <c r="B1811" s="76"/>
      <c r="C1811" s="496" t="s">
        <v>11913</v>
      </c>
      <c r="D1811" s="39" t="s">
        <v>11913</v>
      </c>
      <c r="E1811" s="496">
        <f>VLOOKUP(F1811,[13]abbr_btch2lot2!A:B,2,FALSE)</f>
        <v>1356</v>
      </c>
      <c r="F1811" s="76" t="s">
        <v>11914</v>
      </c>
      <c r="G1811" s="39" t="s">
        <v>2215</v>
      </c>
      <c r="H1811" s="76" t="s">
        <v>2202</v>
      </c>
      <c r="I1811" s="76">
        <v>2</v>
      </c>
      <c r="J1811" s="39"/>
      <c r="K1811" s="39" t="s">
        <v>2195</v>
      </c>
      <c r="L1811" s="76">
        <v>62</v>
      </c>
      <c r="M1811" s="416" t="s">
        <v>12103</v>
      </c>
      <c r="N1811" s="76" t="s">
        <v>11913</v>
      </c>
    </row>
    <row r="1812" spans="1:14" hidden="1">
      <c r="A1812" s="416" t="s">
        <v>12102</v>
      </c>
      <c r="B1812" s="76"/>
      <c r="C1812" s="496" t="s">
        <v>11915</v>
      </c>
      <c r="D1812" s="39" t="s">
        <v>11915</v>
      </c>
      <c r="E1812" s="496">
        <f>VLOOKUP(F1812,[13]abbr_btch2lot2!A:B,2,FALSE)</f>
        <v>1357</v>
      </c>
      <c r="F1812" s="76" t="s">
        <v>11916</v>
      </c>
      <c r="G1812" s="39" t="s">
        <v>2215</v>
      </c>
      <c r="H1812" s="76" t="s">
        <v>2228</v>
      </c>
      <c r="I1812" s="76">
        <v>5</v>
      </c>
      <c r="J1812" s="39"/>
      <c r="K1812" s="39" t="s">
        <v>2195</v>
      </c>
      <c r="L1812" s="76">
        <v>63</v>
      </c>
      <c r="M1812" s="416" t="s">
        <v>12103</v>
      </c>
      <c r="N1812" s="76" t="s">
        <v>11917</v>
      </c>
    </row>
    <row r="1813" spans="1:14" hidden="1">
      <c r="A1813" s="416" t="s">
        <v>12102</v>
      </c>
      <c r="B1813" s="76"/>
      <c r="C1813" s="496" t="s">
        <v>11918</v>
      </c>
      <c r="D1813" s="39" t="s">
        <v>11918</v>
      </c>
      <c r="E1813" s="496">
        <f>VLOOKUP(F1813,[13]abbr_btch2lot2!A:B,2,FALSE)</f>
        <v>1358</v>
      </c>
      <c r="F1813" s="39" t="s">
        <v>11919</v>
      </c>
      <c r="G1813" s="39" t="s">
        <v>2215</v>
      </c>
      <c r="H1813" s="76" t="s">
        <v>2202</v>
      </c>
      <c r="I1813" s="76">
        <v>2</v>
      </c>
      <c r="J1813" s="39"/>
      <c r="K1813" s="39" t="s">
        <v>2195</v>
      </c>
      <c r="L1813" s="76">
        <v>64</v>
      </c>
      <c r="M1813" s="416" t="s">
        <v>12103</v>
      </c>
      <c r="N1813" s="76" t="s">
        <v>11920</v>
      </c>
    </row>
    <row r="1814" spans="1:14" hidden="1">
      <c r="A1814" s="416" t="s">
        <v>12102</v>
      </c>
      <c r="B1814" s="76"/>
      <c r="C1814" s="496" t="s">
        <v>11921</v>
      </c>
      <c r="D1814" s="39" t="s">
        <v>11921</v>
      </c>
      <c r="E1814" s="496">
        <f>VLOOKUP(F1814,[13]abbr_btch2lot2!A:B,2,FALSE)</f>
        <v>1359</v>
      </c>
      <c r="F1814" s="39" t="s">
        <v>11922</v>
      </c>
      <c r="G1814" s="39" t="s">
        <v>2215</v>
      </c>
      <c r="H1814" s="76" t="s">
        <v>2202</v>
      </c>
      <c r="I1814" s="76">
        <v>4</v>
      </c>
      <c r="J1814" s="39"/>
      <c r="K1814" s="39" t="s">
        <v>2195</v>
      </c>
      <c r="L1814" s="76">
        <v>65</v>
      </c>
      <c r="M1814" s="416" t="s">
        <v>12103</v>
      </c>
      <c r="N1814" s="76" t="s">
        <v>11921</v>
      </c>
    </row>
    <row r="1815" spans="1:14" hidden="1">
      <c r="A1815" s="416" t="s">
        <v>12102</v>
      </c>
      <c r="B1815" s="76"/>
      <c r="C1815" s="496" t="s">
        <v>11923</v>
      </c>
      <c r="D1815" s="39" t="s">
        <v>11923</v>
      </c>
      <c r="E1815" s="496">
        <f>VLOOKUP(F1815,[13]abbr_btch2lot2!A:B,2,FALSE)</f>
        <v>1360</v>
      </c>
      <c r="F1815" s="39" t="s">
        <v>11924</v>
      </c>
      <c r="G1815" s="39" t="s">
        <v>2215</v>
      </c>
      <c r="H1815" s="76" t="s">
        <v>2202</v>
      </c>
      <c r="I1815" s="76">
        <v>1</v>
      </c>
      <c r="J1815" s="39"/>
      <c r="K1815" s="39" t="s">
        <v>2195</v>
      </c>
      <c r="L1815" s="76">
        <v>66</v>
      </c>
      <c r="M1815" s="416" t="s">
        <v>12103</v>
      </c>
      <c r="N1815" s="76" t="s">
        <v>11925</v>
      </c>
    </row>
    <row r="1816" spans="1:14" hidden="1">
      <c r="A1816" s="416" t="s">
        <v>12102</v>
      </c>
      <c r="B1816" s="76"/>
      <c r="C1816" s="496" t="s">
        <v>11926</v>
      </c>
      <c r="D1816" s="39" t="s">
        <v>11926</v>
      </c>
      <c r="E1816" s="496">
        <f>VLOOKUP(F1816,[13]abbr_btch2lot2!A:B,2,FALSE)</f>
        <v>1361</v>
      </c>
      <c r="F1816" s="39" t="s">
        <v>11927</v>
      </c>
      <c r="G1816" s="39" t="s">
        <v>2215</v>
      </c>
      <c r="H1816" s="76" t="s">
        <v>2202</v>
      </c>
      <c r="I1816" s="76">
        <v>1</v>
      </c>
      <c r="J1816" s="39"/>
      <c r="K1816" s="39" t="s">
        <v>2195</v>
      </c>
      <c r="L1816" s="76">
        <v>67</v>
      </c>
      <c r="M1816" s="416" t="s">
        <v>12103</v>
      </c>
      <c r="N1816" s="76" t="s">
        <v>11928</v>
      </c>
    </row>
    <row r="1817" spans="1:14" hidden="1">
      <c r="A1817" s="416" t="s">
        <v>12102</v>
      </c>
      <c r="B1817" s="76"/>
      <c r="C1817" s="496" t="s">
        <v>11929</v>
      </c>
      <c r="D1817" s="39" t="s">
        <v>11929</v>
      </c>
      <c r="E1817" s="496">
        <f>VLOOKUP(F1817,[13]abbr_btch2lot2!A:B,2,FALSE)</f>
        <v>1362</v>
      </c>
      <c r="F1817" s="39" t="s">
        <v>11930</v>
      </c>
      <c r="G1817" s="39" t="s">
        <v>2215</v>
      </c>
      <c r="H1817" s="76" t="s">
        <v>2202</v>
      </c>
      <c r="I1817" s="76">
        <v>1</v>
      </c>
      <c r="J1817" s="39"/>
      <c r="K1817" s="39" t="s">
        <v>2195</v>
      </c>
      <c r="L1817" s="76">
        <v>68</v>
      </c>
      <c r="M1817" s="416" t="s">
        <v>12103</v>
      </c>
      <c r="N1817" s="76" t="s">
        <v>11931</v>
      </c>
    </row>
    <row r="1818" spans="1:14" hidden="1">
      <c r="A1818" s="416" t="s">
        <v>12102</v>
      </c>
      <c r="B1818" s="76"/>
      <c r="C1818" s="496" t="s">
        <v>11932</v>
      </c>
      <c r="D1818" s="39" t="s">
        <v>11932</v>
      </c>
      <c r="E1818" s="496">
        <f>VLOOKUP(F1818,[13]abbr_btch2lot2!A:B,2,FALSE)</f>
        <v>1363</v>
      </c>
      <c r="F1818" s="39" t="s">
        <v>11933</v>
      </c>
      <c r="G1818" s="39" t="s">
        <v>2215</v>
      </c>
      <c r="H1818" s="76" t="s">
        <v>2231</v>
      </c>
      <c r="I1818" s="76" t="s">
        <v>2599</v>
      </c>
      <c r="J1818" s="39"/>
      <c r="K1818" s="39" t="s">
        <v>2195</v>
      </c>
      <c r="L1818" s="76">
        <v>69</v>
      </c>
      <c r="M1818" s="416" t="s">
        <v>12103</v>
      </c>
      <c r="N1818" s="76" t="s">
        <v>11932</v>
      </c>
    </row>
    <row r="1819" spans="1:14" hidden="1">
      <c r="A1819" s="416" t="s">
        <v>12102</v>
      </c>
      <c r="B1819" s="76"/>
      <c r="C1819" s="496" t="s">
        <v>11934</v>
      </c>
      <c r="D1819" s="39" t="s">
        <v>11934</v>
      </c>
      <c r="E1819" s="496">
        <f>VLOOKUP(F1819,[13]abbr_btch2lot2!A:B,2,FALSE)</f>
        <v>1364</v>
      </c>
      <c r="F1819" s="39" t="s">
        <v>11935</v>
      </c>
      <c r="G1819" s="39" t="s">
        <v>2215</v>
      </c>
      <c r="H1819" s="76" t="s">
        <v>2231</v>
      </c>
      <c r="I1819" s="76" t="s">
        <v>2599</v>
      </c>
      <c r="J1819" s="39"/>
      <c r="K1819" s="39" t="s">
        <v>2195</v>
      </c>
      <c r="L1819" s="76">
        <v>70</v>
      </c>
      <c r="M1819" s="416" t="s">
        <v>12103</v>
      </c>
      <c r="N1819" s="76" t="s">
        <v>11936</v>
      </c>
    </row>
    <row r="1820" spans="1:14" hidden="1">
      <c r="A1820" s="416" t="s">
        <v>12102</v>
      </c>
      <c r="B1820" s="39"/>
      <c r="C1820" s="496" t="s">
        <v>11937</v>
      </c>
      <c r="D1820" s="39" t="s">
        <v>11937</v>
      </c>
      <c r="E1820" s="496">
        <f>VLOOKUP(F1820,[13]abbr_btch2lot2!A:B,2,FALSE)</f>
        <v>1365</v>
      </c>
      <c r="F1820" s="39" t="s">
        <v>11938</v>
      </c>
      <c r="G1820" s="39" t="s">
        <v>2215</v>
      </c>
      <c r="H1820" s="76" t="s">
        <v>2194</v>
      </c>
      <c r="I1820" s="76">
        <v>10</v>
      </c>
      <c r="J1820" s="39"/>
      <c r="K1820" s="39" t="s">
        <v>2195</v>
      </c>
      <c r="L1820" s="76">
        <v>71</v>
      </c>
      <c r="M1820" s="416" t="s">
        <v>12103</v>
      </c>
      <c r="N1820" s="39" t="s">
        <v>11939</v>
      </c>
    </row>
    <row r="1821" spans="1:14" hidden="1">
      <c r="A1821" s="416" t="s">
        <v>12102</v>
      </c>
      <c r="B1821" s="39"/>
      <c r="C1821" s="496" t="s">
        <v>11940</v>
      </c>
      <c r="D1821" s="39" t="s">
        <v>11940</v>
      </c>
      <c r="E1821" s="496">
        <f>VLOOKUP(F1821,[13]abbr_btch2lot2!A:B,2,FALSE)</f>
        <v>1366</v>
      </c>
      <c r="F1821" s="39" t="s">
        <v>11941</v>
      </c>
      <c r="G1821" s="39" t="s">
        <v>2215</v>
      </c>
      <c r="H1821" s="76" t="s">
        <v>2194</v>
      </c>
      <c r="I1821" s="76">
        <v>10</v>
      </c>
      <c r="J1821" s="39"/>
      <c r="K1821" s="39" t="s">
        <v>2195</v>
      </c>
      <c r="L1821" s="76">
        <v>72</v>
      </c>
      <c r="M1821" s="416" t="s">
        <v>12103</v>
      </c>
      <c r="N1821" s="39" t="s">
        <v>11942</v>
      </c>
    </row>
    <row r="1822" spans="1:14" hidden="1">
      <c r="A1822" s="416" t="s">
        <v>12102</v>
      </c>
      <c r="B1822" s="39"/>
      <c r="C1822" s="496" t="s">
        <v>4942</v>
      </c>
      <c r="D1822" s="39" t="s">
        <v>4942</v>
      </c>
      <c r="E1822" s="496">
        <f>VLOOKUP(F1822,[13]abbr_btch2lot2!A:B,2,FALSE)</f>
        <v>1367</v>
      </c>
      <c r="F1822" s="39" t="s">
        <v>4943</v>
      </c>
      <c r="G1822" s="39" t="s">
        <v>2215</v>
      </c>
      <c r="H1822" s="76" t="s">
        <v>2231</v>
      </c>
      <c r="I1822" s="76" t="s">
        <v>2599</v>
      </c>
      <c r="J1822" s="39"/>
      <c r="K1822" s="39" t="s">
        <v>2195</v>
      </c>
      <c r="L1822" s="76">
        <v>73</v>
      </c>
      <c r="M1822" s="416" t="s">
        <v>12103</v>
      </c>
      <c r="N1822" s="39" t="s">
        <v>4942</v>
      </c>
    </row>
    <row r="1823" spans="1:14" hidden="1">
      <c r="A1823" s="416" t="s">
        <v>12102</v>
      </c>
      <c r="B1823" s="39"/>
      <c r="C1823" s="496" t="s">
        <v>11943</v>
      </c>
      <c r="D1823" s="39" t="s">
        <v>11943</v>
      </c>
      <c r="E1823" s="496">
        <f>VLOOKUP(F1823,[13]abbr_btch2lot2!A:B,2,FALSE)</f>
        <v>1368</v>
      </c>
      <c r="F1823" s="39" t="s">
        <v>11944</v>
      </c>
      <c r="G1823" s="39" t="s">
        <v>2215</v>
      </c>
      <c r="H1823" s="76" t="s">
        <v>2202</v>
      </c>
      <c r="I1823" s="76">
        <v>1</v>
      </c>
      <c r="J1823" s="39"/>
      <c r="K1823" s="39" t="s">
        <v>2195</v>
      </c>
      <c r="L1823" s="76">
        <v>74</v>
      </c>
      <c r="M1823" s="416" t="s">
        <v>12103</v>
      </c>
      <c r="N1823" s="39" t="s">
        <v>11945</v>
      </c>
    </row>
    <row r="1824" spans="1:14" hidden="1">
      <c r="A1824" s="416" t="s">
        <v>12102</v>
      </c>
      <c r="B1824" s="39"/>
      <c r="C1824" s="496" t="s">
        <v>11946</v>
      </c>
      <c r="D1824" s="39" t="s">
        <v>11946</v>
      </c>
      <c r="E1824" s="496">
        <f>VLOOKUP(F1824,[13]abbr_btch2lot2!A:B,2,FALSE)</f>
        <v>1369</v>
      </c>
      <c r="F1824" s="39" t="s">
        <v>11947</v>
      </c>
      <c r="G1824" s="39" t="s">
        <v>2215</v>
      </c>
      <c r="H1824" s="76" t="s">
        <v>2202</v>
      </c>
      <c r="I1824" s="76">
        <v>90</v>
      </c>
      <c r="J1824" s="39"/>
      <c r="K1824" s="39" t="s">
        <v>2195</v>
      </c>
      <c r="L1824" s="76">
        <v>75</v>
      </c>
      <c r="M1824" s="416" t="s">
        <v>12103</v>
      </c>
      <c r="N1824" s="39" t="s">
        <v>11948</v>
      </c>
    </row>
    <row r="1825" spans="1:14" hidden="1">
      <c r="A1825" s="416" t="s">
        <v>12102</v>
      </c>
      <c r="B1825" s="39"/>
      <c r="C1825" s="496" t="s">
        <v>11949</v>
      </c>
      <c r="D1825" s="39" t="s">
        <v>11949</v>
      </c>
      <c r="E1825" s="496">
        <f>VLOOKUP(F1825,[13]abbr_btch2lot2!A:B,2,FALSE)</f>
        <v>1370</v>
      </c>
      <c r="F1825" s="39" t="s">
        <v>11950</v>
      </c>
      <c r="G1825" s="39" t="s">
        <v>2215</v>
      </c>
      <c r="H1825" s="76" t="s">
        <v>2202</v>
      </c>
      <c r="I1825" s="76">
        <v>90</v>
      </c>
      <c r="J1825" s="39"/>
      <c r="K1825" s="39" t="s">
        <v>2195</v>
      </c>
      <c r="L1825" s="76">
        <v>76</v>
      </c>
      <c r="M1825" s="416" t="s">
        <v>12103</v>
      </c>
      <c r="N1825" s="39" t="s">
        <v>11951</v>
      </c>
    </row>
    <row r="1826" spans="1:14" hidden="1">
      <c r="A1826" s="416" t="s">
        <v>12102</v>
      </c>
      <c r="B1826" s="39"/>
      <c r="C1826" s="496" t="s">
        <v>11952</v>
      </c>
      <c r="D1826" s="39" t="s">
        <v>11952</v>
      </c>
      <c r="E1826" s="496">
        <f>VLOOKUP(F1826,[13]abbr_btch2lot2!A:B,2,FALSE)</f>
        <v>1371</v>
      </c>
      <c r="F1826" s="39" t="s">
        <v>11953</v>
      </c>
      <c r="G1826" s="39" t="s">
        <v>2215</v>
      </c>
      <c r="H1826" s="76" t="s">
        <v>2202</v>
      </c>
      <c r="I1826" s="76">
        <v>90</v>
      </c>
      <c r="J1826" s="39"/>
      <c r="K1826" s="39" t="s">
        <v>2195</v>
      </c>
      <c r="L1826" s="76">
        <v>77</v>
      </c>
      <c r="M1826" s="416" t="s">
        <v>12103</v>
      </c>
      <c r="N1826" s="39" t="s">
        <v>11954</v>
      </c>
    </row>
    <row r="1827" spans="1:14" hidden="1">
      <c r="A1827" s="416" t="s">
        <v>12102</v>
      </c>
      <c r="B1827" s="39"/>
      <c r="C1827" s="496" t="s">
        <v>11955</v>
      </c>
      <c r="D1827" s="39" t="s">
        <v>11955</v>
      </c>
      <c r="E1827" s="496">
        <f>VLOOKUP(F1827,[13]abbr_btch2lot2!A:B,2,FALSE)</f>
        <v>1372</v>
      </c>
      <c r="F1827" s="39" t="s">
        <v>11956</v>
      </c>
      <c r="G1827" s="39" t="s">
        <v>2215</v>
      </c>
      <c r="H1827" s="76" t="s">
        <v>2202</v>
      </c>
      <c r="I1827" s="76">
        <v>30</v>
      </c>
      <c r="J1827" s="39"/>
      <c r="K1827" s="39" t="s">
        <v>2195</v>
      </c>
      <c r="L1827" s="76">
        <v>78</v>
      </c>
      <c r="M1827" s="416" t="s">
        <v>12103</v>
      </c>
      <c r="N1827" s="39" t="s">
        <v>11957</v>
      </c>
    </row>
    <row r="1828" spans="1:14" hidden="1">
      <c r="A1828" s="416" t="s">
        <v>12102</v>
      </c>
      <c r="B1828" s="39"/>
      <c r="C1828" s="496" t="s">
        <v>11958</v>
      </c>
      <c r="D1828" s="39" t="s">
        <v>11958</v>
      </c>
      <c r="E1828" s="496">
        <f>VLOOKUP(F1828,[13]abbr_btch2lot2!A:B,2,FALSE)</f>
        <v>1373</v>
      </c>
      <c r="F1828" s="39" t="s">
        <v>11959</v>
      </c>
      <c r="G1828" s="39" t="s">
        <v>2215</v>
      </c>
      <c r="H1828" s="76" t="s">
        <v>2202</v>
      </c>
      <c r="I1828" s="76">
        <v>30</v>
      </c>
      <c r="J1828" s="39"/>
      <c r="K1828" s="39" t="s">
        <v>2195</v>
      </c>
      <c r="L1828" s="76">
        <v>79</v>
      </c>
      <c r="M1828" s="416" t="s">
        <v>12103</v>
      </c>
      <c r="N1828" s="39" t="s">
        <v>11960</v>
      </c>
    </row>
    <row r="1829" spans="1:14" hidden="1">
      <c r="A1829" s="416" t="s">
        <v>12102</v>
      </c>
      <c r="B1829" s="39"/>
      <c r="C1829" s="496" t="s">
        <v>11961</v>
      </c>
      <c r="D1829" s="39" t="s">
        <v>11961</v>
      </c>
      <c r="E1829" s="496">
        <f>VLOOKUP(F1829,[13]abbr_btch2lot2!A:B,2,FALSE)</f>
        <v>1374</v>
      </c>
      <c r="F1829" s="39" t="s">
        <v>11962</v>
      </c>
      <c r="G1829" s="39" t="s">
        <v>2215</v>
      </c>
      <c r="H1829" s="76" t="s">
        <v>2202</v>
      </c>
      <c r="I1829" s="76">
        <v>30</v>
      </c>
      <c r="J1829" s="39"/>
      <c r="K1829" s="39" t="s">
        <v>2195</v>
      </c>
      <c r="L1829" s="76">
        <v>80</v>
      </c>
      <c r="M1829" s="416" t="s">
        <v>12103</v>
      </c>
      <c r="N1829" s="39" t="s">
        <v>11963</v>
      </c>
    </row>
    <row r="1830" spans="1:14" hidden="1">
      <c r="A1830" s="416" t="s">
        <v>12102</v>
      </c>
      <c r="B1830" s="39"/>
      <c r="C1830" s="496" t="s">
        <v>11964</v>
      </c>
      <c r="D1830" s="39" t="s">
        <v>11964</v>
      </c>
      <c r="E1830" s="496">
        <f>VLOOKUP(F1830,[13]abbr_btch2lot2!A:B,2,FALSE)</f>
        <v>1375</v>
      </c>
      <c r="F1830" s="39" t="s">
        <v>11965</v>
      </c>
      <c r="G1830" s="39" t="s">
        <v>2215</v>
      </c>
      <c r="H1830" s="76" t="s">
        <v>2202</v>
      </c>
      <c r="I1830" s="76">
        <v>30</v>
      </c>
      <c r="J1830" s="39"/>
      <c r="K1830" s="39" t="s">
        <v>2195</v>
      </c>
      <c r="L1830" s="76">
        <v>81</v>
      </c>
      <c r="M1830" s="416" t="s">
        <v>12103</v>
      </c>
      <c r="N1830" s="39" t="s">
        <v>11966</v>
      </c>
    </row>
    <row r="1831" spans="1:14" hidden="1">
      <c r="A1831" s="416" t="s">
        <v>12102</v>
      </c>
      <c r="B1831" s="39"/>
      <c r="C1831" s="496" t="s">
        <v>11967</v>
      </c>
      <c r="D1831" s="39" t="s">
        <v>11967</v>
      </c>
      <c r="E1831" s="496">
        <f>VLOOKUP(F1831,[13]abbr_btch2lot2!A:B,2,FALSE)</f>
        <v>1376</v>
      </c>
      <c r="F1831" s="39" t="s">
        <v>11968</v>
      </c>
      <c r="G1831" s="39" t="s">
        <v>2215</v>
      </c>
      <c r="H1831" s="76" t="s">
        <v>2202</v>
      </c>
      <c r="I1831" s="76">
        <v>30</v>
      </c>
      <c r="J1831" s="39"/>
      <c r="K1831" s="39" t="s">
        <v>2195</v>
      </c>
      <c r="L1831" s="76">
        <v>82</v>
      </c>
      <c r="M1831" s="416" t="s">
        <v>12103</v>
      </c>
      <c r="N1831" s="39" t="s">
        <v>11969</v>
      </c>
    </row>
    <row r="1832" spans="1:14" hidden="1">
      <c r="A1832" s="416" t="s">
        <v>12102</v>
      </c>
      <c r="B1832" s="39"/>
      <c r="C1832" s="496" t="s">
        <v>11970</v>
      </c>
      <c r="D1832" s="39" t="s">
        <v>11970</v>
      </c>
      <c r="E1832" s="496">
        <f>VLOOKUP(F1832,[13]abbr_btch2lot2!A:B,2,FALSE)</f>
        <v>1377</v>
      </c>
      <c r="F1832" s="39" t="s">
        <v>11971</v>
      </c>
      <c r="G1832" s="39" t="s">
        <v>2215</v>
      </c>
      <c r="H1832" s="76" t="s">
        <v>2202</v>
      </c>
      <c r="I1832" s="76">
        <v>30</v>
      </c>
      <c r="J1832" s="39"/>
      <c r="K1832" s="39" t="s">
        <v>2195</v>
      </c>
      <c r="L1832" s="76">
        <v>83</v>
      </c>
      <c r="M1832" s="416" t="s">
        <v>12103</v>
      </c>
      <c r="N1832" s="39" t="s">
        <v>11972</v>
      </c>
    </row>
    <row r="1833" spans="1:14" hidden="1">
      <c r="A1833" s="416" t="s">
        <v>12102</v>
      </c>
      <c r="B1833" s="39"/>
      <c r="C1833" s="496" t="s">
        <v>11973</v>
      </c>
      <c r="D1833" s="39" t="s">
        <v>11973</v>
      </c>
      <c r="E1833" s="496">
        <f>VLOOKUP(F1833,[13]abbr_btch2lot2!A:B,2,FALSE)</f>
        <v>1378</v>
      </c>
      <c r="F1833" s="39" t="s">
        <v>11974</v>
      </c>
      <c r="G1833" s="39" t="s">
        <v>2215</v>
      </c>
      <c r="H1833" s="76" t="s">
        <v>2194</v>
      </c>
      <c r="I1833" s="76">
        <v>10</v>
      </c>
      <c r="J1833" s="39"/>
      <c r="K1833" s="39" t="s">
        <v>2195</v>
      </c>
      <c r="L1833" s="76">
        <v>84</v>
      </c>
      <c r="M1833" s="416" t="s">
        <v>12103</v>
      </c>
      <c r="N1833" s="39" t="s">
        <v>11975</v>
      </c>
    </row>
    <row r="1834" spans="1:14" hidden="1">
      <c r="A1834" s="416" t="s">
        <v>12102</v>
      </c>
      <c r="B1834" s="39"/>
      <c r="C1834" s="496" t="s">
        <v>11976</v>
      </c>
      <c r="D1834" s="39" t="s">
        <v>11976</v>
      </c>
      <c r="E1834" s="496">
        <f>VLOOKUP(F1834,[13]abbr_btch2lot2!A:B,2,FALSE)</f>
        <v>1379</v>
      </c>
      <c r="F1834" s="39" t="s">
        <v>11977</v>
      </c>
      <c r="G1834" s="39" t="s">
        <v>2215</v>
      </c>
      <c r="H1834" s="76" t="s">
        <v>2202</v>
      </c>
      <c r="I1834" s="76">
        <v>23</v>
      </c>
      <c r="J1834" s="39"/>
      <c r="K1834" s="39" t="s">
        <v>2195</v>
      </c>
      <c r="L1834" s="76">
        <v>85</v>
      </c>
      <c r="M1834" s="416" t="s">
        <v>12103</v>
      </c>
      <c r="N1834" s="39" t="s">
        <v>11978</v>
      </c>
    </row>
    <row r="1835" spans="1:14" hidden="1">
      <c r="A1835" s="416" t="s">
        <v>12102</v>
      </c>
      <c r="B1835" s="39"/>
      <c r="C1835" s="496" t="s">
        <v>11979</v>
      </c>
      <c r="D1835" s="39" t="s">
        <v>11979</v>
      </c>
      <c r="E1835" s="496">
        <f>VLOOKUP(F1835,[13]abbr_btch2lot2!A:B,2,FALSE)</f>
        <v>1380</v>
      </c>
      <c r="F1835" s="39" t="s">
        <v>11980</v>
      </c>
      <c r="G1835" s="39" t="s">
        <v>2215</v>
      </c>
      <c r="H1835" s="76" t="s">
        <v>2202</v>
      </c>
      <c r="I1835" s="76">
        <v>28</v>
      </c>
      <c r="J1835" s="39"/>
      <c r="K1835" s="39" t="s">
        <v>2195</v>
      </c>
      <c r="L1835" s="76">
        <v>86</v>
      </c>
      <c r="M1835" s="416" t="s">
        <v>12103</v>
      </c>
      <c r="N1835" s="39" t="s">
        <v>11981</v>
      </c>
    </row>
    <row r="1836" spans="1:14" hidden="1">
      <c r="A1836" s="416" t="s">
        <v>12102</v>
      </c>
      <c r="B1836" s="39"/>
      <c r="C1836" s="496" t="s">
        <v>11982</v>
      </c>
      <c r="D1836" s="39" t="s">
        <v>11982</v>
      </c>
      <c r="E1836" s="496">
        <f>VLOOKUP(F1836,[13]abbr_btch2lot2!A:B,2,FALSE)</f>
        <v>1381</v>
      </c>
      <c r="F1836" s="39" t="s">
        <v>11983</v>
      </c>
      <c r="G1836" s="39" t="s">
        <v>2215</v>
      </c>
      <c r="H1836" s="76" t="s">
        <v>2202</v>
      </c>
      <c r="I1836" s="76">
        <v>2</v>
      </c>
      <c r="J1836" s="39"/>
      <c r="K1836" s="39" t="s">
        <v>2195</v>
      </c>
      <c r="L1836" s="76">
        <v>87</v>
      </c>
      <c r="M1836" s="416" t="s">
        <v>12103</v>
      </c>
      <c r="N1836" s="39" t="s">
        <v>11984</v>
      </c>
    </row>
    <row r="1837" spans="1:14" hidden="1">
      <c r="A1837" s="416" t="s">
        <v>12102</v>
      </c>
      <c r="B1837" s="39"/>
      <c r="C1837" s="496" t="s">
        <v>11985</v>
      </c>
      <c r="D1837" s="39" t="s">
        <v>11985</v>
      </c>
      <c r="E1837" s="496">
        <f>VLOOKUP(F1837,[13]abbr_btch2lot2!A:B,2,FALSE)</f>
        <v>1382</v>
      </c>
      <c r="F1837" s="39" t="s">
        <v>11986</v>
      </c>
      <c r="G1837" s="39" t="s">
        <v>2215</v>
      </c>
      <c r="H1837" s="76" t="s">
        <v>2202</v>
      </c>
      <c r="I1837" s="76">
        <v>55</v>
      </c>
      <c r="J1837" s="39"/>
      <c r="K1837" s="39" t="s">
        <v>2195</v>
      </c>
      <c r="L1837" s="76">
        <v>88</v>
      </c>
      <c r="M1837" s="416" t="s">
        <v>12103</v>
      </c>
      <c r="N1837" s="39" t="s">
        <v>11987</v>
      </c>
    </row>
    <row r="1838" spans="1:14" hidden="1">
      <c r="A1838" s="416" t="s">
        <v>12102</v>
      </c>
      <c r="B1838" s="39"/>
      <c r="C1838" s="496" t="s">
        <v>11988</v>
      </c>
      <c r="D1838" s="39" t="s">
        <v>11988</v>
      </c>
      <c r="E1838" s="496">
        <f>VLOOKUP(F1838,[13]abbr_btch2lot2!A:B,2,FALSE)</f>
        <v>1383</v>
      </c>
      <c r="F1838" s="39" t="s">
        <v>11989</v>
      </c>
      <c r="G1838" s="39" t="s">
        <v>2215</v>
      </c>
      <c r="H1838" s="76" t="s">
        <v>2202</v>
      </c>
      <c r="I1838" s="76">
        <v>55</v>
      </c>
      <c r="J1838" s="39"/>
      <c r="K1838" s="39" t="s">
        <v>2195</v>
      </c>
      <c r="L1838" s="76">
        <v>89</v>
      </c>
      <c r="M1838" s="416" t="s">
        <v>12103</v>
      </c>
      <c r="N1838" s="39" t="s">
        <v>11990</v>
      </c>
    </row>
    <row r="1839" spans="1:14" hidden="1">
      <c r="A1839" s="416" t="s">
        <v>12102</v>
      </c>
      <c r="B1839" s="39"/>
      <c r="C1839" s="496" t="s">
        <v>5829</v>
      </c>
      <c r="D1839" s="39" t="s">
        <v>5829</v>
      </c>
      <c r="E1839" s="496">
        <f>VLOOKUP(F1839,[13]abbr_btch2lot2!A:B,2,FALSE)</f>
        <v>1384</v>
      </c>
      <c r="F1839" s="39" t="s">
        <v>5830</v>
      </c>
      <c r="G1839" s="39" t="s">
        <v>2215</v>
      </c>
      <c r="H1839" s="76" t="s">
        <v>2202</v>
      </c>
      <c r="I1839" s="76">
        <v>30</v>
      </c>
      <c r="J1839" s="39"/>
      <c r="K1839" s="39" t="s">
        <v>2195</v>
      </c>
      <c r="L1839" s="76">
        <v>90</v>
      </c>
      <c r="M1839" s="416" t="s">
        <v>12103</v>
      </c>
      <c r="N1839" s="39" t="s">
        <v>11991</v>
      </c>
    </row>
    <row r="1840" spans="1:14" hidden="1">
      <c r="A1840" s="416" t="s">
        <v>12102</v>
      </c>
      <c r="B1840" s="39"/>
      <c r="C1840" s="496" t="s">
        <v>11992</v>
      </c>
      <c r="D1840" s="39" t="s">
        <v>11992</v>
      </c>
      <c r="E1840" s="496">
        <f>VLOOKUP(F1840,[13]abbr_btch2lot2!A:B,2,FALSE)</f>
        <v>1385</v>
      </c>
      <c r="F1840" s="39" t="s">
        <v>11993</v>
      </c>
      <c r="G1840" s="39" t="s">
        <v>2215</v>
      </c>
      <c r="H1840" s="76" t="s">
        <v>2202</v>
      </c>
      <c r="I1840" s="76">
        <v>180</v>
      </c>
      <c r="J1840" s="39"/>
      <c r="K1840" s="39" t="s">
        <v>2195</v>
      </c>
      <c r="L1840" s="76">
        <v>91</v>
      </c>
      <c r="M1840" s="416" t="s">
        <v>12103</v>
      </c>
      <c r="N1840" s="39" t="s">
        <v>11994</v>
      </c>
    </row>
    <row r="1841" spans="1:14" hidden="1">
      <c r="A1841" s="416" t="s">
        <v>12102</v>
      </c>
      <c r="B1841" s="39"/>
      <c r="C1841" s="496" t="s">
        <v>11995</v>
      </c>
      <c r="D1841" s="39" t="s">
        <v>11995</v>
      </c>
      <c r="E1841" s="496">
        <f>VLOOKUP(F1841,[13]abbr_btch2lot2!A:B,2,FALSE)</f>
        <v>1386</v>
      </c>
      <c r="F1841" s="39" t="s">
        <v>11996</v>
      </c>
      <c r="G1841" s="39" t="s">
        <v>2215</v>
      </c>
      <c r="H1841" s="76" t="s">
        <v>2202</v>
      </c>
      <c r="I1841" s="76">
        <v>50</v>
      </c>
      <c r="J1841" s="39"/>
      <c r="K1841" s="39" t="s">
        <v>2195</v>
      </c>
      <c r="L1841" s="76">
        <v>92</v>
      </c>
      <c r="M1841" s="416" t="s">
        <v>12103</v>
      </c>
      <c r="N1841" s="39" t="s">
        <v>11997</v>
      </c>
    </row>
    <row r="1842" spans="1:14" hidden="1">
      <c r="A1842" s="416" t="s">
        <v>12102</v>
      </c>
      <c r="B1842" s="39"/>
      <c r="C1842" s="496" t="s">
        <v>11998</v>
      </c>
      <c r="D1842" s="39" t="s">
        <v>11998</v>
      </c>
      <c r="E1842" s="496">
        <f>VLOOKUP(F1842,[13]abbr_btch2lot2!A:B,2,FALSE)</f>
        <v>1387</v>
      </c>
      <c r="F1842" s="39" t="s">
        <v>11999</v>
      </c>
      <c r="G1842" s="39" t="s">
        <v>2215</v>
      </c>
      <c r="H1842" s="76" t="s">
        <v>2202</v>
      </c>
      <c r="I1842" s="76">
        <v>10</v>
      </c>
      <c r="J1842" s="39"/>
      <c r="K1842" s="39" t="s">
        <v>2195</v>
      </c>
      <c r="L1842" s="76">
        <v>93</v>
      </c>
      <c r="M1842" s="416" t="s">
        <v>12103</v>
      </c>
      <c r="N1842" s="39" t="s">
        <v>12000</v>
      </c>
    </row>
    <row r="1843" spans="1:14" hidden="1">
      <c r="A1843" s="416" t="s">
        <v>12102</v>
      </c>
      <c r="B1843" s="39"/>
      <c r="C1843" s="496" t="s">
        <v>12001</v>
      </c>
      <c r="D1843" s="39" t="s">
        <v>12001</v>
      </c>
      <c r="E1843" s="496">
        <f>VLOOKUP(F1843,[13]abbr_btch2lot2!A:B,2,FALSE)</f>
        <v>1388</v>
      </c>
      <c r="F1843" s="39" t="s">
        <v>12002</v>
      </c>
      <c r="G1843" s="39" t="s">
        <v>2215</v>
      </c>
      <c r="H1843" s="76" t="s">
        <v>2202</v>
      </c>
      <c r="I1843" s="76">
        <v>30</v>
      </c>
      <c r="J1843" s="39"/>
      <c r="K1843" s="39" t="s">
        <v>2195</v>
      </c>
      <c r="L1843" s="76">
        <v>94</v>
      </c>
      <c r="M1843" s="416" t="s">
        <v>12103</v>
      </c>
      <c r="N1843" s="39" t="s">
        <v>12003</v>
      </c>
    </row>
    <row r="1844" spans="1:14" hidden="1">
      <c r="A1844" s="416" t="s">
        <v>12102</v>
      </c>
      <c r="B1844" s="39"/>
      <c r="C1844" s="496" t="s">
        <v>12004</v>
      </c>
      <c r="D1844" s="39" t="s">
        <v>12004</v>
      </c>
      <c r="E1844" s="496">
        <f>VLOOKUP(F1844,[13]abbr_btch2lot2!A:B,2,FALSE)</f>
        <v>1389</v>
      </c>
      <c r="F1844" s="39" t="s">
        <v>12005</v>
      </c>
      <c r="G1844" s="39" t="s">
        <v>2215</v>
      </c>
      <c r="H1844" s="76" t="s">
        <v>2202</v>
      </c>
      <c r="I1844" s="76">
        <v>30</v>
      </c>
      <c r="J1844" s="39"/>
      <c r="K1844" s="39" t="s">
        <v>2195</v>
      </c>
      <c r="L1844" s="76">
        <v>95</v>
      </c>
      <c r="M1844" s="416" t="s">
        <v>12103</v>
      </c>
      <c r="N1844" s="39" t="s">
        <v>12006</v>
      </c>
    </row>
    <row r="1845" spans="1:14" hidden="1">
      <c r="A1845" s="416" t="s">
        <v>12102</v>
      </c>
      <c r="B1845" s="39"/>
      <c r="C1845" s="496" t="s">
        <v>12007</v>
      </c>
      <c r="D1845" s="39" t="s">
        <v>12007</v>
      </c>
      <c r="E1845" s="496">
        <f>VLOOKUP(F1845,[13]abbr_btch2lot2!A:B,2,FALSE)</f>
        <v>1390</v>
      </c>
      <c r="F1845" s="39" t="s">
        <v>12008</v>
      </c>
      <c r="G1845" s="39" t="s">
        <v>2215</v>
      </c>
      <c r="H1845" s="76" t="s">
        <v>2202</v>
      </c>
      <c r="I1845" s="76">
        <v>30</v>
      </c>
      <c r="J1845" s="39"/>
      <c r="K1845" s="39" t="s">
        <v>2195</v>
      </c>
      <c r="L1845" s="76">
        <v>96</v>
      </c>
      <c r="M1845" s="416" t="s">
        <v>12103</v>
      </c>
      <c r="N1845" s="39" t="s">
        <v>12009</v>
      </c>
    </row>
    <row r="1846" spans="1:14" hidden="1">
      <c r="A1846" s="416" t="s">
        <v>12102</v>
      </c>
      <c r="B1846" s="39"/>
      <c r="C1846" s="496" t="s">
        <v>12010</v>
      </c>
      <c r="D1846" s="39" t="s">
        <v>12010</v>
      </c>
      <c r="E1846" s="496">
        <f>VLOOKUP(F1846,[13]abbr_btch2lot2!A:B,2,FALSE)</f>
        <v>1391</v>
      </c>
      <c r="F1846" s="39" t="s">
        <v>12011</v>
      </c>
      <c r="G1846" s="39" t="s">
        <v>2215</v>
      </c>
      <c r="H1846" s="76" t="s">
        <v>2202</v>
      </c>
      <c r="I1846" s="76">
        <v>30</v>
      </c>
      <c r="J1846" s="39"/>
      <c r="K1846" s="39" t="s">
        <v>2195</v>
      </c>
      <c r="L1846" s="76">
        <v>97</v>
      </c>
      <c r="M1846" s="416" t="s">
        <v>12103</v>
      </c>
      <c r="N1846" s="39" t="s">
        <v>12012</v>
      </c>
    </row>
    <row r="1847" spans="1:14" hidden="1">
      <c r="A1847" s="416" t="s">
        <v>12102</v>
      </c>
      <c r="B1847" s="39"/>
      <c r="C1847" s="496" t="s">
        <v>12013</v>
      </c>
      <c r="D1847" s="39" t="s">
        <v>12013</v>
      </c>
      <c r="E1847" s="496">
        <f>VLOOKUP(F1847,[13]abbr_btch2lot2!A:B,2,FALSE)</f>
        <v>1392</v>
      </c>
      <c r="F1847" s="39" t="s">
        <v>12014</v>
      </c>
      <c r="G1847" s="39" t="s">
        <v>2215</v>
      </c>
      <c r="H1847" s="76" t="s">
        <v>2202</v>
      </c>
      <c r="I1847" s="76">
        <v>30</v>
      </c>
      <c r="J1847" s="39"/>
      <c r="K1847" s="39" t="s">
        <v>2195</v>
      </c>
      <c r="L1847" s="76">
        <v>98</v>
      </c>
      <c r="M1847" s="416" t="s">
        <v>12103</v>
      </c>
      <c r="N1847" s="39" t="s">
        <v>12015</v>
      </c>
    </row>
    <row r="1848" spans="1:14" hidden="1">
      <c r="A1848" s="416" t="s">
        <v>12102</v>
      </c>
      <c r="B1848" s="39"/>
      <c r="C1848" s="496" t="s">
        <v>12016</v>
      </c>
      <c r="D1848" s="39" t="s">
        <v>12016</v>
      </c>
      <c r="E1848" s="496">
        <f>VLOOKUP(F1848,[13]abbr_btch2lot2!A:B,2,FALSE)</f>
        <v>1393</v>
      </c>
      <c r="F1848" s="39" t="s">
        <v>12017</v>
      </c>
      <c r="G1848" s="39" t="s">
        <v>2215</v>
      </c>
      <c r="H1848" s="76" t="s">
        <v>2202</v>
      </c>
      <c r="I1848" s="76">
        <v>30</v>
      </c>
      <c r="J1848" s="39"/>
      <c r="K1848" s="39" t="s">
        <v>2195</v>
      </c>
      <c r="L1848" s="76">
        <v>99</v>
      </c>
      <c r="M1848" s="416" t="s">
        <v>12103</v>
      </c>
      <c r="N1848" s="39" t="s">
        <v>12018</v>
      </c>
    </row>
    <row r="1849" spans="1:14" hidden="1">
      <c r="A1849" s="416" t="s">
        <v>12102</v>
      </c>
      <c r="B1849" s="39"/>
      <c r="C1849" s="496" t="s">
        <v>12019</v>
      </c>
      <c r="D1849" s="39" t="s">
        <v>12019</v>
      </c>
      <c r="E1849" s="496">
        <f>VLOOKUP(F1849,[13]abbr_btch2lot2!A:B,2,FALSE)</f>
        <v>1394</v>
      </c>
      <c r="F1849" s="39" t="s">
        <v>12020</v>
      </c>
      <c r="G1849" s="39" t="s">
        <v>2215</v>
      </c>
      <c r="H1849" s="76" t="s">
        <v>2202</v>
      </c>
      <c r="I1849" s="76">
        <v>30</v>
      </c>
      <c r="J1849" s="39"/>
      <c r="K1849" s="39" t="s">
        <v>2195</v>
      </c>
      <c r="L1849" s="76">
        <v>100</v>
      </c>
      <c r="M1849" s="416" t="s">
        <v>12103</v>
      </c>
      <c r="N1849" s="39" t="s">
        <v>12021</v>
      </c>
    </row>
    <row r="1850" spans="1:14" hidden="1">
      <c r="A1850" s="416" t="s">
        <v>12102</v>
      </c>
      <c r="B1850" s="39"/>
      <c r="C1850" s="496" t="s">
        <v>12022</v>
      </c>
      <c r="D1850" s="39" t="s">
        <v>12022</v>
      </c>
      <c r="E1850" s="496">
        <f>VLOOKUP(F1850,[13]abbr_btch2lot2!A:B,2,FALSE)</f>
        <v>1395</v>
      </c>
      <c r="F1850" s="39" t="s">
        <v>12023</v>
      </c>
      <c r="G1850" s="39" t="s">
        <v>2215</v>
      </c>
      <c r="H1850" s="76" t="s">
        <v>2202</v>
      </c>
      <c r="I1850" s="76">
        <v>30</v>
      </c>
      <c r="J1850" s="39"/>
      <c r="K1850" s="39" t="s">
        <v>2195</v>
      </c>
      <c r="L1850" s="76">
        <v>101</v>
      </c>
      <c r="M1850" s="416" t="s">
        <v>12103</v>
      </c>
      <c r="N1850" s="39" t="s">
        <v>12024</v>
      </c>
    </row>
    <row r="1851" spans="1:14" hidden="1">
      <c r="A1851" s="416" t="s">
        <v>12102</v>
      </c>
      <c r="B1851" s="39"/>
      <c r="C1851" s="496" t="s">
        <v>12025</v>
      </c>
      <c r="D1851" s="39" t="s">
        <v>12025</v>
      </c>
      <c r="E1851" s="496">
        <f>VLOOKUP(F1851,[13]abbr_btch2lot2!A:B,2,FALSE)</f>
        <v>1396</v>
      </c>
      <c r="F1851" s="39" t="s">
        <v>12026</v>
      </c>
      <c r="G1851" s="39" t="s">
        <v>2215</v>
      </c>
      <c r="H1851" s="76" t="s">
        <v>2202</v>
      </c>
      <c r="I1851" s="76">
        <v>30</v>
      </c>
      <c r="J1851" s="39"/>
      <c r="K1851" s="39" t="s">
        <v>2195</v>
      </c>
      <c r="L1851" s="76">
        <v>102</v>
      </c>
      <c r="M1851" s="416" t="s">
        <v>12103</v>
      </c>
      <c r="N1851" s="39" t="s">
        <v>12027</v>
      </c>
    </row>
    <row r="1852" spans="1:14" hidden="1">
      <c r="A1852" s="416" t="s">
        <v>12102</v>
      </c>
      <c r="B1852" s="39"/>
      <c r="C1852" s="496" t="s">
        <v>12028</v>
      </c>
      <c r="D1852" s="39" t="s">
        <v>12028</v>
      </c>
      <c r="E1852" s="496">
        <f>VLOOKUP(F1852,[13]abbr_btch2lot2!A:B,2,FALSE)</f>
        <v>1397</v>
      </c>
      <c r="F1852" s="39" t="s">
        <v>12029</v>
      </c>
      <c r="G1852" s="39" t="s">
        <v>2215</v>
      </c>
      <c r="H1852" s="76" t="s">
        <v>2202</v>
      </c>
      <c r="I1852" s="76">
        <v>30</v>
      </c>
      <c r="J1852" s="39"/>
      <c r="K1852" s="39" t="s">
        <v>2195</v>
      </c>
      <c r="L1852" s="76">
        <v>103</v>
      </c>
      <c r="M1852" s="416" t="s">
        <v>12103</v>
      </c>
      <c r="N1852" s="39" t="s">
        <v>12030</v>
      </c>
    </row>
    <row r="1853" spans="1:14" hidden="1">
      <c r="A1853" s="416" t="s">
        <v>12102</v>
      </c>
      <c r="B1853" s="39"/>
      <c r="C1853" s="496" t="s">
        <v>12004</v>
      </c>
      <c r="D1853" s="39" t="s">
        <v>12031</v>
      </c>
      <c r="E1853" s="496">
        <f>VLOOKUP(F1853,[13]abbr_btch2lot2!A:B,2,FALSE)</f>
        <v>1398</v>
      </c>
      <c r="F1853" s="39" t="s">
        <v>12032</v>
      </c>
      <c r="G1853" s="39" t="s">
        <v>2215</v>
      </c>
      <c r="H1853" s="76" t="s">
        <v>2202</v>
      </c>
      <c r="I1853" s="76">
        <v>30</v>
      </c>
      <c r="J1853" s="39"/>
      <c r="K1853" s="39" t="s">
        <v>2195</v>
      </c>
      <c r="L1853" s="76">
        <v>104</v>
      </c>
      <c r="M1853" s="416" t="s">
        <v>12103</v>
      </c>
      <c r="N1853" s="39" t="s">
        <v>12033</v>
      </c>
    </row>
    <row r="1854" spans="1:14" hidden="1">
      <c r="A1854" s="416" t="s">
        <v>12102</v>
      </c>
      <c r="B1854" s="39"/>
      <c r="C1854" s="496" t="s">
        <v>12034</v>
      </c>
      <c r="D1854" s="39" t="s">
        <v>12034</v>
      </c>
      <c r="E1854" s="496">
        <f>VLOOKUP(F1854,[13]abbr_btch2lot2!A:B,2,FALSE)</f>
        <v>1399</v>
      </c>
      <c r="F1854" s="39" t="s">
        <v>12035</v>
      </c>
      <c r="G1854" s="39" t="s">
        <v>2215</v>
      </c>
      <c r="H1854" s="76" t="s">
        <v>2202</v>
      </c>
      <c r="I1854" s="76">
        <v>30</v>
      </c>
      <c r="J1854" s="39"/>
      <c r="K1854" s="39" t="s">
        <v>2195</v>
      </c>
      <c r="L1854" s="76">
        <v>105</v>
      </c>
      <c r="M1854" s="416" t="s">
        <v>12103</v>
      </c>
      <c r="N1854" s="39" t="s">
        <v>12036</v>
      </c>
    </row>
    <row r="1855" spans="1:14" hidden="1">
      <c r="A1855" s="416" t="s">
        <v>12102</v>
      </c>
      <c r="B1855" s="39"/>
      <c r="C1855" s="496" t="s">
        <v>12037</v>
      </c>
      <c r="D1855" s="39" t="s">
        <v>12037</v>
      </c>
      <c r="E1855" s="496">
        <f>VLOOKUP(F1855,[13]abbr_btch2lot2!A:B,2,FALSE)</f>
        <v>1400</v>
      </c>
      <c r="F1855" s="39" t="s">
        <v>12038</v>
      </c>
      <c r="G1855" s="39" t="s">
        <v>2215</v>
      </c>
      <c r="H1855" s="76" t="s">
        <v>2202</v>
      </c>
      <c r="I1855" s="76">
        <v>55</v>
      </c>
      <c r="J1855" s="39"/>
      <c r="K1855" s="39" t="s">
        <v>2195</v>
      </c>
      <c r="L1855" s="76">
        <v>106</v>
      </c>
      <c r="M1855" s="416" t="s">
        <v>12103</v>
      </c>
      <c r="N1855" s="39" t="s">
        <v>12039</v>
      </c>
    </row>
    <row r="1856" spans="1:14" hidden="1">
      <c r="A1856" s="416" t="s">
        <v>12102</v>
      </c>
      <c r="B1856" s="39"/>
      <c r="C1856" s="496" t="s">
        <v>12040</v>
      </c>
      <c r="D1856" s="39" t="s">
        <v>12040</v>
      </c>
      <c r="E1856" s="496">
        <f>VLOOKUP(F1856,[13]abbr_btch2lot2!A:B,2,FALSE)</f>
        <v>1401</v>
      </c>
      <c r="F1856" s="39" t="s">
        <v>12041</v>
      </c>
      <c r="G1856" s="39" t="s">
        <v>2215</v>
      </c>
      <c r="H1856" s="76" t="s">
        <v>2202</v>
      </c>
      <c r="I1856" s="76">
        <v>55</v>
      </c>
      <c r="J1856" s="39"/>
      <c r="K1856" s="39" t="s">
        <v>2195</v>
      </c>
      <c r="L1856" s="76">
        <v>107</v>
      </c>
      <c r="M1856" s="416" t="s">
        <v>12103</v>
      </c>
      <c r="N1856" s="39" t="s">
        <v>12042</v>
      </c>
    </row>
    <row r="1857" spans="1:14" hidden="1">
      <c r="A1857" s="416" t="s">
        <v>12102</v>
      </c>
      <c r="B1857" s="39"/>
      <c r="C1857" s="496" t="s">
        <v>12043</v>
      </c>
      <c r="D1857" s="39" t="s">
        <v>12043</v>
      </c>
      <c r="E1857" s="496">
        <f>VLOOKUP(F1857,[13]abbr_btch2lot2!A:B,2,FALSE)</f>
        <v>1402</v>
      </c>
      <c r="F1857" s="39" t="s">
        <v>12044</v>
      </c>
      <c r="G1857" s="39" t="s">
        <v>2215</v>
      </c>
      <c r="H1857" s="76" t="s">
        <v>2202</v>
      </c>
      <c r="I1857" s="76">
        <v>1</v>
      </c>
      <c r="J1857" s="39"/>
      <c r="K1857" s="39" t="s">
        <v>2195</v>
      </c>
      <c r="L1857" s="76">
        <v>108</v>
      </c>
      <c r="M1857" s="416" t="s">
        <v>12103</v>
      </c>
      <c r="N1857" s="39" t="s">
        <v>12045</v>
      </c>
    </row>
    <row r="1858" spans="1:14" hidden="1">
      <c r="A1858" s="416" t="s">
        <v>12102</v>
      </c>
      <c r="B1858" s="39"/>
      <c r="C1858" s="496" t="s">
        <v>12046</v>
      </c>
      <c r="D1858" s="39" t="s">
        <v>12046</v>
      </c>
      <c r="E1858" s="496">
        <f>VLOOKUP(F1858,[13]abbr_btch2lot2!A:B,2,FALSE)</f>
        <v>1403</v>
      </c>
      <c r="F1858" s="39" t="s">
        <v>12047</v>
      </c>
      <c r="G1858" s="39" t="s">
        <v>2215</v>
      </c>
      <c r="H1858" s="76" t="s">
        <v>2231</v>
      </c>
      <c r="I1858" s="76" t="s">
        <v>2599</v>
      </c>
      <c r="J1858" s="39"/>
      <c r="K1858" s="39" t="s">
        <v>2195</v>
      </c>
      <c r="L1858" s="76">
        <v>109</v>
      </c>
      <c r="M1858" s="416" t="s">
        <v>12103</v>
      </c>
      <c r="N1858" s="39" t="s">
        <v>12048</v>
      </c>
    </row>
    <row r="1859" spans="1:14" hidden="1">
      <c r="A1859" s="416" t="s">
        <v>12102</v>
      </c>
      <c r="B1859" s="39"/>
      <c r="C1859" s="496" t="s">
        <v>3319</v>
      </c>
      <c r="D1859" s="39" t="s">
        <v>3319</v>
      </c>
      <c r="E1859" s="496">
        <f>VLOOKUP(F1859,[13]abbr_btch2lot2!A:B,2,FALSE)</f>
        <v>1404</v>
      </c>
      <c r="F1859" s="39" t="s">
        <v>7382</v>
      </c>
      <c r="G1859" s="39" t="s">
        <v>2215</v>
      </c>
      <c r="H1859" s="76" t="s">
        <v>2202</v>
      </c>
      <c r="I1859" s="76">
        <v>30</v>
      </c>
      <c r="J1859" s="39"/>
      <c r="K1859" s="39" t="s">
        <v>2195</v>
      </c>
      <c r="L1859" s="76">
        <v>110</v>
      </c>
      <c r="M1859" s="416" t="s">
        <v>12103</v>
      </c>
      <c r="N1859" s="39" t="s">
        <v>12049</v>
      </c>
    </row>
    <row r="1860" spans="1:14" hidden="1">
      <c r="A1860" s="416" t="s">
        <v>12102</v>
      </c>
      <c r="B1860" s="39"/>
      <c r="C1860" s="496" t="s">
        <v>12050</v>
      </c>
      <c r="D1860" s="39" t="s">
        <v>12050</v>
      </c>
      <c r="E1860" s="496">
        <f>VLOOKUP(F1860,[13]abbr_btch2lot2!A:B,2,FALSE)</f>
        <v>1405</v>
      </c>
      <c r="F1860" s="39" t="s">
        <v>12051</v>
      </c>
      <c r="G1860" s="39" t="s">
        <v>2215</v>
      </c>
      <c r="H1860" s="76" t="s">
        <v>2202</v>
      </c>
      <c r="I1860" s="76">
        <v>95</v>
      </c>
      <c r="J1860" s="39"/>
      <c r="K1860" s="39" t="s">
        <v>2195</v>
      </c>
      <c r="L1860" s="76">
        <v>111</v>
      </c>
      <c r="M1860" s="416" t="s">
        <v>12103</v>
      </c>
      <c r="N1860" s="39" t="s">
        <v>12052</v>
      </c>
    </row>
    <row r="1861" spans="1:14" hidden="1">
      <c r="A1861" s="416" t="s">
        <v>12102</v>
      </c>
      <c r="B1861" s="39"/>
      <c r="C1861" s="496" t="s">
        <v>12053</v>
      </c>
      <c r="D1861" s="39" t="s">
        <v>12053</v>
      </c>
      <c r="E1861" s="496">
        <f>VLOOKUP(F1861,[13]abbr_btch2lot2!A:B,2,FALSE)</f>
        <v>1406</v>
      </c>
      <c r="F1861" s="39" t="s">
        <v>12054</v>
      </c>
      <c r="G1861" s="39" t="s">
        <v>2215</v>
      </c>
      <c r="H1861" s="76" t="s">
        <v>2202</v>
      </c>
      <c r="I1861" s="76">
        <v>2</v>
      </c>
      <c r="J1861" s="39"/>
      <c r="K1861" s="39" t="s">
        <v>2195</v>
      </c>
      <c r="L1861" s="76">
        <v>112</v>
      </c>
      <c r="M1861" s="416" t="s">
        <v>12103</v>
      </c>
      <c r="N1861" s="39" t="s">
        <v>12055</v>
      </c>
    </row>
    <row r="1862" spans="1:14" hidden="1">
      <c r="A1862" s="416" t="s">
        <v>12102</v>
      </c>
      <c r="B1862" s="39"/>
      <c r="C1862" s="496"/>
      <c r="D1862" s="39"/>
      <c r="E1862" s="496">
        <f>VLOOKUP(F1862,[13]abbr_btch2lot2!A:B,2,FALSE)</f>
        <v>1407</v>
      </c>
      <c r="F1862" s="39" t="s">
        <v>12056</v>
      </c>
      <c r="G1862" s="39" t="s">
        <v>2215</v>
      </c>
      <c r="H1862" s="76" t="s">
        <v>2202</v>
      </c>
      <c r="I1862" s="76">
        <v>7</v>
      </c>
      <c r="J1862" s="39"/>
      <c r="K1862" s="39" t="s">
        <v>2195</v>
      </c>
      <c r="L1862" s="76">
        <v>113</v>
      </c>
      <c r="M1862" s="416" t="s">
        <v>12103</v>
      </c>
      <c r="N1862" s="39" t="s">
        <v>12057</v>
      </c>
    </row>
    <row r="1863" spans="1:14" hidden="1">
      <c r="A1863" s="416" t="s">
        <v>12102</v>
      </c>
      <c r="B1863" s="39"/>
      <c r="C1863" s="496" t="s">
        <v>12058</v>
      </c>
      <c r="D1863" s="39" t="s">
        <v>12058</v>
      </c>
      <c r="E1863" s="496">
        <f>VLOOKUP(F1863,[13]abbr_btch2lot2!A:B,2,FALSE)</f>
        <v>1408</v>
      </c>
      <c r="F1863" s="39" t="s">
        <v>12059</v>
      </c>
      <c r="G1863" s="39" t="s">
        <v>2215</v>
      </c>
      <c r="H1863" s="76" t="s">
        <v>2202</v>
      </c>
      <c r="I1863" s="76">
        <v>7</v>
      </c>
      <c r="J1863" s="39"/>
      <c r="K1863" s="39" t="s">
        <v>2195</v>
      </c>
      <c r="L1863" s="76">
        <v>114</v>
      </c>
      <c r="M1863" s="416" t="s">
        <v>12103</v>
      </c>
      <c r="N1863" s="39" t="s">
        <v>12060</v>
      </c>
    </row>
    <row r="1864" spans="1:14" hidden="1">
      <c r="A1864" s="416" t="s">
        <v>12102</v>
      </c>
      <c r="B1864" s="39"/>
      <c r="C1864" s="496" t="s">
        <v>12061</v>
      </c>
      <c r="D1864" s="39" t="s">
        <v>12061</v>
      </c>
      <c r="E1864" s="496">
        <f>VLOOKUP(F1864,[13]abbr_btch2lot2!A:B,2,FALSE)</f>
        <v>1409</v>
      </c>
      <c r="F1864" s="39" t="s">
        <v>12062</v>
      </c>
      <c r="G1864" s="39" t="s">
        <v>2215</v>
      </c>
      <c r="H1864" s="76" t="s">
        <v>2231</v>
      </c>
      <c r="I1864" s="76" t="s">
        <v>2599</v>
      </c>
      <c r="J1864" s="39"/>
      <c r="K1864" s="39" t="s">
        <v>2195</v>
      </c>
      <c r="L1864" s="76">
        <v>115</v>
      </c>
      <c r="M1864" s="416" t="s">
        <v>12103</v>
      </c>
      <c r="N1864" s="39" t="s">
        <v>12063</v>
      </c>
    </row>
    <row r="1865" spans="1:14" hidden="1">
      <c r="A1865" s="416" t="s">
        <v>12102</v>
      </c>
      <c r="B1865" s="39"/>
      <c r="C1865" s="496" t="s">
        <v>12064</v>
      </c>
      <c r="D1865" s="39" t="s">
        <v>12064</v>
      </c>
      <c r="E1865" s="496">
        <f>VLOOKUP(F1865,[13]abbr_btch2lot2!A:B,2,FALSE)</f>
        <v>1410</v>
      </c>
      <c r="F1865" s="39" t="s">
        <v>12065</v>
      </c>
      <c r="G1865" s="39" t="s">
        <v>2215</v>
      </c>
      <c r="H1865" s="76" t="s">
        <v>2231</v>
      </c>
      <c r="I1865" s="76" t="s">
        <v>2599</v>
      </c>
      <c r="J1865" s="39"/>
      <c r="K1865" s="39" t="s">
        <v>2195</v>
      </c>
      <c r="L1865" s="76">
        <v>116</v>
      </c>
      <c r="M1865" s="416" t="s">
        <v>12103</v>
      </c>
      <c r="N1865" s="39" t="s">
        <v>12066</v>
      </c>
    </row>
    <row r="1866" spans="1:14" hidden="1">
      <c r="A1866" s="416" t="s">
        <v>12102</v>
      </c>
      <c r="B1866" s="39"/>
      <c r="C1866" s="496" t="s">
        <v>12067</v>
      </c>
      <c r="D1866" s="39" t="s">
        <v>12067</v>
      </c>
      <c r="E1866" s="496">
        <f>VLOOKUP(F1866,[13]abbr_btch2lot2!A:B,2,FALSE)</f>
        <v>1411</v>
      </c>
      <c r="F1866" s="39" t="s">
        <v>12068</v>
      </c>
      <c r="G1866" s="39" t="s">
        <v>2215</v>
      </c>
      <c r="H1866" s="76" t="s">
        <v>2231</v>
      </c>
      <c r="I1866" s="76" t="s">
        <v>2599</v>
      </c>
      <c r="J1866" s="39"/>
      <c r="K1866" s="39" t="s">
        <v>2195</v>
      </c>
      <c r="L1866" s="76">
        <v>117</v>
      </c>
      <c r="M1866" s="416" t="s">
        <v>12103</v>
      </c>
      <c r="N1866" s="39" t="s">
        <v>12067</v>
      </c>
    </row>
    <row r="1867" spans="1:14" hidden="1">
      <c r="A1867" s="416" t="s">
        <v>12102</v>
      </c>
      <c r="B1867" s="39"/>
      <c r="C1867" s="496" t="s">
        <v>12069</v>
      </c>
      <c r="D1867" s="39" t="s">
        <v>12069</v>
      </c>
      <c r="E1867" s="496">
        <f>VLOOKUP(F1867,[13]abbr_btch2lot2!A:B,2,FALSE)</f>
        <v>1412</v>
      </c>
      <c r="F1867" s="39" t="s">
        <v>12070</v>
      </c>
      <c r="G1867" s="39" t="s">
        <v>2215</v>
      </c>
      <c r="H1867" s="76" t="s">
        <v>2231</v>
      </c>
      <c r="I1867" s="76" t="s">
        <v>2599</v>
      </c>
      <c r="J1867" s="39"/>
      <c r="K1867" s="39" t="s">
        <v>2195</v>
      </c>
      <c r="L1867" s="76">
        <v>118</v>
      </c>
      <c r="M1867" s="416" t="s">
        <v>12103</v>
      </c>
      <c r="N1867" s="39" t="s">
        <v>12069</v>
      </c>
    </row>
    <row r="1868" spans="1:14" hidden="1">
      <c r="A1868" s="416" t="s">
        <v>12102</v>
      </c>
      <c r="B1868" s="39"/>
      <c r="C1868" s="496"/>
      <c r="D1868" s="39"/>
      <c r="E1868" s="496">
        <f>VLOOKUP(F1868,[13]abbr_btch2lot2!A:B,2,FALSE)</f>
        <v>1413</v>
      </c>
      <c r="F1868" s="39" t="s">
        <v>12071</v>
      </c>
      <c r="G1868" s="39" t="s">
        <v>2215</v>
      </c>
      <c r="H1868" s="76" t="s">
        <v>2202</v>
      </c>
      <c r="I1868" s="76">
        <v>3</v>
      </c>
      <c r="J1868" s="39"/>
      <c r="K1868" s="39" t="s">
        <v>2195</v>
      </c>
      <c r="L1868" s="76">
        <v>119</v>
      </c>
      <c r="M1868" s="416" t="s">
        <v>12103</v>
      </c>
      <c r="N1868" s="39" t="s">
        <v>12072</v>
      </c>
    </row>
    <row r="1869" spans="1:14" hidden="1">
      <c r="A1869" s="416" t="s">
        <v>12102</v>
      </c>
      <c r="B1869" s="39"/>
      <c r="C1869" s="496" t="s">
        <v>12073</v>
      </c>
      <c r="D1869" s="39" t="s">
        <v>12073</v>
      </c>
      <c r="E1869" s="496">
        <f>VLOOKUP(F1869,[13]abbr_btch2lot2!A:B,2,FALSE)</f>
        <v>1414</v>
      </c>
      <c r="F1869" s="39" t="s">
        <v>12074</v>
      </c>
      <c r="G1869" s="39" t="s">
        <v>2215</v>
      </c>
      <c r="H1869" s="76" t="s">
        <v>2202</v>
      </c>
      <c r="I1869" s="76">
        <v>1</v>
      </c>
      <c r="J1869" s="39"/>
      <c r="K1869" s="39" t="s">
        <v>2195</v>
      </c>
      <c r="L1869" s="76">
        <v>120</v>
      </c>
      <c r="M1869" s="416" t="s">
        <v>12103</v>
      </c>
      <c r="N1869" s="39" t="s">
        <v>12073</v>
      </c>
    </row>
    <row r="1870" spans="1:14" hidden="1">
      <c r="A1870" s="416" t="s">
        <v>12102</v>
      </c>
      <c r="B1870" s="39"/>
      <c r="C1870" s="496" t="s">
        <v>12075</v>
      </c>
      <c r="D1870" s="39" t="s">
        <v>12075</v>
      </c>
      <c r="E1870" s="496">
        <f>VLOOKUP(F1870,[13]abbr_btch2lot2!A:B,2,FALSE)</f>
        <v>1415</v>
      </c>
      <c r="F1870" s="39" t="s">
        <v>12076</v>
      </c>
      <c r="G1870" s="39" t="s">
        <v>2215</v>
      </c>
      <c r="H1870" s="76" t="s">
        <v>2202</v>
      </c>
      <c r="I1870" s="76">
        <v>10</v>
      </c>
      <c r="J1870" s="39"/>
      <c r="K1870" s="39" t="s">
        <v>2195</v>
      </c>
      <c r="L1870" s="76">
        <v>121</v>
      </c>
      <c r="M1870" s="416" t="s">
        <v>12103</v>
      </c>
      <c r="N1870" s="39" t="s">
        <v>12075</v>
      </c>
    </row>
    <row r="1871" spans="1:14" hidden="1">
      <c r="A1871" s="416" t="s">
        <v>12102</v>
      </c>
      <c r="B1871" s="39"/>
      <c r="C1871" s="496"/>
      <c r="D1871" s="39"/>
      <c r="E1871" s="496">
        <f>VLOOKUP(F1871,[13]abbr_btch2lot2!A:B,2,FALSE)</f>
        <v>1416</v>
      </c>
      <c r="F1871" s="39" t="s">
        <v>12077</v>
      </c>
      <c r="G1871" s="39" t="s">
        <v>2215</v>
      </c>
      <c r="H1871" s="76" t="s">
        <v>2202</v>
      </c>
      <c r="I1871" s="76">
        <v>1</v>
      </c>
      <c r="J1871" s="39"/>
      <c r="K1871" s="39" t="s">
        <v>2195</v>
      </c>
      <c r="L1871" s="76">
        <v>122</v>
      </c>
      <c r="M1871" s="416" t="s">
        <v>12103</v>
      </c>
      <c r="N1871" s="39" t="s">
        <v>12078</v>
      </c>
    </row>
    <row r="1872" spans="1:14" hidden="1">
      <c r="A1872" s="416" t="s">
        <v>12102</v>
      </c>
      <c r="B1872" s="39"/>
      <c r="C1872" s="496" t="s">
        <v>1624</v>
      </c>
      <c r="D1872" s="39" t="s">
        <v>1624</v>
      </c>
      <c r="E1872" s="496">
        <f>VLOOKUP(F1872,[13]abbr_btch2lot2!A:B,2,FALSE)</f>
        <v>1417</v>
      </c>
      <c r="F1872" s="39" t="s">
        <v>902</v>
      </c>
      <c r="G1872" s="39" t="s">
        <v>2215</v>
      </c>
      <c r="H1872" s="76" t="s">
        <v>2202</v>
      </c>
      <c r="I1872" s="76">
        <v>1</v>
      </c>
      <c r="J1872" s="39"/>
      <c r="K1872" s="39" t="s">
        <v>2195</v>
      </c>
      <c r="L1872" s="76">
        <v>123</v>
      </c>
      <c r="M1872" s="416" t="s">
        <v>12103</v>
      </c>
      <c r="N1872" s="39" t="s">
        <v>1624</v>
      </c>
    </row>
    <row r="1873" spans="1:14" hidden="1">
      <c r="A1873" s="416" t="s">
        <v>12102</v>
      </c>
      <c r="B1873" s="39"/>
      <c r="C1873" s="496" t="s">
        <v>4990</v>
      </c>
      <c r="D1873" s="39" t="s">
        <v>4990</v>
      </c>
      <c r="E1873" s="496">
        <f>VLOOKUP(F1873,[13]abbr_btch2lot2!A:B,2,FALSE)</f>
        <v>1418</v>
      </c>
      <c r="F1873" s="39" t="s">
        <v>4991</v>
      </c>
      <c r="G1873" s="39" t="s">
        <v>2215</v>
      </c>
      <c r="H1873" s="76" t="s">
        <v>2202</v>
      </c>
      <c r="I1873" s="76">
        <v>10</v>
      </c>
      <c r="J1873" s="39"/>
      <c r="K1873" s="39" t="s">
        <v>2195</v>
      </c>
      <c r="L1873" s="76">
        <v>124</v>
      </c>
      <c r="M1873" s="416" t="s">
        <v>12103</v>
      </c>
      <c r="N1873" s="39" t="s">
        <v>4990</v>
      </c>
    </row>
    <row r="1874" spans="1:14" hidden="1">
      <c r="A1874" s="416" t="s">
        <v>12102</v>
      </c>
      <c r="B1874" s="39"/>
      <c r="C1874" s="496" t="s">
        <v>2410</v>
      </c>
      <c r="D1874" s="39" t="s">
        <v>2410</v>
      </c>
      <c r="E1874" s="496">
        <f>VLOOKUP(F1874,[13]abbr_btch2lot2!A:B,2,FALSE)</f>
        <v>1419</v>
      </c>
      <c r="F1874" s="39" t="s">
        <v>2411</v>
      </c>
      <c r="G1874" s="39" t="s">
        <v>2215</v>
      </c>
      <c r="H1874" s="76" t="s">
        <v>2194</v>
      </c>
      <c r="I1874" s="76">
        <v>10</v>
      </c>
      <c r="J1874" s="39"/>
      <c r="K1874" s="39" t="s">
        <v>2195</v>
      </c>
      <c r="L1874" s="76">
        <v>125</v>
      </c>
      <c r="M1874" s="416" t="s">
        <v>12103</v>
      </c>
      <c r="N1874" s="39" t="s">
        <v>2412</v>
      </c>
    </row>
    <row r="1875" spans="1:14" hidden="1">
      <c r="A1875" s="416" t="s">
        <v>12102</v>
      </c>
      <c r="B1875" s="39"/>
      <c r="C1875" s="496" t="s">
        <v>12079</v>
      </c>
      <c r="D1875" s="39" t="s">
        <v>12079</v>
      </c>
      <c r="E1875" s="496">
        <f>VLOOKUP(F1875,[13]abbr_btch2lot2!A:B,2,FALSE)</f>
        <v>1420</v>
      </c>
      <c r="F1875" s="39" t="s">
        <v>12080</v>
      </c>
      <c r="G1875" s="39" t="s">
        <v>2215</v>
      </c>
      <c r="H1875" s="76" t="s">
        <v>2202</v>
      </c>
      <c r="I1875" s="76">
        <v>3</v>
      </c>
      <c r="J1875" s="39"/>
      <c r="K1875" s="39" t="s">
        <v>2195</v>
      </c>
      <c r="L1875" s="76">
        <v>126</v>
      </c>
      <c r="M1875" s="416" t="s">
        <v>12103</v>
      </c>
      <c r="N1875" s="39" t="s">
        <v>12079</v>
      </c>
    </row>
    <row r="1876" spans="1:14" hidden="1">
      <c r="A1876" s="416" t="s">
        <v>12102</v>
      </c>
      <c r="B1876" s="39"/>
      <c r="C1876" s="496" t="s">
        <v>12081</v>
      </c>
      <c r="D1876" s="39" t="s">
        <v>12081</v>
      </c>
      <c r="E1876" s="496">
        <f>VLOOKUP(F1876,[13]abbr_btch2lot2!A:B,2,FALSE)</f>
        <v>1421</v>
      </c>
      <c r="F1876" s="39" t="s">
        <v>12082</v>
      </c>
      <c r="G1876" s="39" t="s">
        <v>2215</v>
      </c>
      <c r="H1876" s="76" t="s">
        <v>2202</v>
      </c>
      <c r="I1876" s="76">
        <v>1</v>
      </c>
      <c r="J1876" s="39"/>
      <c r="K1876" s="39" t="s">
        <v>2195</v>
      </c>
      <c r="L1876" s="76">
        <v>127</v>
      </c>
      <c r="M1876" s="416" t="s">
        <v>12103</v>
      </c>
      <c r="N1876" s="39" t="s">
        <v>12081</v>
      </c>
    </row>
    <row r="1877" spans="1:14" hidden="1">
      <c r="A1877" s="416" t="s">
        <v>12102</v>
      </c>
      <c r="B1877" s="39"/>
      <c r="C1877" s="496"/>
      <c r="D1877" s="39"/>
      <c r="E1877" s="496">
        <f>VLOOKUP(F1877,[13]abbr_btch2lot2!A:B,2,FALSE)</f>
        <v>1422</v>
      </c>
      <c r="F1877" s="39" t="s">
        <v>12083</v>
      </c>
      <c r="G1877" s="39" t="s">
        <v>2215</v>
      </c>
      <c r="H1877" s="76" t="s">
        <v>2202</v>
      </c>
      <c r="I1877" s="76">
        <v>1</v>
      </c>
      <c r="J1877" s="39"/>
      <c r="K1877" s="39" t="s">
        <v>2195</v>
      </c>
      <c r="L1877" s="76">
        <v>128</v>
      </c>
      <c r="M1877" s="416" t="s">
        <v>12103</v>
      </c>
      <c r="N1877" s="39" t="s">
        <v>12084</v>
      </c>
    </row>
    <row r="1878" spans="1:14" hidden="1">
      <c r="A1878" s="416" t="s">
        <v>12102</v>
      </c>
      <c r="B1878" s="39"/>
      <c r="C1878" s="496" t="s">
        <v>12085</v>
      </c>
      <c r="D1878" s="39" t="s">
        <v>12085</v>
      </c>
      <c r="E1878" s="496">
        <f>VLOOKUP(F1878,[13]abbr_btch2lot2!A:B,2,FALSE)</f>
        <v>1423</v>
      </c>
      <c r="F1878" s="39" t="s">
        <v>12086</v>
      </c>
      <c r="G1878" s="39" t="s">
        <v>2215</v>
      </c>
      <c r="H1878" s="76" t="s">
        <v>2202</v>
      </c>
      <c r="I1878" s="76">
        <v>4</v>
      </c>
      <c r="J1878" s="39"/>
      <c r="K1878" s="39" t="s">
        <v>2195</v>
      </c>
      <c r="L1878" s="76">
        <v>129</v>
      </c>
      <c r="M1878" s="416" t="s">
        <v>12103</v>
      </c>
      <c r="N1878" s="39" t="s">
        <v>12085</v>
      </c>
    </row>
    <row r="1879" spans="1:14" hidden="1">
      <c r="A1879" s="416" t="s">
        <v>12102</v>
      </c>
      <c r="B1879" s="39"/>
      <c r="C1879" s="496" t="s">
        <v>12087</v>
      </c>
      <c r="D1879" s="39" t="s">
        <v>12087</v>
      </c>
      <c r="E1879" s="496">
        <f>VLOOKUP(F1879,[13]abbr_btch2lot2!A:B,2,FALSE)</f>
        <v>1424</v>
      </c>
      <c r="F1879" s="39" t="s">
        <v>12088</v>
      </c>
      <c r="G1879" s="39" t="s">
        <v>2215</v>
      </c>
      <c r="H1879" s="76" t="s">
        <v>2231</v>
      </c>
      <c r="I1879" s="76" t="s">
        <v>2599</v>
      </c>
      <c r="J1879" s="39"/>
      <c r="K1879" s="39" t="s">
        <v>2195</v>
      </c>
      <c r="L1879" s="76">
        <v>130</v>
      </c>
      <c r="M1879" s="416" t="s">
        <v>12103</v>
      </c>
      <c r="N1879" s="39" t="s">
        <v>12087</v>
      </c>
    </row>
    <row r="1880" spans="1:14" hidden="1">
      <c r="A1880" s="416" t="s">
        <v>12102</v>
      </c>
      <c r="B1880" s="39"/>
      <c r="C1880" s="496"/>
      <c r="D1880" s="39"/>
      <c r="E1880" s="496">
        <f>VLOOKUP(F1880,[13]abbr_btch2lot2!A:B,2,FALSE)</f>
        <v>1425</v>
      </c>
      <c r="F1880" s="39" t="s">
        <v>12089</v>
      </c>
      <c r="G1880" s="39" t="s">
        <v>2215</v>
      </c>
      <c r="H1880" s="76" t="s">
        <v>2231</v>
      </c>
      <c r="I1880" s="76" t="s">
        <v>2599</v>
      </c>
      <c r="J1880" s="39"/>
      <c r="K1880" s="39" t="s">
        <v>2195</v>
      </c>
      <c r="L1880" s="76">
        <v>131</v>
      </c>
      <c r="M1880" s="416" t="s">
        <v>12103</v>
      </c>
      <c r="N1880" s="39" t="s">
        <v>12090</v>
      </c>
    </row>
    <row r="1881" spans="1:14" hidden="1">
      <c r="A1881" s="416" t="s">
        <v>12102</v>
      </c>
      <c r="B1881" s="39"/>
      <c r="C1881" s="496"/>
      <c r="D1881" s="39"/>
      <c r="E1881" s="496">
        <f>VLOOKUP(F1881,[13]abbr_btch2lot2!A:B,2,FALSE)</f>
        <v>1426</v>
      </c>
      <c r="F1881" s="39" t="s">
        <v>12091</v>
      </c>
      <c r="G1881" s="39" t="s">
        <v>2215</v>
      </c>
      <c r="H1881" s="76" t="s">
        <v>2202</v>
      </c>
      <c r="I1881" s="76">
        <v>1</v>
      </c>
      <c r="J1881" s="39"/>
      <c r="K1881" s="39" t="s">
        <v>2195</v>
      </c>
      <c r="L1881" s="76">
        <v>132</v>
      </c>
      <c r="M1881" s="416" t="s">
        <v>12103</v>
      </c>
      <c r="N1881" s="39" t="s">
        <v>12092</v>
      </c>
    </row>
    <row r="1882" spans="1:14" hidden="1">
      <c r="A1882" s="416" t="s">
        <v>12102</v>
      </c>
      <c r="B1882" s="39"/>
      <c r="C1882" s="496"/>
      <c r="D1882" s="39"/>
      <c r="E1882" s="496">
        <f>VLOOKUP(F1882,[13]abbr_btch2lot2!A:B,2,FALSE)</f>
        <v>1427</v>
      </c>
      <c r="F1882" s="39" t="s">
        <v>12093</v>
      </c>
      <c r="G1882" s="39" t="s">
        <v>2215</v>
      </c>
      <c r="H1882" s="76" t="s">
        <v>2202</v>
      </c>
      <c r="I1882" s="76">
        <v>10</v>
      </c>
      <c r="J1882" s="39"/>
      <c r="K1882" s="39" t="s">
        <v>2195</v>
      </c>
      <c r="L1882" s="76">
        <v>133</v>
      </c>
      <c r="M1882" s="416" t="s">
        <v>12103</v>
      </c>
      <c r="N1882" s="39" t="s">
        <v>12094</v>
      </c>
    </row>
    <row r="1883" spans="1:14" hidden="1">
      <c r="A1883" s="416" t="s">
        <v>12102</v>
      </c>
      <c r="B1883" s="39"/>
      <c r="C1883" s="496" t="s">
        <v>12095</v>
      </c>
      <c r="D1883" s="39" t="s">
        <v>12095</v>
      </c>
      <c r="E1883" s="496">
        <f>VLOOKUP(F1883,[13]abbr_btch2lot2!A:B,2,FALSE)</f>
        <v>1428</v>
      </c>
      <c r="F1883" s="39" t="s">
        <v>12096</v>
      </c>
      <c r="G1883" s="39" t="s">
        <v>2215</v>
      </c>
      <c r="H1883" s="76" t="s">
        <v>2228</v>
      </c>
      <c r="I1883" s="76">
        <v>2</v>
      </c>
      <c r="J1883" s="39"/>
      <c r="K1883" s="39" t="s">
        <v>2195</v>
      </c>
      <c r="L1883" s="76">
        <v>134</v>
      </c>
      <c r="M1883" s="416" t="s">
        <v>12103</v>
      </c>
      <c r="N1883" s="39" t="s">
        <v>12097</v>
      </c>
    </row>
    <row r="1884" spans="1:14" hidden="1">
      <c r="A1884" s="416" t="s">
        <v>12102</v>
      </c>
      <c r="B1884" s="39"/>
      <c r="C1884" s="496" t="s">
        <v>12098</v>
      </c>
      <c r="D1884" s="39" t="s">
        <v>12098</v>
      </c>
      <c r="E1884" s="496">
        <f>VLOOKUP(F1884,[13]abbr_btch2lot2!A:B,2,FALSE)</f>
        <v>1429</v>
      </c>
      <c r="F1884" s="39" t="s">
        <v>12099</v>
      </c>
      <c r="G1884" s="39" t="s">
        <v>2215</v>
      </c>
      <c r="H1884" s="76" t="s">
        <v>2202</v>
      </c>
      <c r="I1884" s="76">
        <v>1</v>
      </c>
      <c r="J1884" s="39"/>
      <c r="K1884" s="39" t="s">
        <v>2195</v>
      </c>
      <c r="L1884" s="76">
        <v>135</v>
      </c>
      <c r="M1884" s="416" t="s">
        <v>12103</v>
      </c>
      <c r="N1884" s="39" t="s">
        <v>12098</v>
      </c>
    </row>
    <row r="1885" spans="1:14" hidden="1">
      <c r="A1885" s="416" t="s">
        <v>12102</v>
      </c>
      <c r="B1885" s="39"/>
      <c r="C1885" s="496"/>
      <c r="D1885" s="39"/>
      <c r="E1885" s="496">
        <f>VLOOKUP(F1885,[13]abbr_btch2lot2!A:B,2,FALSE)</f>
        <v>1430</v>
      </c>
      <c r="F1885" s="39" t="s">
        <v>12100</v>
      </c>
      <c r="G1885" s="39" t="s">
        <v>2215</v>
      </c>
      <c r="H1885" s="76" t="s">
        <v>2202</v>
      </c>
      <c r="I1885" s="76">
        <v>8</v>
      </c>
      <c r="J1885" s="39"/>
      <c r="K1885" s="39" t="s">
        <v>2195</v>
      </c>
      <c r="L1885" s="76">
        <v>136</v>
      </c>
      <c r="M1885" s="416" t="s">
        <v>12103</v>
      </c>
      <c r="N1885" s="39" t="s">
        <v>12101</v>
      </c>
    </row>
    <row r="1886" spans="1:14" hidden="1">
      <c r="A1886" s="416" t="s">
        <v>12102</v>
      </c>
      <c r="B1886" s="39"/>
      <c r="C1886" s="496" t="s">
        <v>1539</v>
      </c>
      <c r="D1886" s="39" t="s">
        <v>1539</v>
      </c>
      <c r="E1886" s="496">
        <f>VLOOKUP(F1886,[13]abbr_btch2lot2!A:B,2,FALSE)</f>
        <v>1431</v>
      </c>
      <c r="F1886" s="39" t="s">
        <v>835</v>
      </c>
      <c r="G1886" s="39" t="s">
        <v>2215</v>
      </c>
      <c r="H1886" s="76" t="s">
        <v>2202</v>
      </c>
      <c r="I1886" s="76">
        <v>1</v>
      </c>
      <c r="J1886" s="39"/>
      <c r="K1886" s="39" t="s">
        <v>2195</v>
      </c>
      <c r="L1886" s="76">
        <v>137</v>
      </c>
      <c r="M1886" s="416" t="s">
        <v>12103</v>
      </c>
      <c r="N1886" s="39" t="s">
        <v>1539</v>
      </c>
    </row>
    <row r="1887" spans="1:14" hidden="1">
      <c r="A1887" s="416" t="s">
        <v>12102</v>
      </c>
      <c r="B1887" s="39" t="s">
        <v>149</v>
      </c>
      <c r="C1887" s="496" t="s">
        <v>149</v>
      </c>
      <c r="D1887" s="39"/>
      <c r="E1887" s="496" t="e">
        <f>VLOOKUP(F1887,[13]abbr_btch2lot2!A:B,2,FALSE)</f>
        <v>#N/A</v>
      </c>
      <c r="F1887" s="39"/>
      <c r="G1887" s="39" t="s">
        <v>2193</v>
      </c>
      <c r="H1887" s="39" t="s">
        <v>2308</v>
      </c>
      <c r="I1887" s="76">
        <v>26</v>
      </c>
      <c r="J1887" s="39"/>
      <c r="K1887" s="39" t="s">
        <v>2195</v>
      </c>
      <c r="L1887" s="76">
        <v>138</v>
      </c>
      <c r="M1887" s="416" t="s">
        <v>12103</v>
      </c>
      <c r="N1887" s="39" t="s">
        <v>149</v>
      </c>
    </row>
    <row r="1888" spans="1:14" hidden="1">
      <c r="A1888" s="416" t="s">
        <v>12102</v>
      </c>
      <c r="B1888" s="39" t="s">
        <v>151</v>
      </c>
      <c r="C1888" s="496" t="s">
        <v>151</v>
      </c>
      <c r="D1888" s="39"/>
      <c r="E1888" s="496" t="e">
        <f>VLOOKUP(F1888,[13]abbr_btch2lot2!A:B,2,FALSE)</f>
        <v>#N/A</v>
      </c>
      <c r="F1888" s="39"/>
      <c r="G1888" s="39" t="s">
        <v>2193</v>
      </c>
      <c r="H1888" s="39" t="s">
        <v>2202</v>
      </c>
      <c r="I1888" s="76">
        <v>10</v>
      </c>
      <c r="J1888" s="39"/>
      <c r="K1888" s="39" t="s">
        <v>2195</v>
      </c>
      <c r="L1888" s="76">
        <v>139</v>
      </c>
      <c r="M1888" s="416" t="s">
        <v>12103</v>
      </c>
      <c r="N1888" s="39" t="s">
        <v>151</v>
      </c>
    </row>
    <row r="1889" spans="1:14" hidden="1">
      <c r="A1889" s="416" t="s">
        <v>12102</v>
      </c>
      <c r="B1889" s="39" t="s">
        <v>153</v>
      </c>
      <c r="C1889" s="496" t="s">
        <v>153</v>
      </c>
      <c r="D1889" s="39"/>
      <c r="E1889" s="496" t="e">
        <f>VLOOKUP(F1889,[13]abbr_btch2lot2!A:B,2,FALSE)</f>
        <v>#N/A</v>
      </c>
      <c r="F1889" s="39"/>
      <c r="G1889" s="39" t="s">
        <v>2193</v>
      </c>
      <c r="H1889" s="39" t="s">
        <v>2202</v>
      </c>
      <c r="I1889" s="76">
        <v>4</v>
      </c>
      <c r="J1889" s="39"/>
      <c r="K1889" s="39" t="s">
        <v>2195</v>
      </c>
      <c r="L1889" s="76">
        <v>140</v>
      </c>
      <c r="M1889" s="416" t="s">
        <v>12103</v>
      </c>
      <c r="N1889" s="39" t="s">
        <v>153</v>
      </c>
    </row>
    <row r="1890" spans="1:14" hidden="1">
      <c r="A1890" s="416" t="s">
        <v>12102</v>
      </c>
      <c r="B1890" s="39" t="s">
        <v>155</v>
      </c>
      <c r="C1890" s="496" t="s">
        <v>155</v>
      </c>
      <c r="D1890" s="39"/>
      <c r="E1890" s="496" t="e">
        <f>VLOOKUP(F1890,[13]abbr_btch2lot2!A:B,2,FALSE)</f>
        <v>#N/A</v>
      </c>
      <c r="F1890" s="39"/>
      <c r="G1890" s="39" t="s">
        <v>2193</v>
      </c>
      <c r="H1890" s="39" t="s">
        <v>2202</v>
      </c>
      <c r="I1890" s="76">
        <v>2</v>
      </c>
      <c r="J1890" s="39"/>
      <c r="K1890" s="39" t="s">
        <v>2195</v>
      </c>
      <c r="L1890" s="76">
        <v>141</v>
      </c>
      <c r="M1890" s="416" t="s">
        <v>12103</v>
      </c>
      <c r="N1890" s="39" t="s">
        <v>155</v>
      </c>
    </row>
    <row r="1891" spans="1:14" hidden="1">
      <c r="A1891" s="416" t="s">
        <v>12102</v>
      </c>
      <c r="B1891" s="39" t="s">
        <v>157</v>
      </c>
      <c r="C1891" s="496" t="s">
        <v>157</v>
      </c>
      <c r="D1891" s="39"/>
      <c r="E1891" s="496" t="e">
        <f>VLOOKUP(F1891,[13]abbr_btch2lot2!A:B,2,FALSE)</f>
        <v>#N/A</v>
      </c>
      <c r="F1891" s="39"/>
      <c r="G1891" s="39" t="s">
        <v>2193</v>
      </c>
      <c r="H1891" s="39" t="s">
        <v>2202</v>
      </c>
      <c r="I1891" s="76">
        <v>2</v>
      </c>
      <c r="J1891" s="39"/>
      <c r="K1891" s="39" t="s">
        <v>2195</v>
      </c>
      <c r="L1891" s="76">
        <v>142</v>
      </c>
      <c r="M1891" s="416" t="s">
        <v>12103</v>
      </c>
      <c r="N1891" s="39" t="s">
        <v>157</v>
      </c>
    </row>
    <row r="1892" spans="1:14" hidden="1">
      <c r="A1892" s="416" t="s">
        <v>12104</v>
      </c>
      <c r="B1892" s="76" t="s">
        <v>34</v>
      </c>
      <c r="C1892" s="496" t="s">
        <v>34</v>
      </c>
      <c r="D1892" s="39" t="s">
        <v>34</v>
      </c>
      <c r="E1892" s="496">
        <f>VLOOKUP(F1892,[13]abbr_btch2lot2!A:B,2,FALSE)</f>
        <v>1039</v>
      </c>
      <c r="F1892" s="39" t="s">
        <v>430</v>
      </c>
      <c r="G1892" s="76" t="s">
        <v>2193</v>
      </c>
      <c r="H1892" s="76" t="s">
        <v>2194</v>
      </c>
      <c r="I1892" s="76">
        <v>8</v>
      </c>
      <c r="J1892" s="39"/>
      <c r="K1892" s="39" t="s">
        <v>2195</v>
      </c>
      <c r="L1892" s="76">
        <v>1</v>
      </c>
      <c r="M1892" s="416" t="s">
        <v>12105</v>
      </c>
      <c r="N1892" s="76" t="s">
        <v>34</v>
      </c>
    </row>
    <row r="1893" spans="1:14" hidden="1">
      <c r="A1893" s="416" t="s">
        <v>12104</v>
      </c>
      <c r="B1893" s="76"/>
      <c r="C1893" s="496" t="s">
        <v>12106</v>
      </c>
      <c r="D1893" s="39" t="s">
        <v>12106</v>
      </c>
      <c r="E1893" s="496">
        <f>VLOOKUP(F1893,[13]abbr_btch2lot2!A:B,2,FALSE)</f>
        <v>1432</v>
      </c>
      <c r="F1893" s="39" t="s">
        <v>12107</v>
      </c>
      <c r="G1893" s="39" t="s">
        <v>2215</v>
      </c>
      <c r="H1893" s="39" t="s">
        <v>2271</v>
      </c>
      <c r="I1893" s="76">
        <v>10</v>
      </c>
      <c r="J1893" s="39"/>
      <c r="K1893" s="39" t="s">
        <v>2195</v>
      </c>
      <c r="L1893" s="76">
        <v>2</v>
      </c>
      <c r="M1893" s="416" t="s">
        <v>12105</v>
      </c>
      <c r="N1893" s="76" t="s">
        <v>12108</v>
      </c>
    </row>
    <row r="1894" spans="1:14" hidden="1">
      <c r="A1894" s="416" t="s">
        <v>12104</v>
      </c>
      <c r="B1894" s="76"/>
      <c r="C1894" s="496" t="s">
        <v>12109</v>
      </c>
      <c r="D1894" s="39" t="s">
        <v>12109</v>
      </c>
      <c r="E1894" s="496">
        <f>VLOOKUP(F1894,[13]abbr_btch2lot2!A:B,2,FALSE)</f>
        <v>1433</v>
      </c>
      <c r="F1894" s="39" t="s">
        <v>12110</v>
      </c>
      <c r="G1894" s="39" t="s">
        <v>2215</v>
      </c>
      <c r="H1894" s="39" t="s">
        <v>2202</v>
      </c>
      <c r="I1894" s="76">
        <v>1</v>
      </c>
      <c r="J1894" s="39"/>
      <c r="K1894" s="39" t="s">
        <v>2195</v>
      </c>
      <c r="L1894" s="76">
        <v>3</v>
      </c>
      <c r="M1894" s="416" t="s">
        <v>12105</v>
      </c>
      <c r="N1894" s="76" t="s">
        <v>12111</v>
      </c>
    </row>
    <row r="1895" spans="1:14" hidden="1">
      <c r="A1895" s="416" t="s">
        <v>12104</v>
      </c>
      <c r="B1895" s="76"/>
      <c r="C1895" s="496" t="s">
        <v>12112</v>
      </c>
      <c r="D1895" s="39" t="s">
        <v>12112</v>
      </c>
      <c r="E1895" s="496">
        <f>VLOOKUP(F1895,[13]abbr_btch2lot2!A:B,2,FALSE)</f>
        <v>1434</v>
      </c>
      <c r="F1895" s="39" t="s">
        <v>12113</v>
      </c>
      <c r="G1895" s="39" t="s">
        <v>2215</v>
      </c>
      <c r="H1895" s="39" t="s">
        <v>2202</v>
      </c>
      <c r="I1895" s="76">
        <v>8</v>
      </c>
      <c r="J1895" s="39"/>
      <c r="K1895" s="39" t="s">
        <v>2195</v>
      </c>
      <c r="L1895" s="76">
        <v>4</v>
      </c>
      <c r="M1895" s="416" t="s">
        <v>12105</v>
      </c>
      <c r="N1895" s="76" t="s">
        <v>12114</v>
      </c>
    </row>
    <row r="1896" spans="1:14" hidden="1">
      <c r="A1896" s="416" t="s">
        <v>12104</v>
      </c>
      <c r="B1896" s="76"/>
      <c r="C1896" s="496" t="s">
        <v>12115</v>
      </c>
      <c r="D1896" s="39" t="s">
        <v>12115</v>
      </c>
      <c r="E1896" s="496">
        <f>VLOOKUP(F1896,[13]abbr_btch2lot2!A:B,2,FALSE)</f>
        <v>1435</v>
      </c>
      <c r="F1896" s="39" t="s">
        <v>12116</v>
      </c>
      <c r="G1896" s="39" t="s">
        <v>2215</v>
      </c>
      <c r="H1896" s="39" t="s">
        <v>2202</v>
      </c>
      <c r="I1896" s="76">
        <v>19</v>
      </c>
      <c r="J1896" s="39"/>
      <c r="K1896" s="39" t="s">
        <v>2195</v>
      </c>
      <c r="L1896" s="76">
        <v>5</v>
      </c>
      <c r="M1896" s="416" t="s">
        <v>12105</v>
      </c>
      <c r="N1896" s="76" t="s">
        <v>12117</v>
      </c>
    </row>
    <row r="1897" spans="1:14" hidden="1">
      <c r="A1897" s="416" t="s">
        <v>12104</v>
      </c>
      <c r="B1897" s="76"/>
      <c r="C1897" s="496" t="s">
        <v>12118</v>
      </c>
      <c r="D1897" s="39" t="s">
        <v>12118</v>
      </c>
      <c r="E1897" s="496">
        <f>VLOOKUP(F1897,[13]abbr_btch2lot2!A:B,2,FALSE)</f>
        <v>1436</v>
      </c>
      <c r="F1897" s="39" t="s">
        <v>12119</v>
      </c>
      <c r="G1897" s="39" t="s">
        <v>2215</v>
      </c>
      <c r="H1897" s="39" t="s">
        <v>2202</v>
      </c>
      <c r="I1897" s="76">
        <v>3</v>
      </c>
      <c r="J1897" s="39"/>
      <c r="K1897" s="39" t="s">
        <v>2195</v>
      </c>
      <c r="L1897" s="76">
        <v>6</v>
      </c>
      <c r="M1897" s="416" t="s">
        <v>12105</v>
      </c>
      <c r="N1897" s="76" t="s">
        <v>12120</v>
      </c>
    </row>
    <row r="1898" spans="1:14" hidden="1">
      <c r="A1898" s="416" t="s">
        <v>12104</v>
      </c>
      <c r="B1898" s="76"/>
      <c r="C1898" s="496" t="s">
        <v>12121</v>
      </c>
      <c r="D1898" s="39" t="s">
        <v>12121</v>
      </c>
      <c r="E1898" s="496">
        <f>VLOOKUP(F1898,[13]abbr_btch2lot2!A:B,2,FALSE)</f>
        <v>1437</v>
      </c>
      <c r="F1898" s="39" t="s">
        <v>12122</v>
      </c>
      <c r="G1898" s="39" t="s">
        <v>2215</v>
      </c>
      <c r="H1898" s="39" t="s">
        <v>2202</v>
      </c>
      <c r="I1898" s="76">
        <v>19</v>
      </c>
      <c r="J1898" s="39"/>
      <c r="K1898" s="39" t="s">
        <v>2195</v>
      </c>
      <c r="L1898" s="76">
        <v>7</v>
      </c>
      <c r="M1898" s="416" t="s">
        <v>12105</v>
      </c>
      <c r="N1898" s="76" t="s">
        <v>12123</v>
      </c>
    </row>
    <row r="1899" spans="1:14" hidden="1">
      <c r="A1899" s="416" t="s">
        <v>12104</v>
      </c>
      <c r="B1899" s="76"/>
      <c r="C1899" s="496" t="s">
        <v>12124</v>
      </c>
      <c r="D1899" s="39" t="s">
        <v>12124</v>
      </c>
      <c r="E1899" s="496">
        <f>VLOOKUP(F1899,[13]abbr_btch2lot2!A:B,2,FALSE)</f>
        <v>1438</v>
      </c>
      <c r="F1899" s="39" t="s">
        <v>12125</v>
      </c>
      <c r="G1899" s="39" t="s">
        <v>2215</v>
      </c>
      <c r="H1899" s="39" t="s">
        <v>2202</v>
      </c>
      <c r="I1899" s="76">
        <v>3</v>
      </c>
      <c r="J1899" s="39"/>
      <c r="K1899" s="39" t="s">
        <v>2195</v>
      </c>
      <c r="L1899" s="76">
        <v>8</v>
      </c>
      <c r="M1899" s="416" t="s">
        <v>12105</v>
      </c>
      <c r="N1899" s="76" t="s">
        <v>12126</v>
      </c>
    </row>
    <row r="1900" spans="1:14" hidden="1">
      <c r="A1900" s="416" t="s">
        <v>12104</v>
      </c>
      <c r="B1900" s="76"/>
      <c r="C1900" s="496" t="s">
        <v>12127</v>
      </c>
      <c r="D1900" s="39" t="s">
        <v>12127</v>
      </c>
      <c r="E1900" s="496">
        <f>VLOOKUP(F1900,[13]abbr_btch2lot2!A:B,2,FALSE)</f>
        <v>1439</v>
      </c>
      <c r="F1900" s="39" t="s">
        <v>12128</v>
      </c>
      <c r="G1900" s="39" t="s">
        <v>2215</v>
      </c>
      <c r="H1900" s="39" t="s">
        <v>2228</v>
      </c>
      <c r="I1900" s="76">
        <v>2</v>
      </c>
      <c r="J1900" s="39"/>
      <c r="K1900" s="39" t="s">
        <v>2195</v>
      </c>
      <c r="L1900" s="76">
        <v>9</v>
      </c>
      <c r="M1900" s="416" t="s">
        <v>12105</v>
      </c>
      <c r="N1900" s="76" t="s">
        <v>12129</v>
      </c>
    </row>
    <row r="1901" spans="1:14" hidden="1">
      <c r="A1901" s="416" t="s">
        <v>12104</v>
      </c>
      <c r="B1901" s="76"/>
      <c r="C1901" s="496" t="s">
        <v>12130</v>
      </c>
      <c r="D1901" s="39" t="s">
        <v>12130</v>
      </c>
      <c r="E1901" s="496">
        <f>VLOOKUP(F1901,[13]abbr_btch2lot2!A:B,2,FALSE)</f>
        <v>1440</v>
      </c>
      <c r="F1901" s="39" t="s">
        <v>12131</v>
      </c>
      <c r="G1901" s="39" t="s">
        <v>2215</v>
      </c>
      <c r="H1901" s="39" t="s">
        <v>2271</v>
      </c>
      <c r="I1901" s="76">
        <v>11</v>
      </c>
      <c r="J1901" s="39"/>
      <c r="K1901" s="39" t="s">
        <v>2195</v>
      </c>
      <c r="L1901" s="76">
        <v>10</v>
      </c>
      <c r="M1901" s="416" t="s">
        <v>12105</v>
      </c>
      <c r="N1901" s="76" t="s">
        <v>12132</v>
      </c>
    </row>
    <row r="1902" spans="1:14" hidden="1">
      <c r="A1902" s="416" t="s">
        <v>12104</v>
      </c>
      <c r="B1902" s="76"/>
      <c r="C1902" s="496" t="s">
        <v>660</v>
      </c>
      <c r="D1902" s="39" t="s">
        <v>660</v>
      </c>
      <c r="E1902" s="496">
        <f>VLOOKUP(F1902,[13]abbr_btch2lot2!A:B,2,FALSE)</f>
        <v>1441</v>
      </c>
      <c r="F1902" s="39" t="s">
        <v>349</v>
      </c>
      <c r="G1902" s="39" t="s">
        <v>2215</v>
      </c>
      <c r="H1902" s="39" t="s">
        <v>2202</v>
      </c>
      <c r="I1902" s="76">
        <v>1</v>
      </c>
      <c r="J1902" s="39"/>
      <c r="K1902" s="39" t="s">
        <v>2195</v>
      </c>
      <c r="L1902" s="76">
        <v>11</v>
      </c>
      <c r="M1902" s="416" t="s">
        <v>12105</v>
      </c>
      <c r="N1902" s="76" t="s">
        <v>12133</v>
      </c>
    </row>
    <row r="1903" spans="1:14" hidden="1">
      <c r="A1903" s="416" t="s">
        <v>12104</v>
      </c>
      <c r="B1903" s="76"/>
      <c r="C1903" s="496" t="s">
        <v>12134</v>
      </c>
      <c r="D1903" s="39" t="s">
        <v>12134</v>
      </c>
      <c r="E1903" s="496">
        <f>VLOOKUP(F1903,[13]abbr_btch2lot2!A:B,2,FALSE)</f>
        <v>1442</v>
      </c>
      <c r="F1903" s="39" t="s">
        <v>12135</v>
      </c>
      <c r="G1903" s="39" t="s">
        <v>2215</v>
      </c>
      <c r="H1903" s="39" t="s">
        <v>2455</v>
      </c>
      <c r="I1903" s="76">
        <v>7</v>
      </c>
      <c r="J1903" s="39"/>
      <c r="K1903" s="39" t="s">
        <v>2195</v>
      </c>
      <c r="L1903" s="76">
        <v>12</v>
      </c>
      <c r="M1903" s="416" t="s">
        <v>12105</v>
      </c>
      <c r="N1903" s="76" t="s">
        <v>12136</v>
      </c>
    </row>
    <row r="1904" spans="1:14" hidden="1">
      <c r="A1904" s="416" t="s">
        <v>12104</v>
      </c>
      <c r="B1904" s="76"/>
      <c r="C1904" s="496" t="s">
        <v>12137</v>
      </c>
      <c r="D1904" s="39" t="s">
        <v>12137</v>
      </c>
      <c r="E1904" s="496">
        <f>VLOOKUP(F1904,[13]abbr_btch2lot2!A:B,2,FALSE)</f>
        <v>1443</v>
      </c>
      <c r="F1904" s="39" t="s">
        <v>12138</v>
      </c>
      <c r="G1904" s="39" t="s">
        <v>2215</v>
      </c>
      <c r="H1904" s="39" t="s">
        <v>2202</v>
      </c>
      <c r="I1904" s="76">
        <v>3</v>
      </c>
      <c r="J1904" s="39"/>
      <c r="K1904" s="39" t="s">
        <v>2195</v>
      </c>
      <c r="L1904" s="76">
        <v>13</v>
      </c>
      <c r="M1904" s="416" t="s">
        <v>12105</v>
      </c>
      <c r="N1904" s="76" t="s">
        <v>12139</v>
      </c>
    </row>
    <row r="1905" spans="1:14" hidden="1">
      <c r="A1905" s="416" t="s">
        <v>12104</v>
      </c>
      <c r="B1905" s="76"/>
      <c r="C1905" s="496" t="s">
        <v>12140</v>
      </c>
      <c r="D1905" s="39" t="s">
        <v>12140</v>
      </c>
      <c r="E1905" s="496">
        <f>VLOOKUP(F1905,[13]abbr_btch2lot2!A:B,2,FALSE)</f>
        <v>1444</v>
      </c>
      <c r="F1905" s="39" t="s">
        <v>12141</v>
      </c>
      <c r="G1905" s="39" t="s">
        <v>2215</v>
      </c>
      <c r="H1905" s="39" t="s">
        <v>2228</v>
      </c>
      <c r="I1905" s="76">
        <v>3</v>
      </c>
      <c r="J1905" s="39"/>
      <c r="K1905" s="39" t="s">
        <v>2195</v>
      </c>
      <c r="L1905" s="76">
        <v>14</v>
      </c>
      <c r="M1905" s="416" t="s">
        <v>12105</v>
      </c>
      <c r="N1905" s="76" t="s">
        <v>12142</v>
      </c>
    </row>
    <row r="1906" spans="1:14" hidden="1">
      <c r="A1906" s="416" t="s">
        <v>12104</v>
      </c>
      <c r="B1906" s="76"/>
      <c r="C1906" s="496" t="s">
        <v>12143</v>
      </c>
      <c r="D1906" s="39" t="s">
        <v>12143</v>
      </c>
      <c r="E1906" s="496">
        <f>VLOOKUP(F1906,[13]abbr_btch2lot2!A:B,2,FALSE)</f>
        <v>1445</v>
      </c>
      <c r="F1906" s="39" t="s">
        <v>12144</v>
      </c>
      <c r="G1906" s="39" t="s">
        <v>2215</v>
      </c>
      <c r="H1906" s="39" t="s">
        <v>2202</v>
      </c>
      <c r="I1906" s="76">
        <v>1</v>
      </c>
      <c r="J1906" s="39"/>
      <c r="K1906" s="39" t="s">
        <v>2195</v>
      </c>
      <c r="L1906" s="76">
        <v>15</v>
      </c>
      <c r="M1906" s="416" t="s">
        <v>12105</v>
      </c>
      <c r="N1906" s="76" t="s">
        <v>12145</v>
      </c>
    </row>
    <row r="1907" spans="1:14" hidden="1">
      <c r="A1907" s="416" t="s">
        <v>12104</v>
      </c>
      <c r="B1907" s="76"/>
      <c r="C1907" s="496" t="s">
        <v>12146</v>
      </c>
      <c r="D1907" s="39" t="s">
        <v>12146</v>
      </c>
      <c r="E1907" s="496">
        <f>VLOOKUP(F1907,[13]abbr_btch2lot2!A:B,2,FALSE)</f>
        <v>1446</v>
      </c>
      <c r="F1907" s="39" t="s">
        <v>12147</v>
      </c>
      <c r="G1907" s="39" t="s">
        <v>2215</v>
      </c>
      <c r="H1907" s="39" t="s">
        <v>2202</v>
      </c>
      <c r="I1907" s="76">
        <v>3</v>
      </c>
      <c r="J1907" s="39"/>
      <c r="K1907" s="39" t="s">
        <v>2195</v>
      </c>
      <c r="L1907" s="76">
        <v>16</v>
      </c>
      <c r="M1907" s="416" t="s">
        <v>12105</v>
      </c>
      <c r="N1907" s="76" t="s">
        <v>12148</v>
      </c>
    </row>
    <row r="1908" spans="1:14" hidden="1">
      <c r="A1908" s="416" t="s">
        <v>12104</v>
      </c>
      <c r="B1908" s="76"/>
      <c r="C1908" s="496" t="s">
        <v>12149</v>
      </c>
      <c r="D1908" s="39" t="s">
        <v>12149</v>
      </c>
      <c r="E1908" s="496">
        <f>VLOOKUP(F1908,[13]abbr_btch2lot2!A:B,2,FALSE)</f>
        <v>1447</v>
      </c>
      <c r="F1908" s="39" t="s">
        <v>12150</v>
      </c>
      <c r="G1908" s="39" t="s">
        <v>2215</v>
      </c>
      <c r="H1908" s="39" t="s">
        <v>2202</v>
      </c>
      <c r="I1908" s="76">
        <v>1</v>
      </c>
      <c r="J1908" s="39"/>
      <c r="K1908" s="39" t="s">
        <v>2195</v>
      </c>
      <c r="L1908" s="76">
        <v>17</v>
      </c>
      <c r="M1908" s="416" t="s">
        <v>12105</v>
      </c>
      <c r="N1908" s="76" t="s">
        <v>12151</v>
      </c>
    </row>
    <row r="1909" spans="1:14" hidden="1">
      <c r="A1909" s="416" t="s">
        <v>12104</v>
      </c>
      <c r="B1909" s="76"/>
      <c r="C1909" s="496" t="s">
        <v>12152</v>
      </c>
      <c r="D1909" s="39" t="s">
        <v>12152</v>
      </c>
      <c r="E1909" s="496">
        <f>VLOOKUP(F1909,[13]abbr_btch2lot2!A:B,2,FALSE)</f>
        <v>1448</v>
      </c>
      <c r="F1909" s="39" t="s">
        <v>12153</v>
      </c>
      <c r="G1909" s="39" t="s">
        <v>2215</v>
      </c>
      <c r="H1909" s="39" t="s">
        <v>2202</v>
      </c>
      <c r="I1909" s="76">
        <v>1</v>
      </c>
      <c r="J1909" s="39"/>
      <c r="K1909" s="39" t="s">
        <v>2195</v>
      </c>
      <c r="L1909" s="76">
        <v>18</v>
      </c>
      <c r="M1909" s="416" t="s">
        <v>12105</v>
      </c>
      <c r="N1909" s="76" t="s">
        <v>12154</v>
      </c>
    </row>
    <row r="1910" spans="1:14" hidden="1">
      <c r="A1910" s="416" t="s">
        <v>12104</v>
      </c>
      <c r="B1910" s="76"/>
      <c r="C1910" s="496" t="s">
        <v>12155</v>
      </c>
      <c r="D1910" s="39" t="s">
        <v>12155</v>
      </c>
      <c r="E1910" s="496">
        <f>VLOOKUP(F1910,[13]abbr_btch2lot2!A:B,2,FALSE)</f>
        <v>1449</v>
      </c>
      <c r="F1910" s="39" t="s">
        <v>12156</v>
      </c>
      <c r="G1910" s="39" t="s">
        <v>2215</v>
      </c>
      <c r="H1910" s="39" t="s">
        <v>2202</v>
      </c>
      <c r="I1910" s="76">
        <v>1</v>
      </c>
      <c r="J1910" s="39"/>
      <c r="K1910" s="39" t="s">
        <v>2195</v>
      </c>
      <c r="L1910" s="76">
        <v>19</v>
      </c>
      <c r="M1910" s="416" t="s">
        <v>12105</v>
      </c>
      <c r="N1910" s="76" t="s">
        <v>12157</v>
      </c>
    </row>
    <row r="1911" spans="1:14" hidden="1">
      <c r="A1911" s="416" t="s">
        <v>12104</v>
      </c>
      <c r="B1911" s="76"/>
      <c r="C1911" s="496" t="s">
        <v>12158</v>
      </c>
      <c r="D1911" s="39" t="s">
        <v>12158</v>
      </c>
      <c r="E1911" s="496">
        <f>VLOOKUP(F1911,[13]abbr_btch2lot2!A:B,2,FALSE)</f>
        <v>1450</v>
      </c>
      <c r="F1911" s="39" t="s">
        <v>12159</v>
      </c>
      <c r="G1911" s="39" t="s">
        <v>2215</v>
      </c>
      <c r="H1911" s="39" t="s">
        <v>2202</v>
      </c>
      <c r="I1911" s="76">
        <v>1</v>
      </c>
      <c r="J1911" s="39"/>
      <c r="K1911" s="39" t="s">
        <v>2195</v>
      </c>
      <c r="L1911" s="76">
        <v>20</v>
      </c>
      <c r="M1911" s="416" t="s">
        <v>12105</v>
      </c>
      <c r="N1911" s="76" t="s">
        <v>12160</v>
      </c>
    </row>
    <row r="1912" spans="1:14" hidden="1">
      <c r="A1912" s="416" t="s">
        <v>12104</v>
      </c>
      <c r="B1912" s="76"/>
      <c r="C1912" s="496" t="s">
        <v>12161</v>
      </c>
      <c r="D1912" s="39" t="s">
        <v>12161</v>
      </c>
      <c r="E1912" s="496">
        <f>VLOOKUP(F1912,[13]abbr_btch2lot2!A:B,2,FALSE)</f>
        <v>1451</v>
      </c>
      <c r="F1912" s="39" t="s">
        <v>12162</v>
      </c>
      <c r="G1912" s="39" t="s">
        <v>2215</v>
      </c>
      <c r="H1912" s="39" t="s">
        <v>2202</v>
      </c>
      <c r="I1912" s="76">
        <v>3</v>
      </c>
      <c r="J1912" s="39"/>
      <c r="K1912" s="39" t="s">
        <v>2195</v>
      </c>
      <c r="L1912" s="76">
        <v>21</v>
      </c>
      <c r="M1912" s="416" t="s">
        <v>12105</v>
      </c>
      <c r="N1912" s="76" t="s">
        <v>12163</v>
      </c>
    </row>
    <row r="1913" spans="1:14" hidden="1">
      <c r="A1913" s="416" t="s">
        <v>12104</v>
      </c>
      <c r="B1913" s="76"/>
      <c r="C1913" s="496"/>
      <c r="D1913" s="39"/>
      <c r="E1913" s="496">
        <f>VLOOKUP(F1913,[13]abbr_btch2lot2!A:B,2,FALSE)</f>
        <v>1452</v>
      </c>
      <c r="F1913" s="39" t="s">
        <v>12164</v>
      </c>
      <c r="G1913" s="39" t="s">
        <v>2215</v>
      </c>
      <c r="H1913" s="39" t="s">
        <v>2202</v>
      </c>
      <c r="I1913" s="76">
        <v>1</v>
      </c>
      <c r="J1913" s="39"/>
      <c r="K1913" s="39" t="s">
        <v>2195</v>
      </c>
      <c r="L1913" s="76">
        <v>22</v>
      </c>
      <c r="M1913" s="416" t="s">
        <v>12105</v>
      </c>
      <c r="N1913" s="76" t="s">
        <v>12165</v>
      </c>
    </row>
    <row r="1914" spans="1:14" hidden="1">
      <c r="A1914" s="416" t="s">
        <v>12104</v>
      </c>
      <c r="B1914" s="76"/>
      <c r="C1914" s="496"/>
      <c r="D1914" s="39"/>
      <c r="E1914" s="496">
        <f>VLOOKUP(F1914,[13]abbr_btch2lot2!A:B,2,FALSE)</f>
        <v>1453</v>
      </c>
      <c r="F1914" s="39" t="s">
        <v>12166</v>
      </c>
      <c r="G1914" s="39" t="s">
        <v>2215</v>
      </c>
      <c r="H1914" s="39" t="s">
        <v>2202</v>
      </c>
      <c r="I1914" s="76">
        <v>1</v>
      </c>
      <c r="J1914" s="39"/>
      <c r="K1914" s="39" t="s">
        <v>2195</v>
      </c>
      <c r="L1914" s="76">
        <v>23</v>
      </c>
      <c r="M1914" s="416" t="s">
        <v>12105</v>
      </c>
      <c r="N1914" s="76" t="s">
        <v>12167</v>
      </c>
    </row>
    <row r="1915" spans="1:14" hidden="1">
      <c r="A1915" s="416" t="s">
        <v>12104</v>
      </c>
      <c r="B1915" s="76"/>
      <c r="C1915" s="496" t="s">
        <v>12168</v>
      </c>
      <c r="D1915" s="39" t="s">
        <v>12168</v>
      </c>
      <c r="E1915" s="496">
        <f>VLOOKUP(F1915,[13]abbr_btch2lot2!A:B,2,FALSE)</f>
        <v>1454</v>
      </c>
      <c r="F1915" s="39" t="s">
        <v>12169</v>
      </c>
      <c r="G1915" s="39" t="s">
        <v>2215</v>
      </c>
      <c r="H1915" s="39" t="s">
        <v>2202</v>
      </c>
      <c r="I1915" s="76">
        <v>10</v>
      </c>
      <c r="J1915" s="39"/>
      <c r="K1915" s="39" t="s">
        <v>2195</v>
      </c>
      <c r="L1915" s="76">
        <v>24</v>
      </c>
      <c r="M1915" s="416" t="s">
        <v>12105</v>
      </c>
      <c r="N1915" s="76" t="s">
        <v>12170</v>
      </c>
    </row>
    <row r="1916" spans="1:14" hidden="1">
      <c r="A1916" s="416" t="s">
        <v>12104</v>
      </c>
      <c r="B1916" s="76"/>
      <c r="C1916" s="496"/>
      <c r="D1916" s="39"/>
      <c r="E1916" s="496">
        <f>VLOOKUP(F1916,[13]abbr_btch2lot2!A:B,2,FALSE)</f>
        <v>1455</v>
      </c>
      <c r="F1916" s="39" t="s">
        <v>12171</v>
      </c>
      <c r="G1916" s="39" t="s">
        <v>2215</v>
      </c>
      <c r="H1916" s="39" t="s">
        <v>2228</v>
      </c>
      <c r="I1916" s="76">
        <v>3</v>
      </c>
      <c r="J1916" s="39"/>
      <c r="K1916" s="39" t="s">
        <v>2195</v>
      </c>
      <c r="L1916" s="76">
        <v>25</v>
      </c>
      <c r="M1916" s="416" t="s">
        <v>12105</v>
      </c>
      <c r="N1916" s="76" t="s">
        <v>12172</v>
      </c>
    </row>
    <row r="1917" spans="1:14" hidden="1">
      <c r="A1917" s="416" t="s">
        <v>12104</v>
      </c>
      <c r="B1917" s="76"/>
      <c r="C1917" s="496"/>
      <c r="D1917" s="39"/>
      <c r="E1917" s="496">
        <f>VLOOKUP(F1917,[13]abbr_btch2lot2!A:B,2,FALSE)</f>
        <v>1456</v>
      </c>
      <c r="F1917" s="39" t="s">
        <v>12173</v>
      </c>
      <c r="G1917" s="39" t="s">
        <v>2215</v>
      </c>
      <c r="H1917" s="39" t="s">
        <v>2228</v>
      </c>
      <c r="I1917" s="76">
        <v>1</v>
      </c>
      <c r="J1917" s="39"/>
      <c r="K1917" s="39" t="s">
        <v>2195</v>
      </c>
      <c r="L1917" s="76">
        <v>26</v>
      </c>
      <c r="M1917" s="416" t="s">
        <v>12105</v>
      </c>
      <c r="N1917" s="76" t="s">
        <v>12174</v>
      </c>
    </row>
    <row r="1918" spans="1:14" hidden="1">
      <c r="A1918" s="416" t="s">
        <v>12104</v>
      </c>
      <c r="B1918" s="76"/>
      <c r="C1918" s="496"/>
      <c r="D1918" s="39"/>
      <c r="E1918" s="496">
        <f>VLOOKUP(F1918,[13]abbr_btch2lot2!A:B,2,FALSE)</f>
        <v>1457</v>
      </c>
      <c r="F1918" s="39" t="s">
        <v>12175</v>
      </c>
      <c r="G1918" s="39" t="s">
        <v>2215</v>
      </c>
      <c r="H1918" s="39" t="s">
        <v>2228</v>
      </c>
      <c r="I1918" s="76">
        <v>3</v>
      </c>
      <c r="J1918" s="39"/>
      <c r="K1918" s="39" t="s">
        <v>2195</v>
      </c>
      <c r="L1918" s="76">
        <v>27</v>
      </c>
      <c r="M1918" s="416" t="s">
        <v>12105</v>
      </c>
      <c r="N1918" s="76" t="s">
        <v>12176</v>
      </c>
    </row>
    <row r="1919" spans="1:14" hidden="1">
      <c r="A1919" s="416" t="s">
        <v>12104</v>
      </c>
      <c r="B1919" s="76"/>
      <c r="C1919" s="496"/>
      <c r="D1919" s="39"/>
      <c r="E1919" s="496">
        <f>VLOOKUP(F1919,[13]abbr_btch2lot2!A:B,2,FALSE)</f>
        <v>1458</v>
      </c>
      <c r="F1919" s="39" t="s">
        <v>12177</v>
      </c>
      <c r="G1919" s="39" t="s">
        <v>2215</v>
      </c>
      <c r="H1919" s="39" t="s">
        <v>2228</v>
      </c>
      <c r="I1919" s="76">
        <v>3</v>
      </c>
      <c r="J1919" s="39"/>
      <c r="K1919" s="39" t="s">
        <v>2195</v>
      </c>
      <c r="L1919" s="76">
        <v>28</v>
      </c>
      <c r="M1919" s="416" t="s">
        <v>12105</v>
      </c>
      <c r="N1919" s="76" t="s">
        <v>12178</v>
      </c>
    </row>
    <row r="1920" spans="1:14" hidden="1">
      <c r="A1920" s="416" t="s">
        <v>12104</v>
      </c>
      <c r="B1920" s="76"/>
      <c r="C1920" s="496"/>
      <c r="D1920" s="39"/>
      <c r="E1920" s="496">
        <f>VLOOKUP(F1920,[13]abbr_btch2lot2!A:B,2,FALSE)</f>
        <v>1459</v>
      </c>
      <c r="F1920" s="39" t="s">
        <v>12179</v>
      </c>
      <c r="G1920" s="39" t="s">
        <v>2215</v>
      </c>
      <c r="H1920" s="39" t="s">
        <v>2228</v>
      </c>
      <c r="I1920" s="76">
        <v>1</v>
      </c>
      <c r="J1920" s="39"/>
      <c r="K1920" s="39" t="s">
        <v>2195</v>
      </c>
      <c r="L1920" s="76">
        <v>29</v>
      </c>
      <c r="M1920" s="416" t="s">
        <v>12105</v>
      </c>
      <c r="N1920" s="76" t="s">
        <v>12180</v>
      </c>
    </row>
    <row r="1921" spans="1:14" hidden="1">
      <c r="A1921" s="416" t="s">
        <v>12104</v>
      </c>
      <c r="B1921" s="76"/>
      <c r="C1921" s="496"/>
      <c r="D1921" s="39"/>
      <c r="E1921" s="496">
        <f>VLOOKUP(F1921,[13]abbr_btch2lot2!A:B,2,FALSE)</f>
        <v>1460</v>
      </c>
      <c r="F1921" s="39" t="s">
        <v>12181</v>
      </c>
      <c r="G1921" s="39" t="s">
        <v>2215</v>
      </c>
      <c r="H1921" s="39" t="s">
        <v>2228</v>
      </c>
      <c r="I1921" s="76">
        <v>3</v>
      </c>
      <c r="J1921" s="39"/>
      <c r="K1921" s="39" t="s">
        <v>2195</v>
      </c>
      <c r="L1921" s="76">
        <v>30</v>
      </c>
      <c r="M1921" s="416" t="s">
        <v>12105</v>
      </c>
      <c r="N1921" s="76" t="s">
        <v>12182</v>
      </c>
    </row>
    <row r="1922" spans="1:14" hidden="1">
      <c r="A1922" s="416" t="s">
        <v>12104</v>
      </c>
      <c r="B1922" s="76"/>
      <c r="C1922" s="496"/>
      <c r="D1922" s="39"/>
      <c r="E1922" s="496">
        <f>VLOOKUP(F1922,[13]abbr_btch2lot2!A:B,2,FALSE)</f>
        <v>1461</v>
      </c>
      <c r="F1922" s="39" t="s">
        <v>12183</v>
      </c>
      <c r="G1922" s="39" t="s">
        <v>2215</v>
      </c>
      <c r="H1922" s="39" t="s">
        <v>2228</v>
      </c>
      <c r="I1922" s="76">
        <v>3</v>
      </c>
      <c r="J1922" s="39"/>
      <c r="K1922" s="39" t="s">
        <v>2195</v>
      </c>
      <c r="L1922" s="76">
        <v>31</v>
      </c>
      <c r="M1922" s="416" t="s">
        <v>12105</v>
      </c>
      <c r="N1922" s="76" t="s">
        <v>12184</v>
      </c>
    </row>
    <row r="1923" spans="1:14" hidden="1">
      <c r="A1923" s="416" t="s">
        <v>12104</v>
      </c>
      <c r="B1923" s="76"/>
      <c r="C1923" s="496"/>
      <c r="D1923" s="39"/>
      <c r="E1923" s="496">
        <f>VLOOKUP(F1923,[13]abbr_btch2lot2!A:B,2,FALSE)</f>
        <v>1462</v>
      </c>
      <c r="F1923" s="39" t="s">
        <v>12185</v>
      </c>
      <c r="G1923" s="39" t="s">
        <v>2215</v>
      </c>
      <c r="H1923" s="39" t="s">
        <v>2228</v>
      </c>
      <c r="I1923" s="76">
        <v>1</v>
      </c>
      <c r="J1923" s="39"/>
      <c r="K1923" s="39" t="s">
        <v>2195</v>
      </c>
      <c r="L1923" s="76">
        <v>32</v>
      </c>
      <c r="M1923" s="416" t="s">
        <v>12105</v>
      </c>
      <c r="N1923" s="76" t="s">
        <v>12186</v>
      </c>
    </row>
    <row r="1924" spans="1:14" hidden="1">
      <c r="A1924" s="416" t="s">
        <v>12104</v>
      </c>
      <c r="B1924" s="76"/>
      <c r="C1924" s="496"/>
      <c r="D1924" s="39"/>
      <c r="E1924" s="496">
        <f>VLOOKUP(F1924,[13]abbr_btch2lot2!A:B,2,FALSE)</f>
        <v>1463</v>
      </c>
      <c r="F1924" s="39" t="s">
        <v>12187</v>
      </c>
      <c r="G1924" s="39" t="s">
        <v>2215</v>
      </c>
      <c r="H1924" s="39" t="s">
        <v>2228</v>
      </c>
      <c r="I1924" s="76">
        <v>3</v>
      </c>
      <c r="J1924" s="39"/>
      <c r="K1924" s="39" t="s">
        <v>2195</v>
      </c>
      <c r="L1924" s="76">
        <v>33</v>
      </c>
      <c r="M1924" s="416" t="s">
        <v>12105</v>
      </c>
      <c r="N1924" s="76" t="s">
        <v>12188</v>
      </c>
    </row>
    <row r="1925" spans="1:14" hidden="1">
      <c r="A1925" s="416" t="s">
        <v>12104</v>
      </c>
      <c r="B1925" s="76"/>
      <c r="C1925" s="496"/>
      <c r="D1925" s="39"/>
      <c r="E1925" s="496">
        <f>VLOOKUP(F1925,[13]abbr_btch2lot2!A:B,2,FALSE)</f>
        <v>1464</v>
      </c>
      <c r="F1925" s="39" t="s">
        <v>12189</v>
      </c>
      <c r="G1925" s="39" t="s">
        <v>2215</v>
      </c>
      <c r="H1925" s="39" t="s">
        <v>2228</v>
      </c>
      <c r="I1925" s="76">
        <v>3</v>
      </c>
      <c r="J1925" s="39"/>
      <c r="K1925" s="39" t="s">
        <v>2195</v>
      </c>
      <c r="L1925" s="76">
        <v>34</v>
      </c>
      <c r="M1925" s="416" t="s">
        <v>12105</v>
      </c>
      <c r="N1925" s="76" t="s">
        <v>12190</v>
      </c>
    </row>
    <row r="1926" spans="1:14" hidden="1">
      <c r="A1926" s="416" t="s">
        <v>12104</v>
      </c>
      <c r="B1926" s="76"/>
      <c r="C1926" s="496"/>
      <c r="D1926" s="39"/>
      <c r="E1926" s="496">
        <f>VLOOKUP(F1926,[13]abbr_btch2lot2!A:B,2,FALSE)</f>
        <v>1465</v>
      </c>
      <c r="F1926" s="39" t="s">
        <v>12191</v>
      </c>
      <c r="G1926" s="39" t="s">
        <v>2215</v>
      </c>
      <c r="H1926" s="39" t="s">
        <v>2228</v>
      </c>
      <c r="I1926" s="76">
        <v>1</v>
      </c>
      <c r="J1926" s="39"/>
      <c r="K1926" s="39" t="s">
        <v>2195</v>
      </c>
      <c r="L1926" s="76">
        <v>35</v>
      </c>
      <c r="M1926" s="416" t="s">
        <v>12105</v>
      </c>
      <c r="N1926" s="76" t="s">
        <v>12192</v>
      </c>
    </row>
    <row r="1927" spans="1:14" hidden="1">
      <c r="A1927" s="416" t="s">
        <v>12104</v>
      </c>
      <c r="B1927" s="76"/>
      <c r="C1927" s="496"/>
      <c r="D1927" s="39"/>
      <c r="E1927" s="496">
        <f>VLOOKUP(F1927,[13]abbr_btch2lot2!A:B,2,FALSE)</f>
        <v>1466</v>
      </c>
      <c r="F1927" s="39" t="s">
        <v>12193</v>
      </c>
      <c r="G1927" s="39" t="s">
        <v>2215</v>
      </c>
      <c r="H1927" s="39" t="s">
        <v>2228</v>
      </c>
      <c r="I1927" s="76">
        <v>3</v>
      </c>
      <c r="J1927" s="39"/>
      <c r="K1927" s="39" t="s">
        <v>2195</v>
      </c>
      <c r="L1927" s="76">
        <v>36</v>
      </c>
      <c r="M1927" s="416" t="s">
        <v>12105</v>
      </c>
      <c r="N1927" s="76" t="s">
        <v>12194</v>
      </c>
    </row>
    <row r="1928" spans="1:14" hidden="1">
      <c r="A1928" s="416" t="s">
        <v>12104</v>
      </c>
      <c r="B1928" s="76"/>
      <c r="C1928" s="496"/>
      <c r="D1928" s="39"/>
      <c r="E1928" s="496">
        <f>VLOOKUP(F1928,[13]abbr_btch2lot2!A:B,2,FALSE)</f>
        <v>1467</v>
      </c>
      <c r="F1928" s="39" t="s">
        <v>12195</v>
      </c>
      <c r="G1928" s="39" t="s">
        <v>2215</v>
      </c>
      <c r="H1928" s="39" t="s">
        <v>2228</v>
      </c>
      <c r="I1928" s="76">
        <v>3</v>
      </c>
      <c r="J1928" s="39"/>
      <c r="K1928" s="39" t="s">
        <v>2195</v>
      </c>
      <c r="L1928" s="76">
        <v>37</v>
      </c>
      <c r="M1928" s="416" t="s">
        <v>12105</v>
      </c>
      <c r="N1928" s="76" t="s">
        <v>12196</v>
      </c>
    </row>
    <row r="1929" spans="1:14" hidden="1">
      <c r="A1929" s="416" t="s">
        <v>12104</v>
      </c>
      <c r="B1929" s="76"/>
      <c r="C1929" s="496"/>
      <c r="D1929" s="39"/>
      <c r="E1929" s="496">
        <f>VLOOKUP(F1929,[13]abbr_btch2lot2!A:B,2,FALSE)</f>
        <v>1468</v>
      </c>
      <c r="F1929" s="39" t="s">
        <v>12197</v>
      </c>
      <c r="G1929" s="39" t="s">
        <v>2215</v>
      </c>
      <c r="H1929" s="39" t="s">
        <v>2228</v>
      </c>
      <c r="I1929" s="76">
        <v>1</v>
      </c>
      <c r="J1929" s="39"/>
      <c r="K1929" s="39" t="s">
        <v>2195</v>
      </c>
      <c r="L1929" s="76">
        <v>38</v>
      </c>
      <c r="M1929" s="416" t="s">
        <v>12105</v>
      </c>
      <c r="N1929" s="76" t="s">
        <v>12198</v>
      </c>
    </row>
    <row r="1930" spans="1:14" hidden="1">
      <c r="A1930" s="416" t="s">
        <v>12104</v>
      </c>
      <c r="B1930" s="39" t="s">
        <v>149</v>
      </c>
      <c r="C1930" s="496" t="s">
        <v>149</v>
      </c>
      <c r="D1930" s="39"/>
      <c r="E1930" s="496" t="e">
        <f>VLOOKUP(F1930,[13]abbr_btch2lot2!A:B,2,FALSE)</f>
        <v>#N/A</v>
      </c>
      <c r="F1930" s="39"/>
      <c r="G1930" s="39" t="s">
        <v>2193</v>
      </c>
      <c r="H1930" s="39" t="s">
        <v>2308</v>
      </c>
      <c r="I1930" s="76">
        <v>26</v>
      </c>
      <c r="J1930" s="39"/>
      <c r="K1930" s="39" t="s">
        <v>2195</v>
      </c>
      <c r="L1930" s="76">
        <v>39</v>
      </c>
      <c r="M1930" s="416" t="s">
        <v>12105</v>
      </c>
      <c r="N1930" s="39" t="s">
        <v>149</v>
      </c>
    </row>
    <row r="1931" spans="1:14" hidden="1">
      <c r="A1931" s="416" t="s">
        <v>12104</v>
      </c>
      <c r="B1931" s="39" t="s">
        <v>151</v>
      </c>
      <c r="C1931" s="496" t="s">
        <v>151</v>
      </c>
      <c r="D1931" s="39"/>
      <c r="E1931" s="496" t="e">
        <f>VLOOKUP(F1931,[13]abbr_btch2lot2!A:B,2,FALSE)</f>
        <v>#N/A</v>
      </c>
      <c r="F1931" s="39"/>
      <c r="G1931" s="39" t="s">
        <v>2193</v>
      </c>
      <c r="H1931" s="39" t="s">
        <v>2202</v>
      </c>
      <c r="I1931" s="76">
        <v>10</v>
      </c>
      <c r="J1931" s="39"/>
      <c r="K1931" s="39" t="s">
        <v>2195</v>
      </c>
      <c r="L1931" s="76">
        <v>40</v>
      </c>
      <c r="M1931" s="416" t="s">
        <v>12105</v>
      </c>
      <c r="N1931" s="39" t="s">
        <v>151</v>
      </c>
    </row>
    <row r="1932" spans="1:14" hidden="1">
      <c r="A1932" s="416" t="s">
        <v>12104</v>
      </c>
      <c r="B1932" s="39" t="s">
        <v>153</v>
      </c>
      <c r="C1932" s="496" t="s">
        <v>153</v>
      </c>
      <c r="D1932" s="39"/>
      <c r="E1932" s="496" t="e">
        <f>VLOOKUP(F1932,[13]abbr_btch2lot2!A:B,2,FALSE)</f>
        <v>#N/A</v>
      </c>
      <c r="F1932" s="39"/>
      <c r="G1932" s="39" t="s">
        <v>2193</v>
      </c>
      <c r="H1932" s="39" t="s">
        <v>2202</v>
      </c>
      <c r="I1932" s="76">
        <v>4</v>
      </c>
      <c r="J1932" s="39"/>
      <c r="K1932" s="39" t="s">
        <v>2195</v>
      </c>
      <c r="L1932" s="76">
        <v>41</v>
      </c>
      <c r="M1932" s="416" t="s">
        <v>12105</v>
      </c>
      <c r="N1932" s="39" t="s">
        <v>153</v>
      </c>
    </row>
    <row r="1933" spans="1:14" hidden="1">
      <c r="A1933" s="416" t="s">
        <v>12104</v>
      </c>
      <c r="B1933" s="39" t="s">
        <v>155</v>
      </c>
      <c r="C1933" s="496" t="s">
        <v>155</v>
      </c>
      <c r="D1933" s="39"/>
      <c r="E1933" s="496" t="e">
        <f>VLOOKUP(F1933,[13]abbr_btch2lot2!A:B,2,FALSE)</f>
        <v>#N/A</v>
      </c>
      <c r="F1933" s="39"/>
      <c r="G1933" s="39" t="s">
        <v>2193</v>
      </c>
      <c r="H1933" s="39" t="s">
        <v>2202</v>
      </c>
      <c r="I1933" s="76">
        <v>2</v>
      </c>
      <c r="J1933" s="39"/>
      <c r="K1933" s="39" t="s">
        <v>2195</v>
      </c>
      <c r="L1933" s="76">
        <v>42</v>
      </c>
      <c r="M1933" s="416" t="s">
        <v>12105</v>
      </c>
      <c r="N1933" s="39" t="s">
        <v>155</v>
      </c>
    </row>
    <row r="1934" spans="1:14" hidden="1">
      <c r="A1934" s="416" t="s">
        <v>12104</v>
      </c>
      <c r="B1934" s="39" t="s">
        <v>157</v>
      </c>
      <c r="C1934" s="496" t="s">
        <v>157</v>
      </c>
      <c r="D1934" s="39"/>
      <c r="E1934" s="496" t="e">
        <f>VLOOKUP(F1934,[13]abbr_btch2lot2!A:B,2,FALSE)</f>
        <v>#N/A</v>
      </c>
      <c r="F1934" s="39"/>
      <c r="G1934" s="39" t="s">
        <v>2193</v>
      </c>
      <c r="H1934" s="39" t="s">
        <v>2202</v>
      </c>
      <c r="I1934" s="76">
        <v>2</v>
      </c>
      <c r="J1934" s="39"/>
      <c r="K1934" s="39" t="s">
        <v>2195</v>
      </c>
      <c r="L1934" s="76">
        <v>43</v>
      </c>
      <c r="M1934" s="416" t="s">
        <v>12105</v>
      </c>
      <c r="N1934" s="39" t="s">
        <v>157</v>
      </c>
    </row>
    <row r="1935" spans="1:14" hidden="1">
      <c r="A1935" s="416" t="s">
        <v>12199</v>
      </c>
      <c r="B1935" s="76" t="s">
        <v>34</v>
      </c>
      <c r="C1935" s="496" t="s">
        <v>34</v>
      </c>
      <c r="D1935" s="39" t="s">
        <v>34</v>
      </c>
      <c r="E1935" s="496">
        <f>VLOOKUP(F1935,[13]abbr_btch2lot2!A:B,2,FALSE)</f>
        <v>1039</v>
      </c>
      <c r="F1935" s="39" t="s">
        <v>430</v>
      </c>
      <c r="G1935" s="76" t="s">
        <v>2193</v>
      </c>
      <c r="H1935" s="76" t="s">
        <v>2194</v>
      </c>
      <c r="I1935" s="76">
        <v>8</v>
      </c>
      <c r="J1935" s="39"/>
      <c r="K1935" s="39" t="s">
        <v>2195</v>
      </c>
      <c r="L1935" s="76">
        <v>1</v>
      </c>
      <c r="M1935" s="648" t="s">
        <v>12200</v>
      </c>
      <c r="N1935" s="76" t="s">
        <v>34</v>
      </c>
    </row>
    <row r="1936" spans="1:14" hidden="1">
      <c r="A1936" s="416" t="s">
        <v>12199</v>
      </c>
      <c r="B1936" s="76"/>
      <c r="C1936" s="496" t="s">
        <v>12201</v>
      </c>
      <c r="D1936" s="39" t="s">
        <v>12201</v>
      </c>
      <c r="E1936" s="496">
        <f>VLOOKUP(F1936,[13]abbr_btch2lot2!A:B,2,FALSE)</f>
        <v>1469</v>
      </c>
      <c r="F1936" s="39" t="s">
        <v>12202</v>
      </c>
      <c r="G1936" s="39" t="s">
        <v>2215</v>
      </c>
      <c r="H1936" s="39" t="s">
        <v>2202</v>
      </c>
      <c r="I1936" s="76">
        <v>2</v>
      </c>
      <c r="J1936" s="39"/>
      <c r="K1936" s="39" t="s">
        <v>2195</v>
      </c>
      <c r="L1936" s="76">
        <v>2</v>
      </c>
      <c r="M1936" s="648" t="s">
        <v>12200</v>
      </c>
      <c r="N1936" s="76" t="s">
        <v>12203</v>
      </c>
    </row>
    <row r="1937" spans="1:14" hidden="1">
      <c r="A1937" s="416" t="s">
        <v>12199</v>
      </c>
      <c r="B1937" s="76"/>
      <c r="C1937" s="496" t="s">
        <v>12204</v>
      </c>
      <c r="D1937" s="39" t="s">
        <v>12204</v>
      </c>
      <c r="E1937" s="496">
        <f>VLOOKUP(F1937,[13]abbr_btch2lot2!A:B,2,FALSE)</f>
        <v>1470</v>
      </c>
      <c r="F1937" s="39" t="s">
        <v>12205</v>
      </c>
      <c r="G1937" s="39" t="s">
        <v>2215</v>
      </c>
      <c r="H1937" s="39" t="s">
        <v>2202</v>
      </c>
      <c r="I1937" s="76">
        <v>8</v>
      </c>
      <c r="J1937" s="39"/>
      <c r="K1937" s="39" t="s">
        <v>2195</v>
      </c>
      <c r="L1937" s="76">
        <v>3</v>
      </c>
      <c r="M1937" s="648" t="s">
        <v>12200</v>
      </c>
      <c r="N1937" s="76" t="s">
        <v>12206</v>
      </c>
    </row>
    <row r="1938" spans="1:14" hidden="1">
      <c r="A1938" s="416" t="s">
        <v>12199</v>
      </c>
      <c r="B1938" s="76"/>
      <c r="C1938" s="496" t="s">
        <v>37</v>
      </c>
      <c r="D1938" s="39" t="s">
        <v>37</v>
      </c>
      <c r="E1938" s="496">
        <f>VLOOKUP(F1938,[13]abbr_btch2lot2!A:B,2,FALSE)</f>
        <v>1190</v>
      </c>
      <c r="F1938" s="39" t="s">
        <v>35</v>
      </c>
      <c r="G1938" s="39" t="s">
        <v>2215</v>
      </c>
      <c r="H1938" s="39" t="s">
        <v>2202</v>
      </c>
      <c r="I1938" s="76">
        <v>1</v>
      </c>
      <c r="J1938" s="39"/>
      <c r="K1938" s="39" t="s">
        <v>2195</v>
      </c>
      <c r="L1938" s="76">
        <v>4</v>
      </c>
      <c r="M1938" s="648" t="s">
        <v>12200</v>
      </c>
      <c r="N1938" s="76" t="s">
        <v>12207</v>
      </c>
    </row>
    <row r="1939" spans="1:14" hidden="1">
      <c r="A1939" s="416" t="s">
        <v>12199</v>
      </c>
      <c r="B1939" s="76"/>
      <c r="C1939" s="496" t="s">
        <v>12208</v>
      </c>
      <c r="D1939" s="39" t="s">
        <v>12208</v>
      </c>
      <c r="E1939" s="496">
        <f>VLOOKUP(F1939,[13]abbr_btch2lot2!A:B,2,FALSE)</f>
        <v>1471</v>
      </c>
      <c r="F1939" s="39" t="s">
        <v>12209</v>
      </c>
      <c r="G1939" s="39" t="s">
        <v>2215</v>
      </c>
      <c r="H1939" s="39" t="s">
        <v>2202</v>
      </c>
      <c r="I1939" s="76">
        <v>12</v>
      </c>
      <c r="J1939" s="39"/>
      <c r="K1939" s="39" t="s">
        <v>2195</v>
      </c>
      <c r="L1939" s="76">
        <v>5</v>
      </c>
      <c r="M1939" s="648" t="s">
        <v>12200</v>
      </c>
      <c r="N1939" s="76" t="s">
        <v>12210</v>
      </c>
    </row>
    <row r="1940" spans="1:14" hidden="1">
      <c r="A1940" s="416" t="s">
        <v>12199</v>
      </c>
      <c r="B1940" s="76"/>
      <c r="C1940" s="496" t="s">
        <v>12211</v>
      </c>
      <c r="D1940" s="39" t="s">
        <v>12211</v>
      </c>
      <c r="E1940" s="496">
        <f>VLOOKUP(F1940,[13]abbr_btch2lot2!A:B,2,FALSE)</f>
        <v>1472</v>
      </c>
      <c r="F1940" s="39" t="s">
        <v>12212</v>
      </c>
      <c r="G1940" s="39" t="s">
        <v>2215</v>
      </c>
      <c r="H1940" s="39" t="s">
        <v>2202</v>
      </c>
      <c r="I1940" s="76">
        <v>10</v>
      </c>
      <c r="J1940" s="39"/>
      <c r="K1940" s="39" t="s">
        <v>2195</v>
      </c>
      <c r="L1940" s="76">
        <v>6</v>
      </c>
      <c r="M1940" s="648" t="s">
        <v>12200</v>
      </c>
      <c r="N1940" s="76" t="s">
        <v>12213</v>
      </c>
    </row>
    <row r="1941" spans="1:14" hidden="1">
      <c r="A1941" s="416" t="s">
        <v>12199</v>
      </c>
      <c r="B1941" s="76"/>
      <c r="C1941" s="496" t="s">
        <v>12214</v>
      </c>
      <c r="D1941" s="39" t="s">
        <v>12214</v>
      </c>
      <c r="E1941" s="496">
        <f>VLOOKUP(F1941,[13]abbr_btch2lot2!A:B,2,FALSE)</f>
        <v>1473</v>
      </c>
      <c r="F1941" s="39" t="s">
        <v>12215</v>
      </c>
      <c r="G1941" s="39" t="s">
        <v>2215</v>
      </c>
      <c r="H1941" s="39" t="s">
        <v>2202</v>
      </c>
      <c r="I1941" s="76">
        <v>1</v>
      </c>
      <c r="J1941" s="39"/>
      <c r="K1941" s="39" t="s">
        <v>2195</v>
      </c>
      <c r="L1941" s="76">
        <v>7</v>
      </c>
      <c r="M1941" s="648" t="s">
        <v>12200</v>
      </c>
      <c r="N1941" s="76" t="s">
        <v>12216</v>
      </c>
    </row>
    <row r="1942" spans="1:14" hidden="1">
      <c r="A1942" s="416" t="s">
        <v>12199</v>
      </c>
      <c r="B1942" s="76"/>
      <c r="C1942" s="496" t="s">
        <v>12217</v>
      </c>
      <c r="D1942" s="39" t="s">
        <v>12217</v>
      </c>
      <c r="E1942" s="496">
        <f>VLOOKUP(F1942,[13]abbr_btch2lot2!A:B,2,FALSE)</f>
        <v>1474</v>
      </c>
      <c r="F1942" s="39" t="s">
        <v>12218</v>
      </c>
      <c r="G1942" s="39" t="s">
        <v>2215</v>
      </c>
      <c r="H1942" s="39" t="s">
        <v>2202</v>
      </c>
      <c r="I1942" s="76">
        <v>12</v>
      </c>
      <c r="J1942" s="39"/>
      <c r="K1942" s="39" t="s">
        <v>2195</v>
      </c>
      <c r="L1942" s="76">
        <v>8</v>
      </c>
      <c r="M1942" s="648" t="s">
        <v>12200</v>
      </c>
      <c r="N1942" s="76" t="s">
        <v>12219</v>
      </c>
    </row>
    <row r="1943" spans="1:14" hidden="1">
      <c r="A1943" s="416" t="s">
        <v>12199</v>
      </c>
      <c r="B1943" s="76"/>
      <c r="C1943" s="496" t="s">
        <v>12220</v>
      </c>
      <c r="D1943" s="39" t="s">
        <v>12220</v>
      </c>
      <c r="E1943" s="496">
        <f>VLOOKUP(F1943,[13]abbr_btch2lot2!A:B,2,FALSE)</f>
        <v>1475</v>
      </c>
      <c r="F1943" s="39" t="s">
        <v>12221</v>
      </c>
      <c r="G1943" s="39" t="s">
        <v>2215</v>
      </c>
      <c r="H1943" s="39" t="s">
        <v>2455</v>
      </c>
      <c r="I1943" s="76">
        <v>6</v>
      </c>
      <c r="J1943" s="39"/>
      <c r="K1943" s="39" t="s">
        <v>2195</v>
      </c>
      <c r="L1943" s="76">
        <v>9</v>
      </c>
      <c r="M1943" s="648" t="s">
        <v>12200</v>
      </c>
      <c r="N1943" s="76" t="s">
        <v>12222</v>
      </c>
    </row>
    <row r="1944" spans="1:14" hidden="1">
      <c r="A1944" s="416" t="s">
        <v>12199</v>
      </c>
      <c r="B1944" s="76"/>
      <c r="C1944" s="496" t="s">
        <v>12223</v>
      </c>
      <c r="D1944" s="39" t="s">
        <v>12223</v>
      </c>
      <c r="E1944" s="496">
        <f>VLOOKUP(F1944,[13]abbr_btch2lot2!A:B,2,FALSE)</f>
        <v>1476</v>
      </c>
      <c r="F1944" s="39" t="s">
        <v>12224</v>
      </c>
      <c r="G1944" s="39" t="s">
        <v>2215</v>
      </c>
      <c r="H1944" s="39" t="s">
        <v>2228</v>
      </c>
      <c r="I1944" s="76">
        <v>1</v>
      </c>
      <c r="J1944" s="39"/>
      <c r="K1944" s="39" t="s">
        <v>2195</v>
      </c>
      <c r="L1944" s="76">
        <v>10</v>
      </c>
      <c r="M1944" s="648" t="s">
        <v>12200</v>
      </c>
      <c r="N1944" s="76" t="s">
        <v>12225</v>
      </c>
    </row>
    <row r="1945" spans="1:14" hidden="1">
      <c r="A1945" s="416" t="s">
        <v>12199</v>
      </c>
      <c r="B1945" s="76"/>
      <c r="C1945" s="496" t="s">
        <v>12226</v>
      </c>
      <c r="D1945" s="39" t="s">
        <v>12226</v>
      </c>
      <c r="E1945" s="496">
        <f>VLOOKUP(F1945,[13]abbr_btch2lot2!A:B,2,FALSE)</f>
        <v>1477</v>
      </c>
      <c r="F1945" s="39" t="s">
        <v>12227</v>
      </c>
      <c r="G1945" s="39" t="s">
        <v>2215</v>
      </c>
      <c r="H1945" s="39" t="s">
        <v>2228</v>
      </c>
      <c r="I1945" s="76">
        <v>2</v>
      </c>
      <c r="J1945" s="39"/>
      <c r="K1945" s="39" t="s">
        <v>2195</v>
      </c>
      <c r="L1945" s="76">
        <v>11</v>
      </c>
      <c r="M1945" s="648" t="s">
        <v>12200</v>
      </c>
      <c r="N1945" s="76" t="s">
        <v>12228</v>
      </c>
    </row>
    <row r="1946" spans="1:14" hidden="1">
      <c r="A1946" s="416" t="s">
        <v>12199</v>
      </c>
      <c r="B1946" s="76"/>
      <c r="C1946" s="496" t="s">
        <v>1749</v>
      </c>
      <c r="D1946" s="39" t="s">
        <v>1749</v>
      </c>
      <c r="E1946" s="496">
        <f>VLOOKUP(F1946,[13]abbr_btch2lot2!A:B,2,FALSE)</f>
        <v>1060</v>
      </c>
      <c r="F1946" s="39" t="s">
        <v>1074</v>
      </c>
      <c r="G1946" s="39" t="s">
        <v>2215</v>
      </c>
      <c r="H1946" s="39" t="s">
        <v>2202</v>
      </c>
      <c r="I1946" s="76">
        <v>1</v>
      </c>
      <c r="J1946" s="39"/>
      <c r="K1946" s="39" t="s">
        <v>2195</v>
      </c>
      <c r="L1946" s="76">
        <v>12</v>
      </c>
      <c r="M1946" s="648" t="s">
        <v>12200</v>
      </c>
      <c r="N1946" s="76" t="s">
        <v>12229</v>
      </c>
    </row>
    <row r="1947" spans="1:14" hidden="1">
      <c r="A1947" s="416" t="s">
        <v>12199</v>
      </c>
      <c r="B1947" s="76"/>
      <c r="C1947" s="496" t="s">
        <v>12230</v>
      </c>
      <c r="D1947" s="39" t="s">
        <v>12230</v>
      </c>
      <c r="E1947" s="496">
        <f>VLOOKUP(F1947,[13]abbr_btch2lot2!A:B,2,FALSE)</f>
        <v>1478</v>
      </c>
      <c r="F1947" s="39" t="s">
        <v>12231</v>
      </c>
      <c r="G1947" s="39" t="s">
        <v>2215</v>
      </c>
      <c r="H1947" s="39" t="s">
        <v>2202</v>
      </c>
      <c r="I1947" s="76">
        <v>1</v>
      </c>
      <c r="J1947" s="39"/>
      <c r="K1947" s="39" t="s">
        <v>2195</v>
      </c>
      <c r="L1947" s="76">
        <v>13</v>
      </c>
      <c r="M1947" s="648" t="s">
        <v>12200</v>
      </c>
      <c r="N1947" s="76" t="s">
        <v>12232</v>
      </c>
    </row>
    <row r="1948" spans="1:14" hidden="1">
      <c r="A1948" s="416" t="s">
        <v>12199</v>
      </c>
      <c r="B1948" s="76"/>
      <c r="C1948" s="496" t="s">
        <v>12233</v>
      </c>
      <c r="D1948" s="39" t="s">
        <v>12233</v>
      </c>
      <c r="E1948" s="496">
        <f>VLOOKUP(F1948,[13]abbr_btch2lot2!A:B,2,FALSE)</f>
        <v>1479</v>
      </c>
      <c r="F1948" s="39" t="s">
        <v>12234</v>
      </c>
      <c r="G1948" s="39" t="s">
        <v>2215</v>
      </c>
      <c r="H1948" s="39" t="s">
        <v>2455</v>
      </c>
      <c r="I1948" s="76">
        <v>6</v>
      </c>
      <c r="J1948" s="39"/>
      <c r="K1948" s="39" t="s">
        <v>2195</v>
      </c>
      <c r="L1948" s="76">
        <v>14</v>
      </c>
      <c r="M1948" s="648" t="s">
        <v>12200</v>
      </c>
      <c r="N1948" s="76" t="s">
        <v>12235</v>
      </c>
    </row>
    <row r="1949" spans="1:14" hidden="1">
      <c r="A1949" s="416" t="s">
        <v>12199</v>
      </c>
      <c r="B1949" s="76"/>
      <c r="C1949" s="496" t="s">
        <v>12236</v>
      </c>
      <c r="D1949" s="39" t="s">
        <v>12236</v>
      </c>
      <c r="E1949" s="496">
        <f>VLOOKUP(F1949,[13]abbr_btch2lot2!A:B,2,FALSE)</f>
        <v>1480</v>
      </c>
      <c r="F1949" s="39" t="s">
        <v>12237</v>
      </c>
      <c r="G1949" s="39" t="s">
        <v>2215</v>
      </c>
      <c r="H1949" s="39" t="s">
        <v>2202</v>
      </c>
      <c r="I1949" s="76">
        <v>1</v>
      </c>
      <c r="J1949" s="39"/>
      <c r="K1949" s="39" t="s">
        <v>2195</v>
      </c>
      <c r="L1949" s="76">
        <v>15</v>
      </c>
      <c r="M1949" s="648" t="s">
        <v>12200</v>
      </c>
      <c r="N1949" s="76" t="s">
        <v>12238</v>
      </c>
    </row>
    <row r="1950" spans="1:14" hidden="1">
      <c r="A1950" s="416" t="s">
        <v>12199</v>
      </c>
      <c r="B1950" s="76"/>
      <c r="C1950" s="496" t="s">
        <v>1239</v>
      </c>
      <c r="D1950" s="39" t="s">
        <v>1239</v>
      </c>
      <c r="E1950" s="496">
        <f>VLOOKUP(F1950,[13]abbr_btch2lot2!A:B,2,FALSE)</f>
        <v>1481</v>
      </c>
      <c r="F1950" s="39" t="s">
        <v>715</v>
      </c>
      <c r="G1950" s="39" t="s">
        <v>2215</v>
      </c>
      <c r="H1950" s="39" t="s">
        <v>2228</v>
      </c>
      <c r="I1950" s="76">
        <v>1</v>
      </c>
      <c r="J1950" s="39"/>
      <c r="K1950" s="39" t="s">
        <v>2195</v>
      </c>
      <c r="L1950" s="76">
        <v>16</v>
      </c>
      <c r="M1950" s="648" t="s">
        <v>12200</v>
      </c>
      <c r="N1950" s="76" t="s">
        <v>12239</v>
      </c>
    </row>
    <row r="1951" spans="1:14" hidden="1">
      <c r="A1951" s="416" t="s">
        <v>12199</v>
      </c>
      <c r="B1951" s="76"/>
      <c r="C1951" s="496" t="s">
        <v>12240</v>
      </c>
      <c r="D1951" s="39" t="s">
        <v>12240</v>
      </c>
      <c r="E1951" s="496">
        <f>VLOOKUP(F1951,[13]abbr_btch2lot2!A:B,2,FALSE)</f>
        <v>1482</v>
      </c>
      <c r="F1951" s="39" t="s">
        <v>12241</v>
      </c>
      <c r="G1951" s="39" t="s">
        <v>2215</v>
      </c>
      <c r="H1951" s="39" t="s">
        <v>2202</v>
      </c>
      <c r="I1951" s="76">
        <v>2</v>
      </c>
      <c r="J1951" s="39"/>
      <c r="K1951" s="39" t="s">
        <v>2195</v>
      </c>
      <c r="L1951" s="76">
        <v>17</v>
      </c>
      <c r="M1951" s="648" t="s">
        <v>12200</v>
      </c>
      <c r="N1951" s="76" t="s">
        <v>12242</v>
      </c>
    </row>
    <row r="1952" spans="1:14" hidden="1">
      <c r="A1952" s="416" t="s">
        <v>12199</v>
      </c>
      <c r="B1952" s="76"/>
      <c r="C1952" s="496" t="s">
        <v>12243</v>
      </c>
      <c r="D1952" s="39" t="s">
        <v>12243</v>
      </c>
      <c r="E1952" s="496">
        <f>VLOOKUP(F1952,[13]abbr_btch2lot2!A:B,2,FALSE)</f>
        <v>1483</v>
      </c>
      <c r="F1952" s="39" t="s">
        <v>12244</v>
      </c>
      <c r="G1952" s="39" t="s">
        <v>2215</v>
      </c>
      <c r="H1952" s="39" t="s">
        <v>2202</v>
      </c>
      <c r="I1952" s="76">
        <v>1</v>
      </c>
      <c r="J1952" s="39"/>
      <c r="K1952" s="39" t="s">
        <v>2195</v>
      </c>
      <c r="L1952" s="76">
        <v>18</v>
      </c>
      <c r="M1952" s="648" t="s">
        <v>12200</v>
      </c>
      <c r="N1952" s="76" t="s">
        <v>12245</v>
      </c>
    </row>
    <row r="1953" spans="1:14" hidden="1">
      <c r="A1953" s="416" t="s">
        <v>12199</v>
      </c>
      <c r="B1953" s="76"/>
      <c r="C1953" s="496" t="s">
        <v>12246</v>
      </c>
      <c r="D1953" s="39" t="s">
        <v>12246</v>
      </c>
      <c r="E1953" s="496">
        <f>VLOOKUP(F1953,[13]abbr_btch2lot2!A:B,2,FALSE)</f>
        <v>1484</v>
      </c>
      <c r="F1953" s="39" t="s">
        <v>12247</v>
      </c>
      <c r="G1953" s="39" t="s">
        <v>2215</v>
      </c>
      <c r="H1953" s="39" t="s">
        <v>2202</v>
      </c>
      <c r="I1953" s="76">
        <v>1</v>
      </c>
      <c r="J1953" s="39"/>
      <c r="K1953" s="39" t="s">
        <v>2195</v>
      </c>
      <c r="L1953" s="76">
        <v>19</v>
      </c>
      <c r="M1953" s="648" t="s">
        <v>12200</v>
      </c>
      <c r="N1953" s="76" t="s">
        <v>12248</v>
      </c>
    </row>
    <row r="1954" spans="1:14" hidden="1">
      <c r="A1954" s="416" t="s">
        <v>12199</v>
      </c>
      <c r="B1954" s="76"/>
      <c r="C1954" s="496"/>
      <c r="D1954" s="39"/>
      <c r="E1954" s="496">
        <f>VLOOKUP(F1954,[13]abbr_btch2lot2!A:B,2,FALSE)</f>
        <v>1485</v>
      </c>
      <c r="F1954" s="39" t="s">
        <v>12249</v>
      </c>
      <c r="G1954" s="39" t="s">
        <v>2215</v>
      </c>
      <c r="H1954" s="39" t="s">
        <v>2202</v>
      </c>
      <c r="I1954" s="76">
        <v>1</v>
      </c>
      <c r="J1954" s="39"/>
      <c r="K1954" s="39" t="s">
        <v>2195</v>
      </c>
      <c r="L1954" s="76">
        <v>20</v>
      </c>
      <c r="M1954" s="648" t="s">
        <v>12200</v>
      </c>
      <c r="N1954" s="76" t="s">
        <v>12250</v>
      </c>
    </row>
    <row r="1955" spans="1:14" hidden="1">
      <c r="A1955" s="416" t="s">
        <v>12199</v>
      </c>
      <c r="B1955" s="76"/>
      <c r="C1955" s="496"/>
      <c r="D1955" s="39"/>
      <c r="E1955" s="496">
        <f>VLOOKUP(F1955,[13]abbr_btch2lot2!A:B,2,FALSE)</f>
        <v>1486</v>
      </c>
      <c r="F1955" s="39" t="s">
        <v>12251</v>
      </c>
      <c r="G1955" s="39" t="s">
        <v>2215</v>
      </c>
      <c r="H1955" s="39" t="s">
        <v>2202</v>
      </c>
      <c r="I1955" s="76">
        <v>2</v>
      </c>
      <c r="J1955" s="39"/>
      <c r="K1955" s="39" t="s">
        <v>2195</v>
      </c>
      <c r="L1955" s="76">
        <v>21</v>
      </c>
      <c r="M1955" s="648" t="s">
        <v>12200</v>
      </c>
      <c r="N1955" s="76" t="s">
        <v>12252</v>
      </c>
    </row>
    <row r="1956" spans="1:14" hidden="1">
      <c r="A1956" s="416" t="s">
        <v>12199</v>
      </c>
      <c r="B1956" s="76"/>
      <c r="C1956" s="496" t="s">
        <v>12253</v>
      </c>
      <c r="D1956" s="39" t="s">
        <v>12253</v>
      </c>
      <c r="E1956" s="496">
        <f>VLOOKUP(F1956,[13]abbr_btch2lot2!A:B,2,FALSE)</f>
        <v>1487</v>
      </c>
      <c r="F1956" s="39" t="s">
        <v>12254</v>
      </c>
      <c r="G1956" s="39" t="s">
        <v>2215</v>
      </c>
      <c r="H1956" s="39" t="s">
        <v>2202</v>
      </c>
      <c r="I1956" s="76">
        <v>1</v>
      </c>
      <c r="J1956" s="39"/>
      <c r="K1956" s="39" t="s">
        <v>2195</v>
      </c>
      <c r="L1956" s="76">
        <v>22</v>
      </c>
      <c r="M1956" s="648" t="s">
        <v>12200</v>
      </c>
      <c r="N1956" s="76" t="s">
        <v>12255</v>
      </c>
    </row>
    <row r="1957" spans="1:14" hidden="1">
      <c r="A1957" s="416" t="s">
        <v>12199</v>
      </c>
      <c r="B1957" s="76"/>
      <c r="C1957" s="496" t="s">
        <v>12256</v>
      </c>
      <c r="D1957" s="39" t="s">
        <v>12256</v>
      </c>
      <c r="E1957" s="496">
        <f>VLOOKUP(F1957,[13]abbr_btch2lot2!A:B,2,FALSE)</f>
        <v>1488</v>
      </c>
      <c r="F1957" s="39" t="s">
        <v>12257</v>
      </c>
      <c r="G1957" s="39" t="s">
        <v>2215</v>
      </c>
      <c r="H1957" s="39" t="s">
        <v>2202</v>
      </c>
      <c r="I1957" s="76">
        <v>1</v>
      </c>
      <c r="J1957" s="39"/>
      <c r="K1957" s="39" t="s">
        <v>2195</v>
      </c>
      <c r="L1957" s="76">
        <v>23</v>
      </c>
      <c r="M1957" s="648" t="s">
        <v>12200</v>
      </c>
      <c r="N1957" s="76" t="s">
        <v>12258</v>
      </c>
    </row>
    <row r="1958" spans="1:14" hidden="1">
      <c r="A1958" s="416" t="s">
        <v>12199</v>
      </c>
      <c r="B1958" s="76"/>
      <c r="C1958" s="496"/>
      <c r="D1958" s="39"/>
      <c r="E1958" s="496">
        <f>VLOOKUP(F1958,[13]abbr_btch2lot2!A:B,2,FALSE)</f>
        <v>1489</v>
      </c>
      <c r="F1958" s="39" t="s">
        <v>12259</v>
      </c>
      <c r="G1958" s="39" t="s">
        <v>2215</v>
      </c>
      <c r="H1958" s="39" t="s">
        <v>2202</v>
      </c>
      <c r="I1958" s="76">
        <v>1</v>
      </c>
      <c r="J1958" s="39"/>
      <c r="K1958" s="39" t="s">
        <v>2195</v>
      </c>
      <c r="L1958" s="76">
        <v>24</v>
      </c>
      <c r="M1958" s="648" t="s">
        <v>12200</v>
      </c>
      <c r="N1958" s="76" t="s">
        <v>12260</v>
      </c>
    </row>
    <row r="1959" spans="1:14" hidden="1">
      <c r="A1959" s="416" t="s">
        <v>12199</v>
      </c>
      <c r="B1959" s="76"/>
      <c r="C1959" s="496" t="s">
        <v>12261</v>
      </c>
      <c r="D1959" s="39" t="s">
        <v>12261</v>
      </c>
      <c r="E1959" s="496">
        <f>VLOOKUP(F1959,[13]abbr_btch2lot2!A:B,2,FALSE)</f>
        <v>1490</v>
      </c>
      <c r="F1959" s="39" t="s">
        <v>12262</v>
      </c>
      <c r="G1959" s="39" t="s">
        <v>2215</v>
      </c>
      <c r="H1959" s="39" t="s">
        <v>2202</v>
      </c>
      <c r="I1959" s="76">
        <v>1</v>
      </c>
      <c r="J1959" s="39"/>
      <c r="K1959" s="39" t="s">
        <v>2195</v>
      </c>
      <c r="L1959" s="76">
        <v>25</v>
      </c>
      <c r="M1959" s="648" t="s">
        <v>12200</v>
      </c>
      <c r="N1959" s="76" t="s">
        <v>12263</v>
      </c>
    </row>
    <row r="1960" spans="1:14" hidden="1">
      <c r="A1960" s="416" t="s">
        <v>12199</v>
      </c>
      <c r="B1960" s="76"/>
      <c r="C1960" s="496" t="s">
        <v>12264</v>
      </c>
      <c r="D1960" s="39" t="s">
        <v>12264</v>
      </c>
      <c r="E1960" s="496">
        <f>VLOOKUP(F1960,[13]abbr_btch2lot2!A:B,2,FALSE)</f>
        <v>1491</v>
      </c>
      <c r="F1960" s="39" t="s">
        <v>12265</v>
      </c>
      <c r="G1960" s="39" t="s">
        <v>2215</v>
      </c>
      <c r="H1960" s="39" t="s">
        <v>2202</v>
      </c>
      <c r="I1960" s="76">
        <v>1</v>
      </c>
      <c r="J1960" s="39"/>
      <c r="K1960" s="39" t="s">
        <v>2195</v>
      </c>
      <c r="L1960" s="76">
        <v>26</v>
      </c>
      <c r="M1960" s="648" t="s">
        <v>12200</v>
      </c>
      <c r="N1960" s="76" t="s">
        <v>12266</v>
      </c>
    </row>
    <row r="1961" spans="1:14" hidden="1">
      <c r="A1961" s="416" t="s">
        <v>12199</v>
      </c>
      <c r="B1961" s="76"/>
      <c r="C1961" s="496" t="s">
        <v>660</v>
      </c>
      <c r="D1961" s="39" t="s">
        <v>660</v>
      </c>
      <c r="E1961" s="496">
        <f>VLOOKUP(F1961,[13]abbr_btch2lot2!A:B,2,FALSE)</f>
        <v>1441</v>
      </c>
      <c r="F1961" s="39" t="s">
        <v>349</v>
      </c>
      <c r="G1961" s="39" t="s">
        <v>2215</v>
      </c>
      <c r="H1961" s="39" t="s">
        <v>2202</v>
      </c>
      <c r="I1961" s="76">
        <v>1</v>
      </c>
      <c r="J1961" s="39"/>
      <c r="K1961" s="39" t="s">
        <v>2195</v>
      </c>
      <c r="L1961" s="76">
        <v>27</v>
      </c>
      <c r="M1961" s="648" t="s">
        <v>12200</v>
      </c>
      <c r="N1961" s="76" t="s">
        <v>12267</v>
      </c>
    </row>
    <row r="1962" spans="1:14" hidden="1">
      <c r="A1962" s="416" t="s">
        <v>12199</v>
      </c>
      <c r="B1962" s="76"/>
      <c r="C1962" s="496"/>
      <c r="D1962" s="39"/>
      <c r="E1962" s="496">
        <f>VLOOKUP(F1962,[13]abbr_btch2lot2!A:B,2,FALSE)</f>
        <v>1492</v>
      </c>
      <c r="F1962" s="39" t="s">
        <v>12268</v>
      </c>
      <c r="G1962" s="39" t="s">
        <v>2215</v>
      </c>
      <c r="H1962" s="39" t="s">
        <v>2202</v>
      </c>
      <c r="I1962" s="76">
        <v>1</v>
      </c>
      <c r="J1962" s="39"/>
      <c r="K1962" s="39" t="s">
        <v>2195</v>
      </c>
      <c r="L1962" s="76">
        <v>28</v>
      </c>
      <c r="M1962" s="648" t="s">
        <v>12200</v>
      </c>
      <c r="N1962" s="76" t="s">
        <v>12269</v>
      </c>
    </row>
    <row r="1963" spans="1:14" hidden="1">
      <c r="A1963" s="416" t="s">
        <v>12199</v>
      </c>
      <c r="B1963" s="76"/>
      <c r="C1963" s="496"/>
      <c r="D1963" s="39"/>
      <c r="E1963" s="496">
        <f>VLOOKUP(F1963,[13]abbr_btch2lot2!A:B,2,FALSE)</f>
        <v>1493</v>
      </c>
      <c r="F1963" s="39" t="s">
        <v>12270</v>
      </c>
      <c r="G1963" s="39" t="s">
        <v>2215</v>
      </c>
      <c r="H1963" s="39" t="s">
        <v>2202</v>
      </c>
      <c r="I1963" s="76">
        <v>1</v>
      </c>
      <c r="J1963" s="39"/>
      <c r="K1963" s="39" t="s">
        <v>2195</v>
      </c>
      <c r="L1963" s="76">
        <v>29</v>
      </c>
      <c r="M1963" s="648" t="s">
        <v>12200</v>
      </c>
      <c r="N1963" s="76" t="s">
        <v>12271</v>
      </c>
    </row>
    <row r="1964" spans="1:14" hidden="1">
      <c r="A1964" s="416" t="s">
        <v>12199</v>
      </c>
      <c r="B1964" s="76"/>
      <c r="C1964" s="496" t="s">
        <v>12118</v>
      </c>
      <c r="D1964" s="39" t="s">
        <v>12118</v>
      </c>
      <c r="E1964" s="496">
        <f>VLOOKUP(F1964,[13]abbr_btch2lot2!A:B,2,FALSE)</f>
        <v>1436</v>
      </c>
      <c r="F1964" s="39" t="s">
        <v>12119</v>
      </c>
      <c r="G1964" s="39" t="s">
        <v>2215</v>
      </c>
      <c r="H1964" s="39" t="s">
        <v>2202</v>
      </c>
      <c r="I1964" s="76">
        <v>1</v>
      </c>
      <c r="J1964" s="39"/>
      <c r="K1964" s="39" t="s">
        <v>2195</v>
      </c>
      <c r="L1964" s="76">
        <v>30</v>
      </c>
      <c r="M1964" s="648" t="s">
        <v>12200</v>
      </c>
      <c r="N1964" s="76" t="s">
        <v>12272</v>
      </c>
    </row>
    <row r="1965" spans="1:14" hidden="1">
      <c r="A1965" s="416" t="s">
        <v>12199</v>
      </c>
      <c r="B1965" s="39" t="s">
        <v>149</v>
      </c>
      <c r="C1965" s="496" t="s">
        <v>149</v>
      </c>
      <c r="D1965" s="39"/>
      <c r="E1965" s="496" t="e">
        <f>VLOOKUP(F1965,[13]abbr_btch2lot2!A:B,2,FALSE)</f>
        <v>#N/A</v>
      </c>
      <c r="F1965" s="39"/>
      <c r="G1965" s="39" t="s">
        <v>2193</v>
      </c>
      <c r="H1965" s="39" t="s">
        <v>2308</v>
      </c>
      <c r="I1965" s="76">
        <v>26</v>
      </c>
      <c r="J1965" s="39"/>
      <c r="K1965" s="39" t="s">
        <v>2195</v>
      </c>
      <c r="L1965" s="76">
        <v>31</v>
      </c>
      <c r="M1965" s="648" t="s">
        <v>12200</v>
      </c>
      <c r="N1965" s="39" t="s">
        <v>149</v>
      </c>
    </row>
    <row r="1966" spans="1:14" hidden="1">
      <c r="A1966" s="416" t="s">
        <v>12199</v>
      </c>
      <c r="B1966" s="39" t="s">
        <v>151</v>
      </c>
      <c r="C1966" s="496" t="s">
        <v>151</v>
      </c>
      <c r="D1966" s="39"/>
      <c r="E1966" s="496" t="e">
        <f>VLOOKUP(F1966,[13]abbr_btch2lot2!A:B,2,FALSE)</f>
        <v>#N/A</v>
      </c>
      <c r="F1966" s="39"/>
      <c r="G1966" s="39" t="s">
        <v>2193</v>
      </c>
      <c r="H1966" s="39" t="s">
        <v>2202</v>
      </c>
      <c r="I1966" s="76">
        <v>10</v>
      </c>
      <c r="J1966" s="39"/>
      <c r="K1966" s="39" t="s">
        <v>2195</v>
      </c>
      <c r="L1966" s="76">
        <v>32</v>
      </c>
      <c r="M1966" s="648" t="s">
        <v>12200</v>
      </c>
      <c r="N1966" s="39" t="s">
        <v>151</v>
      </c>
    </row>
    <row r="1967" spans="1:14" hidden="1">
      <c r="A1967" s="416" t="s">
        <v>12199</v>
      </c>
      <c r="B1967" s="39" t="s">
        <v>153</v>
      </c>
      <c r="C1967" s="496" t="s">
        <v>153</v>
      </c>
      <c r="D1967" s="39"/>
      <c r="E1967" s="496" t="e">
        <f>VLOOKUP(F1967,[13]abbr_btch2lot2!A:B,2,FALSE)</f>
        <v>#N/A</v>
      </c>
      <c r="F1967" s="39"/>
      <c r="G1967" s="39" t="s">
        <v>2193</v>
      </c>
      <c r="H1967" s="39" t="s">
        <v>2202</v>
      </c>
      <c r="I1967" s="76">
        <v>4</v>
      </c>
      <c r="J1967" s="39"/>
      <c r="K1967" s="39" t="s">
        <v>2195</v>
      </c>
      <c r="L1967" s="76">
        <v>33</v>
      </c>
      <c r="M1967" s="648" t="s">
        <v>12200</v>
      </c>
      <c r="N1967" s="39" t="s">
        <v>153</v>
      </c>
    </row>
    <row r="1968" spans="1:14" hidden="1">
      <c r="A1968" s="416" t="s">
        <v>12199</v>
      </c>
      <c r="B1968" s="39" t="s">
        <v>155</v>
      </c>
      <c r="C1968" s="496" t="s">
        <v>155</v>
      </c>
      <c r="D1968" s="39"/>
      <c r="E1968" s="496" t="e">
        <f>VLOOKUP(F1968,[13]abbr_btch2lot2!A:B,2,FALSE)</f>
        <v>#N/A</v>
      </c>
      <c r="F1968" s="39"/>
      <c r="G1968" s="39" t="s">
        <v>2193</v>
      </c>
      <c r="H1968" s="39" t="s">
        <v>2202</v>
      </c>
      <c r="I1968" s="76">
        <v>2</v>
      </c>
      <c r="J1968" s="39"/>
      <c r="K1968" s="39" t="s">
        <v>2195</v>
      </c>
      <c r="L1968" s="76">
        <v>34</v>
      </c>
      <c r="M1968" s="648" t="s">
        <v>12200</v>
      </c>
      <c r="N1968" s="39" t="s">
        <v>155</v>
      </c>
    </row>
    <row r="1969" spans="1:14" hidden="1">
      <c r="A1969" s="416" t="s">
        <v>12199</v>
      </c>
      <c r="B1969" s="39" t="s">
        <v>157</v>
      </c>
      <c r="C1969" s="496" t="s">
        <v>157</v>
      </c>
      <c r="D1969" s="39"/>
      <c r="E1969" s="496" t="e">
        <f>VLOOKUP(F1969,[13]abbr_btch2lot2!A:B,2,FALSE)</f>
        <v>#N/A</v>
      </c>
      <c r="F1969" s="39"/>
      <c r="G1969" s="39" t="s">
        <v>2193</v>
      </c>
      <c r="H1969" s="39" t="s">
        <v>2202</v>
      </c>
      <c r="I1969" s="76">
        <v>2</v>
      </c>
      <c r="J1969" s="39"/>
      <c r="K1969" s="39" t="s">
        <v>2195</v>
      </c>
      <c r="L1969" s="76">
        <v>35</v>
      </c>
      <c r="M1969" s="648" t="s">
        <v>12200</v>
      </c>
      <c r="N1969" s="39" t="s">
        <v>157</v>
      </c>
    </row>
    <row r="1970" spans="1:14" hidden="1">
      <c r="A1970" s="416" t="s">
        <v>12273</v>
      </c>
      <c r="B1970" s="76" t="s">
        <v>34</v>
      </c>
      <c r="C1970" s="496" t="s">
        <v>34</v>
      </c>
      <c r="D1970" s="39" t="s">
        <v>34</v>
      </c>
      <c r="E1970" s="496">
        <f>VLOOKUP(F1970,[13]abbr_btch2lot2!A:B,2,FALSE)</f>
        <v>1039</v>
      </c>
      <c r="F1970" s="39" t="s">
        <v>430</v>
      </c>
      <c r="G1970" s="76" t="s">
        <v>2193</v>
      </c>
      <c r="H1970" s="76" t="s">
        <v>2194</v>
      </c>
      <c r="I1970" s="76">
        <v>8</v>
      </c>
      <c r="J1970" s="39"/>
      <c r="K1970" s="39" t="s">
        <v>2195</v>
      </c>
      <c r="L1970" s="76">
        <v>1</v>
      </c>
      <c r="M1970" s="416" t="s">
        <v>12274</v>
      </c>
      <c r="N1970" s="76" t="s">
        <v>34</v>
      </c>
    </row>
    <row r="1971" spans="1:14" hidden="1">
      <c r="A1971" s="416" t="s">
        <v>12273</v>
      </c>
      <c r="B1971" s="76"/>
      <c r="C1971" s="496" t="s">
        <v>12275</v>
      </c>
      <c r="D1971" s="39" t="s">
        <v>12275</v>
      </c>
      <c r="E1971" s="496">
        <f>VLOOKUP(F1971,[13]abbr_btch2lot2!A:B,2,FALSE)</f>
        <v>1494</v>
      </c>
      <c r="F1971" s="39" t="s">
        <v>12276</v>
      </c>
      <c r="G1971" s="39" t="s">
        <v>2215</v>
      </c>
      <c r="H1971" s="39" t="s">
        <v>2202</v>
      </c>
      <c r="I1971" s="76">
        <v>1</v>
      </c>
      <c r="J1971" s="39"/>
      <c r="K1971" s="39" t="s">
        <v>2195</v>
      </c>
      <c r="L1971" s="76">
        <v>2</v>
      </c>
      <c r="M1971" s="416" t="s">
        <v>12274</v>
      </c>
      <c r="N1971" s="76" t="s">
        <v>12277</v>
      </c>
    </row>
    <row r="1972" spans="1:14" hidden="1">
      <c r="A1972" s="416" t="s">
        <v>12273</v>
      </c>
      <c r="B1972" s="76"/>
      <c r="C1972" s="496" t="s">
        <v>12278</v>
      </c>
      <c r="D1972" s="39" t="s">
        <v>12278</v>
      </c>
      <c r="E1972" s="496">
        <f>VLOOKUP(F1972,[13]abbr_btch2lot2!A:B,2,FALSE)</f>
        <v>1495</v>
      </c>
      <c r="F1972" s="39" t="s">
        <v>12279</v>
      </c>
      <c r="G1972" s="39" t="s">
        <v>2215</v>
      </c>
      <c r="H1972" s="39" t="s">
        <v>2202</v>
      </c>
      <c r="I1972" s="76" t="s">
        <v>12280</v>
      </c>
      <c r="J1972" s="39"/>
      <c r="K1972" s="39" t="s">
        <v>2195</v>
      </c>
      <c r="L1972" s="76">
        <v>3</v>
      </c>
      <c r="M1972" s="416" t="s">
        <v>12274</v>
      </c>
      <c r="N1972" s="76" t="s">
        <v>12281</v>
      </c>
    </row>
    <row r="1973" spans="1:14" hidden="1">
      <c r="A1973" s="416" t="s">
        <v>12273</v>
      </c>
      <c r="B1973" s="76"/>
      <c r="C1973" s="496" t="s">
        <v>12282</v>
      </c>
      <c r="D1973" s="39" t="s">
        <v>12282</v>
      </c>
      <c r="E1973" s="496">
        <f>VLOOKUP(F1973,[13]abbr_btch2lot2!A:B,2,FALSE)</f>
        <v>1496</v>
      </c>
      <c r="F1973" s="39" t="s">
        <v>12283</v>
      </c>
      <c r="G1973" s="39" t="s">
        <v>2215</v>
      </c>
      <c r="H1973" s="39" t="s">
        <v>2202</v>
      </c>
      <c r="I1973" s="76">
        <v>11</v>
      </c>
      <c r="J1973" s="39"/>
      <c r="K1973" s="39" t="s">
        <v>2195</v>
      </c>
      <c r="L1973" s="76">
        <v>4</v>
      </c>
      <c r="M1973" s="416" t="s">
        <v>12274</v>
      </c>
      <c r="N1973" s="76" t="s">
        <v>12284</v>
      </c>
    </row>
    <row r="1974" spans="1:14" hidden="1">
      <c r="A1974" s="416" t="s">
        <v>12273</v>
      </c>
      <c r="B1974" s="76"/>
      <c r="C1974" s="496" t="s">
        <v>12285</v>
      </c>
      <c r="D1974" s="39" t="s">
        <v>12285</v>
      </c>
      <c r="E1974" s="496">
        <f>VLOOKUP(F1974,[13]abbr_btch2lot2!A:B,2,FALSE)</f>
        <v>1497</v>
      </c>
      <c r="F1974" s="39" t="s">
        <v>12286</v>
      </c>
      <c r="G1974" s="39" t="s">
        <v>2215</v>
      </c>
      <c r="H1974" s="39"/>
      <c r="I1974" s="76">
        <v>6</v>
      </c>
      <c r="J1974" s="39"/>
      <c r="K1974" s="39" t="s">
        <v>2195</v>
      </c>
      <c r="L1974" s="76">
        <v>5</v>
      </c>
      <c r="M1974" s="416" t="s">
        <v>12274</v>
      </c>
      <c r="N1974" s="76" t="s">
        <v>12287</v>
      </c>
    </row>
    <row r="1975" spans="1:14" hidden="1">
      <c r="A1975" s="416" t="s">
        <v>12273</v>
      </c>
      <c r="B1975" s="76"/>
      <c r="C1975" s="496"/>
      <c r="D1975" s="39"/>
      <c r="E1975" s="496">
        <f>VLOOKUP(F1975,[13]abbr_btch2lot2!A:B,2,FALSE)</f>
        <v>1498</v>
      </c>
      <c r="F1975" s="39" t="s">
        <v>12288</v>
      </c>
      <c r="G1975" s="39" t="s">
        <v>2215</v>
      </c>
      <c r="H1975" s="39" t="s">
        <v>2308</v>
      </c>
      <c r="I1975" s="76">
        <v>14</v>
      </c>
      <c r="J1975" s="39"/>
      <c r="K1975" s="39" t="s">
        <v>2195</v>
      </c>
      <c r="L1975" s="76">
        <v>6</v>
      </c>
      <c r="M1975" s="416" t="s">
        <v>12274</v>
      </c>
      <c r="N1975" s="76" t="s">
        <v>12289</v>
      </c>
    </row>
    <row r="1976" spans="1:14" hidden="1">
      <c r="A1976" s="416" t="s">
        <v>12273</v>
      </c>
      <c r="B1976" s="76"/>
      <c r="C1976" s="496"/>
      <c r="D1976" s="39"/>
      <c r="E1976" s="496">
        <f>VLOOKUP(F1976,[13]abbr_btch2lot2!A:B,2,FALSE)</f>
        <v>1498</v>
      </c>
      <c r="F1976" s="39" t="s">
        <v>12288</v>
      </c>
      <c r="G1976" s="39" t="s">
        <v>2215</v>
      </c>
      <c r="H1976" s="39" t="s">
        <v>2194</v>
      </c>
      <c r="I1976" s="76">
        <v>8</v>
      </c>
      <c r="J1976" s="39"/>
      <c r="K1976" s="39" t="s">
        <v>2195</v>
      </c>
      <c r="L1976" s="76">
        <v>7</v>
      </c>
      <c r="M1976" s="416" t="s">
        <v>12274</v>
      </c>
      <c r="N1976" s="76" t="s">
        <v>12290</v>
      </c>
    </row>
    <row r="1977" spans="1:14" hidden="1">
      <c r="A1977" s="416" t="s">
        <v>12273</v>
      </c>
      <c r="B1977" s="76"/>
      <c r="C1977" s="496" t="s">
        <v>471</v>
      </c>
      <c r="D1977" s="39" t="s">
        <v>471</v>
      </c>
      <c r="E1977" s="496">
        <f>VLOOKUP(F1977,[13]abbr_btch2lot2!A:B,2,FALSE)</f>
        <v>1020</v>
      </c>
      <c r="F1977" s="39" t="s">
        <v>257</v>
      </c>
      <c r="G1977" s="39" t="s">
        <v>2215</v>
      </c>
      <c r="H1977" s="39" t="s">
        <v>2202</v>
      </c>
      <c r="I1977" s="76">
        <v>6</v>
      </c>
      <c r="J1977" s="39"/>
      <c r="K1977" s="39" t="s">
        <v>2195</v>
      </c>
      <c r="L1977" s="76">
        <v>8</v>
      </c>
      <c r="M1977" s="416" t="s">
        <v>12274</v>
      </c>
      <c r="N1977" s="76" t="s">
        <v>12291</v>
      </c>
    </row>
    <row r="1978" spans="1:14" hidden="1">
      <c r="A1978" s="416" t="s">
        <v>12273</v>
      </c>
      <c r="B1978" s="76"/>
      <c r="C1978" s="496" t="s">
        <v>3467</v>
      </c>
      <c r="D1978" s="39" t="s">
        <v>3467</v>
      </c>
      <c r="E1978" s="496">
        <f>VLOOKUP(F1978,[13]abbr_btch2lot2!A:B,2,FALSE)</f>
        <v>1044</v>
      </c>
      <c r="F1978" s="39" t="s">
        <v>3468</v>
      </c>
      <c r="G1978" s="39" t="s">
        <v>2215</v>
      </c>
      <c r="H1978" s="39" t="s">
        <v>2202</v>
      </c>
      <c r="I1978" s="76">
        <v>19</v>
      </c>
      <c r="J1978" s="39"/>
      <c r="K1978" s="39" t="s">
        <v>2195</v>
      </c>
      <c r="L1978" s="76">
        <v>9</v>
      </c>
      <c r="M1978" s="416" t="s">
        <v>12274</v>
      </c>
      <c r="N1978" s="76" t="s">
        <v>12292</v>
      </c>
    </row>
    <row r="1979" spans="1:14" hidden="1">
      <c r="A1979" s="416" t="s">
        <v>12273</v>
      </c>
      <c r="B1979" s="76"/>
      <c r="C1979" s="496" t="s">
        <v>480</v>
      </c>
      <c r="D1979" s="39" t="s">
        <v>480</v>
      </c>
      <c r="E1979" s="496">
        <f>VLOOKUP(F1979,[13]abbr_btch2lot2!A:B,2,FALSE)</f>
        <v>1048</v>
      </c>
      <c r="F1979" s="39" t="s">
        <v>267</v>
      </c>
      <c r="G1979" s="39" t="s">
        <v>2215</v>
      </c>
      <c r="H1979" s="39" t="s">
        <v>2231</v>
      </c>
      <c r="I1979" s="76" t="s">
        <v>2439</v>
      </c>
      <c r="J1979" s="39"/>
      <c r="K1979" s="39" t="s">
        <v>2195</v>
      </c>
      <c r="L1979" s="76">
        <v>10</v>
      </c>
      <c r="M1979" s="416" t="s">
        <v>12274</v>
      </c>
      <c r="N1979" s="76" t="s">
        <v>12293</v>
      </c>
    </row>
    <row r="1980" spans="1:14" hidden="1">
      <c r="A1980" s="416" t="s">
        <v>12273</v>
      </c>
      <c r="B1980" s="76"/>
      <c r="C1980" s="496" t="s">
        <v>12294</v>
      </c>
      <c r="D1980" s="39" t="s">
        <v>12294</v>
      </c>
      <c r="E1980" s="496">
        <f>VLOOKUP(F1980,[13]abbr_btch2lot2!A:B,2,FALSE)</f>
        <v>1499</v>
      </c>
      <c r="F1980" s="39" t="s">
        <v>12295</v>
      </c>
      <c r="G1980" s="39" t="s">
        <v>2215</v>
      </c>
      <c r="H1980" s="39" t="s">
        <v>2228</v>
      </c>
      <c r="I1980" s="76">
        <v>4</v>
      </c>
      <c r="J1980" s="39"/>
      <c r="K1980" s="39" t="s">
        <v>2195</v>
      </c>
      <c r="L1980" s="76">
        <v>11</v>
      </c>
      <c r="M1980" s="416" t="s">
        <v>12274</v>
      </c>
      <c r="N1980" s="76" t="s">
        <v>12296</v>
      </c>
    </row>
    <row r="1981" spans="1:14" hidden="1">
      <c r="A1981" s="416" t="s">
        <v>12273</v>
      </c>
      <c r="B1981" s="76"/>
      <c r="C1981" s="496" t="s">
        <v>12297</v>
      </c>
      <c r="D1981" s="39" t="s">
        <v>12297</v>
      </c>
      <c r="E1981" s="496">
        <f>VLOOKUP(F1981,[13]abbr_btch2lot2!A:B,2,FALSE)</f>
        <v>1500</v>
      </c>
      <c r="F1981" s="39" t="s">
        <v>12298</v>
      </c>
      <c r="G1981" s="39" t="s">
        <v>2215</v>
      </c>
      <c r="H1981" s="39" t="s">
        <v>2455</v>
      </c>
      <c r="I1981" s="76">
        <v>6</v>
      </c>
      <c r="J1981" s="39"/>
      <c r="K1981" s="39" t="s">
        <v>2195</v>
      </c>
      <c r="L1981" s="76">
        <v>12</v>
      </c>
      <c r="M1981" s="416" t="s">
        <v>12274</v>
      </c>
      <c r="N1981" s="76" t="s">
        <v>12299</v>
      </c>
    </row>
    <row r="1982" spans="1:14" hidden="1">
      <c r="A1982" s="416" t="s">
        <v>12273</v>
      </c>
      <c r="B1982" s="76"/>
      <c r="C1982" s="496" t="s">
        <v>12300</v>
      </c>
      <c r="D1982" s="39" t="s">
        <v>12300</v>
      </c>
      <c r="E1982" s="496">
        <f>VLOOKUP(F1982,[13]abbr_btch2lot2!A:B,2,FALSE)</f>
        <v>1501</v>
      </c>
      <c r="F1982" s="39" t="s">
        <v>12301</v>
      </c>
      <c r="G1982" s="39" t="s">
        <v>2215</v>
      </c>
      <c r="H1982" s="39" t="s">
        <v>2228</v>
      </c>
      <c r="I1982" s="76">
        <v>4</v>
      </c>
      <c r="J1982" s="39"/>
      <c r="K1982" s="39" t="s">
        <v>2195</v>
      </c>
      <c r="L1982" s="76">
        <v>13</v>
      </c>
      <c r="M1982" s="416" t="s">
        <v>12274</v>
      </c>
      <c r="N1982" s="76" t="s">
        <v>12302</v>
      </c>
    </row>
    <row r="1983" spans="1:14" hidden="1">
      <c r="A1983" s="416" t="s">
        <v>12273</v>
      </c>
      <c r="B1983" s="76"/>
      <c r="C1983" s="496" t="s">
        <v>3548</v>
      </c>
      <c r="D1983" s="39" t="s">
        <v>3548</v>
      </c>
      <c r="E1983" s="496">
        <f>VLOOKUP(F1983,[13]abbr_btch2lot2!A:B,2,FALSE)</f>
        <v>1064</v>
      </c>
      <c r="F1983" s="39" t="s">
        <v>3549</v>
      </c>
      <c r="G1983" s="39" t="s">
        <v>2215</v>
      </c>
      <c r="H1983" s="39" t="s">
        <v>2455</v>
      </c>
      <c r="I1983" s="76">
        <v>8</v>
      </c>
      <c r="J1983" s="39"/>
      <c r="K1983" s="39" t="s">
        <v>2195</v>
      </c>
      <c r="L1983" s="76">
        <v>14</v>
      </c>
      <c r="M1983" s="416" t="s">
        <v>12274</v>
      </c>
      <c r="N1983" s="76" t="s">
        <v>12303</v>
      </c>
    </row>
    <row r="1984" spans="1:14" hidden="1">
      <c r="A1984" s="416" t="s">
        <v>12273</v>
      </c>
      <c r="B1984" s="76"/>
      <c r="C1984" s="496" t="s">
        <v>12304</v>
      </c>
      <c r="D1984" s="39" t="s">
        <v>12304</v>
      </c>
      <c r="E1984" s="496">
        <f>VLOOKUP(F1984,[13]abbr_btch2lot2!A:B,2,FALSE)</f>
        <v>1502</v>
      </c>
      <c r="F1984" s="39" t="s">
        <v>12305</v>
      </c>
      <c r="G1984" s="39" t="s">
        <v>2215</v>
      </c>
      <c r="H1984" s="39" t="s">
        <v>2455</v>
      </c>
      <c r="I1984" s="76">
        <v>7</v>
      </c>
      <c r="J1984" s="39"/>
      <c r="K1984" s="39" t="s">
        <v>2195</v>
      </c>
      <c r="L1984" s="76">
        <v>15</v>
      </c>
      <c r="M1984" s="416" t="s">
        <v>12274</v>
      </c>
      <c r="N1984" s="76" t="s">
        <v>12306</v>
      </c>
    </row>
    <row r="1985" spans="1:14" hidden="1">
      <c r="A1985" s="416" t="s">
        <v>12273</v>
      </c>
      <c r="B1985" s="76"/>
      <c r="C1985" s="496"/>
      <c r="D1985" s="39"/>
      <c r="E1985" s="496">
        <f>VLOOKUP(F1985,[13]abbr_btch2lot2!A:B,2,FALSE)</f>
        <v>1503</v>
      </c>
      <c r="F1985" s="39" t="s">
        <v>12307</v>
      </c>
      <c r="G1985" s="39" t="s">
        <v>2215</v>
      </c>
      <c r="H1985" s="39" t="s">
        <v>2455</v>
      </c>
      <c r="I1985" s="76">
        <v>8</v>
      </c>
      <c r="J1985" s="39"/>
      <c r="K1985" s="39" t="s">
        <v>2195</v>
      </c>
      <c r="L1985" s="76">
        <v>16</v>
      </c>
      <c r="M1985" s="416" t="s">
        <v>12274</v>
      </c>
      <c r="N1985" s="76" t="s">
        <v>12308</v>
      </c>
    </row>
    <row r="1986" spans="1:14" hidden="1">
      <c r="A1986" s="416" t="s">
        <v>12273</v>
      </c>
      <c r="B1986" s="76"/>
      <c r="C1986" s="496" t="s">
        <v>3525</v>
      </c>
      <c r="D1986" s="39" t="s">
        <v>3525</v>
      </c>
      <c r="E1986" s="496">
        <f>VLOOKUP(F1986,[13]abbr_btch2lot2!A:B,2,FALSE)</f>
        <v>185</v>
      </c>
      <c r="F1986" s="39" t="s">
        <v>3526</v>
      </c>
      <c r="G1986" s="39" t="s">
        <v>2215</v>
      </c>
      <c r="H1986" s="39" t="s">
        <v>2202</v>
      </c>
      <c r="I1986" s="76">
        <v>40</v>
      </c>
      <c r="J1986" s="39"/>
      <c r="K1986" s="39" t="s">
        <v>2195</v>
      </c>
      <c r="L1986" s="76">
        <v>17</v>
      </c>
      <c r="M1986" s="416" t="s">
        <v>12274</v>
      </c>
      <c r="N1986" s="76" t="s">
        <v>12309</v>
      </c>
    </row>
    <row r="1987" spans="1:14" hidden="1">
      <c r="A1987" s="416" t="s">
        <v>12273</v>
      </c>
      <c r="B1987" s="76"/>
      <c r="C1987" s="496" t="s">
        <v>5935</v>
      </c>
      <c r="D1987" s="39" t="s">
        <v>5935</v>
      </c>
      <c r="E1987" s="496">
        <f>VLOOKUP(F1987,[13]abbr_btch2lot2!A:B,2,FALSE)</f>
        <v>1049</v>
      </c>
      <c r="F1987" s="39" t="s">
        <v>5936</v>
      </c>
      <c r="G1987" s="39" t="s">
        <v>2215</v>
      </c>
      <c r="H1987" s="39" t="s">
        <v>2202</v>
      </c>
      <c r="I1987" s="76">
        <v>12</v>
      </c>
      <c r="J1987" s="39"/>
      <c r="K1987" s="39" t="s">
        <v>2195</v>
      </c>
      <c r="L1987" s="76">
        <v>18</v>
      </c>
      <c r="M1987" s="416" t="s">
        <v>12274</v>
      </c>
      <c r="N1987" s="76" t="s">
        <v>12310</v>
      </c>
    </row>
    <row r="1988" spans="1:14" hidden="1">
      <c r="A1988" s="416" t="s">
        <v>12273</v>
      </c>
      <c r="B1988" s="76"/>
      <c r="C1988" s="496" t="s">
        <v>12311</v>
      </c>
      <c r="D1988" s="39" t="s">
        <v>12311</v>
      </c>
      <c r="E1988" s="496">
        <f>VLOOKUP(F1988,[13]abbr_btch2lot2!A:B,2,FALSE)</f>
        <v>1504</v>
      </c>
      <c r="F1988" s="39" t="s">
        <v>12312</v>
      </c>
      <c r="G1988" s="39" t="s">
        <v>2215</v>
      </c>
      <c r="H1988" s="39" t="s">
        <v>2228</v>
      </c>
      <c r="I1988" s="76">
        <v>2</v>
      </c>
      <c r="J1988" s="39"/>
      <c r="K1988" s="39" t="s">
        <v>2195</v>
      </c>
      <c r="L1988" s="76">
        <v>19</v>
      </c>
      <c r="M1988" s="416" t="s">
        <v>12274</v>
      </c>
      <c r="N1988" s="76" t="s">
        <v>12313</v>
      </c>
    </row>
    <row r="1989" spans="1:14" hidden="1">
      <c r="A1989" s="416" t="s">
        <v>12273</v>
      </c>
      <c r="B1989" s="76"/>
      <c r="C1989" s="496" t="s">
        <v>11059</v>
      </c>
      <c r="D1989" s="39" t="s">
        <v>11059</v>
      </c>
      <c r="E1989" s="496">
        <f>VLOOKUP(F1989,[13]abbr_btch2lot2!A:B,2,FALSE)</f>
        <v>1505</v>
      </c>
      <c r="F1989" s="39" t="s">
        <v>12314</v>
      </c>
      <c r="G1989" s="39" t="s">
        <v>2215</v>
      </c>
      <c r="H1989" s="39" t="s">
        <v>2202</v>
      </c>
      <c r="I1989" s="76">
        <v>6</v>
      </c>
      <c r="J1989" s="39"/>
      <c r="K1989" s="39" t="s">
        <v>2195</v>
      </c>
      <c r="L1989" s="76">
        <v>20</v>
      </c>
      <c r="M1989" s="416" t="s">
        <v>12274</v>
      </c>
      <c r="N1989" s="76" t="s">
        <v>12315</v>
      </c>
    </row>
    <row r="1990" spans="1:14" hidden="1">
      <c r="A1990" s="416" t="s">
        <v>12273</v>
      </c>
      <c r="B1990" s="76"/>
      <c r="C1990" s="496" t="s">
        <v>12316</v>
      </c>
      <c r="D1990" s="39" t="s">
        <v>12316</v>
      </c>
      <c r="E1990" s="496">
        <f>VLOOKUP(F1990,[13]abbr_btch2lot2!A:B,2,FALSE)</f>
        <v>1506</v>
      </c>
      <c r="F1990" s="39" t="s">
        <v>12317</v>
      </c>
      <c r="G1990" s="39" t="s">
        <v>2215</v>
      </c>
      <c r="H1990" s="39" t="s">
        <v>2271</v>
      </c>
      <c r="I1990" s="76">
        <v>11</v>
      </c>
      <c r="J1990" s="39"/>
      <c r="K1990" s="39" t="s">
        <v>2195</v>
      </c>
      <c r="L1990" s="76">
        <v>21</v>
      </c>
      <c r="M1990" s="416" t="s">
        <v>12274</v>
      </c>
      <c r="N1990" s="76" t="s">
        <v>12318</v>
      </c>
    </row>
    <row r="1991" spans="1:14" hidden="1">
      <c r="A1991" s="416" t="s">
        <v>12273</v>
      </c>
      <c r="B1991" s="76"/>
      <c r="C1991" s="496" t="s">
        <v>12319</v>
      </c>
      <c r="D1991" s="39" t="s">
        <v>12319</v>
      </c>
      <c r="E1991" s="496">
        <f>VLOOKUP(F1991,[13]abbr_btch2lot2!A:B,2,FALSE)</f>
        <v>1507</v>
      </c>
      <c r="F1991" s="39" t="s">
        <v>12320</v>
      </c>
      <c r="G1991" s="39" t="s">
        <v>2215</v>
      </c>
      <c r="H1991" s="39" t="s">
        <v>2455</v>
      </c>
      <c r="I1991" s="76">
        <v>6</v>
      </c>
      <c r="J1991" s="39"/>
      <c r="K1991" s="39" t="s">
        <v>2195</v>
      </c>
      <c r="L1991" s="76">
        <v>22</v>
      </c>
      <c r="M1991" s="416" t="s">
        <v>12274</v>
      </c>
      <c r="N1991" s="76" t="s">
        <v>12321</v>
      </c>
    </row>
    <row r="1992" spans="1:14" hidden="1">
      <c r="A1992" s="416" t="s">
        <v>12273</v>
      </c>
      <c r="B1992" s="76"/>
      <c r="C1992" s="496" t="s">
        <v>12322</v>
      </c>
      <c r="D1992" s="39" t="s">
        <v>12322</v>
      </c>
      <c r="E1992" s="496">
        <f>VLOOKUP(F1992,[13]abbr_btch2lot2!A:B,2,FALSE)</f>
        <v>1508</v>
      </c>
      <c r="F1992" s="39" t="s">
        <v>12323</v>
      </c>
      <c r="G1992" s="39" t="s">
        <v>2215</v>
      </c>
      <c r="H1992" s="39" t="s">
        <v>2228</v>
      </c>
      <c r="I1992" s="76">
        <v>2</v>
      </c>
      <c r="J1992" s="39"/>
      <c r="K1992" s="39" t="s">
        <v>2195</v>
      </c>
      <c r="L1992" s="76">
        <v>23</v>
      </c>
      <c r="M1992" s="416" t="s">
        <v>12274</v>
      </c>
      <c r="N1992" s="76" t="s">
        <v>12324</v>
      </c>
    </row>
    <row r="1993" spans="1:14" hidden="1">
      <c r="A1993" s="416" t="s">
        <v>12273</v>
      </c>
      <c r="B1993" s="76"/>
      <c r="C1993" s="496" t="s">
        <v>11065</v>
      </c>
      <c r="D1993" s="39" t="s">
        <v>11065</v>
      </c>
      <c r="E1993" s="496">
        <f>VLOOKUP(F1993,[13]abbr_btch2lot2!A:B,2,FALSE)</f>
        <v>1047</v>
      </c>
      <c r="F1993" s="39" t="s">
        <v>11066</v>
      </c>
      <c r="G1993" s="39" t="s">
        <v>2215</v>
      </c>
      <c r="H1993" s="39" t="s">
        <v>2228</v>
      </c>
      <c r="I1993" s="76">
        <v>3</v>
      </c>
      <c r="J1993" s="39"/>
      <c r="K1993" s="39" t="s">
        <v>2195</v>
      </c>
      <c r="L1993" s="76">
        <v>24</v>
      </c>
      <c r="M1993" s="416" t="s">
        <v>12274</v>
      </c>
      <c r="N1993" s="76" t="s">
        <v>12325</v>
      </c>
    </row>
    <row r="1994" spans="1:14" hidden="1">
      <c r="A1994" s="416" t="s">
        <v>12273</v>
      </c>
      <c r="B1994" s="76"/>
      <c r="C1994" s="496" t="s">
        <v>12326</v>
      </c>
      <c r="D1994" s="39" t="s">
        <v>12326</v>
      </c>
      <c r="E1994" s="496">
        <f>VLOOKUP(F1994,[13]abbr_btch2lot2!A:B,2,FALSE)</f>
        <v>1509</v>
      </c>
      <c r="F1994" s="39" t="s">
        <v>12327</v>
      </c>
      <c r="G1994" s="39" t="s">
        <v>2215</v>
      </c>
      <c r="H1994" s="39" t="s">
        <v>2228</v>
      </c>
      <c r="I1994" s="76">
        <v>3</v>
      </c>
      <c r="J1994" s="39"/>
      <c r="K1994" s="39" t="s">
        <v>2195</v>
      </c>
      <c r="L1994" s="76">
        <v>25</v>
      </c>
      <c r="M1994" s="416" t="s">
        <v>12274</v>
      </c>
      <c r="N1994" s="76" t="s">
        <v>12328</v>
      </c>
    </row>
    <row r="1995" spans="1:14" hidden="1">
      <c r="A1995" s="416" t="s">
        <v>12273</v>
      </c>
      <c r="B1995" s="76"/>
      <c r="C1995" s="496" t="s">
        <v>12329</v>
      </c>
      <c r="D1995" s="39" t="s">
        <v>12329</v>
      </c>
      <c r="E1995" s="496">
        <f>VLOOKUP(F1995,[13]abbr_btch2lot2!A:B,2,FALSE)</f>
        <v>1510</v>
      </c>
      <c r="F1995" s="39" t="s">
        <v>12330</v>
      </c>
      <c r="G1995" s="39" t="s">
        <v>2215</v>
      </c>
      <c r="H1995" s="39" t="s">
        <v>2228</v>
      </c>
      <c r="I1995" s="76">
        <v>3</v>
      </c>
      <c r="J1995" s="39"/>
      <c r="K1995" s="39" t="s">
        <v>2195</v>
      </c>
      <c r="L1995" s="76">
        <v>26</v>
      </c>
      <c r="M1995" s="416" t="s">
        <v>12274</v>
      </c>
      <c r="N1995" s="76" t="s">
        <v>12331</v>
      </c>
    </row>
    <row r="1996" spans="1:14" hidden="1">
      <c r="A1996" s="416" t="s">
        <v>12273</v>
      </c>
      <c r="B1996" s="76"/>
      <c r="C1996" s="496" t="s">
        <v>6097</v>
      </c>
      <c r="D1996" s="39" t="s">
        <v>6097</v>
      </c>
      <c r="E1996" s="496">
        <f>VLOOKUP(F1996,[13]abbr_btch2lot2!A:B,2,FALSE)</f>
        <v>1511</v>
      </c>
      <c r="F1996" s="39" t="s">
        <v>6098</v>
      </c>
      <c r="G1996" s="39" t="s">
        <v>2215</v>
      </c>
      <c r="H1996" s="39" t="s">
        <v>2231</v>
      </c>
      <c r="I1996" s="76" t="s">
        <v>2439</v>
      </c>
      <c r="J1996" s="39"/>
      <c r="K1996" s="39" t="s">
        <v>2195</v>
      </c>
      <c r="L1996" s="76">
        <v>27</v>
      </c>
      <c r="M1996" s="416" t="s">
        <v>12274</v>
      </c>
      <c r="N1996" s="76" t="s">
        <v>12332</v>
      </c>
    </row>
    <row r="1997" spans="1:14" hidden="1">
      <c r="A1997" s="416" t="s">
        <v>12273</v>
      </c>
      <c r="B1997" s="76"/>
      <c r="C1997" s="496" t="s">
        <v>12333</v>
      </c>
      <c r="D1997" s="39" t="s">
        <v>12333</v>
      </c>
      <c r="E1997" s="496">
        <f>VLOOKUP(F1997,[13]abbr_btch2lot2!A:B,2,FALSE)</f>
        <v>1512</v>
      </c>
      <c r="F1997" s="39" t="s">
        <v>12334</v>
      </c>
      <c r="G1997" s="39" t="s">
        <v>2215</v>
      </c>
      <c r="H1997" s="39" t="s">
        <v>2455</v>
      </c>
      <c r="I1997" s="76">
        <v>8</v>
      </c>
      <c r="J1997" s="39"/>
      <c r="K1997" s="39" t="s">
        <v>2195</v>
      </c>
      <c r="L1997" s="76">
        <v>28</v>
      </c>
      <c r="M1997" s="416" t="s">
        <v>12274</v>
      </c>
      <c r="N1997" s="76" t="s">
        <v>12335</v>
      </c>
    </row>
    <row r="1998" spans="1:14" hidden="1">
      <c r="A1998" s="416" t="s">
        <v>12273</v>
      </c>
      <c r="B1998" s="76"/>
      <c r="C1998" s="496" t="s">
        <v>12336</v>
      </c>
      <c r="D1998" s="39" t="s">
        <v>12336</v>
      </c>
      <c r="E1998" s="496">
        <f>VLOOKUP(F1998,[13]abbr_btch2lot2!A:B,2,FALSE)</f>
        <v>1513</v>
      </c>
      <c r="F1998" s="39" t="s">
        <v>12337</v>
      </c>
      <c r="G1998" s="39" t="s">
        <v>2215</v>
      </c>
      <c r="H1998" s="39" t="s">
        <v>2228</v>
      </c>
      <c r="I1998" s="76">
        <v>1</v>
      </c>
      <c r="J1998" s="39"/>
      <c r="K1998" s="39" t="s">
        <v>2195</v>
      </c>
      <c r="L1998" s="76">
        <v>29</v>
      </c>
      <c r="M1998" s="416" t="s">
        <v>12274</v>
      </c>
      <c r="N1998" s="76" t="s">
        <v>12338</v>
      </c>
    </row>
    <row r="1999" spans="1:14" hidden="1">
      <c r="A1999" s="416" t="s">
        <v>12273</v>
      </c>
      <c r="B1999" s="76"/>
      <c r="C1999" s="496" t="s">
        <v>12339</v>
      </c>
      <c r="D1999" s="39" t="s">
        <v>12339</v>
      </c>
      <c r="E1999" s="496">
        <f>VLOOKUP(F1999,[13]abbr_btch2lot2!A:B,2,FALSE)</f>
        <v>1514</v>
      </c>
      <c r="F1999" s="39" t="s">
        <v>12340</v>
      </c>
      <c r="G1999" s="39" t="s">
        <v>2215</v>
      </c>
      <c r="H1999" s="39" t="s">
        <v>2455</v>
      </c>
      <c r="I1999" s="76">
        <v>7</v>
      </c>
      <c r="J1999" s="39"/>
      <c r="K1999" s="39" t="s">
        <v>2195</v>
      </c>
      <c r="L1999" s="76">
        <v>30</v>
      </c>
      <c r="M1999" s="416" t="s">
        <v>12274</v>
      </c>
      <c r="N1999" s="76" t="s">
        <v>12341</v>
      </c>
    </row>
    <row r="2000" spans="1:14" hidden="1">
      <c r="A2000" s="416" t="s">
        <v>12273</v>
      </c>
      <c r="B2000" s="76"/>
      <c r="C2000" s="496" t="s">
        <v>2855</v>
      </c>
      <c r="D2000" s="39" t="s">
        <v>2855</v>
      </c>
      <c r="E2000" s="496">
        <f>VLOOKUP(F2000,[13]abbr_btch2lot2!A:B,2,FALSE)</f>
        <v>1515</v>
      </c>
      <c r="F2000" s="39" t="s">
        <v>2856</v>
      </c>
      <c r="G2000" s="39" t="s">
        <v>2215</v>
      </c>
      <c r="H2000" s="39" t="s">
        <v>2228</v>
      </c>
      <c r="I2000" s="76">
        <v>4</v>
      </c>
      <c r="J2000" s="39"/>
      <c r="K2000" s="39" t="s">
        <v>2195</v>
      </c>
      <c r="L2000" s="76">
        <v>31</v>
      </c>
      <c r="M2000" s="416" t="s">
        <v>12274</v>
      </c>
      <c r="N2000" s="76" t="s">
        <v>12342</v>
      </c>
    </row>
    <row r="2001" spans="1:14" hidden="1">
      <c r="A2001" s="416" t="s">
        <v>12273</v>
      </c>
      <c r="B2001" s="76"/>
      <c r="C2001" s="496" t="s">
        <v>12343</v>
      </c>
      <c r="D2001" s="39" t="s">
        <v>12343</v>
      </c>
      <c r="E2001" s="496">
        <f>VLOOKUP(F2001,[13]abbr_btch2lot2!A:B,2,FALSE)</f>
        <v>1516</v>
      </c>
      <c r="F2001" s="39" t="s">
        <v>12344</v>
      </c>
      <c r="G2001" s="39" t="s">
        <v>2215</v>
      </c>
      <c r="H2001" s="39" t="s">
        <v>2228</v>
      </c>
      <c r="I2001" s="76">
        <v>4</v>
      </c>
      <c r="J2001" s="39"/>
      <c r="K2001" s="39" t="s">
        <v>2195</v>
      </c>
      <c r="L2001" s="76">
        <v>32</v>
      </c>
      <c r="M2001" s="416" t="s">
        <v>12274</v>
      </c>
      <c r="N2001" s="76" t="s">
        <v>12345</v>
      </c>
    </row>
    <row r="2002" spans="1:14" hidden="1">
      <c r="A2002" s="416" t="s">
        <v>12273</v>
      </c>
      <c r="B2002" s="76"/>
      <c r="C2002" s="496" t="s">
        <v>12346</v>
      </c>
      <c r="D2002" s="39" t="s">
        <v>12346</v>
      </c>
      <c r="E2002" s="496">
        <f>VLOOKUP(F2002,[13]abbr_btch2lot2!A:B,2,FALSE)</f>
        <v>1517</v>
      </c>
      <c r="F2002" s="39" t="s">
        <v>12347</v>
      </c>
      <c r="G2002" s="39" t="s">
        <v>2215</v>
      </c>
      <c r="H2002" s="39" t="s">
        <v>2271</v>
      </c>
      <c r="I2002" s="76">
        <v>12</v>
      </c>
      <c r="J2002" s="39"/>
      <c r="K2002" s="39" t="s">
        <v>2195</v>
      </c>
      <c r="L2002" s="76">
        <v>33</v>
      </c>
      <c r="M2002" s="416" t="s">
        <v>12274</v>
      </c>
      <c r="N2002" s="76" t="s">
        <v>12348</v>
      </c>
    </row>
    <row r="2003" spans="1:14" hidden="1">
      <c r="A2003" s="416" t="s">
        <v>12273</v>
      </c>
      <c r="B2003" s="76"/>
      <c r="C2003" s="496" t="s">
        <v>12349</v>
      </c>
      <c r="D2003" s="39" t="s">
        <v>12349</v>
      </c>
      <c r="E2003" s="496">
        <f>VLOOKUP(F2003,[13]abbr_btch2lot2!A:B,2,FALSE)</f>
        <v>1518</v>
      </c>
      <c r="F2003" s="39" t="s">
        <v>12350</v>
      </c>
      <c r="G2003" s="39" t="s">
        <v>2215</v>
      </c>
      <c r="H2003" s="39" t="s">
        <v>2271</v>
      </c>
      <c r="I2003" s="76">
        <v>12</v>
      </c>
      <c r="J2003" s="39"/>
      <c r="K2003" s="39" t="s">
        <v>2195</v>
      </c>
      <c r="L2003" s="76">
        <v>34</v>
      </c>
      <c r="M2003" s="416" t="s">
        <v>12274</v>
      </c>
      <c r="N2003" s="76" t="s">
        <v>12351</v>
      </c>
    </row>
    <row r="2004" spans="1:14" hidden="1">
      <c r="A2004" s="416" t="s">
        <v>12273</v>
      </c>
      <c r="B2004" s="76"/>
      <c r="C2004" s="496" t="s">
        <v>12352</v>
      </c>
      <c r="D2004" s="39" t="s">
        <v>12352</v>
      </c>
      <c r="E2004" s="496">
        <f>VLOOKUP(F2004,[13]abbr_btch2lot2!A:B,2,FALSE)</f>
        <v>1519</v>
      </c>
      <c r="F2004" s="39" t="s">
        <v>12353</v>
      </c>
      <c r="G2004" s="39" t="s">
        <v>2215</v>
      </c>
      <c r="H2004" s="39" t="s">
        <v>2271</v>
      </c>
      <c r="I2004" s="76">
        <v>11</v>
      </c>
      <c r="J2004" s="39"/>
      <c r="K2004" s="39" t="s">
        <v>2195</v>
      </c>
      <c r="L2004" s="76">
        <v>35</v>
      </c>
      <c r="M2004" s="416" t="s">
        <v>12274</v>
      </c>
      <c r="N2004" s="76" t="s">
        <v>12354</v>
      </c>
    </row>
    <row r="2005" spans="1:14" hidden="1">
      <c r="A2005" s="416" t="s">
        <v>12273</v>
      </c>
      <c r="B2005" s="76"/>
      <c r="C2005" s="496" t="s">
        <v>12355</v>
      </c>
      <c r="D2005" s="39" t="s">
        <v>12355</v>
      </c>
      <c r="E2005" s="496">
        <f>VLOOKUP(F2005,[13]abbr_btch2lot2!A:B,2,FALSE)</f>
        <v>1520</v>
      </c>
      <c r="F2005" s="39" t="s">
        <v>12356</v>
      </c>
      <c r="G2005" s="39" t="s">
        <v>2215</v>
      </c>
      <c r="H2005" s="39" t="s">
        <v>2228</v>
      </c>
      <c r="I2005" s="76">
        <v>3</v>
      </c>
      <c r="J2005" s="39"/>
      <c r="K2005" s="39" t="s">
        <v>2195</v>
      </c>
      <c r="L2005" s="76">
        <v>36</v>
      </c>
      <c r="M2005" s="416" t="s">
        <v>12274</v>
      </c>
      <c r="N2005" s="76" t="s">
        <v>12357</v>
      </c>
    </row>
    <row r="2006" spans="1:14" hidden="1">
      <c r="A2006" s="416" t="s">
        <v>12273</v>
      </c>
      <c r="B2006" s="76"/>
      <c r="C2006" s="496" t="s">
        <v>12358</v>
      </c>
      <c r="D2006" s="39" t="s">
        <v>12358</v>
      </c>
      <c r="E2006" s="496">
        <f>VLOOKUP(F2006,[13]abbr_btch2lot2!A:B,2,FALSE)</f>
        <v>1521</v>
      </c>
      <c r="F2006" s="39" t="s">
        <v>12359</v>
      </c>
      <c r="G2006" s="39" t="s">
        <v>2215</v>
      </c>
      <c r="H2006" s="39" t="s">
        <v>2455</v>
      </c>
      <c r="I2006" s="76">
        <v>8</v>
      </c>
      <c r="J2006" s="39"/>
      <c r="K2006" s="39" t="s">
        <v>2195</v>
      </c>
      <c r="L2006" s="76">
        <v>37</v>
      </c>
      <c r="M2006" s="416" t="s">
        <v>12274</v>
      </c>
      <c r="N2006" s="76" t="s">
        <v>12360</v>
      </c>
    </row>
    <row r="2007" spans="1:14" hidden="1">
      <c r="A2007" s="416" t="s">
        <v>12273</v>
      </c>
      <c r="B2007" s="76"/>
      <c r="C2007" s="496" t="s">
        <v>12361</v>
      </c>
      <c r="D2007" s="39" t="s">
        <v>12361</v>
      </c>
      <c r="E2007" s="496">
        <f>VLOOKUP(F2007,[13]abbr_btch2lot2!A:B,2,FALSE)</f>
        <v>1522</v>
      </c>
      <c r="F2007" s="39" t="s">
        <v>12362</v>
      </c>
      <c r="G2007" s="39" t="s">
        <v>2215</v>
      </c>
      <c r="H2007" s="39" t="s">
        <v>2271</v>
      </c>
      <c r="I2007" s="76">
        <v>11</v>
      </c>
      <c r="J2007" s="39"/>
      <c r="K2007" s="39" t="s">
        <v>2195</v>
      </c>
      <c r="L2007" s="76">
        <v>38</v>
      </c>
      <c r="M2007" s="416" t="s">
        <v>12274</v>
      </c>
      <c r="N2007" s="76" t="s">
        <v>12363</v>
      </c>
    </row>
    <row r="2008" spans="1:14" hidden="1">
      <c r="A2008" s="416" t="s">
        <v>12273</v>
      </c>
      <c r="B2008" s="76"/>
      <c r="C2008" s="496" t="s">
        <v>12364</v>
      </c>
      <c r="D2008" s="39" t="s">
        <v>12364</v>
      </c>
      <c r="E2008" s="496">
        <f>VLOOKUP(F2008,[13]abbr_btch2lot2!A:B,2,FALSE)</f>
        <v>1523</v>
      </c>
      <c r="F2008" s="39" t="s">
        <v>12365</v>
      </c>
      <c r="G2008" s="39" t="s">
        <v>2215</v>
      </c>
      <c r="H2008" s="39" t="s">
        <v>2228</v>
      </c>
      <c r="I2008" s="76">
        <v>3</v>
      </c>
      <c r="J2008" s="39"/>
      <c r="K2008" s="39" t="s">
        <v>2195</v>
      </c>
      <c r="L2008" s="76">
        <v>39</v>
      </c>
      <c r="M2008" s="416" t="s">
        <v>12274</v>
      </c>
      <c r="N2008" s="76" t="s">
        <v>12366</v>
      </c>
    </row>
    <row r="2009" spans="1:14" hidden="1">
      <c r="A2009" s="416" t="s">
        <v>12273</v>
      </c>
      <c r="B2009" s="76"/>
      <c r="C2009" s="496" t="s">
        <v>12367</v>
      </c>
      <c r="D2009" s="39" t="s">
        <v>12367</v>
      </c>
      <c r="E2009" s="496">
        <f>VLOOKUP(F2009,[13]abbr_btch2lot2!A:B,2,FALSE)</f>
        <v>1524</v>
      </c>
      <c r="F2009" s="39" t="s">
        <v>12368</v>
      </c>
      <c r="G2009" s="39" t="s">
        <v>2215</v>
      </c>
      <c r="H2009" s="39" t="s">
        <v>2455</v>
      </c>
      <c r="I2009" s="76">
        <v>8</v>
      </c>
      <c r="J2009" s="39"/>
      <c r="K2009" s="39" t="s">
        <v>2195</v>
      </c>
      <c r="L2009" s="76">
        <v>40</v>
      </c>
      <c r="M2009" s="416" t="s">
        <v>12274</v>
      </c>
      <c r="N2009" s="76" t="s">
        <v>12369</v>
      </c>
    </row>
    <row r="2010" spans="1:14" hidden="1">
      <c r="A2010" s="416" t="s">
        <v>12273</v>
      </c>
      <c r="B2010" s="76"/>
      <c r="C2010" s="496" t="s">
        <v>12370</v>
      </c>
      <c r="D2010" s="39" t="s">
        <v>12370</v>
      </c>
      <c r="E2010" s="496">
        <f>VLOOKUP(F2010,[13]abbr_btch2lot2!A:B,2,FALSE)</f>
        <v>1525</v>
      </c>
      <c r="F2010" s="39" t="s">
        <v>12371</v>
      </c>
      <c r="G2010" s="39" t="s">
        <v>2215</v>
      </c>
      <c r="H2010" s="39" t="s">
        <v>2231</v>
      </c>
      <c r="I2010" s="76" t="s">
        <v>12372</v>
      </c>
      <c r="J2010" s="39"/>
      <c r="K2010" s="39" t="s">
        <v>2195</v>
      </c>
      <c r="L2010" s="76">
        <v>41</v>
      </c>
      <c r="M2010" s="416" t="s">
        <v>12274</v>
      </c>
      <c r="N2010" s="76" t="s">
        <v>12373</v>
      </c>
    </row>
    <row r="2011" spans="1:14" hidden="1">
      <c r="A2011" s="416" t="s">
        <v>12273</v>
      </c>
      <c r="B2011" s="76"/>
      <c r="C2011" s="496"/>
      <c r="D2011" s="39"/>
      <c r="E2011" s="496">
        <f>VLOOKUP(F2011,[13]abbr_btch2lot2!A:B,2,FALSE)</f>
        <v>1526</v>
      </c>
      <c r="F2011" s="39" t="s">
        <v>12374</v>
      </c>
      <c r="G2011" s="39" t="s">
        <v>2215</v>
      </c>
      <c r="H2011" s="39" t="s">
        <v>2231</v>
      </c>
      <c r="I2011" s="76" t="s">
        <v>12372</v>
      </c>
      <c r="J2011" s="39"/>
      <c r="K2011" s="39" t="s">
        <v>2195</v>
      </c>
      <c r="L2011" s="76">
        <v>42</v>
      </c>
      <c r="M2011" s="416" t="s">
        <v>12274</v>
      </c>
      <c r="N2011" s="76" t="s">
        <v>12375</v>
      </c>
    </row>
    <row r="2012" spans="1:14" hidden="1">
      <c r="A2012" s="416" t="s">
        <v>12273</v>
      </c>
      <c r="B2012" s="76"/>
      <c r="C2012" s="496"/>
      <c r="D2012" s="39"/>
      <c r="E2012" s="496">
        <f>VLOOKUP(F2012,[13]abbr_btch2lot2!A:B,2,FALSE)</f>
        <v>1527</v>
      </c>
      <c r="F2012" s="39" t="s">
        <v>12376</v>
      </c>
      <c r="G2012" s="39" t="s">
        <v>2215</v>
      </c>
      <c r="H2012" s="39" t="s">
        <v>2202</v>
      </c>
      <c r="I2012" s="76">
        <v>3</v>
      </c>
      <c r="J2012" s="39"/>
      <c r="K2012" s="39" t="s">
        <v>2195</v>
      </c>
      <c r="L2012" s="76">
        <v>43</v>
      </c>
      <c r="M2012" s="416" t="s">
        <v>12274</v>
      </c>
      <c r="N2012" s="76" t="s">
        <v>12377</v>
      </c>
    </row>
    <row r="2013" spans="1:14" hidden="1">
      <c r="A2013" s="416" t="s">
        <v>12273</v>
      </c>
      <c r="B2013" s="76"/>
      <c r="C2013" s="496" t="s">
        <v>12378</v>
      </c>
      <c r="D2013" s="39" t="s">
        <v>12378</v>
      </c>
      <c r="E2013" s="496">
        <f>VLOOKUP(F2013,[13]abbr_btch2lot2!A:B,2,FALSE)</f>
        <v>1528</v>
      </c>
      <c r="F2013" s="39" t="s">
        <v>12379</v>
      </c>
      <c r="G2013" s="39" t="s">
        <v>2215</v>
      </c>
      <c r="H2013" s="39" t="s">
        <v>2202</v>
      </c>
      <c r="I2013" s="76">
        <v>3</v>
      </c>
      <c r="J2013" s="39"/>
      <c r="K2013" s="39" t="s">
        <v>2195</v>
      </c>
      <c r="L2013" s="76">
        <v>44</v>
      </c>
      <c r="M2013" s="416" t="s">
        <v>12274</v>
      </c>
      <c r="N2013" s="76" t="s">
        <v>12380</v>
      </c>
    </row>
    <row r="2014" spans="1:14" hidden="1">
      <c r="A2014" s="416" t="s">
        <v>12273</v>
      </c>
      <c r="B2014" s="76"/>
      <c r="C2014" s="496"/>
      <c r="D2014" s="39"/>
      <c r="E2014" s="496">
        <f>VLOOKUP(F2014,[13]abbr_btch2lot2!A:B,2,FALSE)</f>
        <v>1529</v>
      </c>
      <c r="F2014" s="39" t="s">
        <v>12381</v>
      </c>
      <c r="G2014" s="39" t="s">
        <v>2215</v>
      </c>
      <c r="H2014" s="39" t="s">
        <v>2202</v>
      </c>
      <c r="I2014" s="76">
        <v>3</v>
      </c>
      <c r="J2014" s="39"/>
      <c r="K2014" s="39" t="s">
        <v>2195</v>
      </c>
      <c r="L2014" s="76">
        <v>45</v>
      </c>
      <c r="M2014" s="416" t="s">
        <v>12274</v>
      </c>
      <c r="N2014" s="76" t="s">
        <v>12382</v>
      </c>
    </row>
    <row r="2015" spans="1:14" hidden="1">
      <c r="A2015" s="416" t="s">
        <v>12273</v>
      </c>
      <c r="B2015" s="76"/>
      <c r="C2015" s="496" t="s">
        <v>12383</v>
      </c>
      <c r="D2015" s="39" t="s">
        <v>12383</v>
      </c>
      <c r="E2015" s="496">
        <f>VLOOKUP(F2015,[13]abbr_btch2lot2!A:B,2,FALSE)</f>
        <v>1530</v>
      </c>
      <c r="F2015" s="39" t="s">
        <v>12384</v>
      </c>
      <c r="G2015" s="39" t="s">
        <v>2215</v>
      </c>
      <c r="H2015" s="39" t="s">
        <v>2202</v>
      </c>
      <c r="I2015" s="76">
        <v>3</v>
      </c>
      <c r="J2015" s="39"/>
      <c r="K2015" s="39" t="s">
        <v>2195</v>
      </c>
      <c r="L2015" s="76">
        <v>46</v>
      </c>
      <c r="M2015" s="416" t="s">
        <v>12274</v>
      </c>
      <c r="N2015" s="76" t="s">
        <v>12385</v>
      </c>
    </row>
    <row r="2016" spans="1:14" hidden="1">
      <c r="A2016" s="416" t="s">
        <v>12273</v>
      </c>
      <c r="B2016" s="76"/>
      <c r="C2016" s="496" t="s">
        <v>12386</v>
      </c>
      <c r="D2016" s="39" t="s">
        <v>12386</v>
      </c>
      <c r="E2016" s="496">
        <f>VLOOKUP(F2016,[13]abbr_btch2lot2!A:B,2,FALSE)</f>
        <v>1531</v>
      </c>
      <c r="F2016" s="39" t="s">
        <v>12387</v>
      </c>
      <c r="G2016" s="39" t="s">
        <v>2215</v>
      </c>
      <c r="H2016" s="39" t="s">
        <v>2231</v>
      </c>
      <c r="I2016" s="76" t="s">
        <v>2439</v>
      </c>
      <c r="J2016" s="39"/>
      <c r="K2016" s="39" t="s">
        <v>2195</v>
      </c>
      <c r="L2016" s="76">
        <v>47</v>
      </c>
      <c r="M2016" s="416" t="s">
        <v>12274</v>
      </c>
      <c r="N2016" s="76" t="s">
        <v>12388</v>
      </c>
    </row>
    <row r="2017" spans="1:14" hidden="1">
      <c r="A2017" s="416" t="s">
        <v>12273</v>
      </c>
      <c r="B2017" s="76"/>
      <c r="C2017" s="496" t="s">
        <v>7549</v>
      </c>
      <c r="D2017" s="39" t="s">
        <v>7549</v>
      </c>
      <c r="E2017" s="496">
        <f>VLOOKUP(F2017,[13]abbr_btch2lot2!A:B,2,FALSE)</f>
        <v>1532</v>
      </c>
      <c r="F2017" s="39" t="s">
        <v>7550</v>
      </c>
      <c r="G2017" s="39" t="s">
        <v>2215</v>
      </c>
      <c r="H2017" s="39" t="s">
        <v>2202</v>
      </c>
      <c r="I2017" s="76">
        <v>1</v>
      </c>
      <c r="J2017" s="39"/>
      <c r="K2017" s="39" t="s">
        <v>2195</v>
      </c>
      <c r="L2017" s="76">
        <v>48</v>
      </c>
      <c r="M2017" s="416" t="s">
        <v>12274</v>
      </c>
      <c r="N2017" s="76" t="s">
        <v>12389</v>
      </c>
    </row>
    <row r="2018" spans="1:14" hidden="1">
      <c r="A2018" s="416" t="s">
        <v>12273</v>
      </c>
      <c r="B2018" s="76"/>
      <c r="C2018" s="496"/>
      <c r="D2018" s="39"/>
      <c r="E2018" s="496">
        <f>VLOOKUP(F2018,[13]abbr_btch2lot2!A:B,2,FALSE)</f>
        <v>1533</v>
      </c>
      <c r="F2018" s="39" t="s">
        <v>12390</v>
      </c>
      <c r="G2018" s="39" t="s">
        <v>2215</v>
      </c>
      <c r="H2018" s="39" t="s">
        <v>2202</v>
      </c>
      <c r="I2018" s="76">
        <v>15</v>
      </c>
      <c r="J2018" s="39"/>
      <c r="K2018" s="39" t="s">
        <v>2195</v>
      </c>
      <c r="L2018" s="76">
        <v>49</v>
      </c>
      <c r="M2018" s="416" t="s">
        <v>12274</v>
      </c>
      <c r="N2018" s="76" t="s">
        <v>12391</v>
      </c>
    </row>
    <row r="2019" spans="1:14" hidden="1">
      <c r="A2019" s="416" t="s">
        <v>12273</v>
      </c>
      <c r="B2019" s="76"/>
      <c r="C2019" s="496" t="s">
        <v>2014</v>
      </c>
      <c r="D2019" s="39"/>
      <c r="E2019" s="496" t="e">
        <f>VLOOKUP(F2019,[13]abbr_btch2lot2!A:B,2,FALSE)</f>
        <v>#N/A</v>
      </c>
      <c r="F2019" s="39"/>
      <c r="G2019" s="39" t="s">
        <v>2215</v>
      </c>
      <c r="H2019" s="39" t="s">
        <v>2202</v>
      </c>
      <c r="I2019" s="76">
        <v>112</v>
      </c>
      <c r="J2019" s="39"/>
      <c r="K2019" s="39" t="s">
        <v>2195</v>
      </c>
      <c r="L2019" s="76">
        <v>50</v>
      </c>
      <c r="M2019" s="416" t="s">
        <v>12274</v>
      </c>
      <c r="N2019" s="76" t="s">
        <v>12392</v>
      </c>
    </row>
    <row r="2020" spans="1:14" hidden="1">
      <c r="A2020" s="416" t="s">
        <v>12273</v>
      </c>
      <c r="B2020" s="39" t="s">
        <v>149</v>
      </c>
      <c r="C2020" s="496" t="s">
        <v>149</v>
      </c>
      <c r="D2020" s="39"/>
      <c r="E2020" s="496" t="e">
        <f>VLOOKUP(F2020,[13]abbr_btch2lot2!A:B,2,FALSE)</f>
        <v>#N/A</v>
      </c>
      <c r="F2020" s="39"/>
      <c r="G2020" s="39" t="s">
        <v>2193</v>
      </c>
      <c r="H2020" s="39" t="s">
        <v>2308</v>
      </c>
      <c r="I2020" s="76">
        <v>26</v>
      </c>
      <c r="J2020" s="39"/>
      <c r="K2020" s="39" t="s">
        <v>2195</v>
      </c>
      <c r="L2020" s="76">
        <v>51</v>
      </c>
      <c r="M2020" s="416" t="s">
        <v>12274</v>
      </c>
      <c r="N2020" s="39" t="s">
        <v>149</v>
      </c>
    </row>
    <row r="2021" spans="1:14" hidden="1">
      <c r="A2021" s="416" t="s">
        <v>12273</v>
      </c>
      <c r="B2021" s="39" t="s">
        <v>151</v>
      </c>
      <c r="C2021" s="496" t="s">
        <v>151</v>
      </c>
      <c r="D2021" s="39"/>
      <c r="E2021" s="496" t="e">
        <f>VLOOKUP(F2021,[13]abbr_btch2lot2!A:B,2,FALSE)</f>
        <v>#N/A</v>
      </c>
      <c r="F2021" s="39"/>
      <c r="G2021" s="39" t="s">
        <v>2193</v>
      </c>
      <c r="H2021" s="39" t="s">
        <v>2202</v>
      </c>
      <c r="I2021" s="76">
        <v>10</v>
      </c>
      <c r="J2021" s="39"/>
      <c r="K2021" s="39" t="s">
        <v>2195</v>
      </c>
      <c r="L2021" s="76">
        <v>52</v>
      </c>
      <c r="M2021" s="416" t="s">
        <v>12274</v>
      </c>
      <c r="N2021" s="39" t="s">
        <v>151</v>
      </c>
    </row>
    <row r="2022" spans="1:14" hidden="1">
      <c r="A2022" s="416" t="s">
        <v>12273</v>
      </c>
      <c r="B2022" s="39" t="s">
        <v>153</v>
      </c>
      <c r="C2022" s="496" t="s">
        <v>153</v>
      </c>
      <c r="D2022" s="39"/>
      <c r="E2022" s="496" t="e">
        <f>VLOOKUP(F2022,[13]abbr_btch2lot2!A:B,2,FALSE)</f>
        <v>#N/A</v>
      </c>
      <c r="F2022" s="39"/>
      <c r="G2022" s="39" t="s">
        <v>2193</v>
      </c>
      <c r="H2022" s="39" t="s">
        <v>2202</v>
      </c>
      <c r="I2022" s="76">
        <v>4</v>
      </c>
      <c r="J2022" s="39"/>
      <c r="K2022" s="39" t="s">
        <v>2195</v>
      </c>
      <c r="L2022" s="76">
        <v>53</v>
      </c>
      <c r="M2022" s="416" t="s">
        <v>12274</v>
      </c>
      <c r="N2022" s="39" t="s">
        <v>153</v>
      </c>
    </row>
    <row r="2023" spans="1:14" hidden="1">
      <c r="A2023" s="416" t="s">
        <v>12273</v>
      </c>
      <c r="B2023" s="39" t="s">
        <v>155</v>
      </c>
      <c r="C2023" s="496" t="s">
        <v>155</v>
      </c>
      <c r="D2023" s="39"/>
      <c r="E2023" s="496" t="e">
        <f>VLOOKUP(F2023,[13]abbr_btch2lot2!A:B,2,FALSE)</f>
        <v>#N/A</v>
      </c>
      <c r="F2023" s="39"/>
      <c r="G2023" s="39" t="s">
        <v>2193</v>
      </c>
      <c r="H2023" s="39" t="s">
        <v>2202</v>
      </c>
      <c r="I2023" s="76">
        <v>2</v>
      </c>
      <c r="J2023" s="39"/>
      <c r="K2023" s="39" t="s">
        <v>2195</v>
      </c>
      <c r="L2023" s="76">
        <v>54</v>
      </c>
      <c r="M2023" s="416" t="s">
        <v>12274</v>
      </c>
      <c r="N2023" s="39" t="s">
        <v>155</v>
      </c>
    </row>
    <row r="2024" spans="1:14" hidden="1">
      <c r="A2024" s="416" t="s">
        <v>12273</v>
      </c>
      <c r="B2024" s="39" t="s">
        <v>157</v>
      </c>
      <c r="C2024" s="496" t="s">
        <v>157</v>
      </c>
      <c r="D2024" s="39"/>
      <c r="E2024" s="496" t="e">
        <f>VLOOKUP(F2024,[13]abbr_btch2lot2!A:B,2,FALSE)</f>
        <v>#N/A</v>
      </c>
      <c r="F2024" s="39"/>
      <c r="G2024" s="39" t="s">
        <v>2193</v>
      </c>
      <c r="H2024" s="39" t="s">
        <v>2202</v>
      </c>
      <c r="I2024" s="76">
        <v>2</v>
      </c>
      <c r="J2024" s="39"/>
      <c r="K2024" s="39" t="s">
        <v>2195</v>
      </c>
      <c r="L2024" s="76">
        <v>55</v>
      </c>
      <c r="M2024" s="416" t="s">
        <v>12274</v>
      </c>
      <c r="N2024" s="39" t="s">
        <v>157</v>
      </c>
    </row>
    <row r="2025" spans="1:14" hidden="1">
      <c r="A2025" s="416" t="s">
        <v>12393</v>
      </c>
      <c r="B2025" s="76" t="s">
        <v>34</v>
      </c>
      <c r="C2025" s="496" t="s">
        <v>34</v>
      </c>
      <c r="D2025" s="39" t="s">
        <v>34</v>
      </c>
      <c r="E2025" s="496">
        <f>VLOOKUP(F2025,[13]abbr_btch2lot2!A:B,2,FALSE)</f>
        <v>1039</v>
      </c>
      <c r="F2025" s="39" t="s">
        <v>430</v>
      </c>
      <c r="G2025" s="76" t="s">
        <v>2193</v>
      </c>
      <c r="H2025" s="76" t="s">
        <v>2194</v>
      </c>
      <c r="I2025" s="76">
        <v>8</v>
      </c>
      <c r="J2025" s="39"/>
      <c r="K2025" s="39" t="s">
        <v>2195</v>
      </c>
      <c r="L2025" s="76">
        <v>1</v>
      </c>
      <c r="M2025" s="416" t="s">
        <v>12394</v>
      </c>
      <c r="N2025" s="76" t="s">
        <v>34</v>
      </c>
    </row>
    <row r="2026" spans="1:14" hidden="1">
      <c r="A2026" s="416" t="s">
        <v>12393</v>
      </c>
      <c r="B2026" s="76"/>
      <c r="C2026" s="496" t="s">
        <v>11045</v>
      </c>
      <c r="D2026" s="39" t="s">
        <v>11045</v>
      </c>
      <c r="E2026" s="496">
        <f>VLOOKUP(F2026,[13]abbr_btch2lot2!A:B,2,FALSE)</f>
        <v>1040</v>
      </c>
      <c r="F2026" s="60" t="s">
        <v>11046</v>
      </c>
      <c r="G2026" s="39"/>
      <c r="H2026" s="76" t="s">
        <v>2202</v>
      </c>
      <c r="I2026" s="76">
        <v>1</v>
      </c>
      <c r="J2026" s="39"/>
      <c r="K2026" s="39" t="s">
        <v>2195</v>
      </c>
      <c r="L2026" s="76">
        <v>2</v>
      </c>
      <c r="M2026" s="416" t="s">
        <v>12394</v>
      </c>
      <c r="N2026" s="76" t="s">
        <v>12395</v>
      </c>
    </row>
    <row r="2027" spans="1:14" hidden="1">
      <c r="A2027" s="416" t="s">
        <v>12393</v>
      </c>
      <c r="B2027" s="76"/>
      <c r="C2027" s="496" t="s">
        <v>12396</v>
      </c>
      <c r="D2027" s="39" t="s">
        <v>12396</v>
      </c>
      <c r="E2027" s="496">
        <f>VLOOKUP(F2027,[13]abbr_btch2lot2!A:B,2,FALSE)</f>
        <v>1534</v>
      </c>
      <c r="F2027" s="39" t="s">
        <v>12397</v>
      </c>
      <c r="G2027" s="39"/>
      <c r="H2027" s="76" t="s">
        <v>2194</v>
      </c>
      <c r="I2027" s="76" t="s">
        <v>7619</v>
      </c>
      <c r="J2027" s="39"/>
      <c r="K2027" s="39" t="s">
        <v>2195</v>
      </c>
      <c r="L2027" s="76">
        <v>3</v>
      </c>
      <c r="M2027" s="416" t="s">
        <v>12394</v>
      </c>
      <c r="N2027" s="76" t="s">
        <v>12398</v>
      </c>
    </row>
    <row r="2028" spans="1:14" hidden="1">
      <c r="A2028" s="416" t="s">
        <v>12393</v>
      </c>
      <c r="B2028" s="76"/>
      <c r="C2028" s="496" t="s">
        <v>12399</v>
      </c>
      <c r="D2028" s="39" t="s">
        <v>12399</v>
      </c>
      <c r="E2028" s="496">
        <f>VLOOKUP(F2028,[13]abbr_btch2lot2!A:B,2,FALSE)</f>
        <v>1535</v>
      </c>
      <c r="F2028" s="39" t="s">
        <v>12400</v>
      </c>
      <c r="G2028" s="39"/>
      <c r="H2028" s="76" t="s">
        <v>2194</v>
      </c>
      <c r="I2028" s="76" t="s">
        <v>7619</v>
      </c>
      <c r="J2028" s="39"/>
      <c r="K2028" s="39" t="s">
        <v>2195</v>
      </c>
      <c r="L2028" s="76">
        <v>4</v>
      </c>
      <c r="M2028" s="416" t="s">
        <v>12394</v>
      </c>
      <c r="N2028" s="76" t="s">
        <v>12401</v>
      </c>
    </row>
    <row r="2029" spans="1:14" hidden="1">
      <c r="A2029" s="416" t="s">
        <v>12393</v>
      </c>
      <c r="B2029" s="76"/>
      <c r="C2029" s="496" t="s">
        <v>12402</v>
      </c>
      <c r="D2029" s="39" t="s">
        <v>12402</v>
      </c>
      <c r="E2029" s="496">
        <f>VLOOKUP(F2029,[13]abbr_btch2lot2!A:B,2,FALSE)</f>
        <v>1536</v>
      </c>
      <c r="F2029" s="39" t="s">
        <v>12403</v>
      </c>
      <c r="G2029" s="39"/>
      <c r="H2029" s="76" t="s">
        <v>2194</v>
      </c>
      <c r="I2029" s="76" t="s">
        <v>7619</v>
      </c>
      <c r="J2029" s="39"/>
      <c r="K2029" s="39" t="s">
        <v>2195</v>
      </c>
      <c r="L2029" s="76">
        <v>5</v>
      </c>
      <c r="M2029" s="416" t="s">
        <v>12394</v>
      </c>
      <c r="N2029" s="76" t="s">
        <v>12404</v>
      </c>
    </row>
    <row r="2030" spans="1:14" hidden="1">
      <c r="A2030" s="416" t="s">
        <v>12393</v>
      </c>
      <c r="B2030" s="76"/>
      <c r="C2030" s="496" t="s">
        <v>3477</v>
      </c>
      <c r="D2030" s="39" t="s">
        <v>3477</v>
      </c>
      <c r="E2030" s="496">
        <f>VLOOKUP(F2030,[13]abbr_btch2lot2!A:B,2,FALSE)</f>
        <v>182</v>
      </c>
      <c r="F2030" s="39" t="s">
        <v>3478</v>
      </c>
      <c r="G2030" s="39"/>
      <c r="H2030" s="76" t="s">
        <v>2455</v>
      </c>
      <c r="I2030" s="76">
        <v>9</v>
      </c>
      <c r="J2030" s="39"/>
      <c r="K2030" s="39" t="s">
        <v>2195</v>
      </c>
      <c r="L2030" s="76">
        <v>6</v>
      </c>
      <c r="M2030" s="416" t="s">
        <v>12394</v>
      </c>
      <c r="N2030" s="76" t="s">
        <v>12405</v>
      </c>
    </row>
    <row r="2031" spans="1:14" hidden="1">
      <c r="A2031" s="416" t="s">
        <v>12393</v>
      </c>
      <c r="B2031" s="76"/>
      <c r="C2031" s="496" t="s">
        <v>11493</v>
      </c>
      <c r="D2031" s="39" t="s">
        <v>11493</v>
      </c>
      <c r="E2031" s="496">
        <f>VLOOKUP(F2031,[13]abbr_btch2lot2!A:B,2,FALSE)</f>
        <v>1199</v>
      </c>
      <c r="F2031" s="39" t="s">
        <v>11494</v>
      </c>
      <c r="G2031" s="39"/>
      <c r="H2031" s="76" t="s">
        <v>2202</v>
      </c>
      <c r="I2031" s="76">
        <v>50</v>
      </c>
      <c r="J2031" s="39"/>
      <c r="K2031" s="39" t="s">
        <v>2195</v>
      </c>
      <c r="L2031" s="76">
        <v>7</v>
      </c>
      <c r="M2031" s="416" t="s">
        <v>12394</v>
      </c>
      <c r="N2031" s="76" t="s">
        <v>12406</v>
      </c>
    </row>
    <row r="2032" spans="1:14" hidden="1">
      <c r="A2032" s="416" t="s">
        <v>12393</v>
      </c>
      <c r="B2032" s="76"/>
      <c r="C2032" s="496" t="s">
        <v>12407</v>
      </c>
      <c r="D2032" s="39" t="s">
        <v>12407</v>
      </c>
      <c r="E2032" s="496">
        <f>VLOOKUP(F2032,[13]abbr_btch2lot2!A:B,2,FALSE)</f>
        <v>1537</v>
      </c>
      <c r="F2032" s="39" t="s">
        <v>12408</v>
      </c>
      <c r="G2032" s="39"/>
      <c r="H2032" s="76" t="s">
        <v>2228</v>
      </c>
      <c r="I2032" s="76">
        <v>1</v>
      </c>
      <c r="J2032" s="39"/>
      <c r="K2032" s="39" t="s">
        <v>2195</v>
      </c>
      <c r="L2032" s="76">
        <v>8</v>
      </c>
      <c r="M2032" s="416" t="s">
        <v>12394</v>
      </c>
      <c r="N2032" s="76" t="s">
        <v>12409</v>
      </c>
    </row>
    <row r="2033" spans="1:14" hidden="1">
      <c r="A2033" s="416" t="s">
        <v>12393</v>
      </c>
      <c r="B2033" s="76"/>
      <c r="C2033" s="496" t="s">
        <v>12410</v>
      </c>
      <c r="D2033" s="39" t="s">
        <v>12410</v>
      </c>
      <c r="E2033" s="496">
        <f>VLOOKUP(F2033,[13]abbr_btch2lot2!A:B,2,FALSE)</f>
        <v>1538</v>
      </c>
      <c r="F2033" s="39" t="s">
        <v>12411</v>
      </c>
      <c r="G2033" s="39"/>
      <c r="H2033" s="76" t="s">
        <v>2228</v>
      </c>
      <c r="I2033" s="76">
        <v>3</v>
      </c>
      <c r="J2033" s="39"/>
      <c r="K2033" s="39" t="s">
        <v>2195</v>
      </c>
      <c r="L2033" s="76">
        <v>9</v>
      </c>
      <c r="M2033" s="416" t="s">
        <v>12394</v>
      </c>
      <c r="N2033" s="76" t="s">
        <v>12412</v>
      </c>
    </row>
    <row r="2034" spans="1:14" hidden="1">
      <c r="A2034" s="416" t="s">
        <v>12393</v>
      </c>
      <c r="B2034" s="76"/>
      <c r="C2034" s="496" t="s">
        <v>3548</v>
      </c>
      <c r="D2034" s="39" t="s">
        <v>3548</v>
      </c>
      <c r="E2034" s="496">
        <f>VLOOKUP(F2034,[13]abbr_btch2lot2!A:B,2,FALSE)</f>
        <v>1064</v>
      </c>
      <c r="F2034" s="39" t="s">
        <v>3549</v>
      </c>
      <c r="G2034" s="39"/>
      <c r="H2034" s="76" t="s">
        <v>2228</v>
      </c>
      <c r="I2034" s="76">
        <v>5</v>
      </c>
      <c r="J2034" s="39"/>
      <c r="K2034" s="39" t="s">
        <v>2195</v>
      </c>
      <c r="L2034" s="76">
        <v>10</v>
      </c>
      <c r="M2034" s="416" t="s">
        <v>12394</v>
      </c>
      <c r="N2034" s="76" t="s">
        <v>12413</v>
      </c>
    </row>
    <row r="2035" spans="1:14" hidden="1">
      <c r="A2035" s="416" t="s">
        <v>12393</v>
      </c>
      <c r="B2035" s="76"/>
      <c r="C2035" s="496" t="s">
        <v>12414</v>
      </c>
      <c r="D2035" s="39" t="s">
        <v>12414</v>
      </c>
      <c r="E2035" s="496">
        <f>VLOOKUP(F2035,[13]abbr_btch2lot2!A:B,2,FALSE)</f>
        <v>1539</v>
      </c>
      <c r="F2035" s="39" t="s">
        <v>12415</v>
      </c>
      <c r="G2035" s="39"/>
      <c r="H2035" s="76" t="s">
        <v>2228</v>
      </c>
      <c r="I2035" s="76">
        <v>5</v>
      </c>
      <c r="J2035" s="39"/>
      <c r="K2035" s="39" t="s">
        <v>2195</v>
      </c>
      <c r="L2035" s="76">
        <v>11</v>
      </c>
      <c r="M2035" s="416" t="s">
        <v>12394</v>
      </c>
      <c r="N2035" s="76" t="s">
        <v>12416</v>
      </c>
    </row>
    <row r="2036" spans="1:14" hidden="1">
      <c r="A2036" s="416" t="s">
        <v>12393</v>
      </c>
      <c r="B2036" s="76"/>
      <c r="C2036" s="496" t="s">
        <v>469</v>
      </c>
      <c r="D2036" s="39" t="s">
        <v>469</v>
      </c>
      <c r="E2036" s="496">
        <f>VLOOKUP(F2036,[13]abbr_btch2lot2!A:B,2,FALSE)</f>
        <v>1016</v>
      </c>
      <c r="F2036" s="39" t="s">
        <v>255</v>
      </c>
      <c r="G2036" s="39"/>
      <c r="H2036" s="76" t="s">
        <v>2228</v>
      </c>
      <c r="I2036" s="76">
        <v>2</v>
      </c>
      <c r="J2036" s="39"/>
      <c r="K2036" s="39" t="s">
        <v>2195</v>
      </c>
      <c r="L2036" s="76">
        <v>12</v>
      </c>
      <c r="M2036" s="416" t="s">
        <v>12394</v>
      </c>
      <c r="N2036" s="76" t="s">
        <v>12417</v>
      </c>
    </row>
    <row r="2037" spans="1:14" hidden="1">
      <c r="A2037" s="416" t="s">
        <v>12393</v>
      </c>
      <c r="B2037" s="76"/>
      <c r="C2037" s="496" t="s">
        <v>12418</v>
      </c>
      <c r="D2037" s="39" t="s">
        <v>12418</v>
      </c>
      <c r="E2037" s="496">
        <f>VLOOKUP(F2037,[13]abbr_btch2lot2!A:B,2,FALSE)</f>
        <v>1540</v>
      </c>
      <c r="F2037" s="39" t="s">
        <v>12419</v>
      </c>
      <c r="G2037" s="39"/>
      <c r="H2037" s="76" t="s">
        <v>2271</v>
      </c>
      <c r="I2037" s="76">
        <v>10</v>
      </c>
      <c r="J2037" s="39"/>
      <c r="K2037" s="39" t="s">
        <v>2195</v>
      </c>
      <c r="L2037" s="76">
        <v>13</v>
      </c>
      <c r="M2037" s="416" t="s">
        <v>12394</v>
      </c>
      <c r="N2037" s="76" t="s">
        <v>12420</v>
      </c>
    </row>
    <row r="2038" spans="1:14" hidden="1">
      <c r="A2038" s="416" t="s">
        <v>12393</v>
      </c>
      <c r="B2038" s="76"/>
      <c r="C2038" s="496" t="s">
        <v>3355</v>
      </c>
      <c r="D2038" s="39" t="s">
        <v>3355</v>
      </c>
      <c r="E2038" s="496">
        <f>VLOOKUP(F2038,[13]abbr_btch2lot2!A:B,2,FALSE)</f>
        <v>1541</v>
      </c>
      <c r="F2038" s="39" t="s">
        <v>3356</v>
      </c>
      <c r="G2038" s="39"/>
      <c r="H2038" s="76" t="s">
        <v>2271</v>
      </c>
      <c r="I2038" s="76">
        <v>10</v>
      </c>
      <c r="J2038" s="39"/>
      <c r="K2038" s="39" t="s">
        <v>2195</v>
      </c>
      <c r="L2038" s="76">
        <v>14</v>
      </c>
      <c r="M2038" s="416" t="s">
        <v>12394</v>
      </c>
      <c r="N2038" s="76" t="s">
        <v>12421</v>
      </c>
    </row>
    <row r="2039" spans="1:14" hidden="1">
      <c r="A2039" s="416" t="s">
        <v>12393</v>
      </c>
      <c r="B2039" s="76"/>
      <c r="C2039" s="496"/>
      <c r="D2039" s="39"/>
      <c r="E2039" s="496">
        <f>VLOOKUP(F2039,[13]abbr_btch2lot2!A:B,2,FALSE)</f>
        <v>1542</v>
      </c>
      <c r="F2039" s="39" t="s">
        <v>12422</v>
      </c>
      <c r="G2039" s="39"/>
      <c r="H2039" s="76" t="s">
        <v>2202</v>
      </c>
      <c r="I2039" s="76">
        <v>1</v>
      </c>
      <c r="J2039" s="39"/>
      <c r="K2039" s="39" t="s">
        <v>2195</v>
      </c>
      <c r="L2039" s="76">
        <v>15</v>
      </c>
      <c r="M2039" s="416" t="s">
        <v>12394</v>
      </c>
      <c r="N2039" s="76" t="s">
        <v>12423</v>
      </c>
    </row>
    <row r="2040" spans="1:14" hidden="1">
      <c r="A2040" s="416" t="s">
        <v>12393</v>
      </c>
      <c r="B2040" s="76"/>
      <c r="C2040" s="496" t="s">
        <v>12424</v>
      </c>
      <c r="D2040" s="39" t="s">
        <v>12424</v>
      </c>
      <c r="E2040" s="496">
        <f>VLOOKUP(F2040,[13]abbr_btch2lot2!A:B,2,FALSE)</f>
        <v>1543</v>
      </c>
      <c r="F2040" s="39" t="s">
        <v>12425</v>
      </c>
      <c r="G2040" s="39"/>
      <c r="H2040" s="76" t="s">
        <v>2202</v>
      </c>
      <c r="I2040" s="76">
        <v>2</v>
      </c>
      <c r="J2040" s="39"/>
      <c r="K2040" s="39" t="s">
        <v>2195</v>
      </c>
      <c r="L2040" s="76">
        <v>16</v>
      </c>
      <c r="M2040" s="416" t="s">
        <v>12394</v>
      </c>
      <c r="N2040" s="76" t="s">
        <v>12426</v>
      </c>
    </row>
    <row r="2041" spans="1:14" hidden="1">
      <c r="A2041" s="416" t="s">
        <v>12393</v>
      </c>
      <c r="B2041" s="76"/>
      <c r="C2041" s="496" t="s">
        <v>12427</v>
      </c>
      <c r="D2041" s="39" t="s">
        <v>12427</v>
      </c>
      <c r="E2041" s="496">
        <f>VLOOKUP(F2041,[13]abbr_btch2lot2!A:B,2,FALSE)</f>
        <v>1544</v>
      </c>
      <c r="F2041" s="39" t="s">
        <v>12428</v>
      </c>
      <c r="G2041" s="39"/>
      <c r="H2041" s="76" t="s">
        <v>2202</v>
      </c>
      <c r="I2041" s="76">
        <v>2</v>
      </c>
      <c r="J2041" s="39"/>
      <c r="K2041" s="39" t="s">
        <v>2195</v>
      </c>
      <c r="L2041" s="76">
        <v>17</v>
      </c>
      <c r="M2041" s="416" t="s">
        <v>12394</v>
      </c>
      <c r="N2041" s="76" t="s">
        <v>12429</v>
      </c>
    </row>
    <row r="2042" spans="1:14" hidden="1">
      <c r="A2042" s="416" t="s">
        <v>12393</v>
      </c>
      <c r="B2042" s="76"/>
      <c r="C2042" s="496" t="s">
        <v>12430</v>
      </c>
      <c r="D2042" s="39" t="s">
        <v>12430</v>
      </c>
      <c r="E2042" s="496">
        <f>VLOOKUP(F2042,[13]abbr_btch2lot2!A:B,2,FALSE)</f>
        <v>1545</v>
      </c>
      <c r="F2042" s="39" t="s">
        <v>12431</v>
      </c>
      <c r="G2042" s="39"/>
      <c r="H2042" s="76" t="s">
        <v>2228</v>
      </c>
      <c r="I2042" s="76">
        <v>3</v>
      </c>
      <c r="J2042" s="39"/>
      <c r="K2042" s="39" t="s">
        <v>2195</v>
      </c>
      <c r="L2042" s="76">
        <v>18</v>
      </c>
      <c r="M2042" s="416" t="s">
        <v>12394</v>
      </c>
      <c r="N2042" s="76" t="s">
        <v>12432</v>
      </c>
    </row>
    <row r="2043" spans="1:14" hidden="1">
      <c r="A2043" s="416" t="s">
        <v>12393</v>
      </c>
      <c r="B2043" s="76"/>
      <c r="C2043" s="496" t="s">
        <v>12433</v>
      </c>
      <c r="D2043" s="39" t="s">
        <v>12433</v>
      </c>
      <c r="E2043" s="496">
        <f>VLOOKUP(F2043,[13]abbr_btch2lot2!A:B,2,FALSE)</f>
        <v>1546</v>
      </c>
      <c r="F2043" s="39" t="s">
        <v>12434</v>
      </c>
      <c r="G2043" s="39"/>
      <c r="H2043" s="76" t="s">
        <v>2202</v>
      </c>
      <c r="I2043" s="76">
        <v>2</v>
      </c>
      <c r="J2043" s="39"/>
      <c r="K2043" s="39" t="s">
        <v>2195</v>
      </c>
      <c r="L2043" s="76">
        <v>19</v>
      </c>
      <c r="M2043" s="416" t="s">
        <v>12394</v>
      </c>
      <c r="N2043" s="76" t="s">
        <v>12435</v>
      </c>
    </row>
    <row r="2044" spans="1:14" hidden="1">
      <c r="A2044" s="416" t="s">
        <v>12393</v>
      </c>
      <c r="B2044" s="76"/>
      <c r="C2044" s="496"/>
      <c r="D2044" s="39"/>
      <c r="E2044" s="496">
        <f>VLOOKUP(F2044,[13]abbr_btch2lot2!A:B,2,FALSE)</f>
        <v>1547</v>
      </c>
      <c r="F2044" s="39" t="s">
        <v>12436</v>
      </c>
      <c r="G2044" s="39"/>
      <c r="H2044" s="76" t="s">
        <v>2228</v>
      </c>
      <c r="I2044" s="76">
        <v>3</v>
      </c>
      <c r="J2044" s="39"/>
      <c r="K2044" s="39" t="s">
        <v>2195</v>
      </c>
      <c r="L2044" s="76">
        <v>20</v>
      </c>
      <c r="M2044" s="416" t="s">
        <v>12394</v>
      </c>
      <c r="N2044" s="76" t="s">
        <v>12437</v>
      </c>
    </row>
    <row r="2045" spans="1:14" hidden="1">
      <c r="A2045" s="416" t="s">
        <v>12393</v>
      </c>
      <c r="B2045" s="76"/>
      <c r="C2045" s="496" t="s">
        <v>61</v>
      </c>
      <c r="D2045" s="39" t="s">
        <v>61</v>
      </c>
      <c r="E2045" s="496">
        <f>VLOOKUP(F2045,[13]abbr_btch2lot2!A:B,2,FALSE)</f>
        <v>16</v>
      </c>
      <c r="F2045" s="39" t="s">
        <v>60</v>
      </c>
      <c r="G2045" s="39"/>
      <c r="H2045" s="76" t="s">
        <v>2228</v>
      </c>
      <c r="I2045" s="76">
        <v>3</v>
      </c>
      <c r="J2045" s="39"/>
      <c r="K2045" s="39" t="s">
        <v>2195</v>
      </c>
      <c r="L2045" s="76">
        <v>21</v>
      </c>
      <c r="M2045" s="416" t="s">
        <v>12394</v>
      </c>
      <c r="N2045" s="76" t="s">
        <v>12438</v>
      </c>
    </row>
    <row r="2046" spans="1:14" hidden="1">
      <c r="A2046" s="416" t="s">
        <v>12393</v>
      </c>
      <c r="B2046" s="76"/>
      <c r="C2046" s="496" t="s">
        <v>12439</v>
      </c>
      <c r="D2046" s="39" t="s">
        <v>12439</v>
      </c>
      <c r="E2046" s="496">
        <f>VLOOKUP(F2046,[13]abbr_btch2lot2!A:B,2,FALSE)</f>
        <v>1548</v>
      </c>
      <c r="F2046" s="39" t="s">
        <v>12440</v>
      </c>
      <c r="G2046" s="39"/>
      <c r="H2046" s="76" t="s">
        <v>2228</v>
      </c>
      <c r="I2046" s="76" t="s">
        <v>7673</v>
      </c>
      <c r="J2046" s="39"/>
      <c r="K2046" s="39" t="s">
        <v>2195</v>
      </c>
      <c r="L2046" s="76">
        <v>22</v>
      </c>
      <c r="M2046" s="416" t="s">
        <v>12394</v>
      </c>
      <c r="N2046" s="76" t="s">
        <v>12441</v>
      </c>
    </row>
    <row r="2047" spans="1:14" hidden="1">
      <c r="A2047" s="416" t="s">
        <v>12393</v>
      </c>
      <c r="B2047" s="76"/>
      <c r="C2047" s="496"/>
      <c r="D2047" s="39"/>
      <c r="E2047" s="496">
        <f>VLOOKUP(F2047,[13]abbr_btch2lot2!A:B,2,FALSE)</f>
        <v>1100</v>
      </c>
      <c r="F2047" s="39" t="s">
        <v>11214</v>
      </c>
      <c r="G2047" s="39"/>
      <c r="H2047" s="76" t="s">
        <v>2202</v>
      </c>
      <c r="I2047" s="76">
        <v>1</v>
      </c>
      <c r="J2047" s="39"/>
      <c r="K2047" s="39" t="s">
        <v>2195</v>
      </c>
      <c r="L2047" s="76">
        <v>23</v>
      </c>
      <c r="M2047" s="416" t="s">
        <v>12394</v>
      </c>
      <c r="N2047" s="76" t="s">
        <v>12442</v>
      </c>
    </row>
    <row r="2048" spans="1:14" hidden="1">
      <c r="A2048" s="416" t="s">
        <v>12393</v>
      </c>
      <c r="B2048" s="76"/>
      <c r="C2048" s="496"/>
      <c r="D2048" s="39"/>
      <c r="E2048" s="496">
        <f>VLOOKUP(F2048,[13]abbr_btch2lot2!A:B,2,FALSE)</f>
        <v>1549</v>
      </c>
      <c r="F2048" s="39" t="s">
        <v>12443</v>
      </c>
      <c r="G2048" s="39"/>
      <c r="H2048" s="76" t="s">
        <v>2202</v>
      </c>
      <c r="I2048" s="76">
        <v>1</v>
      </c>
      <c r="J2048" s="39"/>
      <c r="K2048" s="39" t="s">
        <v>2195</v>
      </c>
      <c r="L2048" s="76">
        <v>24</v>
      </c>
      <c r="M2048" s="416" t="s">
        <v>12394</v>
      </c>
      <c r="N2048" s="76" t="s">
        <v>12444</v>
      </c>
    </row>
    <row r="2049" spans="1:14" hidden="1">
      <c r="A2049" s="416" t="s">
        <v>12393</v>
      </c>
      <c r="B2049" s="76"/>
      <c r="C2049" s="496"/>
      <c r="D2049" s="39"/>
      <c r="E2049" s="496">
        <f>VLOOKUP(F2049,[13]abbr_btch2lot2!A:B,2,FALSE)</f>
        <v>1550</v>
      </c>
      <c r="F2049" s="39" t="s">
        <v>12445</v>
      </c>
      <c r="G2049" s="39"/>
      <c r="H2049" s="76" t="s">
        <v>2228</v>
      </c>
      <c r="I2049" s="76" t="s">
        <v>7673</v>
      </c>
      <c r="J2049" s="39"/>
      <c r="K2049" s="39" t="s">
        <v>2195</v>
      </c>
      <c r="L2049" s="76">
        <v>25</v>
      </c>
      <c r="M2049" s="416" t="s">
        <v>12394</v>
      </c>
      <c r="N2049" s="76" t="s">
        <v>12446</v>
      </c>
    </row>
    <row r="2050" spans="1:14" hidden="1">
      <c r="A2050" s="416" t="s">
        <v>12393</v>
      </c>
      <c r="B2050" s="76"/>
      <c r="C2050" s="496" t="s">
        <v>12447</v>
      </c>
      <c r="D2050" s="39" t="s">
        <v>12447</v>
      </c>
      <c r="E2050" s="496">
        <f>VLOOKUP(F2050,[13]abbr_btch2lot2!A:B,2,FALSE)</f>
        <v>1551</v>
      </c>
      <c r="F2050" s="39" t="s">
        <v>12448</v>
      </c>
      <c r="G2050" s="39"/>
      <c r="H2050" s="76" t="s">
        <v>2202</v>
      </c>
      <c r="I2050" s="76">
        <v>2</v>
      </c>
      <c r="J2050" s="39"/>
      <c r="K2050" s="39" t="s">
        <v>2195</v>
      </c>
      <c r="L2050" s="76">
        <v>26</v>
      </c>
      <c r="M2050" s="416" t="s">
        <v>12394</v>
      </c>
      <c r="N2050" s="76" t="s">
        <v>12449</v>
      </c>
    </row>
    <row r="2051" spans="1:14" hidden="1">
      <c r="A2051" s="416" t="s">
        <v>12393</v>
      </c>
      <c r="B2051" s="76"/>
      <c r="C2051" s="496"/>
      <c r="D2051" s="39"/>
      <c r="E2051" s="496">
        <f>VLOOKUP(F2051,[13]abbr_btch2lot2!A:B,2,FALSE)</f>
        <v>1552</v>
      </c>
      <c r="F2051" s="39" t="s">
        <v>12450</v>
      </c>
      <c r="G2051" s="39"/>
      <c r="H2051" s="76" t="s">
        <v>2228</v>
      </c>
      <c r="I2051" s="76">
        <v>2</v>
      </c>
      <c r="J2051" s="39"/>
      <c r="K2051" s="39" t="s">
        <v>2195</v>
      </c>
      <c r="L2051" s="76">
        <v>27</v>
      </c>
      <c r="M2051" s="416" t="s">
        <v>12394</v>
      </c>
      <c r="N2051" s="76" t="s">
        <v>12451</v>
      </c>
    </row>
    <row r="2052" spans="1:14" hidden="1">
      <c r="A2052" s="416" t="s">
        <v>12393</v>
      </c>
      <c r="B2052" s="76"/>
      <c r="C2052" s="496"/>
      <c r="D2052" s="39"/>
      <c r="E2052" s="496">
        <f>VLOOKUP(F2052,[13]abbr_btch2lot2!A:B,2,FALSE)</f>
        <v>1553</v>
      </c>
      <c r="F2052" s="39" t="s">
        <v>12452</v>
      </c>
      <c r="G2052" s="39"/>
      <c r="H2052" s="76" t="s">
        <v>2202</v>
      </c>
      <c r="I2052" s="76">
        <v>2</v>
      </c>
      <c r="J2052" s="39"/>
      <c r="K2052" s="39" t="s">
        <v>2195</v>
      </c>
      <c r="L2052" s="76">
        <v>28</v>
      </c>
      <c r="M2052" s="416" t="s">
        <v>12394</v>
      </c>
      <c r="N2052" s="76" t="s">
        <v>12453</v>
      </c>
    </row>
    <row r="2053" spans="1:14" hidden="1">
      <c r="A2053" s="416" t="s">
        <v>12393</v>
      </c>
      <c r="B2053" s="76"/>
      <c r="C2053" s="496"/>
      <c r="D2053" s="39"/>
      <c r="E2053" s="496">
        <f>VLOOKUP(F2053,[13]abbr_btch2lot2!A:B,2,FALSE)</f>
        <v>1554</v>
      </c>
      <c r="F2053" s="39" t="s">
        <v>12454</v>
      </c>
      <c r="G2053" s="39"/>
      <c r="H2053" s="76" t="s">
        <v>2202</v>
      </c>
      <c r="I2053" s="76">
        <v>1</v>
      </c>
      <c r="J2053" s="39"/>
      <c r="K2053" s="39" t="s">
        <v>2195</v>
      </c>
      <c r="L2053" s="76">
        <v>29</v>
      </c>
      <c r="M2053" s="416" t="s">
        <v>12394</v>
      </c>
      <c r="N2053" s="76" t="s">
        <v>12455</v>
      </c>
    </row>
    <row r="2054" spans="1:14" hidden="1">
      <c r="A2054" s="416" t="s">
        <v>12393</v>
      </c>
      <c r="B2054" s="76"/>
      <c r="C2054" s="496" t="s">
        <v>12456</v>
      </c>
      <c r="D2054" s="39" t="s">
        <v>12456</v>
      </c>
      <c r="E2054" s="496">
        <f>VLOOKUP(F2054,[13]abbr_btch2lot2!A:B,2,FALSE)</f>
        <v>1555</v>
      </c>
      <c r="F2054" s="39" t="s">
        <v>12457</v>
      </c>
      <c r="G2054" s="39"/>
      <c r="H2054" s="76" t="s">
        <v>2202</v>
      </c>
      <c r="I2054" s="76">
        <v>1</v>
      </c>
      <c r="J2054" s="39"/>
      <c r="K2054" s="39" t="s">
        <v>2195</v>
      </c>
      <c r="L2054" s="76">
        <v>30</v>
      </c>
      <c r="M2054" s="416" t="s">
        <v>12394</v>
      </c>
      <c r="N2054" s="76" t="s">
        <v>12458</v>
      </c>
    </row>
    <row r="2055" spans="1:14" hidden="1">
      <c r="A2055" s="416" t="s">
        <v>12393</v>
      </c>
      <c r="B2055" s="76"/>
      <c r="C2055" s="496" t="s">
        <v>12459</v>
      </c>
      <c r="D2055" s="39" t="s">
        <v>12459</v>
      </c>
      <c r="E2055" s="496">
        <f>VLOOKUP(F2055,[13]abbr_btch2lot2!A:B,2,FALSE)</f>
        <v>1556</v>
      </c>
      <c r="F2055" s="39" t="s">
        <v>12460</v>
      </c>
      <c r="G2055" s="39"/>
      <c r="H2055" s="76" t="s">
        <v>2202</v>
      </c>
      <c r="I2055" s="76">
        <v>1</v>
      </c>
      <c r="J2055" s="39"/>
      <c r="K2055" s="39" t="s">
        <v>2195</v>
      </c>
      <c r="L2055" s="76">
        <v>31</v>
      </c>
      <c r="M2055" s="416" t="s">
        <v>12394</v>
      </c>
      <c r="N2055" s="76" t="s">
        <v>12461</v>
      </c>
    </row>
    <row r="2056" spans="1:14" hidden="1">
      <c r="A2056" s="416" t="s">
        <v>12393</v>
      </c>
      <c r="B2056" s="76"/>
      <c r="C2056" s="496" t="s">
        <v>465</v>
      </c>
      <c r="D2056" s="39" t="s">
        <v>465</v>
      </c>
      <c r="E2056" s="496">
        <f>VLOOKUP(F2056,[13]abbr_btch2lot2!A:B,2,FALSE)</f>
        <v>1021</v>
      </c>
      <c r="F2056" s="39" t="s">
        <v>251</v>
      </c>
      <c r="G2056" s="39"/>
      <c r="H2056" s="76" t="s">
        <v>2202</v>
      </c>
      <c r="I2056" s="76" t="s">
        <v>7619</v>
      </c>
      <c r="J2056" s="39"/>
      <c r="K2056" s="39" t="s">
        <v>2195</v>
      </c>
      <c r="L2056" s="76">
        <v>32</v>
      </c>
      <c r="M2056" s="416" t="s">
        <v>12394</v>
      </c>
      <c r="N2056" s="76" t="s">
        <v>12462</v>
      </c>
    </row>
    <row r="2057" spans="1:14" hidden="1">
      <c r="A2057" s="416" t="s">
        <v>12393</v>
      </c>
      <c r="B2057" s="76"/>
      <c r="C2057" s="496" t="s">
        <v>145</v>
      </c>
      <c r="D2057" s="39" t="s">
        <v>145</v>
      </c>
      <c r="E2057" s="496">
        <f>VLOOKUP(F2057,[13]abbr_btch2lot2!A:B,2,FALSE)</f>
        <v>1557</v>
      </c>
      <c r="F2057" s="39" t="s">
        <v>12463</v>
      </c>
      <c r="G2057" s="39"/>
      <c r="H2057" s="76" t="s">
        <v>2202</v>
      </c>
      <c r="I2057" s="76">
        <v>15</v>
      </c>
      <c r="J2057" s="39"/>
      <c r="K2057" s="39" t="s">
        <v>2195</v>
      </c>
      <c r="L2057" s="76">
        <v>33</v>
      </c>
      <c r="M2057" s="416" t="s">
        <v>12394</v>
      </c>
      <c r="N2057" s="76" t="s">
        <v>12464</v>
      </c>
    </row>
    <row r="2058" spans="1:14" hidden="1">
      <c r="A2058" s="416" t="s">
        <v>12393</v>
      </c>
      <c r="B2058" s="76"/>
      <c r="C2058" s="496" t="s">
        <v>3720</v>
      </c>
      <c r="D2058" s="39" t="s">
        <v>3720</v>
      </c>
      <c r="E2058" s="496">
        <f>VLOOKUP(F2058,[13]abbr_btch2lot2!A:B,2,FALSE)</f>
        <v>1273</v>
      </c>
      <c r="F2058" s="39" t="s">
        <v>3721</v>
      </c>
      <c r="G2058" s="39"/>
      <c r="H2058" s="76" t="s">
        <v>2202</v>
      </c>
      <c r="I2058" s="76">
        <v>2</v>
      </c>
      <c r="J2058" s="39"/>
      <c r="K2058" s="39" t="s">
        <v>2195</v>
      </c>
      <c r="L2058" s="76">
        <v>34</v>
      </c>
      <c r="M2058" s="416" t="s">
        <v>12394</v>
      </c>
      <c r="N2058" s="76" t="s">
        <v>12465</v>
      </c>
    </row>
    <row r="2059" spans="1:14" hidden="1">
      <c r="A2059" s="416" t="s">
        <v>12393</v>
      </c>
      <c r="B2059" s="76"/>
      <c r="C2059" s="496"/>
      <c r="D2059" s="39"/>
      <c r="E2059" s="496">
        <f>VLOOKUP(F2059,[13]abbr_btch2lot2!A:B,2,FALSE)</f>
        <v>1558</v>
      </c>
      <c r="F2059" s="39" t="s">
        <v>12466</v>
      </c>
      <c r="G2059" s="39"/>
      <c r="H2059" s="76" t="s">
        <v>2231</v>
      </c>
      <c r="I2059" s="76" t="s">
        <v>9732</v>
      </c>
      <c r="J2059" s="39"/>
      <c r="K2059" s="39" t="s">
        <v>2195</v>
      </c>
      <c r="L2059" s="76">
        <v>35</v>
      </c>
      <c r="M2059" s="416" t="s">
        <v>12394</v>
      </c>
      <c r="N2059" s="76" t="s">
        <v>12467</v>
      </c>
    </row>
    <row r="2060" spans="1:14" hidden="1">
      <c r="A2060" s="416" t="s">
        <v>12393</v>
      </c>
      <c r="B2060" s="76"/>
      <c r="C2060" s="496" t="s">
        <v>12468</v>
      </c>
      <c r="D2060" s="39" t="s">
        <v>12468</v>
      </c>
      <c r="E2060" s="496">
        <f>VLOOKUP(F2060,[13]abbr_btch2lot2!A:B,2,FALSE)</f>
        <v>1559</v>
      </c>
      <c r="F2060" s="39" t="s">
        <v>12469</v>
      </c>
      <c r="G2060" s="39"/>
      <c r="H2060" s="76" t="s">
        <v>2231</v>
      </c>
      <c r="I2060" s="76" t="s">
        <v>9732</v>
      </c>
      <c r="J2060" s="39"/>
      <c r="K2060" s="39" t="s">
        <v>2195</v>
      </c>
      <c r="L2060" s="76">
        <v>36</v>
      </c>
      <c r="M2060" s="416" t="s">
        <v>12394</v>
      </c>
      <c r="N2060" s="76" t="s">
        <v>12470</v>
      </c>
    </row>
    <row r="2061" spans="1:14" hidden="1">
      <c r="A2061" s="416" t="s">
        <v>12393</v>
      </c>
      <c r="B2061" s="76"/>
      <c r="C2061" s="496"/>
      <c r="D2061" s="39"/>
      <c r="E2061" s="496">
        <f>VLOOKUP(F2061,[13]abbr_btch2lot2!A:B,2,FALSE)</f>
        <v>1560</v>
      </c>
      <c r="F2061" s="39" t="s">
        <v>12471</v>
      </c>
      <c r="G2061" s="39"/>
      <c r="H2061" s="76" t="s">
        <v>2231</v>
      </c>
      <c r="I2061" s="76" t="s">
        <v>9732</v>
      </c>
      <c r="J2061" s="39"/>
      <c r="K2061" s="39" t="s">
        <v>2195</v>
      </c>
      <c r="L2061" s="76">
        <v>37</v>
      </c>
      <c r="M2061" s="416" t="s">
        <v>12394</v>
      </c>
      <c r="N2061" s="76" t="s">
        <v>12472</v>
      </c>
    </row>
    <row r="2062" spans="1:14" hidden="1">
      <c r="A2062" s="416" t="s">
        <v>12393</v>
      </c>
      <c r="B2062" s="76"/>
      <c r="C2062" s="496"/>
      <c r="D2062" s="39"/>
      <c r="E2062" s="496">
        <f>VLOOKUP(F2062,[13]abbr_btch2lot2!A:B,2,FALSE)</f>
        <v>1561</v>
      </c>
      <c r="F2062" s="39" t="s">
        <v>12473</v>
      </c>
      <c r="G2062" s="39"/>
      <c r="H2062" s="76" t="s">
        <v>2231</v>
      </c>
      <c r="I2062" s="76" t="s">
        <v>9732</v>
      </c>
      <c r="J2062" s="39"/>
      <c r="K2062" s="39" t="s">
        <v>2195</v>
      </c>
      <c r="L2062" s="76">
        <v>38</v>
      </c>
      <c r="M2062" s="416" t="s">
        <v>12394</v>
      </c>
      <c r="N2062" s="76" t="s">
        <v>12474</v>
      </c>
    </row>
    <row r="2063" spans="1:14" hidden="1">
      <c r="A2063" s="416" t="s">
        <v>12393</v>
      </c>
      <c r="B2063" s="76"/>
      <c r="C2063" s="496"/>
      <c r="D2063" s="39"/>
      <c r="E2063" s="496">
        <f>VLOOKUP(F2063,[13]abbr_btch2lot2!A:B,2,FALSE)</f>
        <v>1562</v>
      </c>
      <c r="F2063" s="39" t="s">
        <v>12475</v>
      </c>
      <c r="G2063" s="39"/>
      <c r="H2063" s="76" t="s">
        <v>2231</v>
      </c>
      <c r="I2063" s="76" t="s">
        <v>9732</v>
      </c>
      <c r="J2063" s="39"/>
      <c r="K2063" s="39" t="s">
        <v>2195</v>
      </c>
      <c r="L2063" s="76">
        <v>39</v>
      </c>
      <c r="M2063" s="416" t="s">
        <v>12394</v>
      </c>
      <c r="N2063" s="76" t="s">
        <v>12476</v>
      </c>
    </row>
    <row r="2064" spans="1:14" hidden="1">
      <c r="A2064" s="416" t="s">
        <v>12393</v>
      </c>
      <c r="B2064" s="76"/>
      <c r="C2064" s="496" t="s">
        <v>12477</v>
      </c>
      <c r="D2064" s="39" t="s">
        <v>12477</v>
      </c>
      <c r="E2064" s="496">
        <f>VLOOKUP(F2064,[13]abbr_btch2lot2!A:B,2,FALSE)</f>
        <v>1563</v>
      </c>
      <c r="F2064" s="39" t="s">
        <v>12478</v>
      </c>
      <c r="G2064" s="39"/>
      <c r="H2064" s="76" t="s">
        <v>2231</v>
      </c>
      <c r="I2064" s="76" t="s">
        <v>9732</v>
      </c>
      <c r="J2064" s="39"/>
      <c r="K2064" s="39" t="s">
        <v>2195</v>
      </c>
      <c r="L2064" s="76">
        <v>40</v>
      </c>
      <c r="M2064" s="416" t="s">
        <v>12394</v>
      </c>
      <c r="N2064" s="76" t="s">
        <v>12479</v>
      </c>
    </row>
    <row r="2065" spans="1:14" hidden="1">
      <c r="A2065" s="416" t="s">
        <v>12393</v>
      </c>
      <c r="B2065" s="76"/>
      <c r="C2065" s="496" t="s">
        <v>12480</v>
      </c>
      <c r="D2065" s="39" t="s">
        <v>12480</v>
      </c>
      <c r="E2065" s="496">
        <f>VLOOKUP(F2065,[13]abbr_btch2lot2!A:B,2,FALSE)</f>
        <v>1564</v>
      </c>
      <c r="F2065" s="39" t="s">
        <v>12481</v>
      </c>
      <c r="G2065" s="39"/>
      <c r="H2065" s="76" t="s">
        <v>2231</v>
      </c>
      <c r="I2065" s="76" t="s">
        <v>9732</v>
      </c>
      <c r="J2065" s="39"/>
      <c r="K2065" s="39" t="s">
        <v>2195</v>
      </c>
      <c r="L2065" s="76">
        <v>41</v>
      </c>
      <c r="M2065" s="416" t="s">
        <v>12394</v>
      </c>
      <c r="N2065" s="76" t="s">
        <v>12482</v>
      </c>
    </row>
    <row r="2066" spans="1:14" hidden="1">
      <c r="A2066" s="416" t="s">
        <v>12393</v>
      </c>
      <c r="B2066" s="76"/>
      <c r="C2066" s="496" t="s">
        <v>12483</v>
      </c>
      <c r="D2066" s="39" t="s">
        <v>12483</v>
      </c>
      <c r="E2066" s="496">
        <f>VLOOKUP(F2066,[13]abbr_btch2lot2!A:B,2,FALSE)</f>
        <v>1565</v>
      </c>
      <c r="F2066" s="39" t="s">
        <v>12484</v>
      </c>
      <c r="G2066" s="39"/>
      <c r="H2066" s="76" t="s">
        <v>2231</v>
      </c>
      <c r="I2066" s="76" t="s">
        <v>9732</v>
      </c>
      <c r="J2066" s="39"/>
      <c r="K2066" s="39" t="s">
        <v>2195</v>
      </c>
      <c r="L2066" s="76">
        <v>42</v>
      </c>
      <c r="M2066" s="416" t="s">
        <v>12394</v>
      </c>
      <c r="N2066" s="76" t="s">
        <v>12485</v>
      </c>
    </row>
    <row r="2067" spans="1:14" hidden="1">
      <c r="A2067" s="416" t="s">
        <v>12393</v>
      </c>
      <c r="B2067" s="76"/>
      <c r="C2067" s="496"/>
      <c r="D2067" s="39"/>
      <c r="E2067" s="496">
        <f>VLOOKUP(F2067,[13]abbr_btch2lot2!A:B,2,FALSE)</f>
        <v>1566</v>
      </c>
      <c r="F2067" s="39" t="s">
        <v>12486</v>
      </c>
      <c r="G2067" s="39"/>
      <c r="H2067" s="76" t="s">
        <v>2231</v>
      </c>
      <c r="I2067" s="76" t="s">
        <v>9732</v>
      </c>
      <c r="J2067" s="39"/>
      <c r="K2067" s="39" t="s">
        <v>2195</v>
      </c>
      <c r="L2067" s="76">
        <v>43</v>
      </c>
      <c r="M2067" s="416" t="s">
        <v>12394</v>
      </c>
      <c r="N2067" s="76" t="s">
        <v>12487</v>
      </c>
    </row>
    <row r="2068" spans="1:14" hidden="1">
      <c r="A2068" s="416" t="s">
        <v>12393</v>
      </c>
      <c r="B2068" s="76"/>
      <c r="C2068" s="496"/>
      <c r="D2068" s="39"/>
      <c r="E2068" s="496">
        <f>VLOOKUP(F2068,[13]abbr_btch2lot2!A:B,2,FALSE)</f>
        <v>1567</v>
      </c>
      <c r="F2068" s="39" t="s">
        <v>12488</v>
      </c>
      <c r="G2068" s="39"/>
      <c r="H2068" s="76" t="s">
        <v>2231</v>
      </c>
      <c r="I2068" s="76" t="s">
        <v>9732</v>
      </c>
      <c r="J2068" s="39"/>
      <c r="K2068" s="39" t="s">
        <v>2195</v>
      </c>
      <c r="L2068" s="76">
        <v>44</v>
      </c>
      <c r="M2068" s="416" t="s">
        <v>12394</v>
      </c>
      <c r="N2068" s="76" t="s">
        <v>12489</v>
      </c>
    </row>
    <row r="2069" spans="1:14" hidden="1">
      <c r="A2069" s="416" t="s">
        <v>12393</v>
      </c>
      <c r="B2069" s="76"/>
      <c r="C2069" s="496"/>
      <c r="D2069" s="39"/>
      <c r="E2069" s="496">
        <f>VLOOKUP(F2069,[13]abbr_btch2lot2!A:B,2,FALSE)</f>
        <v>1568</v>
      </c>
      <c r="F2069" s="39" t="s">
        <v>12490</v>
      </c>
      <c r="G2069" s="39"/>
      <c r="H2069" s="76" t="s">
        <v>2231</v>
      </c>
      <c r="I2069" s="76" t="s">
        <v>9732</v>
      </c>
      <c r="J2069" s="39"/>
      <c r="K2069" s="39" t="s">
        <v>2195</v>
      </c>
      <c r="L2069" s="76">
        <v>45</v>
      </c>
      <c r="M2069" s="416" t="s">
        <v>12394</v>
      </c>
      <c r="N2069" s="76" t="s">
        <v>12491</v>
      </c>
    </row>
    <row r="2070" spans="1:14" hidden="1">
      <c r="A2070" s="416" t="s">
        <v>12393</v>
      </c>
      <c r="B2070" s="76"/>
      <c r="C2070" s="496"/>
      <c r="D2070" s="39"/>
      <c r="E2070" s="496">
        <f>VLOOKUP(F2070,[13]abbr_btch2lot2!A:B,2,FALSE)</f>
        <v>1569</v>
      </c>
      <c r="F2070" s="39" t="s">
        <v>12492</v>
      </c>
      <c r="G2070" s="39"/>
      <c r="H2070" s="76" t="s">
        <v>2231</v>
      </c>
      <c r="I2070" s="76" t="s">
        <v>9732</v>
      </c>
      <c r="J2070" s="39"/>
      <c r="K2070" s="39" t="s">
        <v>2195</v>
      </c>
      <c r="L2070" s="76">
        <v>46</v>
      </c>
      <c r="M2070" s="416" t="s">
        <v>12394</v>
      </c>
      <c r="N2070" s="76" t="s">
        <v>12493</v>
      </c>
    </row>
    <row r="2071" spans="1:14" hidden="1">
      <c r="A2071" s="416" t="s">
        <v>12393</v>
      </c>
      <c r="B2071" s="76"/>
      <c r="C2071" s="496"/>
      <c r="D2071" s="39"/>
      <c r="E2071" s="496">
        <f>VLOOKUP(F2071,[13]abbr_btch2lot2!A:B,2,FALSE)</f>
        <v>1570</v>
      </c>
      <c r="F2071" s="39" t="s">
        <v>12494</v>
      </c>
      <c r="G2071" s="39"/>
      <c r="H2071" s="76" t="s">
        <v>2231</v>
      </c>
      <c r="I2071" s="76" t="s">
        <v>9732</v>
      </c>
      <c r="J2071" s="39"/>
      <c r="K2071" s="39" t="s">
        <v>2195</v>
      </c>
      <c r="L2071" s="76">
        <v>47</v>
      </c>
      <c r="M2071" s="416" t="s">
        <v>12394</v>
      </c>
      <c r="N2071" s="76" t="s">
        <v>12495</v>
      </c>
    </row>
    <row r="2072" spans="1:14" hidden="1">
      <c r="A2072" s="416" t="s">
        <v>12393</v>
      </c>
      <c r="B2072" s="76"/>
      <c r="C2072" s="496"/>
      <c r="D2072" s="39"/>
      <c r="E2072" s="496">
        <f>VLOOKUP(F2072,[13]abbr_btch2lot2!A:B,2,FALSE)</f>
        <v>1571</v>
      </c>
      <c r="F2072" s="39" t="s">
        <v>12496</v>
      </c>
      <c r="G2072" s="39"/>
      <c r="H2072" s="76" t="s">
        <v>2231</v>
      </c>
      <c r="I2072" s="76" t="s">
        <v>9732</v>
      </c>
      <c r="J2072" s="39"/>
      <c r="K2072" s="39" t="s">
        <v>2195</v>
      </c>
      <c r="L2072" s="76">
        <v>48</v>
      </c>
      <c r="M2072" s="416" t="s">
        <v>12394</v>
      </c>
      <c r="N2072" s="76" t="s">
        <v>12497</v>
      </c>
    </row>
    <row r="2073" spans="1:14" hidden="1">
      <c r="A2073" s="416" t="s">
        <v>12393</v>
      </c>
      <c r="B2073" s="76"/>
      <c r="C2073" s="496"/>
      <c r="D2073" s="39"/>
      <c r="E2073" s="496">
        <f>VLOOKUP(F2073,[13]abbr_btch2lot2!A:B,2,FALSE)</f>
        <v>1572</v>
      </c>
      <c r="F2073" s="39" t="s">
        <v>12498</v>
      </c>
      <c r="G2073" s="39"/>
      <c r="H2073" s="76" t="s">
        <v>2231</v>
      </c>
      <c r="I2073" s="76" t="s">
        <v>9732</v>
      </c>
      <c r="J2073" s="39"/>
      <c r="K2073" s="39" t="s">
        <v>2195</v>
      </c>
      <c r="L2073" s="76">
        <v>49</v>
      </c>
      <c r="M2073" s="416" t="s">
        <v>12394</v>
      </c>
      <c r="N2073" s="76" t="s">
        <v>12499</v>
      </c>
    </row>
    <row r="2074" spans="1:14" hidden="1">
      <c r="A2074" s="416" t="s">
        <v>12393</v>
      </c>
      <c r="B2074" s="76"/>
      <c r="C2074" s="496" t="s">
        <v>12500</v>
      </c>
      <c r="D2074" s="39" t="s">
        <v>12500</v>
      </c>
      <c r="E2074" s="496">
        <f>VLOOKUP(F2074,[13]abbr_btch2lot2!A:B,2,FALSE)</f>
        <v>1573</v>
      </c>
      <c r="F2074" s="39" t="s">
        <v>12501</v>
      </c>
      <c r="G2074" s="39"/>
      <c r="H2074" s="76" t="s">
        <v>2231</v>
      </c>
      <c r="I2074" s="76" t="s">
        <v>9732</v>
      </c>
      <c r="J2074" s="39"/>
      <c r="K2074" s="39" t="s">
        <v>2195</v>
      </c>
      <c r="L2074" s="76">
        <v>50</v>
      </c>
      <c r="M2074" s="416" t="s">
        <v>12394</v>
      </c>
      <c r="N2074" s="76" t="s">
        <v>12502</v>
      </c>
    </row>
    <row r="2075" spans="1:14" hidden="1">
      <c r="A2075" s="416" t="s">
        <v>12393</v>
      </c>
      <c r="B2075" s="76"/>
      <c r="C2075" s="496" t="s">
        <v>12503</v>
      </c>
      <c r="D2075" s="39" t="s">
        <v>12503</v>
      </c>
      <c r="E2075" s="496">
        <f>VLOOKUP(F2075,[13]abbr_btch2lot2!A:B,2,FALSE)</f>
        <v>1574</v>
      </c>
      <c r="F2075" s="39" t="s">
        <v>12504</v>
      </c>
      <c r="G2075" s="39"/>
      <c r="H2075" s="76" t="s">
        <v>2231</v>
      </c>
      <c r="I2075" s="76" t="s">
        <v>9732</v>
      </c>
      <c r="J2075" s="39"/>
      <c r="K2075" s="39" t="s">
        <v>2195</v>
      </c>
      <c r="L2075" s="76">
        <v>51</v>
      </c>
      <c r="M2075" s="416" t="s">
        <v>12394</v>
      </c>
      <c r="N2075" s="76" t="s">
        <v>12505</v>
      </c>
    </row>
    <row r="2076" spans="1:14" hidden="1">
      <c r="A2076" s="416" t="s">
        <v>12393</v>
      </c>
      <c r="B2076" s="76"/>
      <c r="C2076" s="496" t="s">
        <v>12506</v>
      </c>
      <c r="D2076" s="39" t="s">
        <v>12506</v>
      </c>
      <c r="E2076" s="496">
        <f>VLOOKUP(F2076,[13]abbr_btch2lot2!A:B,2,FALSE)</f>
        <v>1575</v>
      </c>
      <c r="F2076" s="39" t="s">
        <v>12507</v>
      </c>
      <c r="G2076" s="39"/>
      <c r="H2076" s="76" t="s">
        <v>2231</v>
      </c>
      <c r="I2076" s="76" t="s">
        <v>9732</v>
      </c>
      <c r="J2076" s="39"/>
      <c r="K2076" s="39" t="s">
        <v>2195</v>
      </c>
      <c r="L2076" s="76">
        <v>52</v>
      </c>
      <c r="M2076" s="416" t="s">
        <v>12394</v>
      </c>
      <c r="N2076" s="76" t="s">
        <v>12508</v>
      </c>
    </row>
    <row r="2077" spans="1:14" hidden="1">
      <c r="A2077" s="416" t="s">
        <v>12393</v>
      </c>
      <c r="B2077" s="76"/>
      <c r="C2077" s="496" t="s">
        <v>12509</v>
      </c>
      <c r="D2077" s="39" t="s">
        <v>12509</v>
      </c>
      <c r="E2077" s="496">
        <f>VLOOKUP(F2077,[13]abbr_btch2lot2!A:B,2,FALSE)</f>
        <v>1576</v>
      </c>
      <c r="F2077" s="39" t="s">
        <v>12510</v>
      </c>
      <c r="G2077" s="39"/>
      <c r="H2077" s="76" t="s">
        <v>2231</v>
      </c>
      <c r="I2077" s="76" t="s">
        <v>9732</v>
      </c>
      <c r="J2077" s="39"/>
      <c r="K2077" s="39" t="s">
        <v>2195</v>
      </c>
      <c r="L2077" s="76">
        <v>53</v>
      </c>
      <c r="M2077" s="416" t="s">
        <v>12394</v>
      </c>
      <c r="N2077" s="76" t="s">
        <v>12511</v>
      </c>
    </row>
    <row r="2078" spans="1:14" hidden="1">
      <c r="A2078" s="416" t="s">
        <v>12393</v>
      </c>
      <c r="B2078" s="76"/>
      <c r="C2078" s="496"/>
      <c r="D2078" s="39"/>
      <c r="E2078" s="496">
        <f>VLOOKUP(F2078,[13]abbr_btch2lot2!A:B,2,FALSE)</f>
        <v>1577</v>
      </c>
      <c r="F2078" s="39" t="s">
        <v>12512</v>
      </c>
      <c r="G2078" s="39"/>
      <c r="H2078" s="76" t="s">
        <v>2231</v>
      </c>
      <c r="I2078" s="76" t="s">
        <v>9732</v>
      </c>
      <c r="J2078" s="39"/>
      <c r="K2078" s="39" t="s">
        <v>2195</v>
      </c>
      <c r="L2078" s="76">
        <v>54</v>
      </c>
      <c r="M2078" s="416" t="s">
        <v>12394</v>
      </c>
      <c r="N2078" s="76" t="s">
        <v>12513</v>
      </c>
    </row>
    <row r="2079" spans="1:14" hidden="1">
      <c r="A2079" s="416" t="s">
        <v>12393</v>
      </c>
      <c r="B2079" s="76"/>
      <c r="C2079" s="496" t="s">
        <v>12514</v>
      </c>
      <c r="D2079" s="39" t="s">
        <v>12514</v>
      </c>
      <c r="E2079" s="496">
        <f>VLOOKUP(F2079,[13]abbr_btch2lot2!A:B,2,FALSE)</f>
        <v>1578</v>
      </c>
      <c r="F2079" s="39" t="s">
        <v>12515</v>
      </c>
      <c r="G2079" s="39"/>
      <c r="H2079" s="76" t="s">
        <v>2231</v>
      </c>
      <c r="I2079" s="76" t="s">
        <v>9732</v>
      </c>
      <c r="J2079" s="39"/>
      <c r="K2079" s="39" t="s">
        <v>2195</v>
      </c>
      <c r="L2079" s="76">
        <v>55</v>
      </c>
      <c r="M2079" s="416" t="s">
        <v>12394</v>
      </c>
      <c r="N2079" s="76" t="s">
        <v>12516</v>
      </c>
    </row>
    <row r="2080" spans="1:14" hidden="1">
      <c r="A2080" s="416" t="s">
        <v>12393</v>
      </c>
      <c r="B2080" s="76"/>
      <c r="C2080" s="496"/>
      <c r="D2080" s="39"/>
      <c r="E2080" s="496">
        <f>VLOOKUP(F2080,[13]abbr_btch2lot2!A:B,2,FALSE)</f>
        <v>1579</v>
      </c>
      <c r="F2080" s="39" t="s">
        <v>12517</v>
      </c>
      <c r="G2080" s="39"/>
      <c r="H2080" s="76" t="s">
        <v>2202</v>
      </c>
      <c r="I2080" s="76">
        <v>1</v>
      </c>
      <c r="J2080" s="39"/>
      <c r="K2080" s="39" t="s">
        <v>2195</v>
      </c>
      <c r="L2080" s="76">
        <v>56</v>
      </c>
      <c r="M2080" s="416" t="s">
        <v>12394</v>
      </c>
      <c r="N2080" s="76" t="s">
        <v>12518</v>
      </c>
    </row>
    <row r="2081" spans="1:14" hidden="1">
      <c r="A2081" s="416" t="s">
        <v>12393</v>
      </c>
      <c r="B2081" s="76"/>
      <c r="C2081" s="496"/>
      <c r="D2081" s="39"/>
      <c r="E2081" s="496">
        <f>VLOOKUP(F2081,[13]abbr_btch2lot2!A:B,2,FALSE)</f>
        <v>1580</v>
      </c>
      <c r="F2081" s="39" t="s">
        <v>12519</v>
      </c>
      <c r="G2081" s="39"/>
      <c r="H2081" s="76" t="s">
        <v>2455</v>
      </c>
      <c r="I2081" s="76">
        <v>6</v>
      </c>
      <c r="J2081" s="39"/>
      <c r="K2081" s="39" t="s">
        <v>2195</v>
      </c>
      <c r="L2081" s="76">
        <v>57</v>
      </c>
      <c r="M2081" s="416" t="s">
        <v>12394</v>
      </c>
      <c r="N2081" s="76" t="s">
        <v>12520</v>
      </c>
    </row>
    <row r="2082" spans="1:14" hidden="1">
      <c r="A2082" s="416" t="s">
        <v>12393</v>
      </c>
      <c r="B2082" s="76"/>
      <c r="C2082" s="496" t="s">
        <v>12521</v>
      </c>
      <c r="D2082" s="39" t="s">
        <v>12521</v>
      </c>
      <c r="E2082" s="496">
        <f>VLOOKUP(F2082,[13]abbr_btch2lot2!A:B,2,FALSE)</f>
        <v>1581</v>
      </c>
      <c r="F2082" s="39" t="s">
        <v>12522</v>
      </c>
      <c r="G2082" s="39"/>
      <c r="H2082" s="76" t="s">
        <v>2455</v>
      </c>
      <c r="I2082" s="76">
        <v>6</v>
      </c>
      <c r="J2082" s="39"/>
      <c r="K2082" s="39" t="s">
        <v>2195</v>
      </c>
      <c r="L2082" s="76">
        <v>58</v>
      </c>
      <c r="M2082" s="416" t="s">
        <v>12394</v>
      </c>
      <c r="N2082" s="76" t="s">
        <v>12523</v>
      </c>
    </row>
    <row r="2083" spans="1:14" hidden="1">
      <c r="A2083" s="416" t="s">
        <v>12393</v>
      </c>
      <c r="B2083" s="76"/>
      <c r="C2083" s="496"/>
      <c r="D2083" s="39"/>
      <c r="E2083" s="496">
        <f>VLOOKUP(F2083,[13]abbr_btch2lot2!A:B,2,FALSE)</f>
        <v>1582</v>
      </c>
      <c r="F2083" s="39" t="s">
        <v>12524</v>
      </c>
      <c r="G2083" s="39"/>
      <c r="H2083" s="76" t="s">
        <v>2455</v>
      </c>
      <c r="I2083" s="76">
        <v>6</v>
      </c>
      <c r="J2083" s="39"/>
      <c r="K2083" s="39" t="s">
        <v>2195</v>
      </c>
      <c r="L2083" s="76">
        <v>59</v>
      </c>
      <c r="M2083" s="416" t="s">
        <v>12394</v>
      </c>
      <c r="N2083" s="76" t="s">
        <v>12525</v>
      </c>
    </row>
    <row r="2084" spans="1:14" hidden="1">
      <c r="A2084" s="416" t="s">
        <v>12393</v>
      </c>
      <c r="B2084" s="76"/>
      <c r="C2084" s="496"/>
      <c r="D2084" s="39"/>
      <c r="E2084" s="496">
        <f>VLOOKUP(F2084,[13]abbr_btch2lot2!A:B,2,FALSE)</f>
        <v>1583</v>
      </c>
      <c r="F2084" s="39" t="s">
        <v>12526</v>
      </c>
      <c r="G2084" s="39"/>
      <c r="H2084" s="76" t="s">
        <v>2455</v>
      </c>
      <c r="I2084" s="76">
        <v>6</v>
      </c>
      <c r="J2084" s="39"/>
      <c r="K2084" s="39" t="s">
        <v>2195</v>
      </c>
      <c r="L2084" s="76">
        <v>60</v>
      </c>
      <c r="M2084" s="416" t="s">
        <v>12394</v>
      </c>
      <c r="N2084" s="76" t="s">
        <v>12527</v>
      </c>
    </row>
    <row r="2085" spans="1:14" hidden="1">
      <c r="A2085" s="416" t="s">
        <v>12393</v>
      </c>
      <c r="B2085" s="76"/>
      <c r="C2085" s="496"/>
      <c r="D2085" s="39"/>
      <c r="E2085" s="496">
        <f>VLOOKUP(F2085,[13]abbr_btch2lot2!A:B,2,FALSE)</f>
        <v>1584</v>
      </c>
      <c r="F2085" s="39" t="s">
        <v>12528</v>
      </c>
      <c r="G2085" s="39"/>
      <c r="H2085" s="76" t="s">
        <v>2455</v>
      </c>
      <c r="I2085" s="76">
        <v>6</v>
      </c>
      <c r="J2085" s="39"/>
      <c r="K2085" s="39" t="s">
        <v>2195</v>
      </c>
      <c r="L2085" s="76">
        <v>61</v>
      </c>
      <c r="M2085" s="416" t="s">
        <v>12394</v>
      </c>
      <c r="N2085" s="76" t="s">
        <v>12529</v>
      </c>
    </row>
    <row r="2086" spans="1:14" hidden="1">
      <c r="A2086" s="416" t="s">
        <v>12393</v>
      </c>
      <c r="B2086" s="76"/>
      <c r="C2086" s="496" t="s">
        <v>12477</v>
      </c>
      <c r="D2086" s="39" t="s">
        <v>12477</v>
      </c>
      <c r="E2086" s="496">
        <f>VLOOKUP(F2086,[13]abbr_btch2lot2!A:B,2,FALSE)</f>
        <v>1585</v>
      </c>
      <c r="F2086" s="39" t="s">
        <v>12530</v>
      </c>
      <c r="G2086" s="39"/>
      <c r="H2086" s="76" t="s">
        <v>2455</v>
      </c>
      <c r="I2086" s="76">
        <v>6</v>
      </c>
      <c r="J2086" s="39"/>
      <c r="K2086" s="39" t="s">
        <v>2195</v>
      </c>
      <c r="L2086" s="76">
        <v>62</v>
      </c>
      <c r="M2086" s="416" t="s">
        <v>12394</v>
      </c>
      <c r="N2086" s="76" t="s">
        <v>12531</v>
      </c>
    </row>
    <row r="2087" spans="1:14" hidden="1">
      <c r="A2087" s="416" t="s">
        <v>12393</v>
      </c>
      <c r="B2087" s="76"/>
      <c r="C2087" s="496" t="s">
        <v>12532</v>
      </c>
      <c r="D2087" s="39" t="s">
        <v>12532</v>
      </c>
      <c r="E2087" s="496">
        <f>VLOOKUP(F2087,[13]abbr_btch2lot2!A:B,2,FALSE)</f>
        <v>1586</v>
      </c>
      <c r="F2087" s="39" t="s">
        <v>12533</v>
      </c>
      <c r="G2087" s="39"/>
      <c r="H2087" s="76" t="s">
        <v>2455</v>
      </c>
      <c r="I2087" s="76">
        <v>6</v>
      </c>
      <c r="J2087" s="39"/>
      <c r="K2087" s="39" t="s">
        <v>2195</v>
      </c>
      <c r="L2087" s="76">
        <v>63</v>
      </c>
      <c r="M2087" s="416" t="s">
        <v>12394</v>
      </c>
      <c r="N2087" s="76" t="s">
        <v>12534</v>
      </c>
    </row>
    <row r="2088" spans="1:14" hidden="1">
      <c r="A2088" s="416" t="s">
        <v>12393</v>
      </c>
      <c r="B2088" s="76"/>
      <c r="C2088" s="496" t="s">
        <v>12535</v>
      </c>
      <c r="D2088" s="39" t="s">
        <v>12535</v>
      </c>
      <c r="E2088" s="496">
        <f>VLOOKUP(F2088,[13]abbr_btch2lot2!A:B,2,FALSE)</f>
        <v>1587</v>
      </c>
      <c r="F2088" s="39" t="s">
        <v>12536</v>
      </c>
      <c r="G2088" s="39"/>
      <c r="H2088" s="76" t="s">
        <v>2455</v>
      </c>
      <c r="I2088" s="76">
        <v>6</v>
      </c>
      <c r="J2088" s="39"/>
      <c r="K2088" s="39" t="s">
        <v>2195</v>
      </c>
      <c r="L2088" s="76">
        <v>64</v>
      </c>
      <c r="M2088" s="416" t="s">
        <v>12394</v>
      </c>
      <c r="N2088" s="76" t="s">
        <v>12537</v>
      </c>
    </row>
    <row r="2089" spans="1:14" hidden="1">
      <c r="A2089" s="416" t="s">
        <v>12393</v>
      </c>
      <c r="B2089" s="76"/>
      <c r="C2089" s="496"/>
      <c r="D2089" s="39"/>
      <c r="E2089" s="496">
        <f>VLOOKUP(F2089,[13]abbr_btch2lot2!A:B,2,FALSE)</f>
        <v>1588</v>
      </c>
      <c r="F2089" s="39" t="s">
        <v>12538</v>
      </c>
      <c r="G2089" s="39"/>
      <c r="H2089" s="76" t="s">
        <v>2455</v>
      </c>
      <c r="I2089" s="76">
        <v>6</v>
      </c>
      <c r="J2089" s="39"/>
      <c r="K2089" s="39" t="s">
        <v>2195</v>
      </c>
      <c r="L2089" s="76">
        <v>65</v>
      </c>
      <c r="M2089" s="416" t="s">
        <v>12394</v>
      </c>
      <c r="N2089" s="76" t="s">
        <v>12539</v>
      </c>
    </row>
    <row r="2090" spans="1:14" hidden="1">
      <c r="A2090" s="416" t="s">
        <v>12393</v>
      </c>
      <c r="B2090" s="76"/>
      <c r="C2090" s="496" t="s">
        <v>12540</v>
      </c>
      <c r="D2090" s="39" t="s">
        <v>12540</v>
      </c>
      <c r="E2090" s="496">
        <f>VLOOKUP(F2090,[13]abbr_btch2lot2!A:B,2,FALSE)</f>
        <v>1589</v>
      </c>
      <c r="F2090" s="39" t="s">
        <v>12541</v>
      </c>
      <c r="G2090" s="39"/>
      <c r="H2090" s="76" t="s">
        <v>2455</v>
      </c>
      <c r="I2090" s="76">
        <v>6</v>
      </c>
      <c r="J2090" s="39"/>
      <c r="K2090" s="39" t="s">
        <v>2195</v>
      </c>
      <c r="L2090" s="76">
        <v>66</v>
      </c>
      <c r="M2090" s="416" t="s">
        <v>12394</v>
      </c>
      <c r="N2090" s="76" t="s">
        <v>12542</v>
      </c>
    </row>
    <row r="2091" spans="1:14" hidden="1">
      <c r="A2091" s="416" t="s">
        <v>12393</v>
      </c>
      <c r="B2091" s="76"/>
      <c r="C2091" s="496"/>
      <c r="D2091" s="39"/>
      <c r="E2091" s="496">
        <f>VLOOKUP(F2091,[13]abbr_btch2lot2!A:B,2,FALSE)</f>
        <v>1590</v>
      </c>
      <c r="F2091" s="39" t="s">
        <v>12543</v>
      </c>
      <c r="G2091" s="39"/>
      <c r="H2091" s="76" t="s">
        <v>2455</v>
      </c>
      <c r="I2091" s="76">
        <v>6</v>
      </c>
      <c r="J2091" s="39"/>
      <c r="K2091" s="39" t="s">
        <v>2195</v>
      </c>
      <c r="L2091" s="76">
        <v>67</v>
      </c>
      <c r="M2091" s="416" t="s">
        <v>12394</v>
      </c>
      <c r="N2091" s="76" t="s">
        <v>12544</v>
      </c>
    </row>
    <row r="2092" spans="1:14" hidden="1">
      <c r="A2092" s="416" t="s">
        <v>12393</v>
      </c>
      <c r="B2092" s="76"/>
      <c r="C2092" s="496"/>
      <c r="D2092" s="39"/>
      <c r="E2092" s="496">
        <f>VLOOKUP(F2092,[13]abbr_btch2lot2!A:B,2,FALSE)</f>
        <v>1591</v>
      </c>
      <c r="F2092" s="39" t="s">
        <v>12545</v>
      </c>
      <c r="G2092" s="39"/>
      <c r="H2092" s="76" t="s">
        <v>2455</v>
      </c>
      <c r="I2092" s="76">
        <v>6</v>
      </c>
      <c r="J2092" s="39"/>
      <c r="K2092" s="39" t="s">
        <v>2195</v>
      </c>
      <c r="L2092" s="76">
        <v>68</v>
      </c>
      <c r="M2092" s="416" t="s">
        <v>12394</v>
      </c>
      <c r="N2092" s="76" t="s">
        <v>12546</v>
      </c>
    </row>
    <row r="2093" spans="1:14" hidden="1">
      <c r="A2093" s="416" t="s">
        <v>12393</v>
      </c>
      <c r="B2093" s="76"/>
      <c r="C2093" s="496"/>
      <c r="D2093" s="39"/>
      <c r="E2093" s="496">
        <f>VLOOKUP(F2093,[13]abbr_btch2lot2!A:B,2,FALSE)</f>
        <v>1592</v>
      </c>
      <c r="F2093" s="39" t="s">
        <v>12547</v>
      </c>
      <c r="G2093" s="39"/>
      <c r="H2093" s="76" t="s">
        <v>2455</v>
      </c>
      <c r="I2093" s="76">
        <v>6</v>
      </c>
      <c r="J2093" s="39"/>
      <c r="K2093" s="39" t="s">
        <v>2195</v>
      </c>
      <c r="L2093" s="76">
        <v>69</v>
      </c>
      <c r="M2093" s="416" t="s">
        <v>12394</v>
      </c>
      <c r="N2093" s="76" t="s">
        <v>12548</v>
      </c>
    </row>
    <row r="2094" spans="1:14" hidden="1">
      <c r="A2094" s="416" t="s">
        <v>12393</v>
      </c>
      <c r="B2094" s="76"/>
      <c r="C2094" s="496" t="s">
        <v>12549</v>
      </c>
      <c r="D2094" s="39" t="s">
        <v>12549</v>
      </c>
      <c r="E2094" s="496">
        <f>VLOOKUP(F2094,[13]abbr_btch2lot2!A:B,2,FALSE)</f>
        <v>1593</v>
      </c>
      <c r="F2094" s="39" t="s">
        <v>12550</v>
      </c>
      <c r="G2094" s="39"/>
      <c r="H2094" s="76" t="s">
        <v>2455</v>
      </c>
      <c r="I2094" s="76">
        <v>6</v>
      </c>
      <c r="J2094" s="39"/>
      <c r="K2094" s="39" t="s">
        <v>2195</v>
      </c>
      <c r="L2094" s="76">
        <v>70</v>
      </c>
      <c r="M2094" s="416" t="s">
        <v>12394</v>
      </c>
      <c r="N2094" s="76" t="s">
        <v>12551</v>
      </c>
    </row>
    <row r="2095" spans="1:14" hidden="1">
      <c r="A2095" s="416" t="s">
        <v>12393</v>
      </c>
      <c r="B2095" s="76"/>
      <c r="C2095" s="496" t="s">
        <v>12552</v>
      </c>
      <c r="D2095" s="39" t="s">
        <v>12552</v>
      </c>
      <c r="E2095" s="496">
        <f>VLOOKUP(F2095,[13]abbr_btch2lot2!A:B,2,FALSE)</f>
        <v>1594</v>
      </c>
      <c r="F2095" s="39" t="s">
        <v>12553</v>
      </c>
      <c r="G2095" s="39"/>
      <c r="H2095" s="76" t="s">
        <v>2455</v>
      </c>
      <c r="I2095" s="76">
        <v>6</v>
      </c>
      <c r="J2095" s="39"/>
      <c r="K2095" s="39" t="s">
        <v>2195</v>
      </c>
      <c r="L2095" s="76">
        <v>71</v>
      </c>
      <c r="M2095" s="416" t="s">
        <v>12394</v>
      </c>
      <c r="N2095" s="76" t="s">
        <v>12554</v>
      </c>
    </row>
    <row r="2096" spans="1:14" hidden="1">
      <c r="A2096" s="416" t="s">
        <v>12393</v>
      </c>
      <c r="B2096" s="76"/>
      <c r="C2096" s="496" t="s">
        <v>12555</v>
      </c>
      <c r="D2096" s="39" t="s">
        <v>12555</v>
      </c>
      <c r="E2096" s="496">
        <f>VLOOKUP(F2096,[13]abbr_btch2lot2!A:B,2,FALSE)</f>
        <v>1595</v>
      </c>
      <c r="F2096" s="39" t="s">
        <v>12556</v>
      </c>
      <c r="G2096" s="39"/>
      <c r="H2096" s="76" t="s">
        <v>2455</v>
      </c>
      <c r="I2096" s="76">
        <v>6</v>
      </c>
      <c r="J2096" s="39"/>
      <c r="K2096" s="39" t="s">
        <v>2195</v>
      </c>
      <c r="L2096" s="76">
        <v>72</v>
      </c>
      <c r="M2096" s="416" t="s">
        <v>12394</v>
      </c>
      <c r="N2096" s="76" t="s">
        <v>12557</v>
      </c>
    </row>
    <row r="2097" spans="1:14" hidden="1">
      <c r="A2097" s="416" t="s">
        <v>12393</v>
      </c>
      <c r="B2097" s="76"/>
      <c r="C2097" s="496" t="s">
        <v>12558</v>
      </c>
      <c r="D2097" s="39" t="s">
        <v>12558</v>
      </c>
      <c r="E2097" s="496">
        <f>VLOOKUP(F2097,[13]abbr_btch2lot2!A:B,2,FALSE)</f>
        <v>1596</v>
      </c>
      <c r="F2097" s="39" t="s">
        <v>12559</v>
      </c>
      <c r="G2097" s="39"/>
      <c r="H2097" s="76" t="s">
        <v>2455</v>
      </c>
      <c r="I2097" s="76">
        <v>6</v>
      </c>
      <c r="J2097" s="39"/>
      <c r="K2097" s="39" t="s">
        <v>2195</v>
      </c>
      <c r="L2097" s="76">
        <v>73</v>
      </c>
      <c r="M2097" s="416" t="s">
        <v>12394</v>
      </c>
      <c r="N2097" s="76" t="s">
        <v>12560</v>
      </c>
    </row>
    <row r="2098" spans="1:14" hidden="1">
      <c r="A2098" s="416" t="s">
        <v>12393</v>
      </c>
      <c r="B2098" s="76"/>
      <c r="C2098" s="496" t="s">
        <v>12561</v>
      </c>
      <c r="D2098" s="39" t="s">
        <v>12561</v>
      </c>
      <c r="E2098" s="496">
        <f>VLOOKUP(F2098,[13]abbr_btch2lot2!A:B,2,FALSE)</f>
        <v>1597</v>
      </c>
      <c r="F2098" s="39" t="s">
        <v>12562</v>
      </c>
      <c r="G2098" s="39"/>
      <c r="H2098" s="76" t="s">
        <v>2455</v>
      </c>
      <c r="I2098" s="76">
        <v>6</v>
      </c>
      <c r="J2098" s="39"/>
      <c r="K2098" s="39" t="s">
        <v>2195</v>
      </c>
      <c r="L2098" s="76">
        <v>74</v>
      </c>
      <c r="M2098" s="416" t="s">
        <v>12394</v>
      </c>
      <c r="N2098" s="76" t="s">
        <v>12563</v>
      </c>
    </row>
    <row r="2099" spans="1:14" hidden="1">
      <c r="A2099" s="416" t="s">
        <v>12393</v>
      </c>
      <c r="B2099" s="76"/>
      <c r="C2099" s="496" t="s">
        <v>12564</v>
      </c>
      <c r="D2099" s="39" t="s">
        <v>12564</v>
      </c>
      <c r="E2099" s="496">
        <f>VLOOKUP(F2099,[13]abbr_btch2lot2!A:B,2,FALSE)</f>
        <v>1598</v>
      </c>
      <c r="F2099" s="39" t="s">
        <v>12565</v>
      </c>
      <c r="G2099" s="39"/>
      <c r="H2099" s="76" t="s">
        <v>2455</v>
      </c>
      <c r="I2099" s="76">
        <v>6</v>
      </c>
      <c r="J2099" s="39"/>
      <c r="K2099" s="39" t="s">
        <v>2195</v>
      </c>
      <c r="L2099" s="76">
        <v>75</v>
      </c>
      <c r="M2099" s="416" t="s">
        <v>12394</v>
      </c>
      <c r="N2099" s="76" t="s">
        <v>12566</v>
      </c>
    </row>
    <row r="2100" spans="1:14" hidden="1">
      <c r="A2100" s="416" t="s">
        <v>12393</v>
      </c>
      <c r="B2100" s="76"/>
      <c r="C2100" s="496"/>
      <c r="D2100" s="39"/>
      <c r="E2100" s="496">
        <f>VLOOKUP(F2100,[13]abbr_btch2lot2!A:B,2,FALSE)</f>
        <v>1599</v>
      </c>
      <c r="F2100" s="39" t="s">
        <v>12567</v>
      </c>
      <c r="G2100" s="39"/>
      <c r="H2100" s="76" t="s">
        <v>2455</v>
      </c>
      <c r="I2100" s="76">
        <v>6</v>
      </c>
      <c r="J2100" s="39"/>
      <c r="K2100" s="39" t="s">
        <v>2195</v>
      </c>
      <c r="L2100" s="76">
        <v>76</v>
      </c>
      <c r="M2100" s="416" t="s">
        <v>12394</v>
      </c>
      <c r="N2100" s="76" t="s">
        <v>12568</v>
      </c>
    </row>
    <row r="2101" spans="1:14" hidden="1">
      <c r="A2101" s="416" t="s">
        <v>12393</v>
      </c>
      <c r="B2101" s="76"/>
      <c r="C2101" s="496" t="s">
        <v>12569</v>
      </c>
      <c r="D2101" s="39" t="s">
        <v>12569</v>
      </c>
      <c r="E2101" s="496">
        <f>VLOOKUP(F2101,[13]abbr_btch2lot2!A:B,2,FALSE)</f>
        <v>1600</v>
      </c>
      <c r="F2101" s="39" t="s">
        <v>12570</v>
      </c>
      <c r="G2101" s="39"/>
      <c r="H2101" s="76" t="s">
        <v>2455</v>
      </c>
      <c r="I2101" s="76">
        <v>6</v>
      </c>
      <c r="J2101" s="39"/>
      <c r="K2101" s="39" t="s">
        <v>2195</v>
      </c>
      <c r="L2101" s="76">
        <v>77</v>
      </c>
      <c r="M2101" s="416" t="s">
        <v>12394</v>
      </c>
      <c r="N2101" s="76" t="s">
        <v>12571</v>
      </c>
    </row>
    <row r="2102" spans="1:14" hidden="1">
      <c r="A2102" s="416" t="s">
        <v>12393</v>
      </c>
      <c r="B2102" s="76"/>
      <c r="C2102" s="496"/>
      <c r="D2102" s="39"/>
      <c r="E2102" s="496">
        <f>VLOOKUP(F2102,[13]abbr_btch2lot2!A:B,2,FALSE)</f>
        <v>1601</v>
      </c>
      <c r="F2102" s="529" t="s">
        <v>12572</v>
      </c>
      <c r="G2102" s="39"/>
      <c r="H2102" s="76" t="s">
        <v>2231</v>
      </c>
      <c r="I2102" s="76" t="s">
        <v>2779</v>
      </c>
      <c r="J2102" s="39"/>
      <c r="K2102" s="39" t="s">
        <v>2195</v>
      </c>
      <c r="L2102" s="76">
        <v>78</v>
      </c>
      <c r="M2102" s="416" t="s">
        <v>12394</v>
      </c>
      <c r="N2102" s="76" t="s">
        <v>12573</v>
      </c>
    </row>
    <row r="2103" spans="1:14" hidden="1">
      <c r="A2103" s="416" t="s">
        <v>12393</v>
      </c>
      <c r="B2103" s="76"/>
      <c r="C2103" s="496" t="s">
        <v>12574</v>
      </c>
      <c r="D2103" s="39" t="s">
        <v>12574</v>
      </c>
      <c r="E2103" s="496">
        <f>VLOOKUP(F2103,[13]abbr_btch2lot2!A:B,2,FALSE)</f>
        <v>1602</v>
      </c>
      <c r="F2103" s="529" t="s">
        <v>12575</v>
      </c>
      <c r="G2103" s="39"/>
      <c r="H2103" s="76" t="s">
        <v>2231</v>
      </c>
      <c r="I2103" s="76" t="s">
        <v>2779</v>
      </c>
      <c r="J2103" s="39"/>
      <c r="K2103" s="39" t="s">
        <v>2195</v>
      </c>
      <c r="L2103" s="76">
        <v>79</v>
      </c>
      <c r="M2103" s="416" t="s">
        <v>12394</v>
      </c>
      <c r="N2103" s="76" t="s">
        <v>12576</v>
      </c>
    </row>
    <row r="2104" spans="1:14" hidden="1">
      <c r="A2104" s="416" t="s">
        <v>12393</v>
      </c>
      <c r="B2104" s="76"/>
      <c r="C2104" s="496"/>
      <c r="D2104" s="39"/>
      <c r="E2104" s="496">
        <f>VLOOKUP(F2104,[13]abbr_btch2lot2!A:B,2,FALSE)</f>
        <v>1603</v>
      </c>
      <c r="F2104" s="529" t="s">
        <v>12577</v>
      </c>
      <c r="G2104" s="39"/>
      <c r="H2104" s="76" t="s">
        <v>2231</v>
      </c>
      <c r="I2104" s="76" t="s">
        <v>2779</v>
      </c>
      <c r="J2104" s="39"/>
      <c r="K2104" s="39" t="s">
        <v>2195</v>
      </c>
      <c r="L2104" s="76">
        <v>80</v>
      </c>
      <c r="M2104" s="416" t="s">
        <v>12394</v>
      </c>
      <c r="N2104" s="76" t="s">
        <v>12578</v>
      </c>
    </row>
    <row r="2105" spans="1:14" hidden="1">
      <c r="A2105" s="416" t="s">
        <v>12393</v>
      </c>
      <c r="B2105" s="76"/>
      <c r="C2105" s="496"/>
      <c r="D2105" s="39"/>
      <c r="E2105" s="496">
        <f>VLOOKUP(F2105,[13]abbr_btch2lot2!A:B,2,FALSE)</f>
        <v>1604</v>
      </c>
      <c r="F2105" s="529" t="s">
        <v>12579</v>
      </c>
      <c r="G2105" s="39"/>
      <c r="H2105" s="76" t="s">
        <v>2231</v>
      </c>
      <c r="I2105" s="76" t="s">
        <v>2779</v>
      </c>
      <c r="J2105" s="39"/>
      <c r="K2105" s="39" t="s">
        <v>2195</v>
      </c>
      <c r="L2105" s="76">
        <v>81</v>
      </c>
      <c r="M2105" s="416" t="s">
        <v>12394</v>
      </c>
      <c r="N2105" s="76" t="s">
        <v>12580</v>
      </c>
    </row>
    <row r="2106" spans="1:14" hidden="1">
      <c r="A2106" s="416" t="s">
        <v>12393</v>
      </c>
      <c r="B2106" s="76"/>
      <c r="C2106" s="496"/>
      <c r="D2106" s="39"/>
      <c r="E2106" s="496">
        <f>VLOOKUP(F2106,[13]abbr_btch2lot2!A:B,2,FALSE)</f>
        <v>1605</v>
      </c>
      <c r="F2106" s="529" t="s">
        <v>12581</v>
      </c>
      <c r="G2106" s="39"/>
      <c r="H2106" s="76" t="s">
        <v>2231</v>
      </c>
      <c r="I2106" s="76" t="s">
        <v>2779</v>
      </c>
      <c r="J2106" s="39"/>
      <c r="K2106" s="39" t="s">
        <v>2195</v>
      </c>
      <c r="L2106" s="76">
        <v>82</v>
      </c>
      <c r="M2106" s="416" t="s">
        <v>12394</v>
      </c>
      <c r="N2106" s="76" t="s">
        <v>12582</v>
      </c>
    </row>
    <row r="2107" spans="1:14" hidden="1">
      <c r="A2107" s="416" t="s">
        <v>12393</v>
      </c>
      <c r="B2107" s="76"/>
      <c r="C2107" s="496" t="s">
        <v>12583</v>
      </c>
      <c r="D2107" s="39" t="s">
        <v>12583</v>
      </c>
      <c r="E2107" s="496">
        <f>VLOOKUP(F2107,[13]abbr_btch2lot2!A:B,2,FALSE)</f>
        <v>1606</v>
      </c>
      <c r="F2107" s="529" t="s">
        <v>12584</v>
      </c>
      <c r="G2107" s="39"/>
      <c r="H2107" s="76" t="s">
        <v>2231</v>
      </c>
      <c r="I2107" s="76" t="s">
        <v>2779</v>
      </c>
      <c r="J2107" s="39"/>
      <c r="K2107" s="39" t="s">
        <v>2195</v>
      </c>
      <c r="L2107" s="76">
        <v>83</v>
      </c>
      <c r="M2107" s="416" t="s">
        <v>12394</v>
      </c>
      <c r="N2107" s="76" t="s">
        <v>12585</v>
      </c>
    </row>
    <row r="2108" spans="1:14" hidden="1">
      <c r="A2108" s="416" t="s">
        <v>12393</v>
      </c>
      <c r="B2108" s="76"/>
      <c r="C2108" s="496"/>
      <c r="D2108" s="39"/>
      <c r="E2108" s="496">
        <f>VLOOKUP(F2108,[13]abbr_btch2lot2!A:B,2,FALSE)</f>
        <v>1607</v>
      </c>
      <c r="F2108" s="529" t="s">
        <v>12586</v>
      </c>
      <c r="G2108" s="39"/>
      <c r="H2108" s="76" t="s">
        <v>2231</v>
      </c>
      <c r="I2108" s="76" t="s">
        <v>2779</v>
      </c>
      <c r="J2108" s="39"/>
      <c r="K2108" s="39" t="s">
        <v>2195</v>
      </c>
      <c r="L2108" s="76">
        <v>84</v>
      </c>
      <c r="M2108" s="416" t="s">
        <v>12394</v>
      </c>
      <c r="N2108" s="76" t="s">
        <v>12587</v>
      </c>
    </row>
    <row r="2109" spans="1:14" hidden="1">
      <c r="A2109" s="416" t="s">
        <v>12393</v>
      </c>
      <c r="B2109" s="76"/>
      <c r="C2109" s="496"/>
      <c r="D2109" s="39"/>
      <c r="E2109" s="496">
        <f>VLOOKUP(F2109,[13]abbr_btch2lot2!A:B,2,FALSE)</f>
        <v>1608</v>
      </c>
      <c r="F2109" s="529" t="s">
        <v>12588</v>
      </c>
      <c r="G2109" s="39"/>
      <c r="H2109" s="76" t="s">
        <v>2231</v>
      </c>
      <c r="I2109" s="76" t="s">
        <v>2779</v>
      </c>
      <c r="J2109" s="39"/>
      <c r="K2109" s="39" t="s">
        <v>2195</v>
      </c>
      <c r="L2109" s="76">
        <v>85</v>
      </c>
      <c r="M2109" s="416" t="s">
        <v>12394</v>
      </c>
      <c r="N2109" s="76" t="s">
        <v>12589</v>
      </c>
    </row>
    <row r="2110" spans="1:14" hidden="1">
      <c r="A2110" s="416" t="s">
        <v>12393</v>
      </c>
      <c r="B2110" s="76"/>
      <c r="C2110" s="496"/>
      <c r="D2110" s="39"/>
      <c r="E2110" s="496">
        <f>VLOOKUP(F2110,[13]abbr_btch2lot2!A:B,2,FALSE)</f>
        <v>1609</v>
      </c>
      <c r="F2110" s="529" t="s">
        <v>12590</v>
      </c>
      <c r="G2110" s="39"/>
      <c r="H2110" s="76" t="s">
        <v>2231</v>
      </c>
      <c r="I2110" s="76" t="s">
        <v>2779</v>
      </c>
      <c r="J2110" s="39"/>
      <c r="K2110" s="39" t="s">
        <v>2195</v>
      </c>
      <c r="L2110" s="76">
        <v>86</v>
      </c>
      <c r="M2110" s="416" t="s">
        <v>12394</v>
      </c>
      <c r="N2110" s="76" t="s">
        <v>12591</v>
      </c>
    </row>
    <row r="2111" spans="1:14" hidden="1">
      <c r="A2111" s="416" t="s">
        <v>12393</v>
      </c>
      <c r="B2111" s="76"/>
      <c r="C2111" s="496"/>
      <c r="D2111" s="39"/>
      <c r="E2111" s="496">
        <f>VLOOKUP(F2111,[13]abbr_btch2lot2!A:B,2,FALSE)</f>
        <v>1610</v>
      </c>
      <c r="F2111" s="529" t="s">
        <v>12592</v>
      </c>
      <c r="G2111" s="39"/>
      <c r="H2111" s="76" t="s">
        <v>2231</v>
      </c>
      <c r="I2111" s="76" t="s">
        <v>2779</v>
      </c>
      <c r="J2111" s="39"/>
      <c r="K2111" s="39" t="s">
        <v>2195</v>
      </c>
      <c r="L2111" s="76">
        <v>87</v>
      </c>
      <c r="M2111" s="416" t="s">
        <v>12394</v>
      </c>
      <c r="N2111" s="76" t="s">
        <v>12593</v>
      </c>
    </row>
    <row r="2112" spans="1:14" hidden="1">
      <c r="A2112" s="416" t="s">
        <v>12393</v>
      </c>
      <c r="B2112" s="76"/>
      <c r="C2112" s="496"/>
      <c r="D2112" s="39"/>
      <c r="E2112" s="496">
        <f>VLOOKUP(F2112,[13]abbr_btch2lot2!A:B,2,FALSE)</f>
        <v>1611</v>
      </c>
      <c r="F2112" s="529" t="s">
        <v>12594</v>
      </c>
      <c r="G2112" s="39"/>
      <c r="H2112" s="76" t="s">
        <v>2231</v>
      </c>
      <c r="I2112" s="76" t="s">
        <v>2779</v>
      </c>
      <c r="J2112" s="39"/>
      <c r="K2112" s="39" t="s">
        <v>2195</v>
      </c>
      <c r="L2112" s="76">
        <v>88</v>
      </c>
      <c r="M2112" s="416" t="s">
        <v>12394</v>
      </c>
      <c r="N2112" s="76" t="s">
        <v>12595</v>
      </c>
    </row>
    <row r="2113" spans="1:14" hidden="1">
      <c r="A2113" s="416" t="s">
        <v>12393</v>
      </c>
      <c r="B2113" s="76"/>
      <c r="C2113" s="496" t="s">
        <v>12596</v>
      </c>
      <c r="D2113" s="39" t="s">
        <v>12596</v>
      </c>
      <c r="E2113" s="496">
        <f>VLOOKUP(F2113,[13]abbr_btch2lot2!A:B,2,FALSE)</f>
        <v>1612</v>
      </c>
      <c r="F2113" s="529" t="s">
        <v>12597</v>
      </c>
      <c r="G2113" s="39"/>
      <c r="H2113" s="76" t="s">
        <v>2231</v>
      </c>
      <c r="I2113" s="76" t="s">
        <v>2779</v>
      </c>
      <c r="J2113" s="39"/>
      <c r="K2113" s="39" t="s">
        <v>2195</v>
      </c>
      <c r="L2113" s="76">
        <v>89</v>
      </c>
      <c r="M2113" s="416" t="s">
        <v>12394</v>
      </c>
      <c r="N2113" s="76" t="s">
        <v>12598</v>
      </c>
    </row>
    <row r="2114" spans="1:14" hidden="1">
      <c r="A2114" s="416" t="s">
        <v>12393</v>
      </c>
      <c r="B2114" s="76"/>
      <c r="C2114" s="496" t="s">
        <v>12599</v>
      </c>
      <c r="D2114" s="39" t="s">
        <v>12599</v>
      </c>
      <c r="E2114" s="496">
        <f>VLOOKUP(F2114,[13]abbr_btch2lot2!A:B,2,FALSE)</f>
        <v>1613</v>
      </c>
      <c r="F2114" s="529" t="s">
        <v>12600</v>
      </c>
      <c r="G2114" s="39"/>
      <c r="H2114" s="76" t="s">
        <v>2231</v>
      </c>
      <c r="I2114" s="76" t="s">
        <v>2779</v>
      </c>
      <c r="J2114" s="39"/>
      <c r="K2114" s="39" t="s">
        <v>2195</v>
      </c>
      <c r="L2114" s="76">
        <v>90</v>
      </c>
      <c r="M2114" s="416" t="s">
        <v>12394</v>
      </c>
      <c r="N2114" s="76" t="s">
        <v>12601</v>
      </c>
    </row>
    <row r="2115" spans="1:14" hidden="1">
      <c r="A2115" s="416" t="s">
        <v>12393</v>
      </c>
      <c r="B2115" s="76"/>
      <c r="C2115" s="496" t="s">
        <v>12602</v>
      </c>
      <c r="D2115" s="39" t="s">
        <v>12602</v>
      </c>
      <c r="E2115" s="496">
        <f>VLOOKUP(F2115,[13]abbr_btch2lot2!A:B,2,FALSE)</f>
        <v>1614</v>
      </c>
      <c r="F2115" s="529" t="s">
        <v>12603</v>
      </c>
      <c r="G2115" s="39"/>
      <c r="H2115" s="76" t="s">
        <v>2231</v>
      </c>
      <c r="I2115" s="76" t="s">
        <v>2779</v>
      </c>
      <c r="J2115" s="39"/>
      <c r="K2115" s="39" t="s">
        <v>2195</v>
      </c>
      <c r="L2115" s="76">
        <v>91</v>
      </c>
      <c r="M2115" s="416" t="s">
        <v>12394</v>
      </c>
      <c r="N2115" s="76" t="s">
        <v>12604</v>
      </c>
    </row>
    <row r="2116" spans="1:14" hidden="1">
      <c r="A2116" s="416" t="s">
        <v>12393</v>
      </c>
      <c r="B2116" s="39"/>
      <c r="C2116" s="496" t="s">
        <v>12605</v>
      </c>
      <c r="D2116" s="39" t="s">
        <v>12605</v>
      </c>
      <c r="E2116" s="496">
        <f>VLOOKUP(F2116,[13]abbr_btch2lot2!A:B,2,FALSE)</f>
        <v>1615</v>
      </c>
      <c r="F2116" s="529" t="s">
        <v>12606</v>
      </c>
      <c r="G2116" s="39"/>
      <c r="H2116" s="76" t="s">
        <v>2231</v>
      </c>
      <c r="I2116" s="76" t="s">
        <v>2779</v>
      </c>
      <c r="J2116" s="39"/>
      <c r="K2116" s="39" t="s">
        <v>2195</v>
      </c>
      <c r="L2116" s="76">
        <v>92</v>
      </c>
      <c r="M2116" s="416" t="s">
        <v>12394</v>
      </c>
      <c r="N2116" s="39" t="s">
        <v>12607</v>
      </c>
    </row>
    <row r="2117" spans="1:14" hidden="1">
      <c r="A2117" s="416" t="s">
        <v>12393</v>
      </c>
      <c r="B2117" s="39"/>
      <c r="C2117" s="496"/>
      <c r="D2117" s="39"/>
      <c r="E2117" s="496">
        <f>VLOOKUP(F2117,[13]abbr_btch2lot2!A:B,2,FALSE)</f>
        <v>1616</v>
      </c>
      <c r="F2117" s="529" t="s">
        <v>12608</v>
      </c>
      <c r="G2117" s="39"/>
      <c r="H2117" s="76" t="s">
        <v>2231</v>
      </c>
      <c r="I2117" s="76" t="s">
        <v>2779</v>
      </c>
      <c r="J2117" s="39"/>
      <c r="K2117" s="39" t="s">
        <v>2195</v>
      </c>
      <c r="L2117" s="76">
        <v>93</v>
      </c>
      <c r="M2117" s="416" t="s">
        <v>12394</v>
      </c>
      <c r="N2117" s="39" t="s">
        <v>12609</v>
      </c>
    </row>
    <row r="2118" spans="1:14" hidden="1">
      <c r="A2118" s="416" t="s">
        <v>12393</v>
      </c>
      <c r="B2118" s="39"/>
      <c r="C2118" s="496" t="s">
        <v>12610</v>
      </c>
      <c r="D2118" s="39" t="s">
        <v>12610</v>
      </c>
      <c r="E2118" s="496">
        <f>VLOOKUP(F2118,[13]abbr_btch2lot2!A:B,2,FALSE)</f>
        <v>1617</v>
      </c>
      <c r="F2118" s="529" t="s">
        <v>12611</v>
      </c>
      <c r="G2118" s="39"/>
      <c r="H2118" s="76" t="s">
        <v>2231</v>
      </c>
      <c r="I2118" s="76" t="s">
        <v>2779</v>
      </c>
      <c r="J2118" s="39"/>
      <c r="K2118" s="39" t="s">
        <v>2195</v>
      </c>
      <c r="L2118" s="76">
        <v>94</v>
      </c>
      <c r="M2118" s="416" t="s">
        <v>12394</v>
      </c>
      <c r="N2118" s="39" t="s">
        <v>12612</v>
      </c>
    </row>
    <row r="2119" spans="1:14" hidden="1">
      <c r="A2119" s="416" t="s">
        <v>12393</v>
      </c>
      <c r="B2119" s="39"/>
      <c r="C2119" s="496"/>
      <c r="D2119" s="39"/>
      <c r="E2119" s="496">
        <f>VLOOKUP(F2119,[13]abbr_btch2lot2!A:B,2,FALSE)</f>
        <v>1618</v>
      </c>
      <c r="F2119" s="529" t="s">
        <v>12613</v>
      </c>
      <c r="G2119" s="39"/>
      <c r="H2119" s="76" t="s">
        <v>2231</v>
      </c>
      <c r="I2119" s="76" t="s">
        <v>9732</v>
      </c>
      <c r="J2119" s="39"/>
      <c r="K2119" s="39" t="s">
        <v>2195</v>
      </c>
      <c r="L2119" s="76">
        <v>95</v>
      </c>
      <c r="M2119" s="416" t="s">
        <v>12394</v>
      </c>
      <c r="N2119" s="39" t="s">
        <v>12614</v>
      </c>
    </row>
    <row r="2120" spans="1:14" hidden="1">
      <c r="A2120" s="416" t="s">
        <v>12393</v>
      </c>
      <c r="B2120" s="39"/>
      <c r="C2120" s="496" t="s">
        <v>12615</v>
      </c>
      <c r="D2120" s="39" t="s">
        <v>12615</v>
      </c>
      <c r="E2120" s="496">
        <f>VLOOKUP(F2120,[13]abbr_btch2lot2!A:B,2,FALSE)</f>
        <v>1619</v>
      </c>
      <c r="F2120" s="529" t="s">
        <v>12616</v>
      </c>
      <c r="G2120" s="39"/>
      <c r="H2120" s="76" t="s">
        <v>2231</v>
      </c>
      <c r="I2120" s="76" t="s">
        <v>9732</v>
      </c>
      <c r="J2120" s="39"/>
      <c r="K2120" s="39" t="s">
        <v>2195</v>
      </c>
      <c r="L2120" s="76">
        <v>96</v>
      </c>
      <c r="M2120" s="416" t="s">
        <v>12394</v>
      </c>
      <c r="N2120" s="39" t="s">
        <v>12617</v>
      </c>
    </row>
    <row r="2121" spans="1:14" hidden="1">
      <c r="A2121" s="416" t="s">
        <v>12393</v>
      </c>
      <c r="B2121" s="39"/>
      <c r="C2121" s="496"/>
      <c r="D2121" s="39"/>
      <c r="E2121" s="496">
        <f>VLOOKUP(F2121,[13]abbr_btch2lot2!A:B,2,FALSE)</f>
        <v>1620</v>
      </c>
      <c r="F2121" s="529" t="s">
        <v>12618</v>
      </c>
      <c r="G2121" s="39"/>
      <c r="H2121" s="76" t="s">
        <v>2231</v>
      </c>
      <c r="I2121" s="76" t="s">
        <v>9732</v>
      </c>
      <c r="J2121" s="39"/>
      <c r="K2121" s="39" t="s">
        <v>2195</v>
      </c>
      <c r="L2121" s="76">
        <v>97</v>
      </c>
      <c r="M2121" s="416" t="s">
        <v>12394</v>
      </c>
      <c r="N2121" s="39" t="s">
        <v>12619</v>
      </c>
    </row>
    <row r="2122" spans="1:14" hidden="1">
      <c r="A2122" s="416" t="s">
        <v>12393</v>
      </c>
      <c r="B2122" s="39"/>
      <c r="C2122" s="496"/>
      <c r="D2122" s="39"/>
      <c r="E2122" s="496">
        <f>VLOOKUP(F2122,[13]abbr_btch2lot2!A:B,2,FALSE)</f>
        <v>1621</v>
      </c>
      <c r="F2122" s="529" t="s">
        <v>12620</v>
      </c>
      <c r="G2122" s="39"/>
      <c r="H2122" s="76" t="s">
        <v>2231</v>
      </c>
      <c r="I2122" s="76" t="s">
        <v>9732</v>
      </c>
      <c r="J2122" s="39"/>
      <c r="K2122" s="39" t="s">
        <v>2195</v>
      </c>
      <c r="L2122" s="76">
        <v>98</v>
      </c>
      <c r="M2122" s="416" t="s">
        <v>12394</v>
      </c>
      <c r="N2122" s="39" t="s">
        <v>12621</v>
      </c>
    </row>
    <row r="2123" spans="1:14" hidden="1">
      <c r="A2123" s="416" t="s">
        <v>12393</v>
      </c>
      <c r="B2123" s="39"/>
      <c r="C2123" s="496"/>
      <c r="D2123" s="39"/>
      <c r="E2123" s="496">
        <f>VLOOKUP(F2123,[13]abbr_btch2lot2!A:B,2,FALSE)</f>
        <v>1622</v>
      </c>
      <c r="F2123" s="529" t="s">
        <v>12622</v>
      </c>
      <c r="G2123" s="39"/>
      <c r="H2123" s="76" t="s">
        <v>2231</v>
      </c>
      <c r="I2123" s="76" t="s">
        <v>9732</v>
      </c>
      <c r="J2123" s="39"/>
      <c r="K2123" s="39" t="s">
        <v>2195</v>
      </c>
      <c r="L2123" s="76">
        <v>99</v>
      </c>
      <c r="M2123" s="416" t="s">
        <v>12394</v>
      </c>
      <c r="N2123" s="39" t="s">
        <v>12623</v>
      </c>
    </row>
    <row r="2124" spans="1:14" hidden="1">
      <c r="A2124" s="416" t="s">
        <v>12393</v>
      </c>
      <c r="B2124" s="39"/>
      <c r="C2124" s="496" t="s">
        <v>12624</v>
      </c>
      <c r="D2124" s="39" t="s">
        <v>12624</v>
      </c>
      <c r="E2124" s="496">
        <f>VLOOKUP(F2124,[13]abbr_btch2lot2!A:B,2,FALSE)</f>
        <v>1623</v>
      </c>
      <c r="F2124" s="529" t="s">
        <v>12625</v>
      </c>
      <c r="G2124" s="39"/>
      <c r="H2124" s="76" t="s">
        <v>2231</v>
      </c>
      <c r="I2124" s="76" t="s">
        <v>9732</v>
      </c>
      <c r="J2124" s="39"/>
      <c r="K2124" s="39" t="s">
        <v>2195</v>
      </c>
      <c r="L2124" s="76">
        <v>100</v>
      </c>
      <c r="M2124" s="416" t="s">
        <v>12394</v>
      </c>
      <c r="N2124" s="39" t="s">
        <v>12626</v>
      </c>
    </row>
    <row r="2125" spans="1:14" hidden="1">
      <c r="A2125" s="416" t="s">
        <v>12393</v>
      </c>
      <c r="B2125" s="39"/>
      <c r="C2125" s="496" t="s">
        <v>12627</v>
      </c>
      <c r="D2125" s="39" t="s">
        <v>12627</v>
      </c>
      <c r="E2125" s="496">
        <f>VLOOKUP(F2125,[13]abbr_btch2lot2!A:B,2,FALSE)</f>
        <v>1624</v>
      </c>
      <c r="F2125" s="529" t="s">
        <v>12628</v>
      </c>
      <c r="G2125" s="39"/>
      <c r="H2125" s="76" t="s">
        <v>2231</v>
      </c>
      <c r="I2125" s="76" t="s">
        <v>9732</v>
      </c>
      <c r="J2125" s="39"/>
      <c r="K2125" s="39" t="s">
        <v>2195</v>
      </c>
      <c r="L2125" s="76">
        <v>101</v>
      </c>
      <c r="M2125" s="416" t="s">
        <v>12394</v>
      </c>
      <c r="N2125" s="39" t="s">
        <v>12629</v>
      </c>
    </row>
    <row r="2126" spans="1:14" hidden="1">
      <c r="A2126" s="416" t="s">
        <v>12393</v>
      </c>
      <c r="B2126" s="39"/>
      <c r="C2126" s="496" t="s">
        <v>12630</v>
      </c>
      <c r="D2126" s="39" t="s">
        <v>12630</v>
      </c>
      <c r="E2126" s="496">
        <f>VLOOKUP(F2126,[13]abbr_btch2lot2!A:B,2,FALSE)</f>
        <v>1625</v>
      </c>
      <c r="F2126" s="529" t="s">
        <v>12631</v>
      </c>
      <c r="G2126" s="39"/>
      <c r="H2126" s="76" t="s">
        <v>2231</v>
      </c>
      <c r="I2126" s="76" t="s">
        <v>9732</v>
      </c>
      <c r="J2126" s="39"/>
      <c r="K2126" s="39" t="s">
        <v>2195</v>
      </c>
      <c r="L2126" s="76">
        <v>102</v>
      </c>
      <c r="M2126" s="416" t="s">
        <v>12394</v>
      </c>
      <c r="N2126" s="39" t="s">
        <v>12632</v>
      </c>
    </row>
    <row r="2127" spans="1:14" hidden="1">
      <c r="A2127" s="416" t="s">
        <v>12393</v>
      </c>
      <c r="B2127" s="39"/>
      <c r="C2127" s="496"/>
      <c r="D2127" s="39"/>
      <c r="E2127" s="496">
        <f>VLOOKUP(F2127,[13]abbr_btch2lot2!A:B,2,FALSE)</f>
        <v>1626</v>
      </c>
      <c r="F2127" s="529" t="s">
        <v>12633</v>
      </c>
      <c r="G2127" s="39"/>
      <c r="H2127" s="76" t="s">
        <v>2231</v>
      </c>
      <c r="I2127" s="76" t="s">
        <v>9732</v>
      </c>
      <c r="J2127" s="39"/>
      <c r="K2127" s="39" t="s">
        <v>2195</v>
      </c>
      <c r="L2127" s="76">
        <v>103</v>
      </c>
      <c r="M2127" s="416" t="s">
        <v>12394</v>
      </c>
      <c r="N2127" s="39" t="s">
        <v>12634</v>
      </c>
    </row>
    <row r="2128" spans="1:14" hidden="1">
      <c r="A2128" s="416" t="s">
        <v>12393</v>
      </c>
      <c r="B2128" s="39"/>
      <c r="C2128" s="496"/>
      <c r="D2128" s="39"/>
      <c r="E2128" s="496">
        <f>VLOOKUP(F2128,[13]abbr_btch2lot2!A:B,2,FALSE)</f>
        <v>1627</v>
      </c>
      <c r="F2128" s="529" t="s">
        <v>12635</v>
      </c>
      <c r="G2128" s="39"/>
      <c r="H2128" s="76" t="s">
        <v>2231</v>
      </c>
      <c r="I2128" s="76" t="s">
        <v>9732</v>
      </c>
      <c r="J2128" s="39"/>
      <c r="K2128" s="39" t="s">
        <v>2195</v>
      </c>
      <c r="L2128" s="76">
        <v>104</v>
      </c>
      <c r="M2128" s="416" t="s">
        <v>12394</v>
      </c>
      <c r="N2128" s="39" t="s">
        <v>12636</v>
      </c>
    </row>
    <row r="2129" spans="1:14" hidden="1">
      <c r="A2129" s="416" t="s">
        <v>12393</v>
      </c>
      <c r="B2129" s="39"/>
      <c r="C2129" s="496"/>
      <c r="D2129" s="39"/>
      <c r="E2129" s="496">
        <f>VLOOKUP(F2129,[13]abbr_btch2lot2!A:B,2,FALSE)</f>
        <v>1628</v>
      </c>
      <c r="F2129" s="529" t="s">
        <v>12637</v>
      </c>
      <c r="G2129" s="39"/>
      <c r="H2129" s="76" t="s">
        <v>2231</v>
      </c>
      <c r="I2129" s="76" t="s">
        <v>9732</v>
      </c>
      <c r="J2129" s="39"/>
      <c r="K2129" s="39" t="s">
        <v>2195</v>
      </c>
      <c r="L2129" s="76">
        <v>105</v>
      </c>
      <c r="M2129" s="416" t="s">
        <v>12394</v>
      </c>
      <c r="N2129" s="39" t="s">
        <v>12638</v>
      </c>
    </row>
    <row r="2130" spans="1:14" hidden="1">
      <c r="A2130" s="416" t="s">
        <v>12393</v>
      </c>
      <c r="B2130" s="39"/>
      <c r="C2130" s="496"/>
      <c r="D2130" s="39"/>
      <c r="E2130" s="496">
        <f>VLOOKUP(F2130,[13]abbr_btch2lot2!A:B,2,FALSE)</f>
        <v>1629</v>
      </c>
      <c r="F2130" s="529" t="s">
        <v>12639</v>
      </c>
      <c r="G2130" s="39"/>
      <c r="H2130" s="76" t="s">
        <v>2231</v>
      </c>
      <c r="I2130" s="76" t="s">
        <v>9732</v>
      </c>
      <c r="J2130" s="39"/>
      <c r="K2130" s="39" t="s">
        <v>2195</v>
      </c>
      <c r="L2130" s="76">
        <v>106</v>
      </c>
      <c r="M2130" s="416" t="s">
        <v>12394</v>
      </c>
      <c r="N2130" s="39" t="s">
        <v>12640</v>
      </c>
    </row>
    <row r="2131" spans="1:14" hidden="1">
      <c r="A2131" s="416" t="s">
        <v>12393</v>
      </c>
      <c r="B2131" s="39"/>
      <c r="C2131" s="496"/>
      <c r="D2131" s="39"/>
      <c r="E2131" s="496">
        <f>VLOOKUP(F2131,[13]abbr_btch2lot2!A:B,2,FALSE)</f>
        <v>1630</v>
      </c>
      <c r="F2131" s="529" t="s">
        <v>12641</v>
      </c>
      <c r="G2131" s="39"/>
      <c r="H2131" s="76" t="s">
        <v>2231</v>
      </c>
      <c r="I2131" s="76" t="s">
        <v>9732</v>
      </c>
      <c r="J2131" s="39"/>
      <c r="K2131" s="39" t="s">
        <v>2195</v>
      </c>
      <c r="L2131" s="76">
        <v>107</v>
      </c>
      <c r="M2131" s="416" t="s">
        <v>12394</v>
      </c>
      <c r="N2131" s="39" t="s">
        <v>12642</v>
      </c>
    </row>
    <row r="2132" spans="1:14" hidden="1">
      <c r="A2132" s="416" t="s">
        <v>12393</v>
      </c>
      <c r="B2132" s="39"/>
      <c r="C2132" s="496"/>
      <c r="D2132" s="39"/>
      <c r="E2132" s="496">
        <f>VLOOKUP(F2132,[13]abbr_btch2lot2!A:B,2,FALSE)</f>
        <v>1631</v>
      </c>
      <c r="F2132" s="529" t="s">
        <v>12643</v>
      </c>
      <c r="G2132" s="39"/>
      <c r="H2132" s="76" t="s">
        <v>2231</v>
      </c>
      <c r="I2132" s="76" t="s">
        <v>9732</v>
      </c>
      <c r="J2132" s="39"/>
      <c r="K2132" s="39" t="s">
        <v>2195</v>
      </c>
      <c r="L2132" s="76">
        <v>108</v>
      </c>
      <c r="M2132" s="416" t="s">
        <v>12394</v>
      </c>
      <c r="N2132" s="39" t="s">
        <v>12644</v>
      </c>
    </row>
    <row r="2133" spans="1:14" hidden="1">
      <c r="A2133" s="416" t="s">
        <v>12393</v>
      </c>
      <c r="B2133" s="39"/>
      <c r="C2133" s="496"/>
      <c r="D2133" s="39"/>
      <c r="E2133" s="496">
        <f>VLOOKUP(F2133,[13]abbr_btch2lot2!A:B,2,FALSE)</f>
        <v>1632</v>
      </c>
      <c r="F2133" s="529" t="s">
        <v>12645</v>
      </c>
      <c r="G2133" s="39"/>
      <c r="H2133" s="76" t="s">
        <v>2231</v>
      </c>
      <c r="I2133" s="76" t="s">
        <v>9732</v>
      </c>
      <c r="J2133" s="39"/>
      <c r="K2133" s="39" t="s">
        <v>2195</v>
      </c>
      <c r="L2133" s="76">
        <v>109</v>
      </c>
      <c r="M2133" s="416" t="s">
        <v>12394</v>
      </c>
      <c r="N2133" s="39" t="s">
        <v>12646</v>
      </c>
    </row>
    <row r="2134" spans="1:14" hidden="1">
      <c r="A2134" s="416" t="s">
        <v>12393</v>
      </c>
      <c r="B2134" s="39"/>
      <c r="C2134" s="496" t="s">
        <v>12647</v>
      </c>
      <c r="D2134" s="39" t="s">
        <v>12647</v>
      </c>
      <c r="E2134" s="496">
        <f>VLOOKUP(F2134,[13]abbr_btch2lot2!A:B,2,FALSE)</f>
        <v>1633</v>
      </c>
      <c r="F2134" s="529" t="s">
        <v>12648</v>
      </c>
      <c r="G2134" s="39"/>
      <c r="H2134" s="76" t="s">
        <v>2231</v>
      </c>
      <c r="I2134" s="76" t="s">
        <v>9732</v>
      </c>
      <c r="J2134" s="39"/>
      <c r="K2134" s="39" t="s">
        <v>2195</v>
      </c>
      <c r="L2134" s="76">
        <v>110</v>
      </c>
      <c r="M2134" s="416" t="s">
        <v>12394</v>
      </c>
      <c r="N2134" s="39" t="s">
        <v>12649</v>
      </c>
    </row>
    <row r="2135" spans="1:14" hidden="1">
      <c r="A2135" s="416" t="s">
        <v>12393</v>
      </c>
      <c r="B2135" s="39"/>
      <c r="C2135" s="496" t="s">
        <v>12650</v>
      </c>
      <c r="D2135" s="39" t="s">
        <v>12650</v>
      </c>
      <c r="E2135" s="496">
        <f>VLOOKUP(F2135,[13]abbr_btch2lot2!A:B,2,FALSE)</f>
        <v>1634</v>
      </c>
      <c r="F2135" s="529" t="s">
        <v>12651</v>
      </c>
      <c r="G2135" s="39"/>
      <c r="H2135" s="76" t="s">
        <v>2231</v>
      </c>
      <c r="I2135" s="76" t="s">
        <v>9732</v>
      </c>
      <c r="J2135" s="39"/>
      <c r="K2135" s="39" t="s">
        <v>2195</v>
      </c>
      <c r="L2135" s="76">
        <v>111</v>
      </c>
      <c r="M2135" s="416" t="s">
        <v>12394</v>
      </c>
      <c r="N2135" s="39" t="s">
        <v>12652</v>
      </c>
    </row>
    <row r="2136" spans="1:14" hidden="1">
      <c r="A2136" s="416" t="s">
        <v>12393</v>
      </c>
      <c r="B2136" s="39"/>
      <c r="C2136" s="496" t="s">
        <v>12653</v>
      </c>
      <c r="D2136" s="39" t="s">
        <v>12653</v>
      </c>
      <c r="E2136" s="496">
        <f>VLOOKUP(F2136,[13]abbr_btch2lot2!A:B,2,FALSE)</f>
        <v>1635</v>
      </c>
      <c r="F2136" s="529" t="s">
        <v>12654</v>
      </c>
      <c r="G2136" s="39"/>
      <c r="H2136" s="76" t="s">
        <v>2231</v>
      </c>
      <c r="I2136" s="76" t="s">
        <v>9732</v>
      </c>
      <c r="J2136" s="39"/>
      <c r="K2136" s="39" t="s">
        <v>2195</v>
      </c>
      <c r="L2136" s="76">
        <v>112</v>
      </c>
      <c r="M2136" s="416" t="s">
        <v>12394</v>
      </c>
      <c r="N2136" s="39" t="s">
        <v>12655</v>
      </c>
    </row>
    <row r="2137" spans="1:14" hidden="1">
      <c r="A2137" s="416" t="s">
        <v>12393</v>
      </c>
      <c r="B2137" s="39"/>
      <c r="C2137" s="496" t="s">
        <v>12656</v>
      </c>
      <c r="D2137" s="39" t="s">
        <v>12656</v>
      </c>
      <c r="E2137" s="496">
        <f>VLOOKUP(F2137,[13]abbr_btch2lot2!A:B,2,FALSE)</f>
        <v>1636</v>
      </c>
      <c r="F2137" s="529" t="s">
        <v>12657</v>
      </c>
      <c r="G2137" s="39"/>
      <c r="H2137" s="76" t="s">
        <v>2231</v>
      </c>
      <c r="I2137" s="76" t="s">
        <v>9732</v>
      </c>
      <c r="J2137" s="39"/>
      <c r="K2137" s="39" t="s">
        <v>2195</v>
      </c>
      <c r="L2137" s="76">
        <v>113</v>
      </c>
      <c r="M2137" s="416" t="s">
        <v>12394</v>
      </c>
      <c r="N2137" s="39" t="s">
        <v>12658</v>
      </c>
    </row>
    <row r="2138" spans="1:14" hidden="1">
      <c r="A2138" s="416" t="s">
        <v>12393</v>
      </c>
      <c r="B2138" s="39"/>
      <c r="C2138" s="496"/>
      <c r="D2138" s="39"/>
      <c r="E2138" s="496">
        <f>VLOOKUP(F2138,[13]abbr_btch2lot2!A:B,2,FALSE)</f>
        <v>1637</v>
      </c>
      <c r="F2138" s="529" t="s">
        <v>12659</v>
      </c>
      <c r="G2138" s="39"/>
      <c r="H2138" s="76" t="s">
        <v>2231</v>
      </c>
      <c r="I2138" s="76" t="s">
        <v>9732</v>
      </c>
      <c r="J2138" s="39"/>
      <c r="K2138" s="39" t="s">
        <v>2195</v>
      </c>
      <c r="L2138" s="76">
        <v>114</v>
      </c>
      <c r="M2138" s="416" t="s">
        <v>12394</v>
      </c>
      <c r="N2138" s="39" t="s">
        <v>12660</v>
      </c>
    </row>
    <row r="2139" spans="1:14" hidden="1">
      <c r="A2139" s="416" t="s">
        <v>12393</v>
      </c>
      <c r="B2139" s="39"/>
      <c r="C2139" s="496" t="s">
        <v>12661</v>
      </c>
      <c r="D2139" s="39" t="s">
        <v>12661</v>
      </c>
      <c r="E2139" s="496">
        <f>VLOOKUP(F2139,[13]abbr_btch2lot2!A:B,2,FALSE)</f>
        <v>1638</v>
      </c>
      <c r="F2139" s="529" t="s">
        <v>12662</v>
      </c>
      <c r="G2139" s="39"/>
      <c r="H2139" s="76" t="s">
        <v>2231</v>
      </c>
      <c r="I2139" s="76" t="s">
        <v>9732</v>
      </c>
      <c r="J2139" s="39"/>
      <c r="K2139" s="39" t="s">
        <v>2195</v>
      </c>
      <c r="L2139" s="76">
        <v>115</v>
      </c>
      <c r="M2139" s="416" t="s">
        <v>12394</v>
      </c>
      <c r="N2139" s="39" t="s">
        <v>12663</v>
      </c>
    </row>
    <row r="2140" spans="1:14" hidden="1">
      <c r="A2140" s="416" t="s">
        <v>12393</v>
      </c>
      <c r="B2140" s="39"/>
      <c r="C2140" s="496"/>
      <c r="D2140" s="39"/>
      <c r="E2140" s="496">
        <f>VLOOKUP(F2140,[13]abbr_btch2lot2!A:B,2,FALSE)</f>
        <v>1639</v>
      </c>
      <c r="F2140" s="529" t="s">
        <v>12664</v>
      </c>
      <c r="G2140" s="39"/>
      <c r="H2140" s="76" t="s">
        <v>2231</v>
      </c>
      <c r="I2140" s="76" t="s">
        <v>12665</v>
      </c>
      <c r="J2140" s="39"/>
      <c r="K2140" s="39" t="s">
        <v>2195</v>
      </c>
      <c r="L2140" s="76">
        <v>116</v>
      </c>
      <c r="M2140" s="416" t="s">
        <v>12394</v>
      </c>
      <c r="N2140" s="39" t="s">
        <v>12666</v>
      </c>
    </row>
    <row r="2141" spans="1:14" hidden="1">
      <c r="A2141" s="416" t="s">
        <v>12393</v>
      </c>
      <c r="B2141" s="39"/>
      <c r="C2141" s="496" t="s">
        <v>12667</v>
      </c>
      <c r="D2141" s="39" t="s">
        <v>12667</v>
      </c>
      <c r="E2141" s="496">
        <f>VLOOKUP(F2141,[13]abbr_btch2lot2!A:B,2,FALSE)</f>
        <v>1640</v>
      </c>
      <c r="F2141" s="529" t="s">
        <v>12668</v>
      </c>
      <c r="G2141" s="39"/>
      <c r="H2141" s="76" t="s">
        <v>2231</v>
      </c>
      <c r="I2141" s="76" t="s">
        <v>12665</v>
      </c>
      <c r="J2141" s="39"/>
      <c r="K2141" s="39" t="s">
        <v>2195</v>
      </c>
      <c r="L2141" s="76">
        <v>117</v>
      </c>
      <c r="M2141" s="416" t="s">
        <v>12394</v>
      </c>
      <c r="N2141" s="39" t="s">
        <v>12669</v>
      </c>
    </row>
    <row r="2142" spans="1:14" hidden="1">
      <c r="A2142" s="416" t="s">
        <v>12393</v>
      </c>
      <c r="B2142" s="39"/>
      <c r="C2142" s="496"/>
      <c r="D2142" s="39"/>
      <c r="E2142" s="496">
        <f>VLOOKUP(F2142,[13]abbr_btch2lot2!A:B,2,FALSE)</f>
        <v>1641</v>
      </c>
      <c r="F2142" s="529" t="s">
        <v>12670</v>
      </c>
      <c r="G2142" s="39"/>
      <c r="H2142" s="76" t="s">
        <v>2231</v>
      </c>
      <c r="I2142" s="76" t="s">
        <v>12665</v>
      </c>
      <c r="J2142" s="39"/>
      <c r="K2142" s="39" t="s">
        <v>2195</v>
      </c>
      <c r="L2142" s="76">
        <v>118</v>
      </c>
      <c r="M2142" s="416" t="s">
        <v>12394</v>
      </c>
      <c r="N2142" s="39" t="s">
        <v>12671</v>
      </c>
    </row>
    <row r="2143" spans="1:14" hidden="1">
      <c r="A2143" s="416" t="s">
        <v>12393</v>
      </c>
      <c r="B2143" s="39"/>
      <c r="C2143" s="496"/>
      <c r="D2143" s="39"/>
      <c r="E2143" s="496">
        <f>VLOOKUP(F2143,[13]abbr_btch2lot2!A:B,2,FALSE)</f>
        <v>1642</v>
      </c>
      <c r="F2143" s="529" t="s">
        <v>12672</v>
      </c>
      <c r="G2143" s="39"/>
      <c r="H2143" s="76" t="s">
        <v>2231</v>
      </c>
      <c r="I2143" s="76" t="s">
        <v>12665</v>
      </c>
      <c r="J2143" s="39"/>
      <c r="K2143" s="39" t="s">
        <v>2195</v>
      </c>
      <c r="L2143" s="76">
        <v>119</v>
      </c>
      <c r="M2143" s="416" t="s">
        <v>12394</v>
      </c>
      <c r="N2143" s="39" t="s">
        <v>12673</v>
      </c>
    </row>
    <row r="2144" spans="1:14" hidden="1">
      <c r="A2144" s="416" t="s">
        <v>12393</v>
      </c>
      <c r="B2144" s="39"/>
      <c r="C2144" s="496"/>
      <c r="D2144" s="39"/>
      <c r="E2144" s="496">
        <f>VLOOKUP(F2144,[13]abbr_btch2lot2!A:B,2,FALSE)</f>
        <v>1643</v>
      </c>
      <c r="F2144" s="529" t="s">
        <v>12674</v>
      </c>
      <c r="G2144" s="39"/>
      <c r="H2144" s="76" t="s">
        <v>2231</v>
      </c>
      <c r="I2144" s="76" t="s">
        <v>12665</v>
      </c>
      <c r="J2144" s="39"/>
      <c r="K2144" s="39" t="s">
        <v>2195</v>
      </c>
      <c r="L2144" s="76">
        <v>120</v>
      </c>
      <c r="M2144" s="416" t="s">
        <v>12394</v>
      </c>
      <c r="N2144" s="39" t="s">
        <v>12675</v>
      </c>
    </row>
    <row r="2145" spans="1:14" hidden="1">
      <c r="A2145" s="416" t="s">
        <v>12393</v>
      </c>
      <c r="B2145" s="39"/>
      <c r="C2145" s="496" t="s">
        <v>12676</v>
      </c>
      <c r="D2145" s="39" t="s">
        <v>12676</v>
      </c>
      <c r="E2145" s="496">
        <f>VLOOKUP(F2145,[13]abbr_btch2lot2!A:B,2,FALSE)</f>
        <v>1644</v>
      </c>
      <c r="F2145" s="529" t="s">
        <v>12677</v>
      </c>
      <c r="G2145" s="39"/>
      <c r="H2145" s="76" t="s">
        <v>2231</v>
      </c>
      <c r="I2145" s="76" t="s">
        <v>12665</v>
      </c>
      <c r="J2145" s="39"/>
      <c r="K2145" s="39" t="s">
        <v>2195</v>
      </c>
      <c r="L2145" s="76">
        <v>121</v>
      </c>
      <c r="M2145" s="416" t="s">
        <v>12394</v>
      </c>
      <c r="N2145" s="39" t="s">
        <v>12678</v>
      </c>
    </row>
    <row r="2146" spans="1:14" hidden="1">
      <c r="A2146" s="416" t="s">
        <v>12393</v>
      </c>
      <c r="B2146" s="39"/>
      <c r="C2146" s="496"/>
      <c r="D2146" s="39"/>
      <c r="E2146" s="496">
        <f>VLOOKUP(F2146,[13]abbr_btch2lot2!A:B,2,FALSE)</f>
        <v>1645</v>
      </c>
      <c r="F2146" s="529" t="s">
        <v>12679</v>
      </c>
      <c r="G2146" s="39"/>
      <c r="H2146" s="76" t="s">
        <v>2231</v>
      </c>
      <c r="I2146" s="76" t="s">
        <v>12665</v>
      </c>
      <c r="J2146" s="39"/>
      <c r="K2146" s="39" t="s">
        <v>2195</v>
      </c>
      <c r="L2146" s="76">
        <v>122</v>
      </c>
      <c r="M2146" s="416" t="s">
        <v>12394</v>
      </c>
      <c r="N2146" s="39" t="s">
        <v>12680</v>
      </c>
    </row>
    <row r="2147" spans="1:14" hidden="1">
      <c r="A2147" s="416" t="s">
        <v>12393</v>
      </c>
      <c r="B2147" s="39"/>
      <c r="C2147" s="496"/>
      <c r="D2147" s="39"/>
      <c r="E2147" s="496">
        <f>VLOOKUP(F2147,[13]abbr_btch2lot2!A:B,2,FALSE)</f>
        <v>1646</v>
      </c>
      <c r="F2147" s="529" t="s">
        <v>12681</v>
      </c>
      <c r="G2147" s="39"/>
      <c r="H2147" s="76" t="s">
        <v>2231</v>
      </c>
      <c r="I2147" s="76" t="s">
        <v>12665</v>
      </c>
      <c r="J2147" s="39"/>
      <c r="K2147" s="39" t="s">
        <v>2195</v>
      </c>
      <c r="L2147" s="76">
        <v>123</v>
      </c>
      <c r="M2147" s="416" t="s">
        <v>12394</v>
      </c>
      <c r="N2147" s="39" t="s">
        <v>12682</v>
      </c>
    </row>
    <row r="2148" spans="1:14" hidden="1">
      <c r="A2148" s="416" t="s">
        <v>12393</v>
      </c>
      <c r="B2148" s="39"/>
      <c r="C2148" s="496"/>
      <c r="D2148" s="39"/>
      <c r="E2148" s="496">
        <f>VLOOKUP(F2148,[13]abbr_btch2lot2!A:B,2,FALSE)</f>
        <v>1647</v>
      </c>
      <c r="F2148" s="529" t="s">
        <v>12683</v>
      </c>
      <c r="G2148" s="39"/>
      <c r="H2148" s="76" t="s">
        <v>2231</v>
      </c>
      <c r="I2148" s="76" t="s">
        <v>12665</v>
      </c>
      <c r="J2148" s="39"/>
      <c r="K2148" s="39" t="s">
        <v>2195</v>
      </c>
      <c r="L2148" s="76">
        <v>124</v>
      </c>
      <c r="M2148" s="416" t="s">
        <v>12394</v>
      </c>
      <c r="N2148" s="39" t="s">
        <v>12684</v>
      </c>
    </row>
    <row r="2149" spans="1:14" hidden="1">
      <c r="A2149" s="416" t="s">
        <v>12393</v>
      </c>
      <c r="B2149" s="39"/>
      <c r="C2149" s="496"/>
      <c r="D2149" s="39"/>
      <c r="E2149" s="496">
        <f>VLOOKUP(F2149,[13]abbr_btch2lot2!A:B,2,FALSE)</f>
        <v>1648</v>
      </c>
      <c r="F2149" s="529" t="s">
        <v>12685</v>
      </c>
      <c r="G2149" s="39"/>
      <c r="H2149" s="76" t="s">
        <v>2231</v>
      </c>
      <c r="I2149" s="76" t="s">
        <v>12665</v>
      </c>
      <c r="J2149" s="39"/>
      <c r="K2149" s="39" t="s">
        <v>2195</v>
      </c>
      <c r="L2149" s="76">
        <v>125</v>
      </c>
      <c r="M2149" s="416" t="s">
        <v>12394</v>
      </c>
      <c r="N2149" s="39" t="s">
        <v>12686</v>
      </c>
    </row>
    <row r="2150" spans="1:14" hidden="1">
      <c r="A2150" s="416" t="s">
        <v>12393</v>
      </c>
      <c r="B2150" s="39"/>
      <c r="C2150" s="496"/>
      <c r="D2150" s="39"/>
      <c r="E2150" s="496">
        <f>VLOOKUP(F2150,[13]abbr_btch2lot2!A:B,2,FALSE)</f>
        <v>1649</v>
      </c>
      <c r="F2150" s="529" t="s">
        <v>12687</v>
      </c>
      <c r="G2150" s="39"/>
      <c r="H2150" s="76" t="s">
        <v>2231</v>
      </c>
      <c r="I2150" s="76" t="s">
        <v>12665</v>
      </c>
      <c r="J2150" s="39"/>
      <c r="K2150" s="39" t="s">
        <v>2195</v>
      </c>
      <c r="L2150" s="76">
        <v>126</v>
      </c>
      <c r="M2150" s="416" t="s">
        <v>12394</v>
      </c>
      <c r="N2150" s="39" t="s">
        <v>12688</v>
      </c>
    </row>
    <row r="2151" spans="1:14" hidden="1">
      <c r="A2151" s="416" t="s">
        <v>12393</v>
      </c>
      <c r="B2151" s="39"/>
      <c r="C2151" s="496" t="s">
        <v>12689</v>
      </c>
      <c r="D2151" s="39" t="s">
        <v>12689</v>
      </c>
      <c r="E2151" s="496">
        <f>VLOOKUP(F2151,[13]abbr_btch2lot2!A:B,2,FALSE)</f>
        <v>1650</v>
      </c>
      <c r="F2151" s="529" t="s">
        <v>12690</v>
      </c>
      <c r="G2151" s="39"/>
      <c r="H2151" s="76" t="s">
        <v>2231</v>
      </c>
      <c r="I2151" s="76" t="s">
        <v>12665</v>
      </c>
      <c r="J2151" s="39"/>
      <c r="K2151" s="39" t="s">
        <v>2195</v>
      </c>
      <c r="L2151" s="76">
        <v>127</v>
      </c>
      <c r="M2151" s="416" t="s">
        <v>12394</v>
      </c>
      <c r="N2151" s="39" t="s">
        <v>12691</v>
      </c>
    </row>
    <row r="2152" spans="1:14" hidden="1">
      <c r="A2152" s="416" t="s">
        <v>12393</v>
      </c>
      <c r="B2152" s="39"/>
      <c r="C2152" s="496" t="s">
        <v>12692</v>
      </c>
      <c r="D2152" s="39" t="s">
        <v>12692</v>
      </c>
      <c r="E2152" s="496">
        <f>VLOOKUP(F2152,[13]abbr_btch2lot2!A:B,2,FALSE)</f>
        <v>1651</v>
      </c>
      <c r="F2152" s="529" t="s">
        <v>12693</v>
      </c>
      <c r="G2152" s="39"/>
      <c r="H2152" s="76" t="s">
        <v>2231</v>
      </c>
      <c r="I2152" s="76" t="s">
        <v>12665</v>
      </c>
      <c r="J2152" s="39"/>
      <c r="K2152" s="39" t="s">
        <v>2195</v>
      </c>
      <c r="L2152" s="76">
        <v>128</v>
      </c>
      <c r="M2152" s="416" t="s">
        <v>12394</v>
      </c>
      <c r="N2152" s="39" t="s">
        <v>12694</v>
      </c>
    </row>
    <row r="2153" spans="1:14" hidden="1">
      <c r="A2153" s="416" t="s">
        <v>12393</v>
      </c>
      <c r="B2153" s="39"/>
      <c r="C2153" s="496" t="s">
        <v>12695</v>
      </c>
      <c r="D2153" s="39" t="s">
        <v>12695</v>
      </c>
      <c r="E2153" s="496">
        <f>VLOOKUP(F2153,[13]abbr_btch2lot2!A:B,2,FALSE)</f>
        <v>1652</v>
      </c>
      <c r="F2153" s="529" t="s">
        <v>12696</v>
      </c>
      <c r="G2153" s="39"/>
      <c r="H2153" s="76" t="s">
        <v>2231</v>
      </c>
      <c r="I2153" s="76" t="s">
        <v>12665</v>
      </c>
      <c r="J2153" s="39"/>
      <c r="K2153" s="39" t="s">
        <v>2195</v>
      </c>
      <c r="L2153" s="76">
        <v>129</v>
      </c>
      <c r="M2153" s="416" t="s">
        <v>12394</v>
      </c>
      <c r="N2153" s="39" t="s">
        <v>12697</v>
      </c>
    </row>
    <row r="2154" spans="1:14" hidden="1">
      <c r="A2154" s="416" t="s">
        <v>12393</v>
      </c>
      <c r="B2154" s="39"/>
      <c r="C2154" s="496" t="s">
        <v>12698</v>
      </c>
      <c r="D2154" s="39" t="s">
        <v>12698</v>
      </c>
      <c r="E2154" s="496">
        <f>VLOOKUP(F2154,[13]abbr_btch2lot2!A:B,2,FALSE)</f>
        <v>1653</v>
      </c>
      <c r="F2154" s="529" t="s">
        <v>12699</v>
      </c>
      <c r="G2154" s="39"/>
      <c r="H2154" s="76" t="s">
        <v>2231</v>
      </c>
      <c r="I2154" s="76" t="s">
        <v>12665</v>
      </c>
      <c r="J2154" s="39"/>
      <c r="K2154" s="39" t="s">
        <v>2195</v>
      </c>
      <c r="L2154" s="76">
        <v>130</v>
      </c>
      <c r="M2154" s="416" t="s">
        <v>12394</v>
      </c>
      <c r="N2154" s="39" t="s">
        <v>12700</v>
      </c>
    </row>
    <row r="2155" spans="1:14" hidden="1">
      <c r="A2155" s="416" t="s">
        <v>12393</v>
      </c>
      <c r="B2155" s="39"/>
      <c r="C2155" s="496"/>
      <c r="D2155" s="39"/>
      <c r="E2155" s="496">
        <f>VLOOKUP(F2155,[13]abbr_btch2lot2!A:B,2,FALSE)</f>
        <v>1654</v>
      </c>
      <c r="F2155" s="529" t="s">
        <v>12701</v>
      </c>
      <c r="G2155" s="39"/>
      <c r="H2155" s="76" t="s">
        <v>2231</v>
      </c>
      <c r="I2155" s="76" t="s">
        <v>12665</v>
      </c>
      <c r="J2155" s="39"/>
      <c r="K2155" s="39" t="s">
        <v>2195</v>
      </c>
      <c r="L2155" s="76">
        <v>131</v>
      </c>
      <c r="M2155" s="416" t="s">
        <v>12394</v>
      </c>
      <c r="N2155" s="39" t="s">
        <v>12702</v>
      </c>
    </row>
    <row r="2156" spans="1:14" hidden="1">
      <c r="A2156" s="416" t="s">
        <v>12393</v>
      </c>
      <c r="B2156" s="39"/>
      <c r="C2156" s="496" t="s">
        <v>12703</v>
      </c>
      <c r="D2156" s="39" t="s">
        <v>12703</v>
      </c>
      <c r="E2156" s="496">
        <f>VLOOKUP(F2156,[13]abbr_btch2lot2!A:B,2,FALSE)</f>
        <v>1655</v>
      </c>
      <c r="F2156" s="529" t="s">
        <v>12704</v>
      </c>
      <c r="G2156" s="39"/>
      <c r="H2156" s="76" t="s">
        <v>2231</v>
      </c>
      <c r="I2156" s="76" t="s">
        <v>12665</v>
      </c>
      <c r="J2156" s="39"/>
      <c r="K2156" s="39" t="s">
        <v>2195</v>
      </c>
      <c r="L2156" s="76">
        <v>132</v>
      </c>
      <c r="M2156" s="416" t="s">
        <v>12394</v>
      </c>
      <c r="N2156" s="39" t="s">
        <v>12705</v>
      </c>
    </row>
    <row r="2157" spans="1:14" hidden="1">
      <c r="A2157" s="416" t="s">
        <v>12393</v>
      </c>
      <c r="B2157" s="39"/>
      <c r="C2157" s="496"/>
      <c r="D2157" s="39"/>
      <c r="E2157" s="496">
        <f>VLOOKUP(F2157,[13]abbr_btch2lot2!A:B,2,FALSE)</f>
        <v>1656</v>
      </c>
      <c r="F2157" s="529" t="s">
        <v>12706</v>
      </c>
      <c r="G2157" s="39"/>
      <c r="H2157" s="76" t="s">
        <v>2231</v>
      </c>
      <c r="I2157" s="76" t="s">
        <v>2506</v>
      </c>
      <c r="J2157" s="39"/>
      <c r="K2157" s="39" t="s">
        <v>2195</v>
      </c>
      <c r="L2157" s="76">
        <v>133</v>
      </c>
      <c r="M2157" s="416" t="s">
        <v>12394</v>
      </c>
      <c r="N2157" s="39" t="s">
        <v>12707</v>
      </c>
    </row>
    <row r="2158" spans="1:14" hidden="1">
      <c r="A2158" s="416" t="s">
        <v>12393</v>
      </c>
      <c r="B2158" s="39"/>
      <c r="C2158" s="496" t="s">
        <v>12708</v>
      </c>
      <c r="D2158" s="39" t="s">
        <v>12708</v>
      </c>
      <c r="E2158" s="496">
        <f>VLOOKUP(F2158,[13]abbr_btch2lot2!A:B,2,FALSE)</f>
        <v>1657</v>
      </c>
      <c r="F2158" s="529" t="s">
        <v>12709</v>
      </c>
      <c r="G2158" s="39"/>
      <c r="H2158" s="76" t="s">
        <v>2231</v>
      </c>
      <c r="I2158" s="76" t="s">
        <v>2506</v>
      </c>
      <c r="J2158" s="39"/>
      <c r="K2158" s="39" t="s">
        <v>2195</v>
      </c>
      <c r="L2158" s="76">
        <v>134</v>
      </c>
      <c r="M2158" s="416" t="s">
        <v>12394</v>
      </c>
      <c r="N2158" s="39" t="s">
        <v>12710</v>
      </c>
    </row>
    <row r="2159" spans="1:14" hidden="1">
      <c r="A2159" s="416" t="s">
        <v>12393</v>
      </c>
      <c r="B2159" s="39"/>
      <c r="C2159" s="496"/>
      <c r="D2159" s="39"/>
      <c r="E2159" s="496">
        <f>VLOOKUP(F2159,[13]abbr_btch2lot2!A:B,2,FALSE)</f>
        <v>1658</v>
      </c>
      <c r="F2159" s="529" t="s">
        <v>12711</v>
      </c>
      <c r="G2159" s="39"/>
      <c r="H2159" s="76" t="s">
        <v>2231</v>
      </c>
      <c r="I2159" s="76" t="s">
        <v>2506</v>
      </c>
      <c r="J2159" s="39"/>
      <c r="K2159" s="39" t="s">
        <v>2195</v>
      </c>
      <c r="L2159" s="76">
        <v>135</v>
      </c>
      <c r="M2159" s="416" t="s">
        <v>12394</v>
      </c>
      <c r="N2159" s="39" t="s">
        <v>12712</v>
      </c>
    </row>
    <row r="2160" spans="1:14" hidden="1">
      <c r="A2160" s="416" t="s">
        <v>12393</v>
      </c>
      <c r="B2160" s="39"/>
      <c r="C2160" s="496"/>
      <c r="D2160" s="39"/>
      <c r="E2160" s="496">
        <f>VLOOKUP(F2160,[13]abbr_btch2lot2!A:B,2,FALSE)</f>
        <v>1659</v>
      </c>
      <c r="F2160" s="529" t="s">
        <v>12713</v>
      </c>
      <c r="G2160" s="39"/>
      <c r="H2160" s="76" t="s">
        <v>2231</v>
      </c>
      <c r="I2160" s="76" t="s">
        <v>2506</v>
      </c>
      <c r="J2160" s="39"/>
      <c r="K2160" s="39" t="s">
        <v>2195</v>
      </c>
      <c r="L2160" s="76">
        <v>136</v>
      </c>
      <c r="M2160" s="416" t="s">
        <v>12394</v>
      </c>
      <c r="N2160" s="39" t="s">
        <v>12714</v>
      </c>
    </row>
    <row r="2161" spans="1:14" hidden="1">
      <c r="A2161" s="416" t="s">
        <v>12393</v>
      </c>
      <c r="B2161" s="39"/>
      <c r="C2161" s="496"/>
      <c r="D2161" s="39"/>
      <c r="E2161" s="496">
        <f>VLOOKUP(F2161,[13]abbr_btch2lot2!A:B,2,FALSE)</f>
        <v>1660</v>
      </c>
      <c r="F2161" s="529" t="s">
        <v>12715</v>
      </c>
      <c r="G2161" s="39"/>
      <c r="H2161" s="76" t="s">
        <v>2231</v>
      </c>
      <c r="I2161" s="76" t="s">
        <v>2506</v>
      </c>
      <c r="J2161" s="39"/>
      <c r="K2161" s="39" t="s">
        <v>2195</v>
      </c>
      <c r="L2161" s="76">
        <v>137</v>
      </c>
      <c r="M2161" s="416" t="s">
        <v>12394</v>
      </c>
      <c r="N2161" s="39" t="s">
        <v>12716</v>
      </c>
    </row>
    <row r="2162" spans="1:14" hidden="1">
      <c r="A2162" s="416" t="s">
        <v>12393</v>
      </c>
      <c r="B2162" s="39"/>
      <c r="C2162" s="496"/>
      <c r="D2162" s="39"/>
      <c r="E2162" s="496">
        <f>VLOOKUP(F2162,[13]abbr_btch2lot2!A:B,2,FALSE)</f>
        <v>1661</v>
      </c>
      <c r="F2162" s="529" t="s">
        <v>12717</v>
      </c>
      <c r="G2162" s="39"/>
      <c r="H2162" s="76" t="s">
        <v>2231</v>
      </c>
      <c r="I2162" s="76" t="s">
        <v>2506</v>
      </c>
      <c r="J2162" s="39"/>
      <c r="K2162" s="39" t="s">
        <v>2195</v>
      </c>
      <c r="L2162" s="76">
        <v>138</v>
      </c>
      <c r="M2162" s="416" t="s">
        <v>12394</v>
      </c>
      <c r="N2162" s="39" t="s">
        <v>12718</v>
      </c>
    </row>
    <row r="2163" spans="1:14" hidden="1">
      <c r="A2163" s="416" t="s">
        <v>12393</v>
      </c>
      <c r="B2163" s="39"/>
      <c r="C2163" s="496"/>
      <c r="D2163" s="39"/>
      <c r="E2163" s="496">
        <f>VLOOKUP(F2163,[13]abbr_btch2lot2!A:B,2,FALSE)</f>
        <v>1662</v>
      </c>
      <c r="F2163" s="529" t="s">
        <v>12719</v>
      </c>
      <c r="G2163" s="39"/>
      <c r="H2163" s="76" t="s">
        <v>2231</v>
      </c>
      <c r="I2163" s="76" t="s">
        <v>2506</v>
      </c>
      <c r="J2163" s="39"/>
      <c r="K2163" s="39" t="s">
        <v>2195</v>
      </c>
      <c r="L2163" s="76">
        <v>139</v>
      </c>
      <c r="M2163" s="416" t="s">
        <v>12394</v>
      </c>
      <c r="N2163" s="39" t="s">
        <v>12720</v>
      </c>
    </row>
    <row r="2164" spans="1:14" hidden="1">
      <c r="A2164" s="416" t="s">
        <v>12393</v>
      </c>
      <c r="B2164" s="39"/>
      <c r="C2164" s="496"/>
      <c r="D2164" s="39"/>
      <c r="E2164" s="496">
        <f>VLOOKUP(F2164,[13]abbr_btch2lot2!A:B,2,FALSE)</f>
        <v>1663</v>
      </c>
      <c r="F2164" s="529" t="s">
        <v>12721</v>
      </c>
      <c r="G2164" s="39"/>
      <c r="H2164" s="76" t="s">
        <v>2231</v>
      </c>
      <c r="I2164" s="76" t="s">
        <v>2506</v>
      </c>
      <c r="J2164" s="39"/>
      <c r="K2164" s="39" t="s">
        <v>2195</v>
      </c>
      <c r="L2164" s="76">
        <v>140</v>
      </c>
      <c r="M2164" s="416" t="s">
        <v>12394</v>
      </c>
      <c r="N2164" s="39" t="s">
        <v>12722</v>
      </c>
    </row>
    <row r="2165" spans="1:14" hidden="1">
      <c r="A2165" s="416" t="s">
        <v>12393</v>
      </c>
      <c r="B2165" s="39"/>
      <c r="C2165" s="496"/>
      <c r="D2165" s="39"/>
      <c r="E2165" s="496">
        <f>VLOOKUP(F2165,[13]abbr_btch2lot2!A:B,2,FALSE)</f>
        <v>1664</v>
      </c>
      <c r="F2165" s="529" t="s">
        <v>12723</v>
      </c>
      <c r="G2165" s="39"/>
      <c r="H2165" s="76" t="s">
        <v>2231</v>
      </c>
      <c r="I2165" s="76" t="s">
        <v>2506</v>
      </c>
      <c r="J2165" s="39"/>
      <c r="K2165" s="39" t="s">
        <v>2195</v>
      </c>
      <c r="L2165" s="76">
        <v>141</v>
      </c>
      <c r="M2165" s="416" t="s">
        <v>12394</v>
      </c>
      <c r="N2165" s="39" t="s">
        <v>12724</v>
      </c>
    </row>
    <row r="2166" spans="1:14" hidden="1">
      <c r="A2166" s="416" t="s">
        <v>12393</v>
      </c>
      <c r="B2166" s="39"/>
      <c r="C2166" s="496"/>
      <c r="D2166" s="39"/>
      <c r="E2166" s="496">
        <f>VLOOKUP(F2166,[13]abbr_btch2lot2!A:B,2,FALSE)</f>
        <v>1665</v>
      </c>
      <c r="F2166" s="529" t="s">
        <v>12725</v>
      </c>
      <c r="G2166" s="39"/>
      <c r="H2166" s="76" t="s">
        <v>2231</v>
      </c>
      <c r="I2166" s="76" t="s">
        <v>2506</v>
      </c>
      <c r="J2166" s="39"/>
      <c r="K2166" s="39" t="s">
        <v>2195</v>
      </c>
      <c r="L2166" s="76">
        <v>142</v>
      </c>
      <c r="M2166" s="416" t="s">
        <v>12394</v>
      </c>
      <c r="N2166" s="39" t="s">
        <v>12726</v>
      </c>
    </row>
    <row r="2167" spans="1:14" hidden="1">
      <c r="A2167" s="416" t="s">
        <v>12393</v>
      </c>
      <c r="B2167" s="39"/>
      <c r="C2167" s="496" t="s">
        <v>12727</v>
      </c>
      <c r="D2167" s="39" t="s">
        <v>12727</v>
      </c>
      <c r="E2167" s="496">
        <f>VLOOKUP(F2167,[13]abbr_btch2lot2!A:B,2,FALSE)</f>
        <v>1666</v>
      </c>
      <c r="F2167" s="529" t="s">
        <v>12728</v>
      </c>
      <c r="G2167" s="39"/>
      <c r="H2167" s="76" t="s">
        <v>2231</v>
      </c>
      <c r="I2167" s="76" t="s">
        <v>2506</v>
      </c>
      <c r="J2167" s="39"/>
      <c r="K2167" s="39" t="s">
        <v>2195</v>
      </c>
      <c r="L2167" s="76">
        <v>143</v>
      </c>
      <c r="M2167" s="416" t="s">
        <v>12394</v>
      </c>
      <c r="N2167" s="39" t="s">
        <v>12729</v>
      </c>
    </row>
    <row r="2168" spans="1:14" hidden="1">
      <c r="A2168" s="416" t="s">
        <v>12393</v>
      </c>
      <c r="B2168" s="39"/>
      <c r="C2168" s="496" t="s">
        <v>12730</v>
      </c>
      <c r="D2168" s="39" t="s">
        <v>12730</v>
      </c>
      <c r="E2168" s="496">
        <f>VLOOKUP(F2168,[13]abbr_btch2lot2!A:B,2,FALSE)</f>
        <v>1667</v>
      </c>
      <c r="F2168" s="529" t="s">
        <v>12731</v>
      </c>
      <c r="G2168" s="39"/>
      <c r="H2168" s="76" t="s">
        <v>2231</v>
      </c>
      <c r="I2168" s="76" t="s">
        <v>2506</v>
      </c>
      <c r="J2168" s="39"/>
      <c r="K2168" s="39" t="s">
        <v>2195</v>
      </c>
      <c r="L2168" s="76">
        <v>144</v>
      </c>
      <c r="M2168" s="416" t="s">
        <v>12394</v>
      </c>
      <c r="N2168" s="39" t="s">
        <v>12732</v>
      </c>
    </row>
    <row r="2169" spans="1:14" hidden="1">
      <c r="A2169" s="416" t="s">
        <v>12393</v>
      </c>
      <c r="B2169" s="39"/>
      <c r="C2169" s="496" t="s">
        <v>12733</v>
      </c>
      <c r="D2169" s="39" t="s">
        <v>12733</v>
      </c>
      <c r="E2169" s="496">
        <f>VLOOKUP(F2169,[13]abbr_btch2lot2!A:B,2,FALSE)</f>
        <v>1668</v>
      </c>
      <c r="F2169" s="529" t="s">
        <v>12734</v>
      </c>
      <c r="G2169" s="39"/>
      <c r="H2169" s="76" t="s">
        <v>2231</v>
      </c>
      <c r="I2169" s="76" t="s">
        <v>2506</v>
      </c>
      <c r="J2169" s="39"/>
      <c r="K2169" s="39" t="s">
        <v>2195</v>
      </c>
      <c r="L2169" s="76">
        <v>145</v>
      </c>
      <c r="M2169" s="416" t="s">
        <v>12394</v>
      </c>
      <c r="N2169" s="39" t="s">
        <v>12735</v>
      </c>
    </row>
    <row r="2170" spans="1:14" hidden="1">
      <c r="A2170" s="416" t="s">
        <v>12393</v>
      </c>
      <c r="B2170" s="39"/>
      <c r="C2170" s="496" t="s">
        <v>12736</v>
      </c>
      <c r="D2170" s="39" t="s">
        <v>12736</v>
      </c>
      <c r="E2170" s="496">
        <f>VLOOKUP(F2170,[13]abbr_btch2lot2!A:B,2,FALSE)</f>
        <v>1669</v>
      </c>
      <c r="F2170" s="529" t="s">
        <v>12737</v>
      </c>
      <c r="G2170" s="39"/>
      <c r="H2170" s="76" t="s">
        <v>2231</v>
      </c>
      <c r="I2170" s="76" t="s">
        <v>2506</v>
      </c>
      <c r="J2170" s="39"/>
      <c r="K2170" s="39" t="s">
        <v>2195</v>
      </c>
      <c r="L2170" s="76">
        <v>146</v>
      </c>
      <c r="M2170" s="416" t="s">
        <v>12394</v>
      </c>
      <c r="N2170" s="39" t="s">
        <v>12738</v>
      </c>
    </row>
    <row r="2171" spans="1:14" hidden="1">
      <c r="A2171" s="416" t="s">
        <v>12393</v>
      </c>
      <c r="B2171" s="39"/>
      <c r="C2171" s="496"/>
      <c r="D2171" s="39"/>
      <c r="E2171" s="496">
        <f>VLOOKUP(F2171,[13]abbr_btch2lot2!A:B,2,FALSE)</f>
        <v>1670</v>
      </c>
      <c r="F2171" s="529" t="s">
        <v>12739</v>
      </c>
      <c r="G2171" s="39"/>
      <c r="H2171" s="76" t="s">
        <v>2231</v>
      </c>
      <c r="I2171" s="76" t="s">
        <v>2506</v>
      </c>
      <c r="J2171" s="39"/>
      <c r="K2171" s="39" t="s">
        <v>2195</v>
      </c>
      <c r="L2171" s="76">
        <v>147</v>
      </c>
      <c r="M2171" s="416" t="s">
        <v>12394</v>
      </c>
      <c r="N2171" s="39" t="s">
        <v>12740</v>
      </c>
    </row>
    <row r="2172" spans="1:14" hidden="1">
      <c r="A2172" s="416" t="s">
        <v>12393</v>
      </c>
      <c r="B2172" s="39"/>
      <c r="C2172" s="496" t="s">
        <v>12741</v>
      </c>
      <c r="D2172" s="39" t="s">
        <v>12741</v>
      </c>
      <c r="E2172" s="496">
        <f>VLOOKUP(F2172,[13]abbr_btch2lot2!A:B,2,FALSE)</f>
        <v>1671</v>
      </c>
      <c r="F2172" s="529" t="s">
        <v>12742</v>
      </c>
      <c r="G2172" s="39"/>
      <c r="H2172" s="76" t="s">
        <v>2231</v>
      </c>
      <c r="I2172" s="76" t="s">
        <v>2506</v>
      </c>
      <c r="J2172" s="39"/>
      <c r="K2172" s="39" t="s">
        <v>2195</v>
      </c>
      <c r="L2172" s="76">
        <v>148</v>
      </c>
      <c r="M2172" s="416" t="s">
        <v>12394</v>
      </c>
      <c r="N2172" s="39" t="s">
        <v>12743</v>
      </c>
    </row>
    <row r="2173" spans="1:14" hidden="1">
      <c r="A2173" s="416" t="s">
        <v>12393</v>
      </c>
      <c r="B2173" s="39"/>
      <c r="C2173" s="496"/>
      <c r="D2173" s="39"/>
      <c r="E2173" s="496">
        <f>VLOOKUP(F2173,[13]abbr_btch2lot2!A:B,2,FALSE)</f>
        <v>1672</v>
      </c>
      <c r="F2173" s="529" t="s">
        <v>12744</v>
      </c>
      <c r="G2173" s="39"/>
      <c r="H2173" s="76" t="s">
        <v>2228</v>
      </c>
      <c r="I2173" s="76">
        <v>4</v>
      </c>
      <c r="J2173" s="39"/>
      <c r="K2173" s="39" t="s">
        <v>2195</v>
      </c>
      <c r="L2173" s="76">
        <v>149</v>
      </c>
      <c r="M2173" s="416" t="s">
        <v>12394</v>
      </c>
      <c r="N2173" s="39" t="s">
        <v>12745</v>
      </c>
    </row>
    <row r="2174" spans="1:14" hidden="1">
      <c r="A2174" s="416" t="s">
        <v>12393</v>
      </c>
      <c r="B2174" s="39"/>
      <c r="C2174" s="496"/>
      <c r="D2174" s="39"/>
      <c r="E2174" s="496">
        <f>VLOOKUP(F2174,[13]abbr_btch2lot2!A:B,2,FALSE)</f>
        <v>1673</v>
      </c>
      <c r="F2174" s="39" t="s">
        <v>12746</v>
      </c>
      <c r="G2174" s="39"/>
      <c r="H2174" s="76" t="s">
        <v>2228</v>
      </c>
      <c r="I2174" s="76">
        <v>4</v>
      </c>
      <c r="J2174" s="39"/>
      <c r="K2174" s="39" t="s">
        <v>2195</v>
      </c>
      <c r="L2174" s="76">
        <v>150</v>
      </c>
      <c r="M2174" s="416" t="s">
        <v>12394</v>
      </c>
      <c r="N2174" s="39" t="s">
        <v>12747</v>
      </c>
    </row>
    <row r="2175" spans="1:14" hidden="1">
      <c r="A2175" s="416" t="s">
        <v>12393</v>
      </c>
      <c r="B2175" s="39"/>
      <c r="C2175" s="496"/>
      <c r="D2175" s="39"/>
      <c r="E2175" s="496">
        <f>VLOOKUP(F2175,[13]abbr_btch2lot2!A:B,2,FALSE)</f>
        <v>1674</v>
      </c>
      <c r="F2175" s="39" t="s">
        <v>12748</v>
      </c>
      <c r="G2175" s="39"/>
      <c r="H2175" s="76" t="s">
        <v>2228</v>
      </c>
      <c r="I2175" s="76">
        <v>1</v>
      </c>
      <c r="J2175" s="39"/>
      <c r="K2175" s="39" t="s">
        <v>2195</v>
      </c>
      <c r="L2175" s="76">
        <v>151</v>
      </c>
      <c r="M2175" s="416" t="s">
        <v>12394</v>
      </c>
      <c r="N2175" s="39" t="s">
        <v>12749</v>
      </c>
    </row>
    <row r="2176" spans="1:14" hidden="1">
      <c r="A2176" s="416" t="s">
        <v>12393</v>
      </c>
      <c r="B2176" s="39"/>
      <c r="C2176" s="496"/>
      <c r="D2176" s="39"/>
      <c r="E2176" s="496">
        <f>VLOOKUP(F2176,[13]abbr_btch2lot2!A:B,2,FALSE)</f>
        <v>1675</v>
      </c>
      <c r="F2176" s="39" t="s">
        <v>12750</v>
      </c>
      <c r="G2176" s="39"/>
      <c r="H2176" s="76" t="s">
        <v>2455</v>
      </c>
      <c r="I2176" s="76">
        <v>9</v>
      </c>
      <c r="J2176" s="39"/>
      <c r="K2176" s="39" t="s">
        <v>2195</v>
      </c>
      <c r="L2176" s="76">
        <v>152</v>
      </c>
      <c r="M2176" s="416" t="s">
        <v>12394</v>
      </c>
      <c r="N2176" s="39" t="s">
        <v>12751</v>
      </c>
    </row>
    <row r="2177" spans="1:14" hidden="1">
      <c r="A2177" s="416" t="s">
        <v>12393</v>
      </c>
      <c r="B2177" s="39"/>
      <c r="C2177" s="496"/>
      <c r="D2177" s="39"/>
      <c r="E2177" s="496">
        <f>VLOOKUP(F2177,[13]abbr_btch2lot2!A:B,2,FALSE)</f>
        <v>1676</v>
      </c>
      <c r="F2177" s="39" t="s">
        <v>12752</v>
      </c>
      <c r="G2177" s="39"/>
      <c r="H2177" s="76" t="s">
        <v>2228</v>
      </c>
      <c r="I2177" s="76">
        <v>4</v>
      </c>
      <c r="J2177" s="39"/>
      <c r="K2177" s="39" t="s">
        <v>2195</v>
      </c>
      <c r="L2177" s="76">
        <v>153</v>
      </c>
      <c r="M2177" s="416" t="s">
        <v>12394</v>
      </c>
      <c r="N2177" s="39" t="s">
        <v>12753</v>
      </c>
    </row>
    <row r="2178" spans="1:14" hidden="1">
      <c r="A2178" s="416" t="s">
        <v>12393</v>
      </c>
      <c r="B2178" s="39"/>
      <c r="C2178" s="496"/>
      <c r="D2178" s="39"/>
      <c r="E2178" s="496">
        <f>VLOOKUP(F2178,[13]abbr_btch2lot2!A:B,2,FALSE)</f>
        <v>1677</v>
      </c>
      <c r="F2178" s="39" t="s">
        <v>12754</v>
      </c>
      <c r="G2178" s="39"/>
      <c r="H2178" s="76" t="s">
        <v>2228</v>
      </c>
      <c r="I2178" s="76">
        <v>1</v>
      </c>
      <c r="J2178" s="39"/>
      <c r="K2178" s="39" t="s">
        <v>2195</v>
      </c>
      <c r="L2178" s="76">
        <v>154</v>
      </c>
      <c r="M2178" s="416" t="s">
        <v>12394</v>
      </c>
      <c r="N2178" s="39" t="s">
        <v>12755</v>
      </c>
    </row>
    <row r="2179" spans="1:14" hidden="1">
      <c r="A2179" s="416" t="s">
        <v>12393</v>
      </c>
      <c r="B2179" s="39"/>
      <c r="C2179" s="496"/>
      <c r="D2179" s="39"/>
      <c r="E2179" s="496">
        <f>VLOOKUP(F2179,[13]abbr_btch2lot2!A:B,2,FALSE)</f>
        <v>1678</v>
      </c>
      <c r="F2179" s="39" t="s">
        <v>12756</v>
      </c>
      <c r="G2179" s="39"/>
      <c r="H2179" s="76" t="s">
        <v>2455</v>
      </c>
      <c r="I2179" s="76">
        <v>9</v>
      </c>
      <c r="J2179" s="39"/>
      <c r="K2179" s="39" t="s">
        <v>2195</v>
      </c>
      <c r="L2179" s="76">
        <v>155</v>
      </c>
      <c r="M2179" s="416" t="s">
        <v>12394</v>
      </c>
      <c r="N2179" s="39" t="s">
        <v>12757</v>
      </c>
    </row>
    <row r="2180" spans="1:14" hidden="1">
      <c r="A2180" s="416" t="s">
        <v>12393</v>
      </c>
      <c r="B2180" s="39"/>
      <c r="C2180" s="496" t="s">
        <v>2014</v>
      </c>
      <c r="D2180" s="39"/>
      <c r="E2180" s="496" t="e">
        <f>VLOOKUP(F2180,[13]abbr_btch2lot2!A:B,2,FALSE)</f>
        <v>#N/A</v>
      </c>
      <c r="F2180" s="39"/>
      <c r="G2180" s="39"/>
      <c r="H2180" s="76" t="s">
        <v>2202</v>
      </c>
      <c r="I2180" s="76">
        <v>239</v>
      </c>
      <c r="J2180" s="39"/>
      <c r="K2180" s="39" t="s">
        <v>2195</v>
      </c>
      <c r="L2180" s="76">
        <v>156</v>
      </c>
      <c r="M2180" s="416" t="s">
        <v>12394</v>
      </c>
      <c r="N2180" s="39" t="s">
        <v>12758</v>
      </c>
    </row>
    <row r="2181" spans="1:14" hidden="1">
      <c r="A2181" s="416" t="s">
        <v>12393</v>
      </c>
      <c r="B2181" s="39" t="s">
        <v>149</v>
      </c>
      <c r="C2181" s="496" t="s">
        <v>149</v>
      </c>
      <c r="D2181" s="39"/>
      <c r="E2181" s="496" t="e">
        <f>VLOOKUP(F2181,[13]abbr_btch2lot2!A:B,2,FALSE)</f>
        <v>#N/A</v>
      </c>
      <c r="F2181" s="39"/>
      <c r="G2181" s="39" t="s">
        <v>2193</v>
      </c>
      <c r="H2181" s="39" t="s">
        <v>2308</v>
      </c>
      <c r="I2181" s="76">
        <v>26</v>
      </c>
      <c r="J2181" s="39"/>
      <c r="K2181" s="39" t="s">
        <v>2195</v>
      </c>
      <c r="L2181" s="76">
        <v>157</v>
      </c>
      <c r="M2181" s="416" t="s">
        <v>12394</v>
      </c>
      <c r="N2181" s="39" t="s">
        <v>149</v>
      </c>
    </row>
    <row r="2182" spans="1:14" hidden="1">
      <c r="A2182" s="416" t="s">
        <v>12393</v>
      </c>
      <c r="B2182" s="39" t="s">
        <v>151</v>
      </c>
      <c r="C2182" s="496" t="s">
        <v>151</v>
      </c>
      <c r="D2182" s="39"/>
      <c r="E2182" s="496" t="e">
        <f>VLOOKUP(F2182,[13]abbr_btch2lot2!A:B,2,FALSE)</f>
        <v>#N/A</v>
      </c>
      <c r="F2182" s="39"/>
      <c r="G2182" s="39" t="s">
        <v>2193</v>
      </c>
      <c r="H2182" s="39" t="s">
        <v>2202</v>
      </c>
      <c r="I2182" s="76">
        <v>10</v>
      </c>
      <c r="J2182" s="39"/>
      <c r="K2182" s="39" t="s">
        <v>2195</v>
      </c>
      <c r="L2182" s="76">
        <v>158</v>
      </c>
      <c r="M2182" s="416" t="s">
        <v>12394</v>
      </c>
      <c r="N2182" s="39" t="s">
        <v>151</v>
      </c>
    </row>
    <row r="2183" spans="1:14" hidden="1">
      <c r="A2183" s="416" t="s">
        <v>12393</v>
      </c>
      <c r="B2183" s="39" t="s">
        <v>153</v>
      </c>
      <c r="C2183" s="496" t="s">
        <v>153</v>
      </c>
      <c r="D2183" s="39"/>
      <c r="E2183" s="496" t="e">
        <f>VLOOKUP(F2183,[13]abbr_btch2lot2!A:B,2,FALSE)</f>
        <v>#N/A</v>
      </c>
      <c r="F2183" s="39"/>
      <c r="G2183" s="39" t="s">
        <v>2193</v>
      </c>
      <c r="H2183" s="39" t="s">
        <v>2202</v>
      </c>
      <c r="I2183" s="76">
        <v>4</v>
      </c>
      <c r="J2183" s="39"/>
      <c r="K2183" s="39" t="s">
        <v>2195</v>
      </c>
      <c r="L2183" s="76">
        <v>159</v>
      </c>
      <c r="M2183" s="416" t="s">
        <v>12394</v>
      </c>
      <c r="N2183" s="39" t="s">
        <v>153</v>
      </c>
    </row>
    <row r="2184" spans="1:14" hidden="1">
      <c r="A2184" s="416" t="s">
        <v>12393</v>
      </c>
      <c r="B2184" s="39" t="s">
        <v>155</v>
      </c>
      <c r="C2184" s="496" t="s">
        <v>155</v>
      </c>
      <c r="D2184" s="39"/>
      <c r="E2184" s="496" t="e">
        <f>VLOOKUP(F2184,[13]abbr_btch2lot2!A:B,2,FALSE)</f>
        <v>#N/A</v>
      </c>
      <c r="F2184" s="39"/>
      <c r="G2184" s="39" t="s">
        <v>2193</v>
      </c>
      <c r="H2184" s="39" t="s">
        <v>2202</v>
      </c>
      <c r="I2184" s="76">
        <v>2</v>
      </c>
      <c r="J2184" s="39"/>
      <c r="K2184" s="39" t="s">
        <v>2195</v>
      </c>
      <c r="L2184" s="76">
        <v>160</v>
      </c>
      <c r="M2184" s="416" t="s">
        <v>12394</v>
      </c>
      <c r="N2184" s="39" t="s">
        <v>155</v>
      </c>
    </row>
    <row r="2185" spans="1:14" hidden="1">
      <c r="A2185" s="416" t="s">
        <v>12393</v>
      </c>
      <c r="B2185" s="39" t="s">
        <v>157</v>
      </c>
      <c r="C2185" s="496" t="s">
        <v>157</v>
      </c>
      <c r="D2185" s="39"/>
      <c r="E2185" s="496" t="e">
        <f>VLOOKUP(F2185,[13]abbr_btch2lot2!A:B,2,FALSE)</f>
        <v>#N/A</v>
      </c>
      <c r="F2185" s="39"/>
      <c r="G2185" s="39" t="s">
        <v>2193</v>
      </c>
      <c r="H2185" s="39" t="s">
        <v>2202</v>
      </c>
      <c r="I2185" s="76">
        <v>2</v>
      </c>
      <c r="J2185" s="39"/>
      <c r="K2185" s="39" t="s">
        <v>2195</v>
      </c>
      <c r="L2185" s="76">
        <v>161</v>
      </c>
      <c r="M2185" s="416" t="s">
        <v>12394</v>
      </c>
      <c r="N2185" s="39" t="s">
        <v>157</v>
      </c>
    </row>
    <row r="2186" spans="1:14" hidden="1">
      <c r="A2186" s="416" t="s">
        <v>12759</v>
      </c>
      <c r="B2186" s="76" t="s">
        <v>34</v>
      </c>
      <c r="C2186" s="496" t="s">
        <v>34</v>
      </c>
      <c r="D2186" s="39"/>
      <c r="E2186" s="496" t="e">
        <f>VLOOKUP(F2186,[13]abbr_btch2lot2!A:B,2,FALSE)</f>
        <v>#N/A</v>
      </c>
      <c r="F2186" s="39"/>
      <c r="G2186" s="76" t="s">
        <v>2193</v>
      </c>
      <c r="H2186" s="76" t="s">
        <v>2194</v>
      </c>
      <c r="I2186" s="76">
        <v>8</v>
      </c>
      <c r="J2186" s="39"/>
      <c r="K2186" s="39" t="s">
        <v>2195</v>
      </c>
      <c r="L2186" s="76">
        <v>1</v>
      </c>
      <c r="M2186" s="416" t="s">
        <v>12760</v>
      </c>
      <c r="N2186" s="76" t="s">
        <v>34</v>
      </c>
    </row>
    <row r="2187" spans="1:14" hidden="1">
      <c r="A2187" s="416" t="s">
        <v>12759</v>
      </c>
      <c r="B2187" s="76"/>
      <c r="C2187" s="496" t="s">
        <v>1759</v>
      </c>
      <c r="D2187" s="39" t="s">
        <v>1759</v>
      </c>
      <c r="E2187" s="496">
        <f>VLOOKUP(F2187,[13]abbr_btch2lot2!A:B,2,FALSE)</f>
        <v>1679</v>
      </c>
      <c r="F2187" s="39" t="s">
        <v>1095</v>
      </c>
      <c r="G2187" s="39" t="s">
        <v>2193</v>
      </c>
      <c r="H2187" s="39" t="s">
        <v>2202</v>
      </c>
      <c r="I2187" s="76">
        <v>6</v>
      </c>
      <c r="J2187" s="39"/>
      <c r="K2187" s="39" t="s">
        <v>2195</v>
      </c>
      <c r="L2187" s="76">
        <v>2</v>
      </c>
      <c r="M2187" s="416" t="s">
        <v>12760</v>
      </c>
      <c r="N2187" s="76" t="s">
        <v>12761</v>
      </c>
    </row>
    <row r="2188" spans="1:14" hidden="1">
      <c r="A2188" s="416" t="s">
        <v>12759</v>
      </c>
      <c r="B2188" s="76"/>
      <c r="C2188" s="496" t="s">
        <v>7319</v>
      </c>
      <c r="D2188" s="39" t="s">
        <v>7319</v>
      </c>
      <c r="E2188" s="496">
        <f>VLOOKUP(F2188,[13]abbr_btch2lot2!A:B,2,FALSE)</f>
        <v>1237</v>
      </c>
      <c r="F2188" s="39" t="s">
        <v>7320</v>
      </c>
      <c r="G2188" s="39" t="s">
        <v>2193</v>
      </c>
      <c r="H2188" s="39" t="s">
        <v>2202</v>
      </c>
      <c r="I2188" s="76">
        <v>64</v>
      </c>
      <c r="J2188" s="39"/>
      <c r="K2188" s="39" t="s">
        <v>2195</v>
      </c>
      <c r="L2188" s="76">
        <v>3</v>
      </c>
      <c r="M2188" s="416" t="s">
        <v>12760</v>
      </c>
      <c r="N2188" s="76" t="s">
        <v>12762</v>
      </c>
    </row>
    <row r="2189" spans="1:14" hidden="1">
      <c r="A2189" s="416" t="s">
        <v>12759</v>
      </c>
      <c r="B2189" s="76"/>
      <c r="C2189" s="496" t="s">
        <v>12763</v>
      </c>
      <c r="D2189" s="39" t="s">
        <v>12763</v>
      </c>
      <c r="E2189" s="496">
        <f>VLOOKUP(F2189,[13]abbr_btch2lot2!A:B,2,FALSE)</f>
        <v>1680</v>
      </c>
      <c r="F2189" s="39" t="s">
        <v>12764</v>
      </c>
      <c r="G2189" s="39" t="s">
        <v>2193</v>
      </c>
      <c r="H2189" s="39" t="s">
        <v>2202</v>
      </c>
      <c r="I2189" s="76">
        <v>64</v>
      </c>
      <c r="J2189" s="39"/>
      <c r="K2189" s="39" t="s">
        <v>2195</v>
      </c>
      <c r="L2189" s="76">
        <v>4</v>
      </c>
      <c r="M2189" s="416" t="s">
        <v>12760</v>
      </c>
      <c r="N2189" s="76" t="s">
        <v>12765</v>
      </c>
    </row>
    <row r="2190" spans="1:14" hidden="1">
      <c r="A2190" s="416" t="s">
        <v>12759</v>
      </c>
      <c r="B2190" s="76"/>
      <c r="C2190" s="496" t="s">
        <v>12766</v>
      </c>
      <c r="D2190" s="39" t="s">
        <v>12766</v>
      </c>
      <c r="E2190" s="496">
        <f>VLOOKUP(F2190,[13]abbr_btch2lot2!A:B,2,FALSE)</f>
        <v>1681</v>
      </c>
      <c r="F2190" s="39" t="s">
        <v>12767</v>
      </c>
      <c r="G2190" s="39" t="s">
        <v>2193</v>
      </c>
      <c r="H2190" s="39" t="s">
        <v>2202</v>
      </c>
      <c r="I2190" s="76">
        <v>64</v>
      </c>
      <c r="J2190" s="39"/>
      <c r="K2190" s="39" t="s">
        <v>2195</v>
      </c>
      <c r="L2190" s="76">
        <v>5</v>
      </c>
      <c r="M2190" s="416" t="s">
        <v>12760</v>
      </c>
      <c r="N2190" s="76" t="s">
        <v>12768</v>
      </c>
    </row>
    <row r="2191" spans="1:14" hidden="1">
      <c r="A2191" s="416" t="s">
        <v>12759</v>
      </c>
      <c r="B2191" s="76"/>
      <c r="C2191" s="496"/>
      <c r="D2191" s="39"/>
      <c r="E2191" s="496">
        <f>VLOOKUP(F2191,[13]abbr_btch2lot2!A:B,2,FALSE)</f>
        <v>1682</v>
      </c>
      <c r="F2191" s="39" t="s">
        <v>12769</v>
      </c>
      <c r="G2191" s="39" t="s">
        <v>2193</v>
      </c>
      <c r="H2191" s="39" t="s">
        <v>2271</v>
      </c>
      <c r="I2191" s="76">
        <v>8</v>
      </c>
      <c r="J2191" s="39"/>
      <c r="K2191" s="39" t="s">
        <v>2195</v>
      </c>
      <c r="L2191" s="76">
        <v>6</v>
      </c>
      <c r="M2191" s="416" t="s">
        <v>12760</v>
      </c>
      <c r="N2191" s="76" t="s">
        <v>12770</v>
      </c>
    </row>
    <row r="2192" spans="1:14" hidden="1">
      <c r="A2192" s="416" t="s">
        <v>12759</v>
      </c>
      <c r="B2192" s="76"/>
      <c r="C2192" s="496" t="s">
        <v>12771</v>
      </c>
      <c r="D2192" s="39" t="s">
        <v>12771</v>
      </c>
      <c r="E2192" s="496">
        <f>VLOOKUP(F2192,[13]abbr_btch2lot2!A:B,2,FALSE)</f>
        <v>1683</v>
      </c>
      <c r="F2192" s="39" t="s">
        <v>12772</v>
      </c>
      <c r="G2192" s="39" t="s">
        <v>2193</v>
      </c>
      <c r="H2192" s="39" t="s">
        <v>2271</v>
      </c>
      <c r="I2192" s="76">
        <v>8</v>
      </c>
      <c r="J2192" s="39"/>
      <c r="K2192" s="39" t="s">
        <v>2195</v>
      </c>
      <c r="L2192" s="76">
        <v>7</v>
      </c>
      <c r="M2192" s="416" t="s">
        <v>12760</v>
      </c>
      <c r="N2192" s="76" t="s">
        <v>12773</v>
      </c>
    </row>
    <row r="2193" spans="1:14" hidden="1">
      <c r="A2193" s="416" t="s">
        <v>12759</v>
      </c>
      <c r="B2193" s="76"/>
      <c r="C2193" s="496"/>
      <c r="D2193" s="39"/>
      <c r="E2193" s="496">
        <f>VLOOKUP(F2193,[13]abbr_btch2lot2!A:B,2,FALSE)</f>
        <v>1684</v>
      </c>
      <c r="F2193" s="39" t="s">
        <v>12774</v>
      </c>
      <c r="G2193" s="39" t="s">
        <v>2193</v>
      </c>
      <c r="H2193" s="39" t="s">
        <v>2202</v>
      </c>
      <c r="I2193" s="76">
        <v>12</v>
      </c>
      <c r="J2193" s="39"/>
      <c r="K2193" s="39" t="s">
        <v>2195</v>
      </c>
      <c r="L2193" s="76">
        <v>8</v>
      </c>
      <c r="M2193" s="416" t="s">
        <v>12760</v>
      </c>
      <c r="N2193" s="76" t="s">
        <v>12775</v>
      </c>
    </row>
    <row r="2194" spans="1:14" hidden="1">
      <c r="A2194" s="416" t="s">
        <v>12759</v>
      </c>
      <c r="B2194" s="76"/>
      <c r="C2194" s="496" t="s">
        <v>12285</v>
      </c>
      <c r="D2194" s="39" t="s">
        <v>12285</v>
      </c>
      <c r="E2194" s="496">
        <f>VLOOKUP(F2194,[13]abbr_btch2lot2!A:B,2,FALSE)</f>
        <v>1497</v>
      </c>
      <c r="F2194" s="39" t="s">
        <v>12286</v>
      </c>
      <c r="G2194" s="39" t="s">
        <v>2193</v>
      </c>
      <c r="H2194" s="39" t="s">
        <v>2455</v>
      </c>
      <c r="I2194" s="76">
        <v>4</v>
      </c>
      <c r="J2194" s="39"/>
      <c r="K2194" s="39" t="s">
        <v>2195</v>
      </c>
      <c r="L2194" s="76">
        <v>9</v>
      </c>
      <c r="M2194" s="416" t="s">
        <v>12760</v>
      </c>
      <c r="N2194" s="76" t="s">
        <v>12776</v>
      </c>
    </row>
    <row r="2195" spans="1:14" hidden="1">
      <c r="A2195" s="416" t="s">
        <v>12759</v>
      </c>
      <c r="B2195" s="76"/>
      <c r="C2195" s="496" t="s">
        <v>3477</v>
      </c>
      <c r="D2195" s="39" t="s">
        <v>3477</v>
      </c>
      <c r="E2195" s="496">
        <f>VLOOKUP(F2195,[13]abbr_btch2lot2!A:B,2,FALSE)</f>
        <v>182</v>
      </c>
      <c r="F2195" s="39" t="s">
        <v>3478</v>
      </c>
      <c r="G2195" s="39" t="s">
        <v>2215</v>
      </c>
      <c r="H2195" s="39" t="s">
        <v>2271</v>
      </c>
      <c r="I2195" s="76">
        <v>8</v>
      </c>
      <c r="J2195" s="39"/>
      <c r="K2195" s="39" t="s">
        <v>2195</v>
      </c>
      <c r="L2195" s="76">
        <v>10</v>
      </c>
      <c r="M2195" s="416" t="s">
        <v>12760</v>
      </c>
      <c r="N2195" s="76" t="s">
        <v>12777</v>
      </c>
    </row>
    <row r="2196" spans="1:14" hidden="1">
      <c r="A2196" s="416" t="s">
        <v>12759</v>
      </c>
      <c r="B2196" s="76"/>
      <c r="C2196" s="496" t="s">
        <v>465</v>
      </c>
      <c r="D2196" s="39" t="s">
        <v>465</v>
      </c>
      <c r="E2196" s="496">
        <f>VLOOKUP(F2196,[13]abbr_btch2lot2!A:B,2,FALSE)</f>
        <v>1021</v>
      </c>
      <c r="F2196" s="39" t="s">
        <v>251</v>
      </c>
      <c r="G2196" s="39" t="s">
        <v>2215</v>
      </c>
      <c r="H2196" s="39" t="s">
        <v>2194</v>
      </c>
      <c r="I2196" s="76">
        <v>10</v>
      </c>
      <c r="J2196" s="39"/>
      <c r="K2196" s="39" t="s">
        <v>2195</v>
      </c>
      <c r="L2196" s="76">
        <v>11</v>
      </c>
      <c r="M2196" s="416" t="s">
        <v>12760</v>
      </c>
      <c r="N2196" s="76" t="s">
        <v>12778</v>
      </c>
    </row>
    <row r="2197" spans="1:14" hidden="1">
      <c r="A2197" s="416" t="s">
        <v>12759</v>
      </c>
      <c r="B2197" s="76"/>
      <c r="C2197" s="496" t="s">
        <v>471</v>
      </c>
      <c r="D2197" s="39" t="s">
        <v>471</v>
      </c>
      <c r="E2197" s="496">
        <f>VLOOKUP(F2197,[13]abbr_btch2lot2!A:B,2,FALSE)</f>
        <v>1020</v>
      </c>
      <c r="F2197" s="39" t="s">
        <v>257</v>
      </c>
      <c r="G2197" s="39" t="s">
        <v>2215</v>
      </c>
      <c r="H2197" s="39" t="s">
        <v>2202</v>
      </c>
      <c r="I2197" s="76">
        <v>8</v>
      </c>
      <c r="J2197" s="39"/>
      <c r="K2197" s="39" t="s">
        <v>2195</v>
      </c>
      <c r="L2197" s="76">
        <v>12</v>
      </c>
      <c r="M2197" s="416" t="s">
        <v>12760</v>
      </c>
      <c r="N2197" s="76" t="s">
        <v>12779</v>
      </c>
    </row>
    <row r="2198" spans="1:14" hidden="1">
      <c r="A2198" s="416" t="s">
        <v>12759</v>
      </c>
      <c r="B2198" s="76"/>
      <c r="C2198" s="496" t="s">
        <v>10986</v>
      </c>
      <c r="D2198" s="39" t="s">
        <v>10986</v>
      </c>
      <c r="E2198" s="496">
        <f>VLOOKUP(F2198,[13]abbr_btch2lot2!A:B,2,FALSE)</f>
        <v>1012</v>
      </c>
      <c r="F2198" s="39" t="s">
        <v>10987</v>
      </c>
      <c r="G2198" s="39" t="s">
        <v>2215</v>
      </c>
      <c r="H2198" s="39" t="s">
        <v>2455</v>
      </c>
      <c r="I2198" s="76">
        <v>4</v>
      </c>
      <c r="J2198" s="39"/>
      <c r="K2198" s="39" t="s">
        <v>2195</v>
      </c>
      <c r="L2198" s="76">
        <v>13</v>
      </c>
      <c r="M2198" s="416" t="s">
        <v>12760</v>
      </c>
      <c r="N2198" s="76" t="s">
        <v>12780</v>
      </c>
    </row>
    <row r="2199" spans="1:14" hidden="1">
      <c r="A2199" s="416" t="s">
        <v>12759</v>
      </c>
      <c r="B2199" s="76"/>
      <c r="C2199" s="496" t="s">
        <v>12781</v>
      </c>
      <c r="D2199" s="39" t="s">
        <v>12781</v>
      </c>
      <c r="E2199" s="496">
        <f>VLOOKUP(F2199,[13]abbr_btch2lot2!A:B,2,FALSE)</f>
        <v>1685</v>
      </c>
      <c r="F2199" s="39" t="s">
        <v>12782</v>
      </c>
      <c r="G2199" s="39" t="s">
        <v>2215</v>
      </c>
      <c r="H2199" s="39" t="s">
        <v>2455</v>
      </c>
      <c r="I2199" s="76">
        <v>4</v>
      </c>
      <c r="J2199" s="39"/>
      <c r="K2199" s="39" t="s">
        <v>2195</v>
      </c>
      <c r="L2199" s="76">
        <v>14</v>
      </c>
      <c r="M2199" s="416" t="s">
        <v>12760</v>
      </c>
      <c r="N2199" s="76" t="s">
        <v>12783</v>
      </c>
    </row>
    <row r="2200" spans="1:14" hidden="1">
      <c r="A2200" s="416" t="s">
        <v>12759</v>
      </c>
      <c r="B2200" s="76"/>
      <c r="C2200" s="496" t="s">
        <v>12784</v>
      </c>
      <c r="D2200" s="39" t="s">
        <v>12784</v>
      </c>
      <c r="E2200" s="496">
        <f>VLOOKUP(F2200,[13]abbr_btch2lot2!A:B,2,FALSE)</f>
        <v>1686</v>
      </c>
      <c r="F2200" s="39" t="s">
        <v>12785</v>
      </c>
      <c r="G2200" s="39" t="s">
        <v>2215</v>
      </c>
      <c r="H2200" s="39" t="s">
        <v>2202</v>
      </c>
      <c r="I2200" s="76">
        <v>1</v>
      </c>
      <c r="J2200" s="39"/>
      <c r="K2200" s="39" t="s">
        <v>2195</v>
      </c>
      <c r="L2200" s="76">
        <v>15</v>
      </c>
      <c r="M2200" s="416" t="s">
        <v>12760</v>
      </c>
      <c r="N2200" s="76" t="s">
        <v>12786</v>
      </c>
    </row>
    <row r="2201" spans="1:14" hidden="1">
      <c r="A2201" s="416" t="s">
        <v>12759</v>
      </c>
      <c r="B2201" s="76"/>
      <c r="C2201" s="496" t="s">
        <v>12787</v>
      </c>
      <c r="D2201" s="39" t="s">
        <v>12787</v>
      </c>
      <c r="E2201" s="496">
        <f>VLOOKUP(F2201,[13]abbr_btch2lot2!A:B,2,FALSE)</f>
        <v>1687</v>
      </c>
      <c r="F2201" s="39" t="s">
        <v>12788</v>
      </c>
      <c r="G2201" s="39" t="s">
        <v>2215</v>
      </c>
      <c r="H2201" s="39" t="s">
        <v>2202</v>
      </c>
      <c r="I2201" s="76">
        <v>1</v>
      </c>
      <c r="J2201" s="39"/>
      <c r="K2201" s="39" t="s">
        <v>2195</v>
      </c>
      <c r="L2201" s="76">
        <v>16</v>
      </c>
      <c r="M2201" s="416" t="s">
        <v>12760</v>
      </c>
      <c r="N2201" s="76" t="s">
        <v>12789</v>
      </c>
    </row>
    <row r="2202" spans="1:14" hidden="1">
      <c r="A2202" s="416" t="s">
        <v>12759</v>
      </c>
      <c r="B2202" s="76"/>
      <c r="C2202" s="496" t="s">
        <v>12790</v>
      </c>
      <c r="D2202" s="39" t="s">
        <v>12790</v>
      </c>
      <c r="E2202" s="496">
        <f>VLOOKUP(F2202,[13]abbr_btch2lot2!A:B,2,FALSE)</f>
        <v>1688</v>
      </c>
      <c r="F2202" s="39" t="s">
        <v>12791</v>
      </c>
      <c r="G2202" s="39" t="s">
        <v>2215</v>
      </c>
      <c r="H2202" s="39" t="s">
        <v>2202</v>
      </c>
      <c r="I2202" s="76">
        <v>4</v>
      </c>
      <c r="J2202" s="39"/>
      <c r="K2202" s="39" t="s">
        <v>2195</v>
      </c>
      <c r="L2202" s="76">
        <v>17</v>
      </c>
      <c r="M2202" s="416" t="s">
        <v>12760</v>
      </c>
      <c r="N2202" s="76" t="s">
        <v>12792</v>
      </c>
    </row>
    <row r="2203" spans="1:14" hidden="1">
      <c r="A2203" s="416" t="s">
        <v>12759</v>
      </c>
      <c r="B2203" s="76"/>
      <c r="C2203" s="496" t="s">
        <v>12793</v>
      </c>
      <c r="D2203" s="39" t="s">
        <v>12793</v>
      </c>
      <c r="E2203" s="496">
        <f>VLOOKUP(F2203,[13]abbr_btch2lot2!A:B,2,FALSE)</f>
        <v>1689</v>
      </c>
      <c r="F2203" s="39" t="s">
        <v>12794</v>
      </c>
      <c r="G2203" s="39" t="s">
        <v>2215</v>
      </c>
      <c r="H2203" s="39" t="s">
        <v>2202</v>
      </c>
      <c r="I2203" s="76">
        <v>4</v>
      </c>
      <c r="J2203" s="39"/>
      <c r="K2203" s="39" t="s">
        <v>2195</v>
      </c>
      <c r="L2203" s="76">
        <v>18</v>
      </c>
      <c r="M2203" s="416" t="s">
        <v>12760</v>
      </c>
      <c r="N2203" s="76" t="s">
        <v>12795</v>
      </c>
    </row>
    <row r="2204" spans="1:14" hidden="1">
      <c r="A2204" s="416" t="s">
        <v>12759</v>
      </c>
      <c r="B2204" s="76"/>
      <c r="C2204" s="496" t="s">
        <v>12796</v>
      </c>
      <c r="D2204" s="39" t="s">
        <v>12796</v>
      </c>
      <c r="E2204" s="496">
        <f>VLOOKUP(F2204,[13]abbr_btch2lot2!A:B,2,FALSE)</f>
        <v>1690</v>
      </c>
      <c r="F2204" s="39" t="s">
        <v>12797</v>
      </c>
      <c r="G2204" s="39" t="s">
        <v>2215</v>
      </c>
      <c r="H2204" s="39" t="s">
        <v>2202</v>
      </c>
      <c r="I2204" s="76">
        <v>1</v>
      </c>
      <c r="J2204" s="39"/>
      <c r="K2204" s="39" t="s">
        <v>2195</v>
      </c>
      <c r="L2204" s="76">
        <v>19</v>
      </c>
      <c r="M2204" s="416" t="s">
        <v>12760</v>
      </c>
      <c r="N2204" s="76" t="s">
        <v>12798</v>
      </c>
    </row>
    <row r="2205" spans="1:14" hidden="1">
      <c r="A2205" s="416" t="s">
        <v>12759</v>
      </c>
      <c r="B2205" s="76"/>
      <c r="C2205" s="496" t="s">
        <v>12799</v>
      </c>
      <c r="D2205" s="39" t="s">
        <v>12799</v>
      </c>
      <c r="E2205" s="496">
        <f>VLOOKUP(F2205,[13]abbr_btch2lot2!A:B,2,FALSE)</f>
        <v>1691</v>
      </c>
      <c r="F2205" s="39" t="s">
        <v>12800</v>
      </c>
      <c r="G2205" s="39" t="s">
        <v>2215</v>
      </c>
      <c r="H2205" s="39" t="s">
        <v>2202</v>
      </c>
      <c r="I2205" s="76">
        <v>4</v>
      </c>
      <c r="J2205" s="39"/>
      <c r="K2205" s="39" t="s">
        <v>2195</v>
      </c>
      <c r="L2205" s="76">
        <v>20</v>
      </c>
      <c r="M2205" s="416" t="s">
        <v>12760</v>
      </c>
      <c r="N2205" s="76" t="s">
        <v>12801</v>
      </c>
    </row>
    <row r="2206" spans="1:14" hidden="1">
      <c r="A2206" s="416" t="s">
        <v>12759</v>
      </c>
      <c r="B2206" s="76"/>
      <c r="C2206" s="496" t="s">
        <v>12802</v>
      </c>
      <c r="D2206" s="39" t="s">
        <v>12802</v>
      </c>
      <c r="E2206" s="496">
        <f>VLOOKUP(F2206,[13]abbr_btch2lot2!A:B,2,FALSE)</f>
        <v>1692</v>
      </c>
      <c r="F2206" s="39" t="s">
        <v>12803</v>
      </c>
      <c r="G2206" s="39" t="s">
        <v>2215</v>
      </c>
      <c r="H2206" s="39" t="s">
        <v>2202</v>
      </c>
      <c r="I2206" s="76">
        <v>8</v>
      </c>
      <c r="J2206" s="39"/>
      <c r="K2206" s="39" t="s">
        <v>2195</v>
      </c>
      <c r="L2206" s="76">
        <v>21</v>
      </c>
      <c r="M2206" s="416" t="s">
        <v>12760</v>
      </c>
      <c r="N2206" s="76" t="s">
        <v>12804</v>
      </c>
    </row>
    <row r="2207" spans="1:14" hidden="1">
      <c r="A2207" s="416" t="s">
        <v>12759</v>
      </c>
      <c r="B2207" s="76"/>
      <c r="C2207" s="496" t="s">
        <v>37</v>
      </c>
      <c r="D2207" s="39" t="s">
        <v>37</v>
      </c>
      <c r="E2207" s="496">
        <f>VLOOKUP(F2207,[13]abbr_btch2lot2!A:B,2,FALSE)</f>
        <v>1190</v>
      </c>
      <c r="F2207" s="39" t="s">
        <v>35</v>
      </c>
      <c r="G2207" s="39" t="s">
        <v>2215</v>
      </c>
      <c r="H2207" s="39" t="s">
        <v>2202</v>
      </c>
      <c r="I2207" s="76">
        <v>1</v>
      </c>
      <c r="J2207" s="39"/>
      <c r="K2207" s="39" t="s">
        <v>2195</v>
      </c>
      <c r="L2207" s="76">
        <v>22</v>
      </c>
      <c r="M2207" s="416" t="s">
        <v>12760</v>
      </c>
      <c r="N2207" s="76" t="s">
        <v>2198</v>
      </c>
    </row>
    <row r="2208" spans="1:14" hidden="1">
      <c r="A2208" s="416" t="s">
        <v>12759</v>
      </c>
      <c r="B2208" s="76"/>
      <c r="C2208" s="496" t="s">
        <v>5902</v>
      </c>
      <c r="D2208" s="39" t="s">
        <v>5902</v>
      </c>
      <c r="E2208" s="496">
        <f>VLOOKUP(F2208,[13]abbr_btch2lot2!A:B,2,FALSE)</f>
        <v>1693</v>
      </c>
      <c r="F2208" s="39" t="s">
        <v>5903</v>
      </c>
      <c r="G2208" s="39" t="s">
        <v>2215</v>
      </c>
      <c r="H2208" s="39" t="s">
        <v>2202</v>
      </c>
      <c r="I2208" s="76">
        <v>1</v>
      </c>
      <c r="J2208" s="39"/>
      <c r="K2208" s="39" t="s">
        <v>2195</v>
      </c>
      <c r="L2208" s="76">
        <v>23</v>
      </c>
      <c r="M2208" s="416" t="s">
        <v>12760</v>
      </c>
      <c r="N2208" s="76" t="s">
        <v>12805</v>
      </c>
    </row>
    <row r="2209" spans="1:14" hidden="1">
      <c r="A2209" s="416" t="s">
        <v>12759</v>
      </c>
      <c r="B2209" s="76"/>
      <c r="C2209" s="496" t="s">
        <v>12806</v>
      </c>
      <c r="D2209" s="39" t="s">
        <v>12806</v>
      </c>
      <c r="E2209" s="496">
        <f>VLOOKUP(F2209,[13]abbr_btch2lot2!A:B,2,FALSE)</f>
        <v>1694</v>
      </c>
      <c r="F2209" s="39" t="s">
        <v>12807</v>
      </c>
      <c r="G2209" s="39" t="s">
        <v>2215</v>
      </c>
      <c r="H2209" s="39" t="s">
        <v>2202</v>
      </c>
      <c r="I2209" s="76">
        <v>2</v>
      </c>
      <c r="J2209" s="39"/>
      <c r="K2209" s="39" t="s">
        <v>2195</v>
      </c>
      <c r="L2209" s="76">
        <v>24</v>
      </c>
      <c r="M2209" s="416" t="s">
        <v>12760</v>
      </c>
      <c r="N2209" s="76" t="s">
        <v>12808</v>
      </c>
    </row>
    <row r="2210" spans="1:14" hidden="1">
      <c r="A2210" s="416" t="s">
        <v>12759</v>
      </c>
      <c r="B2210" s="76"/>
      <c r="C2210" s="496" t="s">
        <v>12809</v>
      </c>
      <c r="D2210" s="39" t="s">
        <v>12809</v>
      </c>
      <c r="E2210" s="496">
        <f>VLOOKUP(F2210,[13]abbr_btch2lot2!A:B,2,FALSE)</f>
        <v>1695</v>
      </c>
      <c r="F2210" s="39" t="s">
        <v>12810</v>
      </c>
      <c r="G2210" s="39" t="s">
        <v>2215</v>
      </c>
      <c r="H2210" s="39" t="s">
        <v>2202</v>
      </c>
      <c r="I2210" s="76">
        <v>1</v>
      </c>
      <c r="J2210" s="39"/>
      <c r="K2210" s="39" t="s">
        <v>2195</v>
      </c>
      <c r="L2210" s="76">
        <v>25</v>
      </c>
      <c r="M2210" s="416" t="s">
        <v>12760</v>
      </c>
      <c r="N2210" s="76" t="s">
        <v>12811</v>
      </c>
    </row>
    <row r="2211" spans="1:14" hidden="1">
      <c r="A2211" s="416" t="s">
        <v>12759</v>
      </c>
      <c r="B2211" s="76"/>
      <c r="C2211" s="496" t="s">
        <v>12812</v>
      </c>
      <c r="D2211" s="39" t="s">
        <v>12812</v>
      </c>
      <c r="E2211" s="496">
        <f>VLOOKUP(F2211,[13]abbr_btch2lot2!A:B,2,FALSE)</f>
        <v>1696</v>
      </c>
      <c r="F2211" s="39" t="s">
        <v>12813</v>
      </c>
      <c r="G2211" s="39" t="s">
        <v>2215</v>
      </c>
      <c r="H2211" s="39" t="s">
        <v>2202</v>
      </c>
      <c r="I2211" s="76">
        <v>8</v>
      </c>
      <c r="J2211" s="39"/>
      <c r="K2211" s="39" t="s">
        <v>2195</v>
      </c>
      <c r="L2211" s="76">
        <v>26</v>
      </c>
      <c r="M2211" s="416" t="s">
        <v>12760</v>
      </c>
      <c r="N2211" s="76" t="s">
        <v>12814</v>
      </c>
    </row>
    <row r="2212" spans="1:14" hidden="1">
      <c r="A2212" s="416" t="s">
        <v>12759</v>
      </c>
      <c r="B2212" s="76"/>
      <c r="C2212" s="496" t="s">
        <v>12815</v>
      </c>
      <c r="D2212" s="39" t="s">
        <v>12815</v>
      </c>
      <c r="E2212" s="496">
        <f>VLOOKUP(F2212,[13]abbr_btch2lot2!A:B,2,FALSE)</f>
        <v>1697</v>
      </c>
      <c r="F2212" s="39" t="s">
        <v>12816</v>
      </c>
      <c r="G2212" s="39" t="s">
        <v>2215</v>
      </c>
      <c r="H2212" s="39" t="s">
        <v>2202</v>
      </c>
      <c r="I2212" s="76">
        <v>51</v>
      </c>
      <c r="J2212" s="39"/>
      <c r="K2212" s="39" t="s">
        <v>2195</v>
      </c>
      <c r="L2212" s="76">
        <v>27</v>
      </c>
      <c r="M2212" s="416" t="s">
        <v>12760</v>
      </c>
      <c r="N2212" s="76" t="s">
        <v>12817</v>
      </c>
    </row>
    <row r="2213" spans="1:14" hidden="1">
      <c r="A2213" s="416" t="s">
        <v>12759</v>
      </c>
      <c r="B2213" s="76"/>
      <c r="C2213" s="496" t="s">
        <v>12818</v>
      </c>
      <c r="D2213" s="39" t="s">
        <v>12818</v>
      </c>
      <c r="E2213" s="496">
        <f>VLOOKUP(F2213,[13]abbr_btch2lot2!A:B,2,FALSE)</f>
        <v>1698</v>
      </c>
      <c r="F2213" s="39" t="s">
        <v>12819</v>
      </c>
      <c r="G2213" s="39" t="s">
        <v>2215</v>
      </c>
      <c r="H2213" s="39" t="s">
        <v>2202</v>
      </c>
      <c r="I2213" s="76">
        <v>1</v>
      </c>
      <c r="J2213" s="39"/>
      <c r="K2213" s="39" t="s">
        <v>2195</v>
      </c>
      <c r="L2213" s="76">
        <v>28</v>
      </c>
      <c r="M2213" s="416" t="s">
        <v>12760</v>
      </c>
      <c r="N2213" s="76" t="s">
        <v>12820</v>
      </c>
    </row>
    <row r="2214" spans="1:14" hidden="1">
      <c r="A2214" s="416" t="s">
        <v>12759</v>
      </c>
      <c r="B2214" s="76"/>
      <c r="C2214" s="496" t="s">
        <v>12821</v>
      </c>
      <c r="D2214" s="39" t="s">
        <v>12821</v>
      </c>
      <c r="E2214" s="496">
        <f>VLOOKUP(F2214,[13]abbr_btch2lot2!A:B,2,FALSE)</f>
        <v>1699</v>
      </c>
      <c r="F2214" s="39" t="s">
        <v>12822</v>
      </c>
      <c r="G2214" s="39" t="s">
        <v>2215</v>
      </c>
      <c r="H2214" s="39" t="s">
        <v>2202</v>
      </c>
      <c r="I2214" s="76">
        <v>6</v>
      </c>
      <c r="J2214" s="39"/>
      <c r="K2214" s="39" t="s">
        <v>2195</v>
      </c>
      <c r="L2214" s="76">
        <v>29</v>
      </c>
      <c r="M2214" s="416" t="s">
        <v>12760</v>
      </c>
      <c r="N2214" s="76" t="s">
        <v>12823</v>
      </c>
    </row>
    <row r="2215" spans="1:14" hidden="1">
      <c r="A2215" s="416" t="s">
        <v>12759</v>
      </c>
      <c r="B2215" s="76"/>
      <c r="C2215" s="496" t="s">
        <v>12824</v>
      </c>
      <c r="D2215" s="39" t="s">
        <v>12824</v>
      </c>
      <c r="E2215" s="496">
        <f>VLOOKUP(F2215,[13]abbr_btch2lot2!A:B,2,FALSE)</f>
        <v>1700</v>
      </c>
      <c r="F2215" s="499" t="s">
        <v>12825</v>
      </c>
      <c r="G2215" s="39" t="s">
        <v>2215</v>
      </c>
      <c r="H2215" s="39" t="s">
        <v>2202</v>
      </c>
      <c r="I2215" s="76">
        <v>6</v>
      </c>
      <c r="J2215" s="39"/>
      <c r="K2215" s="39" t="s">
        <v>2195</v>
      </c>
      <c r="L2215" s="76">
        <v>30</v>
      </c>
      <c r="M2215" s="416" t="s">
        <v>12760</v>
      </c>
      <c r="N2215" s="76" t="s">
        <v>12826</v>
      </c>
    </row>
    <row r="2216" spans="1:14" hidden="1">
      <c r="A2216" s="416" t="s">
        <v>12759</v>
      </c>
      <c r="B2216" s="76"/>
      <c r="C2216" s="496" t="s">
        <v>7475</v>
      </c>
      <c r="D2216" s="39" t="s">
        <v>7475</v>
      </c>
      <c r="E2216" s="496">
        <f>VLOOKUP(F2216,[13]abbr_btch2lot2!A:B,2,FALSE)</f>
        <v>1223</v>
      </c>
      <c r="F2216" s="39" t="s">
        <v>7476</v>
      </c>
      <c r="G2216" s="39" t="s">
        <v>2215</v>
      </c>
      <c r="H2216" s="39" t="s">
        <v>2202</v>
      </c>
      <c r="I2216" s="76">
        <v>1</v>
      </c>
      <c r="J2216" s="39"/>
      <c r="K2216" s="39" t="s">
        <v>2195</v>
      </c>
      <c r="L2216" s="76">
        <v>31</v>
      </c>
      <c r="M2216" s="416" t="s">
        <v>12760</v>
      </c>
      <c r="N2216" s="76" t="s">
        <v>5811</v>
      </c>
    </row>
    <row r="2217" spans="1:14" hidden="1">
      <c r="A2217" s="416" t="s">
        <v>12759</v>
      </c>
      <c r="B2217" s="76"/>
      <c r="C2217" s="496" t="s">
        <v>12827</v>
      </c>
      <c r="D2217" s="39" t="s">
        <v>12827</v>
      </c>
      <c r="E2217" s="496">
        <f>VLOOKUP(F2217,[13]abbr_btch2lot2!A:B,2,FALSE)</f>
        <v>1701</v>
      </c>
      <c r="F2217" s="39" t="s">
        <v>12828</v>
      </c>
      <c r="G2217" s="39" t="s">
        <v>2215</v>
      </c>
      <c r="H2217" s="39" t="s">
        <v>2202</v>
      </c>
      <c r="I2217" s="76">
        <v>1</v>
      </c>
      <c r="J2217" s="39"/>
      <c r="K2217" s="39" t="s">
        <v>2195</v>
      </c>
      <c r="L2217" s="76">
        <v>32</v>
      </c>
      <c r="M2217" s="416" t="s">
        <v>12760</v>
      </c>
      <c r="N2217" s="76" t="s">
        <v>12829</v>
      </c>
    </row>
    <row r="2218" spans="1:14" hidden="1">
      <c r="A2218" s="416" t="s">
        <v>12759</v>
      </c>
      <c r="B2218" s="76"/>
      <c r="C2218" s="496" t="s">
        <v>12830</v>
      </c>
      <c r="D2218" s="39" t="s">
        <v>12830</v>
      </c>
      <c r="E2218" s="496">
        <f>VLOOKUP(F2218,[13]abbr_btch2lot2!A:B,2,FALSE)</f>
        <v>1702</v>
      </c>
      <c r="F2218" s="39" t="s">
        <v>12831</v>
      </c>
      <c r="G2218" s="39" t="s">
        <v>2215</v>
      </c>
      <c r="H2218" s="39" t="s">
        <v>2202</v>
      </c>
      <c r="I2218" s="76">
        <v>3</v>
      </c>
      <c r="J2218" s="39"/>
      <c r="K2218" s="39" t="s">
        <v>2195</v>
      </c>
      <c r="L2218" s="76">
        <v>33</v>
      </c>
      <c r="M2218" s="416" t="s">
        <v>12760</v>
      </c>
      <c r="N2218" s="76" t="s">
        <v>12832</v>
      </c>
    </row>
    <row r="2219" spans="1:14" hidden="1">
      <c r="A2219" s="416" t="s">
        <v>12759</v>
      </c>
      <c r="B2219" s="76"/>
      <c r="C2219" s="496" t="s">
        <v>12833</v>
      </c>
      <c r="D2219" s="39" t="s">
        <v>12833</v>
      </c>
      <c r="E2219" s="496">
        <f>VLOOKUP(F2219,[13]abbr_btch2lot2!A:B,2,FALSE)</f>
        <v>1703</v>
      </c>
      <c r="F2219" s="39" t="s">
        <v>12834</v>
      </c>
      <c r="G2219" s="39" t="s">
        <v>2215</v>
      </c>
      <c r="H2219" s="39" t="s">
        <v>2202</v>
      </c>
      <c r="I2219" s="76">
        <v>3</v>
      </c>
      <c r="J2219" s="39"/>
      <c r="K2219" s="39" t="s">
        <v>2195</v>
      </c>
      <c r="L2219" s="76">
        <v>34</v>
      </c>
      <c r="M2219" s="416" t="s">
        <v>12760</v>
      </c>
      <c r="N2219" s="76" t="s">
        <v>12835</v>
      </c>
    </row>
    <row r="2220" spans="1:14" hidden="1">
      <c r="A2220" s="416" t="s">
        <v>12759</v>
      </c>
      <c r="B2220" s="76"/>
      <c r="C2220" s="496" t="s">
        <v>3863</v>
      </c>
      <c r="D2220" s="39" t="s">
        <v>3863</v>
      </c>
      <c r="E2220" s="496">
        <f>VLOOKUP(F2220,[13]abbr_btch2lot2!A:B,2,FALSE)</f>
        <v>1704</v>
      </c>
      <c r="F2220" s="39" t="s">
        <v>1412</v>
      </c>
      <c r="G2220" s="39" t="s">
        <v>2215</v>
      </c>
      <c r="H2220" s="39" t="s">
        <v>2202</v>
      </c>
      <c r="I2220" s="76">
        <v>4</v>
      </c>
      <c r="J2220" s="39"/>
      <c r="K2220" s="39" t="s">
        <v>2195</v>
      </c>
      <c r="L2220" s="76">
        <v>35</v>
      </c>
      <c r="M2220" s="416" t="s">
        <v>12760</v>
      </c>
      <c r="N2220" s="76" t="s">
        <v>12836</v>
      </c>
    </row>
    <row r="2221" spans="1:14" hidden="1">
      <c r="A2221" s="416" t="s">
        <v>12759</v>
      </c>
      <c r="B2221" s="76"/>
      <c r="C2221" s="496" t="s">
        <v>562</v>
      </c>
      <c r="D2221" s="39" t="s">
        <v>562</v>
      </c>
      <c r="E2221" s="496">
        <f>VLOOKUP(F2221,[13]abbr_btch2lot2!A:B,2,FALSE)</f>
        <v>1705</v>
      </c>
      <c r="F2221" s="39" t="s">
        <v>12837</v>
      </c>
      <c r="G2221" s="39" t="s">
        <v>2215</v>
      </c>
      <c r="H2221" s="39" t="s">
        <v>2202</v>
      </c>
      <c r="I2221" s="76">
        <v>1</v>
      </c>
      <c r="J2221" s="39"/>
      <c r="K2221" s="39" t="s">
        <v>2195</v>
      </c>
      <c r="L2221" s="76">
        <v>36</v>
      </c>
      <c r="M2221" s="416" t="s">
        <v>12760</v>
      </c>
      <c r="N2221" s="76" t="s">
        <v>12838</v>
      </c>
    </row>
    <row r="2222" spans="1:14" hidden="1">
      <c r="A2222" s="416" t="s">
        <v>12759</v>
      </c>
      <c r="B2222" s="76"/>
      <c r="C2222" s="496" t="s">
        <v>12839</v>
      </c>
      <c r="D2222" s="39" t="s">
        <v>12839</v>
      </c>
      <c r="E2222" s="496">
        <f>VLOOKUP(F2222,[13]abbr_btch2lot2!A:B,2,FALSE)</f>
        <v>1706</v>
      </c>
      <c r="F2222" s="39" t="s">
        <v>12840</v>
      </c>
      <c r="G2222" s="39" t="s">
        <v>2215</v>
      </c>
      <c r="H2222" s="39" t="s">
        <v>2202</v>
      </c>
      <c r="I2222" s="76">
        <v>1</v>
      </c>
      <c r="J2222" s="39"/>
      <c r="K2222" s="39" t="s">
        <v>2195</v>
      </c>
      <c r="L2222" s="76">
        <v>37</v>
      </c>
      <c r="M2222" s="416" t="s">
        <v>12760</v>
      </c>
      <c r="N2222" s="76" t="s">
        <v>12841</v>
      </c>
    </row>
    <row r="2223" spans="1:14" hidden="1">
      <c r="A2223" s="416" t="s">
        <v>12759</v>
      </c>
      <c r="B2223" s="76"/>
      <c r="C2223" s="496" t="s">
        <v>12842</v>
      </c>
      <c r="D2223" s="39" t="s">
        <v>12842</v>
      </c>
      <c r="E2223" s="496">
        <f>VLOOKUP(F2223,[13]abbr_btch2lot2!A:B,2,FALSE)</f>
        <v>1707</v>
      </c>
      <c r="F2223" s="39" t="s">
        <v>12843</v>
      </c>
      <c r="G2223" s="39" t="s">
        <v>2215</v>
      </c>
      <c r="H2223" s="39" t="s">
        <v>2202</v>
      </c>
      <c r="I2223" s="76">
        <v>1</v>
      </c>
      <c r="J2223" s="39"/>
      <c r="K2223" s="39" t="s">
        <v>2195</v>
      </c>
      <c r="L2223" s="76">
        <v>38</v>
      </c>
      <c r="M2223" s="416" t="s">
        <v>12760</v>
      </c>
      <c r="N2223" s="76" t="s">
        <v>12844</v>
      </c>
    </row>
    <row r="2224" spans="1:14" hidden="1">
      <c r="A2224" s="416" t="s">
        <v>12759</v>
      </c>
      <c r="B2224" s="76"/>
      <c r="C2224" s="496" t="s">
        <v>12845</v>
      </c>
      <c r="D2224" s="39" t="s">
        <v>12845</v>
      </c>
      <c r="E2224" s="496">
        <f>VLOOKUP(F2224,[13]abbr_btch2lot2!A:B,2,FALSE)</f>
        <v>1708</v>
      </c>
      <c r="F2224" s="39" t="s">
        <v>12846</v>
      </c>
      <c r="G2224" s="39" t="s">
        <v>2215</v>
      </c>
      <c r="H2224" s="39" t="s">
        <v>2202</v>
      </c>
      <c r="I2224" s="76">
        <v>1</v>
      </c>
      <c r="J2224" s="39"/>
      <c r="K2224" s="39" t="s">
        <v>2195</v>
      </c>
      <c r="L2224" s="76">
        <v>39</v>
      </c>
      <c r="M2224" s="416" t="s">
        <v>12760</v>
      </c>
      <c r="N2224" s="76" t="s">
        <v>12847</v>
      </c>
    </row>
    <row r="2225" spans="1:14" hidden="1">
      <c r="A2225" s="416" t="s">
        <v>12759</v>
      </c>
      <c r="B2225" s="76"/>
      <c r="C2225" s="496" t="s">
        <v>11723</v>
      </c>
      <c r="D2225" s="39" t="s">
        <v>11723</v>
      </c>
      <c r="E2225" s="496">
        <f>VLOOKUP(F2225,[13]abbr_btch2lot2!A:B,2,FALSE)</f>
        <v>1278</v>
      </c>
      <c r="F2225" s="39" t="s">
        <v>11724</v>
      </c>
      <c r="G2225" s="39" t="s">
        <v>2215</v>
      </c>
      <c r="H2225" s="39" t="s">
        <v>2202</v>
      </c>
      <c r="I2225" s="76">
        <v>1</v>
      </c>
      <c r="J2225" s="39"/>
      <c r="K2225" s="39" t="s">
        <v>2195</v>
      </c>
      <c r="L2225" s="76">
        <v>40</v>
      </c>
      <c r="M2225" s="416" t="s">
        <v>12760</v>
      </c>
      <c r="N2225" s="76" t="s">
        <v>12848</v>
      </c>
    </row>
    <row r="2226" spans="1:14" hidden="1">
      <c r="A2226" s="416" t="s">
        <v>12759</v>
      </c>
      <c r="B2226" s="76"/>
      <c r="C2226" s="496" t="s">
        <v>12849</v>
      </c>
      <c r="D2226" s="39" t="s">
        <v>12849</v>
      </c>
      <c r="E2226" s="496">
        <f>VLOOKUP(F2226,[13]abbr_btch2lot2!A:B,2,FALSE)</f>
        <v>1709</v>
      </c>
      <c r="F2226" s="39" t="s">
        <v>12850</v>
      </c>
      <c r="G2226" s="39" t="s">
        <v>2215</v>
      </c>
      <c r="H2226" s="39" t="s">
        <v>2202</v>
      </c>
      <c r="I2226" s="76">
        <v>1</v>
      </c>
      <c r="J2226" s="39"/>
      <c r="K2226" s="39" t="s">
        <v>2195</v>
      </c>
      <c r="L2226" s="76">
        <v>41</v>
      </c>
      <c r="M2226" s="416" t="s">
        <v>12760</v>
      </c>
      <c r="N2226" s="76" t="s">
        <v>12851</v>
      </c>
    </row>
    <row r="2227" spans="1:14" hidden="1">
      <c r="A2227" s="416" t="s">
        <v>12759</v>
      </c>
      <c r="B2227" s="76"/>
      <c r="C2227" s="496" t="s">
        <v>12852</v>
      </c>
      <c r="D2227" s="39" t="s">
        <v>12852</v>
      </c>
      <c r="E2227" s="496">
        <f>VLOOKUP(F2227,[13]abbr_btch2lot2!A:B,2,FALSE)</f>
        <v>1710</v>
      </c>
      <c r="F2227" s="39" t="s">
        <v>12853</v>
      </c>
      <c r="G2227" s="39" t="s">
        <v>2215</v>
      </c>
      <c r="H2227" s="39" t="s">
        <v>2202</v>
      </c>
      <c r="I2227" s="76">
        <v>8</v>
      </c>
      <c r="J2227" s="39"/>
      <c r="K2227" s="39" t="s">
        <v>2195</v>
      </c>
      <c r="L2227" s="76">
        <v>42</v>
      </c>
      <c r="M2227" s="416" t="s">
        <v>12760</v>
      </c>
      <c r="N2227" s="76" t="s">
        <v>12854</v>
      </c>
    </row>
    <row r="2228" spans="1:14" hidden="1">
      <c r="A2228" s="416" t="s">
        <v>12759</v>
      </c>
      <c r="B2228" s="76"/>
      <c r="C2228" s="496" t="s">
        <v>12855</v>
      </c>
      <c r="D2228" s="39" t="s">
        <v>12855</v>
      </c>
      <c r="E2228" s="496">
        <f>VLOOKUP(F2228,[13]abbr_btch2lot2!A:B,2,FALSE)</f>
        <v>1711</v>
      </c>
      <c r="F2228" s="39" t="s">
        <v>12856</v>
      </c>
      <c r="G2228" s="39" t="s">
        <v>2215</v>
      </c>
      <c r="H2228" s="39" t="s">
        <v>2202</v>
      </c>
      <c r="I2228" s="76">
        <v>8</v>
      </c>
      <c r="J2228" s="39"/>
      <c r="K2228" s="39" t="s">
        <v>2195</v>
      </c>
      <c r="L2228" s="76">
        <v>43</v>
      </c>
      <c r="M2228" s="416" t="s">
        <v>12760</v>
      </c>
      <c r="N2228" s="76" t="s">
        <v>12857</v>
      </c>
    </row>
    <row r="2229" spans="1:14" hidden="1">
      <c r="A2229" s="416" t="s">
        <v>12759</v>
      </c>
      <c r="B2229" s="76"/>
      <c r="C2229" s="496" t="s">
        <v>12858</v>
      </c>
      <c r="D2229" s="39" t="s">
        <v>12858</v>
      </c>
      <c r="E2229" s="496">
        <f>VLOOKUP(F2229,[13]abbr_btch2lot2!A:B,2,FALSE)</f>
        <v>1712</v>
      </c>
      <c r="F2229" s="39" t="s">
        <v>12859</v>
      </c>
      <c r="G2229" s="39" t="s">
        <v>2215</v>
      </c>
      <c r="H2229" s="39" t="s">
        <v>2228</v>
      </c>
      <c r="I2229" s="76">
        <v>2</v>
      </c>
      <c r="J2229" s="39"/>
      <c r="K2229" s="39" t="s">
        <v>2195</v>
      </c>
      <c r="L2229" s="76">
        <v>44</v>
      </c>
      <c r="M2229" s="416" t="s">
        <v>12760</v>
      </c>
      <c r="N2229" s="76" t="s">
        <v>12860</v>
      </c>
    </row>
    <row r="2230" spans="1:14" hidden="1">
      <c r="A2230" s="416" t="s">
        <v>12759</v>
      </c>
      <c r="B2230" s="76"/>
      <c r="C2230" s="496" t="s">
        <v>12861</v>
      </c>
      <c r="D2230" s="39" t="s">
        <v>12861</v>
      </c>
      <c r="E2230" s="496">
        <f>VLOOKUP(F2230,[13]abbr_btch2lot2!A:B,2,FALSE)</f>
        <v>1713</v>
      </c>
      <c r="F2230" s="39" t="s">
        <v>12862</v>
      </c>
      <c r="G2230" s="39" t="s">
        <v>2215</v>
      </c>
      <c r="H2230" s="39" t="s">
        <v>2202</v>
      </c>
      <c r="I2230" s="76">
        <v>1</v>
      </c>
      <c r="J2230" s="39"/>
      <c r="K2230" s="39" t="s">
        <v>2195</v>
      </c>
      <c r="L2230" s="76">
        <v>45</v>
      </c>
      <c r="M2230" s="416" t="s">
        <v>12760</v>
      </c>
      <c r="N2230" s="76" t="s">
        <v>12863</v>
      </c>
    </row>
    <row r="2231" spans="1:14" hidden="1">
      <c r="A2231" s="416" t="s">
        <v>12759</v>
      </c>
      <c r="B2231" s="76"/>
      <c r="C2231" s="496"/>
      <c r="D2231" s="39"/>
      <c r="E2231" s="496">
        <f>VLOOKUP(F2231,[13]abbr_btch2lot2!A:B,2,FALSE)</f>
        <v>1714</v>
      </c>
      <c r="F2231" s="39" t="s">
        <v>12864</v>
      </c>
      <c r="G2231" s="39" t="s">
        <v>2215</v>
      </c>
      <c r="H2231" s="39" t="s">
        <v>2271</v>
      </c>
      <c r="I2231" s="76">
        <v>4</v>
      </c>
      <c r="J2231" s="39"/>
      <c r="K2231" s="39" t="s">
        <v>2195</v>
      </c>
      <c r="L2231" s="76">
        <v>46</v>
      </c>
      <c r="M2231" s="416" t="s">
        <v>12760</v>
      </c>
      <c r="N2231" s="76" t="s">
        <v>12865</v>
      </c>
    </row>
    <row r="2232" spans="1:14" hidden="1">
      <c r="A2232" s="416" t="s">
        <v>12759</v>
      </c>
      <c r="B2232" s="76"/>
      <c r="C2232" s="496" t="s">
        <v>12866</v>
      </c>
      <c r="D2232" s="39" t="s">
        <v>12866</v>
      </c>
      <c r="E2232" s="496">
        <f>VLOOKUP(F2232,[13]abbr_btch2lot2!A:B,2,FALSE)</f>
        <v>1715</v>
      </c>
      <c r="F2232" s="39" t="s">
        <v>12867</v>
      </c>
      <c r="G2232" s="39" t="s">
        <v>2215</v>
      </c>
      <c r="H2232" s="39" t="s">
        <v>2228</v>
      </c>
      <c r="I2232" s="76">
        <v>2</v>
      </c>
      <c r="J2232" s="39"/>
      <c r="K2232" s="39" t="s">
        <v>2195</v>
      </c>
      <c r="L2232" s="76">
        <v>47</v>
      </c>
      <c r="M2232" s="416" t="s">
        <v>12760</v>
      </c>
      <c r="N2232" s="76" t="s">
        <v>12868</v>
      </c>
    </row>
    <row r="2233" spans="1:14" hidden="1">
      <c r="A2233" s="416" t="s">
        <v>12759</v>
      </c>
      <c r="B2233" s="76"/>
      <c r="C2233" s="496"/>
      <c r="D2233" s="39"/>
      <c r="E2233" s="496">
        <f>VLOOKUP(F2233,[13]abbr_btch2lot2!A:B,2,FALSE)</f>
        <v>1716</v>
      </c>
      <c r="F2233" s="39" t="s">
        <v>12869</v>
      </c>
      <c r="G2233" s="76" t="s">
        <v>2215</v>
      </c>
      <c r="H2233" s="76" t="s">
        <v>2228</v>
      </c>
      <c r="I2233" s="76">
        <v>2</v>
      </c>
      <c r="J2233" s="39"/>
      <c r="K2233" s="39" t="s">
        <v>2195</v>
      </c>
      <c r="L2233" s="76">
        <v>48</v>
      </c>
      <c r="M2233" s="419" t="s">
        <v>12760</v>
      </c>
      <c r="N2233" s="76" t="s">
        <v>12870</v>
      </c>
    </row>
    <row r="2234" spans="1:14" hidden="1">
      <c r="A2234" s="416" t="s">
        <v>12759</v>
      </c>
      <c r="B2234" s="39"/>
      <c r="C2234" s="496" t="s">
        <v>7523</v>
      </c>
      <c r="D2234" s="39" t="s">
        <v>7523</v>
      </c>
      <c r="E2234" s="496">
        <f>VLOOKUP(F2234,[13]abbr_btch2lot2!A:B,2,FALSE)</f>
        <v>1717</v>
      </c>
      <c r="F2234" s="39" t="s">
        <v>7524</v>
      </c>
      <c r="G2234" s="76" t="s">
        <v>2215</v>
      </c>
      <c r="H2234" s="76" t="s">
        <v>2228</v>
      </c>
      <c r="I2234" s="76">
        <v>2</v>
      </c>
      <c r="J2234" s="39"/>
      <c r="K2234" s="39" t="s">
        <v>2195</v>
      </c>
      <c r="L2234" s="76">
        <v>49</v>
      </c>
      <c r="M2234" s="419" t="s">
        <v>12760</v>
      </c>
      <c r="N2234" s="76" t="s">
        <v>12871</v>
      </c>
    </row>
    <row r="2235" spans="1:14" hidden="1">
      <c r="A2235" s="416" t="s">
        <v>12759</v>
      </c>
      <c r="B2235" s="39"/>
      <c r="C2235" s="496" t="s">
        <v>12872</v>
      </c>
      <c r="D2235" s="39" t="s">
        <v>12872</v>
      </c>
      <c r="E2235" s="496">
        <f>VLOOKUP(F2235,[13]abbr_btch2lot2!A:B,2,FALSE)</f>
        <v>1718</v>
      </c>
      <c r="F2235" s="39" t="s">
        <v>12873</v>
      </c>
      <c r="G2235" s="76" t="s">
        <v>2215</v>
      </c>
      <c r="H2235" s="39" t="s">
        <v>2202</v>
      </c>
      <c r="I2235" s="76">
        <v>1</v>
      </c>
      <c r="J2235" s="39"/>
      <c r="K2235" s="39" t="s">
        <v>2195</v>
      </c>
      <c r="L2235" s="76">
        <v>50</v>
      </c>
      <c r="M2235" s="419" t="s">
        <v>12760</v>
      </c>
      <c r="N2235" s="76" t="s">
        <v>12874</v>
      </c>
    </row>
    <row r="2236" spans="1:14" hidden="1">
      <c r="A2236" s="416" t="s">
        <v>12759</v>
      </c>
      <c r="B2236" s="39"/>
      <c r="C2236" s="496" t="s">
        <v>12875</v>
      </c>
      <c r="D2236" s="39" t="s">
        <v>12875</v>
      </c>
      <c r="E2236" s="496">
        <f>VLOOKUP(F2236,[13]abbr_btch2lot2!A:B,2,FALSE)</f>
        <v>1719</v>
      </c>
      <c r="F2236" s="39" t="s">
        <v>12876</v>
      </c>
      <c r="G2236" s="76" t="s">
        <v>2215</v>
      </c>
      <c r="H2236" s="39" t="s">
        <v>2202</v>
      </c>
      <c r="I2236" s="76">
        <v>1</v>
      </c>
      <c r="J2236" s="39"/>
      <c r="K2236" s="39" t="s">
        <v>2195</v>
      </c>
      <c r="L2236" s="76">
        <v>51</v>
      </c>
      <c r="M2236" s="419" t="s">
        <v>12760</v>
      </c>
      <c r="N2236" s="76" t="s">
        <v>12877</v>
      </c>
    </row>
    <row r="2237" spans="1:14" hidden="1">
      <c r="A2237" s="416" t="s">
        <v>12759</v>
      </c>
      <c r="B2237" s="39"/>
      <c r="C2237" s="496" t="s">
        <v>12878</v>
      </c>
      <c r="D2237" s="39" t="s">
        <v>12878</v>
      </c>
      <c r="E2237" s="496">
        <f>VLOOKUP(F2237,[13]abbr_btch2lot2!A:B,2,FALSE)</f>
        <v>1720</v>
      </c>
      <c r="F2237" s="39" t="s">
        <v>12879</v>
      </c>
      <c r="G2237" s="76" t="s">
        <v>2215</v>
      </c>
      <c r="H2237" s="39" t="s">
        <v>2202</v>
      </c>
      <c r="I2237" s="76">
        <v>19</v>
      </c>
      <c r="J2237" s="39"/>
      <c r="K2237" s="39" t="s">
        <v>2195</v>
      </c>
      <c r="L2237" s="76">
        <v>52</v>
      </c>
      <c r="M2237" s="419" t="s">
        <v>12760</v>
      </c>
      <c r="N2237" s="76" t="s">
        <v>12878</v>
      </c>
    </row>
    <row r="2238" spans="1:14" hidden="1">
      <c r="A2238" s="416" t="s">
        <v>12759</v>
      </c>
      <c r="B2238" s="39"/>
      <c r="C2238" s="496"/>
      <c r="D2238" s="39"/>
      <c r="E2238" s="496">
        <f>VLOOKUP(F2238,[13]abbr_btch2lot2!A:B,2,FALSE)</f>
        <v>1721</v>
      </c>
      <c r="F2238" s="39" t="s">
        <v>12880</v>
      </c>
      <c r="G2238" s="76" t="s">
        <v>2215</v>
      </c>
      <c r="H2238" s="39" t="s">
        <v>2202</v>
      </c>
      <c r="I2238" s="76">
        <v>19</v>
      </c>
      <c r="J2238" s="39"/>
      <c r="K2238" s="39" t="s">
        <v>2195</v>
      </c>
      <c r="L2238" s="76">
        <v>53</v>
      </c>
      <c r="M2238" s="419" t="s">
        <v>12760</v>
      </c>
      <c r="N2238" s="76" t="s">
        <v>12881</v>
      </c>
    </row>
    <row r="2239" spans="1:14" hidden="1">
      <c r="A2239" s="416" t="s">
        <v>12759</v>
      </c>
      <c r="B2239" s="39"/>
      <c r="C2239" s="496" t="s">
        <v>510</v>
      </c>
      <c r="D2239" s="39" t="s">
        <v>510</v>
      </c>
      <c r="E2239" s="496">
        <f>VLOOKUP(F2239,[13]abbr_btch2lot2!A:B,2,FALSE)</f>
        <v>1722</v>
      </c>
      <c r="F2239" s="39" t="s">
        <v>285</v>
      </c>
      <c r="G2239" s="76" t="s">
        <v>2215</v>
      </c>
      <c r="H2239" s="39" t="s">
        <v>2202</v>
      </c>
      <c r="I2239" s="76">
        <v>80</v>
      </c>
      <c r="J2239" s="39"/>
      <c r="K2239" s="39" t="s">
        <v>2195</v>
      </c>
      <c r="L2239" s="76">
        <v>54</v>
      </c>
      <c r="M2239" s="419" t="s">
        <v>12760</v>
      </c>
      <c r="N2239" s="76" t="s">
        <v>7332</v>
      </c>
    </row>
    <row r="2240" spans="1:14" hidden="1">
      <c r="A2240" s="416" t="s">
        <v>12759</v>
      </c>
      <c r="B2240" s="39"/>
      <c r="C2240" s="496" t="s">
        <v>12882</v>
      </c>
      <c r="D2240" s="39" t="s">
        <v>12882</v>
      </c>
      <c r="E2240" s="496">
        <f>VLOOKUP(F2240,[13]abbr_btch2lot2!A:B,2,FALSE)</f>
        <v>1723</v>
      </c>
      <c r="F2240" s="39" t="s">
        <v>12883</v>
      </c>
      <c r="G2240" s="76" t="s">
        <v>2215</v>
      </c>
      <c r="H2240" s="39" t="s">
        <v>2202</v>
      </c>
      <c r="I2240" s="76">
        <v>1</v>
      </c>
      <c r="J2240" s="39"/>
      <c r="K2240" s="39" t="s">
        <v>2195</v>
      </c>
      <c r="L2240" s="76">
        <v>55</v>
      </c>
      <c r="M2240" s="419" t="s">
        <v>12760</v>
      </c>
      <c r="N2240" s="76" t="s">
        <v>12884</v>
      </c>
    </row>
    <row r="2241" spans="1:14" hidden="1">
      <c r="A2241" s="416" t="s">
        <v>12759</v>
      </c>
      <c r="B2241" s="39"/>
      <c r="C2241" s="496" t="s">
        <v>12885</v>
      </c>
      <c r="D2241" s="39" t="s">
        <v>12885</v>
      </c>
      <c r="E2241" s="496">
        <f>VLOOKUP(F2241,[13]abbr_btch2lot2!A:B,2,FALSE)</f>
        <v>1724</v>
      </c>
      <c r="F2241" s="39" t="s">
        <v>12886</v>
      </c>
      <c r="G2241" s="76" t="s">
        <v>2215</v>
      </c>
      <c r="H2241" s="39" t="s">
        <v>2202</v>
      </c>
      <c r="I2241" s="76">
        <v>2</v>
      </c>
      <c r="J2241" s="39"/>
      <c r="K2241" s="39" t="s">
        <v>2195</v>
      </c>
      <c r="L2241" s="76">
        <v>56</v>
      </c>
      <c r="M2241" s="419" t="s">
        <v>12760</v>
      </c>
      <c r="N2241" s="76" t="s">
        <v>12887</v>
      </c>
    </row>
    <row r="2242" spans="1:14" hidden="1">
      <c r="A2242" s="416" t="s">
        <v>12759</v>
      </c>
      <c r="B2242" s="39"/>
      <c r="C2242" s="496" t="s">
        <v>12888</v>
      </c>
      <c r="D2242" s="39" t="s">
        <v>12888</v>
      </c>
      <c r="E2242" s="496">
        <f>VLOOKUP(F2242,[13]abbr_btch2lot2!A:B,2,FALSE)</f>
        <v>1725</v>
      </c>
      <c r="F2242" s="39" t="s">
        <v>12889</v>
      </c>
      <c r="G2242" s="76" t="s">
        <v>2215</v>
      </c>
      <c r="H2242" s="39" t="s">
        <v>2202</v>
      </c>
      <c r="I2242" s="76">
        <v>2</v>
      </c>
      <c r="J2242" s="39"/>
      <c r="K2242" s="39" t="s">
        <v>2195</v>
      </c>
      <c r="L2242" s="76">
        <v>57</v>
      </c>
      <c r="M2242" s="419" t="s">
        <v>12760</v>
      </c>
      <c r="N2242" s="76" t="s">
        <v>12890</v>
      </c>
    </row>
    <row r="2243" spans="1:14" hidden="1">
      <c r="A2243" s="416" t="s">
        <v>12759</v>
      </c>
      <c r="B2243" s="39"/>
      <c r="C2243" s="496" t="s">
        <v>12891</v>
      </c>
      <c r="D2243" s="39" t="s">
        <v>12891</v>
      </c>
      <c r="E2243" s="496">
        <f>VLOOKUP(F2243,[13]abbr_btch2lot2!A:B,2,FALSE)</f>
        <v>1726</v>
      </c>
      <c r="F2243" s="39" t="s">
        <v>12892</v>
      </c>
      <c r="G2243" s="76" t="s">
        <v>2215</v>
      </c>
      <c r="H2243" s="76" t="s">
        <v>2455</v>
      </c>
      <c r="I2243" s="76">
        <v>4</v>
      </c>
      <c r="J2243" s="39"/>
      <c r="K2243" s="39" t="s">
        <v>2195</v>
      </c>
      <c r="L2243" s="76">
        <v>58</v>
      </c>
      <c r="M2243" s="419" t="s">
        <v>12760</v>
      </c>
      <c r="N2243" s="76" t="s">
        <v>12893</v>
      </c>
    </row>
    <row r="2244" spans="1:14" hidden="1">
      <c r="A2244" s="416" t="s">
        <v>12759</v>
      </c>
      <c r="B2244" s="39"/>
      <c r="C2244" s="496" t="s">
        <v>12297</v>
      </c>
      <c r="D2244" s="39" t="s">
        <v>12297</v>
      </c>
      <c r="E2244" s="496">
        <f>VLOOKUP(F2244,[13]abbr_btch2lot2!A:B,2,FALSE)</f>
        <v>1500</v>
      </c>
      <c r="F2244" s="39" t="s">
        <v>12298</v>
      </c>
      <c r="G2244" s="76" t="s">
        <v>2215</v>
      </c>
      <c r="H2244" s="76" t="s">
        <v>2455</v>
      </c>
      <c r="I2244" s="76">
        <v>4</v>
      </c>
      <c r="J2244" s="39"/>
      <c r="K2244" s="39" t="s">
        <v>2195</v>
      </c>
      <c r="L2244" s="76">
        <v>59</v>
      </c>
      <c r="M2244" s="419" t="s">
        <v>12760</v>
      </c>
      <c r="N2244" s="76" t="s">
        <v>12894</v>
      </c>
    </row>
    <row r="2245" spans="1:14" hidden="1">
      <c r="A2245" s="416" t="s">
        <v>12759</v>
      </c>
      <c r="B2245" s="39"/>
      <c r="C2245" s="496" t="s">
        <v>6657</v>
      </c>
      <c r="D2245" s="39" t="s">
        <v>6657</v>
      </c>
      <c r="E2245" s="496">
        <f>VLOOKUP(F2245,[13]abbr_btch2lot2!A:B,2,FALSE)</f>
        <v>1219</v>
      </c>
      <c r="F2245" s="39" t="s">
        <v>6658</v>
      </c>
      <c r="G2245" s="76" t="s">
        <v>2215</v>
      </c>
      <c r="H2245" s="39" t="s">
        <v>2202</v>
      </c>
      <c r="I2245" s="76">
        <v>2</v>
      </c>
      <c r="J2245" s="39"/>
      <c r="K2245" s="39" t="s">
        <v>2195</v>
      </c>
      <c r="L2245" s="76">
        <v>60</v>
      </c>
      <c r="M2245" s="419" t="s">
        <v>12760</v>
      </c>
      <c r="N2245" s="76" t="s">
        <v>12895</v>
      </c>
    </row>
    <row r="2246" spans="1:14" hidden="1">
      <c r="A2246" s="416" t="s">
        <v>12759</v>
      </c>
      <c r="B2246" s="39"/>
      <c r="C2246" s="496" t="s">
        <v>12896</v>
      </c>
      <c r="D2246" s="39" t="s">
        <v>12896</v>
      </c>
      <c r="E2246" s="496">
        <f>VLOOKUP(F2246,[13]abbr_btch2lot2!A:B,2,FALSE)</f>
        <v>1727</v>
      </c>
      <c r="F2246" s="39" t="s">
        <v>12897</v>
      </c>
      <c r="G2246" s="76" t="s">
        <v>2215</v>
      </c>
      <c r="H2246" s="39" t="s">
        <v>2202</v>
      </c>
      <c r="I2246" s="76">
        <v>2</v>
      </c>
      <c r="J2246" s="39"/>
      <c r="K2246" s="39" t="s">
        <v>2195</v>
      </c>
      <c r="L2246" s="76">
        <v>61</v>
      </c>
      <c r="M2246" s="419" t="s">
        <v>12760</v>
      </c>
      <c r="N2246" s="76" t="s">
        <v>12898</v>
      </c>
    </row>
    <row r="2247" spans="1:14" hidden="1">
      <c r="A2247" s="416" t="s">
        <v>12759</v>
      </c>
      <c r="B2247" s="39"/>
      <c r="C2247" s="496" t="s">
        <v>12899</v>
      </c>
      <c r="D2247" s="39" t="s">
        <v>12899</v>
      </c>
      <c r="E2247" s="496">
        <f>VLOOKUP(F2247,[13]abbr_btch2lot2!A:B,2,FALSE)</f>
        <v>1728</v>
      </c>
      <c r="F2247" s="39" t="s">
        <v>12900</v>
      </c>
      <c r="G2247" s="76" t="s">
        <v>2215</v>
      </c>
      <c r="H2247" s="39" t="s">
        <v>2202</v>
      </c>
      <c r="I2247" s="76">
        <v>2</v>
      </c>
      <c r="J2247" s="39"/>
      <c r="K2247" s="39" t="s">
        <v>2195</v>
      </c>
      <c r="L2247" s="76">
        <v>62</v>
      </c>
      <c r="M2247" s="419" t="s">
        <v>12760</v>
      </c>
      <c r="N2247" s="76" t="s">
        <v>12901</v>
      </c>
    </row>
    <row r="2248" spans="1:14" hidden="1">
      <c r="A2248" s="416" t="s">
        <v>12759</v>
      </c>
      <c r="B2248" s="39"/>
      <c r="C2248" s="496" t="s">
        <v>480</v>
      </c>
      <c r="D2248" s="39" t="s">
        <v>480</v>
      </c>
      <c r="E2248" s="496">
        <f>VLOOKUP(F2248,[13]abbr_btch2lot2!A:B,2,FALSE)</f>
        <v>1048</v>
      </c>
      <c r="F2248" s="39" t="s">
        <v>267</v>
      </c>
      <c r="G2248" s="76" t="s">
        <v>2215</v>
      </c>
      <c r="H2248" s="76" t="s">
        <v>2231</v>
      </c>
      <c r="I2248" s="76" t="s">
        <v>2599</v>
      </c>
      <c r="J2248" s="39"/>
      <c r="K2248" s="39" t="s">
        <v>2195</v>
      </c>
      <c r="L2248" s="76">
        <v>63</v>
      </c>
      <c r="M2248" s="419" t="s">
        <v>12760</v>
      </c>
      <c r="N2248" s="76" t="s">
        <v>12902</v>
      </c>
    </row>
    <row r="2249" spans="1:14" hidden="1">
      <c r="A2249" s="416" t="s">
        <v>12759</v>
      </c>
      <c r="B2249" s="39"/>
      <c r="C2249" s="496"/>
      <c r="D2249" s="39"/>
      <c r="E2249" s="496">
        <f>VLOOKUP(F2249,[13]abbr_btch2lot2!A:B,2,FALSE)</f>
        <v>1729</v>
      </c>
      <c r="F2249" s="39" t="s">
        <v>12903</v>
      </c>
      <c r="G2249" s="76" t="s">
        <v>2215</v>
      </c>
      <c r="H2249" s="76" t="s">
        <v>2231</v>
      </c>
      <c r="I2249" s="76" t="s">
        <v>2599</v>
      </c>
      <c r="J2249" s="39"/>
      <c r="K2249" s="39" t="s">
        <v>2195</v>
      </c>
      <c r="L2249" s="76">
        <v>64</v>
      </c>
      <c r="M2249" s="419" t="s">
        <v>12760</v>
      </c>
      <c r="N2249" s="76" t="s">
        <v>12904</v>
      </c>
    </row>
    <row r="2250" spans="1:14" hidden="1">
      <c r="A2250" s="416" t="s">
        <v>12759</v>
      </c>
      <c r="B2250" s="39"/>
      <c r="C2250" s="496" t="s">
        <v>12905</v>
      </c>
      <c r="D2250" s="39" t="s">
        <v>12905</v>
      </c>
      <c r="E2250" s="496">
        <f>VLOOKUP(F2250,[13]abbr_btch2lot2!A:B,2,FALSE)</f>
        <v>1730</v>
      </c>
      <c r="F2250" s="39" t="s">
        <v>12906</v>
      </c>
      <c r="G2250" s="76" t="s">
        <v>2215</v>
      </c>
      <c r="H2250" s="76" t="s">
        <v>2455</v>
      </c>
      <c r="I2250" s="76">
        <v>4</v>
      </c>
      <c r="J2250" s="39"/>
      <c r="K2250" s="39" t="s">
        <v>2195</v>
      </c>
      <c r="L2250" s="76">
        <v>65</v>
      </c>
      <c r="M2250" s="419" t="s">
        <v>12760</v>
      </c>
      <c r="N2250" s="76" t="s">
        <v>12907</v>
      </c>
    </row>
    <row r="2251" spans="1:14" hidden="1">
      <c r="A2251" s="416" t="s">
        <v>12759</v>
      </c>
      <c r="B2251" s="39"/>
      <c r="C2251" s="496"/>
      <c r="D2251" s="39"/>
      <c r="E2251" s="496">
        <f>VLOOKUP(F2251,[13]abbr_btch2lot2!A:B,2,FALSE)</f>
        <v>1731</v>
      </c>
      <c r="F2251" s="60" t="s">
        <v>12908</v>
      </c>
      <c r="G2251" s="76" t="s">
        <v>2215</v>
      </c>
      <c r="H2251" s="76" t="s">
        <v>2228</v>
      </c>
      <c r="I2251" s="76">
        <v>2</v>
      </c>
      <c r="J2251" s="39"/>
      <c r="K2251" s="39" t="s">
        <v>2195</v>
      </c>
      <c r="L2251" s="76">
        <v>66</v>
      </c>
      <c r="M2251" s="419" t="s">
        <v>12760</v>
      </c>
      <c r="N2251" s="76" t="s">
        <v>12909</v>
      </c>
    </row>
    <row r="2252" spans="1:14" hidden="1">
      <c r="A2252" s="416" t="s">
        <v>12759</v>
      </c>
      <c r="B2252" s="39"/>
      <c r="C2252" s="496" t="s">
        <v>12910</v>
      </c>
      <c r="D2252" s="39" t="s">
        <v>12910</v>
      </c>
      <c r="E2252" s="496">
        <f>VLOOKUP(F2252,[13]abbr_btch2lot2!A:B,2,FALSE)</f>
        <v>1732</v>
      </c>
      <c r="F2252" s="39" t="s">
        <v>12911</v>
      </c>
      <c r="G2252" s="76" t="s">
        <v>2215</v>
      </c>
      <c r="H2252" s="76" t="s">
        <v>2455</v>
      </c>
      <c r="I2252" s="76">
        <v>4</v>
      </c>
      <c r="J2252" s="39"/>
      <c r="K2252" s="39" t="s">
        <v>2195</v>
      </c>
      <c r="L2252" s="76">
        <v>67</v>
      </c>
      <c r="M2252" s="419" t="s">
        <v>12760</v>
      </c>
      <c r="N2252" s="76" t="s">
        <v>12912</v>
      </c>
    </row>
    <row r="2253" spans="1:14" hidden="1">
      <c r="A2253" s="416" t="s">
        <v>12759</v>
      </c>
      <c r="B2253" s="39"/>
      <c r="C2253" s="496"/>
      <c r="D2253" s="39"/>
      <c r="E2253" s="496">
        <f>VLOOKUP(F2253,[13]abbr_btch2lot2!A:B,2,FALSE)</f>
        <v>1733</v>
      </c>
      <c r="F2253" s="39" t="s">
        <v>12913</v>
      </c>
      <c r="G2253" s="76" t="s">
        <v>2215</v>
      </c>
      <c r="H2253" s="76" t="s">
        <v>2455</v>
      </c>
      <c r="I2253" s="76">
        <v>4</v>
      </c>
      <c r="J2253" s="39"/>
      <c r="K2253" s="39" t="s">
        <v>2195</v>
      </c>
      <c r="L2253" s="76">
        <v>68</v>
      </c>
      <c r="M2253" s="419" t="s">
        <v>12760</v>
      </c>
      <c r="N2253" s="76" t="s">
        <v>12914</v>
      </c>
    </row>
    <row r="2254" spans="1:14" hidden="1">
      <c r="A2254" s="416" t="s">
        <v>12759</v>
      </c>
      <c r="B2254" s="39"/>
      <c r="C2254" s="496"/>
      <c r="D2254" s="39"/>
      <c r="E2254" s="496">
        <f>VLOOKUP(F2254,[13]abbr_btch2lot2!A:B,2,FALSE)</f>
        <v>1734</v>
      </c>
      <c r="F2254" s="39" t="s">
        <v>12915</v>
      </c>
      <c r="G2254" s="76" t="s">
        <v>2215</v>
      </c>
      <c r="H2254" s="76" t="s">
        <v>2228</v>
      </c>
      <c r="I2254" s="76">
        <v>2</v>
      </c>
      <c r="J2254" s="39"/>
      <c r="K2254" s="39" t="s">
        <v>2195</v>
      </c>
      <c r="L2254" s="76">
        <v>69</v>
      </c>
      <c r="M2254" s="419" t="s">
        <v>12760</v>
      </c>
      <c r="N2254" s="76" t="s">
        <v>12916</v>
      </c>
    </row>
    <row r="2255" spans="1:14" hidden="1">
      <c r="A2255" s="416" t="s">
        <v>12759</v>
      </c>
      <c r="B2255" s="39"/>
      <c r="C2255" s="496" t="s">
        <v>12917</v>
      </c>
      <c r="D2255" s="39" t="s">
        <v>12917</v>
      </c>
      <c r="E2255" s="496">
        <f>VLOOKUP(F2255,[13]abbr_btch2lot2!A:B,2,FALSE)</f>
        <v>1735</v>
      </c>
      <c r="F2255" s="39" t="s">
        <v>12918</v>
      </c>
      <c r="G2255" s="76" t="s">
        <v>2215</v>
      </c>
      <c r="H2255" s="76" t="s">
        <v>2455</v>
      </c>
      <c r="I2255" s="76">
        <v>4</v>
      </c>
      <c r="J2255" s="39"/>
      <c r="K2255" s="39" t="s">
        <v>2195</v>
      </c>
      <c r="L2255" s="76">
        <v>70</v>
      </c>
      <c r="M2255" s="419" t="s">
        <v>12760</v>
      </c>
      <c r="N2255" s="76" t="s">
        <v>12919</v>
      </c>
    </row>
    <row r="2256" spans="1:14" hidden="1">
      <c r="A2256" s="416" t="s">
        <v>12759</v>
      </c>
      <c r="B2256" s="39"/>
      <c r="C2256" s="496" t="s">
        <v>12920</v>
      </c>
      <c r="D2256" s="39" t="s">
        <v>12920</v>
      </c>
      <c r="E2256" s="496">
        <f>VLOOKUP(F2256,[13]abbr_btch2lot2!A:B,2,FALSE)</f>
        <v>1736</v>
      </c>
      <c r="F2256" s="39" t="s">
        <v>12921</v>
      </c>
      <c r="G2256" s="76" t="s">
        <v>2215</v>
      </c>
      <c r="H2256" s="39" t="s">
        <v>2202</v>
      </c>
      <c r="I2256" s="76">
        <v>8</v>
      </c>
      <c r="J2256" s="39"/>
      <c r="K2256" s="39" t="s">
        <v>2195</v>
      </c>
      <c r="L2256" s="76">
        <v>71</v>
      </c>
      <c r="M2256" s="419" t="s">
        <v>12760</v>
      </c>
      <c r="N2256" s="76" t="s">
        <v>12922</v>
      </c>
    </row>
    <row r="2257" spans="1:14" hidden="1">
      <c r="A2257" s="416" t="s">
        <v>12759</v>
      </c>
      <c r="B2257" s="39"/>
      <c r="C2257" s="496" t="s">
        <v>12923</v>
      </c>
      <c r="D2257" s="39" t="s">
        <v>12923</v>
      </c>
      <c r="E2257" s="496">
        <f>VLOOKUP(F2257,[13]abbr_btch2lot2!A:B,2,FALSE)</f>
        <v>1737</v>
      </c>
      <c r="F2257" s="39" t="s">
        <v>12924</v>
      </c>
      <c r="G2257" s="76" t="s">
        <v>2215</v>
      </c>
      <c r="H2257" s="39" t="s">
        <v>2202</v>
      </c>
      <c r="I2257" s="76">
        <v>4</v>
      </c>
      <c r="J2257" s="39"/>
      <c r="K2257" s="39" t="s">
        <v>2195</v>
      </c>
      <c r="L2257" s="76">
        <v>72</v>
      </c>
      <c r="M2257" s="419" t="s">
        <v>12760</v>
      </c>
      <c r="N2257" s="76" t="s">
        <v>12925</v>
      </c>
    </row>
    <row r="2258" spans="1:14" hidden="1">
      <c r="A2258" s="416" t="s">
        <v>12759</v>
      </c>
      <c r="B2258" s="39"/>
      <c r="C2258" s="496" t="s">
        <v>12926</v>
      </c>
      <c r="D2258" s="39" t="s">
        <v>12926</v>
      </c>
      <c r="E2258" s="496">
        <f>VLOOKUP(F2258,[13]abbr_btch2lot2!A:B,2,FALSE)</f>
        <v>1738</v>
      </c>
      <c r="F2258" s="39" t="s">
        <v>12927</v>
      </c>
      <c r="G2258" s="76" t="s">
        <v>2215</v>
      </c>
      <c r="H2258" s="39" t="s">
        <v>2202</v>
      </c>
      <c r="I2258" s="76">
        <v>4</v>
      </c>
      <c r="J2258" s="39"/>
      <c r="K2258" s="39" t="s">
        <v>2195</v>
      </c>
      <c r="L2258" s="76">
        <v>73</v>
      </c>
      <c r="M2258" s="419" t="s">
        <v>12760</v>
      </c>
      <c r="N2258" s="76" t="s">
        <v>12928</v>
      </c>
    </row>
    <row r="2259" spans="1:14" hidden="1">
      <c r="A2259" s="416" t="s">
        <v>12759</v>
      </c>
      <c r="B2259" s="39"/>
      <c r="C2259" s="496" t="s">
        <v>12929</v>
      </c>
      <c r="D2259" s="39" t="s">
        <v>12929</v>
      </c>
      <c r="E2259" s="496">
        <f>VLOOKUP(F2259,[13]abbr_btch2lot2!A:B,2,FALSE)</f>
        <v>1739</v>
      </c>
      <c r="F2259" s="39" t="s">
        <v>12930</v>
      </c>
      <c r="G2259" s="76" t="s">
        <v>2215</v>
      </c>
      <c r="H2259" s="39" t="s">
        <v>2202</v>
      </c>
      <c r="I2259" s="76">
        <v>4</v>
      </c>
      <c r="J2259" s="39"/>
      <c r="K2259" s="39" t="s">
        <v>2195</v>
      </c>
      <c r="L2259" s="76">
        <v>74</v>
      </c>
      <c r="M2259" s="419" t="s">
        <v>12760</v>
      </c>
      <c r="N2259" s="76" t="s">
        <v>12931</v>
      </c>
    </row>
    <row r="2260" spans="1:14" hidden="1">
      <c r="A2260" s="416" t="s">
        <v>12759</v>
      </c>
      <c r="B2260" s="39"/>
      <c r="C2260" s="496" t="s">
        <v>12932</v>
      </c>
      <c r="D2260" s="39" t="s">
        <v>12932</v>
      </c>
      <c r="E2260" s="496">
        <f>VLOOKUP(F2260,[13]abbr_btch2lot2!A:B,2,FALSE)</f>
        <v>1740</v>
      </c>
      <c r="F2260" s="39" t="s">
        <v>12933</v>
      </c>
      <c r="G2260" s="76" t="s">
        <v>2215</v>
      </c>
      <c r="H2260" s="76" t="s">
        <v>2455</v>
      </c>
      <c r="I2260" s="76">
        <v>4</v>
      </c>
      <c r="J2260" s="39"/>
      <c r="K2260" s="39" t="s">
        <v>2195</v>
      </c>
      <c r="L2260" s="76">
        <v>75</v>
      </c>
      <c r="M2260" s="419" t="s">
        <v>12760</v>
      </c>
      <c r="N2260" s="76" t="s">
        <v>12934</v>
      </c>
    </row>
    <row r="2261" spans="1:14" hidden="1">
      <c r="A2261" s="416" t="s">
        <v>12759</v>
      </c>
      <c r="B2261" s="39"/>
      <c r="C2261" s="496" t="s">
        <v>1833</v>
      </c>
      <c r="D2261" s="39" t="s">
        <v>1833</v>
      </c>
      <c r="E2261" s="496">
        <f>VLOOKUP(F2261,[13]abbr_btch2lot2!A:B,2,FALSE)</f>
        <v>1032</v>
      </c>
      <c r="F2261" s="39" t="s">
        <v>1192</v>
      </c>
      <c r="G2261" s="76" t="s">
        <v>2215</v>
      </c>
      <c r="H2261" s="76" t="s">
        <v>2228</v>
      </c>
      <c r="I2261" s="76">
        <v>2</v>
      </c>
      <c r="J2261" s="39"/>
      <c r="K2261" s="39" t="s">
        <v>2195</v>
      </c>
      <c r="L2261" s="76">
        <v>76</v>
      </c>
      <c r="M2261" s="419" t="s">
        <v>12760</v>
      </c>
      <c r="N2261" s="76" t="s">
        <v>12935</v>
      </c>
    </row>
    <row r="2262" spans="1:14" hidden="1">
      <c r="A2262" s="416" t="s">
        <v>12759</v>
      </c>
      <c r="B2262" s="39"/>
      <c r="C2262" s="496"/>
      <c r="D2262" s="39"/>
      <c r="E2262" s="496">
        <f>VLOOKUP(F2262,[13]abbr_btch2lot2!A:B,2,FALSE)</f>
        <v>1741</v>
      </c>
      <c r="F2262" s="60" t="s">
        <v>12936</v>
      </c>
      <c r="G2262" s="76" t="s">
        <v>2215</v>
      </c>
      <c r="H2262" s="39" t="s">
        <v>2202</v>
      </c>
      <c r="I2262" s="76">
        <v>3</v>
      </c>
      <c r="J2262" s="39"/>
      <c r="K2262" s="39" t="s">
        <v>2195</v>
      </c>
      <c r="L2262" s="76">
        <v>77</v>
      </c>
      <c r="M2262" s="419" t="s">
        <v>12760</v>
      </c>
      <c r="N2262" s="76" t="s">
        <v>12937</v>
      </c>
    </row>
    <row r="2263" spans="1:14" hidden="1">
      <c r="A2263" s="416" t="s">
        <v>12759</v>
      </c>
      <c r="B2263" s="39"/>
      <c r="C2263" s="496" t="s">
        <v>12938</v>
      </c>
      <c r="D2263" s="39" t="s">
        <v>12938</v>
      </c>
      <c r="E2263" s="496">
        <f>VLOOKUP(F2263,[13]abbr_btch2lot2!A:B,2,FALSE)</f>
        <v>1742</v>
      </c>
      <c r="F2263" s="39" t="s">
        <v>12939</v>
      </c>
      <c r="G2263" s="76" t="s">
        <v>2215</v>
      </c>
      <c r="H2263" s="76" t="s">
        <v>2228</v>
      </c>
      <c r="I2263" s="76">
        <v>2</v>
      </c>
      <c r="J2263" s="39"/>
      <c r="K2263" s="39" t="s">
        <v>2195</v>
      </c>
      <c r="L2263" s="76">
        <v>78</v>
      </c>
      <c r="M2263" s="419" t="s">
        <v>12760</v>
      </c>
      <c r="N2263" s="76" t="s">
        <v>12940</v>
      </c>
    </row>
    <row r="2264" spans="1:14" hidden="1">
      <c r="A2264" s="416" t="s">
        <v>12759</v>
      </c>
      <c r="B2264" s="39"/>
      <c r="C2264" s="496"/>
      <c r="D2264" s="39"/>
      <c r="E2264" s="496">
        <f>VLOOKUP(F2264,[13]abbr_btch2lot2!A:B,2,FALSE)</f>
        <v>1743</v>
      </c>
      <c r="F2264" s="60" t="s">
        <v>12941</v>
      </c>
      <c r="G2264" s="76" t="s">
        <v>2215</v>
      </c>
      <c r="H2264" s="39" t="s">
        <v>2202</v>
      </c>
      <c r="I2264" s="76">
        <v>2</v>
      </c>
      <c r="J2264" s="39"/>
      <c r="K2264" s="39" t="s">
        <v>2195</v>
      </c>
      <c r="L2264" s="76">
        <v>79</v>
      </c>
      <c r="M2264" s="419" t="s">
        <v>12760</v>
      </c>
      <c r="N2264" s="76" t="s">
        <v>12942</v>
      </c>
    </row>
    <row r="2265" spans="1:14" hidden="1">
      <c r="A2265" s="416" t="s">
        <v>12759</v>
      </c>
      <c r="B2265" s="39"/>
      <c r="C2265" s="496" t="s">
        <v>12943</v>
      </c>
      <c r="D2265" s="39" t="s">
        <v>12943</v>
      </c>
      <c r="E2265" s="496">
        <f>VLOOKUP(F2265,[13]abbr_btch2lot2!A:B,2,FALSE)</f>
        <v>1744</v>
      </c>
      <c r="F2265" s="39" t="s">
        <v>12944</v>
      </c>
      <c r="G2265" s="76" t="s">
        <v>2215</v>
      </c>
      <c r="H2265" s="76" t="s">
        <v>2228</v>
      </c>
      <c r="I2265" s="76">
        <v>2</v>
      </c>
      <c r="J2265" s="39"/>
      <c r="K2265" s="39" t="s">
        <v>2195</v>
      </c>
      <c r="L2265" s="76">
        <v>80</v>
      </c>
      <c r="M2265" s="419" t="s">
        <v>12760</v>
      </c>
      <c r="N2265" s="76" t="s">
        <v>12945</v>
      </c>
    </row>
    <row r="2266" spans="1:14" hidden="1">
      <c r="A2266" s="416" t="s">
        <v>12759</v>
      </c>
      <c r="B2266" s="39"/>
      <c r="C2266" s="496" t="s">
        <v>12946</v>
      </c>
      <c r="D2266" s="39" t="s">
        <v>12946</v>
      </c>
      <c r="E2266" s="496">
        <f>VLOOKUP(F2266,[13]abbr_btch2lot2!A:B,2,FALSE)</f>
        <v>1745</v>
      </c>
      <c r="F2266" s="39" t="s">
        <v>12947</v>
      </c>
      <c r="G2266" s="76" t="s">
        <v>2215</v>
      </c>
      <c r="H2266" s="39" t="s">
        <v>2202</v>
      </c>
      <c r="I2266" s="76">
        <v>1</v>
      </c>
      <c r="J2266" s="39"/>
      <c r="K2266" s="39" t="s">
        <v>2195</v>
      </c>
      <c r="L2266" s="76">
        <v>81</v>
      </c>
      <c r="M2266" s="419" t="s">
        <v>12760</v>
      </c>
      <c r="N2266" s="76" t="s">
        <v>12948</v>
      </c>
    </row>
    <row r="2267" spans="1:14" hidden="1">
      <c r="A2267" s="416" t="s">
        <v>12759</v>
      </c>
      <c r="B2267" s="39"/>
      <c r="C2267" s="496" t="s">
        <v>12949</v>
      </c>
      <c r="D2267" s="39" t="s">
        <v>12949</v>
      </c>
      <c r="E2267" s="496">
        <f>VLOOKUP(F2267,[13]abbr_btch2lot2!A:B,2,FALSE)</f>
        <v>1746</v>
      </c>
      <c r="F2267" s="39" t="s">
        <v>12950</v>
      </c>
      <c r="G2267" s="76" t="s">
        <v>2215</v>
      </c>
      <c r="H2267" s="76" t="s">
        <v>2231</v>
      </c>
      <c r="I2267" s="76" t="s">
        <v>2599</v>
      </c>
      <c r="J2267" s="39"/>
      <c r="K2267" s="39" t="s">
        <v>2195</v>
      </c>
      <c r="L2267" s="76">
        <v>82</v>
      </c>
      <c r="M2267" s="419" t="s">
        <v>12760</v>
      </c>
      <c r="N2267" s="76" t="s">
        <v>12951</v>
      </c>
    </row>
    <row r="2268" spans="1:14" hidden="1">
      <c r="A2268" s="416" t="s">
        <v>12759</v>
      </c>
      <c r="B2268" s="39"/>
      <c r="C2268" s="496" t="s">
        <v>3522</v>
      </c>
      <c r="D2268" s="39" t="s">
        <v>3522</v>
      </c>
      <c r="E2268" s="496">
        <f>VLOOKUP(F2268,[13]abbr_btch2lot2!A:B,2,FALSE)</f>
        <v>1194</v>
      </c>
      <c r="F2268" s="39" t="s">
        <v>12952</v>
      </c>
      <c r="G2268" s="76" t="s">
        <v>2215</v>
      </c>
      <c r="H2268" s="39" t="s">
        <v>2202</v>
      </c>
      <c r="I2268" s="76">
        <v>6</v>
      </c>
      <c r="J2268" s="39"/>
      <c r="K2268" s="39" t="s">
        <v>2195</v>
      </c>
      <c r="L2268" s="76">
        <v>83</v>
      </c>
      <c r="M2268" s="419" t="s">
        <v>12760</v>
      </c>
      <c r="N2268" s="76" t="s">
        <v>12953</v>
      </c>
    </row>
    <row r="2269" spans="1:14" hidden="1">
      <c r="A2269" s="416" t="s">
        <v>12759</v>
      </c>
      <c r="B2269" s="39"/>
      <c r="C2269" s="496" t="s">
        <v>12322</v>
      </c>
      <c r="D2269" s="39" t="s">
        <v>12322</v>
      </c>
      <c r="E2269" s="496">
        <f>VLOOKUP(F2269,[13]abbr_btch2lot2!A:B,2,FALSE)</f>
        <v>1508</v>
      </c>
      <c r="F2269" s="39" t="s">
        <v>12323</v>
      </c>
      <c r="G2269" s="76" t="s">
        <v>2215</v>
      </c>
      <c r="H2269" s="39" t="s">
        <v>2202</v>
      </c>
      <c r="I2269" s="76">
        <v>2</v>
      </c>
      <c r="J2269" s="39"/>
      <c r="K2269" s="39" t="s">
        <v>2195</v>
      </c>
      <c r="L2269" s="76">
        <v>84</v>
      </c>
      <c r="M2269" s="419" t="s">
        <v>12760</v>
      </c>
      <c r="N2269" s="76" t="s">
        <v>12954</v>
      </c>
    </row>
    <row r="2270" spans="1:14" hidden="1">
      <c r="A2270" s="416" t="s">
        <v>12759</v>
      </c>
      <c r="B2270" s="39"/>
      <c r="C2270" s="496" t="s">
        <v>12955</v>
      </c>
      <c r="D2270" s="39" t="s">
        <v>12955</v>
      </c>
      <c r="E2270" s="496">
        <f>VLOOKUP(F2270,[13]abbr_btch2lot2!A:B,2,FALSE)</f>
        <v>1747</v>
      </c>
      <c r="F2270" s="39" t="s">
        <v>12956</v>
      </c>
      <c r="G2270" s="76" t="s">
        <v>2215</v>
      </c>
      <c r="H2270" s="39" t="s">
        <v>2202</v>
      </c>
      <c r="I2270" s="76">
        <v>3</v>
      </c>
      <c r="J2270" s="39"/>
      <c r="K2270" s="39" t="s">
        <v>2195</v>
      </c>
      <c r="L2270" s="76">
        <v>85</v>
      </c>
      <c r="M2270" s="419" t="s">
        <v>12760</v>
      </c>
      <c r="N2270" s="76" t="s">
        <v>12957</v>
      </c>
    </row>
    <row r="2271" spans="1:14" hidden="1">
      <c r="A2271" s="416" t="s">
        <v>12759</v>
      </c>
      <c r="B2271" s="39"/>
      <c r="C2271" s="496" t="s">
        <v>12958</v>
      </c>
      <c r="D2271" s="39" t="s">
        <v>12958</v>
      </c>
      <c r="E2271" s="496">
        <f>VLOOKUP(F2271,[13]abbr_btch2lot2!A:B,2,FALSE)</f>
        <v>1748</v>
      </c>
      <c r="F2271" s="39" t="s">
        <v>12959</v>
      </c>
      <c r="G2271" s="76" t="s">
        <v>2215</v>
      </c>
      <c r="H2271" s="39" t="s">
        <v>2202</v>
      </c>
      <c r="I2271" s="76">
        <v>8</v>
      </c>
      <c r="J2271" s="39"/>
      <c r="K2271" s="39" t="s">
        <v>2195</v>
      </c>
      <c r="L2271" s="76">
        <v>86</v>
      </c>
      <c r="M2271" s="419" t="s">
        <v>12760</v>
      </c>
      <c r="N2271" s="76" t="s">
        <v>12960</v>
      </c>
    </row>
    <row r="2272" spans="1:14" hidden="1">
      <c r="A2272" s="416" t="s">
        <v>12759</v>
      </c>
      <c r="B2272" s="39"/>
      <c r="C2272" s="496" t="s">
        <v>12961</v>
      </c>
      <c r="D2272" s="39" t="s">
        <v>12961</v>
      </c>
      <c r="E2272" s="496">
        <f>VLOOKUP(F2272,[13]abbr_btch2lot2!A:B,2,FALSE)</f>
        <v>1749</v>
      </c>
      <c r="F2272" s="39" t="s">
        <v>12962</v>
      </c>
      <c r="G2272" s="76" t="s">
        <v>2215</v>
      </c>
      <c r="H2272" s="39" t="s">
        <v>2202</v>
      </c>
      <c r="I2272" s="76">
        <v>4</v>
      </c>
      <c r="J2272" s="39"/>
      <c r="K2272" s="39" t="s">
        <v>2195</v>
      </c>
      <c r="L2272" s="76">
        <v>87</v>
      </c>
      <c r="M2272" s="419" t="s">
        <v>12760</v>
      </c>
      <c r="N2272" s="76" t="s">
        <v>12963</v>
      </c>
    </row>
    <row r="2273" spans="1:14" hidden="1">
      <c r="A2273" s="416" t="s">
        <v>12759</v>
      </c>
      <c r="B2273" s="39"/>
      <c r="C2273" s="496" t="s">
        <v>12964</v>
      </c>
      <c r="D2273" s="39" t="s">
        <v>12964</v>
      </c>
      <c r="E2273" s="496">
        <f>VLOOKUP(F2273,[13]abbr_btch2lot2!A:B,2,FALSE)</f>
        <v>1750</v>
      </c>
      <c r="F2273" s="39" t="s">
        <v>12965</v>
      </c>
      <c r="G2273" s="76" t="s">
        <v>2215</v>
      </c>
      <c r="H2273" s="39" t="s">
        <v>2202</v>
      </c>
      <c r="I2273" s="76">
        <v>4</v>
      </c>
      <c r="J2273" s="39"/>
      <c r="K2273" s="39" t="s">
        <v>2195</v>
      </c>
      <c r="L2273" s="76">
        <v>88</v>
      </c>
      <c r="M2273" s="419" t="s">
        <v>12760</v>
      </c>
      <c r="N2273" s="76" t="s">
        <v>12966</v>
      </c>
    </row>
    <row r="2274" spans="1:14" hidden="1">
      <c r="A2274" s="416" t="s">
        <v>12759</v>
      </c>
      <c r="B2274" s="39"/>
      <c r="C2274" s="496" t="s">
        <v>12967</v>
      </c>
      <c r="D2274" s="39" t="s">
        <v>12967</v>
      </c>
      <c r="E2274" s="496">
        <f>VLOOKUP(F2274,[13]abbr_btch2lot2!A:B,2,FALSE)</f>
        <v>1751</v>
      </c>
      <c r="F2274" s="39" t="s">
        <v>12968</v>
      </c>
      <c r="G2274" s="76" t="s">
        <v>2215</v>
      </c>
      <c r="H2274" s="39" t="s">
        <v>2202</v>
      </c>
      <c r="I2274" s="76">
        <v>60</v>
      </c>
      <c r="J2274" s="39"/>
      <c r="K2274" s="39" t="s">
        <v>2195</v>
      </c>
      <c r="L2274" s="76">
        <v>89</v>
      </c>
      <c r="M2274" s="419" t="s">
        <v>12760</v>
      </c>
      <c r="N2274" s="76" t="s">
        <v>12969</v>
      </c>
    </row>
    <row r="2275" spans="1:14" hidden="1">
      <c r="A2275" s="416" t="s">
        <v>12759</v>
      </c>
      <c r="B2275" s="39"/>
      <c r="C2275" s="496" t="s">
        <v>12970</v>
      </c>
      <c r="D2275" s="39" t="s">
        <v>12970</v>
      </c>
      <c r="E2275" s="496">
        <f>VLOOKUP(F2275,[13]abbr_btch2lot2!A:B,2,FALSE)</f>
        <v>1752</v>
      </c>
      <c r="F2275" s="39" t="s">
        <v>12971</v>
      </c>
      <c r="G2275" s="76" t="s">
        <v>2215</v>
      </c>
      <c r="H2275" s="39" t="s">
        <v>2202</v>
      </c>
      <c r="I2275" s="76">
        <v>315</v>
      </c>
      <c r="J2275" s="39"/>
      <c r="K2275" s="39" t="s">
        <v>2195</v>
      </c>
      <c r="L2275" s="76">
        <v>90</v>
      </c>
      <c r="M2275" s="419" t="s">
        <v>12760</v>
      </c>
      <c r="N2275" s="76" t="s">
        <v>12972</v>
      </c>
    </row>
    <row r="2276" spans="1:14" hidden="1">
      <c r="A2276" s="416" t="s">
        <v>12759</v>
      </c>
      <c r="B2276" s="39"/>
      <c r="C2276" s="496" t="s">
        <v>12973</v>
      </c>
      <c r="D2276" s="39" t="s">
        <v>12973</v>
      </c>
      <c r="E2276" s="496">
        <f>VLOOKUP(F2276,[13]abbr_btch2lot2!A:B,2,FALSE)</f>
        <v>1753</v>
      </c>
      <c r="F2276" s="39" t="s">
        <v>12974</v>
      </c>
      <c r="G2276" s="76" t="s">
        <v>2215</v>
      </c>
      <c r="H2276" s="39" t="s">
        <v>2202</v>
      </c>
      <c r="I2276" s="76">
        <v>160</v>
      </c>
      <c r="J2276" s="39"/>
      <c r="K2276" s="39" t="s">
        <v>2195</v>
      </c>
      <c r="L2276" s="76">
        <v>91</v>
      </c>
      <c r="M2276" s="419" t="s">
        <v>12760</v>
      </c>
      <c r="N2276" s="76" t="s">
        <v>12975</v>
      </c>
    </row>
    <row r="2277" spans="1:14" hidden="1">
      <c r="A2277" s="416" t="s">
        <v>12759</v>
      </c>
      <c r="B2277" s="39"/>
      <c r="C2277" s="496" t="s">
        <v>12976</v>
      </c>
      <c r="D2277" s="39" t="s">
        <v>12976</v>
      </c>
      <c r="E2277" s="496">
        <f>VLOOKUP(F2277,[13]abbr_btch2lot2!A:B,2,FALSE)</f>
        <v>1754</v>
      </c>
      <c r="F2277" s="499" t="s">
        <v>12977</v>
      </c>
      <c r="G2277" s="76" t="s">
        <v>2215</v>
      </c>
      <c r="H2277" s="39" t="s">
        <v>2202</v>
      </c>
      <c r="I2277" s="76">
        <v>152</v>
      </c>
      <c r="J2277" s="39"/>
      <c r="K2277" s="39" t="s">
        <v>2195</v>
      </c>
      <c r="L2277" s="76">
        <v>92</v>
      </c>
      <c r="M2277" s="419" t="s">
        <v>12760</v>
      </c>
      <c r="N2277" s="76" t="s">
        <v>12978</v>
      </c>
    </row>
    <row r="2278" spans="1:14" hidden="1">
      <c r="A2278" s="416" t="s">
        <v>12759</v>
      </c>
      <c r="B2278" s="39"/>
      <c r="C2278" s="496" t="s">
        <v>12979</v>
      </c>
      <c r="D2278" s="39" t="s">
        <v>12979</v>
      </c>
      <c r="E2278" s="496">
        <f>VLOOKUP(F2278,[13]abbr_btch2lot2!A:B,2,FALSE)</f>
        <v>1755</v>
      </c>
      <c r="F2278" s="39" t="s">
        <v>12980</v>
      </c>
      <c r="G2278" s="76" t="s">
        <v>2215</v>
      </c>
      <c r="H2278" s="39" t="s">
        <v>2202</v>
      </c>
      <c r="I2278" s="76">
        <v>3</v>
      </c>
      <c r="J2278" s="39"/>
      <c r="K2278" s="39" t="s">
        <v>2195</v>
      </c>
      <c r="L2278" s="76">
        <v>93</v>
      </c>
      <c r="M2278" s="419" t="s">
        <v>12760</v>
      </c>
      <c r="N2278" s="76" t="s">
        <v>12981</v>
      </c>
    </row>
    <row r="2279" spans="1:14" hidden="1">
      <c r="A2279" s="416" t="s">
        <v>12759</v>
      </c>
      <c r="B2279" s="39"/>
      <c r="C2279" s="496"/>
      <c r="D2279" s="39"/>
      <c r="E2279" s="496">
        <f>VLOOKUP(F2279,[13]abbr_btch2lot2!A:B,2,FALSE)</f>
        <v>1756</v>
      </c>
      <c r="F2279" s="39" t="s">
        <v>12982</v>
      </c>
      <c r="G2279" s="76" t="s">
        <v>2215</v>
      </c>
      <c r="H2279" s="39" t="s">
        <v>2202</v>
      </c>
      <c r="I2279" s="76">
        <v>1</v>
      </c>
      <c r="J2279" s="39"/>
      <c r="K2279" s="39" t="s">
        <v>2195</v>
      </c>
      <c r="L2279" s="76">
        <v>94</v>
      </c>
      <c r="M2279" s="419" t="s">
        <v>12760</v>
      </c>
      <c r="N2279" s="76" t="s">
        <v>12983</v>
      </c>
    </row>
    <row r="2280" spans="1:14" hidden="1">
      <c r="A2280" s="416" t="s">
        <v>12759</v>
      </c>
      <c r="B2280" s="39"/>
      <c r="C2280" s="496"/>
      <c r="D2280" s="39"/>
      <c r="E2280" s="496">
        <f>VLOOKUP(F2280,[13]abbr_btch2lot2!A:B,2,FALSE)</f>
        <v>1757</v>
      </c>
      <c r="F2280" s="39" t="s">
        <v>12984</v>
      </c>
      <c r="G2280" s="76" t="s">
        <v>2215</v>
      </c>
      <c r="H2280" s="39" t="s">
        <v>2202</v>
      </c>
      <c r="I2280" s="76">
        <v>1</v>
      </c>
      <c r="J2280" s="39"/>
      <c r="K2280" s="39" t="s">
        <v>2195</v>
      </c>
      <c r="L2280" s="76">
        <v>95</v>
      </c>
      <c r="M2280" s="419" t="s">
        <v>12760</v>
      </c>
      <c r="N2280" s="76" t="s">
        <v>12985</v>
      </c>
    </row>
    <row r="2281" spans="1:14" hidden="1">
      <c r="A2281" s="416" t="s">
        <v>12759</v>
      </c>
      <c r="B2281" s="39"/>
      <c r="C2281" s="496"/>
      <c r="D2281" s="39"/>
      <c r="E2281" s="496">
        <f>VLOOKUP(F2281,[13]abbr_btch2lot2!A:B,2,FALSE)</f>
        <v>1758</v>
      </c>
      <c r="F2281" s="60" t="s">
        <v>12986</v>
      </c>
      <c r="G2281" s="76" t="s">
        <v>2215</v>
      </c>
      <c r="H2281" s="39" t="s">
        <v>2202</v>
      </c>
      <c r="I2281" s="76">
        <v>316</v>
      </c>
      <c r="J2281" s="39"/>
      <c r="K2281" s="39" t="s">
        <v>2195</v>
      </c>
      <c r="L2281" s="76">
        <v>96</v>
      </c>
      <c r="M2281" s="419" t="s">
        <v>12760</v>
      </c>
      <c r="N2281" s="76" t="s">
        <v>12987</v>
      </c>
    </row>
    <row r="2282" spans="1:14" hidden="1">
      <c r="A2282" s="416" t="s">
        <v>12759</v>
      </c>
      <c r="B2282" s="39"/>
      <c r="C2282" s="496" t="s">
        <v>61</v>
      </c>
      <c r="D2282" s="39" t="s">
        <v>61</v>
      </c>
      <c r="E2282" s="496">
        <f>VLOOKUP(F2282,[13]abbr_btch2lot2!A:B,2,FALSE)</f>
        <v>16</v>
      </c>
      <c r="F2282" s="39" t="s">
        <v>60</v>
      </c>
      <c r="G2282" s="76" t="s">
        <v>2215</v>
      </c>
      <c r="H2282" s="76" t="s">
        <v>2228</v>
      </c>
      <c r="I2282" s="76">
        <v>2</v>
      </c>
      <c r="J2282" s="39"/>
      <c r="K2282" s="39" t="s">
        <v>2195</v>
      </c>
      <c r="L2282" s="76">
        <v>97</v>
      </c>
      <c r="M2282" s="419" t="s">
        <v>12760</v>
      </c>
      <c r="N2282" s="76" t="s">
        <v>12988</v>
      </c>
    </row>
    <row r="2283" spans="1:14" hidden="1">
      <c r="A2283" s="416" t="s">
        <v>12759</v>
      </c>
      <c r="B2283" s="39"/>
      <c r="C2283" s="496" t="s">
        <v>12329</v>
      </c>
      <c r="D2283" s="39" t="s">
        <v>12329</v>
      </c>
      <c r="E2283" s="496">
        <f>VLOOKUP(F2283,[13]abbr_btch2lot2!A:B,2,FALSE)</f>
        <v>1510</v>
      </c>
      <c r="F2283" s="39" t="s">
        <v>12989</v>
      </c>
      <c r="G2283" s="76" t="s">
        <v>2215</v>
      </c>
      <c r="H2283" s="76" t="s">
        <v>2455</v>
      </c>
      <c r="I2283" s="76">
        <v>4</v>
      </c>
      <c r="J2283" s="39"/>
      <c r="K2283" s="39" t="s">
        <v>2195</v>
      </c>
      <c r="L2283" s="76">
        <v>98</v>
      </c>
      <c r="M2283" s="419" t="s">
        <v>12760</v>
      </c>
      <c r="N2283" s="76" t="s">
        <v>12990</v>
      </c>
    </row>
    <row r="2284" spans="1:14" hidden="1">
      <c r="A2284" s="416" t="s">
        <v>12759</v>
      </c>
      <c r="B2284" s="39"/>
      <c r="C2284" s="496"/>
      <c r="D2284" s="39"/>
      <c r="E2284" s="496">
        <f>VLOOKUP(F2284,[13]abbr_btch2lot2!A:B,2,FALSE)</f>
        <v>1759</v>
      </c>
      <c r="F2284" s="39" t="s">
        <v>12991</v>
      </c>
      <c r="G2284" s="76" t="s">
        <v>2215</v>
      </c>
      <c r="H2284" s="76" t="s">
        <v>2455</v>
      </c>
      <c r="I2284" s="76">
        <v>4</v>
      </c>
      <c r="J2284" s="39"/>
      <c r="K2284" s="39" t="s">
        <v>2195</v>
      </c>
      <c r="L2284" s="76">
        <v>99</v>
      </c>
      <c r="M2284" s="419" t="s">
        <v>12760</v>
      </c>
      <c r="N2284" s="76" t="s">
        <v>12992</v>
      </c>
    </row>
    <row r="2285" spans="1:14" hidden="1">
      <c r="A2285" s="416" t="s">
        <v>12759</v>
      </c>
      <c r="B2285" s="39"/>
      <c r="C2285" s="496" t="s">
        <v>12993</v>
      </c>
      <c r="D2285" s="39" t="s">
        <v>12993</v>
      </c>
      <c r="E2285" s="496">
        <f>VLOOKUP(F2285,[13]abbr_btch2lot2!A:B,2,FALSE)</f>
        <v>1760</v>
      </c>
      <c r="F2285" s="39" t="s">
        <v>12994</v>
      </c>
      <c r="G2285" s="76" t="s">
        <v>2215</v>
      </c>
      <c r="H2285" s="76" t="s">
        <v>2271</v>
      </c>
      <c r="I2285" s="76">
        <v>8</v>
      </c>
      <c r="J2285" s="39"/>
      <c r="K2285" s="39" t="s">
        <v>2195</v>
      </c>
      <c r="L2285" s="76">
        <v>100</v>
      </c>
      <c r="M2285" s="419" t="s">
        <v>12760</v>
      </c>
      <c r="N2285" s="76" t="s">
        <v>12995</v>
      </c>
    </row>
    <row r="2286" spans="1:14" hidden="1">
      <c r="A2286" s="416" t="s">
        <v>12759</v>
      </c>
      <c r="B2286" s="39"/>
      <c r="C2286" s="496" t="s">
        <v>12996</v>
      </c>
      <c r="D2286" s="39" t="s">
        <v>12996</v>
      </c>
      <c r="E2286" s="496">
        <f>VLOOKUP(F2286,[13]abbr_btch2lot2!A:B,2,FALSE)</f>
        <v>1761</v>
      </c>
      <c r="F2286" s="39" t="s">
        <v>12997</v>
      </c>
      <c r="G2286" s="76" t="s">
        <v>2215</v>
      </c>
      <c r="H2286" s="39" t="s">
        <v>2202</v>
      </c>
      <c r="I2286" s="76">
        <v>64</v>
      </c>
      <c r="J2286" s="39"/>
      <c r="K2286" s="39" t="s">
        <v>2195</v>
      </c>
      <c r="L2286" s="76">
        <v>101</v>
      </c>
      <c r="M2286" s="419" t="s">
        <v>12760</v>
      </c>
      <c r="N2286" s="76" t="s">
        <v>12998</v>
      </c>
    </row>
    <row r="2287" spans="1:14" hidden="1">
      <c r="A2287" s="416" t="s">
        <v>12759</v>
      </c>
      <c r="B2287" s="39"/>
      <c r="C2287" s="496" t="s">
        <v>12999</v>
      </c>
      <c r="D2287" s="39" t="s">
        <v>12999</v>
      </c>
      <c r="E2287" s="496">
        <f>VLOOKUP(F2287,[13]abbr_btch2lot2!A:B,2,FALSE)</f>
        <v>1762</v>
      </c>
      <c r="F2287" s="39" t="s">
        <v>13000</v>
      </c>
      <c r="G2287" s="76" t="s">
        <v>2215</v>
      </c>
      <c r="H2287" s="39" t="s">
        <v>2202</v>
      </c>
      <c r="I2287" s="76">
        <v>1020</v>
      </c>
      <c r="J2287" s="39"/>
      <c r="K2287" s="39" t="s">
        <v>2195</v>
      </c>
      <c r="L2287" s="76">
        <v>102</v>
      </c>
      <c r="M2287" s="419" t="s">
        <v>12760</v>
      </c>
      <c r="N2287" s="76" t="s">
        <v>13001</v>
      </c>
    </row>
    <row r="2288" spans="1:14" hidden="1">
      <c r="A2288" s="416" t="s">
        <v>12759</v>
      </c>
      <c r="B2288" s="39"/>
      <c r="C2288" s="496"/>
      <c r="D2288" s="39"/>
      <c r="E2288" s="496">
        <f>VLOOKUP(F2288,[13]abbr_btch2lot2!A:B,2,FALSE)</f>
        <v>1763</v>
      </c>
      <c r="F2288" s="39" t="s">
        <v>13002</v>
      </c>
      <c r="G2288" s="76" t="s">
        <v>2215</v>
      </c>
      <c r="H2288" s="39" t="s">
        <v>2202</v>
      </c>
      <c r="I2288" s="76">
        <v>1</v>
      </c>
      <c r="J2288" s="39"/>
      <c r="K2288" s="39" t="s">
        <v>2195</v>
      </c>
      <c r="L2288" s="76">
        <v>103</v>
      </c>
      <c r="M2288" s="419" t="s">
        <v>12760</v>
      </c>
      <c r="N2288" s="76" t="s">
        <v>13003</v>
      </c>
    </row>
    <row r="2289" spans="1:14" hidden="1">
      <c r="A2289" s="416" t="s">
        <v>12759</v>
      </c>
      <c r="B2289" s="39"/>
      <c r="C2289" s="496" t="s">
        <v>13004</v>
      </c>
      <c r="D2289" s="39" t="s">
        <v>13004</v>
      </c>
      <c r="E2289" s="496">
        <f>VLOOKUP(F2289,[13]abbr_btch2lot2!A:B,2,FALSE)</f>
        <v>1764</v>
      </c>
      <c r="F2289" s="39" t="s">
        <v>13005</v>
      </c>
      <c r="G2289" s="76" t="s">
        <v>2215</v>
      </c>
      <c r="H2289" s="39" t="s">
        <v>2202</v>
      </c>
      <c r="I2289" s="76">
        <v>1</v>
      </c>
      <c r="J2289" s="39"/>
      <c r="K2289" s="39" t="s">
        <v>2195</v>
      </c>
      <c r="L2289" s="76">
        <v>104</v>
      </c>
      <c r="M2289" s="419" t="s">
        <v>12760</v>
      </c>
      <c r="N2289" s="76" t="s">
        <v>13006</v>
      </c>
    </row>
    <row r="2290" spans="1:14" hidden="1">
      <c r="A2290" s="416" t="s">
        <v>12759</v>
      </c>
      <c r="B2290" s="39"/>
      <c r="C2290" s="496"/>
      <c r="D2290" s="39"/>
      <c r="E2290" s="496">
        <f>VLOOKUP(F2290,[13]abbr_btch2lot2!A:B,2,FALSE)</f>
        <v>1765</v>
      </c>
      <c r="F2290" s="499" t="s">
        <v>13007</v>
      </c>
      <c r="G2290" s="76" t="s">
        <v>2215</v>
      </c>
      <c r="H2290" s="39" t="s">
        <v>2202</v>
      </c>
      <c r="I2290" s="76">
        <v>1</v>
      </c>
      <c r="J2290" s="39"/>
      <c r="K2290" s="39" t="s">
        <v>2195</v>
      </c>
      <c r="L2290" s="76">
        <v>105</v>
      </c>
      <c r="M2290" s="419" t="s">
        <v>12760</v>
      </c>
      <c r="N2290" s="76" t="s">
        <v>13008</v>
      </c>
    </row>
    <row r="2291" spans="1:14" hidden="1">
      <c r="A2291" s="416" t="s">
        <v>12759</v>
      </c>
      <c r="B2291" s="39"/>
      <c r="C2291" s="496" t="s">
        <v>13009</v>
      </c>
      <c r="D2291" s="39" t="s">
        <v>13009</v>
      </c>
      <c r="E2291" s="496">
        <f>VLOOKUP(F2291,[13]abbr_btch2lot2!A:B,2,FALSE)</f>
        <v>1766</v>
      </c>
      <c r="F2291" s="39" t="s">
        <v>13010</v>
      </c>
      <c r="G2291" s="76" t="s">
        <v>2215</v>
      </c>
      <c r="H2291" s="39" t="s">
        <v>2202</v>
      </c>
      <c r="I2291" s="76">
        <v>3</v>
      </c>
      <c r="J2291" s="39"/>
      <c r="K2291" s="39" t="s">
        <v>2195</v>
      </c>
      <c r="L2291" s="76">
        <v>106</v>
      </c>
      <c r="M2291" s="419" t="s">
        <v>12760</v>
      </c>
      <c r="N2291" s="76" t="s">
        <v>13011</v>
      </c>
    </row>
    <row r="2292" spans="1:14" hidden="1">
      <c r="A2292" s="416" t="s">
        <v>12759</v>
      </c>
      <c r="B2292" s="39"/>
      <c r="C2292" s="496" t="s">
        <v>13012</v>
      </c>
      <c r="D2292" s="39" t="s">
        <v>13012</v>
      </c>
      <c r="E2292" s="496">
        <f>VLOOKUP(F2292,[13]abbr_btch2lot2!A:B,2,FALSE)</f>
        <v>1767</v>
      </c>
      <c r="F2292" s="39" t="s">
        <v>13013</v>
      </c>
      <c r="G2292" s="76" t="s">
        <v>2215</v>
      </c>
      <c r="H2292" s="76" t="s">
        <v>2228</v>
      </c>
      <c r="I2292" s="76">
        <v>2</v>
      </c>
      <c r="J2292" s="39"/>
      <c r="K2292" s="39" t="s">
        <v>2195</v>
      </c>
      <c r="L2292" s="76">
        <v>107</v>
      </c>
      <c r="M2292" s="419" t="s">
        <v>12760</v>
      </c>
      <c r="N2292" s="76" t="s">
        <v>13014</v>
      </c>
    </row>
    <row r="2293" spans="1:14" hidden="1">
      <c r="A2293" s="416" t="s">
        <v>12759</v>
      </c>
      <c r="B2293" s="39"/>
      <c r="C2293" s="496" t="s">
        <v>13015</v>
      </c>
      <c r="D2293" s="39" t="s">
        <v>13015</v>
      </c>
      <c r="E2293" s="496">
        <f>VLOOKUP(F2293,[13]abbr_btch2lot2!A:B,2,FALSE)</f>
        <v>1768</v>
      </c>
      <c r="F2293" s="39" t="s">
        <v>13016</v>
      </c>
      <c r="G2293" s="76" t="s">
        <v>2215</v>
      </c>
      <c r="H2293" s="39" t="s">
        <v>2202</v>
      </c>
      <c r="I2293" s="76">
        <v>6</v>
      </c>
      <c r="J2293" s="39"/>
      <c r="K2293" s="39" t="s">
        <v>2195</v>
      </c>
      <c r="L2293" s="76">
        <v>108</v>
      </c>
      <c r="M2293" s="419" t="s">
        <v>12760</v>
      </c>
      <c r="N2293" s="76" t="s">
        <v>13017</v>
      </c>
    </row>
    <row r="2294" spans="1:14" hidden="1">
      <c r="A2294" s="416" t="s">
        <v>12759</v>
      </c>
      <c r="B2294" s="39"/>
      <c r="C2294" s="496"/>
      <c r="D2294" s="39"/>
      <c r="E2294" s="496">
        <f>VLOOKUP(F2294,[13]abbr_btch2lot2!A:B,2,FALSE)</f>
        <v>1769</v>
      </c>
      <c r="F2294" s="39" t="s">
        <v>13018</v>
      </c>
      <c r="G2294" s="76" t="s">
        <v>2215</v>
      </c>
      <c r="H2294" s="76" t="s">
        <v>2271</v>
      </c>
      <c r="I2294" s="76">
        <v>8</v>
      </c>
      <c r="J2294" s="39"/>
      <c r="K2294" s="39" t="s">
        <v>2195</v>
      </c>
      <c r="L2294" s="76">
        <v>109</v>
      </c>
      <c r="M2294" s="419" t="s">
        <v>12760</v>
      </c>
      <c r="N2294" s="76" t="s">
        <v>13019</v>
      </c>
    </row>
    <row r="2295" spans="1:14" hidden="1">
      <c r="A2295" s="416" t="s">
        <v>12759</v>
      </c>
      <c r="B2295" s="39"/>
      <c r="C2295" s="496" t="s">
        <v>13020</v>
      </c>
      <c r="D2295" s="39" t="s">
        <v>13020</v>
      </c>
      <c r="E2295" s="496">
        <f>VLOOKUP(F2295,[13]abbr_btch2lot2!A:B,2,FALSE)</f>
        <v>1770</v>
      </c>
      <c r="F2295" s="39" t="s">
        <v>13021</v>
      </c>
      <c r="G2295" s="76" t="s">
        <v>2215</v>
      </c>
      <c r="H2295" s="76" t="s">
        <v>2271</v>
      </c>
      <c r="I2295" s="76">
        <v>8</v>
      </c>
      <c r="J2295" s="39"/>
      <c r="K2295" s="39" t="s">
        <v>2195</v>
      </c>
      <c r="L2295" s="76">
        <v>110</v>
      </c>
      <c r="M2295" s="419" t="s">
        <v>12760</v>
      </c>
      <c r="N2295" s="76" t="s">
        <v>13022</v>
      </c>
    </row>
    <row r="2296" spans="1:14" hidden="1">
      <c r="A2296" s="416" t="s">
        <v>12759</v>
      </c>
      <c r="B2296" s="39"/>
      <c r="C2296" s="496" t="s">
        <v>13023</v>
      </c>
      <c r="D2296" s="39" t="s">
        <v>13023</v>
      </c>
      <c r="E2296" s="496">
        <f>VLOOKUP(F2296,[13]abbr_btch2lot2!A:B,2,FALSE)</f>
        <v>1771</v>
      </c>
      <c r="F2296" s="39" t="s">
        <v>13024</v>
      </c>
      <c r="G2296" s="76" t="s">
        <v>2215</v>
      </c>
      <c r="H2296" s="76" t="s">
        <v>2271</v>
      </c>
      <c r="I2296" s="76">
        <v>8</v>
      </c>
      <c r="J2296" s="39"/>
      <c r="K2296" s="39" t="s">
        <v>2195</v>
      </c>
      <c r="L2296" s="76">
        <v>111</v>
      </c>
      <c r="M2296" s="419" t="s">
        <v>12760</v>
      </c>
      <c r="N2296" s="76" t="s">
        <v>13025</v>
      </c>
    </row>
    <row r="2297" spans="1:14" hidden="1">
      <c r="A2297" s="416" t="s">
        <v>12759</v>
      </c>
      <c r="B2297" s="39"/>
      <c r="C2297" s="496" t="s">
        <v>13026</v>
      </c>
      <c r="D2297" s="39" t="s">
        <v>13026</v>
      </c>
      <c r="E2297" s="496">
        <f>VLOOKUP(F2297,[13]abbr_btch2lot2!A:B,2,FALSE)</f>
        <v>1772</v>
      </c>
      <c r="F2297" s="39" t="s">
        <v>13027</v>
      </c>
      <c r="G2297" s="76" t="s">
        <v>2215</v>
      </c>
      <c r="H2297" s="76" t="s">
        <v>2231</v>
      </c>
      <c r="I2297" s="76" t="s">
        <v>9732</v>
      </c>
      <c r="J2297" s="39"/>
      <c r="K2297" s="39" t="s">
        <v>2195</v>
      </c>
      <c r="L2297" s="76">
        <v>112</v>
      </c>
      <c r="M2297" s="419" t="s">
        <v>12760</v>
      </c>
      <c r="N2297" s="76" t="s">
        <v>13028</v>
      </c>
    </row>
    <row r="2298" spans="1:14" hidden="1">
      <c r="A2298" s="416" t="s">
        <v>12759</v>
      </c>
      <c r="B2298" s="39"/>
      <c r="C2298" s="496"/>
      <c r="D2298" s="39"/>
      <c r="E2298" s="496">
        <f>VLOOKUP(F2298,[13]abbr_btch2lot2!A:B,2,FALSE)</f>
        <v>1773</v>
      </c>
      <c r="F2298" s="39" t="s">
        <v>13029</v>
      </c>
      <c r="G2298" s="76" t="s">
        <v>2215</v>
      </c>
      <c r="H2298" s="76" t="s">
        <v>2231</v>
      </c>
      <c r="I2298" s="76" t="s">
        <v>9732</v>
      </c>
      <c r="J2298" s="39"/>
      <c r="K2298" s="39" t="s">
        <v>2195</v>
      </c>
      <c r="L2298" s="76">
        <v>113</v>
      </c>
      <c r="M2298" s="419" t="s">
        <v>12760</v>
      </c>
      <c r="N2298" s="76" t="s">
        <v>13030</v>
      </c>
    </row>
    <row r="2299" spans="1:14" hidden="1">
      <c r="A2299" s="416" t="s">
        <v>12759</v>
      </c>
      <c r="B2299" s="39"/>
      <c r="C2299" s="496" t="s">
        <v>5521</v>
      </c>
      <c r="D2299" s="39" t="s">
        <v>5521</v>
      </c>
      <c r="E2299" s="496">
        <f>VLOOKUP(F2299,[13]abbr_btch2lot2!A:B,2,FALSE)</f>
        <v>1774</v>
      </c>
      <c r="F2299" s="39" t="s">
        <v>5522</v>
      </c>
      <c r="G2299" s="76" t="s">
        <v>2215</v>
      </c>
      <c r="H2299" s="39" t="s">
        <v>2202</v>
      </c>
      <c r="I2299" s="76">
        <v>1</v>
      </c>
      <c r="J2299" s="39"/>
      <c r="K2299" s="39" t="s">
        <v>2195</v>
      </c>
      <c r="L2299" s="76">
        <v>114</v>
      </c>
      <c r="M2299" s="419" t="s">
        <v>12760</v>
      </c>
      <c r="N2299" s="76" t="s">
        <v>13031</v>
      </c>
    </row>
    <row r="2300" spans="1:14" hidden="1">
      <c r="A2300" s="416" t="s">
        <v>12759</v>
      </c>
      <c r="B2300" s="39"/>
      <c r="C2300" s="496"/>
      <c r="D2300" s="39"/>
      <c r="E2300" s="496">
        <f>VLOOKUP(F2300,[13]abbr_btch2lot2!A:B,2,FALSE)</f>
        <v>1775</v>
      </c>
      <c r="F2300" s="39" t="s">
        <v>13032</v>
      </c>
      <c r="G2300" s="76" t="s">
        <v>2215</v>
      </c>
      <c r="H2300" s="39" t="s">
        <v>2202</v>
      </c>
      <c r="I2300" s="76">
        <v>16</v>
      </c>
      <c r="J2300" s="39"/>
      <c r="K2300" s="39" t="s">
        <v>2195</v>
      </c>
      <c r="L2300" s="76">
        <v>115</v>
      </c>
      <c r="M2300" s="419" t="s">
        <v>12760</v>
      </c>
      <c r="N2300" s="76" t="s">
        <v>13033</v>
      </c>
    </row>
    <row r="2301" spans="1:14" hidden="1">
      <c r="A2301" s="416" t="s">
        <v>12759</v>
      </c>
      <c r="B2301" s="39"/>
      <c r="C2301" s="496" t="s">
        <v>13034</v>
      </c>
      <c r="D2301" s="39" t="s">
        <v>13034</v>
      </c>
      <c r="E2301" s="496">
        <f>VLOOKUP(F2301,[13]abbr_btch2lot2!A:B,2,FALSE)</f>
        <v>1776</v>
      </c>
      <c r="F2301" s="39" t="s">
        <v>13035</v>
      </c>
      <c r="G2301" s="76" t="s">
        <v>2215</v>
      </c>
      <c r="H2301" s="39" t="s">
        <v>2202</v>
      </c>
      <c r="I2301" s="76">
        <v>2</v>
      </c>
      <c r="J2301" s="39"/>
      <c r="K2301" s="39" t="s">
        <v>2195</v>
      </c>
      <c r="L2301" s="76">
        <v>116</v>
      </c>
      <c r="M2301" s="419" t="s">
        <v>12760</v>
      </c>
      <c r="N2301" s="76" t="s">
        <v>13036</v>
      </c>
    </row>
    <row r="2302" spans="1:14" hidden="1">
      <c r="A2302" s="416" t="s">
        <v>12759</v>
      </c>
      <c r="B2302" s="39"/>
      <c r="C2302" s="496"/>
      <c r="D2302" s="39"/>
      <c r="E2302" s="496">
        <f>VLOOKUP(F2302,[13]abbr_btch2lot2!A:B,2,FALSE)</f>
        <v>1777</v>
      </c>
      <c r="F2302" s="39" t="s">
        <v>13037</v>
      </c>
      <c r="G2302" s="76" t="s">
        <v>2215</v>
      </c>
      <c r="H2302" s="39" t="s">
        <v>2202</v>
      </c>
      <c r="I2302" s="76">
        <v>6</v>
      </c>
      <c r="J2302" s="39"/>
      <c r="K2302" s="39" t="s">
        <v>2195</v>
      </c>
      <c r="L2302" s="76">
        <v>117</v>
      </c>
      <c r="M2302" s="419" t="s">
        <v>12760</v>
      </c>
      <c r="N2302" s="76" t="s">
        <v>13038</v>
      </c>
    </row>
    <row r="2303" spans="1:14" hidden="1">
      <c r="A2303" s="416" t="s">
        <v>12759</v>
      </c>
      <c r="B2303" s="39"/>
      <c r="C2303" s="496" t="s">
        <v>13039</v>
      </c>
      <c r="D2303" s="39" t="s">
        <v>13039</v>
      </c>
      <c r="E2303" s="496">
        <f>VLOOKUP(F2303,[13]abbr_btch2lot2!A:B,2,FALSE)</f>
        <v>1778</v>
      </c>
      <c r="F2303" s="499" t="s">
        <v>13040</v>
      </c>
      <c r="G2303" s="76" t="s">
        <v>2215</v>
      </c>
      <c r="H2303" s="39" t="s">
        <v>2202</v>
      </c>
      <c r="I2303" s="76">
        <v>5</v>
      </c>
      <c r="J2303" s="39"/>
      <c r="K2303" s="39" t="s">
        <v>2195</v>
      </c>
      <c r="L2303" s="76">
        <v>118</v>
      </c>
      <c r="M2303" s="419" t="s">
        <v>12760</v>
      </c>
      <c r="N2303" s="76" t="s">
        <v>13041</v>
      </c>
    </row>
    <row r="2304" spans="1:14" hidden="1">
      <c r="A2304" s="416" t="s">
        <v>12759</v>
      </c>
      <c r="B2304" s="39" t="s">
        <v>149</v>
      </c>
      <c r="C2304" s="496" t="s">
        <v>149</v>
      </c>
      <c r="D2304" s="39"/>
      <c r="E2304" s="496" t="e">
        <f>VLOOKUP(F2304,[13]abbr_btch2lot2!A:B,2,FALSE)</f>
        <v>#N/A</v>
      </c>
      <c r="F2304" s="39"/>
      <c r="G2304" s="39" t="s">
        <v>2193</v>
      </c>
      <c r="H2304" s="39" t="s">
        <v>2308</v>
      </c>
      <c r="I2304" s="76">
        <v>26</v>
      </c>
      <c r="J2304" s="39"/>
      <c r="K2304" s="39" t="s">
        <v>2195</v>
      </c>
      <c r="L2304" s="76">
        <v>119</v>
      </c>
      <c r="M2304" s="416" t="s">
        <v>12274</v>
      </c>
      <c r="N2304" s="39" t="s">
        <v>149</v>
      </c>
    </row>
    <row r="2305" spans="1:14" hidden="1">
      <c r="A2305" s="416" t="s">
        <v>12759</v>
      </c>
      <c r="B2305" s="39" t="s">
        <v>151</v>
      </c>
      <c r="C2305" s="496" t="s">
        <v>151</v>
      </c>
      <c r="D2305" s="39"/>
      <c r="E2305" s="496" t="e">
        <f>VLOOKUP(F2305,[13]abbr_btch2lot2!A:B,2,FALSE)</f>
        <v>#N/A</v>
      </c>
      <c r="F2305" s="39"/>
      <c r="G2305" s="39" t="s">
        <v>2193</v>
      </c>
      <c r="H2305" s="39" t="s">
        <v>2202</v>
      </c>
      <c r="I2305" s="76">
        <v>10</v>
      </c>
      <c r="J2305" s="39"/>
      <c r="K2305" s="39" t="s">
        <v>2195</v>
      </c>
      <c r="L2305" s="76">
        <v>120</v>
      </c>
      <c r="M2305" s="416" t="s">
        <v>12274</v>
      </c>
      <c r="N2305" s="39" t="s">
        <v>151</v>
      </c>
    </row>
    <row r="2306" spans="1:14" hidden="1">
      <c r="A2306" s="416" t="s">
        <v>12759</v>
      </c>
      <c r="B2306" s="39" t="s">
        <v>153</v>
      </c>
      <c r="C2306" s="496" t="s">
        <v>153</v>
      </c>
      <c r="D2306" s="39"/>
      <c r="E2306" s="496" t="e">
        <f>VLOOKUP(F2306,[13]abbr_btch2lot2!A:B,2,FALSE)</f>
        <v>#N/A</v>
      </c>
      <c r="F2306" s="39"/>
      <c r="G2306" s="39" t="s">
        <v>2193</v>
      </c>
      <c r="H2306" s="39" t="s">
        <v>2202</v>
      </c>
      <c r="I2306" s="76">
        <v>4</v>
      </c>
      <c r="J2306" s="39"/>
      <c r="K2306" s="39" t="s">
        <v>2195</v>
      </c>
      <c r="L2306" s="76">
        <v>121</v>
      </c>
      <c r="M2306" s="416" t="s">
        <v>12274</v>
      </c>
      <c r="N2306" s="39" t="s">
        <v>153</v>
      </c>
    </row>
    <row r="2307" spans="1:14" hidden="1">
      <c r="A2307" s="416" t="s">
        <v>12759</v>
      </c>
      <c r="B2307" s="39" t="s">
        <v>155</v>
      </c>
      <c r="C2307" s="496" t="s">
        <v>155</v>
      </c>
      <c r="D2307" s="39"/>
      <c r="E2307" s="496" t="e">
        <f>VLOOKUP(F2307,[13]abbr_btch2lot2!A:B,2,FALSE)</f>
        <v>#N/A</v>
      </c>
      <c r="F2307" s="39"/>
      <c r="G2307" s="39" t="s">
        <v>2193</v>
      </c>
      <c r="H2307" s="39" t="s">
        <v>2202</v>
      </c>
      <c r="I2307" s="76">
        <v>2</v>
      </c>
      <c r="J2307" s="39"/>
      <c r="K2307" s="39" t="s">
        <v>2195</v>
      </c>
      <c r="L2307" s="76">
        <v>122</v>
      </c>
      <c r="M2307" s="416" t="s">
        <v>12274</v>
      </c>
      <c r="N2307" s="39" t="s">
        <v>155</v>
      </c>
    </row>
    <row r="2308" spans="1:14" hidden="1">
      <c r="A2308" s="416" t="s">
        <v>12759</v>
      </c>
      <c r="B2308" s="39" t="s">
        <v>157</v>
      </c>
      <c r="C2308" s="496" t="s">
        <v>157</v>
      </c>
      <c r="D2308" s="39"/>
      <c r="E2308" s="496" t="e">
        <f>VLOOKUP(F2308,[13]abbr_btch2lot2!A:B,2,FALSE)</f>
        <v>#N/A</v>
      </c>
      <c r="F2308" s="39"/>
      <c r="G2308" s="39" t="s">
        <v>2193</v>
      </c>
      <c r="H2308" s="39" t="s">
        <v>2202</v>
      </c>
      <c r="I2308" s="76">
        <v>2</v>
      </c>
      <c r="J2308" s="39"/>
      <c r="K2308" s="39" t="s">
        <v>2195</v>
      </c>
      <c r="L2308" s="76">
        <v>123</v>
      </c>
      <c r="M2308" s="416" t="s">
        <v>12274</v>
      </c>
      <c r="N2308" s="39" t="s">
        <v>157</v>
      </c>
    </row>
    <row r="2309" spans="1:14" hidden="1">
      <c r="A2309" s="258" t="s">
        <v>13042</v>
      </c>
      <c r="B2309" s="496" t="s">
        <v>34</v>
      </c>
      <c r="C2309" s="496" t="s">
        <v>34</v>
      </c>
      <c r="D2309" s="39" t="s">
        <v>34</v>
      </c>
      <c r="E2309" s="496">
        <f>VLOOKUP(F2309,[13]abbr_btch2lot2!A:B,2,FALSE)</f>
        <v>1039</v>
      </c>
      <c r="F2309" s="39" t="s">
        <v>430</v>
      </c>
      <c r="G2309" s="496" t="s">
        <v>2193</v>
      </c>
      <c r="H2309" s="496" t="s">
        <v>2194</v>
      </c>
      <c r="I2309" s="504">
        <v>8</v>
      </c>
      <c r="J2309" s="39"/>
      <c r="K2309" s="39" t="s">
        <v>2195</v>
      </c>
      <c r="L2309" s="504">
        <v>1</v>
      </c>
      <c r="M2309" s="39" t="s">
        <v>13043</v>
      </c>
      <c r="N2309" s="496" t="s">
        <v>34</v>
      </c>
    </row>
    <row r="2310" spans="1:14" hidden="1">
      <c r="A2310" s="258" t="s">
        <v>13042</v>
      </c>
      <c r="B2310" s="516"/>
      <c r="C2310" s="496" t="s">
        <v>13044</v>
      </c>
      <c r="D2310" s="39" t="s">
        <v>13044</v>
      </c>
      <c r="E2310" s="496">
        <f>VLOOKUP(F2310,[13]abbr_btch2lot2!A:B,2,FALSE)</f>
        <v>1779</v>
      </c>
      <c r="F2310" s="39" t="s">
        <v>13045</v>
      </c>
      <c r="G2310" s="39" t="s">
        <v>13046</v>
      </c>
      <c r="H2310" s="40" t="s">
        <v>2228</v>
      </c>
      <c r="I2310" s="76">
        <v>1</v>
      </c>
      <c r="J2310" s="39"/>
      <c r="K2310" s="39" t="s">
        <v>2195</v>
      </c>
      <c r="L2310" s="504">
        <v>2</v>
      </c>
      <c r="M2310" s="39" t="s">
        <v>13043</v>
      </c>
      <c r="N2310" s="39" t="s">
        <v>13047</v>
      </c>
    </row>
    <row r="2311" spans="1:14" hidden="1">
      <c r="A2311" s="258" t="s">
        <v>13042</v>
      </c>
      <c r="B2311" s="516"/>
      <c r="C2311" s="496" t="s">
        <v>13048</v>
      </c>
      <c r="D2311" s="39" t="s">
        <v>13048</v>
      </c>
      <c r="E2311" s="496">
        <f>VLOOKUP(F2311,[13]abbr_btch2lot2!A:B,2,FALSE)</f>
        <v>1780</v>
      </c>
      <c r="F2311" s="39" t="s">
        <v>13049</v>
      </c>
      <c r="G2311" s="39" t="s">
        <v>13046</v>
      </c>
      <c r="H2311" s="39" t="s">
        <v>2271</v>
      </c>
      <c r="I2311" s="76">
        <v>11</v>
      </c>
      <c r="J2311" s="39"/>
      <c r="K2311" s="39" t="s">
        <v>2195</v>
      </c>
      <c r="L2311" s="76">
        <v>3</v>
      </c>
      <c r="M2311" s="39" t="s">
        <v>13043</v>
      </c>
      <c r="N2311" s="39" t="s">
        <v>13050</v>
      </c>
    </row>
    <row r="2312" spans="1:14" hidden="1">
      <c r="A2312" s="258" t="s">
        <v>13042</v>
      </c>
      <c r="B2312" s="516"/>
      <c r="C2312" s="496" t="s">
        <v>41</v>
      </c>
      <c r="D2312" s="39" t="s">
        <v>41</v>
      </c>
      <c r="E2312" s="496">
        <f>VLOOKUP(F2312,[13]abbr_btch2lot2!A:B,2,FALSE)</f>
        <v>1</v>
      </c>
      <c r="F2312" s="39" t="s">
        <v>38</v>
      </c>
      <c r="G2312" s="39" t="s">
        <v>13046</v>
      </c>
      <c r="H2312" s="39" t="s">
        <v>2202</v>
      </c>
      <c r="I2312" s="76">
        <v>19</v>
      </c>
      <c r="J2312" s="39"/>
      <c r="K2312" s="39" t="s">
        <v>2195</v>
      </c>
      <c r="L2312" s="504">
        <v>4</v>
      </c>
      <c r="M2312" s="39" t="s">
        <v>13043</v>
      </c>
      <c r="N2312" s="39" t="s">
        <v>13051</v>
      </c>
    </row>
    <row r="2313" spans="1:14" hidden="1">
      <c r="A2313" s="258" t="s">
        <v>13042</v>
      </c>
      <c r="B2313" s="516"/>
      <c r="C2313" s="496" t="s">
        <v>13052</v>
      </c>
      <c r="D2313" s="39" t="s">
        <v>13052</v>
      </c>
      <c r="E2313" s="496">
        <f>VLOOKUP(F2313,[13]abbr_btch2lot2!A:B,2,FALSE)</f>
        <v>1781</v>
      </c>
      <c r="F2313" s="39" t="s">
        <v>13053</v>
      </c>
      <c r="G2313" s="39" t="s">
        <v>13046</v>
      </c>
      <c r="H2313" s="40" t="s">
        <v>2228</v>
      </c>
      <c r="I2313" s="76">
        <v>3</v>
      </c>
      <c r="J2313" s="39"/>
      <c r="K2313" s="39" t="s">
        <v>2195</v>
      </c>
      <c r="L2313" s="76">
        <v>5</v>
      </c>
      <c r="M2313" s="39" t="s">
        <v>13043</v>
      </c>
      <c r="N2313" s="39" t="s">
        <v>13054</v>
      </c>
    </row>
    <row r="2314" spans="1:14" hidden="1">
      <c r="A2314" s="258" t="s">
        <v>13042</v>
      </c>
      <c r="B2314" s="516"/>
      <c r="C2314" s="496" t="s">
        <v>13055</v>
      </c>
      <c r="D2314" s="39" t="s">
        <v>13055</v>
      </c>
      <c r="E2314" s="496">
        <f>VLOOKUP(F2314,[13]abbr_btch2lot2!A:B,2,FALSE)</f>
        <v>1782</v>
      </c>
      <c r="F2314" s="39" t="s">
        <v>13056</v>
      </c>
      <c r="G2314" s="39" t="s">
        <v>2215</v>
      </c>
      <c r="H2314" s="40" t="s">
        <v>2228</v>
      </c>
      <c r="I2314" s="76">
        <v>2</v>
      </c>
      <c r="J2314" s="39"/>
      <c r="K2314" s="39" t="s">
        <v>2195</v>
      </c>
      <c r="L2314" s="504">
        <v>6</v>
      </c>
      <c r="M2314" s="39" t="s">
        <v>13043</v>
      </c>
      <c r="N2314" s="39" t="s">
        <v>13057</v>
      </c>
    </row>
    <row r="2315" spans="1:14" hidden="1">
      <c r="A2315" s="258" t="s">
        <v>13042</v>
      </c>
      <c r="B2315" s="516"/>
      <c r="C2315" s="496" t="s">
        <v>13058</v>
      </c>
      <c r="D2315" s="39" t="s">
        <v>13058</v>
      </c>
      <c r="E2315" s="496">
        <f>VLOOKUP(F2315,[13]abbr_btch2lot2!A:B,2,FALSE)</f>
        <v>1783</v>
      </c>
      <c r="F2315" s="39" t="s">
        <v>13059</v>
      </c>
      <c r="G2315" s="39" t="s">
        <v>2215</v>
      </c>
      <c r="H2315" s="39" t="s">
        <v>2455</v>
      </c>
      <c r="I2315" s="76">
        <v>8</v>
      </c>
      <c r="J2315" s="39"/>
      <c r="K2315" s="39" t="s">
        <v>2195</v>
      </c>
      <c r="L2315" s="76">
        <v>7</v>
      </c>
      <c r="M2315" s="39" t="s">
        <v>13043</v>
      </c>
      <c r="N2315" s="39" t="s">
        <v>13060</v>
      </c>
    </row>
    <row r="2316" spans="1:14" hidden="1">
      <c r="A2316" s="258" t="s">
        <v>13042</v>
      </c>
      <c r="B2316" s="516"/>
      <c r="C2316" s="496" t="s">
        <v>7261</v>
      </c>
      <c r="D2316" s="39" t="s">
        <v>7261</v>
      </c>
      <c r="E2316" s="496">
        <f>VLOOKUP(F2316,[13]abbr_btch2lot2!A:B,2,FALSE)</f>
        <v>1784</v>
      </c>
      <c r="F2316" s="39" t="s">
        <v>7262</v>
      </c>
      <c r="G2316" s="39" t="s">
        <v>2215</v>
      </c>
      <c r="H2316" s="40" t="s">
        <v>2228</v>
      </c>
      <c r="I2316" s="76">
        <v>2</v>
      </c>
      <c r="J2316" s="39"/>
      <c r="K2316" s="39" t="s">
        <v>2195</v>
      </c>
      <c r="L2316" s="504">
        <v>8</v>
      </c>
      <c r="M2316" s="39" t="s">
        <v>13043</v>
      </c>
      <c r="N2316" s="39" t="s">
        <v>13061</v>
      </c>
    </row>
    <row r="2317" spans="1:14" hidden="1">
      <c r="A2317" s="258" t="s">
        <v>13042</v>
      </c>
      <c r="B2317" s="516"/>
      <c r="C2317" s="496" t="s">
        <v>726</v>
      </c>
      <c r="D2317" s="39" t="s">
        <v>726</v>
      </c>
      <c r="E2317" s="496">
        <f>VLOOKUP(F2317,[13]abbr_btch2lot2!A:B,2,FALSE)</f>
        <v>1785</v>
      </c>
      <c r="F2317" s="39" t="s">
        <v>384</v>
      </c>
      <c r="G2317" s="39" t="s">
        <v>2215</v>
      </c>
      <c r="H2317" s="40" t="s">
        <v>2228</v>
      </c>
      <c r="I2317" s="76">
        <v>4</v>
      </c>
      <c r="J2317" s="39"/>
      <c r="K2317" s="39" t="s">
        <v>2195</v>
      </c>
      <c r="L2317" s="76">
        <v>9</v>
      </c>
      <c r="M2317" s="39" t="s">
        <v>13043</v>
      </c>
      <c r="N2317" s="39" t="s">
        <v>13062</v>
      </c>
    </row>
    <row r="2318" spans="1:14" hidden="1">
      <c r="A2318" s="258" t="s">
        <v>13042</v>
      </c>
      <c r="B2318" s="516"/>
      <c r="C2318" s="496" t="s">
        <v>13063</v>
      </c>
      <c r="D2318" s="39" t="s">
        <v>13063</v>
      </c>
      <c r="E2318" s="496">
        <f>VLOOKUP(F2318,[13]abbr_btch2lot2!A:B,2,FALSE)</f>
        <v>1786</v>
      </c>
      <c r="F2318" s="39" t="s">
        <v>13064</v>
      </c>
      <c r="G2318" s="39" t="s">
        <v>2215</v>
      </c>
      <c r="H2318" s="40" t="s">
        <v>2228</v>
      </c>
      <c r="I2318" s="76">
        <v>1</v>
      </c>
      <c r="J2318" s="39"/>
      <c r="K2318" s="39" t="s">
        <v>2195</v>
      </c>
      <c r="L2318" s="504">
        <v>10</v>
      </c>
      <c r="M2318" s="39" t="s">
        <v>13043</v>
      </c>
      <c r="N2318" s="39" t="s">
        <v>13065</v>
      </c>
    </row>
    <row r="2319" spans="1:14" hidden="1">
      <c r="A2319" s="258" t="s">
        <v>13042</v>
      </c>
      <c r="B2319" s="516"/>
      <c r="C2319" s="496" t="s">
        <v>13066</v>
      </c>
      <c r="D2319" s="39" t="s">
        <v>13066</v>
      </c>
      <c r="E2319" s="496">
        <f>VLOOKUP(F2319,[13]abbr_btch2lot2!A:B,2,FALSE)</f>
        <v>1787</v>
      </c>
      <c r="F2319" s="39" t="s">
        <v>13067</v>
      </c>
      <c r="G2319" s="39" t="s">
        <v>2215</v>
      </c>
      <c r="H2319" s="39" t="s">
        <v>2231</v>
      </c>
      <c r="I2319" s="76" t="s">
        <v>2386</v>
      </c>
      <c r="J2319" s="39"/>
      <c r="K2319" s="39" t="s">
        <v>2195</v>
      </c>
      <c r="L2319" s="76">
        <v>11</v>
      </c>
      <c r="M2319" s="39" t="s">
        <v>13043</v>
      </c>
      <c r="N2319" s="39" t="s">
        <v>13068</v>
      </c>
    </row>
    <row r="2320" spans="1:14" hidden="1">
      <c r="A2320" s="258" t="s">
        <v>13042</v>
      </c>
      <c r="B2320" s="516"/>
      <c r="C2320" s="496" t="s">
        <v>13069</v>
      </c>
      <c r="D2320" s="39" t="s">
        <v>13069</v>
      </c>
      <c r="E2320" s="496">
        <f>VLOOKUP(F2320,[13]abbr_btch2lot2!A:B,2,FALSE)</f>
        <v>1788</v>
      </c>
      <c r="F2320" s="39" t="s">
        <v>13070</v>
      </c>
      <c r="G2320" s="39" t="s">
        <v>2215</v>
      </c>
      <c r="H2320" s="39" t="s">
        <v>2231</v>
      </c>
      <c r="I2320" s="76" t="s">
        <v>2386</v>
      </c>
      <c r="J2320" s="39"/>
      <c r="K2320" s="39" t="s">
        <v>2195</v>
      </c>
      <c r="L2320" s="504">
        <v>12</v>
      </c>
      <c r="M2320" s="39" t="s">
        <v>13043</v>
      </c>
      <c r="N2320" s="39" t="s">
        <v>13071</v>
      </c>
    </row>
    <row r="2321" spans="1:14" hidden="1">
      <c r="A2321" s="258" t="s">
        <v>13042</v>
      </c>
      <c r="B2321" s="516"/>
      <c r="C2321" s="496" t="s">
        <v>1110</v>
      </c>
      <c r="D2321" s="39" t="s">
        <v>1110</v>
      </c>
      <c r="E2321" s="496">
        <f>VLOOKUP(F2321,[13]abbr_btch2lot2!A:B,2,FALSE)</f>
        <v>1789</v>
      </c>
      <c r="F2321" s="39" t="s">
        <v>639</v>
      </c>
      <c r="G2321" s="39" t="s">
        <v>2215</v>
      </c>
      <c r="H2321" s="39" t="s">
        <v>2231</v>
      </c>
      <c r="I2321" s="76" t="s">
        <v>2386</v>
      </c>
      <c r="J2321" s="39"/>
      <c r="K2321" s="39" t="s">
        <v>2195</v>
      </c>
      <c r="L2321" s="504">
        <v>13</v>
      </c>
      <c r="M2321" s="39" t="s">
        <v>13043</v>
      </c>
      <c r="N2321" s="39" t="s">
        <v>13072</v>
      </c>
    </row>
    <row r="2322" spans="1:14" hidden="1">
      <c r="A2322" s="258" t="s">
        <v>13042</v>
      </c>
      <c r="B2322" s="516"/>
      <c r="C2322" s="496" t="s">
        <v>868</v>
      </c>
      <c r="D2322" s="39" t="s">
        <v>868</v>
      </c>
      <c r="E2322" s="496">
        <f>VLOOKUP(F2322,[13]abbr_btch2lot2!A:B,2,FALSE)</f>
        <v>1790</v>
      </c>
      <c r="F2322" s="39" t="s">
        <v>464</v>
      </c>
      <c r="G2322" s="39" t="s">
        <v>2215</v>
      </c>
      <c r="H2322" s="39" t="s">
        <v>2231</v>
      </c>
      <c r="I2322" s="76" t="s">
        <v>2386</v>
      </c>
      <c r="J2322" s="39"/>
      <c r="K2322" s="39" t="s">
        <v>2195</v>
      </c>
      <c r="L2322" s="504">
        <v>14</v>
      </c>
      <c r="M2322" s="39" t="s">
        <v>13043</v>
      </c>
      <c r="N2322" s="39"/>
    </row>
    <row r="2323" spans="1:14" hidden="1">
      <c r="A2323" s="258" t="s">
        <v>13042</v>
      </c>
      <c r="B2323" s="516"/>
      <c r="C2323" s="496" t="s">
        <v>13073</v>
      </c>
      <c r="D2323" s="39" t="s">
        <v>13073</v>
      </c>
      <c r="E2323" s="496">
        <f>VLOOKUP(F2323,[13]abbr_btch2lot2!A:B,2,FALSE)</f>
        <v>1791</v>
      </c>
      <c r="F2323" s="39" t="s">
        <v>13074</v>
      </c>
      <c r="G2323" s="39" t="s">
        <v>2215</v>
      </c>
      <c r="H2323" s="39" t="s">
        <v>2231</v>
      </c>
      <c r="I2323" s="76" t="s">
        <v>2386</v>
      </c>
      <c r="J2323" s="39"/>
      <c r="K2323" s="39" t="s">
        <v>2195</v>
      </c>
      <c r="L2323" s="76">
        <v>15</v>
      </c>
      <c r="M2323" s="39" t="s">
        <v>13043</v>
      </c>
      <c r="N2323" s="39" t="s">
        <v>13075</v>
      </c>
    </row>
    <row r="2324" spans="1:14" hidden="1">
      <c r="A2324" s="258" t="s">
        <v>13042</v>
      </c>
      <c r="B2324" s="516"/>
      <c r="C2324" s="496" t="s">
        <v>105</v>
      </c>
      <c r="D2324" s="39" t="s">
        <v>105</v>
      </c>
      <c r="E2324" s="496">
        <f>VLOOKUP(F2324,[13]abbr_btch2lot2!A:B,2,FALSE)</f>
        <v>1792</v>
      </c>
      <c r="F2324" s="39" t="s">
        <v>104</v>
      </c>
      <c r="G2324" s="39" t="s">
        <v>2215</v>
      </c>
      <c r="H2324" s="39" t="s">
        <v>2231</v>
      </c>
      <c r="I2324" s="76" t="s">
        <v>2386</v>
      </c>
      <c r="J2324" s="39"/>
      <c r="K2324" s="39" t="s">
        <v>2195</v>
      </c>
      <c r="L2324" s="504">
        <v>16</v>
      </c>
      <c r="M2324" s="39" t="s">
        <v>13043</v>
      </c>
      <c r="N2324" s="39" t="s">
        <v>13076</v>
      </c>
    </row>
    <row r="2325" spans="1:14" hidden="1">
      <c r="A2325" s="258" t="s">
        <v>13042</v>
      </c>
      <c r="B2325" s="516"/>
      <c r="C2325" s="496" t="s">
        <v>13077</v>
      </c>
      <c r="D2325" s="39" t="s">
        <v>13077</v>
      </c>
      <c r="E2325" s="496">
        <f>VLOOKUP(F2325,[13]abbr_btch2lot2!A:B,2,FALSE)</f>
        <v>1793</v>
      </c>
      <c r="F2325" s="39" t="s">
        <v>13078</v>
      </c>
      <c r="G2325" s="39" t="s">
        <v>2215</v>
      </c>
      <c r="H2325" s="39" t="s">
        <v>2231</v>
      </c>
      <c r="I2325" s="76" t="s">
        <v>2386</v>
      </c>
      <c r="J2325" s="39"/>
      <c r="K2325" s="39" t="s">
        <v>2195</v>
      </c>
      <c r="L2325" s="76">
        <v>17</v>
      </c>
      <c r="M2325" s="39" t="s">
        <v>13043</v>
      </c>
      <c r="N2325" s="39" t="s">
        <v>13079</v>
      </c>
    </row>
    <row r="2326" spans="1:14" hidden="1">
      <c r="A2326" s="258" t="s">
        <v>13042</v>
      </c>
      <c r="B2326" s="516"/>
      <c r="C2326" s="496" t="s">
        <v>13080</v>
      </c>
      <c r="D2326" s="39" t="s">
        <v>13080</v>
      </c>
      <c r="E2326" s="496">
        <f>VLOOKUP(F2326,[13]abbr_btch2lot2!A:B,2,FALSE)</f>
        <v>1794</v>
      </c>
      <c r="F2326" s="39" t="s">
        <v>13081</v>
      </c>
      <c r="G2326" s="39" t="s">
        <v>2215</v>
      </c>
      <c r="H2326" s="39" t="s">
        <v>2231</v>
      </c>
      <c r="I2326" s="76" t="s">
        <v>2386</v>
      </c>
      <c r="J2326" s="39"/>
      <c r="K2326" s="39" t="s">
        <v>2195</v>
      </c>
      <c r="L2326" s="504">
        <v>18</v>
      </c>
      <c r="M2326" s="39" t="s">
        <v>13043</v>
      </c>
      <c r="N2326" s="39" t="s">
        <v>13082</v>
      </c>
    </row>
    <row r="2327" spans="1:14" hidden="1">
      <c r="A2327" s="258" t="s">
        <v>13042</v>
      </c>
      <c r="B2327" s="516"/>
      <c r="C2327" s="496" t="s">
        <v>13083</v>
      </c>
      <c r="D2327" s="39" t="s">
        <v>13083</v>
      </c>
      <c r="E2327" s="496">
        <f>VLOOKUP(F2327,[13]abbr_btch2lot2!A:B,2,FALSE)</f>
        <v>1795</v>
      </c>
      <c r="F2327" s="39" t="s">
        <v>13084</v>
      </c>
      <c r="G2327" s="39" t="s">
        <v>2215</v>
      </c>
      <c r="H2327" s="39" t="s">
        <v>2231</v>
      </c>
      <c r="I2327" s="76" t="s">
        <v>2386</v>
      </c>
      <c r="J2327" s="39"/>
      <c r="K2327" s="39" t="s">
        <v>2195</v>
      </c>
      <c r="L2327" s="76">
        <v>19</v>
      </c>
      <c r="M2327" s="39" t="s">
        <v>13043</v>
      </c>
      <c r="N2327" s="39" t="s">
        <v>13085</v>
      </c>
    </row>
    <row r="2328" spans="1:14" hidden="1">
      <c r="A2328" s="258" t="s">
        <v>13042</v>
      </c>
      <c r="B2328" s="516"/>
      <c r="C2328" s="496" t="s">
        <v>13086</v>
      </c>
      <c r="D2328" s="39" t="s">
        <v>13086</v>
      </c>
      <c r="E2328" s="496">
        <f>VLOOKUP(F2328,[13]abbr_btch2lot2!A:B,2,FALSE)</f>
        <v>1796</v>
      </c>
      <c r="F2328" s="39" t="s">
        <v>13087</v>
      </c>
      <c r="G2328" s="39" t="s">
        <v>2215</v>
      </c>
      <c r="H2328" s="39" t="s">
        <v>2231</v>
      </c>
      <c r="I2328" s="76" t="s">
        <v>2386</v>
      </c>
      <c r="J2328" s="39"/>
      <c r="K2328" s="39" t="s">
        <v>2195</v>
      </c>
      <c r="L2328" s="504">
        <v>20</v>
      </c>
      <c r="M2328" s="39" t="s">
        <v>13043</v>
      </c>
      <c r="N2328" s="39" t="s">
        <v>13088</v>
      </c>
    </row>
    <row r="2329" spans="1:14" hidden="1">
      <c r="A2329" s="258" t="s">
        <v>13042</v>
      </c>
      <c r="B2329" s="516"/>
      <c r="C2329" s="496" t="s">
        <v>13089</v>
      </c>
      <c r="D2329" s="39" t="s">
        <v>13089</v>
      </c>
      <c r="E2329" s="496">
        <f>VLOOKUP(F2329,[13]abbr_btch2lot2!A:B,2,FALSE)</f>
        <v>1797</v>
      </c>
      <c r="F2329" s="39" t="s">
        <v>13090</v>
      </c>
      <c r="G2329" s="39" t="s">
        <v>2215</v>
      </c>
      <c r="H2329" s="39" t="s">
        <v>2231</v>
      </c>
      <c r="I2329" s="76" t="s">
        <v>2386</v>
      </c>
      <c r="J2329" s="39"/>
      <c r="K2329" s="39" t="s">
        <v>2195</v>
      </c>
      <c r="L2329" s="76">
        <v>21</v>
      </c>
      <c r="M2329" s="39" t="s">
        <v>13043</v>
      </c>
      <c r="N2329" s="39" t="s">
        <v>13091</v>
      </c>
    </row>
    <row r="2330" spans="1:14" hidden="1">
      <c r="A2330" s="258" t="s">
        <v>13042</v>
      </c>
      <c r="B2330" s="516"/>
      <c r="C2330" s="496" t="s">
        <v>13092</v>
      </c>
      <c r="D2330" s="39" t="s">
        <v>13092</v>
      </c>
      <c r="E2330" s="496">
        <f>VLOOKUP(F2330,[13]abbr_btch2lot2!A:B,2,FALSE)</f>
        <v>1798</v>
      </c>
      <c r="F2330" s="39" t="s">
        <v>13093</v>
      </c>
      <c r="G2330" s="39" t="s">
        <v>2215</v>
      </c>
      <c r="H2330" s="39" t="s">
        <v>2231</v>
      </c>
      <c r="I2330" s="76" t="s">
        <v>2386</v>
      </c>
      <c r="J2330" s="39"/>
      <c r="K2330" s="39" t="s">
        <v>2195</v>
      </c>
      <c r="L2330" s="504">
        <v>22</v>
      </c>
      <c r="M2330" s="39" t="s">
        <v>13043</v>
      </c>
      <c r="N2330" s="39" t="s">
        <v>13094</v>
      </c>
    </row>
    <row r="2331" spans="1:14" hidden="1">
      <c r="A2331" s="258" t="s">
        <v>13042</v>
      </c>
      <c r="B2331" s="516"/>
      <c r="C2331" s="496"/>
      <c r="D2331" s="39"/>
      <c r="E2331" s="496">
        <f>VLOOKUP(F2331,[13]abbr_btch2lot2!A:B,2,FALSE)</f>
        <v>1799</v>
      </c>
      <c r="F2331" s="39" t="s">
        <v>13095</v>
      </c>
      <c r="G2331" s="39" t="s">
        <v>2215</v>
      </c>
      <c r="H2331" s="39" t="s">
        <v>2231</v>
      </c>
      <c r="I2331" s="76" t="s">
        <v>2386</v>
      </c>
      <c r="J2331" s="39"/>
      <c r="K2331" s="39" t="s">
        <v>2195</v>
      </c>
      <c r="L2331" s="76">
        <v>23</v>
      </c>
      <c r="M2331" s="39" t="s">
        <v>13043</v>
      </c>
      <c r="N2331" s="39" t="s">
        <v>13096</v>
      </c>
    </row>
    <row r="2332" spans="1:14" hidden="1">
      <c r="A2332" s="258" t="s">
        <v>13042</v>
      </c>
      <c r="B2332" s="516"/>
      <c r="C2332" s="496" t="s">
        <v>13097</v>
      </c>
      <c r="D2332" s="39" t="s">
        <v>13097</v>
      </c>
      <c r="E2332" s="496">
        <f>VLOOKUP(F2332,[13]abbr_btch2lot2!A:B,2,FALSE)</f>
        <v>1800</v>
      </c>
      <c r="F2332" s="39" t="s">
        <v>13098</v>
      </c>
      <c r="G2332" s="39" t="s">
        <v>2215</v>
      </c>
      <c r="H2332" s="39" t="s">
        <v>2231</v>
      </c>
      <c r="I2332" s="76" t="s">
        <v>2386</v>
      </c>
      <c r="J2332" s="39"/>
      <c r="K2332" s="39" t="s">
        <v>2195</v>
      </c>
      <c r="L2332" s="504">
        <v>24</v>
      </c>
      <c r="M2332" s="39" t="s">
        <v>13043</v>
      </c>
      <c r="N2332" s="39" t="s">
        <v>13099</v>
      </c>
    </row>
    <row r="2333" spans="1:14" hidden="1">
      <c r="A2333" s="258" t="s">
        <v>13042</v>
      </c>
      <c r="B2333" s="516"/>
      <c r="C2333" s="496" t="s">
        <v>13100</v>
      </c>
      <c r="D2333" s="39" t="s">
        <v>13100</v>
      </c>
      <c r="E2333" s="496">
        <f>VLOOKUP(F2333,[13]abbr_btch2lot2!A:B,2,FALSE)</f>
        <v>1801</v>
      </c>
      <c r="F2333" s="39" t="s">
        <v>13101</v>
      </c>
      <c r="G2333" s="39" t="s">
        <v>2215</v>
      </c>
      <c r="H2333" s="39" t="s">
        <v>2231</v>
      </c>
      <c r="I2333" s="76" t="s">
        <v>2386</v>
      </c>
      <c r="J2333" s="39"/>
      <c r="K2333" s="39" t="s">
        <v>2195</v>
      </c>
      <c r="L2333" s="504">
        <v>25</v>
      </c>
      <c r="M2333" s="39" t="s">
        <v>13043</v>
      </c>
      <c r="N2333" s="39" t="s">
        <v>13102</v>
      </c>
    </row>
    <row r="2334" spans="1:14" hidden="1">
      <c r="A2334" s="258" t="s">
        <v>13042</v>
      </c>
      <c r="B2334" s="516"/>
      <c r="C2334" s="496" t="s">
        <v>13103</v>
      </c>
      <c r="D2334" s="39" t="s">
        <v>13103</v>
      </c>
      <c r="E2334" s="496">
        <f>VLOOKUP(F2334,[13]abbr_btch2lot2!A:B,2,FALSE)</f>
        <v>1802</v>
      </c>
      <c r="F2334" s="39" t="s">
        <v>13104</v>
      </c>
      <c r="G2334" s="39" t="s">
        <v>2215</v>
      </c>
      <c r="H2334" s="39" t="s">
        <v>2231</v>
      </c>
      <c r="I2334" s="76" t="s">
        <v>2386</v>
      </c>
      <c r="J2334" s="39"/>
      <c r="K2334" s="39" t="s">
        <v>2195</v>
      </c>
      <c r="L2334" s="504">
        <v>26</v>
      </c>
      <c r="M2334" s="39" t="s">
        <v>13043</v>
      </c>
      <c r="N2334" s="39" t="s">
        <v>13105</v>
      </c>
    </row>
    <row r="2335" spans="1:14" hidden="1">
      <c r="A2335" s="258" t="s">
        <v>13042</v>
      </c>
      <c r="B2335" s="516"/>
      <c r="C2335" s="496" t="s">
        <v>13106</v>
      </c>
      <c r="D2335" s="39" t="s">
        <v>13106</v>
      </c>
      <c r="E2335" s="496">
        <f>VLOOKUP(F2335,[13]abbr_btch2lot2!A:B,2,FALSE)</f>
        <v>1803</v>
      </c>
      <c r="F2335" s="39" t="s">
        <v>13107</v>
      </c>
      <c r="G2335" s="39" t="s">
        <v>2215</v>
      </c>
      <c r="H2335" s="39" t="s">
        <v>2202</v>
      </c>
      <c r="I2335" s="76">
        <v>1</v>
      </c>
      <c r="J2335" s="39"/>
      <c r="K2335" s="39" t="s">
        <v>2195</v>
      </c>
      <c r="L2335" s="76">
        <v>27</v>
      </c>
      <c r="M2335" s="39" t="s">
        <v>13043</v>
      </c>
      <c r="N2335" s="39" t="s">
        <v>13108</v>
      </c>
    </row>
    <row r="2336" spans="1:14" hidden="1">
      <c r="A2336" s="258" t="s">
        <v>13042</v>
      </c>
      <c r="B2336" s="516"/>
      <c r="C2336" s="496" t="s">
        <v>732</v>
      </c>
      <c r="D2336" s="39" t="s">
        <v>732</v>
      </c>
      <c r="E2336" s="496">
        <f>VLOOKUP(F2336,[13]abbr_btch2lot2!A:B,2,FALSE)</f>
        <v>1804</v>
      </c>
      <c r="F2336" s="39" t="s">
        <v>387</v>
      </c>
      <c r="G2336" s="39" t="s">
        <v>2215</v>
      </c>
      <c r="H2336" s="39" t="s">
        <v>2231</v>
      </c>
      <c r="I2336" s="76" t="s">
        <v>2386</v>
      </c>
      <c r="J2336" s="39"/>
      <c r="K2336" s="39" t="s">
        <v>2195</v>
      </c>
      <c r="L2336" s="504">
        <v>28</v>
      </c>
      <c r="M2336" s="39" t="s">
        <v>13043</v>
      </c>
      <c r="N2336" s="39" t="s">
        <v>13109</v>
      </c>
    </row>
    <row r="2337" spans="1:14" hidden="1">
      <c r="A2337" s="258" t="s">
        <v>13042</v>
      </c>
      <c r="B2337" s="516"/>
      <c r="C2337" s="496" t="s">
        <v>13110</v>
      </c>
      <c r="D2337" s="39" t="s">
        <v>13110</v>
      </c>
      <c r="E2337" s="496">
        <f>VLOOKUP(F2337,[13]abbr_btch2lot2!A:B,2,FALSE)</f>
        <v>1805</v>
      </c>
      <c r="F2337" s="39" t="s">
        <v>13111</v>
      </c>
      <c r="G2337" s="39" t="s">
        <v>2215</v>
      </c>
      <c r="H2337" s="39" t="s">
        <v>2202</v>
      </c>
      <c r="I2337" s="76">
        <v>1</v>
      </c>
      <c r="J2337" s="39"/>
      <c r="K2337" s="39" t="s">
        <v>2195</v>
      </c>
      <c r="L2337" s="76">
        <v>29</v>
      </c>
      <c r="M2337" s="39" t="s">
        <v>13043</v>
      </c>
      <c r="N2337" s="39" t="s">
        <v>13112</v>
      </c>
    </row>
    <row r="2338" spans="1:14" hidden="1">
      <c r="A2338" s="258" t="s">
        <v>13042</v>
      </c>
      <c r="B2338" s="516"/>
      <c r="C2338" s="496" t="s">
        <v>13113</v>
      </c>
      <c r="D2338" s="39" t="s">
        <v>13113</v>
      </c>
      <c r="E2338" s="496">
        <f>VLOOKUP(F2338,[13]abbr_btch2lot2!A:B,2,FALSE)</f>
        <v>1806</v>
      </c>
      <c r="F2338" s="39" t="s">
        <v>13114</v>
      </c>
      <c r="G2338" s="39" t="s">
        <v>2215</v>
      </c>
      <c r="H2338" s="39" t="s">
        <v>2455</v>
      </c>
      <c r="I2338" s="76">
        <v>8</v>
      </c>
      <c r="J2338" s="39"/>
      <c r="K2338" s="39" t="s">
        <v>2195</v>
      </c>
      <c r="L2338" s="504">
        <v>30</v>
      </c>
      <c r="M2338" s="39" t="s">
        <v>13043</v>
      </c>
      <c r="N2338" s="39" t="s">
        <v>13115</v>
      </c>
    </row>
    <row r="2339" spans="1:14" hidden="1">
      <c r="A2339" s="258" t="s">
        <v>13042</v>
      </c>
      <c r="B2339" s="516"/>
      <c r="C2339" s="496" t="s">
        <v>13116</v>
      </c>
      <c r="D2339" s="39" t="s">
        <v>13116</v>
      </c>
      <c r="E2339" s="496">
        <f>VLOOKUP(F2339,[13]abbr_btch2lot2!A:B,2,FALSE)</f>
        <v>1807</v>
      </c>
      <c r="F2339" s="39" t="s">
        <v>13117</v>
      </c>
      <c r="G2339" s="39" t="s">
        <v>2215</v>
      </c>
      <c r="H2339" s="40" t="s">
        <v>2228</v>
      </c>
      <c r="I2339" s="76">
        <v>1</v>
      </c>
      <c r="J2339" s="39"/>
      <c r="K2339" s="39" t="s">
        <v>2195</v>
      </c>
      <c r="L2339" s="76">
        <v>31</v>
      </c>
      <c r="M2339" s="39" t="s">
        <v>13043</v>
      </c>
      <c r="N2339" s="39" t="s">
        <v>13118</v>
      </c>
    </row>
    <row r="2340" spans="1:14" hidden="1">
      <c r="A2340" s="258" t="s">
        <v>13042</v>
      </c>
      <c r="B2340" s="516"/>
      <c r="C2340" s="496" t="s">
        <v>13119</v>
      </c>
      <c r="D2340" s="39" t="s">
        <v>13119</v>
      </c>
      <c r="E2340" s="496">
        <f>VLOOKUP(F2340,[13]abbr_btch2lot2!A:B,2,FALSE)</f>
        <v>1808</v>
      </c>
      <c r="F2340" s="39" t="s">
        <v>13120</v>
      </c>
      <c r="G2340" s="39" t="s">
        <v>2215</v>
      </c>
      <c r="H2340" s="39" t="s">
        <v>2455</v>
      </c>
      <c r="I2340" s="76">
        <v>8</v>
      </c>
      <c r="J2340" s="39"/>
      <c r="K2340" s="39" t="s">
        <v>2195</v>
      </c>
      <c r="L2340" s="504">
        <v>32</v>
      </c>
      <c r="M2340" s="39" t="s">
        <v>13043</v>
      </c>
      <c r="N2340" s="39" t="s">
        <v>13121</v>
      </c>
    </row>
    <row r="2341" spans="1:14" hidden="1">
      <c r="A2341" s="258" t="s">
        <v>13042</v>
      </c>
      <c r="B2341" s="516"/>
      <c r="C2341" s="496" t="s">
        <v>229</v>
      </c>
      <c r="D2341" s="39" t="s">
        <v>229</v>
      </c>
      <c r="E2341" s="496">
        <f>VLOOKUP(F2341,[13]abbr_btch2lot2!A:B,2,FALSE)</f>
        <v>1809</v>
      </c>
      <c r="F2341" s="39" t="s">
        <v>177</v>
      </c>
      <c r="G2341" s="39" t="s">
        <v>2215</v>
      </c>
      <c r="H2341" s="39" t="s">
        <v>2231</v>
      </c>
      <c r="I2341" s="76" t="s">
        <v>2439</v>
      </c>
      <c r="J2341" s="39"/>
      <c r="K2341" s="39" t="s">
        <v>2195</v>
      </c>
      <c r="L2341" s="76">
        <v>33</v>
      </c>
      <c r="M2341" s="39" t="s">
        <v>13043</v>
      </c>
      <c r="N2341" s="39" t="s">
        <v>13122</v>
      </c>
    </row>
    <row r="2342" spans="1:14" hidden="1">
      <c r="A2342" s="258" t="s">
        <v>13042</v>
      </c>
      <c r="B2342" s="516"/>
      <c r="C2342" s="496" t="s">
        <v>13123</v>
      </c>
      <c r="D2342" s="39" t="s">
        <v>13123</v>
      </c>
      <c r="E2342" s="496">
        <f>VLOOKUP(F2342,[13]abbr_btch2lot2!A:B,2,FALSE)</f>
        <v>1810</v>
      </c>
      <c r="F2342" s="39" t="s">
        <v>13124</v>
      </c>
      <c r="G2342" s="39" t="s">
        <v>2215</v>
      </c>
      <c r="H2342" s="39" t="s">
        <v>2455</v>
      </c>
      <c r="I2342" s="76">
        <v>6</v>
      </c>
      <c r="J2342" s="39"/>
      <c r="K2342" s="39" t="s">
        <v>2195</v>
      </c>
      <c r="L2342" s="504">
        <v>34</v>
      </c>
      <c r="M2342" s="39" t="s">
        <v>13043</v>
      </c>
      <c r="N2342" s="39" t="s">
        <v>13125</v>
      </c>
    </row>
    <row r="2343" spans="1:14" hidden="1">
      <c r="A2343" s="258" t="s">
        <v>13042</v>
      </c>
      <c r="B2343" s="516"/>
      <c r="C2343" s="496" t="s">
        <v>13126</v>
      </c>
      <c r="D2343" s="39" t="s">
        <v>13126</v>
      </c>
      <c r="E2343" s="496">
        <f>VLOOKUP(F2343,[13]abbr_btch2lot2!A:B,2,FALSE)</f>
        <v>1811</v>
      </c>
      <c r="F2343" s="39" t="s">
        <v>13127</v>
      </c>
      <c r="G2343" s="39" t="s">
        <v>2215</v>
      </c>
      <c r="H2343" s="39" t="s">
        <v>2231</v>
      </c>
      <c r="I2343" s="76" t="s">
        <v>13128</v>
      </c>
      <c r="J2343" s="39"/>
      <c r="K2343" s="39" t="s">
        <v>2195</v>
      </c>
      <c r="L2343" s="76">
        <v>35</v>
      </c>
      <c r="M2343" s="39" t="s">
        <v>13043</v>
      </c>
      <c r="N2343" s="39" t="s">
        <v>13129</v>
      </c>
    </row>
    <row r="2344" spans="1:14" hidden="1">
      <c r="A2344" s="258" t="s">
        <v>13042</v>
      </c>
      <c r="B2344" s="516"/>
      <c r="C2344" s="496" t="s">
        <v>13130</v>
      </c>
      <c r="D2344" s="39" t="s">
        <v>13130</v>
      </c>
      <c r="E2344" s="496">
        <f>VLOOKUP(F2344,[13]abbr_btch2lot2!A:B,2,FALSE)</f>
        <v>1812</v>
      </c>
      <c r="F2344" s="39" t="s">
        <v>13131</v>
      </c>
      <c r="G2344" s="39" t="s">
        <v>2215</v>
      </c>
      <c r="H2344" s="39" t="s">
        <v>2231</v>
      </c>
      <c r="I2344" s="76" t="s">
        <v>2386</v>
      </c>
      <c r="J2344" s="39"/>
      <c r="K2344" s="39" t="s">
        <v>2195</v>
      </c>
      <c r="L2344" s="504">
        <v>36</v>
      </c>
      <c r="M2344" s="39" t="s">
        <v>13043</v>
      </c>
      <c r="N2344" s="39" t="s">
        <v>13132</v>
      </c>
    </row>
    <row r="2345" spans="1:14" hidden="1">
      <c r="A2345" s="258" t="s">
        <v>13042</v>
      </c>
      <c r="B2345" s="516"/>
      <c r="C2345" s="496" t="s">
        <v>13133</v>
      </c>
      <c r="D2345" s="39" t="s">
        <v>13133</v>
      </c>
      <c r="E2345" s="496">
        <f>VLOOKUP(F2345,[13]abbr_btch2lot2!A:B,2,FALSE)</f>
        <v>1813</v>
      </c>
      <c r="F2345" s="39" t="s">
        <v>13134</v>
      </c>
      <c r="G2345" s="39" t="s">
        <v>2215</v>
      </c>
      <c r="H2345" s="39" t="s">
        <v>2202</v>
      </c>
      <c r="I2345" s="76">
        <v>1</v>
      </c>
      <c r="J2345" s="39"/>
      <c r="K2345" s="39" t="s">
        <v>2195</v>
      </c>
      <c r="L2345" s="504">
        <v>37</v>
      </c>
      <c r="M2345" s="39" t="s">
        <v>13043</v>
      </c>
      <c r="N2345" s="39" t="s">
        <v>13135</v>
      </c>
    </row>
    <row r="2346" spans="1:14" hidden="1">
      <c r="A2346" s="258" t="s">
        <v>13042</v>
      </c>
      <c r="B2346" s="516"/>
      <c r="C2346" s="496" t="s">
        <v>13136</v>
      </c>
      <c r="D2346" s="39" t="s">
        <v>13136</v>
      </c>
      <c r="E2346" s="496">
        <f>VLOOKUP(F2346,[13]abbr_btch2lot2!A:B,2,FALSE)</f>
        <v>1814</v>
      </c>
      <c r="F2346" s="39" t="s">
        <v>13137</v>
      </c>
      <c r="G2346" s="39" t="s">
        <v>2215</v>
      </c>
      <c r="H2346" s="39" t="s">
        <v>2202</v>
      </c>
      <c r="I2346" s="76">
        <v>1</v>
      </c>
      <c r="J2346" s="39"/>
      <c r="K2346" s="39" t="s">
        <v>2195</v>
      </c>
      <c r="L2346" s="504">
        <v>38</v>
      </c>
      <c r="M2346" s="39" t="s">
        <v>13043</v>
      </c>
      <c r="N2346" s="39" t="s">
        <v>13138</v>
      </c>
    </row>
    <row r="2347" spans="1:14" hidden="1">
      <c r="A2347" s="258" t="s">
        <v>13042</v>
      </c>
      <c r="B2347" s="516"/>
      <c r="C2347" s="496" t="s">
        <v>13139</v>
      </c>
      <c r="D2347" s="39" t="s">
        <v>13139</v>
      </c>
      <c r="E2347" s="496">
        <f>VLOOKUP(F2347,[13]abbr_btch2lot2!A:B,2,FALSE)</f>
        <v>1815</v>
      </c>
      <c r="F2347" s="39" t="s">
        <v>13140</v>
      </c>
      <c r="G2347" s="39" t="s">
        <v>2215</v>
      </c>
      <c r="H2347" s="39" t="s">
        <v>2202</v>
      </c>
      <c r="I2347" s="76">
        <v>1</v>
      </c>
      <c r="J2347" s="39"/>
      <c r="K2347" s="39" t="s">
        <v>2195</v>
      </c>
      <c r="L2347" s="76">
        <v>39</v>
      </c>
      <c r="M2347" s="39" t="s">
        <v>13043</v>
      </c>
      <c r="N2347" s="39" t="s">
        <v>13141</v>
      </c>
    </row>
    <row r="2348" spans="1:14" hidden="1">
      <c r="A2348" s="258" t="s">
        <v>13042</v>
      </c>
      <c r="B2348" s="516"/>
      <c r="C2348" s="496" t="s">
        <v>13142</v>
      </c>
      <c r="D2348" s="39" t="s">
        <v>13142</v>
      </c>
      <c r="E2348" s="496">
        <f>VLOOKUP(F2348,[13]abbr_btch2lot2!A:B,2,FALSE)</f>
        <v>1816</v>
      </c>
      <c r="F2348" s="39" t="s">
        <v>13143</v>
      </c>
      <c r="G2348" s="39" t="s">
        <v>2215</v>
      </c>
      <c r="H2348" s="39" t="s">
        <v>2202</v>
      </c>
      <c r="I2348" s="76">
        <v>1</v>
      </c>
      <c r="J2348" s="39"/>
      <c r="K2348" s="39" t="s">
        <v>2195</v>
      </c>
      <c r="L2348" s="504">
        <v>40</v>
      </c>
      <c r="M2348" s="39" t="s">
        <v>13043</v>
      </c>
      <c r="N2348" s="39" t="s">
        <v>13144</v>
      </c>
    </row>
    <row r="2349" spans="1:14" hidden="1">
      <c r="A2349" s="258" t="s">
        <v>13042</v>
      </c>
      <c r="B2349" s="516"/>
      <c r="C2349" s="496" t="s">
        <v>13145</v>
      </c>
      <c r="D2349" s="39" t="s">
        <v>13145</v>
      </c>
      <c r="E2349" s="496">
        <f>VLOOKUP(F2349,[13]abbr_btch2lot2!A:B,2,FALSE)</f>
        <v>1817</v>
      </c>
      <c r="F2349" s="39" t="s">
        <v>13146</v>
      </c>
      <c r="G2349" s="39" t="s">
        <v>2215</v>
      </c>
      <c r="H2349" s="39" t="s">
        <v>2231</v>
      </c>
      <c r="I2349" s="76" t="s">
        <v>2386</v>
      </c>
      <c r="J2349" s="39"/>
      <c r="K2349" s="39" t="s">
        <v>2195</v>
      </c>
      <c r="L2349" s="76">
        <v>41</v>
      </c>
      <c r="M2349" s="39" t="s">
        <v>13043</v>
      </c>
      <c r="N2349" s="39" t="s">
        <v>13147</v>
      </c>
    </row>
    <row r="2350" spans="1:14" hidden="1">
      <c r="A2350" s="258" t="s">
        <v>13042</v>
      </c>
      <c r="B2350" s="516"/>
      <c r="C2350" s="496" t="s">
        <v>13148</v>
      </c>
      <c r="D2350" s="39" t="s">
        <v>13148</v>
      </c>
      <c r="E2350" s="496">
        <f>VLOOKUP(F2350,[13]abbr_btch2lot2!A:B,2,FALSE)</f>
        <v>1818</v>
      </c>
      <c r="F2350" s="39" t="s">
        <v>13149</v>
      </c>
      <c r="G2350" s="39" t="s">
        <v>2215</v>
      </c>
      <c r="H2350" s="39" t="s">
        <v>2231</v>
      </c>
      <c r="I2350" s="76" t="s">
        <v>2386</v>
      </c>
      <c r="J2350" s="39"/>
      <c r="K2350" s="39" t="s">
        <v>2195</v>
      </c>
      <c r="L2350" s="504">
        <v>42</v>
      </c>
      <c r="M2350" s="39" t="s">
        <v>13043</v>
      </c>
      <c r="N2350" s="39" t="s">
        <v>13150</v>
      </c>
    </row>
    <row r="2351" spans="1:14" hidden="1">
      <c r="A2351" s="258" t="s">
        <v>13042</v>
      </c>
      <c r="B2351" s="516"/>
      <c r="C2351" s="496" t="s">
        <v>13151</v>
      </c>
      <c r="D2351" s="39" t="s">
        <v>13151</v>
      </c>
      <c r="E2351" s="496">
        <f>VLOOKUP(F2351,[13]abbr_btch2lot2!A:B,2,FALSE)</f>
        <v>1819</v>
      </c>
      <c r="F2351" s="39" t="s">
        <v>13152</v>
      </c>
      <c r="G2351" s="39" t="s">
        <v>2215</v>
      </c>
      <c r="H2351" s="39" t="s">
        <v>2202</v>
      </c>
      <c r="I2351" s="76">
        <v>1</v>
      </c>
      <c r="J2351" s="39"/>
      <c r="K2351" s="39" t="s">
        <v>2195</v>
      </c>
      <c r="L2351" s="76">
        <v>43</v>
      </c>
      <c r="M2351" s="39" t="s">
        <v>13043</v>
      </c>
      <c r="N2351" s="39" t="s">
        <v>13153</v>
      </c>
    </row>
    <row r="2352" spans="1:14" hidden="1">
      <c r="A2352" s="258" t="s">
        <v>13042</v>
      </c>
      <c r="B2352" s="516"/>
      <c r="C2352" s="496" t="s">
        <v>13154</v>
      </c>
      <c r="D2352" s="39" t="s">
        <v>13154</v>
      </c>
      <c r="E2352" s="496">
        <f>VLOOKUP(F2352,[13]abbr_btch2lot2!A:B,2,FALSE)</f>
        <v>1820</v>
      </c>
      <c r="F2352" s="39" t="s">
        <v>13155</v>
      </c>
      <c r="G2352" s="39" t="s">
        <v>2215</v>
      </c>
      <c r="H2352" s="40" t="s">
        <v>2228</v>
      </c>
      <c r="I2352" s="76">
        <v>5</v>
      </c>
      <c r="J2352" s="39"/>
      <c r="K2352" s="39" t="s">
        <v>2195</v>
      </c>
      <c r="L2352" s="504">
        <v>44</v>
      </c>
      <c r="M2352" s="39" t="s">
        <v>13043</v>
      </c>
      <c r="N2352" s="39" t="s">
        <v>13156</v>
      </c>
    </row>
    <row r="2353" spans="1:14" hidden="1">
      <c r="A2353" s="258" t="s">
        <v>13042</v>
      </c>
      <c r="B2353" s="516"/>
      <c r="C2353" s="496" t="s">
        <v>13157</v>
      </c>
      <c r="D2353" s="39" t="s">
        <v>13157</v>
      </c>
      <c r="E2353" s="496">
        <f>VLOOKUP(F2353,[13]abbr_btch2lot2!A:B,2,FALSE)</f>
        <v>1821</v>
      </c>
      <c r="F2353" s="39" t="s">
        <v>13158</v>
      </c>
      <c r="G2353" s="39" t="s">
        <v>2215</v>
      </c>
      <c r="H2353" s="39" t="s">
        <v>2455</v>
      </c>
      <c r="I2353" s="76">
        <v>8</v>
      </c>
      <c r="J2353" s="39"/>
      <c r="K2353" s="39" t="s">
        <v>2195</v>
      </c>
      <c r="L2353" s="76">
        <v>45</v>
      </c>
      <c r="M2353" s="39" t="s">
        <v>13043</v>
      </c>
      <c r="N2353" s="39" t="s">
        <v>13159</v>
      </c>
    </row>
    <row r="2354" spans="1:14" hidden="1">
      <c r="A2354" s="258" t="s">
        <v>13042</v>
      </c>
      <c r="B2354" s="516"/>
      <c r="C2354" s="496" t="s">
        <v>13160</v>
      </c>
      <c r="D2354" s="39" t="s">
        <v>13160</v>
      </c>
      <c r="E2354" s="496">
        <f>VLOOKUP(F2354,[13]abbr_btch2lot2!A:B,2,FALSE)</f>
        <v>1822</v>
      </c>
      <c r="F2354" s="39" t="s">
        <v>13161</v>
      </c>
      <c r="G2354" s="39" t="s">
        <v>2215</v>
      </c>
      <c r="H2354" s="39" t="s">
        <v>2455</v>
      </c>
      <c r="I2354" s="76">
        <v>8</v>
      </c>
      <c r="J2354" s="39"/>
      <c r="K2354" s="39" t="s">
        <v>2195</v>
      </c>
      <c r="L2354" s="504">
        <v>46</v>
      </c>
      <c r="M2354" s="39" t="s">
        <v>13043</v>
      </c>
      <c r="N2354" s="39" t="s">
        <v>13162</v>
      </c>
    </row>
    <row r="2355" spans="1:14" hidden="1">
      <c r="A2355" s="258" t="s">
        <v>13042</v>
      </c>
      <c r="B2355" s="516"/>
      <c r="C2355" s="496" t="s">
        <v>13163</v>
      </c>
      <c r="D2355" s="39" t="s">
        <v>13163</v>
      </c>
      <c r="E2355" s="496">
        <f>VLOOKUP(F2355,[13]abbr_btch2lot2!A:B,2,FALSE)</f>
        <v>1823</v>
      </c>
      <c r="F2355" s="39" t="s">
        <v>13164</v>
      </c>
      <c r="G2355" s="39" t="s">
        <v>2215</v>
      </c>
      <c r="H2355" s="39" t="s">
        <v>2455</v>
      </c>
      <c r="I2355" s="76">
        <v>8</v>
      </c>
      <c r="J2355" s="39"/>
      <c r="K2355" s="39" t="s">
        <v>2195</v>
      </c>
      <c r="L2355" s="76">
        <v>47</v>
      </c>
      <c r="M2355" s="39" t="s">
        <v>13043</v>
      </c>
      <c r="N2355" s="39" t="s">
        <v>13165</v>
      </c>
    </row>
    <row r="2356" spans="1:14" hidden="1">
      <c r="A2356" s="258" t="s">
        <v>13042</v>
      </c>
      <c r="B2356" s="516"/>
      <c r="C2356" s="496" t="s">
        <v>13166</v>
      </c>
      <c r="D2356" s="39" t="s">
        <v>13166</v>
      </c>
      <c r="E2356" s="496">
        <f>VLOOKUP(F2356,[13]abbr_btch2lot2!A:B,2,FALSE)</f>
        <v>1824</v>
      </c>
      <c r="F2356" s="39" t="s">
        <v>13167</v>
      </c>
      <c r="G2356" s="39" t="s">
        <v>2215</v>
      </c>
      <c r="H2356" s="39" t="s">
        <v>2455</v>
      </c>
      <c r="I2356" s="76">
        <v>8</v>
      </c>
      <c r="J2356" s="39"/>
      <c r="K2356" s="39" t="s">
        <v>2195</v>
      </c>
      <c r="L2356" s="504">
        <v>48</v>
      </c>
      <c r="M2356" s="39" t="s">
        <v>13043</v>
      </c>
      <c r="N2356" s="39" t="s">
        <v>13168</v>
      </c>
    </row>
    <row r="2357" spans="1:14" hidden="1">
      <c r="A2357" s="258" t="s">
        <v>13042</v>
      </c>
      <c r="B2357" s="516"/>
      <c r="C2357" s="496" t="s">
        <v>7965</v>
      </c>
      <c r="D2357" s="39" t="s">
        <v>7965</v>
      </c>
      <c r="E2357" s="496">
        <f>VLOOKUP(F2357,[13]abbr_btch2lot2!A:B,2,FALSE)</f>
        <v>1825</v>
      </c>
      <c r="F2357" s="39" t="s">
        <v>13169</v>
      </c>
      <c r="G2357" s="39" t="s">
        <v>2215</v>
      </c>
      <c r="H2357" s="39" t="s">
        <v>2455</v>
      </c>
      <c r="I2357" s="76">
        <v>8</v>
      </c>
      <c r="J2357" s="39"/>
      <c r="K2357" s="39" t="s">
        <v>2195</v>
      </c>
      <c r="L2357" s="504">
        <v>49</v>
      </c>
      <c r="M2357" s="39" t="s">
        <v>13043</v>
      </c>
      <c r="N2357" s="39" t="s">
        <v>13170</v>
      </c>
    </row>
    <row r="2358" spans="1:14" hidden="1">
      <c r="A2358" s="258" t="s">
        <v>13042</v>
      </c>
      <c r="B2358" s="516"/>
      <c r="C2358" s="496" t="s">
        <v>3200</v>
      </c>
      <c r="D2358" s="39" t="s">
        <v>3200</v>
      </c>
      <c r="E2358" s="496">
        <f>VLOOKUP(F2358,[13]abbr_btch2lot2!A:B,2,FALSE)</f>
        <v>1826</v>
      </c>
      <c r="F2358" s="39" t="s">
        <v>3201</v>
      </c>
      <c r="G2358" s="39" t="s">
        <v>2215</v>
      </c>
      <c r="H2358" s="39" t="s">
        <v>2455</v>
      </c>
      <c r="I2358" s="76">
        <v>8</v>
      </c>
      <c r="J2358" s="39"/>
      <c r="K2358" s="39" t="s">
        <v>2195</v>
      </c>
      <c r="L2358" s="504">
        <v>50</v>
      </c>
      <c r="M2358" s="39" t="s">
        <v>13043</v>
      </c>
      <c r="N2358" s="39" t="s">
        <v>13171</v>
      </c>
    </row>
    <row r="2359" spans="1:14" hidden="1">
      <c r="A2359" s="258" t="s">
        <v>13042</v>
      </c>
      <c r="B2359" s="516"/>
      <c r="C2359" s="496" t="s">
        <v>13172</v>
      </c>
      <c r="D2359" s="39" t="s">
        <v>13172</v>
      </c>
      <c r="E2359" s="496">
        <f>VLOOKUP(F2359,[13]abbr_btch2lot2!A:B,2,FALSE)</f>
        <v>1827</v>
      </c>
      <c r="F2359" s="39" t="s">
        <v>13173</v>
      </c>
      <c r="G2359" s="39" t="s">
        <v>2215</v>
      </c>
      <c r="H2359" s="40" t="s">
        <v>2228</v>
      </c>
      <c r="I2359" s="76">
        <v>1</v>
      </c>
      <c r="J2359" s="39"/>
      <c r="K2359" s="39" t="s">
        <v>2195</v>
      </c>
      <c r="L2359" s="76">
        <v>51</v>
      </c>
      <c r="M2359" s="39" t="s">
        <v>13043</v>
      </c>
      <c r="N2359" s="39" t="s">
        <v>13174</v>
      </c>
    </row>
    <row r="2360" spans="1:14" hidden="1">
      <c r="A2360" s="258" t="s">
        <v>13042</v>
      </c>
      <c r="B2360" s="516"/>
      <c r="C2360" s="496" t="s">
        <v>13175</v>
      </c>
      <c r="D2360" s="39" t="s">
        <v>13175</v>
      </c>
      <c r="E2360" s="496">
        <f>VLOOKUP(F2360,[13]abbr_btch2lot2!A:B,2,FALSE)</f>
        <v>1828</v>
      </c>
      <c r="F2360" s="39" t="s">
        <v>13176</v>
      </c>
      <c r="G2360" s="39" t="s">
        <v>2215</v>
      </c>
      <c r="H2360" s="39" t="s">
        <v>2455</v>
      </c>
      <c r="I2360" s="76">
        <v>8</v>
      </c>
      <c r="J2360" s="39"/>
      <c r="K2360" s="39" t="s">
        <v>2195</v>
      </c>
      <c r="L2360" s="504">
        <v>52</v>
      </c>
      <c r="M2360" s="39" t="s">
        <v>13043</v>
      </c>
      <c r="N2360" s="39" t="s">
        <v>13177</v>
      </c>
    </row>
    <row r="2361" spans="1:14" hidden="1">
      <c r="A2361" s="258" t="s">
        <v>13042</v>
      </c>
      <c r="B2361" s="516"/>
      <c r="C2361" s="496" t="s">
        <v>2962</v>
      </c>
      <c r="D2361" s="39" t="s">
        <v>2962</v>
      </c>
      <c r="E2361" s="496">
        <f>VLOOKUP(F2361,[13]abbr_btch2lot2!A:B,2,FALSE)</f>
        <v>1829</v>
      </c>
      <c r="F2361" s="39" t="s">
        <v>2963</v>
      </c>
      <c r="G2361" s="39" t="s">
        <v>2215</v>
      </c>
      <c r="H2361" s="39" t="s">
        <v>2455</v>
      </c>
      <c r="I2361" s="76">
        <v>8</v>
      </c>
      <c r="J2361" s="39"/>
      <c r="K2361" s="39" t="s">
        <v>2195</v>
      </c>
      <c r="L2361" s="76">
        <v>53</v>
      </c>
      <c r="M2361" s="39" t="s">
        <v>13043</v>
      </c>
      <c r="N2361" s="39" t="s">
        <v>13178</v>
      </c>
    </row>
    <row r="2362" spans="1:14" hidden="1">
      <c r="A2362" s="258" t="s">
        <v>13042</v>
      </c>
      <c r="B2362" s="516"/>
      <c r="C2362" s="496" t="s">
        <v>3129</v>
      </c>
      <c r="D2362" s="39" t="s">
        <v>3129</v>
      </c>
      <c r="E2362" s="496">
        <f>VLOOKUP(F2362,[13]abbr_btch2lot2!A:B,2,FALSE)</f>
        <v>1830</v>
      </c>
      <c r="F2362" s="39" t="s">
        <v>3130</v>
      </c>
      <c r="G2362" s="39" t="s">
        <v>2215</v>
      </c>
      <c r="H2362" s="40" t="s">
        <v>2228</v>
      </c>
      <c r="I2362" s="76">
        <v>1</v>
      </c>
      <c r="J2362" s="39"/>
      <c r="K2362" s="39" t="s">
        <v>2195</v>
      </c>
      <c r="L2362" s="504">
        <v>54</v>
      </c>
      <c r="M2362" s="39" t="s">
        <v>13043</v>
      </c>
      <c r="N2362" s="39" t="s">
        <v>13179</v>
      </c>
    </row>
    <row r="2363" spans="1:14" hidden="1">
      <c r="A2363" s="258" t="s">
        <v>13042</v>
      </c>
      <c r="B2363" s="516"/>
      <c r="C2363" s="496" t="s">
        <v>13180</v>
      </c>
      <c r="D2363" s="39" t="s">
        <v>13180</v>
      </c>
      <c r="E2363" s="496">
        <f>VLOOKUP(F2363,[13]abbr_btch2lot2!A:B,2,FALSE)</f>
        <v>1831</v>
      </c>
      <c r="F2363" s="39" t="s">
        <v>13181</v>
      </c>
      <c r="G2363" s="39" t="s">
        <v>2215</v>
      </c>
      <c r="H2363" s="39" t="s">
        <v>2455</v>
      </c>
      <c r="I2363" s="76">
        <v>8</v>
      </c>
      <c r="J2363" s="39"/>
      <c r="K2363" s="39" t="s">
        <v>2195</v>
      </c>
      <c r="L2363" s="76">
        <v>55</v>
      </c>
      <c r="M2363" s="39" t="s">
        <v>13043</v>
      </c>
      <c r="N2363" s="39" t="s">
        <v>13182</v>
      </c>
    </row>
    <row r="2364" spans="1:14" hidden="1">
      <c r="A2364" s="258" t="s">
        <v>13042</v>
      </c>
      <c r="B2364" s="516"/>
      <c r="C2364" s="496" t="s">
        <v>3390</v>
      </c>
      <c r="D2364" s="39" t="s">
        <v>3390</v>
      </c>
      <c r="E2364" s="496">
        <f>VLOOKUP(F2364,[13]abbr_btch2lot2!A:B,2,FALSE)</f>
        <v>1832</v>
      </c>
      <c r="F2364" s="39" t="s">
        <v>13183</v>
      </c>
      <c r="G2364" s="39" t="s">
        <v>2215</v>
      </c>
      <c r="H2364" s="39" t="s">
        <v>2455</v>
      </c>
      <c r="I2364" s="76">
        <v>8</v>
      </c>
      <c r="J2364" s="39"/>
      <c r="K2364" s="39" t="s">
        <v>2195</v>
      </c>
      <c r="L2364" s="504">
        <v>56</v>
      </c>
      <c r="M2364" s="39" t="s">
        <v>13043</v>
      </c>
      <c r="N2364" s="39" t="s">
        <v>13184</v>
      </c>
    </row>
    <row r="2365" spans="1:14" hidden="1">
      <c r="A2365" s="258" t="s">
        <v>13042</v>
      </c>
      <c r="B2365" s="516"/>
      <c r="C2365" s="496" t="s">
        <v>13185</v>
      </c>
      <c r="D2365" s="39" t="s">
        <v>13185</v>
      </c>
      <c r="E2365" s="496">
        <f>VLOOKUP(F2365,[13]abbr_btch2lot2!A:B,2,FALSE)</f>
        <v>1833</v>
      </c>
      <c r="F2365" s="39" t="s">
        <v>13186</v>
      </c>
      <c r="G2365" s="39" t="s">
        <v>2215</v>
      </c>
      <c r="H2365" s="40" t="s">
        <v>2228</v>
      </c>
      <c r="I2365" s="76">
        <v>1</v>
      </c>
      <c r="J2365" s="39"/>
      <c r="K2365" s="39" t="s">
        <v>2195</v>
      </c>
      <c r="L2365" s="76">
        <v>57</v>
      </c>
      <c r="M2365" s="39" t="s">
        <v>13043</v>
      </c>
      <c r="N2365" s="39" t="s">
        <v>13187</v>
      </c>
    </row>
    <row r="2366" spans="1:14" hidden="1">
      <c r="A2366" s="258" t="s">
        <v>13042</v>
      </c>
      <c r="B2366" s="516"/>
      <c r="C2366" s="496" t="s">
        <v>2014</v>
      </c>
      <c r="D2366" s="39"/>
      <c r="E2366" s="496" t="e">
        <f>VLOOKUP(F2366,[13]abbr_btch2lot2!A:B,2,FALSE)</f>
        <v>#N/A</v>
      </c>
      <c r="F2366" s="39"/>
      <c r="G2366" s="39" t="s">
        <v>2215</v>
      </c>
      <c r="H2366" s="39" t="s">
        <v>2202</v>
      </c>
      <c r="I2366" s="76">
        <v>118</v>
      </c>
      <c r="J2366" s="39"/>
      <c r="K2366" s="39" t="s">
        <v>2195</v>
      </c>
      <c r="L2366" s="504">
        <v>58</v>
      </c>
      <c r="M2366" s="39" t="s">
        <v>13043</v>
      </c>
      <c r="N2366" s="39" t="s">
        <v>2307</v>
      </c>
    </row>
    <row r="2367" spans="1:14" hidden="1">
      <c r="A2367" s="258" t="s">
        <v>13042</v>
      </c>
      <c r="B2367" s="496" t="s">
        <v>149</v>
      </c>
      <c r="C2367" s="496" t="s">
        <v>149</v>
      </c>
      <c r="D2367" s="39"/>
      <c r="E2367" s="496" t="e">
        <f>VLOOKUP(F2367,[13]abbr_btch2lot2!A:B,2,FALSE)</f>
        <v>#N/A</v>
      </c>
      <c r="F2367" s="39"/>
      <c r="G2367" s="496" t="s">
        <v>2193</v>
      </c>
      <c r="H2367" s="496" t="s">
        <v>2308</v>
      </c>
      <c r="I2367" s="504">
        <v>26</v>
      </c>
      <c r="J2367" s="39"/>
      <c r="K2367" s="39" t="s">
        <v>2195</v>
      </c>
      <c r="L2367" s="76">
        <v>59</v>
      </c>
      <c r="M2367" s="39" t="s">
        <v>13043</v>
      </c>
      <c r="N2367" s="496" t="s">
        <v>149</v>
      </c>
    </row>
    <row r="2368" spans="1:14" hidden="1">
      <c r="A2368" s="258" t="s">
        <v>13042</v>
      </c>
      <c r="B2368" s="496" t="s">
        <v>151</v>
      </c>
      <c r="C2368" s="496" t="s">
        <v>151</v>
      </c>
      <c r="D2368" s="39"/>
      <c r="E2368" s="496" t="e">
        <f>VLOOKUP(F2368,[13]abbr_btch2lot2!A:B,2,FALSE)</f>
        <v>#N/A</v>
      </c>
      <c r="F2368" s="39"/>
      <c r="G2368" s="496" t="s">
        <v>2193</v>
      </c>
      <c r="H2368" s="496" t="s">
        <v>2202</v>
      </c>
      <c r="I2368" s="504">
        <v>10</v>
      </c>
      <c r="J2368" s="39"/>
      <c r="K2368" s="39" t="s">
        <v>2195</v>
      </c>
      <c r="L2368" s="504">
        <v>60</v>
      </c>
      <c r="M2368" s="39" t="s">
        <v>13043</v>
      </c>
      <c r="N2368" s="496" t="s">
        <v>151</v>
      </c>
    </row>
    <row r="2369" spans="1:14" hidden="1">
      <c r="A2369" s="258" t="s">
        <v>13042</v>
      </c>
      <c r="B2369" s="496" t="s">
        <v>153</v>
      </c>
      <c r="C2369" s="496" t="s">
        <v>153</v>
      </c>
      <c r="D2369" s="39"/>
      <c r="E2369" s="496" t="e">
        <f>VLOOKUP(F2369,[13]abbr_btch2lot2!A:B,2,FALSE)</f>
        <v>#N/A</v>
      </c>
      <c r="F2369" s="39"/>
      <c r="G2369" s="496" t="s">
        <v>2193</v>
      </c>
      <c r="H2369" s="496" t="s">
        <v>2202</v>
      </c>
      <c r="I2369" s="504">
        <v>4</v>
      </c>
      <c r="J2369" s="39"/>
      <c r="K2369" s="39" t="s">
        <v>2195</v>
      </c>
      <c r="L2369" s="504">
        <v>61</v>
      </c>
      <c r="M2369" s="39" t="s">
        <v>13043</v>
      </c>
      <c r="N2369" s="496" t="s">
        <v>153</v>
      </c>
    </row>
    <row r="2370" spans="1:14" hidden="1">
      <c r="A2370" s="258" t="s">
        <v>13042</v>
      </c>
      <c r="B2370" s="496" t="s">
        <v>155</v>
      </c>
      <c r="C2370" s="496" t="s">
        <v>155</v>
      </c>
      <c r="D2370" s="39"/>
      <c r="E2370" s="496" t="e">
        <f>VLOOKUP(F2370,[13]abbr_btch2lot2!A:B,2,FALSE)</f>
        <v>#N/A</v>
      </c>
      <c r="F2370" s="39"/>
      <c r="G2370" s="496" t="s">
        <v>2193</v>
      </c>
      <c r="H2370" s="496" t="s">
        <v>2202</v>
      </c>
      <c r="I2370" s="504">
        <v>2</v>
      </c>
      <c r="J2370" s="39"/>
      <c r="K2370" s="39" t="s">
        <v>2195</v>
      </c>
      <c r="L2370" s="504">
        <v>62</v>
      </c>
      <c r="M2370" s="39" t="s">
        <v>13043</v>
      </c>
      <c r="N2370" s="496" t="s">
        <v>155</v>
      </c>
    </row>
    <row r="2371" spans="1:14" hidden="1">
      <c r="A2371" s="258" t="s">
        <v>13042</v>
      </c>
      <c r="B2371" s="496" t="s">
        <v>157</v>
      </c>
      <c r="C2371" s="496" t="s">
        <v>157</v>
      </c>
      <c r="D2371" s="39"/>
      <c r="E2371" s="496" t="e">
        <f>VLOOKUP(F2371,[13]abbr_btch2lot2!A:B,2,FALSE)</f>
        <v>#N/A</v>
      </c>
      <c r="F2371" s="39"/>
      <c r="G2371" s="496" t="s">
        <v>2193</v>
      </c>
      <c r="H2371" s="496" t="s">
        <v>2202</v>
      </c>
      <c r="I2371" s="504">
        <v>2</v>
      </c>
      <c r="J2371" s="39"/>
      <c r="K2371" s="39" t="s">
        <v>2195</v>
      </c>
      <c r="L2371" s="76">
        <v>63</v>
      </c>
      <c r="M2371" s="39" t="s">
        <v>13043</v>
      </c>
      <c r="N2371" s="496" t="s">
        <v>157</v>
      </c>
    </row>
    <row r="2372" spans="1:14" hidden="1">
      <c r="A2372" s="45" t="s">
        <v>13188</v>
      </c>
      <c r="B2372" s="496" t="s">
        <v>34</v>
      </c>
      <c r="C2372" s="496" t="s">
        <v>34</v>
      </c>
      <c r="D2372" s="39"/>
      <c r="E2372" s="496" t="e">
        <f>VLOOKUP(F2372,[13]abbr_btch2lot2!A:B,2,FALSE)</f>
        <v>#N/A</v>
      </c>
      <c r="F2372" s="39"/>
      <c r="G2372" s="496" t="s">
        <v>2193</v>
      </c>
      <c r="H2372" s="496" t="s">
        <v>2194</v>
      </c>
      <c r="I2372" s="504">
        <v>8</v>
      </c>
      <c r="J2372" s="39"/>
      <c r="K2372" s="39" t="s">
        <v>2195</v>
      </c>
      <c r="L2372" s="504">
        <v>1</v>
      </c>
      <c r="M2372" s="39" t="s">
        <v>13189</v>
      </c>
      <c r="N2372" s="496" t="s">
        <v>34</v>
      </c>
    </row>
    <row r="2373" spans="1:14" hidden="1">
      <c r="A2373" s="45" t="s">
        <v>13188</v>
      </c>
      <c r="B2373" s="39"/>
      <c r="C2373" s="496" t="s">
        <v>37</v>
      </c>
      <c r="D2373" s="39" t="s">
        <v>37</v>
      </c>
      <c r="E2373" s="496">
        <f>VLOOKUP(F2373,[13]abbr_btch2lot2!A:B,2,FALSE)</f>
        <v>1190</v>
      </c>
      <c r="F2373" s="39" t="s">
        <v>35</v>
      </c>
      <c r="G2373" s="39" t="s">
        <v>2193</v>
      </c>
      <c r="H2373" s="40" t="s">
        <v>2202</v>
      </c>
      <c r="I2373" s="76">
        <v>1</v>
      </c>
      <c r="J2373" s="39"/>
      <c r="K2373" s="39" t="s">
        <v>2195</v>
      </c>
      <c r="L2373" s="504">
        <v>2</v>
      </c>
      <c r="M2373" s="39" t="s">
        <v>13189</v>
      </c>
      <c r="N2373" s="39" t="s">
        <v>2584</v>
      </c>
    </row>
    <row r="2374" spans="1:14" hidden="1">
      <c r="A2374" s="45" t="s">
        <v>13188</v>
      </c>
      <c r="B2374" s="516"/>
      <c r="C2374" s="496" t="s">
        <v>5935</v>
      </c>
      <c r="D2374" s="39" t="s">
        <v>5935</v>
      </c>
      <c r="E2374" s="496">
        <f>VLOOKUP(F2374,[13]abbr_btch2lot2!A:B,2,FALSE)</f>
        <v>1049</v>
      </c>
      <c r="F2374" s="39" t="s">
        <v>5936</v>
      </c>
      <c r="G2374" s="39" t="s">
        <v>2193</v>
      </c>
      <c r="H2374" s="40" t="s">
        <v>2202</v>
      </c>
      <c r="I2374" s="76">
        <v>15</v>
      </c>
      <c r="J2374" s="39"/>
      <c r="K2374" s="39" t="s">
        <v>2195</v>
      </c>
      <c r="L2374" s="76">
        <v>3</v>
      </c>
      <c r="M2374" s="39" t="s">
        <v>13189</v>
      </c>
      <c r="N2374" s="39" t="s">
        <v>13190</v>
      </c>
    </row>
    <row r="2375" spans="1:14" hidden="1">
      <c r="A2375" s="45" t="s">
        <v>13188</v>
      </c>
      <c r="B2375" s="516"/>
      <c r="C2375" s="496" t="s">
        <v>13191</v>
      </c>
      <c r="D2375" s="39" t="s">
        <v>13191</v>
      </c>
      <c r="E2375" s="496">
        <f>VLOOKUP(F2375,[13]abbr_btch2lot2!A:B,2,FALSE)</f>
        <v>1834</v>
      </c>
      <c r="F2375" s="39" t="s">
        <v>13192</v>
      </c>
      <c r="G2375" s="39" t="s">
        <v>2215</v>
      </c>
      <c r="H2375" s="40" t="s">
        <v>2202</v>
      </c>
      <c r="I2375" s="76">
        <v>15</v>
      </c>
      <c r="J2375" s="39"/>
      <c r="K2375" s="39" t="s">
        <v>2195</v>
      </c>
      <c r="L2375" s="504">
        <v>4</v>
      </c>
      <c r="M2375" s="39" t="s">
        <v>13189</v>
      </c>
      <c r="N2375" s="39" t="s">
        <v>13193</v>
      </c>
    </row>
    <row r="2376" spans="1:14" hidden="1">
      <c r="A2376" s="45" t="s">
        <v>13188</v>
      </c>
      <c r="B2376" s="516"/>
      <c r="C2376" s="496"/>
      <c r="D2376" s="39"/>
      <c r="E2376" s="496">
        <f>VLOOKUP(F2376,[13]abbr_btch2lot2!A:B,2,FALSE)</f>
        <v>3</v>
      </c>
      <c r="F2376" s="39" t="s">
        <v>350</v>
      </c>
      <c r="G2376" s="39" t="s">
        <v>2193</v>
      </c>
      <c r="H2376" s="39" t="s">
        <v>2271</v>
      </c>
      <c r="I2376" s="76">
        <v>10</v>
      </c>
      <c r="J2376" s="39"/>
      <c r="K2376" s="39" t="s">
        <v>2195</v>
      </c>
      <c r="L2376" s="76">
        <v>5</v>
      </c>
      <c r="M2376" s="39" t="s">
        <v>13189</v>
      </c>
      <c r="N2376" s="39" t="s">
        <v>2272</v>
      </c>
    </row>
    <row r="2377" spans="1:14" hidden="1">
      <c r="A2377" s="45" t="s">
        <v>13188</v>
      </c>
      <c r="B2377" s="516"/>
      <c r="C2377" s="496" t="s">
        <v>8437</v>
      </c>
      <c r="D2377" s="39" t="s">
        <v>8437</v>
      </c>
      <c r="E2377" s="496">
        <f>VLOOKUP(F2377,[13]abbr_btch2lot2!A:B,2,FALSE)</f>
        <v>4</v>
      </c>
      <c r="F2377" s="39" t="s">
        <v>8438</v>
      </c>
      <c r="G2377" s="39" t="s">
        <v>2193</v>
      </c>
      <c r="H2377" s="40" t="s">
        <v>2202</v>
      </c>
      <c r="I2377" s="76">
        <v>11</v>
      </c>
      <c r="J2377" s="39"/>
      <c r="K2377" s="39" t="s">
        <v>2195</v>
      </c>
      <c r="L2377" s="504">
        <v>6</v>
      </c>
      <c r="M2377" s="39" t="s">
        <v>13189</v>
      </c>
      <c r="N2377" s="39" t="s">
        <v>13194</v>
      </c>
    </row>
    <row r="2378" spans="1:14" hidden="1">
      <c r="A2378" s="45" t="s">
        <v>13188</v>
      </c>
      <c r="B2378" s="516"/>
      <c r="C2378" s="496" t="s">
        <v>8440</v>
      </c>
      <c r="D2378" s="39" t="s">
        <v>8440</v>
      </c>
      <c r="E2378" s="496">
        <f>VLOOKUP(F2378,[13]abbr_btch2lot2!A:B,2,FALSE)</f>
        <v>5</v>
      </c>
      <c r="F2378" s="39" t="s">
        <v>8441</v>
      </c>
      <c r="G2378" s="39" t="s">
        <v>2193</v>
      </c>
      <c r="H2378" s="40" t="s">
        <v>2202</v>
      </c>
      <c r="I2378" s="76">
        <v>19</v>
      </c>
      <c r="J2378" s="39"/>
      <c r="K2378" s="39" t="s">
        <v>2195</v>
      </c>
      <c r="L2378" s="504">
        <v>7</v>
      </c>
      <c r="M2378" s="39" t="s">
        <v>13189</v>
      </c>
      <c r="N2378" s="39" t="s">
        <v>8442</v>
      </c>
    </row>
    <row r="2379" spans="1:14" hidden="1">
      <c r="A2379" s="45" t="s">
        <v>13188</v>
      </c>
      <c r="B2379" s="516"/>
      <c r="C2379" s="496" t="s">
        <v>8443</v>
      </c>
      <c r="D2379" s="39" t="s">
        <v>8443</v>
      </c>
      <c r="E2379" s="496">
        <f>VLOOKUP(F2379,[13]abbr_btch2lot2!A:B,2,FALSE)</f>
        <v>6</v>
      </c>
      <c r="F2379" s="39" t="s">
        <v>8444</v>
      </c>
      <c r="G2379" s="39" t="s">
        <v>2215</v>
      </c>
      <c r="H2379" s="40" t="s">
        <v>2202</v>
      </c>
      <c r="I2379" s="76">
        <v>1</v>
      </c>
      <c r="J2379" s="39"/>
      <c r="K2379" s="39" t="s">
        <v>2195</v>
      </c>
      <c r="L2379" s="504">
        <v>8</v>
      </c>
      <c r="M2379" s="39" t="s">
        <v>13189</v>
      </c>
      <c r="N2379" s="39" t="s">
        <v>8445</v>
      </c>
    </row>
    <row r="2380" spans="1:14" hidden="1">
      <c r="A2380" s="45" t="s">
        <v>13188</v>
      </c>
      <c r="B2380" s="516"/>
      <c r="C2380" s="496" t="s">
        <v>8446</v>
      </c>
      <c r="D2380" s="39" t="s">
        <v>8446</v>
      </c>
      <c r="E2380" s="496">
        <f>VLOOKUP(F2380,[13]abbr_btch2lot2!A:B,2,FALSE)</f>
        <v>7</v>
      </c>
      <c r="F2380" s="39" t="s">
        <v>8447</v>
      </c>
      <c r="G2380" s="39" t="s">
        <v>2215</v>
      </c>
      <c r="H2380" s="40" t="s">
        <v>2202</v>
      </c>
      <c r="I2380" s="76">
        <v>19</v>
      </c>
      <c r="J2380" s="39"/>
      <c r="K2380" s="39" t="s">
        <v>2195</v>
      </c>
      <c r="L2380" s="76">
        <v>9</v>
      </c>
      <c r="M2380" s="39" t="s">
        <v>13189</v>
      </c>
      <c r="N2380" s="39" t="s">
        <v>8448</v>
      </c>
    </row>
    <row r="2381" spans="1:14" hidden="1">
      <c r="A2381" s="45" t="s">
        <v>13188</v>
      </c>
      <c r="B2381" s="516"/>
      <c r="C2381" s="496" t="s">
        <v>1157</v>
      </c>
      <c r="D2381" s="39" t="s">
        <v>1157</v>
      </c>
      <c r="E2381" s="496">
        <f>VLOOKUP(F2381,[13]abbr_btch2lot2!A:B,2,FALSE)</f>
        <v>8</v>
      </c>
      <c r="F2381" s="39" t="s">
        <v>678</v>
      </c>
      <c r="G2381" s="39" t="s">
        <v>2193</v>
      </c>
      <c r="H2381" s="39" t="s">
        <v>2194</v>
      </c>
      <c r="I2381" s="76">
        <v>10</v>
      </c>
      <c r="J2381" s="39"/>
      <c r="K2381" s="39" t="s">
        <v>2195</v>
      </c>
      <c r="L2381" s="504">
        <v>10</v>
      </c>
      <c r="M2381" s="39" t="s">
        <v>13189</v>
      </c>
      <c r="N2381" s="39" t="s">
        <v>8449</v>
      </c>
    </row>
    <row r="2382" spans="1:14" hidden="1">
      <c r="A2382" s="45" t="s">
        <v>13188</v>
      </c>
      <c r="B2382" s="516"/>
      <c r="C2382" s="496" t="s">
        <v>301</v>
      </c>
      <c r="D2382" s="39" t="s">
        <v>301</v>
      </c>
      <c r="E2382" s="496">
        <f>VLOOKUP(F2382,[13]abbr_btch2lot2!A:B,2,FALSE)</f>
        <v>9</v>
      </c>
      <c r="F2382" s="39" t="s">
        <v>217</v>
      </c>
      <c r="G2382" s="39" t="s">
        <v>2193</v>
      </c>
      <c r="H2382" s="39" t="s">
        <v>2194</v>
      </c>
      <c r="I2382" s="76">
        <v>10</v>
      </c>
      <c r="J2382" s="39"/>
      <c r="K2382" s="39" t="s">
        <v>2195</v>
      </c>
      <c r="L2382" s="76">
        <v>11</v>
      </c>
      <c r="M2382" s="39" t="s">
        <v>13189</v>
      </c>
      <c r="N2382" s="39" t="s">
        <v>8450</v>
      </c>
    </row>
    <row r="2383" spans="1:14" hidden="1">
      <c r="A2383" s="45" t="s">
        <v>13188</v>
      </c>
      <c r="B2383" s="516"/>
      <c r="C2383" s="496" t="s">
        <v>303</v>
      </c>
      <c r="D2383" s="39" t="s">
        <v>303</v>
      </c>
      <c r="E2383" s="496">
        <f>VLOOKUP(F2383,[13]abbr_btch2lot2!A:B,2,FALSE)</f>
        <v>10</v>
      </c>
      <c r="F2383" s="39" t="s">
        <v>219</v>
      </c>
      <c r="G2383" s="39" t="s">
        <v>2193</v>
      </c>
      <c r="H2383" s="39" t="s">
        <v>2194</v>
      </c>
      <c r="I2383" s="76">
        <v>10</v>
      </c>
      <c r="J2383" s="39"/>
      <c r="K2383" s="39" t="s">
        <v>2195</v>
      </c>
      <c r="L2383" s="504">
        <v>12</v>
      </c>
      <c r="M2383" s="39" t="s">
        <v>13189</v>
      </c>
      <c r="N2383" s="39" t="s">
        <v>8451</v>
      </c>
    </row>
    <row r="2384" spans="1:14" hidden="1">
      <c r="A2384" s="45" t="s">
        <v>13188</v>
      </c>
      <c r="B2384" s="516"/>
      <c r="C2384" s="496" t="s">
        <v>860</v>
      </c>
      <c r="D2384" s="39" t="s">
        <v>860</v>
      </c>
      <c r="E2384" s="496">
        <f>VLOOKUP(F2384,[13]abbr_btch2lot2!A:B,2,FALSE)</f>
        <v>11</v>
      </c>
      <c r="F2384" s="39" t="s">
        <v>458</v>
      </c>
      <c r="G2384" s="39" t="s">
        <v>2193</v>
      </c>
      <c r="H2384" s="39" t="s">
        <v>2194</v>
      </c>
      <c r="I2384" s="76">
        <v>10</v>
      </c>
      <c r="J2384" s="39"/>
      <c r="K2384" s="39" t="s">
        <v>2195</v>
      </c>
      <c r="L2384" s="504">
        <v>13</v>
      </c>
      <c r="M2384" s="39" t="s">
        <v>13189</v>
      </c>
      <c r="N2384" s="39" t="s">
        <v>13195</v>
      </c>
    </row>
    <row r="2385" spans="1:14" hidden="1">
      <c r="A2385" s="45" t="s">
        <v>13188</v>
      </c>
      <c r="B2385" s="516"/>
      <c r="C2385" s="496" t="s">
        <v>1195</v>
      </c>
      <c r="D2385" s="39" t="s">
        <v>1195</v>
      </c>
      <c r="E2385" s="496">
        <f>VLOOKUP(F2385,[13]abbr_btch2lot2!A:B,2,FALSE)</f>
        <v>12</v>
      </c>
      <c r="F2385" s="39" t="s">
        <v>2227</v>
      </c>
      <c r="G2385" s="39" t="s">
        <v>2215</v>
      </c>
      <c r="H2385" s="39" t="s">
        <v>2194</v>
      </c>
      <c r="I2385" s="76">
        <v>10</v>
      </c>
      <c r="J2385" s="39"/>
      <c r="K2385" s="39" t="s">
        <v>2195</v>
      </c>
      <c r="L2385" s="504">
        <v>14</v>
      </c>
      <c r="M2385" s="39" t="s">
        <v>13189</v>
      </c>
      <c r="N2385" s="39" t="s">
        <v>8453</v>
      </c>
    </row>
    <row r="2386" spans="1:14" hidden="1">
      <c r="A2386" s="45" t="s">
        <v>13188</v>
      </c>
      <c r="B2386" s="516"/>
      <c r="C2386" s="496" t="s">
        <v>3373</v>
      </c>
      <c r="D2386" s="39" t="s">
        <v>3373</v>
      </c>
      <c r="E2386" s="496">
        <f>VLOOKUP(F2386,[13]abbr_btch2lot2!A:B,2,FALSE)</f>
        <v>1298</v>
      </c>
      <c r="F2386" s="39" t="s">
        <v>3374</v>
      </c>
      <c r="G2386" s="39" t="s">
        <v>2215</v>
      </c>
      <c r="H2386" s="40" t="s">
        <v>2202</v>
      </c>
      <c r="I2386" s="76">
        <v>1</v>
      </c>
      <c r="J2386" s="39"/>
      <c r="K2386" s="39" t="s">
        <v>2195</v>
      </c>
      <c r="L2386" s="76">
        <v>15</v>
      </c>
      <c r="M2386" s="39" t="s">
        <v>13189</v>
      </c>
      <c r="N2386" s="39" t="s">
        <v>6826</v>
      </c>
    </row>
    <row r="2387" spans="1:14" hidden="1">
      <c r="A2387" s="45" t="s">
        <v>13188</v>
      </c>
      <c r="B2387" s="516"/>
      <c r="C2387" s="496" t="s">
        <v>941</v>
      </c>
      <c r="D2387" s="39" t="s">
        <v>941</v>
      </c>
      <c r="E2387" s="496">
        <f>VLOOKUP(F2387,[13]abbr_btch2lot2!A:B,2,FALSE)</f>
        <v>14</v>
      </c>
      <c r="F2387" s="39" t="s">
        <v>542</v>
      </c>
      <c r="G2387" s="39" t="s">
        <v>2193</v>
      </c>
      <c r="H2387" s="39" t="s">
        <v>2228</v>
      </c>
      <c r="I2387" s="76">
        <v>5</v>
      </c>
      <c r="J2387" s="39"/>
      <c r="K2387" s="39" t="s">
        <v>2195</v>
      </c>
      <c r="L2387" s="504">
        <v>16</v>
      </c>
      <c r="M2387" s="39" t="s">
        <v>13189</v>
      </c>
      <c r="N2387" s="39" t="s">
        <v>6832</v>
      </c>
    </row>
    <row r="2388" spans="1:14" hidden="1">
      <c r="A2388" s="45" t="s">
        <v>13188</v>
      </c>
      <c r="B2388" s="516"/>
      <c r="C2388" s="496" t="s">
        <v>8454</v>
      </c>
      <c r="D2388" s="39" t="s">
        <v>8454</v>
      </c>
      <c r="E2388" s="496">
        <f>VLOOKUP(F2388,[13]abbr_btch2lot2!A:B,2,FALSE)</f>
        <v>15</v>
      </c>
      <c r="F2388" s="39" t="s">
        <v>8455</v>
      </c>
      <c r="G2388" s="39" t="s">
        <v>2193</v>
      </c>
      <c r="H2388" s="40" t="s">
        <v>2202</v>
      </c>
      <c r="I2388" s="76">
        <v>1</v>
      </c>
      <c r="J2388" s="39"/>
      <c r="K2388" s="39" t="s">
        <v>2195</v>
      </c>
      <c r="L2388" s="76">
        <v>17</v>
      </c>
      <c r="M2388" s="39" t="s">
        <v>13189</v>
      </c>
      <c r="N2388" s="39" t="s">
        <v>8456</v>
      </c>
    </row>
    <row r="2389" spans="1:14" hidden="1">
      <c r="A2389" s="45" t="s">
        <v>13188</v>
      </c>
      <c r="B2389" s="516"/>
      <c r="C2389" s="496" t="s">
        <v>61</v>
      </c>
      <c r="D2389" s="39" t="s">
        <v>61</v>
      </c>
      <c r="E2389" s="496">
        <f>VLOOKUP(F2389,[13]abbr_btch2lot2!A:B,2,FALSE)</f>
        <v>16</v>
      </c>
      <c r="F2389" s="39" t="s">
        <v>60</v>
      </c>
      <c r="G2389" s="39" t="s">
        <v>2193</v>
      </c>
      <c r="H2389" s="40" t="s">
        <v>2202</v>
      </c>
      <c r="I2389" s="76">
        <v>3</v>
      </c>
      <c r="J2389" s="39"/>
      <c r="K2389" s="39" t="s">
        <v>2195</v>
      </c>
      <c r="L2389" s="504">
        <v>18</v>
      </c>
      <c r="M2389" s="39" t="s">
        <v>13189</v>
      </c>
      <c r="N2389" s="39" t="s">
        <v>2347</v>
      </c>
    </row>
    <row r="2390" spans="1:14" hidden="1">
      <c r="A2390" s="45" t="s">
        <v>13188</v>
      </c>
      <c r="B2390" s="516"/>
      <c r="C2390" s="496" t="s">
        <v>8457</v>
      </c>
      <c r="D2390" s="39" t="s">
        <v>8457</v>
      </c>
      <c r="E2390" s="496">
        <f>VLOOKUP(F2390,[13]abbr_btch2lot2!A:B,2,FALSE)</f>
        <v>17</v>
      </c>
      <c r="F2390" s="60" t="s">
        <v>8458</v>
      </c>
      <c r="G2390" s="39" t="s">
        <v>2193</v>
      </c>
      <c r="H2390" s="40" t="s">
        <v>2231</v>
      </c>
      <c r="I2390" s="76" t="s">
        <v>2599</v>
      </c>
      <c r="J2390" s="39"/>
      <c r="K2390" s="39" t="s">
        <v>2195</v>
      </c>
      <c r="L2390" s="504">
        <v>19</v>
      </c>
      <c r="M2390" s="39" t="s">
        <v>13189</v>
      </c>
      <c r="N2390" s="39" t="s">
        <v>8459</v>
      </c>
    </row>
    <row r="2391" spans="1:14" hidden="1">
      <c r="A2391" s="45" t="s">
        <v>13188</v>
      </c>
      <c r="B2391" s="516"/>
      <c r="C2391" s="496" t="s">
        <v>8460</v>
      </c>
      <c r="D2391" s="39" t="s">
        <v>8460</v>
      </c>
      <c r="E2391" s="496">
        <f>VLOOKUP(F2391,[13]abbr_btch2lot2!A:B,2,FALSE)</f>
        <v>18</v>
      </c>
      <c r="F2391" s="60" t="s">
        <v>8461</v>
      </c>
      <c r="G2391" s="39" t="s">
        <v>2193</v>
      </c>
      <c r="H2391" s="40" t="s">
        <v>2231</v>
      </c>
      <c r="I2391" s="76" t="s">
        <v>2599</v>
      </c>
      <c r="J2391" s="39"/>
      <c r="K2391" s="39" t="s">
        <v>2195</v>
      </c>
      <c r="L2391" s="504">
        <v>20</v>
      </c>
      <c r="M2391" s="39" t="s">
        <v>13189</v>
      </c>
      <c r="N2391" s="39" t="s">
        <v>8462</v>
      </c>
    </row>
    <row r="2392" spans="1:14" hidden="1">
      <c r="A2392" s="45" t="s">
        <v>13188</v>
      </c>
      <c r="B2392" s="516"/>
      <c r="C2392" s="496" t="s">
        <v>8463</v>
      </c>
      <c r="D2392" s="39" t="s">
        <v>8463</v>
      </c>
      <c r="E2392" s="496">
        <f>VLOOKUP(F2392,[13]abbr_btch2lot2!A:B,2,FALSE)</f>
        <v>19</v>
      </c>
      <c r="F2392" s="60" t="s">
        <v>8464</v>
      </c>
      <c r="G2392" s="39" t="s">
        <v>2193</v>
      </c>
      <c r="H2392" s="40" t="s">
        <v>2231</v>
      </c>
      <c r="I2392" s="76" t="s">
        <v>2599</v>
      </c>
      <c r="J2392" s="39"/>
      <c r="K2392" s="39" t="s">
        <v>2195</v>
      </c>
      <c r="L2392" s="76">
        <v>21</v>
      </c>
      <c r="M2392" s="39" t="s">
        <v>13189</v>
      </c>
      <c r="N2392" s="39" t="s">
        <v>8465</v>
      </c>
    </row>
    <row r="2393" spans="1:14" hidden="1">
      <c r="A2393" s="45" t="s">
        <v>13188</v>
      </c>
      <c r="B2393" s="516"/>
      <c r="C2393" s="496" t="s">
        <v>8466</v>
      </c>
      <c r="D2393" s="39" t="s">
        <v>8466</v>
      </c>
      <c r="E2393" s="496">
        <f>VLOOKUP(F2393,[13]abbr_btch2lot2!A:B,2,FALSE)</f>
        <v>20</v>
      </c>
      <c r="F2393" s="60" t="s">
        <v>8467</v>
      </c>
      <c r="G2393" s="39" t="s">
        <v>2193</v>
      </c>
      <c r="H2393" s="40" t="s">
        <v>2231</v>
      </c>
      <c r="I2393" s="76" t="s">
        <v>2599</v>
      </c>
      <c r="J2393" s="39"/>
      <c r="K2393" s="39" t="s">
        <v>2195</v>
      </c>
      <c r="L2393" s="504">
        <v>22</v>
      </c>
      <c r="M2393" s="39" t="s">
        <v>13189</v>
      </c>
      <c r="N2393" s="39" t="s">
        <v>8468</v>
      </c>
    </row>
    <row r="2394" spans="1:14" hidden="1">
      <c r="A2394" s="45" t="s">
        <v>13188</v>
      </c>
      <c r="B2394" s="516"/>
      <c r="C2394" s="496" t="s">
        <v>8469</v>
      </c>
      <c r="D2394" s="39" t="s">
        <v>8469</v>
      </c>
      <c r="E2394" s="496">
        <f>VLOOKUP(F2394,[13]abbr_btch2lot2!A:B,2,FALSE)</f>
        <v>21</v>
      </c>
      <c r="F2394" s="60" t="s">
        <v>8470</v>
      </c>
      <c r="G2394" s="39" t="s">
        <v>2215</v>
      </c>
      <c r="H2394" s="40" t="s">
        <v>2231</v>
      </c>
      <c r="I2394" s="76" t="s">
        <v>2599</v>
      </c>
      <c r="J2394" s="39"/>
      <c r="K2394" s="39" t="s">
        <v>2195</v>
      </c>
      <c r="L2394" s="76">
        <v>23</v>
      </c>
      <c r="M2394" s="39" t="s">
        <v>13189</v>
      </c>
      <c r="N2394" s="39" t="s">
        <v>8471</v>
      </c>
    </row>
    <row r="2395" spans="1:14" hidden="1">
      <c r="A2395" s="45" t="s">
        <v>13188</v>
      </c>
      <c r="B2395" s="516"/>
      <c r="C2395" s="496" t="s">
        <v>8472</v>
      </c>
      <c r="D2395" s="39" t="s">
        <v>8472</v>
      </c>
      <c r="E2395" s="496">
        <f>VLOOKUP(F2395,[13]abbr_btch2lot2!A:B,2,FALSE)</f>
        <v>22</v>
      </c>
      <c r="F2395" s="60" t="s">
        <v>8473</v>
      </c>
      <c r="G2395" s="39" t="s">
        <v>2215</v>
      </c>
      <c r="H2395" s="40" t="s">
        <v>2231</v>
      </c>
      <c r="I2395" s="76" t="s">
        <v>2599</v>
      </c>
      <c r="J2395" s="39"/>
      <c r="K2395" s="39" t="s">
        <v>2195</v>
      </c>
      <c r="L2395" s="504">
        <v>24</v>
      </c>
      <c r="M2395" s="39" t="s">
        <v>13189</v>
      </c>
      <c r="N2395" s="39" t="s">
        <v>8474</v>
      </c>
    </row>
    <row r="2396" spans="1:14" hidden="1">
      <c r="A2396" s="45" t="s">
        <v>13188</v>
      </c>
      <c r="B2396" s="516"/>
      <c r="C2396" s="496" t="s">
        <v>8475</v>
      </c>
      <c r="D2396" s="39" t="s">
        <v>8475</v>
      </c>
      <c r="E2396" s="496">
        <f>VLOOKUP(F2396,[13]abbr_btch2lot2!A:B,2,FALSE)</f>
        <v>23</v>
      </c>
      <c r="F2396" s="60" t="s">
        <v>8476</v>
      </c>
      <c r="G2396" s="39" t="s">
        <v>2193</v>
      </c>
      <c r="H2396" s="40" t="s">
        <v>2231</v>
      </c>
      <c r="I2396" s="76" t="s">
        <v>2599</v>
      </c>
      <c r="J2396" s="39"/>
      <c r="K2396" s="39" t="s">
        <v>2195</v>
      </c>
      <c r="L2396" s="504">
        <v>25</v>
      </c>
      <c r="M2396" s="39" t="s">
        <v>13189</v>
      </c>
      <c r="N2396" s="39" t="s">
        <v>8477</v>
      </c>
    </row>
    <row r="2397" spans="1:14" hidden="1">
      <c r="A2397" s="45" t="s">
        <v>13188</v>
      </c>
      <c r="B2397" s="516"/>
      <c r="C2397" s="496" t="s">
        <v>8478</v>
      </c>
      <c r="D2397" s="39" t="s">
        <v>8478</v>
      </c>
      <c r="E2397" s="496">
        <f>VLOOKUP(F2397,[13]abbr_btch2lot2!A:B,2,FALSE)</f>
        <v>24</v>
      </c>
      <c r="F2397" s="60" t="s">
        <v>8479</v>
      </c>
      <c r="G2397" s="39" t="s">
        <v>2193</v>
      </c>
      <c r="H2397" s="40" t="s">
        <v>2231</v>
      </c>
      <c r="I2397" s="76" t="s">
        <v>2599</v>
      </c>
      <c r="J2397" s="39"/>
      <c r="K2397" s="39" t="s">
        <v>2195</v>
      </c>
      <c r="L2397" s="504">
        <v>26</v>
      </c>
      <c r="M2397" s="39" t="s">
        <v>13189</v>
      </c>
      <c r="N2397" s="39" t="s">
        <v>8480</v>
      </c>
    </row>
    <row r="2398" spans="1:14" hidden="1">
      <c r="A2398" s="45" t="s">
        <v>13188</v>
      </c>
      <c r="B2398" s="516"/>
      <c r="C2398" s="496" t="s">
        <v>8481</v>
      </c>
      <c r="D2398" s="39" t="s">
        <v>8481</v>
      </c>
      <c r="E2398" s="496">
        <f>VLOOKUP(F2398,[13]abbr_btch2lot2!A:B,2,FALSE)</f>
        <v>25</v>
      </c>
      <c r="F2398" s="60" t="s">
        <v>8482</v>
      </c>
      <c r="G2398" s="39" t="s">
        <v>2215</v>
      </c>
      <c r="H2398" s="40" t="s">
        <v>2231</v>
      </c>
      <c r="I2398" s="76" t="s">
        <v>2599</v>
      </c>
      <c r="J2398" s="39"/>
      <c r="K2398" s="39" t="s">
        <v>2195</v>
      </c>
      <c r="L2398" s="76">
        <v>27</v>
      </c>
      <c r="M2398" s="39" t="s">
        <v>13189</v>
      </c>
      <c r="N2398" s="39" t="s">
        <v>8483</v>
      </c>
    </row>
    <row r="2399" spans="1:14" hidden="1">
      <c r="A2399" s="45" t="s">
        <v>13188</v>
      </c>
      <c r="B2399" s="516"/>
      <c r="C2399" s="496" t="s">
        <v>8484</v>
      </c>
      <c r="D2399" s="39" t="s">
        <v>8484</v>
      </c>
      <c r="E2399" s="496">
        <f>VLOOKUP(F2399,[13]abbr_btch2lot2!A:B,2,FALSE)</f>
        <v>26</v>
      </c>
      <c r="F2399" s="60" t="s">
        <v>8485</v>
      </c>
      <c r="G2399" s="39" t="s">
        <v>2215</v>
      </c>
      <c r="H2399" s="40" t="s">
        <v>2231</v>
      </c>
      <c r="I2399" s="76" t="s">
        <v>2599</v>
      </c>
      <c r="J2399" s="39"/>
      <c r="K2399" s="39" t="s">
        <v>2195</v>
      </c>
      <c r="L2399" s="504">
        <v>28</v>
      </c>
      <c r="M2399" s="39" t="s">
        <v>13189</v>
      </c>
      <c r="N2399" s="39" t="s">
        <v>8486</v>
      </c>
    </row>
    <row r="2400" spans="1:14" hidden="1">
      <c r="A2400" s="45" t="s">
        <v>13188</v>
      </c>
      <c r="B2400" s="516"/>
      <c r="C2400" s="496" t="s">
        <v>8487</v>
      </c>
      <c r="D2400" s="39" t="s">
        <v>8487</v>
      </c>
      <c r="E2400" s="496">
        <f>VLOOKUP(F2400,[13]abbr_btch2lot2!A:B,2,FALSE)</f>
        <v>27</v>
      </c>
      <c r="F2400" s="60" t="s">
        <v>8488</v>
      </c>
      <c r="G2400" s="39" t="s">
        <v>2215</v>
      </c>
      <c r="H2400" s="40" t="s">
        <v>2231</v>
      </c>
      <c r="I2400" s="76" t="s">
        <v>2599</v>
      </c>
      <c r="J2400" s="39"/>
      <c r="K2400" s="39" t="s">
        <v>2195</v>
      </c>
      <c r="L2400" s="76">
        <v>29</v>
      </c>
      <c r="M2400" s="39" t="s">
        <v>13189</v>
      </c>
      <c r="N2400" s="39" t="s">
        <v>8489</v>
      </c>
    </row>
    <row r="2401" spans="1:14" hidden="1">
      <c r="A2401" s="45" t="s">
        <v>13188</v>
      </c>
      <c r="B2401" s="516"/>
      <c r="C2401" s="496" t="s">
        <v>8490</v>
      </c>
      <c r="D2401" s="39" t="s">
        <v>8490</v>
      </c>
      <c r="E2401" s="496">
        <f>VLOOKUP(F2401,[13]abbr_btch2lot2!A:B,2,FALSE)</f>
        <v>28</v>
      </c>
      <c r="F2401" s="60" t="s">
        <v>8491</v>
      </c>
      <c r="G2401" s="39" t="s">
        <v>2215</v>
      </c>
      <c r="H2401" s="40" t="s">
        <v>2231</v>
      </c>
      <c r="I2401" s="76" t="s">
        <v>2599</v>
      </c>
      <c r="J2401" s="39"/>
      <c r="K2401" s="39" t="s">
        <v>2195</v>
      </c>
      <c r="L2401" s="504">
        <v>30</v>
      </c>
      <c r="M2401" s="39" t="s">
        <v>13189</v>
      </c>
      <c r="N2401" s="39" t="s">
        <v>8492</v>
      </c>
    </row>
    <row r="2402" spans="1:14" hidden="1">
      <c r="A2402" s="45" t="s">
        <v>13188</v>
      </c>
      <c r="B2402" s="516"/>
      <c r="C2402" s="496" t="s">
        <v>8493</v>
      </c>
      <c r="D2402" s="39" t="s">
        <v>8493</v>
      </c>
      <c r="E2402" s="496">
        <f>VLOOKUP(F2402,[13]abbr_btch2lot2!A:B,2,FALSE)</f>
        <v>29</v>
      </c>
      <c r="F2402" s="60" t="s">
        <v>8494</v>
      </c>
      <c r="G2402" s="39" t="s">
        <v>2193</v>
      </c>
      <c r="H2402" s="40" t="s">
        <v>2231</v>
      </c>
      <c r="I2402" s="76" t="s">
        <v>2599</v>
      </c>
      <c r="J2402" s="39"/>
      <c r="K2402" s="39" t="s">
        <v>2195</v>
      </c>
      <c r="L2402" s="504">
        <v>31</v>
      </c>
      <c r="M2402" s="39" t="s">
        <v>13189</v>
      </c>
      <c r="N2402" s="39" t="s">
        <v>8495</v>
      </c>
    </row>
    <row r="2403" spans="1:14" hidden="1">
      <c r="A2403" s="45" t="s">
        <v>13188</v>
      </c>
      <c r="B2403" s="516"/>
      <c r="C2403" s="496" t="s">
        <v>8496</v>
      </c>
      <c r="D2403" s="39" t="s">
        <v>8496</v>
      </c>
      <c r="E2403" s="496">
        <f>VLOOKUP(F2403,[13]abbr_btch2lot2!A:B,2,FALSE)</f>
        <v>30</v>
      </c>
      <c r="F2403" s="60" t="s">
        <v>8497</v>
      </c>
      <c r="G2403" s="39" t="s">
        <v>2193</v>
      </c>
      <c r="H2403" s="40" t="s">
        <v>2231</v>
      </c>
      <c r="I2403" s="76" t="s">
        <v>2599</v>
      </c>
      <c r="J2403" s="39"/>
      <c r="K2403" s="39" t="s">
        <v>2195</v>
      </c>
      <c r="L2403" s="504">
        <v>32</v>
      </c>
      <c r="M2403" s="39" t="s">
        <v>13189</v>
      </c>
      <c r="N2403" s="39" t="s">
        <v>8498</v>
      </c>
    </row>
    <row r="2404" spans="1:14" hidden="1">
      <c r="A2404" s="45" t="s">
        <v>13188</v>
      </c>
      <c r="B2404" s="516"/>
      <c r="C2404" s="496" t="s">
        <v>8499</v>
      </c>
      <c r="D2404" s="39" t="s">
        <v>8499</v>
      </c>
      <c r="E2404" s="496">
        <f>VLOOKUP(F2404,[13]abbr_btch2lot2!A:B,2,FALSE)</f>
        <v>31</v>
      </c>
      <c r="F2404" s="60" t="s">
        <v>8500</v>
      </c>
      <c r="G2404" s="39" t="s">
        <v>2215</v>
      </c>
      <c r="H2404" s="40" t="s">
        <v>2231</v>
      </c>
      <c r="I2404" s="76" t="s">
        <v>2599</v>
      </c>
      <c r="J2404" s="39"/>
      <c r="K2404" s="39" t="s">
        <v>2195</v>
      </c>
      <c r="L2404" s="76">
        <v>33</v>
      </c>
      <c r="M2404" s="39" t="s">
        <v>13189</v>
      </c>
      <c r="N2404" s="39" t="s">
        <v>8501</v>
      </c>
    </row>
    <row r="2405" spans="1:14" hidden="1">
      <c r="A2405" s="45" t="s">
        <v>13188</v>
      </c>
      <c r="B2405" s="516"/>
      <c r="C2405" s="496" t="s">
        <v>8502</v>
      </c>
      <c r="D2405" s="39" t="s">
        <v>8502</v>
      </c>
      <c r="E2405" s="496">
        <f>VLOOKUP(F2405,[13]abbr_btch2lot2!A:B,2,FALSE)</f>
        <v>32</v>
      </c>
      <c r="F2405" s="60" t="s">
        <v>8503</v>
      </c>
      <c r="G2405" s="39" t="s">
        <v>2215</v>
      </c>
      <c r="H2405" s="40" t="s">
        <v>2231</v>
      </c>
      <c r="I2405" s="76" t="s">
        <v>2599</v>
      </c>
      <c r="J2405" s="39"/>
      <c r="K2405" s="39" t="s">
        <v>2195</v>
      </c>
      <c r="L2405" s="504">
        <v>34</v>
      </c>
      <c r="M2405" s="39" t="s">
        <v>13189</v>
      </c>
      <c r="N2405" s="39" t="s">
        <v>8504</v>
      </c>
    </row>
    <row r="2406" spans="1:14" hidden="1">
      <c r="A2406" s="45" t="s">
        <v>13188</v>
      </c>
      <c r="B2406" s="516"/>
      <c r="C2406" s="496" t="s">
        <v>8505</v>
      </c>
      <c r="D2406" s="39" t="s">
        <v>8505</v>
      </c>
      <c r="E2406" s="496">
        <f>VLOOKUP(F2406,[13]abbr_btch2lot2!A:B,2,FALSE)</f>
        <v>33</v>
      </c>
      <c r="F2406" s="60" t="s">
        <v>8506</v>
      </c>
      <c r="G2406" s="39" t="s">
        <v>2215</v>
      </c>
      <c r="H2406" s="40" t="s">
        <v>2231</v>
      </c>
      <c r="I2406" s="76" t="s">
        <v>2599</v>
      </c>
      <c r="J2406" s="39"/>
      <c r="K2406" s="39" t="s">
        <v>2195</v>
      </c>
      <c r="L2406" s="76">
        <v>35</v>
      </c>
      <c r="M2406" s="39" t="s">
        <v>13189</v>
      </c>
      <c r="N2406" s="39" t="s">
        <v>8507</v>
      </c>
    </row>
    <row r="2407" spans="1:14" hidden="1">
      <c r="A2407" s="45" t="s">
        <v>13188</v>
      </c>
      <c r="B2407" s="516"/>
      <c r="C2407" s="496" t="s">
        <v>8508</v>
      </c>
      <c r="D2407" s="39" t="s">
        <v>8508</v>
      </c>
      <c r="E2407" s="496">
        <f>VLOOKUP(F2407,[13]abbr_btch2lot2!A:B,2,FALSE)</f>
        <v>34</v>
      </c>
      <c r="F2407" s="60" t="s">
        <v>8509</v>
      </c>
      <c r="G2407" s="39" t="s">
        <v>2215</v>
      </c>
      <c r="H2407" s="40" t="s">
        <v>2231</v>
      </c>
      <c r="I2407" s="76" t="s">
        <v>2599</v>
      </c>
      <c r="J2407" s="39"/>
      <c r="K2407" s="39" t="s">
        <v>2195</v>
      </c>
      <c r="L2407" s="504">
        <v>36</v>
      </c>
      <c r="M2407" s="39" t="s">
        <v>13189</v>
      </c>
      <c r="N2407" s="39" t="s">
        <v>8510</v>
      </c>
    </row>
    <row r="2408" spans="1:14" ht="43.5" hidden="1">
      <c r="A2408" s="45" t="s">
        <v>13188</v>
      </c>
      <c r="B2408" s="516"/>
      <c r="C2408" s="496" t="s">
        <v>8511</v>
      </c>
      <c r="D2408" s="39" t="s">
        <v>8511</v>
      </c>
      <c r="E2408" s="496">
        <f>VLOOKUP(F2408,[13]abbr_btch2lot2!A:B,2,FALSE)</f>
        <v>35</v>
      </c>
      <c r="F2408" s="507" t="s">
        <v>8512</v>
      </c>
      <c r="G2408" s="39" t="s">
        <v>2215</v>
      </c>
      <c r="H2408" s="40" t="s">
        <v>2231</v>
      </c>
      <c r="I2408" s="76" t="s">
        <v>2599</v>
      </c>
      <c r="J2408" s="39"/>
      <c r="K2408" s="39" t="s">
        <v>2195</v>
      </c>
      <c r="L2408" s="504">
        <v>37</v>
      </c>
      <c r="M2408" s="39" t="s">
        <v>13189</v>
      </c>
      <c r="N2408" s="39" t="s">
        <v>8513</v>
      </c>
    </row>
    <row r="2409" spans="1:14" hidden="1">
      <c r="A2409" s="45" t="s">
        <v>13188</v>
      </c>
      <c r="B2409" s="516"/>
      <c r="C2409" s="496" t="s">
        <v>8514</v>
      </c>
      <c r="D2409" s="39" t="s">
        <v>8514</v>
      </c>
      <c r="E2409" s="496">
        <f>VLOOKUP(F2409,[13]abbr_btch2lot2!A:B,2,FALSE)</f>
        <v>36</v>
      </c>
      <c r="F2409" s="507" t="s">
        <v>8515</v>
      </c>
      <c r="G2409" s="39" t="s">
        <v>2215</v>
      </c>
      <c r="H2409" s="40" t="s">
        <v>2231</v>
      </c>
      <c r="I2409" s="76" t="s">
        <v>2599</v>
      </c>
      <c r="J2409" s="39"/>
      <c r="K2409" s="39" t="s">
        <v>2195</v>
      </c>
      <c r="L2409" s="504">
        <v>38</v>
      </c>
      <c r="M2409" s="39" t="s">
        <v>13189</v>
      </c>
      <c r="N2409" s="39" t="s">
        <v>8516</v>
      </c>
    </row>
    <row r="2410" spans="1:14" hidden="1">
      <c r="A2410" s="45" t="s">
        <v>13188</v>
      </c>
      <c r="B2410" s="516"/>
      <c r="C2410" s="496" t="s">
        <v>8517</v>
      </c>
      <c r="D2410" s="39" t="s">
        <v>8517</v>
      </c>
      <c r="E2410" s="496">
        <f>VLOOKUP(F2410,[13]abbr_btch2lot2!A:B,2,FALSE)</f>
        <v>37</v>
      </c>
      <c r="F2410" s="60" t="s">
        <v>8518</v>
      </c>
      <c r="G2410" s="39" t="s">
        <v>2215</v>
      </c>
      <c r="H2410" s="40" t="s">
        <v>2231</v>
      </c>
      <c r="I2410" s="76" t="s">
        <v>2599</v>
      </c>
      <c r="J2410" s="39"/>
      <c r="K2410" s="39" t="s">
        <v>2195</v>
      </c>
      <c r="L2410" s="76">
        <v>39</v>
      </c>
      <c r="M2410" s="39" t="s">
        <v>13189</v>
      </c>
      <c r="N2410" s="39" t="s">
        <v>8519</v>
      </c>
    </row>
    <row r="2411" spans="1:14" hidden="1">
      <c r="A2411" s="45" t="s">
        <v>13188</v>
      </c>
      <c r="B2411" s="516"/>
      <c r="C2411" s="496" t="s">
        <v>8520</v>
      </c>
      <c r="D2411" s="39" t="s">
        <v>8520</v>
      </c>
      <c r="E2411" s="496">
        <f>VLOOKUP(F2411,[13]abbr_btch2lot2!A:B,2,FALSE)</f>
        <v>38</v>
      </c>
      <c r="F2411" s="60" t="s">
        <v>8521</v>
      </c>
      <c r="G2411" s="39" t="s">
        <v>2215</v>
      </c>
      <c r="H2411" s="40" t="s">
        <v>2231</v>
      </c>
      <c r="I2411" s="76" t="s">
        <v>2599</v>
      </c>
      <c r="J2411" s="39"/>
      <c r="K2411" s="39" t="s">
        <v>2195</v>
      </c>
      <c r="L2411" s="504">
        <v>40</v>
      </c>
      <c r="M2411" s="39" t="s">
        <v>13189</v>
      </c>
      <c r="N2411" s="39" t="s">
        <v>8522</v>
      </c>
    </row>
    <row r="2412" spans="1:14" hidden="1">
      <c r="A2412" s="45" t="s">
        <v>13188</v>
      </c>
      <c r="B2412" s="516"/>
      <c r="C2412" s="496" t="s">
        <v>8523</v>
      </c>
      <c r="D2412" s="39" t="s">
        <v>8523</v>
      </c>
      <c r="E2412" s="496">
        <f>VLOOKUP(F2412,[13]abbr_btch2lot2!A:B,2,FALSE)</f>
        <v>39</v>
      </c>
      <c r="F2412" s="60" t="s">
        <v>8524</v>
      </c>
      <c r="G2412" s="39" t="s">
        <v>2215</v>
      </c>
      <c r="H2412" s="40" t="s">
        <v>2231</v>
      </c>
      <c r="I2412" s="76" t="s">
        <v>2599</v>
      </c>
      <c r="J2412" s="39"/>
      <c r="K2412" s="39" t="s">
        <v>2195</v>
      </c>
      <c r="L2412" s="76">
        <v>41</v>
      </c>
      <c r="M2412" s="39" t="s">
        <v>13189</v>
      </c>
      <c r="N2412" s="39" t="s">
        <v>8525</v>
      </c>
    </row>
    <row r="2413" spans="1:14" hidden="1">
      <c r="A2413" s="45" t="s">
        <v>13188</v>
      </c>
      <c r="B2413" s="516"/>
      <c r="C2413" s="496" t="s">
        <v>1126</v>
      </c>
      <c r="D2413" s="39" t="s">
        <v>1126</v>
      </c>
      <c r="E2413" s="496">
        <f>VLOOKUP(F2413,[13]abbr_btch2lot2!A:B,2,FALSE)</f>
        <v>40</v>
      </c>
      <c r="F2413" s="40" t="s">
        <v>656</v>
      </c>
      <c r="G2413" s="39" t="s">
        <v>2215</v>
      </c>
      <c r="H2413" s="39" t="s">
        <v>2194</v>
      </c>
      <c r="I2413" s="76">
        <v>10</v>
      </c>
      <c r="J2413" s="39"/>
      <c r="K2413" s="39" t="s">
        <v>2195</v>
      </c>
      <c r="L2413" s="504">
        <v>42</v>
      </c>
      <c r="M2413" s="39" t="s">
        <v>13189</v>
      </c>
      <c r="N2413" s="39" t="s">
        <v>8526</v>
      </c>
    </row>
    <row r="2414" spans="1:14" hidden="1">
      <c r="A2414" s="45" t="s">
        <v>13188</v>
      </c>
      <c r="B2414" s="516"/>
      <c r="C2414" s="496" t="s">
        <v>8527</v>
      </c>
      <c r="D2414" s="39" t="s">
        <v>8527</v>
      </c>
      <c r="E2414" s="496">
        <f>VLOOKUP(F2414,[13]abbr_btch2lot2!A:B,2,FALSE)</f>
        <v>41</v>
      </c>
      <c r="F2414" s="60" t="s">
        <v>8528</v>
      </c>
      <c r="G2414" s="39" t="s">
        <v>2215</v>
      </c>
      <c r="H2414" s="40" t="s">
        <v>2231</v>
      </c>
      <c r="I2414" s="76" t="s">
        <v>2599</v>
      </c>
      <c r="J2414" s="39"/>
      <c r="K2414" s="39" t="s">
        <v>2195</v>
      </c>
      <c r="L2414" s="504">
        <v>43</v>
      </c>
      <c r="M2414" s="39" t="s">
        <v>13189</v>
      </c>
      <c r="N2414" s="39" t="s">
        <v>8529</v>
      </c>
    </row>
    <row r="2415" spans="1:14" hidden="1">
      <c r="A2415" s="45" t="s">
        <v>13188</v>
      </c>
      <c r="B2415" s="516"/>
      <c r="C2415" s="496" t="s">
        <v>8530</v>
      </c>
      <c r="D2415" s="39" t="s">
        <v>8530</v>
      </c>
      <c r="E2415" s="496">
        <f>VLOOKUP(F2415,[13]abbr_btch2lot2!A:B,2,FALSE)</f>
        <v>42</v>
      </c>
      <c r="F2415" s="60" t="s">
        <v>8531</v>
      </c>
      <c r="G2415" s="39" t="s">
        <v>2215</v>
      </c>
      <c r="H2415" s="40" t="s">
        <v>2231</v>
      </c>
      <c r="I2415" s="76" t="s">
        <v>2599</v>
      </c>
      <c r="J2415" s="39"/>
      <c r="K2415" s="39" t="s">
        <v>2195</v>
      </c>
      <c r="L2415" s="504">
        <v>44</v>
      </c>
      <c r="M2415" s="39" t="s">
        <v>13189</v>
      </c>
      <c r="N2415" s="39" t="s">
        <v>8532</v>
      </c>
    </row>
    <row r="2416" spans="1:14" hidden="1">
      <c r="A2416" s="45" t="s">
        <v>13188</v>
      </c>
      <c r="B2416" s="516"/>
      <c r="C2416" s="496" t="s">
        <v>8533</v>
      </c>
      <c r="D2416" s="39" t="s">
        <v>8533</v>
      </c>
      <c r="E2416" s="496">
        <f>VLOOKUP(F2416,[13]abbr_btch2lot2!A:B,2,FALSE)</f>
        <v>43</v>
      </c>
      <c r="F2416" s="60" t="s">
        <v>8534</v>
      </c>
      <c r="G2416" s="39" t="s">
        <v>2215</v>
      </c>
      <c r="H2416" s="40" t="s">
        <v>2231</v>
      </c>
      <c r="I2416" s="76" t="s">
        <v>2599</v>
      </c>
      <c r="J2416" s="39"/>
      <c r="K2416" s="39" t="s">
        <v>2195</v>
      </c>
      <c r="L2416" s="76">
        <v>45</v>
      </c>
      <c r="M2416" s="39" t="s">
        <v>13189</v>
      </c>
      <c r="N2416" s="39" t="s">
        <v>8535</v>
      </c>
    </row>
    <row r="2417" spans="1:14" hidden="1">
      <c r="A2417" s="45" t="s">
        <v>13188</v>
      </c>
      <c r="B2417" s="516"/>
      <c r="C2417" s="496" t="s">
        <v>8536</v>
      </c>
      <c r="D2417" s="39" t="s">
        <v>8536</v>
      </c>
      <c r="E2417" s="496">
        <f>VLOOKUP(F2417,[13]abbr_btch2lot2!A:B,2,FALSE)</f>
        <v>44</v>
      </c>
      <c r="F2417" s="60" t="s">
        <v>8537</v>
      </c>
      <c r="G2417" s="39" t="s">
        <v>2215</v>
      </c>
      <c r="H2417" s="40" t="s">
        <v>2231</v>
      </c>
      <c r="I2417" s="76" t="s">
        <v>2599</v>
      </c>
      <c r="J2417" s="39"/>
      <c r="K2417" s="39" t="s">
        <v>2195</v>
      </c>
      <c r="L2417" s="504">
        <v>46</v>
      </c>
      <c r="M2417" s="39" t="s">
        <v>13189</v>
      </c>
      <c r="N2417" s="39" t="s">
        <v>8538</v>
      </c>
    </row>
    <row r="2418" spans="1:14" hidden="1">
      <c r="A2418" s="45" t="s">
        <v>13188</v>
      </c>
      <c r="B2418" s="516"/>
      <c r="C2418" s="496" t="s">
        <v>8539</v>
      </c>
      <c r="D2418" s="39" t="s">
        <v>8539</v>
      </c>
      <c r="E2418" s="496">
        <f>VLOOKUP(F2418,[13]abbr_btch2lot2!A:B,2,FALSE)</f>
        <v>45</v>
      </c>
      <c r="F2418" s="39" t="s">
        <v>329</v>
      </c>
      <c r="G2418" s="39" t="s">
        <v>2193</v>
      </c>
      <c r="H2418" s="40" t="s">
        <v>2231</v>
      </c>
      <c r="I2418" s="76" t="s">
        <v>8540</v>
      </c>
      <c r="J2418" s="39"/>
      <c r="K2418" s="39" t="s">
        <v>2195</v>
      </c>
      <c r="L2418" s="76">
        <v>47</v>
      </c>
      <c r="M2418" s="39" t="s">
        <v>13189</v>
      </c>
      <c r="N2418" s="39" t="s">
        <v>8539</v>
      </c>
    </row>
    <row r="2419" spans="1:14" hidden="1">
      <c r="A2419" s="45" t="s">
        <v>13188</v>
      </c>
      <c r="B2419" s="516"/>
      <c r="C2419" s="496" t="s">
        <v>93</v>
      </c>
      <c r="D2419" s="39" t="s">
        <v>93</v>
      </c>
      <c r="E2419" s="496">
        <f>VLOOKUP(F2419,[13]abbr_btch2lot2!A:B,2,FALSE)</f>
        <v>46</v>
      </c>
      <c r="F2419" s="40" t="s">
        <v>92</v>
      </c>
      <c r="G2419" s="39" t="s">
        <v>2193</v>
      </c>
      <c r="H2419" s="40" t="s">
        <v>2231</v>
      </c>
      <c r="I2419" s="76" t="s">
        <v>8260</v>
      </c>
      <c r="J2419" s="39"/>
      <c r="K2419" s="39" t="s">
        <v>2195</v>
      </c>
      <c r="L2419" s="504">
        <v>48</v>
      </c>
      <c r="M2419" s="39" t="s">
        <v>13189</v>
      </c>
      <c r="N2419" s="39" t="s">
        <v>8541</v>
      </c>
    </row>
    <row r="2420" spans="1:14" hidden="1">
      <c r="A2420" s="45" t="s">
        <v>13188</v>
      </c>
      <c r="B2420" s="516"/>
      <c r="C2420" s="496" t="s">
        <v>7931</v>
      </c>
      <c r="D2420" s="39" t="s">
        <v>7931</v>
      </c>
      <c r="E2420" s="496">
        <f>VLOOKUP(F2420,[13]abbr_btch2lot2!A:B,2,FALSE)</f>
        <v>47</v>
      </c>
      <c r="F2420" s="39" t="s">
        <v>7932</v>
      </c>
      <c r="G2420" s="39" t="s">
        <v>2193</v>
      </c>
      <c r="H2420" s="40" t="s">
        <v>2202</v>
      </c>
      <c r="I2420" s="76">
        <v>3</v>
      </c>
      <c r="J2420" s="39"/>
      <c r="K2420" s="39" t="s">
        <v>2195</v>
      </c>
      <c r="L2420" s="504">
        <v>49</v>
      </c>
      <c r="M2420" s="39" t="s">
        <v>13189</v>
      </c>
      <c r="N2420" s="39" t="s">
        <v>2346</v>
      </c>
    </row>
    <row r="2421" spans="1:14" hidden="1">
      <c r="A2421" s="45" t="s">
        <v>13188</v>
      </c>
      <c r="B2421" s="516"/>
      <c r="C2421" s="496" t="s">
        <v>8542</v>
      </c>
      <c r="D2421" s="39" t="s">
        <v>8542</v>
      </c>
      <c r="E2421" s="496">
        <f>VLOOKUP(F2421,[13]abbr_btch2lot2!A:B,2,FALSE)</f>
        <v>48</v>
      </c>
      <c r="F2421" s="39" t="s">
        <v>8543</v>
      </c>
      <c r="G2421" s="39" t="s">
        <v>2215</v>
      </c>
      <c r="H2421" s="40" t="s">
        <v>2202</v>
      </c>
      <c r="I2421" s="76">
        <v>1</v>
      </c>
      <c r="J2421" s="39"/>
      <c r="K2421" s="39" t="s">
        <v>2195</v>
      </c>
      <c r="L2421" s="504">
        <v>50</v>
      </c>
      <c r="M2421" s="39" t="s">
        <v>13189</v>
      </c>
      <c r="N2421" s="39" t="s">
        <v>8542</v>
      </c>
    </row>
    <row r="2422" spans="1:14" hidden="1">
      <c r="A2422" s="45" t="s">
        <v>13188</v>
      </c>
      <c r="B2422" s="516"/>
      <c r="C2422" s="496" t="s">
        <v>2076</v>
      </c>
      <c r="D2422" s="39" t="s">
        <v>2076</v>
      </c>
      <c r="E2422" s="496">
        <f>VLOOKUP(F2422,[13]abbr_btch2lot2!A:B,2,FALSE)</f>
        <v>49</v>
      </c>
      <c r="F2422" s="39" t="s">
        <v>1476</v>
      </c>
      <c r="G2422" s="39" t="s">
        <v>2215</v>
      </c>
      <c r="H2422" s="40" t="s">
        <v>2231</v>
      </c>
      <c r="I2422" s="76" t="s">
        <v>8260</v>
      </c>
      <c r="J2422" s="39"/>
      <c r="K2422" s="39" t="s">
        <v>2195</v>
      </c>
      <c r="L2422" s="76">
        <v>51</v>
      </c>
      <c r="M2422" s="39" t="s">
        <v>13189</v>
      </c>
      <c r="N2422" s="39" t="s">
        <v>8544</v>
      </c>
    </row>
    <row r="2423" spans="1:14" hidden="1">
      <c r="A2423" s="45" t="s">
        <v>13188</v>
      </c>
      <c r="B2423" s="516"/>
      <c r="C2423" s="496" t="s">
        <v>8545</v>
      </c>
      <c r="D2423" s="39" t="s">
        <v>8545</v>
      </c>
      <c r="E2423" s="496">
        <f>VLOOKUP(F2423,[13]abbr_btch2lot2!A:B,2,FALSE)</f>
        <v>50</v>
      </c>
      <c r="F2423" s="40" t="s">
        <v>8546</v>
      </c>
      <c r="G2423" s="39" t="s">
        <v>2215</v>
      </c>
      <c r="H2423" s="40" t="s">
        <v>2231</v>
      </c>
      <c r="I2423" s="76" t="s">
        <v>8260</v>
      </c>
      <c r="J2423" s="39"/>
      <c r="K2423" s="39" t="s">
        <v>2195</v>
      </c>
      <c r="L2423" s="504">
        <v>52</v>
      </c>
      <c r="M2423" s="39" t="s">
        <v>13189</v>
      </c>
      <c r="N2423" s="39" t="s">
        <v>8547</v>
      </c>
    </row>
    <row r="2424" spans="1:14" hidden="1">
      <c r="A2424" s="45" t="s">
        <v>13188</v>
      </c>
      <c r="B2424" s="516"/>
      <c r="C2424" s="496" t="s">
        <v>8548</v>
      </c>
      <c r="D2424" s="39" t="s">
        <v>8548</v>
      </c>
      <c r="E2424" s="496">
        <f>VLOOKUP(F2424,[13]abbr_btch2lot2!A:B,2,FALSE)</f>
        <v>51</v>
      </c>
      <c r="F2424" s="39" t="s">
        <v>8549</v>
      </c>
      <c r="G2424" s="39" t="s">
        <v>2193</v>
      </c>
      <c r="H2424" s="40" t="s">
        <v>2231</v>
      </c>
      <c r="I2424" s="76" t="s">
        <v>8260</v>
      </c>
      <c r="J2424" s="39"/>
      <c r="K2424" s="39" t="s">
        <v>2195</v>
      </c>
      <c r="L2424" s="76">
        <v>53</v>
      </c>
      <c r="M2424" s="39" t="s">
        <v>13189</v>
      </c>
      <c r="N2424" s="39" t="s">
        <v>8548</v>
      </c>
    </row>
    <row r="2425" spans="1:14" hidden="1">
      <c r="A2425" s="45" t="s">
        <v>13188</v>
      </c>
      <c r="B2425" s="516"/>
      <c r="C2425" s="496" t="s">
        <v>77</v>
      </c>
      <c r="D2425" s="39" t="s">
        <v>77</v>
      </c>
      <c r="E2425" s="496">
        <f>VLOOKUP(F2425,[13]abbr_btch2lot2!A:B,2,FALSE)</f>
        <v>52</v>
      </c>
      <c r="F2425" s="39" t="s">
        <v>76</v>
      </c>
      <c r="G2425" s="39" t="s">
        <v>2193</v>
      </c>
      <c r="H2425" s="39" t="s">
        <v>2228</v>
      </c>
      <c r="I2425" s="76">
        <v>1</v>
      </c>
      <c r="J2425" s="39"/>
      <c r="K2425" s="39" t="s">
        <v>2195</v>
      </c>
      <c r="L2425" s="504">
        <v>54</v>
      </c>
      <c r="M2425" s="39" t="s">
        <v>13189</v>
      </c>
      <c r="N2425" s="39" t="s">
        <v>8550</v>
      </c>
    </row>
    <row r="2426" spans="1:14" hidden="1">
      <c r="A2426" s="45" t="s">
        <v>13188</v>
      </c>
      <c r="B2426" s="516"/>
      <c r="C2426" s="496" t="s">
        <v>679</v>
      </c>
      <c r="D2426" s="39" t="s">
        <v>679</v>
      </c>
      <c r="E2426" s="496">
        <f>VLOOKUP(F2426,[13]abbr_btch2lot2!A:B,2,FALSE)</f>
        <v>53</v>
      </c>
      <c r="F2426" s="39" t="s">
        <v>361</v>
      </c>
      <c r="G2426" s="39" t="s">
        <v>2193</v>
      </c>
      <c r="H2426" s="39" t="s">
        <v>2455</v>
      </c>
      <c r="I2426" s="76">
        <v>9</v>
      </c>
      <c r="J2426" s="39"/>
      <c r="K2426" s="39" t="s">
        <v>2195</v>
      </c>
      <c r="L2426" s="504">
        <v>55</v>
      </c>
      <c r="M2426" s="39" t="s">
        <v>13189</v>
      </c>
      <c r="N2426" s="39" t="s">
        <v>8551</v>
      </c>
    </row>
    <row r="2427" spans="1:14" hidden="1">
      <c r="A2427" s="45" t="s">
        <v>13188</v>
      </c>
      <c r="B2427" s="516"/>
      <c r="C2427" s="496" t="s">
        <v>8552</v>
      </c>
      <c r="D2427" s="39" t="s">
        <v>8552</v>
      </c>
      <c r="E2427" s="496">
        <f>VLOOKUP(F2427,[13]abbr_btch2lot2!A:B,2,FALSE)</f>
        <v>54</v>
      </c>
      <c r="F2427" s="39" t="s">
        <v>8553</v>
      </c>
      <c r="G2427" s="39" t="s">
        <v>2215</v>
      </c>
      <c r="H2427" s="40" t="s">
        <v>2202</v>
      </c>
      <c r="I2427" s="76">
        <v>1</v>
      </c>
      <c r="J2427" s="39"/>
      <c r="K2427" s="39" t="s">
        <v>2195</v>
      </c>
      <c r="L2427" s="504">
        <v>56</v>
      </c>
      <c r="M2427" s="39" t="s">
        <v>13189</v>
      </c>
      <c r="N2427" s="39" t="s">
        <v>8554</v>
      </c>
    </row>
    <row r="2428" spans="1:14" hidden="1">
      <c r="A2428" s="45" t="s">
        <v>13188</v>
      </c>
      <c r="B2428" s="516"/>
      <c r="C2428" s="496" t="s">
        <v>562</v>
      </c>
      <c r="D2428" s="39" t="s">
        <v>562</v>
      </c>
      <c r="E2428" s="496">
        <f>VLOOKUP(F2428,[13]abbr_btch2lot2!A:B,2,FALSE)</f>
        <v>55</v>
      </c>
      <c r="F2428" s="39" t="s">
        <v>307</v>
      </c>
      <c r="G2428" s="39" t="s">
        <v>2215</v>
      </c>
      <c r="H2428" s="39" t="s">
        <v>2228</v>
      </c>
      <c r="I2428" s="76">
        <v>1</v>
      </c>
      <c r="J2428" s="39"/>
      <c r="K2428" s="39" t="s">
        <v>2195</v>
      </c>
      <c r="L2428" s="76">
        <v>57</v>
      </c>
      <c r="M2428" s="39" t="s">
        <v>13189</v>
      </c>
      <c r="N2428" s="39" t="s">
        <v>6291</v>
      </c>
    </row>
    <row r="2429" spans="1:14" hidden="1">
      <c r="A2429" s="45" t="s">
        <v>13188</v>
      </c>
      <c r="B2429" s="516"/>
      <c r="C2429" s="496" t="s">
        <v>564</v>
      </c>
      <c r="D2429" s="39" t="s">
        <v>564</v>
      </c>
      <c r="E2429" s="496">
        <f>VLOOKUP(F2429,[13]abbr_btch2lot2!A:B,2,FALSE)</f>
        <v>56</v>
      </c>
      <c r="F2429" s="39" t="s">
        <v>308</v>
      </c>
      <c r="G2429" s="39" t="s">
        <v>2215</v>
      </c>
      <c r="H2429" s="39" t="s">
        <v>2194</v>
      </c>
      <c r="I2429" s="76">
        <v>10</v>
      </c>
      <c r="J2429" s="39"/>
      <c r="K2429" s="39" t="s">
        <v>2195</v>
      </c>
      <c r="L2429" s="504">
        <v>58</v>
      </c>
      <c r="M2429" s="39" t="s">
        <v>13189</v>
      </c>
      <c r="N2429" s="39" t="s">
        <v>8555</v>
      </c>
    </row>
    <row r="2430" spans="1:14" hidden="1">
      <c r="A2430" s="45" t="s">
        <v>13188</v>
      </c>
      <c r="B2430" s="516"/>
      <c r="C2430" s="496" t="s">
        <v>8556</v>
      </c>
      <c r="D2430" s="39" t="s">
        <v>8556</v>
      </c>
      <c r="E2430" s="496">
        <f>VLOOKUP(F2430,[13]abbr_btch2lot2!A:B,2,FALSE)</f>
        <v>57</v>
      </c>
      <c r="F2430" s="40" t="s">
        <v>8557</v>
      </c>
      <c r="G2430" s="39" t="s">
        <v>2215</v>
      </c>
      <c r="H2430" s="39" t="s">
        <v>2228</v>
      </c>
      <c r="I2430" s="76">
        <v>5</v>
      </c>
      <c r="J2430" s="39"/>
      <c r="K2430" s="39" t="s">
        <v>2195</v>
      </c>
      <c r="L2430" s="76">
        <v>59</v>
      </c>
      <c r="M2430" s="39" t="s">
        <v>13189</v>
      </c>
      <c r="N2430" s="39" t="s">
        <v>8558</v>
      </c>
    </row>
    <row r="2431" spans="1:14" hidden="1">
      <c r="A2431" s="45" t="s">
        <v>13188</v>
      </c>
      <c r="B2431" s="516"/>
      <c r="C2431" s="496" t="s">
        <v>8559</v>
      </c>
      <c r="D2431" s="39" t="s">
        <v>8559</v>
      </c>
      <c r="E2431" s="496">
        <f>VLOOKUP(F2431,[13]abbr_btch2lot2!A:B,2,FALSE)</f>
        <v>58</v>
      </c>
      <c r="F2431" s="39" t="s">
        <v>8560</v>
      </c>
      <c r="G2431" s="39" t="s">
        <v>2215</v>
      </c>
      <c r="H2431" s="39" t="s">
        <v>2228</v>
      </c>
      <c r="I2431" s="76">
        <v>5</v>
      </c>
      <c r="J2431" s="39"/>
      <c r="K2431" s="39" t="s">
        <v>2195</v>
      </c>
      <c r="L2431" s="504">
        <v>60</v>
      </c>
      <c r="M2431" s="39" t="s">
        <v>13189</v>
      </c>
      <c r="N2431" s="39" t="s">
        <v>8561</v>
      </c>
    </row>
    <row r="2432" spans="1:14" hidden="1">
      <c r="A2432" s="45" t="s">
        <v>13188</v>
      </c>
      <c r="B2432" s="516"/>
      <c r="C2432" s="496" t="s">
        <v>8562</v>
      </c>
      <c r="D2432" s="39" t="s">
        <v>8562</v>
      </c>
      <c r="E2432" s="496">
        <f>VLOOKUP(F2432,[13]abbr_btch2lot2!A:B,2,FALSE)</f>
        <v>59</v>
      </c>
      <c r="F2432" s="39" t="s">
        <v>8563</v>
      </c>
      <c r="G2432" s="39" t="s">
        <v>2215</v>
      </c>
      <c r="H2432" s="39" t="s">
        <v>2228</v>
      </c>
      <c r="I2432" s="76">
        <v>5</v>
      </c>
      <c r="J2432" s="39"/>
      <c r="K2432" s="39" t="s">
        <v>2195</v>
      </c>
      <c r="L2432" s="504">
        <v>61</v>
      </c>
      <c r="M2432" s="39" t="s">
        <v>13189</v>
      </c>
      <c r="N2432" s="39" t="s">
        <v>8564</v>
      </c>
    </row>
    <row r="2433" spans="1:14" hidden="1">
      <c r="A2433" s="45" t="s">
        <v>13188</v>
      </c>
      <c r="B2433" s="516"/>
      <c r="C2433" s="496" t="s">
        <v>8565</v>
      </c>
      <c r="D2433" s="39" t="s">
        <v>8565</v>
      </c>
      <c r="E2433" s="496">
        <f>VLOOKUP(F2433,[13]abbr_btch2lot2!A:B,2,FALSE)</f>
        <v>60</v>
      </c>
      <c r="F2433" s="39" t="s">
        <v>8566</v>
      </c>
      <c r="G2433" s="39" t="s">
        <v>2215</v>
      </c>
      <c r="H2433" s="39" t="s">
        <v>2194</v>
      </c>
      <c r="I2433" s="76">
        <v>10</v>
      </c>
      <c r="J2433" s="39"/>
      <c r="K2433" s="39" t="s">
        <v>2195</v>
      </c>
      <c r="L2433" s="504">
        <v>62</v>
      </c>
      <c r="M2433" s="39" t="s">
        <v>13189</v>
      </c>
      <c r="N2433" s="39" t="s">
        <v>8567</v>
      </c>
    </row>
    <row r="2434" spans="1:14" hidden="1">
      <c r="A2434" s="45" t="s">
        <v>13188</v>
      </c>
      <c r="B2434" s="516"/>
      <c r="C2434" s="496" t="s">
        <v>8568</v>
      </c>
      <c r="D2434" s="39" t="s">
        <v>8568</v>
      </c>
      <c r="E2434" s="496">
        <f>VLOOKUP(F2434,[13]abbr_btch2lot2!A:B,2,FALSE)</f>
        <v>61</v>
      </c>
      <c r="F2434" s="507" t="s">
        <v>8569</v>
      </c>
      <c r="G2434" s="39" t="s">
        <v>2215</v>
      </c>
      <c r="H2434" s="40" t="s">
        <v>2231</v>
      </c>
      <c r="I2434" s="76" t="s">
        <v>2599</v>
      </c>
      <c r="J2434" s="39"/>
      <c r="K2434" s="39" t="s">
        <v>2195</v>
      </c>
      <c r="L2434" s="76">
        <v>63</v>
      </c>
      <c r="M2434" s="39" t="s">
        <v>13189</v>
      </c>
      <c r="N2434" s="39" t="s">
        <v>8570</v>
      </c>
    </row>
    <row r="2435" spans="1:14" hidden="1">
      <c r="A2435" s="45" t="s">
        <v>13188</v>
      </c>
      <c r="B2435" s="516"/>
      <c r="C2435" s="496" t="s">
        <v>8571</v>
      </c>
      <c r="D2435" s="39" t="s">
        <v>8571</v>
      </c>
      <c r="E2435" s="496">
        <f>VLOOKUP(F2435,[13]abbr_btch2lot2!A:B,2,FALSE)</f>
        <v>62</v>
      </c>
      <c r="F2435" s="60" t="s">
        <v>8572</v>
      </c>
      <c r="G2435" s="39" t="s">
        <v>2215</v>
      </c>
      <c r="H2435" s="40" t="s">
        <v>2231</v>
      </c>
      <c r="I2435" s="76" t="s">
        <v>2599</v>
      </c>
      <c r="J2435" s="39"/>
      <c r="K2435" s="39" t="s">
        <v>2195</v>
      </c>
      <c r="L2435" s="504">
        <v>64</v>
      </c>
      <c r="M2435" s="39" t="s">
        <v>13189</v>
      </c>
      <c r="N2435" s="39" t="s">
        <v>8573</v>
      </c>
    </row>
    <row r="2436" spans="1:14" hidden="1">
      <c r="A2436" s="45" t="s">
        <v>13188</v>
      </c>
      <c r="B2436" s="516"/>
      <c r="C2436" s="496"/>
      <c r="D2436" s="39"/>
      <c r="E2436" s="496">
        <f>VLOOKUP(F2436,[13]abbr_btch2lot2!A:B,2,FALSE)</f>
        <v>63</v>
      </c>
      <c r="F2436" s="39" t="s">
        <v>8574</v>
      </c>
      <c r="G2436" s="39" t="s">
        <v>2215</v>
      </c>
      <c r="H2436" s="39" t="s">
        <v>2271</v>
      </c>
      <c r="I2436" s="76">
        <v>10</v>
      </c>
      <c r="J2436" s="39"/>
      <c r="K2436" s="39" t="s">
        <v>2195</v>
      </c>
      <c r="L2436" s="76">
        <v>65</v>
      </c>
      <c r="M2436" s="39" t="s">
        <v>13189</v>
      </c>
      <c r="N2436" s="39" t="s">
        <v>8575</v>
      </c>
    </row>
    <row r="2437" spans="1:14" hidden="1">
      <c r="A2437" s="45" t="s">
        <v>13188</v>
      </c>
      <c r="B2437" s="516"/>
      <c r="C2437" s="496" t="s">
        <v>8576</v>
      </c>
      <c r="D2437" s="39" t="s">
        <v>8576</v>
      </c>
      <c r="E2437" s="496">
        <f>VLOOKUP(F2437,[13]abbr_btch2lot2!A:B,2,FALSE)</f>
        <v>64</v>
      </c>
      <c r="F2437" s="39" t="s">
        <v>8577</v>
      </c>
      <c r="G2437" s="39" t="s">
        <v>2193</v>
      </c>
      <c r="H2437" s="40" t="s">
        <v>2202</v>
      </c>
      <c r="I2437" s="76">
        <v>1</v>
      </c>
      <c r="J2437" s="39"/>
      <c r="K2437" s="39" t="s">
        <v>2195</v>
      </c>
      <c r="L2437" s="504">
        <v>66</v>
      </c>
      <c r="M2437" s="39" t="s">
        <v>13189</v>
      </c>
      <c r="N2437" s="39" t="s">
        <v>8578</v>
      </c>
    </row>
    <row r="2438" spans="1:14" hidden="1">
      <c r="A2438" s="45" t="s">
        <v>13188</v>
      </c>
      <c r="B2438" s="516"/>
      <c r="C2438" s="496" t="s">
        <v>8579</v>
      </c>
      <c r="D2438" s="39" t="s">
        <v>8579</v>
      </c>
      <c r="E2438" s="496">
        <f>VLOOKUP(F2438,[13]abbr_btch2lot2!A:B,2,FALSE)</f>
        <v>65</v>
      </c>
      <c r="F2438" s="39" t="s">
        <v>8580</v>
      </c>
      <c r="G2438" s="39" t="s">
        <v>2215</v>
      </c>
      <c r="H2438" s="40" t="s">
        <v>2202</v>
      </c>
      <c r="I2438" s="76">
        <v>1</v>
      </c>
      <c r="J2438" s="39"/>
      <c r="K2438" s="39" t="s">
        <v>2195</v>
      </c>
      <c r="L2438" s="504">
        <v>67</v>
      </c>
      <c r="M2438" s="39" t="s">
        <v>13189</v>
      </c>
      <c r="N2438" s="39" t="s">
        <v>8581</v>
      </c>
    </row>
    <row r="2439" spans="1:14" hidden="1">
      <c r="A2439" s="45" t="s">
        <v>13188</v>
      </c>
      <c r="B2439" s="516"/>
      <c r="C2439" s="496" t="s">
        <v>8582</v>
      </c>
      <c r="D2439" s="39" t="s">
        <v>8582</v>
      </c>
      <c r="E2439" s="496">
        <f>VLOOKUP(F2439,[13]abbr_btch2lot2!A:B,2,FALSE)</f>
        <v>66</v>
      </c>
      <c r="F2439" s="40" t="s">
        <v>8583</v>
      </c>
      <c r="G2439" s="39" t="s">
        <v>2215</v>
      </c>
      <c r="H2439" s="39" t="s">
        <v>2194</v>
      </c>
      <c r="I2439" s="76">
        <v>10</v>
      </c>
      <c r="J2439" s="39"/>
      <c r="K2439" s="39" t="s">
        <v>2195</v>
      </c>
      <c r="L2439" s="504">
        <v>68</v>
      </c>
      <c r="M2439" s="39" t="s">
        <v>13189</v>
      </c>
      <c r="N2439" s="39" t="s">
        <v>8584</v>
      </c>
    </row>
    <row r="2440" spans="1:14" hidden="1">
      <c r="A2440" s="45" t="s">
        <v>13188</v>
      </c>
      <c r="B2440" s="516"/>
      <c r="C2440" s="496" t="s">
        <v>8585</v>
      </c>
      <c r="D2440" s="39" t="s">
        <v>8585</v>
      </c>
      <c r="E2440" s="496">
        <f>VLOOKUP(F2440,[13]abbr_btch2lot2!A:B,2,FALSE)</f>
        <v>67</v>
      </c>
      <c r="F2440" s="39" t="s">
        <v>8586</v>
      </c>
      <c r="G2440" s="39" t="s">
        <v>2215</v>
      </c>
      <c r="H2440" s="39" t="s">
        <v>2194</v>
      </c>
      <c r="I2440" s="76">
        <v>10</v>
      </c>
      <c r="J2440" s="39"/>
      <c r="K2440" s="39" t="s">
        <v>2195</v>
      </c>
      <c r="L2440" s="76">
        <v>69</v>
      </c>
      <c r="M2440" s="39" t="s">
        <v>13189</v>
      </c>
      <c r="N2440" s="39" t="s">
        <v>8587</v>
      </c>
    </row>
    <row r="2441" spans="1:14" hidden="1">
      <c r="A2441" s="45" t="s">
        <v>13188</v>
      </c>
      <c r="B2441" s="516"/>
      <c r="C2441" s="496" t="s">
        <v>8588</v>
      </c>
      <c r="D2441" s="39" t="s">
        <v>8588</v>
      </c>
      <c r="E2441" s="496">
        <f>VLOOKUP(F2441,[13]abbr_btch2lot2!A:B,2,FALSE)</f>
        <v>68</v>
      </c>
      <c r="F2441" s="39" t="s">
        <v>8589</v>
      </c>
      <c r="G2441" s="39" t="s">
        <v>2193</v>
      </c>
      <c r="H2441" s="40" t="s">
        <v>2202</v>
      </c>
      <c r="I2441" s="76">
        <v>5</v>
      </c>
      <c r="J2441" s="39"/>
      <c r="K2441" s="39" t="s">
        <v>2195</v>
      </c>
      <c r="L2441" s="504">
        <v>70</v>
      </c>
      <c r="M2441" s="39" t="s">
        <v>13189</v>
      </c>
      <c r="N2441" s="39" t="s">
        <v>8590</v>
      </c>
    </row>
    <row r="2442" spans="1:14" hidden="1">
      <c r="A2442" s="45" t="s">
        <v>13188</v>
      </c>
      <c r="B2442" s="516"/>
      <c r="C2442" s="496" t="s">
        <v>7693</v>
      </c>
      <c r="D2442" s="39" t="s">
        <v>7693</v>
      </c>
      <c r="E2442" s="496">
        <f>VLOOKUP(F2442,[13]abbr_btch2lot2!A:B,2,FALSE)</f>
        <v>69</v>
      </c>
      <c r="F2442" s="39" t="s">
        <v>7694</v>
      </c>
      <c r="G2442" s="39" t="s">
        <v>2193</v>
      </c>
      <c r="H2442" s="39" t="s">
        <v>2228</v>
      </c>
      <c r="I2442" s="76">
        <v>3</v>
      </c>
      <c r="J2442" s="39"/>
      <c r="K2442" s="39" t="s">
        <v>2195</v>
      </c>
      <c r="L2442" s="76">
        <v>71</v>
      </c>
      <c r="M2442" s="39" t="s">
        <v>13189</v>
      </c>
      <c r="N2442" s="39" t="s">
        <v>8591</v>
      </c>
    </row>
    <row r="2443" spans="1:14" hidden="1">
      <c r="A2443" s="45" t="s">
        <v>13188</v>
      </c>
      <c r="B2443" s="516"/>
      <c r="C2443" s="496" t="s">
        <v>7696</v>
      </c>
      <c r="D2443" s="39" t="s">
        <v>7696</v>
      </c>
      <c r="E2443" s="496">
        <f>VLOOKUP(F2443,[13]abbr_btch2lot2!A:B,2,FALSE)</f>
        <v>70</v>
      </c>
      <c r="F2443" s="39" t="s">
        <v>7697</v>
      </c>
      <c r="G2443" s="39" t="s">
        <v>2193</v>
      </c>
      <c r="H2443" s="39" t="s">
        <v>2228</v>
      </c>
      <c r="I2443" s="76">
        <v>5</v>
      </c>
      <c r="J2443" s="39"/>
      <c r="K2443" s="39" t="s">
        <v>2195</v>
      </c>
      <c r="L2443" s="504">
        <v>72</v>
      </c>
      <c r="M2443" s="39" t="s">
        <v>13189</v>
      </c>
      <c r="N2443" s="39" t="s">
        <v>8592</v>
      </c>
    </row>
    <row r="2444" spans="1:14" hidden="1">
      <c r="A2444" s="45" t="s">
        <v>13188</v>
      </c>
      <c r="B2444" s="516"/>
      <c r="C2444" s="496"/>
      <c r="D2444" s="39"/>
      <c r="E2444" s="496">
        <f>VLOOKUP(F2444,[13]abbr_btch2lot2!A:B,2,FALSE)</f>
        <v>71</v>
      </c>
      <c r="F2444" s="39" t="s">
        <v>7699</v>
      </c>
      <c r="G2444" s="39" t="s">
        <v>2193</v>
      </c>
      <c r="H2444" s="39" t="s">
        <v>2455</v>
      </c>
      <c r="I2444" s="76">
        <v>7</v>
      </c>
      <c r="J2444" s="39"/>
      <c r="K2444" s="39" t="s">
        <v>2195</v>
      </c>
      <c r="L2444" s="504">
        <v>73</v>
      </c>
      <c r="M2444" s="39" t="s">
        <v>13189</v>
      </c>
      <c r="N2444" s="39" t="s">
        <v>8593</v>
      </c>
    </row>
    <row r="2445" spans="1:14" hidden="1">
      <c r="A2445" s="45" t="s">
        <v>13188</v>
      </c>
      <c r="B2445" s="516"/>
      <c r="C2445" s="496" t="s">
        <v>2557</v>
      </c>
      <c r="D2445" s="39" t="s">
        <v>2557</v>
      </c>
      <c r="E2445" s="496">
        <f>VLOOKUP(F2445,[13]abbr_btch2lot2!A:B,2,FALSE)</f>
        <v>72</v>
      </c>
      <c r="F2445" s="39" t="s">
        <v>7702</v>
      </c>
      <c r="G2445" s="39" t="s">
        <v>2193</v>
      </c>
      <c r="H2445" s="39" t="s">
        <v>2228</v>
      </c>
      <c r="I2445" s="76">
        <v>1</v>
      </c>
      <c r="J2445" s="39"/>
      <c r="K2445" s="39" t="s">
        <v>2195</v>
      </c>
      <c r="L2445" s="504">
        <v>74</v>
      </c>
      <c r="M2445" s="39" t="s">
        <v>13189</v>
      </c>
      <c r="N2445" s="39" t="s">
        <v>8594</v>
      </c>
    </row>
    <row r="2446" spans="1:14" hidden="1">
      <c r="A2446" s="45" t="s">
        <v>13188</v>
      </c>
      <c r="B2446" s="516"/>
      <c r="C2446" s="496" t="s">
        <v>7704</v>
      </c>
      <c r="D2446" s="39" t="s">
        <v>7704</v>
      </c>
      <c r="E2446" s="496">
        <f>VLOOKUP(F2446,[13]abbr_btch2lot2!A:B,2,FALSE)</f>
        <v>73</v>
      </c>
      <c r="F2446" s="39" t="s">
        <v>7705</v>
      </c>
      <c r="G2446" s="39" t="s">
        <v>2193</v>
      </c>
      <c r="H2446" s="39" t="s">
        <v>2228</v>
      </c>
      <c r="I2446" s="76">
        <v>3</v>
      </c>
      <c r="J2446" s="39"/>
      <c r="K2446" s="39" t="s">
        <v>2195</v>
      </c>
      <c r="L2446" s="76">
        <v>75</v>
      </c>
      <c r="M2446" s="39" t="s">
        <v>13189</v>
      </c>
      <c r="N2446" s="39" t="s">
        <v>8595</v>
      </c>
    </row>
    <row r="2447" spans="1:14" hidden="1">
      <c r="A2447" s="45" t="s">
        <v>13188</v>
      </c>
      <c r="B2447" s="516"/>
      <c r="C2447" s="496" t="s">
        <v>2563</v>
      </c>
      <c r="D2447" s="39" t="s">
        <v>2563</v>
      </c>
      <c r="E2447" s="496">
        <f>VLOOKUP(F2447,[13]abbr_btch2lot2!A:B,2,FALSE)</f>
        <v>74</v>
      </c>
      <c r="F2447" s="39" t="s">
        <v>7707</v>
      </c>
      <c r="G2447" s="39" t="s">
        <v>2193</v>
      </c>
      <c r="H2447" s="39" t="s">
        <v>2455</v>
      </c>
      <c r="I2447" s="76">
        <v>6</v>
      </c>
      <c r="J2447" s="39"/>
      <c r="K2447" s="39" t="s">
        <v>2195</v>
      </c>
      <c r="L2447" s="504">
        <v>76</v>
      </c>
      <c r="M2447" s="39" t="s">
        <v>13189</v>
      </c>
      <c r="N2447" s="39" t="s">
        <v>8596</v>
      </c>
    </row>
    <row r="2448" spans="1:14" hidden="1">
      <c r="A2448" s="45" t="s">
        <v>13188</v>
      </c>
      <c r="B2448" s="516"/>
      <c r="C2448" s="496"/>
      <c r="D2448" s="39"/>
      <c r="E2448" s="496">
        <f>VLOOKUP(F2448,[13]abbr_btch2lot2!A:B,2,FALSE)</f>
        <v>75</v>
      </c>
      <c r="F2448" s="39" t="s">
        <v>7710</v>
      </c>
      <c r="G2448" s="39" t="s">
        <v>2193</v>
      </c>
      <c r="H2448" s="39" t="s">
        <v>2228</v>
      </c>
      <c r="I2448" s="76">
        <v>3</v>
      </c>
      <c r="J2448" s="39"/>
      <c r="K2448" s="39" t="s">
        <v>2195</v>
      </c>
      <c r="L2448" s="76">
        <v>77</v>
      </c>
      <c r="M2448" s="39" t="s">
        <v>13189</v>
      </c>
      <c r="N2448" s="39" t="s">
        <v>8597</v>
      </c>
    </row>
    <row r="2449" spans="1:14" hidden="1">
      <c r="A2449" s="45" t="s">
        <v>13188</v>
      </c>
      <c r="B2449" s="516"/>
      <c r="C2449" s="496"/>
      <c r="D2449" s="39"/>
      <c r="E2449" s="496">
        <f>VLOOKUP(F2449,[13]abbr_btch2lot2!A:B,2,FALSE)</f>
        <v>76</v>
      </c>
      <c r="F2449" s="39" t="s">
        <v>7712</v>
      </c>
      <c r="G2449" s="39" t="s">
        <v>2193</v>
      </c>
      <c r="H2449" s="39" t="s">
        <v>2228</v>
      </c>
      <c r="I2449" s="76">
        <v>5</v>
      </c>
      <c r="J2449" s="39"/>
      <c r="K2449" s="39" t="s">
        <v>2195</v>
      </c>
      <c r="L2449" s="504">
        <v>78</v>
      </c>
      <c r="M2449" s="39" t="s">
        <v>13189</v>
      </c>
      <c r="N2449" s="39" t="s">
        <v>8598</v>
      </c>
    </row>
    <row r="2450" spans="1:14" hidden="1">
      <c r="A2450" s="45" t="s">
        <v>13188</v>
      </c>
      <c r="B2450" s="516"/>
      <c r="C2450" s="496" t="s">
        <v>2570</v>
      </c>
      <c r="D2450" s="39" t="s">
        <v>2570</v>
      </c>
      <c r="E2450" s="496">
        <f>VLOOKUP(F2450,[13]abbr_btch2lot2!A:B,2,FALSE)</f>
        <v>77</v>
      </c>
      <c r="F2450" s="39" t="s">
        <v>7714</v>
      </c>
      <c r="G2450" s="39" t="s">
        <v>2193</v>
      </c>
      <c r="H2450" s="39" t="s">
        <v>2228</v>
      </c>
      <c r="I2450" s="76">
        <v>4</v>
      </c>
      <c r="J2450" s="39"/>
      <c r="K2450" s="39" t="s">
        <v>2195</v>
      </c>
      <c r="L2450" s="504">
        <v>79</v>
      </c>
      <c r="M2450" s="39" t="s">
        <v>13189</v>
      </c>
      <c r="N2450" s="39" t="s">
        <v>8599</v>
      </c>
    </row>
    <row r="2451" spans="1:14" hidden="1">
      <c r="A2451" s="45" t="s">
        <v>13188</v>
      </c>
      <c r="B2451" s="516"/>
      <c r="C2451" s="496" t="s">
        <v>2573</v>
      </c>
      <c r="D2451" s="39" t="s">
        <v>2573</v>
      </c>
      <c r="E2451" s="496">
        <f>VLOOKUP(F2451,[13]abbr_btch2lot2!A:B,2,FALSE)</f>
        <v>78</v>
      </c>
      <c r="F2451" s="39" t="s">
        <v>7716</v>
      </c>
      <c r="G2451" s="39" t="s">
        <v>2193</v>
      </c>
      <c r="H2451" s="39" t="s">
        <v>2455</v>
      </c>
      <c r="I2451" s="76">
        <v>7</v>
      </c>
      <c r="J2451" s="39"/>
      <c r="K2451" s="39" t="s">
        <v>2195</v>
      </c>
      <c r="L2451" s="504">
        <v>80</v>
      </c>
      <c r="M2451" s="39" t="s">
        <v>13189</v>
      </c>
      <c r="N2451" s="39" t="s">
        <v>8600</v>
      </c>
    </row>
    <row r="2452" spans="1:14" hidden="1">
      <c r="A2452" s="45" t="s">
        <v>13188</v>
      </c>
      <c r="B2452" s="516"/>
      <c r="C2452" s="496" t="s">
        <v>2576</v>
      </c>
      <c r="D2452" s="39" t="s">
        <v>2576</v>
      </c>
      <c r="E2452" s="496">
        <f>VLOOKUP(F2452,[13]abbr_btch2lot2!A:B,2,FALSE)</f>
        <v>79</v>
      </c>
      <c r="F2452" s="39" t="s">
        <v>7718</v>
      </c>
      <c r="G2452" s="39" t="s">
        <v>2193</v>
      </c>
      <c r="H2452" s="39" t="s">
        <v>2228</v>
      </c>
      <c r="I2452" s="76">
        <v>4</v>
      </c>
      <c r="J2452" s="39"/>
      <c r="K2452" s="39" t="s">
        <v>2195</v>
      </c>
      <c r="L2452" s="76">
        <v>81</v>
      </c>
      <c r="M2452" s="39" t="s">
        <v>13189</v>
      </c>
      <c r="N2452" s="39" t="s">
        <v>8601</v>
      </c>
    </row>
    <row r="2453" spans="1:14" hidden="1">
      <c r="A2453" s="45" t="s">
        <v>13188</v>
      </c>
      <c r="B2453" s="516"/>
      <c r="C2453" s="496" t="s">
        <v>2579</v>
      </c>
      <c r="D2453" s="39" t="s">
        <v>2579</v>
      </c>
      <c r="E2453" s="496">
        <f>VLOOKUP(F2453,[13]abbr_btch2lot2!A:B,2,FALSE)</f>
        <v>80</v>
      </c>
      <c r="F2453" s="39" t="s">
        <v>7720</v>
      </c>
      <c r="G2453" s="39" t="s">
        <v>2193</v>
      </c>
      <c r="H2453" s="39" t="s">
        <v>2455</v>
      </c>
      <c r="I2453" s="76">
        <v>9</v>
      </c>
      <c r="J2453" s="39"/>
      <c r="K2453" s="39" t="s">
        <v>2195</v>
      </c>
      <c r="L2453" s="504">
        <v>82</v>
      </c>
      <c r="M2453" s="39" t="s">
        <v>13189</v>
      </c>
      <c r="N2453" s="39" t="s">
        <v>8602</v>
      </c>
    </row>
    <row r="2454" spans="1:14" hidden="1">
      <c r="A2454" s="45" t="s">
        <v>13188</v>
      </c>
      <c r="B2454" s="516"/>
      <c r="C2454" s="496" t="s">
        <v>7721</v>
      </c>
      <c r="D2454" s="39" t="s">
        <v>7721</v>
      </c>
      <c r="E2454" s="496">
        <f>VLOOKUP(F2454,[13]abbr_btch2lot2!A:B,2,FALSE)</f>
        <v>81</v>
      </c>
      <c r="F2454" s="39" t="s">
        <v>7722</v>
      </c>
      <c r="G2454" s="39" t="s">
        <v>2193</v>
      </c>
      <c r="H2454" s="39" t="s">
        <v>2228</v>
      </c>
      <c r="I2454" s="76">
        <v>3</v>
      </c>
      <c r="J2454" s="39"/>
      <c r="K2454" s="39" t="s">
        <v>2195</v>
      </c>
      <c r="L2454" s="76">
        <v>83</v>
      </c>
      <c r="M2454" s="39" t="s">
        <v>13189</v>
      </c>
      <c r="N2454" s="39" t="s">
        <v>8603</v>
      </c>
    </row>
    <row r="2455" spans="1:14" hidden="1">
      <c r="A2455" s="45" t="s">
        <v>13188</v>
      </c>
      <c r="B2455" s="516"/>
      <c r="C2455" s="496" t="s">
        <v>7724</v>
      </c>
      <c r="D2455" s="39" t="s">
        <v>7724</v>
      </c>
      <c r="E2455" s="496">
        <f>VLOOKUP(F2455,[13]abbr_btch2lot2!A:B,2,FALSE)</f>
        <v>82</v>
      </c>
      <c r="F2455" s="39" t="s">
        <v>7725</v>
      </c>
      <c r="G2455" s="39" t="s">
        <v>2193</v>
      </c>
      <c r="H2455" s="39" t="s">
        <v>2228</v>
      </c>
      <c r="I2455" s="76">
        <v>5</v>
      </c>
      <c r="J2455" s="39"/>
      <c r="K2455" s="39" t="s">
        <v>2195</v>
      </c>
      <c r="L2455" s="504">
        <v>84</v>
      </c>
      <c r="M2455" s="39" t="s">
        <v>13189</v>
      </c>
      <c r="N2455" s="39" t="s">
        <v>8604</v>
      </c>
    </row>
    <row r="2456" spans="1:14" hidden="1">
      <c r="A2456" s="45" t="s">
        <v>13188</v>
      </c>
      <c r="B2456" s="516"/>
      <c r="C2456" s="496"/>
      <c r="D2456" s="39"/>
      <c r="E2456" s="496">
        <f>VLOOKUP(F2456,[13]abbr_btch2lot2!A:B,2,FALSE)</f>
        <v>83</v>
      </c>
      <c r="F2456" s="39" t="s">
        <v>7727</v>
      </c>
      <c r="G2456" s="39" t="s">
        <v>2193</v>
      </c>
      <c r="H2456" s="39" t="s">
        <v>2455</v>
      </c>
      <c r="I2456" s="76">
        <v>7</v>
      </c>
      <c r="J2456" s="39"/>
      <c r="K2456" s="39" t="s">
        <v>2195</v>
      </c>
      <c r="L2456" s="504">
        <v>85</v>
      </c>
      <c r="M2456" s="39" t="s">
        <v>13189</v>
      </c>
      <c r="N2456" s="39" t="s">
        <v>8605</v>
      </c>
    </row>
    <row r="2457" spans="1:14" hidden="1">
      <c r="A2457" s="45" t="s">
        <v>13188</v>
      </c>
      <c r="B2457" s="516"/>
      <c r="C2457" s="496" t="s">
        <v>7729</v>
      </c>
      <c r="D2457" s="39" t="s">
        <v>7729</v>
      </c>
      <c r="E2457" s="496">
        <f>VLOOKUP(F2457,[13]abbr_btch2lot2!A:B,2,FALSE)</f>
        <v>84</v>
      </c>
      <c r="F2457" s="39" t="s">
        <v>7730</v>
      </c>
      <c r="G2457" s="39" t="s">
        <v>2193</v>
      </c>
      <c r="H2457" s="39" t="s">
        <v>2228</v>
      </c>
      <c r="I2457" s="76">
        <v>1</v>
      </c>
      <c r="J2457" s="39"/>
      <c r="K2457" s="39" t="s">
        <v>2195</v>
      </c>
      <c r="L2457" s="504">
        <v>86</v>
      </c>
      <c r="M2457" s="39" t="s">
        <v>13189</v>
      </c>
      <c r="N2457" s="39" t="s">
        <v>8606</v>
      </c>
    </row>
    <row r="2458" spans="1:14" hidden="1">
      <c r="A2458" s="45" t="s">
        <v>13188</v>
      </c>
      <c r="B2458" s="516"/>
      <c r="C2458" s="496" t="s">
        <v>7732</v>
      </c>
      <c r="D2458" s="39" t="s">
        <v>7732</v>
      </c>
      <c r="E2458" s="496">
        <f>VLOOKUP(F2458,[13]abbr_btch2lot2!A:B,2,FALSE)</f>
        <v>85</v>
      </c>
      <c r="F2458" s="39" t="s">
        <v>7733</v>
      </c>
      <c r="G2458" s="39" t="s">
        <v>2193</v>
      </c>
      <c r="H2458" s="39" t="s">
        <v>2228</v>
      </c>
      <c r="I2458" s="76">
        <v>3</v>
      </c>
      <c r="J2458" s="39"/>
      <c r="K2458" s="39" t="s">
        <v>2195</v>
      </c>
      <c r="L2458" s="76">
        <v>87</v>
      </c>
      <c r="M2458" s="39" t="s">
        <v>13189</v>
      </c>
      <c r="N2458" s="39" t="s">
        <v>8607</v>
      </c>
    </row>
    <row r="2459" spans="1:14" hidden="1">
      <c r="A2459" s="45" t="s">
        <v>13188</v>
      </c>
      <c r="B2459" s="516"/>
      <c r="C2459" s="496" t="s">
        <v>7735</v>
      </c>
      <c r="D2459" s="39" t="s">
        <v>7735</v>
      </c>
      <c r="E2459" s="496">
        <f>VLOOKUP(F2459,[13]abbr_btch2lot2!A:B,2,FALSE)</f>
        <v>86</v>
      </c>
      <c r="F2459" s="39" t="s">
        <v>7736</v>
      </c>
      <c r="G2459" s="39" t="s">
        <v>2193</v>
      </c>
      <c r="H2459" s="39" t="s">
        <v>2455</v>
      </c>
      <c r="I2459" s="76">
        <v>6</v>
      </c>
      <c r="J2459" s="39"/>
      <c r="K2459" s="39" t="s">
        <v>2195</v>
      </c>
      <c r="L2459" s="504">
        <v>88</v>
      </c>
      <c r="M2459" s="39" t="s">
        <v>13189</v>
      </c>
      <c r="N2459" s="39" t="s">
        <v>8608</v>
      </c>
    </row>
    <row r="2460" spans="1:14" hidden="1">
      <c r="A2460" s="45" t="s">
        <v>13188</v>
      </c>
      <c r="B2460" s="516"/>
      <c r="C2460" s="496"/>
      <c r="D2460" s="39"/>
      <c r="E2460" s="496">
        <f>VLOOKUP(F2460,[13]abbr_btch2lot2!A:B,2,FALSE)</f>
        <v>87</v>
      </c>
      <c r="F2460" s="39" t="s">
        <v>7738</v>
      </c>
      <c r="G2460" s="39" t="s">
        <v>2193</v>
      </c>
      <c r="H2460" s="39" t="s">
        <v>2228</v>
      </c>
      <c r="I2460" s="76">
        <v>3</v>
      </c>
      <c r="J2460" s="39"/>
      <c r="K2460" s="39" t="s">
        <v>2195</v>
      </c>
      <c r="L2460" s="76">
        <v>89</v>
      </c>
      <c r="M2460" s="39" t="s">
        <v>13189</v>
      </c>
      <c r="N2460" s="39" t="s">
        <v>8609</v>
      </c>
    </row>
    <row r="2461" spans="1:14" hidden="1">
      <c r="A2461" s="45" t="s">
        <v>13188</v>
      </c>
      <c r="B2461" s="516"/>
      <c r="C2461" s="496"/>
      <c r="D2461" s="39"/>
      <c r="E2461" s="496">
        <f>VLOOKUP(F2461,[13]abbr_btch2lot2!A:B,2,FALSE)</f>
        <v>88</v>
      </c>
      <c r="F2461" s="39" t="s">
        <v>7740</v>
      </c>
      <c r="G2461" s="39" t="s">
        <v>2193</v>
      </c>
      <c r="H2461" s="39" t="s">
        <v>2228</v>
      </c>
      <c r="I2461" s="76">
        <v>5</v>
      </c>
      <c r="J2461" s="39"/>
      <c r="K2461" s="39" t="s">
        <v>2195</v>
      </c>
      <c r="L2461" s="504">
        <v>90</v>
      </c>
      <c r="M2461" s="39" t="s">
        <v>13189</v>
      </c>
      <c r="N2461" s="39" t="s">
        <v>8610</v>
      </c>
    </row>
    <row r="2462" spans="1:14" hidden="1">
      <c r="A2462" s="45" t="s">
        <v>13188</v>
      </c>
      <c r="B2462" s="516"/>
      <c r="C2462" s="496" t="s">
        <v>7742</v>
      </c>
      <c r="D2462" s="39" t="s">
        <v>7742</v>
      </c>
      <c r="E2462" s="496">
        <f>VLOOKUP(F2462,[13]abbr_btch2lot2!A:B,2,FALSE)</f>
        <v>89</v>
      </c>
      <c r="F2462" s="39" t="s">
        <v>7743</v>
      </c>
      <c r="G2462" s="39" t="s">
        <v>2193</v>
      </c>
      <c r="H2462" s="39" t="s">
        <v>2228</v>
      </c>
      <c r="I2462" s="76">
        <v>4</v>
      </c>
      <c r="J2462" s="39"/>
      <c r="K2462" s="39" t="s">
        <v>2195</v>
      </c>
      <c r="L2462" s="504">
        <v>91</v>
      </c>
      <c r="M2462" s="39" t="s">
        <v>13189</v>
      </c>
      <c r="N2462" s="39" t="s">
        <v>8611</v>
      </c>
    </row>
    <row r="2463" spans="1:14" hidden="1">
      <c r="A2463" s="45" t="s">
        <v>13188</v>
      </c>
      <c r="B2463" s="516"/>
      <c r="C2463" s="496" t="s">
        <v>7745</v>
      </c>
      <c r="D2463" s="39" t="s">
        <v>7745</v>
      </c>
      <c r="E2463" s="496">
        <f>VLOOKUP(F2463,[13]abbr_btch2lot2!A:B,2,FALSE)</f>
        <v>90</v>
      </c>
      <c r="F2463" s="39" t="s">
        <v>7746</v>
      </c>
      <c r="G2463" s="39" t="s">
        <v>2193</v>
      </c>
      <c r="H2463" s="39" t="s">
        <v>2455</v>
      </c>
      <c r="I2463" s="76">
        <v>7</v>
      </c>
      <c r="J2463" s="39"/>
      <c r="K2463" s="39" t="s">
        <v>2195</v>
      </c>
      <c r="L2463" s="504">
        <v>92</v>
      </c>
      <c r="M2463" s="39" t="s">
        <v>13189</v>
      </c>
      <c r="N2463" s="39" t="s">
        <v>8612</v>
      </c>
    </row>
    <row r="2464" spans="1:14" hidden="1">
      <c r="A2464" s="45" t="s">
        <v>13188</v>
      </c>
      <c r="B2464" s="516"/>
      <c r="C2464" s="496" t="s">
        <v>7748</v>
      </c>
      <c r="D2464" s="39" t="s">
        <v>7748</v>
      </c>
      <c r="E2464" s="496">
        <f>VLOOKUP(F2464,[13]abbr_btch2lot2!A:B,2,FALSE)</f>
        <v>91</v>
      </c>
      <c r="F2464" s="39" t="s">
        <v>7749</v>
      </c>
      <c r="G2464" s="39" t="s">
        <v>2193</v>
      </c>
      <c r="H2464" s="39" t="s">
        <v>2228</v>
      </c>
      <c r="I2464" s="76">
        <v>4</v>
      </c>
      <c r="J2464" s="39"/>
      <c r="K2464" s="39" t="s">
        <v>2195</v>
      </c>
      <c r="L2464" s="76">
        <v>93</v>
      </c>
      <c r="M2464" s="39" t="s">
        <v>13189</v>
      </c>
      <c r="N2464" s="39" t="s">
        <v>8613</v>
      </c>
    </row>
    <row r="2465" spans="1:14" hidden="1">
      <c r="A2465" s="45" t="s">
        <v>13188</v>
      </c>
      <c r="B2465" s="516"/>
      <c r="C2465" s="496" t="s">
        <v>7751</v>
      </c>
      <c r="D2465" s="39" t="s">
        <v>7751</v>
      </c>
      <c r="E2465" s="496">
        <f>VLOOKUP(F2465,[13]abbr_btch2lot2!A:B,2,FALSE)</f>
        <v>92</v>
      </c>
      <c r="F2465" s="39" t="s">
        <v>7752</v>
      </c>
      <c r="G2465" s="39" t="s">
        <v>2193</v>
      </c>
      <c r="H2465" s="39" t="s">
        <v>2455</v>
      </c>
      <c r="I2465" s="76">
        <v>9</v>
      </c>
      <c r="J2465" s="39"/>
      <c r="K2465" s="39" t="s">
        <v>2195</v>
      </c>
      <c r="L2465" s="504">
        <v>94</v>
      </c>
      <c r="M2465" s="39" t="s">
        <v>13189</v>
      </c>
      <c r="N2465" s="39" t="s">
        <v>8614</v>
      </c>
    </row>
    <row r="2466" spans="1:14" hidden="1">
      <c r="A2466" s="45" t="s">
        <v>13188</v>
      </c>
      <c r="B2466" s="516"/>
      <c r="C2466" s="496" t="s">
        <v>7754</v>
      </c>
      <c r="D2466" s="39" t="s">
        <v>7754</v>
      </c>
      <c r="E2466" s="496">
        <f>VLOOKUP(F2466,[13]abbr_btch2lot2!A:B,2,FALSE)</f>
        <v>93</v>
      </c>
      <c r="F2466" s="39" t="s">
        <v>7755</v>
      </c>
      <c r="G2466" s="39" t="s">
        <v>2215</v>
      </c>
      <c r="H2466" s="39" t="s">
        <v>2228</v>
      </c>
      <c r="I2466" s="76">
        <v>3</v>
      </c>
      <c r="J2466" s="39"/>
      <c r="K2466" s="39" t="s">
        <v>2195</v>
      </c>
      <c r="L2466" s="76">
        <v>95</v>
      </c>
      <c r="M2466" s="39" t="s">
        <v>13189</v>
      </c>
      <c r="N2466" s="39" t="s">
        <v>8615</v>
      </c>
    </row>
    <row r="2467" spans="1:14" hidden="1">
      <c r="A2467" s="45" t="s">
        <v>13188</v>
      </c>
      <c r="B2467" s="516"/>
      <c r="C2467" s="496" t="s">
        <v>7757</v>
      </c>
      <c r="D2467" s="39" t="s">
        <v>7757</v>
      </c>
      <c r="E2467" s="496">
        <f>VLOOKUP(F2467,[13]abbr_btch2lot2!A:B,2,FALSE)</f>
        <v>94</v>
      </c>
      <c r="F2467" s="39" t="s">
        <v>7758</v>
      </c>
      <c r="G2467" s="39" t="s">
        <v>2215</v>
      </c>
      <c r="H2467" s="39" t="s">
        <v>2228</v>
      </c>
      <c r="I2467" s="76">
        <v>5</v>
      </c>
      <c r="J2467" s="39"/>
      <c r="K2467" s="39" t="s">
        <v>2195</v>
      </c>
      <c r="L2467" s="504">
        <v>96</v>
      </c>
      <c r="M2467" s="39" t="s">
        <v>13189</v>
      </c>
      <c r="N2467" s="39" t="s">
        <v>8616</v>
      </c>
    </row>
    <row r="2468" spans="1:14" hidden="1">
      <c r="A2468" s="45" t="s">
        <v>13188</v>
      </c>
      <c r="B2468" s="516"/>
      <c r="C2468" s="496"/>
      <c r="D2468" s="39"/>
      <c r="E2468" s="496">
        <f>VLOOKUP(F2468,[13]abbr_btch2lot2!A:B,2,FALSE)</f>
        <v>95</v>
      </c>
      <c r="F2468" s="39" t="s">
        <v>7760</v>
      </c>
      <c r="G2468" s="39" t="s">
        <v>2215</v>
      </c>
      <c r="H2468" s="39" t="s">
        <v>2455</v>
      </c>
      <c r="I2468" s="76">
        <v>7</v>
      </c>
      <c r="J2468" s="39"/>
      <c r="K2468" s="39" t="s">
        <v>2195</v>
      </c>
      <c r="L2468" s="504">
        <v>97</v>
      </c>
      <c r="M2468" s="39" t="s">
        <v>13189</v>
      </c>
      <c r="N2468" s="39" t="s">
        <v>8617</v>
      </c>
    </row>
    <row r="2469" spans="1:14" hidden="1">
      <c r="A2469" s="45" t="s">
        <v>13188</v>
      </c>
      <c r="B2469" s="516"/>
      <c r="C2469" s="496" t="s">
        <v>7762</v>
      </c>
      <c r="D2469" s="39" t="s">
        <v>7762</v>
      </c>
      <c r="E2469" s="496">
        <f>VLOOKUP(F2469,[13]abbr_btch2lot2!A:B,2,FALSE)</f>
        <v>96</v>
      </c>
      <c r="F2469" s="39" t="s">
        <v>7763</v>
      </c>
      <c r="G2469" s="39" t="s">
        <v>2215</v>
      </c>
      <c r="H2469" s="39" t="s">
        <v>2228</v>
      </c>
      <c r="I2469" s="76">
        <v>1</v>
      </c>
      <c r="J2469" s="39"/>
      <c r="K2469" s="39" t="s">
        <v>2195</v>
      </c>
      <c r="L2469" s="504">
        <v>98</v>
      </c>
      <c r="M2469" s="39" t="s">
        <v>13189</v>
      </c>
      <c r="N2469" s="39" t="s">
        <v>8618</v>
      </c>
    </row>
    <row r="2470" spans="1:14" hidden="1">
      <c r="A2470" s="45" t="s">
        <v>13188</v>
      </c>
      <c r="B2470" s="516"/>
      <c r="C2470" s="496" t="s">
        <v>7765</v>
      </c>
      <c r="D2470" s="39" t="s">
        <v>7765</v>
      </c>
      <c r="E2470" s="496">
        <f>VLOOKUP(F2470,[13]abbr_btch2lot2!A:B,2,FALSE)</f>
        <v>97</v>
      </c>
      <c r="F2470" s="39" t="s">
        <v>7766</v>
      </c>
      <c r="G2470" s="39" t="s">
        <v>2215</v>
      </c>
      <c r="H2470" s="39" t="s">
        <v>2228</v>
      </c>
      <c r="I2470" s="76">
        <v>3</v>
      </c>
      <c r="J2470" s="39"/>
      <c r="K2470" s="39" t="s">
        <v>2195</v>
      </c>
      <c r="L2470" s="76">
        <v>99</v>
      </c>
      <c r="M2470" s="39" t="s">
        <v>13189</v>
      </c>
      <c r="N2470" s="39" t="s">
        <v>8619</v>
      </c>
    </row>
    <row r="2471" spans="1:14" hidden="1">
      <c r="A2471" s="45" t="s">
        <v>13188</v>
      </c>
      <c r="B2471" s="516"/>
      <c r="C2471" s="496" t="s">
        <v>7768</v>
      </c>
      <c r="D2471" s="39" t="s">
        <v>7768</v>
      </c>
      <c r="E2471" s="496">
        <f>VLOOKUP(F2471,[13]abbr_btch2lot2!A:B,2,FALSE)</f>
        <v>98</v>
      </c>
      <c r="F2471" s="39" t="s">
        <v>7769</v>
      </c>
      <c r="G2471" s="39" t="s">
        <v>2215</v>
      </c>
      <c r="H2471" s="39" t="s">
        <v>2455</v>
      </c>
      <c r="I2471" s="76">
        <v>6</v>
      </c>
      <c r="J2471" s="39"/>
      <c r="K2471" s="39" t="s">
        <v>2195</v>
      </c>
      <c r="L2471" s="504">
        <v>100</v>
      </c>
      <c r="M2471" s="39" t="s">
        <v>13189</v>
      </c>
      <c r="N2471" s="39" t="s">
        <v>8620</v>
      </c>
    </row>
    <row r="2472" spans="1:14" hidden="1">
      <c r="A2472" s="45" t="s">
        <v>13188</v>
      </c>
      <c r="B2472" s="516"/>
      <c r="C2472" s="496"/>
      <c r="D2472" s="39"/>
      <c r="E2472" s="496">
        <f>VLOOKUP(F2472,[13]abbr_btch2lot2!A:B,2,FALSE)</f>
        <v>99</v>
      </c>
      <c r="F2472" s="39" t="s">
        <v>7771</v>
      </c>
      <c r="G2472" s="39" t="s">
        <v>2215</v>
      </c>
      <c r="H2472" s="39" t="s">
        <v>2228</v>
      </c>
      <c r="I2472" s="76">
        <v>3</v>
      </c>
      <c r="J2472" s="39"/>
      <c r="K2472" s="39" t="s">
        <v>2195</v>
      </c>
      <c r="L2472" s="76">
        <v>101</v>
      </c>
      <c r="M2472" s="39" t="s">
        <v>13189</v>
      </c>
      <c r="N2472" s="39" t="s">
        <v>8621</v>
      </c>
    </row>
    <row r="2473" spans="1:14" hidden="1">
      <c r="A2473" s="45" t="s">
        <v>13188</v>
      </c>
      <c r="B2473" s="516"/>
      <c r="C2473" s="496"/>
      <c r="D2473" s="39"/>
      <c r="E2473" s="496">
        <f>VLOOKUP(F2473,[13]abbr_btch2lot2!A:B,2,FALSE)</f>
        <v>100</v>
      </c>
      <c r="F2473" s="39" t="s">
        <v>7773</v>
      </c>
      <c r="G2473" s="39" t="s">
        <v>2215</v>
      </c>
      <c r="H2473" s="39" t="s">
        <v>2228</v>
      </c>
      <c r="I2473" s="76">
        <v>5</v>
      </c>
      <c r="J2473" s="39"/>
      <c r="K2473" s="39" t="s">
        <v>2195</v>
      </c>
      <c r="L2473" s="504">
        <v>102</v>
      </c>
      <c r="M2473" s="39" t="s">
        <v>13189</v>
      </c>
      <c r="N2473" s="39" t="s">
        <v>8622</v>
      </c>
    </row>
    <row r="2474" spans="1:14" hidden="1">
      <c r="A2474" s="45" t="s">
        <v>13188</v>
      </c>
      <c r="B2474" s="516"/>
      <c r="C2474" s="496" t="s">
        <v>7775</v>
      </c>
      <c r="D2474" s="39" t="s">
        <v>7775</v>
      </c>
      <c r="E2474" s="496">
        <f>VLOOKUP(F2474,[13]abbr_btch2lot2!A:B,2,FALSE)</f>
        <v>101</v>
      </c>
      <c r="F2474" s="39" t="s">
        <v>7776</v>
      </c>
      <c r="G2474" s="39" t="s">
        <v>2215</v>
      </c>
      <c r="H2474" s="39" t="s">
        <v>2228</v>
      </c>
      <c r="I2474" s="76">
        <v>4</v>
      </c>
      <c r="J2474" s="39"/>
      <c r="K2474" s="39" t="s">
        <v>2195</v>
      </c>
      <c r="L2474" s="504">
        <v>103</v>
      </c>
      <c r="M2474" s="39" t="s">
        <v>13189</v>
      </c>
      <c r="N2474" s="39" t="s">
        <v>8623</v>
      </c>
    </row>
    <row r="2475" spans="1:14" hidden="1">
      <c r="A2475" s="45" t="s">
        <v>13188</v>
      </c>
      <c r="B2475" s="516"/>
      <c r="C2475" s="496" t="s">
        <v>7778</v>
      </c>
      <c r="D2475" s="39" t="s">
        <v>7778</v>
      </c>
      <c r="E2475" s="496">
        <f>VLOOKUP(F2475,[13]abbr_btch2lot2!A:B,2,FALSE)</f>
        <v>102</v>
      </c>
      <c r="F2475" s="39" t="s">
        <v>7779</v>
      </c>
      <c r="G2475" s="39" t="s">
        <v>2215</v>
      </c>
      <c r="H2475" s="39" t="s">
        <v>2455</v>
      </c>
      <c r="I2475" s="76">
        <v>7</v>
      </c>
      <c r="J2475" s="39"/>
      <c r="K2475" s="39" t="s">
        <v>2195</v>
      </c>
      <c r="L2475" s="504">
        <v>104</v>
      </c>
      <c r="M2475" s="39" t="s">
        <v>13189</v>
      </c>
      <c r="N2475" s="39" t="s">
        <v>8624</v>
      </c>
    </row>
    <row r="2476" spans="1:14" hidden="1">
      <c r="A2476" s="45" t="s">
        <v>13188</v>
      </c>
      <c r="B2476" s="516"/>
      <c r="C2476" s="496" t="s">
        <v>7781</v>
      </c>
      <c r="D2476" s="39" t="s">
        <v>7781</v>
      </c>
      <c r="E2476" s="496">
        <f>VLOOKUP(F2476,[13]abbr_btch2lot2!A:B,2,FALSE)</f>
        <v>103</v>
      </c>
      <c r="F2476" s="39" t="s">
        <v>7782</v>
      </c>
      <c r="G2476" s="39" t="s">
        <v>2215</v>
      </c>
      <c r="H2476" s="39" t="s">
        <v>2228</v>
      </c>
      <c r="I2476" s="76">
        <v>4</v>
      </c>
      <c r="J2476" s="39"/>
      <c r="K2476" s="39" t="s">
        <v>2195</v>
      </c>
      <c r="L2476" s="76">
        <v>105</v>
      </c>
      <c r="M2476" s="39" t="s">
        <v>13189</v>
      </c>
      <c r="N2476" s="39" t="s">
        <v>8625</v>
      </c>
    </row>
    <row r="2477" spans="1:14" hidden="1">
      <c r="A2477" s="45" t="s">
        <v>13188</v>
      </c>
      <c r="B2477" s="516"/>
      <c r="C2477" s="496" t="s">
        <v>7784</v>
      </c>
      <c r="D2477" s="39" t="s">
        <v>7784</v>
      </c>
      <c r="E2477" s="496">
        <f>VLOOKUP(F2477,[13]abbr_btch2lot2!A:B,2,FALSE)</f>
        <v>104</v>
      </c>
      <c r="F2477" s="39" t="s">
        <v>7785</v>
      </c>
      <c r="G2477" s="39" t="s">
        <v>2215</v>
      </c>
      <c r="H2477" s="39" t="s">
        <v>2455</v>
      </c>
      <c r="I2477" s="76">
        <v>9</v>
      </c>
      <c r="J2477" s="39"/>
      <c r="K2477" s="39" t="s">
        <v>2195</v>
      </c>
      <c r="L2477" s="504">
        <v>106</v>
      </c>
      <c r="M2477" s="39" t="s">
        <v>13189</v>
      </c>
      <c r="N2477" s="39" t="s">
        <v>8626</v>
      </c>
    </row>
    <row r="2478" spans="1:14" hidden="1">
      <c r="A2478" s="45" t="s">
        <v>13188</v>
      </c>
      <c r="B2478" s="516"/>
      <c r="C2478" s="496" t="s">
        <v>7787</v>
      </c>
      <c r="D2478" s="39" t="s">
        <v>7787</v>
      </c>
      <c r="E2478" s="496">
        <f>VLOOKUP(F2478,[13]abbr_btch2lot2!A:B,2,FALSE)</f>
        <v>105</v>
      </c>
      <c r="F2478" s="39" t="s">
        <v>7788</v>
      </c>
      <c r="G2478" s="39" t="s">
        <v>2215</v>
      </c>
      <c r="H2478" s="39" t="s">
        <v>2228</v>
      </c>
      <c r="I2478" s="76">
        <v>3</v>
      </c>
      <c r="J2478" s="39"/>
      <c r="K2478" s="39" t="s">
        <v>2195</v>
      </c>
      <c r="L2478" s="76">
        <v>107</v>
      </c>
      <c r="M2478" s="39" t="s">
        <v>13189</v>
      </c>
      <c r="N2478" s="39" t="s">
        <v>8627</v>
      </c>
    </row>
    <row r="2479" spans="1:14" hidden="1">
      <c r="A2479" s="45" t="s">
        <v>13188</v>
      </c>
      <c r="B2479" s="516"/>
      <c r="C2479" s="496" t="s">
        <v>7790</v>
      </c>
      <c r="D2479" s="39" t="s">
        <v>7790</v>
      </c>
      <c r="E2479" s="496">
        <f>VLOOKUP(F2479,[13]abbr_btch2lot2!A:B,2,FALSE)</f>
        <v>106</v>
      </c>
      <c r="F2479" s="39" t="s">
        <v>7791</v>
      </c>
      <c r="G2479" s="39" t="s">
        <v>2215</v>
      </c>
      <c r="H2479" s="39" t="s">
        <v>2228</v>
      </c>
      <c r="I2479" s="76">
        <v>5</v>
      </c>
      <c r="J2479" s="39"/>
      <c r="K2479" s="39" t="s">
        <v>2195</v>
      </c>
      <c r="L2479" s="504">
        <v>108</v>
      </c>
      <c r="M2479" s="39" t="s">
        <v>13189</v>
      </c>
      <c r="N2479" s="39" t="s">
        <v>8628</v>
      </c>
    </row>
    <row r="2480" spans="1:14" hidden="1">
      <c r="A2480" s="45" t="s">
        <v>13188</v>
      </c>
      <c r="B2480" s="516"/>
      <c r="C2480" s="496"/>
      <c r="D2480" s="39"/>
      <c r="E2480" s="496">
        <f>VLOOKUP(F2480,[13]abbr_btch2lot2!A:B,2,FALSE)</f>
        <v>107</v>
      </c>
      <c r="F2480" s="39" t="s">
        <v>7793</v>
      </c>
      <c r="G2480" s="39" t="s">
        <v>2215</v>
      </c>
      <c r="H2480" s="39" t="s">
        <v>2455</v>
      </c>
      <c r="I2480" s="76">
        <v>7</v>
      </c>
      <c r="J2480" s="39"/>
      <c r="K2480" s="39" t="s">
        <v>2195</v>
      </c>
      <c r="L2480" s="504">
        <v>109</v>
      </c>
      <c r="M2480" s="39" t="s">
        <v>13189</v>
      </c>
      <c r="N2480" s="39" t="s">
        <v>8629</v>
      </c>
    </row>
    <row r="2481" spans="1:14" hidden="1">
      <c r="A2481" s="45" t="s">
        <v>13188</v>
      </c>
      <c r="B2481" s="516"/>
      <c r="C2481" s="496" t="s">
        <v>7795</v>
      </c>
      <c r="D2481" s="39" t="s">
        <v>7795</v>
      </c>
      <c r="E2481" s="496">
        <f>VLOOKUP(F2481,[13]abbr_btch2lot2!A:B,2,FALSE)</f>
        <v>108</v>
      </c>
      <c r="F2481" s="39" t="s">
        <v>7796</v>
      </c>
      <c r="G2481" s="39" t="s">
        <v>2215</v>
      </c>
      <c r="H2481" s="39" t="s">
        <v>2228</v>
      </c>
      <c r="I2481" s="76">
        <v>1</v>
      </c>
      <c r="J2481" s="39"/>
      <c r="K2481" s="39" t="s">
        <v>2195</v>
      </c>
      <c r="L2481" s="504">
        <v>110</v>
      </c>
      <c r="M2481" s="39" t="s">
        <v>13189</v>
      </c>
      <c r="N2481" s="39" t="s">
        <v>8630</v>
      </c>
    </row>
    <row r="2482" spans="1:14" hidden="1">
      <c r="A2482" s="45" t="s">
        <v>13188</v>
      </c>
      <c r="B2482" s="516"/>
      <c r="C2482" s="496" t="s">
        <v>7798</v>
      </c>
      <c r="D2482" s="39" t="s">
        <v>7798</v>
      </c>
      <c r="E2482" s="496">
        <f>VLOOKUP(F2482,[13]abbr_btch2lot2!A:B,2,FALSE)</f>
        <v>109</v>
      </c>
      <c r="F2482" s="39" t="s">
        <v>7799</v>
      </c>
      <c r="G2482" s="39" t="s">
        <v>2215</v>
      </c>
      <c r="H2482" s="39" t="s">
        <v>2228</v>
      </c>
      <c r="I2482" s="76">
        <v>3</v>
      </c>
      <c r="J2482" s="39"/>
      <c r="K2482" s="39" t="s">
        <v>2195</v>
      </c>
      <c r="L2482" s="76">
        <v>111</v>
      </c>
      <c r="M2482" s="39" t="s">
        <v>13189</v>
      </c>
      <c r="N2482" s="39" t="s">
        <v>8631</v>
      </c>
    </row>
    <row r="2483" spans="1:14" hidden="1">
      <c r="A2483" s="45" t="s">
        <v>13188</v>
      </c>
      <c r="B2483" s="516"/>
      <c r="C2483" s="496" t="s">
        <v>7801</v>
      </c>
      <c r="D2483" s="39" t="s">
        <v>7801</v>
      </c>
      <c r="E2483" s="496">
        <f>VLOOKUP(F2483,[13]abbr_btch2lot2!A:B,2,FALSE)</f>
        <v>110</v>
      </c>
      <c r="F2483" s="39" t="s">
        <v>7802</v>
      </c>
      <c r="G2483" s="39" t="s">
        <v>2215</v>
      </c>
      <c r="H2483" s="39" t="s">
        <v>2455</v>
      </c>
      <c r="I2483" s="76">
        <v>6</v>
      </c>
      <c r="J2483" s="39"/>
      <c r="K2483" s="39" t="s">
        <v>2195</v>
      </c>
      <c r="L2483" s="504">
        <v>112</v>
      </c>
      <c r="M2483" s="39" t="s">
        <v>13189</v>
      </c>
      <c r="N2483" s="39" t="s">
        <v>8632</v>
      </c>
    </row>
    <row r="2484" spans="1:14" hidden="1">
      <c r="A2484" s="45" t="s">
        <v>13188</v>
      </c>
      <c r="B2484" s="516"/>
      <c r="C2484" s="496"/>
      <c r="D2484" s="39"/>
      <c r="E2484" s="496">
        <f>VLOOKUP(F2484,[13]abbr_btch2lot2!A:B,2,FALSE)</f>
        <v>111</v>
      </c>
      <c r="F2484" s="39" t="s">
        <v>7804</v>
      </c>
      <c r="G2484" s="39" t="s">
        <v>2215</v>
      </c>
      <c r="H2484" s="39" t="s">
        <v>2228</v>
      </c>
      <c r="I2484" s="76">
        <v>3</v>
      </c>
      <c r="J2484" s="39"/>
      <c r="K2484" s="39" t="s">
        <v>2195</v>
      </c>
      <c r="L2484" s="76">
        <v>113</v>
      </c>
      <c r="M2484" s="39" t="s">
        <v>13189</v>
      </c>
      <c r="N2484" s="39" t="s">
        <v>8633</v>
      </c>
    </row>
    <row r="2485" spans="1:14" hidden="1">
      <c r="A2485" s="45" t="s">
        <v>13188</v>
      </c>
      <c r="B2485" s="516"/>
      <c r="C2485" s="496"/>
      <c r="D2485" s="39"/>
      <c r="E2485" s="496">
        <f>VLOOKUP(F2485,[13]abbr_btch2lot2!A:B,2,FALSE)</f>
        <v>112</v>
      </c>
      <c r="F2485" s="39" t="s">
        <v>7806</v>
      </c>
      <c r="G2485" s="39" t="s">
        <v>2215</v>
      </c>
      <c r="H2485" s="39" t="s">
        <v>2228</v>
      </c>
      <c r="I2485" s="76">
        <v>5</v>
      </c>
      <c r="J2485" s="39"/>
      <c r="K2485" s="39" t="s">
        <v>2195</v>
      </c>
      <c r="L2485" s="504">
        <v>114</v>
      </c>
      <c r="M2485" s="39" t="s">
        <v>13189</v>
      </c>
      <c r="N2485" s="39" t="s">
        <v>8634</v>
      </c>
    </row>
    <row r="2486" spans="1:14" hidden="1">
      <c r="A2486" s="45" t="s">
        <v>13188</v>
      </c>
      <c r="B2486" s="516"/>
      <c r="C2486" s="496" t="s">
        <v>7808</v>
      </c>
      <c r="D2486" s="39" t="s">
        <v>7808</v>
      </c>
      <c r="E2486" s="496">
        <f>VLOOKUP(F2486,[13]abbr_btch2lot2!A:B,2,FALSE)</f>
        <v>113</v>
      </c>
      <c r="F2486" s="39" t="s">
        <v>7809</v>
      </c>
      <c r="G2486" s="39" t="s">
        <v>2215</v>
      </c>
      <c r="H2486" s="39" t="s">
        <v>2228</v>
      </c>
      <c r="I2486" s="76">
        <v>4</v>
      </c>
      <c r="J2486" s="39"/>
      <c r="K2486" s="39" t="s">
        <v>2195</v>
      </c>
      <c r="L2486" s="504">
        <v>115</v>
      </c>
      <c r="M2486" s="39" t="s">
        <v>13189</v>
      </c>
      <c r="N2486" s="39" t="s">
        <v>8635</v>
      </c>
    </row>
    <row r="2487" spans="1:14" hidden="1">
      <c r="A2487" s="45" t="s">
        <v>13188</v>
      </c>
      <c r="B2487" s="516"/>
      <c r="C2487" s="496" t="s">
        <v>7811</v>
      </c>
      <c r="D2487" s="39" t="s">
        <v>7811</v>
      </c>
      <c r="E2487" s="496">
        <f>VLOOKUP(F2487,[13]abbr_btch2lot2!A:B,2,FALSE)</f>
        <v>114</v>
      </c>
      <c r="F2487" s="39" t="s">
        <v>7812</v>
      </c>
      <c r="G2487" s="39" t="s">
        <v>2215</v>
      </c>
      <c r="H2487" s="39" t="s">
        <v>2455</v>
      </c>
      <c r="I2487" s="76">
        <v>7</v>
      </c>
      <c r="J2487" s="39"/>
      <c r="K2487" s="39" t="s">
        <v>2195</v>
      </c>
      <c r="L2487" s="504">
        <v>116</v>
      </c>
      <c r="M2487" s="39" t="s">
        <v>13189</v>
      </c>
      <c r="N2487" s="39" t="s">
        <v>8636</v>
      </c>
    </row>
    <row r="2488" spans="1:14" hidden="1">
      <c r="A2488" s="45" t="s">
        <v>13188</v>
      </c>
      <c r="B2488" s="516"/>
      <c r="C2488" s="496" t="s">
        <v>7814</v>
      </c>
      <c r="D2488" s="39" t="s">
        <v>7814</v>
      </c>
      <c r="E2488" s="496">
        <f>VLOOKUP(F2488,[13]abbr_btch2lot2!A:B,2,FALSE)</f>
        <v>115</v>
      </c>
      <c r="F2488" s="39" t="s">
        <v>7815</v>
      </c>
      <c r="G2488" s="39" t="s">
        <v>2215</v>
      </c>
      <c r="H2488" s="39" t="s">
        <v>2228</v>
      </c>
      <c r="I2488" s="76">
        <v>4</v>
      </c>
      <c r="J2488" s="39"/>
      <c r="K2488" s="39" t="s">
        <v>2195</v>
      </c>
      <c r="L2488" s="76">
        <v>117</v>
      </c>
      <c r="M2488" s="39" t="s">
        <v>13189</v>
      </c>
      <c r="N2488" s="39" t="s">
        <v>8637</v>
      </c>
    </row>
    <row r="2489" spans="1:14" hidden="1">
      <c r="A2489" s="45" t="s">
        <v>13188</v>
      </c>
      <c r="B2489" s="516"/>
      <c r="C2489" s="496" t="s">
        <v>7817</v>
      </c>
      <c r="D2489" s="39" t="s">
        <v>7817</v>
      </c>
      <c r="E2489" s="496">
        <f>VLOOKUP(F2489,[13]abbr_btch2lot2!A:B,2,FALSE)</f>
        <v>116</v>
      </c>
      <c r="F2489" s="39" t="s">
        <v>7818</v>
      </c>
      <c r="G2489" s="39" t="s">
        <v>2215</v>
      </c>
      <c r="H2489" s="39" t="s">
        <v>2455</v>
      </c>
      <c r="I2489" s="76">
        <v>9</v>
      </c>
      <c r="J2489" s="39"/>
      <c r="K2489" s="39" t="s">
        <v>2195</v>
      </c>
      <c r="L2489" s="504">
        <v>118</v>
      </c>
      <c r="M2489" s="39" t="s">
        <v>13189</v>
      </c>
      <c r="N2489" s="39" t="s">
        <v>8638</v>
      </c>
    </row>
    <row r="2490" spans="1:14" hidden="1">
      <c r="A2490" s="45" t="s">
        <v>13188</v>
      </c>
      <c r="B2490" s="516"/>
      <c r="C2490" s="496" t="s">
        <v>7820</v>
      </c>
      <c r="D2490" s="39" t="s">
        <v>7820</v>
      </c>
      <c r="E2490" s="496">
        <f>VLOOKUP(F2490,[13]abbr_btch2lot2!A:B,2,FALSE)</f>
        <v>117</v>
      </c>
      <c r="F2490" s="39" t="s">
        <v>7821</v>
      </c>
      <c r="G2490" s="39" t="s">
        <v>2215</v>
      </c>
      <c r="H2490" s="39" t="s">
        <v>2228</v>
      </c>
      <c r="I2490" s="76">
        <v>3</v>
      </c>
      <c r="J2490" s="39"/>
      <c r="K2490" s="39" t="s">
        <v>2195</v>
      </c>
      <c r="L2490" s="76">
        <v>119</v>
      </c>
      <c r="M2490" s="39" t="s">
        <v>13189</v>
      </c>
      <c r="N2490" s="39" t="s">
        <v>8639</v>
      </c>
    </row>
    <row r="2491" spans="1:14" hidden="1">
      <c r="A2491" s="45" t="s">
        <v>13188</v>
      </c>
      <c r="B2491" s="516"/>
      <c r="C2491" s="496" t="s">
        <v>7823</v>
      </c>
      <c r="D2491" s="39" t="s">
        <v>7823</v>
      </c>
      <c r="E2491" s="496">
        <f>VLOOKUP(F2491,[13]abbr_btch2lot2!A:B,2,FALSE)</f>
        <v>118</v>
      </c>
      <c r="F2491" s="39" t="s">
        <v>7824</v>
      </c>
      <c r="G2491" s="39" t="s">
        <v>2215</v>
      </c>
      <c r="H2491" s="39" t="s">
        <v>2228</v>
      </c>
      <c r="I2491" s="76">
        <v>5</v>
      </c>
      <c r="J2491" s="39"/>
      <c r="K2491" s="39" t="s">
        <v>2195</v>
      </c>
      <c r="L2491" s="504">
        <v>120</v>
      </c>
      <c r="M2491" s="39" t="s">
        <v>13189</v>
      </c>
      <c r="N2491" s="39" t="s">
        <v>8640</v>
      </c>
    </row>
    <row r="2492" spans="1:14" hidden="1">
      <c r="A2492" s="45" t="s">
        <v>13188</v>
      </c>
      <c r="B2492" s="516"/>
      <c r="C2492" s="496"/>
      <c r="D2492" s="39"/>
      <c r="E2492" s="496">
        <f>VLOOKUP(F2492,[13]abbr_btch2lot2!A:B,2,FALSE)</f>
        <v>119</v>
      </c>
      <c r="F2492" s="39" t="s">
        <v>7826</v>
      </c>
      <c r="G2492" s="39" t="s">
        <v>2215</v>
      </c>
      <c r="H2492" s="39" t="s">
        <v>2455</v>
      </c>
      <c r="I2492" s="76">
        <v>7</v>
      </c>
      <c r="J2492" s="39"/>
      <c r="K2492" s="39" t="s">
        <v>2195</v>
      </c>
      <c r="L2492" s="504">
        <v>121</v>
      </c>
      <c r="M2492" s="39" t="s">
        <v>13189</v>
      </c>
      <c r="N2492" s="39" t="s">
        <v>8641</v>
      </c>
    </row>
    <row r="2493" spans="1:14" hidden="1">
      <c r="A2493" s="45" t="s">
        <v>13188</v>
      </c>
      <c r="B2493" s="516"/>
      <c r="C2493" s="496" t="s">
        <v>7828</v>
      </c>
      <c r="D2493" s="39" t="s">
        <v>7828</v>
      </c>
      <c r="E2493" s="496">
        <f>VLOOKUP(F2493,[13]abbr_btch2lot2!A:B,2,FALSE)</f>
        <v>120</v>
      </c>
      <c r="F2493" s="39" t="s">
        <v>7829</v>
      </c>
      <c r="G2493" s="39" t="s">
        <v>2215</v>
      </c>
      <c r="H2493" s="39" t="s">
        <v>2228</v>
      </c>
      <c r="I2493" s="76">
        <v>1</v>
      </c>
      <c r="J2493" s="39"/>
      <c r="K2493" s="39" t="s">
        <v>2195</v>
      </c>
      <c r="L2493" s="504">
        <v>122</v>
      </c>
      <c r="M2493" s="39" t="s">
        <v>13189</v>
      </c>
      <c r="N2493" s="39" t="s">
        <v>8642</v>
      </c>
    </row>
    <row r="2494" spans="1:14" hidden="1">
      <c r="A2494" s="45" t="s">
        <v>13188</v>
      </c>
      <c r="B2494" s="516"/>
      <c r="C2494" s="496" t="s">
        <v>7831</v>
      </c>
      <c r="D2494" s="39" t="s">
        <v>7831</v>
      </c>
      <c r="E2494" s="496">
        <f>VLOOKUP(F2494,[13]abbr_btch2lot2!A:B,2,FALSE)</f>
        <v>121</v>
      </c>
      <c r="F2494" s="39" t="s">
        <v>7832</v>
      </c>
      <c r="G2494" s="39" t="s">
        <v>2215</v>
      </c>
      <c r="H2494" s="39" t="s">
        <v>2228</v>
      </c>
      <c r="I2494" s="76">
        <v>3</v>
      </c>
      <c r="J2494" s="39"/>
      <c r="K2494" s="39" t="s">
        <v>2195</v>
      </c>
      <c r="L2494" s="76">
        <v>123</v>
      </c>
      <c r="M2494" s="39" t="s">
        <v>13189</v>
      </c>
      <c r="N2494" s="39" t="s">
        <v>8643</v>
      </c>
    </row>
    <row r="2495" spans="1:14" hidden="1">
      <c r="A2495" s="45" t="s">
        <v>13188</v>
      </c>
      <c r="B2495" s="516"/>
      <c r="C2495" s="496" t="s">
        <v>7834</v>
      </c>
      <c r="D2495" s="39" t="s">
        <v>7834</v>
      </c>
      <c r="E2495" s="496">
        <f>VLOOKUP(F2495,[13]abbr_btch2lot2!A:B,2,FALSE)</f>
        <v>122</v>
      </c>
      <c r="F2495" s="39" t="s">
        <v>7835</v>
      </c>
      <c r="G2495" s="39" t="s">
        <v>2215</v>
      </c>
      <c r="H2495" s="39" t="s">
        <v>2455</v>
      </c>
      <c r="I2495" s="76">
        <v>6</v>
      </c>
      <c r="J2495" s="39"/>
      <c r="K2495" s="39" t="s">
        <v>2195</v>
      </c>
      <c r="L2495" s="504">
        <v>124</v>
      </c>
      <c r="M2495" s="39" t="s">
        <v>13189</v>
      </c>
      <c r="N2495" s="39" t="s">
        <v>8644</v>
      </c>
    </row>
    <row r="2496" spans="1:14" hidden="1">
      <c r="A2496" s="45" t="s">
        <v>13188</v>
      </c>
      <c r="B2496" s="516"/>
      <c r="C2496" s="496"/>
      <c r="D2496" s="39"/>
      <c r="E2496" s="496">
        <f>VLOOKUP(F2496,[13]abbr_btch2lot2!A:B,2,FALSE)</f>
        <v>123</v>
      </c>
      <c r="F2496" s="39" t="s">
        <v>7837</v>
      </c>
      <c r="G2496" s="39" t="s">
        <v>2215</v>
      </c>
      <c r="H2496" s="39" t="s">
        <v>2228</v>
      </c>
      <c r="I2496" s="76">
        <v>3</v>
      </c>
      <c r="J2496" s="39"/>
      <c r="K2496" s="39" t="s">
        <v>2195</v>
      </c>
      <c r="L2496" s="76">
        <v>125</v>
      </c>
      <c r="M2496" s="39" t="s">
        <v>13189</v>
      </c>
      <c r="N2496" s="39" t="s">
        <v>8645</v>
      </c>
    </row>
    <row r="2497" spans="1:14" hidden="1">
      <c r="A2497" s="45" t="s">
        <v>13188</v>
      </c>
      <c r="B2497" s="516"/>
      <c r="C2497" s="496"/>
      <c r="D2497" s="39"/>
      <c r="E2497" s="496">
        <f>VLOOKUP(F2497,[13]abbr_btch2lot2!A:B,2,FALSE)</f>
        <v>124</v>
      </c>
      <c r="F2497" s="39" t="s">
        <v>7839</v>
      </c>
      <c r="G2497" s="39" t="s">
        <v>2215</v>
      </c>
      <c r="H2497" s="39" t="s">
        <v>2228</v>
      </c>
      <c r="I2497" s="76">
        <v>5</v>
      </c>
      <c r="J2497" s="39"/>
      <c r="K2497" s="39" t="s">
        <v>2195</v>
      </c>
      <c r="L2497" s="504">
        <v>126</v>
      </c>
      <c r="M2497" s="39" t="s">
        <v>13189</v>
      </c>
      <c r="N2497" s="39" t="s">
        <v>8646</v>
      </c>
    </row>
    <row r="2498" spans="1:14" hidden="1">
      <c r="A2498" s="45" t="s">
        <v>13188</v>
      </c>
      <c r="B2498" s="516"/>
      <c r="C2498" s="496" t="s">
        <v>7841</v>
      </c>
      <c r="D2498" s="39" t="s">
        <v>7841</v>
      </c>
      <c r="E2498" s="496">
        <f>VLOOKUP(F2498,[13]abbr_btch2lot2!A:B,2,FALSE)</f>
        <v>125</v>
      </c>
      <c r="F2498" s="39" t="s">
        <v>7842</v>
      </c>
      <c r="G2498" s="39" t="s">
        <v>2215</v>
      </c>
      <c r="H2498" s="39" t="s">
        <v>2228</v>
      </c>
      <c r="I2498" s="76">
        <v>4</v>
      </c>
      <c r="J2498" s="39"/>
      <c r="K2498" s="39" t="s">
        <v>2195</v>
      </c>
      <c r="L2498" s="504">
        <v>127</v>
      </c>
      <c r="M2498" s="39" t="s">
        <v>13189</v>
      </c>
      <c r="N2498" s="39" t="s">
        <v>8647</v>
      </c>
    </row>
    <row r="2499" spans="1:14" hidden="1">
      <c r="A2499" s="45" t="s">
        <v>13188</v>
      </c>
      <c r="B2499" s="516"/>
      <c r="C2499" s="496" t="s">
        <v>7844</v>
      </c>
      <c r="D2499" s="39" t="s">
        <v>7844</v>
      </c>
      <c r="E2499" s="496">
        <f>VLOOKUP(F2499,[13]abbr_btch2lot2!A:B,2,FALSE)</f>
        <v>126</v>
      </c>
      <c r="F2499" s="39" t="s">
        <v>7845</v>
      </c>
      <c r="G2499" s="39" t="s">
        <v>2215</v>
      </c>
      <c r="H2499" s="39" t="s">
        <v>2455</v>
      </c>
      <c r="I2499" s="76">
        <v>7</v>
      </c>
      <c r="J2499" s="39"/>
      <c r="K2499" s="39" t="s">
        <v>2195</v>
      </c>
      <c r="L2499" s="504">
        <v>128</v>
      </c>
      <c r="M2499" s="39" t="s">
        <v>13189</v>
      </c>
      <c r="N2499" s="39" t="s">
        <v>8648</v>
      </c>
    </row>
    <row r="2500" spans="1:14" hidden="1">
      <c r="A2500" s="45" t="s">
        <v>13188</v>
      </c>
      <c r="B2500" s="516"/>
      <c r="C2500" s="496" t="s">
        <v>7847</v>
      </c>
      <c r="D2500" s="39" t="s">
        <v>7847</v>
      </c>
      <c r="E2500" s="496">
        <f>VLOOKUP(F2500,[13]abbr_btch2lot2!A:B,2,FALSE)</f>
        <v>127</v>
      </c>
      <c r="F2500" s="39" t="s">
        <v>7848</v>
      </c>
      <c r="G2500" s="39" t="s">
        <v>2215</v>
      </c>
      <c r="H2500" s="39" t="s">
        <v>2228</v>
      </c>
      <c r="I2500" s="76">
        <v>4</v>
      </c>
      <c r="J2500" s="39"/>
      <c r="K2500" s="39" t="s">
        <v>2195</v>
      </c>
      <c r="L2500" s="76">
        <v>129</v>
      </c>
      <c r="M2500" s="39" t="s">
        <v>13189</v>
      </c>
      <c r="N2500" s="39" t="s">
        <v>8649</v>
      </c>
    </row>
    <row r="2501" spans="1:14" hidden="1">
      <c r="A2501" s="45" t="s">
        <v>13188</v>
      </c>
      <c r="B2501" s="516"/>
      <c r="C2501" s="496" t="s">
        <v>7850</v>
      </c>
      <c r="D2501" s="39" t="s">
        <v>7850</v>
      </c>
      <c r="E2501" s="496">
        <f>VLOOKUP(F2501,[13]abbr_btch2lot2!A:B,2,FALSE)</f>
        <v>128</v>
      </c>
      <c r="F2501" s="39" t="s">
        <v>7851</v>
      </c>
      <c r="G2501" s="39" t="s">
        <v>2215</v>
      </c>
      <c r="H2501" s="39" t="s">
        <v>2455</v>
      </c>
      <c r="I2501" s="76">
        <v>9</v>
      </c>
      <c r="J2501" s="39"/>
      <c r="K2501" s="39" t="s">
        <v>2195</v>
      </c>
      <c r="L2501" s="504">
        <v>130</v>
      </c>
      <c r="M2501" s="39" t="s">
        <v>13189</v>
      </c>
      <c r="N2501" s="39" t="s">
        <v>8650</v>
      </c>
    </row>
    <row r="2502" spans="1:14" hidden="1">
      <c r="A2502" s="45" t="s">
        <v>13188</v>
      </c>
      <c r="B2502" s="516"/>
      <c r="C2502" s="496" t="s">
        <v>75</v>
      </c>
      <c r="D2502" s="39" t="s">
        <v>75</v>
      </c>
      <c r="E2502" s="496">
        <f>VLOOKUP(F2502,[13]abbr_btch2lot2!A:B,2,FALSE)</f>
        <v>129</v>
      </c>
      <c r="F2502" s="40" t="s">
        <v>74</v>
      </c>
      <c r="G2502" s="39" t="s">
        <v>2193</v>
      </c>
      <c r="H2502" s="39" t="s">
        <v>2228</v>
      </c>
      <c r="I2502" s="76">
        <v>5</v>
      </c>
      <c r="J2502" s="39"/>
      <c r="K2502" s="39" t="s">
        <v>2195</v>
      </c>
      <c r="L2502" s="76">
        <v>131</v>
      </c>
      <c r="M2502" s="39" t="s">
        <v>13189</v>
      </c>
      <c r="N2502" s="39" t="s">
        <v>2585</v>
      </c>
    </row>
    <row r="2503" spans="1:14" hidden="1">
      <c r="A2503" s="45" t="s">
        <v>13188</v>
      </c>
      <c r="B2503" s="516"/>
      <c r="C2503" s="496" t="s">
        <v>2593</v>
      </c>
      <c r="D2503" s="39" t="s">
        <v>2593</v>
      </c>
      <c r="E2503" s="496">
        <f>VLOOKUP(F2503,[13]abbr_btch2lot2!A:B,2,FALSE)</f>
        <v>130</v>
      </c>
      <c r="F2503" s="40" t="s">
        <v>2594</v>
      </c>
      <c r="G2503" s="39" t="s">
        <v>2193</v>
      </c>
      <c r="H2503" s="40" t="s">
        <v>2202</v>
      </c>
      <c r="I2503" s="76">
        <v>1</v>
      </c>
      <c r="J2503" s="39"/>
      <c r="K2503" s="39" t="s">
        <v>2195</v>
      </c>
      <c r="L2503" s="504">
        <v>132</v>
      </c>
      <c r="M2503" s="39" t="s">
        <v>13189</v>
      </c>
      <c r="N2503" s="39" t="s">
        <v>2595</v>
      </c>
    </row>
    <row r="2504" spans="1:14" hidden="1">
      <c r="A2504" s="45" t="s">
        <v>13188</v>
      </c>
      <c r="B2504" s="516"/>
      <c r="C2504" s="496" t="s">
        <v>8651</v>
      </c>
      <c r="D2504" s="39" t="s">
        <v>8651</v>
      </c>
      <c r="E2504" s="496">
        <f>VLOOKUP(F2504,[13]abbr_btch2lot2!A:B,2,FALSE)</f>
        <v>131</v>
      </c>
      <c r="F2504" s="507" t="s">
        <v>8652</v>
      </c>
      <c r="G2504" s="39" t="s">
        <v>2193</v>
      </c>
      <c r="H2504" s="40" t="s">
        <v>2231</v>
      </c>
      <c r="I2504" s="76" t="s">
        <v>2599</v>
      </c>
      <c r="J2504" s="39"/>
      <c r="K2504" s="39" t="s">
        <v>2195</v>
      </c>
      <c r="L2504" s="504">
        <v>133</v>
      </c>
      <c r="M2504" s="39" t="s">
        <v>13189</v>
      </c>
      <c r="N2504" s="39" t="s">
        <v>8653</v>
      </c>
    </row>
    <row r="2505" spans="1:14" hidden="1">
      <c r="A2505" s="45" t="s">
        <v>13188</v>
      </c>
      <c r="B2505" s="516"/>
      <c r="C2505" s="496" t="s">
        <v>8654</v>
      </c>
      <c r="D2505" s="39" t="s">
        <v>8654</v>
      </c>
      <c r="E2505" s="496">
        <f>VLOOKUP(F2505,[13]abbr_btch2lot2!A:B,2,FALSE)</f>
        <v>132</v>
      </c>
      <c r="F2505" s="60" t="s">
        <v>8655</v>
      </c>
      <c r="G2505" s="39" t="s">
        <v>2193</v>
      </c>
      <c r="H2505" s="40" t="s">
        <v>2231</v>
      </c>
      <c r="I2505" s="76" t="s">
        <v>2599</v>
      </c>
      <c r="J2505" s="39"/>
      <c r="K2505" s="39" t="s">
        <v>2195</v>
      </c>
      <c r="L2505" s="504">
        <v>134</v>
      </c>
      <c r="M2505" s="39" t="s">
        <v>13189</v>
      </c>
      <c r="N2505" s="39" t="s">
        <v>8656</v>
      </c>
    </row>
    <row r="2506" spans="1:14" hidden="1">
      <c r="A2506" s="45" t="s">
        <v>13188</v>
      </c>
      <c r="B2506" s="516"/>
      <c r="C2506" s="496" t="s">
        <v>8657</v>
      </c>
      <c r="D2506" s="39" t="s">
        <v>8657</v>
      </c>
      <c r="E2506" s="496">
        <f>VLOOKUP(F2506,[13]abbr_btch2lot2!A:B,2,FALSE)</f>
        <v>1835</v>
      </c>
      <c r="F2506" s="507" t="s">
        <v>13196</v>
      </c>
      <c r="G2506" s="39" t="s">
        <v>2215</v>
      </c>
      <c r="H2506" s="40" t="s">
        <v>2231</v>
      </c>
      <c r="I2506" s="76" t="s">
        <v>2599</v>
      </c>
      <c r="J2506" s="39"/>
      <c r="K2506" s="39" t="s">
        <v>2195</v>
      </c>
      <c r="L2506" s="76">
        <v>135</v>
      </c>
      <c r="M2506" s="39" t="s">
        <v>13189</v>
      </c>
      <c r="N2506" s="39" t="s">
        <v>8659</v>
      </c>
    </row>
    <row r="2507" spans="1:14" hidden="1">
      <c r="A2507" s="45" t="s">
        <v>13188</v>
      </c>
      <c r="B2507" s="516"/>
      <c r="C2507" s="496" t="s">
        <v>8660</v>
      </c>
      <c r="D2507" s="39" t="s">
        <v>8660</v>
      </c>
      <c r="E2507" s="496">
        <f>VLOOKUP(F2507,[13]abbr_btch2lot2!A:B,2,FALSE)</f>
        <v>1836</v>
      </c>
      <c r="F2507" s="60" t="s">
        <v>13197</v>
      </c>
      <c r="G2507" s="39" t="s">
        <v>2215</v>
      </c>
      <c r="H2507" s="40" t="s">
        <v>2231</v>
      </c>
      <c r="I2507" s="76" t="s">
        <v>2599</v>
      </c>
      <c r="J2507" s="39"/>
      <c r="K2507" s="39" t="s">
        <v>2195</v>
      </c>
      <c r="L2507" s="504">
        <v>136</v>
      </c>
      <c r="M2507" s="39" t="s">
        <v>13189</v>
      </c>
      <c r="N2507" s="39" t="s">
        <v>8662</v>
      </c>
    </row>
    <row r="2508" spans="1:14" hidden="1">
      <c r="A2508" s="45" t="s">
        <v>13188</v>
      </c>
      <c r="B2508" s="516"/>
      <c r="C2508" s="496" t="s">
        <v>8663</v>
      </c>
      <c r="D2508" s="39" t="s">
        <v>8663</v>
      </c>
      <c r="E2508" s="496">
        <f>VLOOKUP(F2508,[13]abbr_btch2lot2!A:B,2,FALSE)</f>
        <v>135</v>
      </c>
      <c r="F2508" s="507" t="s">
        <v>8664</v>
      </c>
      <c r="G2508" s="39" t="s">
        <v>2215</v>
      </c>
      <c r="H2508" s="40" t="s">
        <v>2231</v>
      </c>
      <c r="I2508" s="76" t="s">
        <v>2599</v>
      </c>
      <c r="J2508" s="39"/>
      <c r="K2508" s="39" t="s">
        <v>2195</v>
      </c>
      <c r="L2508" s="76">
        <v>137</v>
      </c>
      <c r="M2508" s="39" t="s">
        <v>13189</v>
      </c>
      <c r="N2508" s="39" t="s">
        <v>8665</v>
      </c>
    </row>
    <row r="2509" spans="1:14" hidden="1">
      <c r="A2509" s="45" t="s">
        <v>13188</v>
      </c>
      <c r="B2509" s="516"/>
      <c r="C2509" s="496" t="s">
        <v>8666</v>
      </c>
      <c r="D2509" s="39" t="s">
        <v>8666</v>
      </c>
      <c r="E2509" s="496">
        <f>VLOOKUP(F2509,[13]abbr_btch2lot2!A:B,2,FALSE)</f>
        <v>136</v>
      </c>
      <c r="F2509" s="60" t="s">
        <v>8667</v>
      </c>
      <c r="G2509" s="39" t="s">
        <v>2215</v>
      </c>
      <c r="H2509" s="40" t="s">
        <v>2231</v>
      </c>
      <c r="I2509" s="76" t="s">
        <v>2599</v>
      </c>
      <c r="J2509" s="39"/>
      <c r="K2509" s="39" t="s">
        <v>2195</v>
      </c>
      <c r="L2509" s="504">
        <v>138</v>
      </c>
      <c r="M2509" s="39" t="s">
        <v>13189</v>
      </c>
      <c r="N2509" s="39" t="s">
        <v>8668</v>
      </c>
    </row>
    <row r="2510" spans="1:14" hidden="1">
      <c r="A2510" s="45" t="s">
        <v>13188</v>
      </c>
      <c r="B2510" s="516"/>
      <c r="C2510" s="496" t="s">
        <v>8669</v>
      </c>
      <c r="D2510" s="39" t="s">
        <v>8669</v>
      </c>
      <c r="E2510" s="496">
        <f>VLOOKUP(F2510,[13]abbr_btch2lot2!A:B,2,FALSE)</f>
        <v>137</v>
      </c>
      <c r="F2510" s="60" t="s">
        <v>8670</v>
      </c>
      <c r="G2510" s="39" t="s">
        <v>2215</v>
      </c>
      <c r="H2510" s="40" t="s">
        <v>2231</v>
      </c>
      <c r="I2510" s="76" t="s">
        <v>2599</v>
      </c>
      <c r="J2510" s="39"/>
      <c r="K2510" s="39" t="s">
        <v>2195</v>
      </c>
      <c r="L2510" s="504">
        <v>139</v>
      </c>
      <c r="M2510" s="39" t="s">
        <v>13189</v>
      </c>
      <c r="N2510" s="39" t="s">
        <v>8671</v>
      </c>
    </row>
    <row r="2511" spans="1:14" hidden="1">
      <c r="A2511" s="45" t="s">
        <v>13188</v>
      </c>
      <c r="B2511" s="516"/>
      <c r="C2511" s="496" t="s">
        <v>8672</v>
      </c>
      <c r="D2511" s="39" t="s">
        <v>8672</v>
      </c>
      <c r="E2511" s="496">
        <f>VLOOKUP(F2511,[13]abbr_btch2lot2!A:B,2,FALSE)</f>
        <v>138</v>
      </c>
      <c r="F2511" s="507" t="s">
        <v>8673</v>
      </c>
      <c r="G2511" s="39" t="s">
        <v>2215</v>
      </c>
      <c r="H2511" s="40" t="s">
        <v>2231</v>
      </c>
      <c r="I2511" s="76" t="s">
        <v>2599</v>
      </c>
      <c r="J2511" s="39"/>
      <c r="K2511" s="39" t="s">
        <v>2195</v>
      </c>
      <c r="L2511" s="504">
        <v>140</v>
      </c>
      <c r="M2511" s="39" t="s">
        <v>13189</v>
      </c>
      <c r="N2511" s="39" t="s">
        <v>8674</v>
      </c>
    </row>
    <row r="2512" spans="1:14" hidden="1">
      <c r="A2512" s="45" t="s">
        <v>13188</v>
      </c>
      <c r="B2512" s="516"/>
      <c r="C2512" s="496" t="s">
        <v>8675</v>
      </c>
      <c r="D2512" s="39" t="s">
        <v>8675</v>
      </c>
      <c r="E2512" s="496">
        <f>VLOOKUP(F2512,[13]abbr_btch2lot2!A:B,2,FALSE)</f>
        <v>139</v>
      </c>
      <c r="F2512" s="507" t="s">
        <v>8676</v>
      </c>
      <c r="G2512" s="39" t="s">
        <v>2215</v>
      </c>
      <c r="H2512" s="40" t="s">
        <v>2231</v>
      </c>
      <c r="I2512" s="76" t="s">
        <v>2599</v>
      </c>
      <c r="J2512" s="39"/>
      <c r="K2512" s="39" t="s">
        <v>2195</v>
      </c>
      <c r="L2512" s="76">
        <v>141</v>
      </c>
      <c r="M2512" s="39" t="s">
        <v>13189</v>
      </c>
      <c r="N2512" s="564" t="s">
        <v>8677</v>
      </c>
    </row>
    <row r="2513" spans="1:14" hidden="1">
      <c r="A2513" s="45" t="s">
        <v>13188</v>
      </c>
      <c r="B2513" s="516"/>
      <c r="C2513" s="496" t="s">
        <v>8678</v>
      </c>
      <c r="D2513" s="39" t="s">
        <v>8678</v>
      </c>
      <c r="E2513" s="496">
        <f>VLOOKUP(F2513,[13]abbr_btch2lot2!A:B,2,FALSE)</f>
        <v>140</v>
      </c>
      <c r="F2513" s="60" t="s">
        <v>8679</v>
      </c>
      <c r="G2513" s="39" t="s">
        <v>2215</v>
      </c>
      <c r="H2513" s="40" t="s">
        <v>2231</v>
      </c>
      <c r="I2513" s="76" t="s">
        <v>2599</v>
      </c>
      <c r="J2513" s="39"/>
      <c r="K2513" s="39" t="s">
        <v>2195</v>
      </c>
      <c r="L2513" s="504">
        <v>142</v>
      </c>
      <c r="M2513" s="39" t="s">
        <v>13189</v>
      </c>
      <c r="N2513" s="564" t="s">
        <v>8677</v>
      </c>
    </row>
    <row r="2514" spans="1:14" hidden="1">
      <c r="A2514" s="45" t="s">
        <v>13188</v>
      </c>
      <c r="B2514" s="516"/>
      <c r="C2514" s="496" t="s">
        <v>8680</v>
      </c>
      <c r="D2514" s="39" t="s">
        <v>8680</v>
      </c>
      <c r="E2514" s="496">
        <f>VLOOKUP(F2514,[13]abbr_btch2lot2!A:B,2,FALSE)</f>
        <v>141</v>
      </c>
      <c r="F2514" s="507" t="s">
        <v>8681</v>
      </c>
      <c r="G2514" s="39" t="s">
        <v>2215</v>
      </c>
      <c r="H2514" s="40" t="s">
        <v>2231</v>
      </c>
      <c r="I2514" s="76" t="s">
        <v>2599</v>
      </c>
      <c r="J2514" s="39"/>
      <c r="K2514" s="39" t="s">
        <v>2195</v>
      </c>
      <c r="L2514" s="76">
        <v>143</v>
      </c>
      <c r="M2514" s="39" t="s">
        <v>13189</v>
      </c>
      <c r="N2514" s="39" t="s">
        <v>8682</v>
      </c>
    </row>
    <row r="2515" spans="1:14" hidden="1">
      <c r="A2515" s="45" t="s">
        <v>13188</v>
      </c>
      <c r="B2515" s="516"/>
      <c r="C2515" s="496" t="s">
        <v>8683</v>
      </c>
      <c r="D2515" s="39" t="s">
        <v>8683</v>
      </c>
      <c r="E2515" s="496">
        <f>VLOOKUP(F2515,[13]abbr_btch2lot2!A:B,2,FALSE)</f>
        <v>142</v>
      </c>
      <c r="F2515" s="60" t="s">
        <v>8684</v>
      </c>
      <c r="G2515" s="39" t="s">
        <v>2215</v>
      </c>
      <c r="H2515" s="40" t="s">
        <v>2231</v>
      </c>
      <c r="I2515" s="76" t="s">
        <v>2599</v>
      </c>
      <c r="J2515" s="39"/>
      <c r="K2515" s="39" t="s">
        <v>2195</v>
      </c>
      <c r="L2515" s="504">
        <v>144</v>
      </c>
      <c r="M2515" s="39" t="s">
        <v>13189</v>
      </c>
      <c r="N2515" s="39" t="s">
        <v>8685</v>
      </c>
    </row>
    <row r="2516" spans="1:14" hidden="1">
      <c r="A2516" s="45" t="s">
        <v>13188</v>
      </c>
      <c r="B2516" s="516"/>
      <c r="C2516" s="496" t="s">
        <v>2829</v>
      </c>
      <c r="D2516" s="39" t="s">
        <v>2829</v>
      </c>
      <c r="E2516" s="496">
        <f>VLOOKUP(F2516,[13]abbr_btch2lot2!A:B,2,FALSE)</f>
        <v>143</v>
      </c>
      <c r="F2516" s="40" t="s">
        <v>2830</v>
      </c>
      <c r="G2516" s="39" t="s">
        <v>2193</v>
      </c>
      <c r="H2516" s="40" t="s">
        <v>2231</v>
      </c>
      <c r="I2516" s="76" t="s">
        <v>8260</v>
      </c>
      <c r="J2516" s="39"/>
      <c r="K2516" s="39" t="s">
        <v>2195</v>
      </c>
      <c r="L2516" s="504">
        <v>145</v>
      </c>
      <c r="M2516" s="39" t="s">
        <v>13189</v>
      </c>
      <c r="N2516" s="39" t="s">
        <v>2831</v>
      </c>
    </row>
    <row r="2517" spans="1:14" hidden="1">
      <c r="A2517" s="45" t="s">
        <v>13188</v>
      </c>
      <c r="B2517" s="516"/>
      <c r="C2517" s="496" t="s">
        <v>2735</v>
      </c>
      <c r="D2517" s="39" t="s">
        <v>2735</v>
      </c>
      <c r="E2517" s="496">
        <f>VLOOKUP(F2517,[13]abbr_btch2lot2!A:B,2,FALSE)</f>
        <v>144</v>
      </c>
      <c r="F2517" s="39" t="s">
        <v>2736</v>
      </c>
      <c r="G2517" s="39" t="s">
        <v>2193</v>
      </c>
      <c r="H2517" s="40" t="s">
        <v>2231</v>
      </c>
      <c r="I2517" s="76" t="s">
        <v>8260</v>
      </c>
      <c r="J2517" s="39"/>
      <c r="K2517" s="39" t="s">
        <v>2195</v>
      </c>
      <c r="L2517" s="504">
        <v>146</v>
      </c>
      <c r="M2517" s="39" t="s">
        <v>13189</v>
      </c>
      <c r="N2517" s="39" t="s">
        <v>2737</v>
      </c>
    </row>
    <row r="2518" spans="1:14" hidden="1">
      <c r="A2518" s="45" t="s">
        <v>13188</v>
      </c>
      <c r="B2518" s="516"/>
      <c r="C2518" s="496" t="s">
        <v>2844</v>
      </c>
      <c r="D2518" s="39" t="s">
        <v>2844</v>
      </c>
      <c r="E2518" s="496">
        <f>VLOOKUP(F2518,[13]abbr_btch2lot2!A:B,2,FALSE)</f>
        <v>145</v>
      </c>
      <c r="F2518" s="39" t="s">
        <v>2845</v>
      </c>
      <c r="G2518" s="39" t="s">
        <v>2193</v>
      </c>
      <c r="H2518" s="39" t="s">
        <v>2228</v>
      </c>
      <c r="I2518" s="76">
        <v>1</v>
      </c>
      <c r="J2518" s="39"/>
      <c r="K2518" s="39" t="s">
        <v>2195</v>
      </c>
      <c r="L2518" s="76">
        <v>147</v>
      </c>
      <c r="M2518" s="39" t="s">
        <v>13189</v>
      </c>
      <c r="N2518" s="39" t="s">
        <v>13198</v>
      </c>
    </row>
    <row r="2519" spans="1:14" hidden="1">
      <c r="A2519" s="45" t="s">
        <v>13188</v>
      </c>
      <c r="B2519" s="516"/>
      <c r="C2519" s="496" t="s">
        <v>81</v>
      </c>
      <c r="D2519" s="39" t="s">
        <v>81</v>
      </c>
      <c r="E2519" s="496">
        <f>VLOOKUP(F2519,[13]abbr_btch2lot2!A:B,2,FALSE)</f>
        <v>146</v>
      </c>
      <c r="F2519" s="39" t="s">
        <v>80</v>
      </c>
      <c r="G2519" s="39" t="s">
        <v>2193</v>
      </c>
      <c r="H2519" s="39" t="s">
        <v>2194</v>
      </c>
      <c r="I2519" s="76">
        <v>10</v>
      </c>
      <c r="J2519" s="39"/>
      <c r="K2519" s="39" t="s">
        <v>2195</v>
      </c>
      <c r="L2519" s="504">
        <v>148</v>
      </c>
      <c r="M2519" s="39" t="s">
        <v>13189</v>
      </c>
      <c r="N2519" s="39" t="s">
        <v>2714</v>
      </c>
    </row>
    <row r="2520" spans="1:14" hidden="1">
      <c r="A2520" s="45" t="s">
        <v>13188</v>
      </c>
      <c r="B2520" s="516"/>
      <c r="C2520" s="496" t="s">
        <v>2715</v>
      </c>
      <c r="D2520" s="39" t="s">
        <v>2715</v>
      </c>
      <c r="E2520" s="496">
        <f>VLOOKUP(F2520,[13]abbr_btch2lot2!A:B,2,FALSE)</f>
        <v>147</v>
      </c>
      <c r="F2520" s="40" t="s">
        <v>2716</v>
      </c>
      <c r="G2520" s="39" t="s">
        <v>2193</v>
      </c>
      <c r="H2520" s="39" t="s">
        <v>2194</v>
      </c>
      <c r="I2520" s="76">
        <v>10</v>
      </c>
      <c r="J2520" s="39"/>
      <c r="K2520" s="39" t="s">
        <v>2195</v>
      </c>
      <c r="L2520" s="76">
        <v>149</v>
      </c>
      <c r="M2520" s="39" t="s">
        <v>13189</v>
      </c>
      <c r="N2520" s="39" t="s">
        <v>2717</v>
      </c>
    </row>
    <row r="2521" spans="1:14" hidden="1">
      <c r="A2521" s="45" t="s">
        <v>13188</v>
      </c>
      <c r="B2521" s="516"/>
      <c r="C2521" s="496" t="s">
        <v>2718</v>
      </c>
      <c r="D2521" s="39" t="s">
        <v>2718</v>
      </c>
      <c r="E2521" s="496">
        <f>VLOOKUP(F2521,[13]abbr_btch2lot2!A:B,2,FALSE)</f>
        <v>148</v>
      </c>
      <c r="F2521" s="40" t="s">
        <v>2719</v>
      </c>
      <c r="G2521" s="39" t="s">
        <v>2215</v>
      </c>
      <c r="H2521" s="39" t="s">
        <v>2194</v>
      </c>
      <c r="I2521" s="76">
        <v>10</v>
      </c>
      <c r="J2521" s="39"/>
      <c r="K2521" s="39" t="s">
        <v>2195</v>
      </c>
      <c r="L2521" s="504">
        <v>150</v>
      </c>
      <c r="M2521" s="39" t="s">
        <v>13189</v>
      </c>
      <c r="N2521" s="39" t="s">
        <v>2718</v>
      </c>
    </row>
    <row r="2522" spans="1:14" hidden="1">
      <c r="A2522" s="45" t="s">
        <v>13188</v>
      </c>
      <c r="B2522" s="516"/>
      <c r="C2522" s="496" t="s">
        <v>83</v>
      </c>
      <c r="D2522" s="39" t="s">
        <v>83</v>
      </c>
      <c r="E2522" s="496">
        <f>VLOOKUP(F2522,[13]abbr_btch2lot2!A:B,2,FALSE)</f>
        <v>149</v>
      </c>
      <c r="F2522" s="40" t="s">
        <v>82</v>
      </c>
      <c r="G2522" s="39" t="s">
        <v>2193</v>
      </c>
      <c r="H2522" s="39" t="s">
        <v>2194</v>
      </c>
      <c r="I2522" s="76">
        <v>10</v>
      </c>
      <c r="J2522" s="39"/>
      <c r="K2522" s="39" t="s">
        <v>2195</v>
      </c>
      <c r="L2522" s="504">
        <v>151</v>
      </c>
      <c r="M2522" s="39" t="s">
        <v>13189</v>
      </c>
      <c r="N2522" s="39" t="s">
        <v>2731</v>
      </c>
    </row>
    <row r="2523" spans="1:14" hidden="1">
      <c r="A2523" s="45" t="s">
        <v>13188</v>
      </c>
      <c r="B2523" s="516"/>
      <c r="C2523" s="496" t="s">
        <v>2882</v>
      </c>
      <c r="D2523" s="39" t="s">
        <v>2882</v>
      </c>
      <c r="E2523" s="496">
        <f>VLOOKUP(F2523,[13]abbr_btch2lot2!A:B,2,FALSE)</f>
        <v>150</v>
      </c>
      <c r="F2523" s="39" t="s">
        <v>2883</v>
      </c>
      <c r="G2523" s="39" t="s">
        <v>2193</v>
      </c>
      <c r="H2523" s="40" t="s">
        <v>2202</v>
      </c>
      <c r="I2523" s="76">
        <v>1</v>
      </c>
      <c r="J2523" s="39"/>
      <c r="K2523" s="39" t="s">
        <v>2195</v>
      </c>
      <c r="L2523" s="504">
        <v>152</v>
      </c>
      <c r="M2523" s="39" t="s">
        <v>13189</v>
      </c>
      <c r="N2523" s="39" t="s">
        <v>2884</v>
      </c>
    </row>
    <row r="2524" spans="1:14" hidden="1">
      <c r="A2524" s="45" t="s">
        <v>13188</v>
      </c>
      <c r="B2524" s="516"/>
      <c r="C2524" s="496" t="s">
        <v>2062</v>
      </c>
      <c r="D2524" s="39" t="s">
        <v>2062</v>
      </c>
      <c r="E2524" s="496">
        <f>VLOOKUP(F2524,[13]abbr_btch2lot2!A:B,2,FALSE)</f>
        <v>151</v>
      </c>
      <c r="F2524" s="39" t="s">
        <v>1460</v>
      </c>
      <c r="G2524" s="39" t="s">
        <v>2215</v>
      </c>
      <c r="H2524" s="39" t="s">
        <v>2194</v>
      </c>
      <c r="I2524" s="76">
        <v>10</v>
      </c>
      <c r="J2524" s="39"/>
      <c r="K2524" s="39" t="s">
        <v>2195</v>
      </c>
      <c r="L2524" s="76">
        <v>153</v>
      </c>
      <c r="M2524" s="39" t="s">
        <v>13189</v>
      </c>
      <c r="N2524" s="39" t="s">
        <v>8686</v>
      </c>
    </row>
    <row r="2525" spans="1:14" hidden="1">
      <c r="A2525" s="45" t="s">
        <v>13188</v>
      </c>
      <c r="B2525" s="516"/>
      <c r="C2525" s="496"/>
      <c r="D2525" s="39"/>
      <c r="E2525" s="496">
        <f>VLOOKUP(F2525,[13]abbr_btch2lot2!A:B,2,FALSE)</f>
        <v>152</v>
      </c>
      <c r="F2525" s="60" t="s">
        <v>8687</v>
      </c>
      <c r="G2525" s="39" t="s">
        <v>2215</v>
      </c>
      <c r="H2525" s="40" t="s">
        <v>2231</v>
      </c>
      <c r="I2525" s="76" t="s">
        <v>2599</v>
      </c>
      <c r="J2525" s="39"/>
      <c r="K2525" s="39" t="s">
        <v>2195</v>
      </c>
      <c r="L2525" s="504">
        <v>154</v>
      </c>
      <c r="M2525" s="39" t="s">
        <v>13189</v>
      </c>
      <c r="N2525" s="39" t="s">
        <v>8688</v>
      </c>
    </row>
    <row r="2526" spans="1:14" hidden="1">
      <c r="A2526" s="45" t="s">
        <v>13188</v>
      </c>
      <c r="B2526" s="516"/>
      <c r="C2526" s="496"/>
      <c r="D2526" s="39"/>
      <c r="E2526" s="496">
        <f>VLOOKUP(F2526,[13]abbr_btch2lot2!A:B,2,FALSE)</f>
        <v>153</v>
      </c>
      <c r="F2526" s="60" t="s">
        <v>8689</v>
      </c>
      <c r="G2526" s="39" t="s">
        <v>2215</v>
      </c>
      <c r="H2526" s="40" t="s">
        <v>2231</v>
      </c>
      <c r="I2526" s="76" t="s">
        <v>2599</v>
      </c>
      <c r="J2526" s="39"/>
      <c r="K2526" s="39" t="s">
        <v>2195</v>
      </c>
      <c r="L2526" s="76">
        <v>155</v>
      </c>
      <c r="M2526" s="39" t="s">
        <v>13189</v>
      </c>
      <c r="N2526" s="39" t="s">
        <v>8690</v>
      </c>
    </row>
    <row r="2527" spans="1:14" hidden="1">
      <c r="A2527" s="45" t="s">
        <v>13188</v>
      </c>
      <c r="B2527" s="516"/>
      <c r="C2527" s="496"/>
      <c r="D2527" s="39"/>
      <c r="E2527" s="496">
        <f>VLOOKUP(F2527,[13]abbr_btch2lot2!A:B,2,FALSE)</f>
        <v>154</v>
      </c>
      <c r="F2527" s="39" t="s">
        <v>2814</v>
      </c>
      <c r="G2527" s="39" t="s">
        <v>2215</v>
      </c>
      <c r="H2527" s="39" t="s">
        <v>2194</v>
      </c>
      <c r="I2527" s="76">
        <v>8</v>
      </c>
      <c r="J2527" s="39"/>
      <c r="K2527" s="39" t="s">
        <v>2195</v>
      </c>
      <c r="L2527" s="504">
        <v>156</v>
      </c>
      <c r="M2527" s="39" t="s">
        <v>13189</v>
      </c>
      <c r="N2527" s="39" t="s">
        <v>2815</v>
      </c>
    </row>
    <row r="2528" spans="1:14" hidden="1">
      <c r="A2528" s="45" t="s">
        <v>13188</v>
      </c>
      <c r="B2528" s="516"/>
      <c r="C2528" s="496"/>
      <c r="D2528" s="39"/>
      <c r="E2528" s="496">
        <f>VLOOKUP(F2528,[13]abbr_btch2lot2!A:B,2,FALSE)</f>
        <v>155</v>
      </c>
      <c r="F2528" s="39" t="s">
        <v>2816</v>
      </c>
      <c r="G2528" s="39" t="s">
        <v>2215</v>
      </c>
      <c r="H2528" s="40" t="s">
        <v>2202</v>
      </c>
      <c r="I2528" s="76">
        <v>1</v>
      </c>
      <c r="J2528" s="39"/>
      <c r="K2528" s="39" t="s">
        <v>2195</v>
      </c>
      <c r="L2528" s="504">
        <v>157</v>
      </c>
      <c r="M2528" s="39" t="s">
        <v>13189</v>
      </c>
      <c r="N2528" s="39" t="s">
        <v>2817</v>
      </c>
    </row>
    <row r="2529" spans="1:14" hidden="1">
      <c r="A2529" s="45" t="s">
        <v>13188</v>
      </c>
      <c r="B2529" s="516"/>
      <c r="C2529" s="496" t="s">
        <v>2885</v>
      </c>
      <c r="D2529" s="39" t="s">
        <v>2885</v>
      </c>
      <c r="E2529" s="496">
        <f>VLOOKUP(F2529,[13]abbr_btch2lot2!A:B,2,FALSE)</f>
        <v>156</v>
      </c>
      <c r="F2529" s="39" t="s">
        <v>2886</v>
      </c>
      <c r="G2529" s="39" t="s">
        <v>2215</v>
      </c>
      <c r="H2529" s="40" t="s">
        <v>2231</v>
      </c>
      <c r="I2529" s="76" t="s">
        <v>2648</v>
      </c>
      <c r="J2529" s="39"/>
      <c r="K2529" s="39" t="s">
        <v>2195</v>
      </c>
      <c r="L2529" s="504">
        <v>158</v>
      </c>
      <c r="M2529" s="39" t="s">
        <v>13189</v>
      </c>
      <c r="N2529" s="39" t="s">
        <v>2887</v>
      </c>
    </row>
    <row r="2530" spans="1:14" hidden="1">
      <c r="A2530" s="45" t="s">
        <v>13188</v>
      </c>
      <c r="B2530" s="516"/>
      <c r="C2530" s="496" t="s">
        <v>2854</v>
      </c>
      <c r="D2530" s="39" t="s">
        <v>2854</v>
      </c>
      <c r="E2530" s="496">
        <f>VLOOKUP(F2530,[13]abbr_btch2lot2!A:B,2,FALSE)</f>
        <v>157</v>
      </c>
      <c r="F2530" s="39" t="s">
        <v>8691</v>
      </c>
      <c r="G2530" s="39" t="s">
        <v>2193</v>
      </c>
      <c r="H2530" s="40" t="s">
        <v>2231</v>
      </c>
      <c r="I2530" s="76" t="s">
        <v>8260</v>
      </c>
      <c r="J2530" s="39"/>
      <c r="K2530" s="39" t="s">
        <v>2195</v>
      </c>
      <c r="L2530" s="76">
        <v>159</v>
      </c>
      <c r="M2530" s="39" t="s">
        <v>13189</v>
      </c>
      <c r="N2530" s="39" t="s">
        <v>2854</v>
      </c>
    </row>
    <row r="2531" spans="1:14" hidden="1">
      <c r="A2531" s="45" t="s">
        <v>13188</v>
      </c>
      <c r="B2531" s="516"/>
      <c r="C2531" s="496" t="s">
        <v>13199</v>
      </c>
      <c r="D2531" s="39" t="s">
        <v>13199</v>
      </c>
      <c r="E2531" s="496">
        <f>VLOOKUP(F2531,[13]abbr_btch2lot2!A:B,2,FALSE)</f>
        <v>1837</v>
      </c>
      <c r="F2531" s="39" t="s">
        <v>13200</v>
      </c>
      <c r="G2531" s="39" t="s">
        <v>2193</v>
      </c>
      <c r="H2531" s="40" t="s">
        <v>2202</v>
      </c>
      <c r="I2531" s="76">
        <v>3</v>
      </c>
      <c r="J2531" s="39"/>
      <c r="K2531" s="39" t="s">
        <v>2195</v>
      </c>
      <c r="L2531" s="504">
        <v>160</v>
      </c>
      <c r="M2531" s="39" t="s">
        <v>13189</v>
      </c>
      <c r="N2531" s="39" t="s">
        <v>8694</v>
      </c>
    </row>
    <row r="2532" spans="1:14" hidden="1">
      <c r="A2532" s="45" t="s">
        <v>13188</v>
      </c>
      <c r="B2532" s="516"/>
      <c r="C2532" s="496" t="s">
        <v>13201</v>
      </c>
      <c r="D2532" s="39" t="s">
        <v>13201</v>
      </c>
      <c r="E2532" s="496">
        <f>VLOOKUP(F2532,[13]abbr_btch2lot2!A:B,2,FALSE)</f>
        <v>1838</v>
      </c>
      <c r="F2532" s="60" t="s">
        <v>13202</v>
      </c>
      <c r="G2532" s="39" t="s">
        <v>2193</v>
      </c>
      <c r="H2532" s="40" t="s">
        <v>2231</v>
      </c>
      <c r="I2532" s="76" t="s">
        <v>2599</v>
      </c>
      <c r="J2532" s="39"/>
      <c r="K2532" s="39" t="s">
        <v>2195</v>
      </c>
      <c r="L2532" s="76">
        <v>161</v>
      </c>
      <c r="M2532" s="39" t="s">
        <v>13189</v>
      </c>
      <c r="N2532" s="39" t="s">
        <v>13203</v>
      </c>
    </row>
    <row r="2533" spans="1:14" hidden="1">
      <c r="A2533" s="45" t="s">
        <v>13188</v>
      </c>
      <c r="B2533" s="516"/>
      <c r="C2533" s="496" t="s">
        <v>13204</v>
      </c>
      <c r="D2533" s="39" t="s">
        <v>13204</v>
      </c>
      <c r="E2533" s="496">
        <f>VLOOKUP(F2533,[13]abbr_btch2lot2!A:B,2,FALSE)</f>
        <v>1839</v>
      </c>
      <c r="F2533" s="60" t="s">
        <v>13205</v>
      </c>
      <c r="G2533" s="39" t="s">
        <v>2193</v>
      </c>
      <c r="H2533" s="40" t="s">
        <v>2231</v>
      </c>
      <c r="I2533" s="76" t="s">
        <v>2599</v>
      </c>
      <c r="J2533" s="39"/>
      <c r="K2533" s="39" t="s">
        <v>2195</v>
      </c>
      <c r="L2533" s="504">
        <v>162</v>
      </c>
      <c r="M2533" s="39" t="s">
        <v>13189</v>
      </c>
      <c r="N2533" s="39" t="s">
        <v>13206</v>
      </c>
    </row>
    <row r="2534" spans="1:14" hidden="1">
      <c r="A2534" s="45" t="s">
        <v>13188</v>
      </c>
      <c r="B2534" s="516"/>
      <c r="C2534" s="496" t="s">
        <v>13207</v>
      </c>
      <c r="D2534" s="39" t="s">
        <v>13207</v>
      </c>
      <c r="E2534" s="496">
        <f>VLOOKUP(F2534,[13]abbr_btch2lot2!A:B,2,FALSE)</f>
        <v>1840</v>
      </c>
      <c r="F2534" s="39" t="s">
        <v>13208</v>
      </c>
      <c r="G2534" s="39" t="s">
        <v>2215</v>
      </c>
      <c r="H2534" s="39" t="s">
        <v>2228</v>
      </c>
      <c r="I2534" s="76">
        <v>1</v>
      </c>
      <c r="J2534" s="39"/>
      <c r="K2534" s="39" t="s">
        <v>2195</v>
      </c>
      <c r="L2534" s="504">
        <v>163</v>
      </c>
      <c r="M2534" s="39" t="s">
        <v>13189</v>
      </c>
      <c r="N2534" s="39" t="s">
        <v>7692</v>
      </c>
    </row>
    <row r="2535" spans="1:14" hidden="1">
      <c r="A2535" s="45" t="s">
        <v>13188</v>
      </c>
      <c r="B2535" s="516"/>
      <c r="C2535" s="496" t="s">
        <v>1539</v>
      </c>
      <c r="D2535" s="39" t="s">
        <v>1539</v>
      </c>
      <c r="E2535" s="496">
        <f>VLOOKUP(F2535,[13]abbr_btch2lot2!A:B,2,FALSE)</f>
        <v>1431</v>
      </c>
      <c r="F2535" s="39" t="s">
        <v>835</v>
      </c>
      <c r="G2535" s="39" t="s">
        <v>2215</v>
      </c>
      <c r="H2535" s="39" t="s">
        <v>2228</v>
      </c>
      <c r="I2535" s="76">
        <v>4</v>
      </c>
      <c r="J2535" s="39"/>
      <c r="K2535" s="39" t="s">
        <v>2195</v>
      </c>
      <c r="L2535" s="504">
        <v>164</v>
      </c>
      <c r="M2535" s="39" t="s">
        <v>13189</v>
      </c>
      <c r="N2535" s="39" t="s">
        <v>6310</v>
      </c>
    </row>
    <row r="2536" spans="1:14" hidden="1">
      <c r="A2536" s="45" t="s">
        <v>13188</v>
      </c>
      <c r="B2536" s="516"/>
      <c r="C2536" s="496" t="s">
        <v>13209</v>
      </c>
      <c r="D2536" s="39" t="s">
        <v>13209</v>
      </c>
      <c r="E2536" s="496">
        <f>VLOOKUP(F2536,[13]abbr_btch2lot2!A:B,2,FALSE)</f>
        <v>1841</v>
      </c>
      <c r="F2536" s="39" t="s">
        <v>13210</v>
      </c>
      <c r="G2536" s="39" t="s">
        <v>2215</v>
      </c>
      <c r="H2536" s="40" t="s">
        <v>2231</v>
      </c>
      <c r="I2536" s="76" t="s">
        <v>13211</v>
      </c>
      <c r="J2536" s="39"/>
      <c r="K2536" s="39" t="s">
        <v>2195</v>
      </c>
      <c r="L2536" s="76">
        <v>165</v>
      </c>
      <c r="M2536" s="39" t="s">
        <v>13189</v>
      </c>
      <c r="N2536" s="39" t="s">
        <v>13209</v>
      </c>
    </row>
    <row r="2537" spans="1:14" hidden="1">
      <c r="A2537" s="45" t="s">
        <v>13188</v>
      </c>
      <c r="B2537" s="516"/>
      <c r="C2537" s="496" t="s">
        <v>13212</v>
      </c>
      <c r="D2537" s="39" t="s">
        <v>13212</v>
      </c>
      <c r="E2537" s="496">
        <f>VLOOKUP(F2537,[13]abbr_btch2lot2!A:B,2,FALSE)</f>
        <v>1842</v>
      </c>
      <c r="F2537" s="39" t="s">
        <v>13213</v>
      </c>
      <c r="G2537" s="39" t="s">
        <v>2215</v>
      </c>
      <c r="H2537" s="40" t="s">
        <v>2202</v>
      </c>
      <c r="I2537" s="76">
        <v>6</v>
      </c>
      <c r="J2537" s="39"/>
      <c r="K2537" s="39" t="s">
        <v>2195</v>
      </c>
      <c r="L2537" s="504">
        <v>166</v>
      </c>
      <c r="M2537" s="39" t="s">
        <v>13189</v>
      </c>
      <c r="N2537" s="39" t="s">
        <v>13212</v>
      </c>
    </row>
    <row r="2538" spans="1:14" hidden="1">
      <c r="A2538" s="45" t="s">
        <v>13188</v>
      </c>
      <c r="B2538" s="516"/>
      <c r="C2538" s="496" t="s">
        <v>13214</v>
      </c>
      <c r="D2538" s="39" t="s">
        <v>13214</v>
      </c>
      <c r="E2538" s="496">
        <f>VLOOKUP(F2538,[13]abbr_btch2lot2!A:B,2,FALSE)</f>
        <v>1843</v>
      </c>
      <c r="F2538" s="39" t="s">
        <v>13215</v>
      </c>
      <c r="G2538" s="39" t="s">
        <v>2215</v>
      </c>
      <c r="H2538" s="40" t="s">
        <v>2231</v>
      </c>
      <c r="I2538" s="76" t="s">
        <v>13211</v>
      </c>
      <c r="J2538" s="39"/>
      <c r="K2538" s="39" t="s">
        <v>2195</v>
      </c>
      <c r="L2538" s="76">
        <v>167</v>
      </c>
      <c r="M2538" s="39" t="s">
        <v>13189</v>
      </c>
      <c r="N2538" s="39" t="s">
        <v>13214</v>
      </c>
    </row>
    <row r="2539" spans="1:14" hidden="1">
      <c r="A2539" s="45" t="s">
        <v>13188</v>
      </c>
      <c r="B2539" s="516"/>
      <c r="C2539" s="496" t="s">
        <v>13216</v>
      </c>
      <c r="D2539" s="39" t="s">
        <v>13216</v>
      </c>
      <c r="E2539" s="496">
        <f>VLOOKUP(F2539,[13]abbr_btch2lot2!A:B,2,FALSE)</f>
        <v>1844</v>
      </c>
      <c r="F2539" s="39" t="s">
        <v>13217</v>
      </c>
      <c r="G2539" s="39" t="s">
        <v>2215</v>
      </c>
      <c r="H2539" s="40" t="s">
        <v>2202</v>
      </c>
      <c r="I2539" s="76">
        <v>6</v>
      </c>
      <c r="J2539" s="39"/>
      <c r="K2539" s="39" t="s">
        <v>2195</v>
      </c>
      <c r="L2539" s="504">
        <v>168</v>
      </c>
      <c r="M2539" s="39" t="s">
        <v>13189</v>
      </c>
      <c r="N2539" s="39" t="s">
        <v>13216</v>
      </c>
    </row>
    <row r="2540" spans="1:14" hidden="1">
      <c r="A2540" s="45" t="s">
        <v>13188</v>
      </c>
      <c r="B2540" s="516"/>
      <c r="C2540" s="496" t="s">
        <v>13218</v>
      </c>
      <c r="D2540" s="39" t="s">
        <v>13218</v>
      </c>
      <c r="E2540" s="496">
        <f>VLOOKUP(F2540,[13]abbr_btch2lot2!A:B,2,FALSE)</f>
        <v>1845</v>
      </c>
      <c r="F2540" s="39" t="s">
        <v>13219</v>
      </c>
      <c r="G2540" s="39" t="s">
        <v>2215</v>
      </c>
      <c r="H2540" s="39" t="s">
        <v>2228</v>
      </c>
      <c r="I2540" s="76">
        <v>4</v>
      </c>
      <c r="J2540" s="39"/>
      <c r="K2540" s="39" t="s">
        <v>2195</v>
      </c>
      <c r="L2540" s="504">
        <v>169</v>
      </c>
      <c r="M2540" s="39" t="s">
        <v>13189</v>
      </c>
      <c r="N2540" s="39" t="s">
        <v>13220</v>
      </c>
    </row>
    <row r="2541" spans="1:14" hidden="1">
      <c r="A2541" s="45" t="s">
        <v>13188</v>
      </c>
      <c r="B2541" s="516"/>
      <c r="C2541" s="496" t="s">
        <v>13221</v>
      </c>
      <c r="D2541" s="39" t="s">
        <v>13221</v>
      </c>
      <c r="E2541" s="496">
        <f>VLOOKUP(F2541,[13]abbr_btch2lot2!A:B,2,FALSE)</f>
        <v>1846</v>
      </c>
      <c r="F2541" s="39" t="s">
        <v>13222</v>
      </c>
      <c r="G2541" s="39" t="s">
        <v>2215</v>
      </c>
      <c r="H2541" s="40" t="s">
        <v>2202</v>
      </c>
      <c r="I2541" s="76">
        <v>50</v>
      </c>
      <c r="J2541" s="39"/>
      <c r="K2541" s="39" t="s">
        <v>2195</v>
      </c>
      <c r="L2541" s="504">
        <v>170</v>
      </c>
      <c r="M2541" s="39" t="s">
        <v>13189</v>
      </c>
      <c r="N2541" s="39" t="s">
        <v>13223</v>
      </c>
    </row>
    <row r="2542" spans="1:14" hidden="1">
      <c r="A2542" s="45" t="s">
        <v>13188</v>
      </c>
      <c r="B2542" s="516"/>
      <c r="C2542" s="496" t="s">
        <v>13224</v>
      </c>
      <c r="D2542" s="39" t="s">
        <v>13224</v>
      </c>
      <c r="E2542" s="496">
        <f>VLOOKUP(F2542,[13]abbr_btch2lot2!A:B,2,FALSE)</f>
        <v>1847</v>
      </c>
      <c r="F2542" s="60" t="s">
        <v>13225</v>
      </c>
      <c r="G2542" s="39" t="s">
        <v>2193</v>
      </c>
      <c r="H2542" s="40" t="s">
        <v>2231</v>
      </c>
      <c r="I2542" s="76" t="s">
        <v>2599</v>
      </c>
      <c r="J2542" s="39"/>
      <c r="K2542" s="39" t="s">
        <v>2195</v>
      </c>
      <c r="L2542" s="76">
        <v>171</v>
      </c>
      <c r="M2542" s="39" t="s">
        <v>13189</v>
      </c>
      <c r="N2542" s="39" t="s">
        <v>13226</v>
      </c>
    </row>
    <row r="2543" spans="1:14" hidden="1">
      <c r="A2543" s="45" t="s">
        <v>13188</v>
      </c>
      <c r="B2543" s="516"/>
      <c r="C2543" s="496" t="s">
        <v>13227</v>
      </c>
      <c r="D2543" s="39" t="s">
        <v>13227</v>
      </c>
      <c r="E2543" s="496">
        <f>VLOOKUP(F2543,[13]abbr_btch2lot2!A:B,2,FALSE)</f>
        <v>1848</v>
      </c>
      <c r="F2543" s="60" t="s">
        <v>13228</v>
      </c>
      <c r="G2543" s="39" t="s">
        <v>2193</v>
      </c>
      <c r="H2543" s="40" t="s">
        <v>2231</v>
      </c>
      <c r="I2543" s="76" t="s">
        <v>2599</v>
      </c>
      <c r="J2543" s="39"/>
      <c r="K2543" s="39" t="s">
        <v>2195</v>
      </c>
      <c r="L2543" s="504">
        <v>172</v>
      </c>
      <c r="M2543" s="39" t="s">
        <v>13189</v>
      </c>
      <c r="N2543" s="39" t="s">
        <v>13229</v>
      </c>
    </row>
    <row r="2544" spans="1:14" hidden="1">
      <c r="A2544" s="45" t="s">
        <v>13188</v>
      </c>
      <c r="B2544" s="516"/>
      <c r="C2544" s="496" t="s">
        <v>13230</v>
      </c>
      <c r="D2544" s="39" t="s">
        <v>13230</v>
      </c>
      <c r="E2544" s="496">
        <f>VLOOKUP(F2544,[13]abbr_btch2lot2!A:B,2,FALSE)</f>
        <v>1849</v>
      </c>
      <c r="F2544" s="39" t="s">
        <v>13231</v>
      </c>
      <c r="G2544" s="39" t="s">
        <v>2193</v>
      </c>
      <c r="H2544" s="40" t="s">
        <v>2231</v>
      </c>
      <c r="I2544" s="76" t="s">
        <v>2591</v>
      </c>
      <c r="J2544" s="39"/>
      <c r="K2544" s="39" t="s">
        <v>2195</v>
      </c>
      <c r="L2544" s="76">
        <v>173</v>
      </c>
      <c r="M2544" s="39" t="s">
        <v>13189</v>
      </c>
      <c r="N2544" s="39" t="s">
        <v>13232</v>
      </c>
    </row>
    <row r="2545" spans="1:14" hidden="1">
      <c r="A2545" s="45" t="s">
        <v>13188</v>
      </c>
      <c r="B2545" s="496" t="s">
        <v>149</v>
      </c>
      <c r="C2545" s="496" t="s">
        <v>149</v>
      </c>
      <c r="D2545" s="39"/>
      <c r="E2545" s="496" t="e">
        <f>VLOOKUP(F2545,[13]abbr_btch2lot2!A:B,2,FALSE)</f>
        <v>#N/A</v>
      </c>
      <c r="F2545" s="39"/>
      <c r="G2545" s="496" t="s">
        <v>2193</v>
      </c>
      <c r="H2545" s="496" t="s">
        <v>2308</v>
      </c>
      <c r="I2545" s="504">
        <v>26</v>
      </c>
      <c r="J2545" s="39"/>
      <c r="K2545" s="39" t="s">
        <v>2195</v>
      </c>
      <c r="L2545" s="504">
        <v>174</v>
      </c>
      <c r="M2545" s="39" t="s">
        <v>13189</v>
      </c>
      <c r="N2545" s="496" t="s">
        <v>149</v>
      </c>
    </row>
    <row r="2546" spans="1:14" hidden="1">
      <c r="A2546" s="45" t="s">
        <v>13188</v>
      </c>
      <c r="B2546" s="496" t="s">
        <v>151</v>
      </c>
      <c r="C2546" s="496" t="s">
        <v>151</v>
      </c>
      <c r="D2546" s="39"/>
      <c r="E2546" s="496" t="e">
        <f>VLOOKUP(F2546,[13]abbr_btch2lot2!A:B,2,FALSE)</f>
        <v>#N/A</v>
      </c>
      <c r="F2546" s="39"/>
      <c r="G2546" s="496" t="s">
        <v>2193</v>
      </c>
      <c r="H2546" s="496" t="s">
        <v>2202</v>
      </c>
      <c r="I2546" s="504">
        <v>10</v>
      </c>
      <c r="J2546" s="39"/>
      <c r="K2546" s="39" t="s">
        <v>2195</v>
      </c>
      <c r="L2546" s="504">
        <v>175</v>
      </c>
      <c r="M2546" s="39" t="s">
        <v>13189</v>
      </c>
      <c r="N2546" s="496" t="s">
        <v>151</v>
      </c>
    </row>
    <row r="2547" spans="1:14" hidden="1">
      <c r="A2547" s="45" t="s">
        <v>13188</v>
      </c>
      <c r="B2547" s="496" t="s">
        <v>153</v>
      </c>
      <c r="C2547" s="496" t="s">
        <v>153</v>
      </c>
      <c r="D2547" s="39"/>
      <c r="E2547" s="496" t="e">
        <f>VLOOKUP(F2547,[13]abbr_btch2lot2!A:B,2,FALSE)</f>
        <v>#N/A</v>
      </c>
      <c r="F2547" s="39"/>
      <c r="G2547" s="496" t="s">
        <v>2193</v>
      </c>
      <c r="H2547" s="496" t="s">
        <v>2202</v>
      </c>
      <c r="I2547" s="504">
        <v>4</v>
      </c>
      <c r="J2547" s="39"/>
      <c r="K2547" s="39" t="s">
        <v>2195</v>
      </c>
      <c r="L2547" s="504">
        <v>176</v>
      </c>
      <c r="M2547" s="39" t="s">
        <v>13189</v>
      </c>
      <c r="N2547" s="496" t="s">
        <v>153</v>
      </c>
    </row>
    <row r="2548" spans="1:14" hidden="1">
      <c r="A2548" s="45" t="s">
        <v>13188</v>
      </c>
      <c r="B2548" s="496" t="s">
        <v>155</v>
      </c>
      <c r="C2548" s="496" t="s">
        <v>155</v>
      </c>
      <c r="D2548" s="39"/>
      <c r="E2548" s="496" t="e">
        <f>VLOOKUP(F2548,[13]abbr_btch2lot2!A:B,2,FALSE)</f>
        <v>#N/A</v>
      </c>
      <c r="F2548" s="39"/>
      <c r="G2548" s="496" t="s">
        <v>2193</v>
      </c>
      <c r="H2548" s="496" t="s">
        <v>2202</v>
      </c>
      <c r="I2548" s="504">
        <v>2</v>
      </c>
      <c r="J2548" s="39"/>
      <c r="K2548" s="39" t="s">
        <v>2195</v>
      </c>
      <c r="L2548" s="76">
        <v>177</v>
      </c>
      <c r="M2548" s="39" t="s">
        <v>13189</v>
      </c>
      <c r="N2548" s="496" t="s">
        <v>155</v>
      </c>
    </row>
    <row r="2549" spans="1:14" hidden="1">
      <c r="A2549" s="45" t="s">
        <v>13188</v>
      </c>
      <c r="B2549" s="496" t="s">
        <v>157</v>
      </c>
      <c r="C2549" s="496" t="s">
        <v>157</v>
      </c>
      <c r="D2549" s="39"/>
      <c r="E2549" s="496" t="e">
        <f>VLOOKUP(F2549,[13]abbr_btch2lot2!A:B,2,FALSE)</f>
        <v>#N/A</v>
      </c>
      <c r="F2549" s="39"/>
      <c r="G2549" s="496" t="s">
        <v>2193</v>
      </c>
      <c r="H2549" s="496" t="s">
        <v>2202</v>
      </c>
      <c r="I2549" s="504">
        <v>2</v>
      </c>
      <c r="J2549" s="39"/>
      <c r="K2549" s="39" t="s">
        <v>2195</v>
      </c>
      <c r="L2549" s="504">
        <v>178</v>
      </c>
      <c r="M2549" s="39" t="s">
        <v>13189</v>
      </c>
      <c r="N2549" s="496" t="s">
        <v>157</v>
      </c>
    </row>
    <row r="2550" spans="1:14" hidden="1">
      <c r="A2550" s="39" t="s">
        <v>13233</v>
      </c>
      <c r="B2550" s="496" t="s">
        <v>34</v>
      </c>
      <c r="C2550" s="496" t="s">
        <v>34</v>
      </c>
      <c r="D2550" s="39" t="s">
        <v>34</v>
      </c>
      <c r="E2550" s="496">
        <f>VLOOKUP(F2550,[13]abbr_btch2lot2!A:B,2,FALSE)</f>
        <v>1039</v>
      </c>
      <c r="F2550" s="39" t="s">
        <v>430</v>
      </c>
      <c r="G2550" s="496" t="s">
        <v>2193</v>
      </c>
      <c r="H2550" s="496" t="s">
        <v>2194</v>
      </c>
      <c r="I2550" s="504">
        <v>8</v>
      </c>
      <c r="J2550" s="39"/>
      <c r="K2550" s="39" t="s">
        <v>2195</v>
      </c>
      <c r="L2550" s="504">
        <v>1</v>
      </c>
      <c r="M2550" s="39" t="s">
        <v>13234</v>
      </c>
      <c r="N2550" s="496" t="s">
        <v>34</v>
      </c>
    </row>
    <row r="2551" spans="1:14" hidden="1">
      <c r="A2551" s="39" t="s">
        <v>13233</v>
      </c>
      <c r="B2551" s="516"/>
      <c r="C2551" s="496"/>
      <c r="D2551" s="39"/>
      <c r="E2551" s="496">
        <f>VLOOKUP(F2551,[13]abbr_btch2lot2!A:B,2,FALSE)</f>
        <v>1850</v>
      </c>
      <c r="F2551" s="39" t="s">
        <v>13235</v>
      </c>
      <c r="G2551" s="76" t="s">
        <v>3178</v>
      </c>
      <c r="H2551" s="504" t="s">
        <v>2202</v>
      </c>
      <c r="I2551" s="504">
        <v>25</v>
      </c>
      <c r="J2551" s="39"/>
      <c r="K2551" s="39" t="s">
        <v>2195</v>
      </c>
      <c r="L2551" s="504">
        <v>2</v>
      </c>
      <c r="M2551" s="39" t="s">
        <v>13234</v>
      </c>
      <c r="N2551" s="24" t="s">
        <v>13236</v>
      </c>
    </row>
    <row r="2552" spans="1:14" hidden="1">
      <c r="A2552" s="39" t="s">
        <v>13233</v>
      </c>
      <c r="B2552" s="516"/>
      <c r="C2552" s="496" t="s">
        <v>1452</v>
      </c>
      <c r="D2552" s="39" t="s">
        <v>1452</v>
      </c>
      <c r="E2552" s="496">
        <f>VLOOKUP(F2552,[13]abbr_btch2lot2!A:B,2,FALSE)</f>
        <v>1851</v>
      </c>
      <c r="F2552" s="39" t="s">
        <v>802</v>
      </c>
      <c r="G2552" s="76" t="s">
        <v>3178</v>
      </c>
      <c r="H2552" s="504" t="s">
        <v>2202</v>
      </c>
      <c r="I2552" s="504">
        <v>10</v>
      </c>
      <c r="J2552" s="39"/>
      <c r="K2552" s="39" t="s">
        <v>2195</v>
      </c>
      <c r="L2552" s="504">
        <v>3</v>
      </c>
      <c r="M2552" s="39" t="s">
        <v>13234</v>
      </c>
      <c r="N2552" s="24" t="s">
        <v>6836</v>
      </c>
    </row>
    <row r="2553" spans="1:14" hidden="1">
      <c r="A2553" s="39" t="s">
        <v>13233</v>
      </c>
      <c r="B2553" s="516"/>
      <c r="C2553" s="496" t="s">
        <v>6965</v>
      </c>
      <c r="D2553" s="39" t="s">
        <v>6965</v>
      </c>
      <c r="E2553" s="496">
        <f>VLOOKUP(F2553,[13]abbr_btch2lot2!A:B,2,FALSE)</f>
        <v>1852</v>
      </c>
      <c r="F2553" s="39" t="s">
        <v>6966</v>
      </c>
      <c r="G2553" s="76" t="s">
        <v>3178</v>
      </c>
      <c r="H2553" s="504" t="s">
        <v>2194</v>
      </c>
      <c r="I2553" s="504">
        <v>10</v>
      </c>
      <c r="J2553" s="39"/>
      <c r="K2553" s="39" t="s">
        <v>2195</v>
      </c>
      <c r="L2553" s="504">
        <v>4</v>
      </c>
      <c r="M2553" s="39" t="s">
        <v>13234</v>
      </c>
      <c r="N2553" s="24" t="s">
        <v>13237</v>
      </c>
    </row>
    <row r="2554" spans="1:14" hidden="1">
      <c r="A2554" s="39" t="s">
        <v>13233</v>
      </c>
      <c r="B2554" s="516"/>
      <c r="C2554" s="496" t="s">
        <v>2663</v>
      </c>
      <c r="D2554" s="39" t="s">
        <v>2663</v>
      </c>
      <c r="E2554" s="496">
        <f>VLOOKUP(F2554,[13]abbr_btch2lot2!A:B,2,FALSE)</f>
        <v>1853</v>
      </c>
      <c r="F2554" s="39" t="s">
        <v>13238</v>
      </c>
      <c r="G2554" s="39" t="s">
        <v>2215</v>
      </c>
      <c r="H2554" s="504" t="s">
        <v>2231</v>
      </c>
      <c r="I2554" s="504" t="s">
        <v>2648</v>
      </c>
      <c r="J2554" s="39"/>
      <c r="K2554" s="39" t="s">
        <v>2195</v>
      </c>
      <c r="L2554" s="504">
        <v>5</v>
      </c>
      <c r="M2554" s="39" t="s">
        <v>13234</v>
      </c>
      <c r="N2554" s="24" t="s">
        <v>13239</v>
      </c>
    </row>
    <row r="2555" spans="1:14" hidden="1">
      <c r="A2555" s="39" t="s">
        <v>13233</v>
      </c>
      <c r="B2555" s="516"/>
      <c r="C2555" s="496" t="s">
        <v>3377</v>
      </c>
      <c r="D2555" s="39" t="s">
        <v>3377</v>
      </c>
      <c r="E2555" s="496">
        <f>VLOOKUP(F2555,[13]abbr_btch2lot2!A:B,2,FALSE)</f>
        <v>174</v>
      </c>
      <c r="F2555" s="39" t="s">
        <v>3378</v>
      </c>
      <c r="G2555" s="39" t="s">
        <v>2215</v>
      </c>
      <c r="H2555" s="504" t="s">
        <v>2202</v>
      </c>
      <c r="I2555" s="504">
        <v>50</v>
      </c>
      <c r="J2555" s="39"/>
      <c r="K2555" s="39" t="s">
        <v>2195</v>
      </c>
      <c r="L2555" s="504">
        <v>6</v>
      </c>
      <c r="M2555" s="39" t="s">
        <v>13234</v>
      </c>
      <c r="N2555" s="24" t="s">
        <v>6779</v>
      </c>
    </row>
    <row r="2556" spans="1:14" hidden="1">
      <c r="A2556" s="39" t="s">
        <v>13233</v>
      </c>
      <c r="B2556" s="516"/>
      <c r="C2556" s="496" t="s">
        <v>1629</v>
      </c>
      <c r="D2556" s="39" t="s">
        <v>1629</v>
      </c>
      <c r="E2556" s="496">
        <f>VLOOKUP(F2556,[13]abbr_btch2lot2!A:B,2,FALSE)</f>
        <v>1854</v>
      </c>
      <c r="F2556" s="39" t="s">
        <v>6780</v>
      </c>
      <c r="G2556" s="39" t="s">
        <v>2215</v>
      </c>
      <c r="H2556" s="504" t="s">
        <v>2194</v>
      </c>
      <c r="I2556" s="504">
        <v>10</v>
      </c>
      <c r="J2556" s="39"/>
      <c r="K2556" s="39" t="s">
        <v>2195</v>
      </c>
      <c r="L2556" s="504">
        <v>7</v>
      </c>
      <c r="M2556" s="39" t="s">
        <v>13234</v>
      </c>
      <c r="N2556" s="24" t="s">
        <v>6833</v>
      </c>
    </row>
    <row r="2557" spans="1:14" hidden="1">
      <c r="A2557" s="39" t="s">
        <v>13233</v>
      </c>
      <c r="B2557" s="516"/>
      <c r="C2557" s="496" t="s">
        <v>6782</v>
      </c>
      <c r="D2557" s="39" t="s">
        <v>6782</v>
      </c>
      <c r="E2557" s="496">
        <f>VLOOKUP(F2557,[13]abbr_btch2lot2!A:B,2,FALSE)</f>
        <v>1855</v>
      </c>
      <c r="F2557" s="39" t="s">
        <v>6783</v>
      </c>
      <c r="G2557" s="39" t="s">
        <v>2215</v>
      </c>
      <c r="H2557" s="504" t="s">
        <v>2202</v>
      </c>
      <c r="I2557" s="504">
        <v>10</v>
      </c>
      <c r="J2557" s="39"/>
      <c r="K2557" s="39" t="s">
        <v>2195</v>
      </c>
      <c r="L2557" s="504">
        <v>8</v>
      </c>
      <c r="M2557" s="39" t="s">
        <v>13234</v>
      </c>
      <c r="N2557" s="24" t="s">
        <v>6784</v>
      </c>
    </row>
    <row r="2558" spans="1:14" hidden="1">
      <c r="A2558" s="39" t="s">
        <v>13233</v>
      </c>
      <c r="B2558" s="516"/>
      <c r="C2558" s="496" t="s">
        <v>13240</v>
      </c>
      <c r="D2558" s="39" t="s">
        <v>13240</v>
      </c>
      <c r="E2558" s="496">
        <f>VLOOKUP(F2558,[13]abbr_btch2lot2!A:B,2,FALSE)</f>
        <v>1856</v>
      </c>
      <c r="F2558" s="39" t="s">
        <v>0</v>
      </c>
      <c r="G2558" s="39" t="s">
        <v>2215</v>
      </c>
      <c r="H2558" s="504" t="s">
        <v>2455</v>
      </c>
      <c r="I2558" s="504"/>
      <c r="J2558" s="39"/>
      <c r="K2558" s="39" t="s">
        <v>2195</v>
      </c>
      <c r="L2558" s="504">
        <v>9</v>
      </c>
      <c r="M2558" s="39" t="s">
        <v>13234</v>
      </c>
      <c r="N2558" s="24" t="s">
        <v>13241</v>
      </c>
    </row>
    <row r="2559" spans="1:14" hidden="1">
      <c r="A2559" s="39" t="s">
        <v>13233</v>
      </c>
      <c r="B2559" s="516"/>
      <c r="C2559" s="496" t="s">
        <v>3025</v>
      </c>
      <c r="D2559" s="39" t="s">
        <v>3025</v>
      </c>
      <c r="E2559" s="496">
        <f>VLOOKUP(F2559,[13]abbr_btch2lot2!A:B,2,FALSE)</f>
        <v>1857</v>
      </c>
      <c r="F2559" s="39" t="s">
        <v>3026</v>
      </c>
      <c r="G2559" s="39" t="s">
        <v>2215</v>
      </c>
      <c r="H2559" s="504" t="s">
        <v>2202</v>
      </c>
      <c r="I2559" s="504">
        <v>15</v>
      </c>
      <c r="J2559" s="39"/>
      <c r="K2559" s="39" t="s">
        <v>2195</v>
      </c>
      <c r="L2559" s="504">
        <v>10</v>
      </c>
      <c r="M2559" s="39" t="s">
        <v>13234</v>
      </c>
      <c r="N2559" s="24" t="s">
        <v>13242</v>
      </c>
    </row>
    <row r="2560" spans="1:14" hidden="1">
      <c r="A2560" s="39" t="s">
        <v>13233</v>
      </c>
      <c r="B2560" s="516"/>
      <c r="C2560" s="496" t="s">
        <v>93</v>
      </c>
      <c r="D2560" s="39" t="s">
        <v>93</v>
      </c>
      <c r="E2560" s="496">
        <f>VLOOKUP(F2560,[13]abbr_btch2lot2!A:B,2,FALSE)</f>
        <v>46</v>
      </c>
      <c r="F2560" s="39" t="s">
        <v>92</v>
      </c>
      <c r="G2560" s="39" t="s">
        <v>2215</v>
      </c>
      <c r="H2560" s="504" t="s">
        <v>2231</v>
      </c>
      <c r="I2560" s="504" t="s">
        <v>2648</v>
      </c>
      <c r="J2560" s="39"/>
      <c r="K2560" s="39" t="s">
        <v>2195</v>
      </c>
      <c r="L2560" s="504">
        <v>11</v>
      </c>
      <c r="M2560" s="39" t="s">
        <v>13234</v>
      </c>
      <c r="N2560" s="24" t="s">
        <v>13243</v>
      </c>
    </row>
    <row r="2561" spans="1:14" hidden="1">
      <c r="A2561" s="39" t="s">
        <v>13233</v>
      </c>
      <c r="B2561" s="516"/>
      <c r="C2561" s="496" t="s">
        <v>1762</v>
      </c>
      <c r="D2561" s="39" t="s">
        <v>1762</v>
      </c>
      <c r="E2561" s="496">
        <f>VLOOKUP(F2561,[13]abbr_btch2lot2!A:B,2,FALSE)</f>
        <v>1858</v>
      </c>
      <c r="F2561" s="39" t="s">
        <v>28</v>
      </c>
      <c r="G2561" s="39" t="s">
        <v>2215</v>
      </c>
      <c r="H2561" s="504" t="s">
        <v>2202</v>
      </c>
      <c r="I2561" s="504">
        <v>200</v>
      </c>
      <c r="J2561" s="39"/>
      <c r="K2561" s="39" t="s">
        <v>2195</v>
      </c>
      <c r="L2561" s="504">
        <v>12</v>
      </c>
      <c r="M2561" s="39" t="s">
        <v>13234</v>
      </c>
      <c r="N2561" s="24" t="s">
        <v>6823</v>
      </c>
    </row>
    <row r="2562" spans="1:14" hidden="1">
      <c r="A2562" s="39" t="s">
        <v>13233</v>
      </c>
      <c r="B2562" s="516"/>
      <c r="C2562" s="496" t="s">
        <v>13244</v>
      </c>
      <c r="D2562" s="39" t="s">
        <v>13244</v>
      </c>
      <c r="E2562" s="496">
        <f>VLOOKUP(F2562,[13]abbr_btch2lot2!A:B,2,FALSE)</f>
        <v>1859</v>
      </c>
      <c r="F2562" s="39" t="s">
        <v>13245</v>
      </c>
      <c r="G2562" s="39" t="s">
        <v>2215</v>
      </c>
      <c r="H2562" s="504" t="s">
        <v>2231</v>
      </c>
      <c r="I2562" s="504" t="s">
        <v>2648</v>
      </c>
      <c r="J2562" s="39"/>
      <c r="K2562" s="39" t="s">
        <v>2195</v>
      </c>
      <c r="L2562" s="504">
        <v>13</v>
      </c>
      <c r="M2562" s="39" t="s">
        <v>13234</v>
      </c>
      <c r="N2562" s="24" t="s">
        <v>13246</v>
      </c>
    </row>
    <row r="2563" spans="1:14" hidden="1">
      <c r="A2563" s="39" t="s">
        <v>13233</v>
      </c>
      <c r="B2563" s="516"/>
      <c r="C2563" s="496" t="s">
        <v>3375</v>
      </c>
      <c r="D2563" s="39" t="s">
        <v>3375</v>
      </c>
      <c r="E2563" s="496">
        <f>VLOOKUP(F2563,[13]abbr_btch2lot2!A:B,2,FALSE)</f>
        <v>172</v>
      </c>
      <c r="F2563" s="39" t="s">
        <v>3376</v>
      </c>
      <c r="G2563" s="39" t="s">
        <v>2215</v>
      </c>
      <c r="H2563" s="504" t="s">
        <v>2202</v>
      </c>
      <c r="I2563" s="504">
        <v>50</v>
      </c>
      <c r="J2563" s="39"/>
      <c r="K2563" s="39" t="s">
        <v>2195</v>
      </c>
      <c r="L2563" s="504">
        <v>14</v>
      </c>
      <c r="M2563" s="39" t="s">
        <v>13234</v>
      </c>
      <c r="N2563" s="24" t="s">
        <v>6767</v>
      </c>
    </row>
    <row r="2564" spans="1:14" hidden="1">
      <c r="A2564" s="39" t="s">
        <v>13233</v>
      </c>
      <c r="B2564" s="516"/>
      <c r="C2564" s="496" t="s">
        <v>2996</v>
      </c>
      <c r="D2564" s="39" t="s">
        <v>2996</v>
      </c>
      <c r="E2564" s="496">
        <f>VLOOKUP(F2564,[13]abbr_btch2lot2!A:B,2,FALSE)</f>
        <v>1860</v>
      </c>
      <c r="F2564" s="39" t="s">
        <v>6768</v>
      </c>
      <c r="G2564" s="39" t="s">
        <v>2215</v>
      </c>
      <c r="H2564" s="504" t="s">
        <v>2194</v>
      </c>
      <c r="I2564" s="504">
        <v>10</v>
      </c>
      <c r="J2564" s="39"/>
      <c r="K2564" s="39" t="s">
        <v>2195</v>
      </c>
      <c r="L2564" s="504">
        <v>15</v>
      </c>
      <c r="M2564" s="39" t="s">
        <v>13234</v>
      </c>
      <c r="N2564" s="24" t="s">
        <v>6769</v>
      </c>
    </row>
    <row r="2565" spans="1:14" hidden="1">
      <c r="A2565" s="39" t="s">
        <v>13233</v>
      </c>
      <c r="B2565" s="516"/>
      <c r="C2565" s="496" t="s">
        <v>6770</v>
      </c>
      <c r="D2565" s="39" t="s">
        <v>6770</v>
      </c>
      <c r="E2565" s="496">
        <f>VLOOKUP(F2565,[13]abbr_btch2lot2!A:B,2,FALSE)</f>
        <v>1861</v>
      </c>
      <c r="F2565" s="39" t="s">
        <v>6771</v>
      </c>
      <c r="G2565" s="39" t="s">
        <v>2215</v>
      </c>
      <c r="H2565" s="504" t="s">
        <v>2202</v>
      </c>
      <c r="I2565" s="504">
        <v>10</v>
      </c>
      <c r="J2565" s="39"/>
      <c r="K2565" s="39" t="s">
        <v>2195</v>
      </c>
      <c r="L2565" s="504">
        <v>16</v>
      </c>
      <c r="M2565" s="39" t="s">
        <v>13234</v>
      </c>
      <c r="N2565" s="24" t="s">
        <v>6772</v>
      </c>
    </row>
    <row r="2566" spans="1:14" hidden="1">
      <c r="A2566" s="39" t="s">
        <v>13233</v>
      </c>
      <c r="B2566" s="516"/>
      <c r="C2566" s="496" t="s">
        <v>13247</v>
      </c>
      <c r="D2566" s="39" t="s">
        <v>13247</v>
      </c>
      <c r="E2566" s="496">
        <f>VLOOKUP(F2566,[13]abbr_btch2lot2!A:B,2,FALSE)</f>
        <v>1862</v>
      </c>
      <c r="F2566" s="39" t="s">
        <v>13248</v>
      </c>
      <c r="G2566" s="39" t="s">
        <v>2215</v>
      </c>
      <c r="H2566" s="504" t="s">
        <v>2202</v>
      </c>
      <c r="I2566" s="504">
        <v>1</v>
      </c>
      <c r="J2566" s="39"/>
      <c r="K2566" s="39" t="s">
        <v>2195</v>
      </c>
      <c r="L2566" s="504">
        <v>17</v>
      </c>
      <c r="M2566" s="39" t="s">
        <v>13234</v>
      </c>
      <c r="N2566" s="24" t="s">
        <v>13249</v>
      </c>
    </row>
    <row r="2567" spans="1:14" hidden="1">
      <c r="A2567" s="39" t="s">
        <v>13233</v>
      </c>
      <c r="B2567" s="496" t="s">
        <v>149</v>
      </c>
      <c r="C2567" s="496" t="s">
        <v>149</v>
      </c>
      <c r="D2567" s="39"/>
      <c r="E2567" s="496" t="e">
        <f>VLOOKUP(F2567,[13]abbr_btch2lot2!A:B,2,FALSE)</f>
        <v>#N/A</v>
      </c>
      <c r="F2567" s="39"/>
      <c r="G2567" s="496" t="s">
        <v>2193</v>
      </c>
      <c r="H2567" s="496" t="s">
        <v>2308</v>
      </c>
      <c r="I2567" s="504">
        <v>26</v>
      </c>
      <c r="J2567" s="39"/>
      <c r="K2567" s="39" t="s">
        <v>2195</v>
      </c>
      <c r="L2567" s="504">
        <v>18</v>
      </c>
      <c r="M2567" s="39" t="s">
        <v>13234</v>
      </c>
      <c r="N2567" s="496" t="s">
        <v>149</v>
      </c>
    </row>
    <row r="2568" spans="1:14" hidden="1">
      <c r="A2568" s="39" t="s">
        <v>13233</v>
      </c>
      <c r="B2568" s="496" t="s">
        <v>151</v>
      </c>
      <c r="C2568" s="496" t="s">
        <v>151</v>
      </c>
      <c r="D2568" s="39"/>
      <c r="E2568" s="496" t="e">
        <f>VLOOKUP(F2568,[13]abbr_btch2lot2!A:B,2,FALSE)</f>
        <v>#N/A</v>
      </c>
      <c r="F2568" s="39"/>
      <c r="G2568" s="496" t="s">
        <v>2193</v>
      </c>
      <c r="H2568" s="496" t="s">
        <v>2202</v>
      </c>
      <c r="I2568" s="504">
        <v>10</v>
      </c>
      <c r="J2568" s="39"/>
      <c r="K2568" s="39" t="s">
        <v>2195</v>
      </c>
      <c r="L2568" s="504">
        <v>19</v>
      </c>
      <c r="M2568" s="39" t="s">
        <v>13234</v>
      </c>
      <c r="N2568" s="496" t="s">
        <v>151</v>
      </c>
    </row>
    <row r="2569" spans="1:14" hidden="1">
      <c r="A2569" s="39" t="s">
        <v>13233</v>
      </c>
      <c r="B2569" s="496" t="s">
        <v>153</v>
      </c>
      <c r="C2569" s="496" t="s">
        <v>153</v>
      </c>
      <c r="D2569" s="39"/>
      <c r="E2569" s="496" t="e">
        <f>VLOOKUP(F2569,[13]abbr_btch2lot2!A:B,2,FALSE)</f>
        <v>#N/A</v>
      </c>
      <c r="F2569" s="39"/>
      <c r="G2569" s="496" t="s">
        <v>2193</v>
      </c>
      <c r="H2569" s="496" t="s">
        <v>2202</v>
      </c>
      <c r="I2569" s="504">
        <v>4</v>
      </c>
      <c r="J2569" s="39"/>
      <c r="K2569" s="39" t="s">
        <v>2195</v>
      </c>
      <c r="L2569" s="504">
        <v>20</v>
      </c>
      <c r="M2569" s="39" t="s">
        <v>13234</v>
      </c>
      <c r="N2569" s="496" t="s">
        <v>153</v>
      </c>
    </row>
    <row r="2570" spans="1:14" hidden="1">
      <c r="A2570" s="39" t="s">
        <v>13233</v>
      </c>
      <c r="B2570" s="496" t="s">
        <v>155</v>
      </c>
      <c r="C2570" s="496" t="s">
        <v>155</v>
      </c>
      <c r="D2570" s="39"/>
      <c r="E2570" s="496" t="e">
        <f>VLOOKUP(F2570,[13]abbr_btch2lot2!A:B,2,FALSE)</f>
        <v>#N/A</v>
      </c>
      <c r="F2570" s="39"/>
      <c r="G2570" s="496" t="s">
        <v>2193</v>
      </c>
      <c r="H2570" s="496" t="s">
        <v>2202</v>
      </c>
      <c r="I2570" s="504">
        <v>2</v>
      </c>
      <c r="J2570" s="39"/>
      <c r="K2570" s="39" t="s">
        <v>2195</v>
      </c>
      <c r="L2570" s="504">
        <v>21</v>
      </c>
      <c r="M2570" s="39" t="s">
        <v>13234</v>
      </c>
      <c r="N2570" s="496" t="s">
        <v>155</v>
      </c>
    </row>
    <row r="2571" spans="1:14" hidden="1">
      <c r="A2571" s="39" t="s">
        <v>13233</v>
      </c>
      <c r="B2571" s="496" t="s">
        <v>157</v>
      </c>
      <c r="C2571" s="496" t="s">
        <v>157</v>
      </c>
      <c r="D2571" s="39"/>
      <c r="E2571" s="496" t="e">
        <f>VLOOKUP(F2571,[13]abbr_btch2lot2!A:B,2,FALSE)</f>
        <v>#N/A</v>
      </c>
      <c r="F2571" s="39"/>
      <c r="G2571" s="496" t="s">
        <v>2193</v>
      </c>
      <c r="H2571" s="496" t="s">
        <v>2202</v>
      </c>
      <c r="I2571" s="504">
        <v>2</v>
      </c>
      <c r="J2571" s="39"/>
      <c r="K2571" s="39" t="s">
        <v>2195</v>
      </c>
      <c r="L2571" s="504">
        <v>22</v>
      </c>
      <c r="M2571" s="39" t="s">
        <v>13234</v>
      </c>
      <c r="N2571" s="496" t="s">
        <v>157</v>
      </c>
    </row>
    <row r="2572" spans="1:14" hidden="1">
      <c r="A2572" s="258" t="s">
        <v>13250</v>
      </c>
      <c r="B2572" s="496" t="s">
        <v>34</v>
      </c>
      <c r="C2572" s="496" t="s">
        <v>34</v>
      </c>
      <c r="D2572" s="39"/>
      <c r="E2572" s="496" t="e">
        <f>VLOOKUP(F2572,[13]abbr_btch2lot2!A:B,2,FALSE)</f>
        <v>#N/A</v>
      </c>
      <c r="F2572" s="516"/>
      <c r="G2572" s="496" t="s">
        <v>2193</v>
      </c>
      <c r="H2572" s="496" t="s">
        <v>2194</v>
      </c>
      <c r="I2572" s="504">
        <v>8</v>
      </c>
      <c r="J2572" s="39"/>
      <c r="K2572" s="39" t="s">
        <v>2195</v>
      </c>
      <c r="L2572" s="504">
        <v>1</v>
      </c>
      <c r="M2572" s="39" t="s">
        <v>13251</v>
      </c>
      <c r="N2572" s="496" t="s">
        <v>34</v>
      </c>
    </row>
    <row r="2573" spans="1:14" hidden="1">
      <c r="A2573" s="258" t="s">
        <v>13250</v>
      </c>
      <c r="B2573" s="516"/>
      <c r="C2573" s="496" t="s">
        <v>13252</v>
      </c>
      <c r="D2573" s="39" t="s">
        <v>13252</v>
      </c>
      <c r="E2573" s="496">
        <f>VLOOKUP(F2573,[13]abbr_btch2lot2!A:B,2,FALSE)</f>
        <v>1863</v>
      </c>
      <c r="F2573" s="39" t="s">
        <v>13253</v>
      </c>
      <c r="G2573" s="39" t="s">
        <v>2215</v>
      </c>
      <c r="H2573" s="40" t="s">
        <v>2202</v>
      </c>
      <c r="I2573" s="76">
        <v>24</v>
      </c>
      <c r="J2573" s="39"/>
      <c r="K2573" s="39" t="s">
        <v>2195</v>
      </c>
      <c r="L2573" s="504">
        <v>2</v>
      </c>
      <c r="M2573" s="39" t="s">
        <v>13251</v>
      </c>
      <c r="N2573" s="39" t="s">
        <v>3551</v>
      </c>
    </row>
    <row r="2574" spans="1:14" hidden="1">
      <c r="A2574" s="258" t="s">
        <v>13250</v>
      </c>
      <c r="B2574" s="516"/>
      <c r="C2574" s="496" t="s">
        <v>13254</v>
      </c>
      <c r="D2574" s="39" t="s">
        <v>13254</v>
      </c>
      <c r="E2574" s="496">
        <f>VLOOKUP(F2574,[13]abbr_btch2lot2!A:B,2,FALSE)</f>
        <v>1864</v>
      </c>
      <c r="F2574" s="39" t="s">
        <v>13255</v>
      </c>
      <c r="G2574" s="39" t="s">
        <v>2215</v>
      </c>
      <c r="H2574" s="39" t="s">
        <v>2202</v>
      </c>
      <c r="I2574" s="76">
        <v>44</v>
      </c>
      <c r="J2574" s="39"/>
      <c r="K2574" s="39" t="s">
        <v>2195</v>
      </c>
      <c r="L2574" s="76">
        <v>3</v>
      </c>
      <c r="M2574" s="39" t="s">
        <v>13251</v>
      </c>
      <c r="N2574" s="39" t="s">
        <v>13256</v>
      </c>
    </row>
    <row r="2575" spans="1:14" hidden="1">
      <c r="A2575" s="258" t="s">
        <v>13250</v>
      </c>
      <c r="B2575" s="516"/>
      <c r="C2575" s="496" t="s">
        <v>13257</v>
      </c>
      <c r="D2575" s="39" t="s">
        <v>13257</v>
      </c>
      <c r="E2575" s="496">
        <f>VLOOKUP(F2575,[13]abbr_btch2lot2!A:B,2,FALSE)</f>
        <v>1865</v>
      </c>
      <c r="F2575" s="60" t="s">
        <v>13258</v>
      </c>
      <c r="G2575" s="39" t="s">
        <v>2215</v>
      </c>
      <c r="H2575" s="39" t="s">
        <v>2308</v>
      </c>
      <c r="I2575" s="76">
        <v>19</v>
      </c>
      <c r="J2575" s="39"/>
      <c r="K2575" s="39" t="s">
        <v>2195</v>
      </c>
      <c r="L2575" s="504">
        <v>4</v>
      </c>
      <c r="M2575" s="39" t="s">
        <v>13251</v>
      </c>
      <c r="N2575" s="39" t="s">
        <v>13259</v>
      </c>
    </row>
    <row r="2576" spans="1:14" hidden="1">
      <c r="A2576" s="258" t="s">
        <v>13250</v>
      </c>
      <c r="B2576" s="516"/>
      <c r="C2576" s="496" t="s">
        <v>13260</v>
      </c>
      <c r="D2576" s="39" t="s">
        <v>13260</v>
      </c>
      <c r="E2576" s="496">
        <f>VLOOKUP(F2576,[13]abbr_btch2lot2!A:B,2,FALSE)</f>
        <v>1866</v>
      </c>
      <c r="F2576" s="39" t="s">
        <v>13261</v>
      </c>
      <c r="G2576" s="39" t="s">
        <v>2215</v>
      </c>
      <c r="H2576" s="39" t="s">
        <v>2202</v>
      </c>
      <c r="I2576" s="76">
        <v>10</v>
      </c>
      <c r="J2576" s="39"/>
      <c r="K2576" s="39" t="s">
        <v>2195</v>
      </c>
      <c r="L2576" s="76">
        <v>5</v>
      </c>
      <c r="M2576" s="39" t="s">
        <v>13251</v>
      </c>
      <c r="N2576" s="39" t="s">
        <v>43</v>
      </c>
    </row>
    <row r="2577" spans="1:14" hidden="1">
      <c r="A2577" s="258" t="s">
        <v>13250</v>
      </c>
      <c r="B2577" s="516"/>
      <c r="C2577" s="496" t="s">
        <v>13262</v>
      </c>
      <c r="D2577" s="39" t="s">
        <v>13262</v>
      </c>
      <c r="E2577" s="496">
        <f>VLOOKUP(F2577,[13]abbr_btch2lot2!A:B,2,FALSE)</f>
        <v>1867</v>
      </c>
      <c r="F2577" s="39" t="s">
        <v>13263</v>
      </c>
      <c r="G2577" s="39" t="s">
        <v>2215</v>
      </c>
      <c r="H2577" s="39" t="s">
        <v>2202</v>
      </c>
      <c r="I2577" s="76">
        <v>5</v>
      </c>
      <c r="J2577" s="39"/>
      <c r="K2577" s="39" t="s">
        <v>2195</v>
      </c>
      <c r="L2577" s="504">
        <v>6</v>
      </c>
      <c r="M2577" s="39" t="s">
        <v>13251</v>
      </c>
      <c r="N2577" s="39" t="s">
        <v>13264</v>
      </c>
    </row>
    <row r="2578" spans="1:14" hidden="1">
      <c r="A2578" s="258" t="s">
        <v>13250</v>
      </c>
      <c r="B2578" s="516"/>
      <c r="C2578" s="496" t="s">
        <v>13265</v>
      </c>
      <c r="D2578" s="39" t="s">
        <v>13265</v>
      </c>
      <c r="E2578" s="496">
        <f>VLOOKUP(F2578,[13]abbr_btch2lot2!A:B,2,FALSE)</f>
        <v>1868</v>
      </c>
      <c r="F2578" s="39" t="s">
        <v>13266</v>
      </c>
      <c r="G2578" s="39" t="s">
        <v>2215</v>
      </c>
      <c r="H2578" s="39" t="s">
        <v>2202</v>
      </c>
      <c r="I2578" s="76">
        <v>47</v>
      </c>
      <c r="J2578" s="39"/>
      <c r="K2578" s="39" t="s">
        <v>2195</v>
      </c>
      <c r="L2578" s="76">
        <v>7</v>
      </c>
      <c r="M2578" s="39" t="s">
        <v>13251</v>
      </c>
      <c r="N2578" s="39" t="s">
        <v>13267</v>
      </c>
    </row>
    <row r="2579" spans="1:14" ht="29.1" hidden="1">
      <c r="A2579" s="258" t="s">
        <v>13250</v>
      </c>
      <c r="B2579" s="516"/>
      <c r="C2579" s="496"/>
      <c r="D2579" s="39"/>
      <c r="E2579" s="496">
        <f>VLOOKUP(F2579,[13]abbr_btch2lot2!A:B,2,FALSE)</f>
        <v>1869</v>
      </c>
      <c r="F2579" s="40" t="s">
        <v>13268</v>
      </c>
      <c r="G2579" s="39" t="s">
        <v>2215</v>
      </c>
      <c r="H2579" s="39" t="s">
        <v>2202</v>
      </c>
      <c r="I2579" s="76">
        <v>10</v>
      </c>
      <c r="J2579" s="39"/>
      <c r="K2579" s="39" t="s">
        <v>2195</v>
      </c>
      <c r="L2579" s="504">
        <v>8</v>
      </c>
      <c r="M2579" s="39" t="s">
        <v>13251</v>
      </c>
      <c r="N2579" s="39" t="s">
        <v>2375</v>
      </c>
    </row>
    <row r="2580" spans="1:14" hidden="1">
      <c r="A2580" s="258" t="s">
        <v>13250</v>
      </c>
      <c r="B2580" s="516"/>
      <c r="C2580" s="496" t="s">
        <v>13269</v>
      </c>
      <c r="D2580" s="39" t="s">
        <v>13269</v>
      </c>
      <c r="E2580" s="496">
        <f>VLOOKUP(F2580,[13]abbr_btch2lot2!A:B,2,FALSE)</f>
        <v>1870</v>
      </c>
      <c r="F2580" s="39" t="s">
        <v>13270</v>
      </c>
      <c r="G2580" s="39" t="s">
        <v>2215</v>
      </c>
      <c r="H2580" s="39" t="s">
        <v>2202</v>
      </c>
      <c r="I2580" s="76">
        <v>3</v>
      </c>
      <c r="J2580" s="39"/>
      <c r="K2580" s="39" t="s">
        <v>2195</v>
      </c>
      <c r="L2580" s="76">
        <v>9</v>
      </c>
      <c r="M2580" s="39" t="s">
        <v>13251</v>
      </c>
      <c r="N2580" s="39" t="s">
        <v>13271</v>
      </c>
    </row>
    <row r="2581" spans="1:14" hidden="1">
      <c r="A2581" s="258" t="s">
        <v>13250</v>
      </c>
      <c r="B2581" s="516"/>
      <c r="C2581" s="496" t="s">
        <v>293</v>
      </c>
      <c r="D2581" s="39" t="s">
        <v>293</v>
      </c>
      <c r="E2581" s="496">
        <f>VLOOKUP(F2581,[13]abbr_btch2lot2!A:B,2,FALSE)</f>
        <v>1871</v>
      </c>
      <c r="F2581" s="39" t="s">
        <v>211</v>
      </c>
      <c r="G2581" s="39" t="s">
        <v>2215</v>
      </c>
      <c r="H2581" s="39" t="s">
        <v>2202</v>
      </c>
      <c r="I2581" s="76">
        <v>12</v>
      </c>
      <c r="J2581" s="39"/>
      <c r="K2581" s="39" t="s">
        <v>2195</v>
      </c>
      <c r="L2581" s="504">
        <v>10</v>
      </c>
      <c r="M2581" s="39" t="s">
        <v>13251</v>
      </c>
      <c r="N2581" s="39" t="s">
        <v>6119</v>
      </c>
    </row>
    <row r="2582" spans="1:14" hidden="1">
      <c r="A2582" s="258" t="s">
        <v>13250</v>
      </c>
      <c r="B2582" s="516"/>
      <c r="C2582" s="496" t="s">
        <v>13272</v>
      </c>
      <c r="D2582" s="39" t="s">
        <v>13272</v>
      </c>
      <c r="E2582" s="496">
        <f>VLOOKUP(F2582,[13]abbr_btch2lot2!A:B,2,FALSE)</f>
        <v>1872</v>
      </c>
      <c r="F2582" s="40" t="s">
        <v>13273</v>
      </c>
      <c r="G2582" s="39" t="s">
        <v>2215</v>
      </c>
      <c r="H2582" s="39" t="s">
        <v>2202</v>
      </c>
      <c r="I2582" s="76">
        <v>10</v>
      </c>
      <c r="J2582" s="39"/>
      <c r="K2582" s="39" t="s">
        <v>2195</v>
      </c>
      <c r="L2582" s="76">
        <v>11</v>
      </c>
      <c r="M2582" s="39" t="s">
        <v>13251</v>
      </c>
      <c r="N2582" s="39" t="s">
        <v>13274</v>
      </c>
    </row>
    <row r="2583" spans="1:14" hidden="1">
      <c r="A2583" s="258" t="s">
        <v>13250</v>
      </c>
      <c r="B2583" s="516"/>
      <c r="C2583" s="496" t="s">
        <v>13275</v>
      </c>
      <c r="D2583" s="39" t="s">
        <v>13275</v>
      </c>
      <c r="E2583" s="496">
        <f>VLOOKUP(F2583,[13]abbr_btch2lot2!A:B,2,FALSE)</f>
        <v>1873</v>
      </c>
      <c r="F2583" s="40" t="s">
        <v>13276</v>
      </c>
      <c r="G2583" s="39" t="s">
        <v>2215</v>
      </c>
      <c r="H2583" s="39" t="s">
        <v>2202</v>
      </c>
      <c r="I2583" s="76">
        <v>3</v>
      </c>
      <c r="J2583" s="39"/>
      <c r="K2583" s="39" t="s">
        <v>2195</v>
      </c>
      <c r="L2583" s="504">
        <v>12</v>
      </c>
      <c r="M2583" s="39" t="s">
        <v>13251</v>
      </c>
      <c r="N2583" s="39" t="s">
        <v>13277</v>
      </c>
    </row>
    <row r="2584" spans="1:14" hidden="1">
      <c r="A2584" s="258" t="s">
        <v>13250</v>
      </c>
      <c r="B2584" s="516"/>
      <c r="C2584" s="496" t="s">
        <v>13278</v>
      </c>
      <c r="D2584" s="39" t="s">
        <v>13278</v>
      </c>
      <c r="E2584" s="496">
        <f>VLOOKUP(F2584,[13]abbr_btch2lot2!A:B,2,FALSE)</f>
        <v>1874</v>
      </c>
      <c r="F2584" s="40" t="s">
        <v>13279</v>
      </c>
      <c r="G2584" s="39" t="s">
        <v>2215</v>
      </c>
      <c r="H2584" s="39" t="s">
        <v>2202</v>
      </c>
      <c r="I2584" s="76">
        <v>12</v>
      </c>
      <c r="J2584" s="39"/>
      <c r="K2584" s="39" t="s">
        <v>2195</v>
      </c>
      <c r="L2584" s="76">
        <v>13</v>
      </c>
      <c r="M2584" s="39" t="s">
        <v>13251</v>
      </c>
      <c r="N2584" s="39" t="s">
        <v>13280</v>
      </c>
    </row>
    <row r="2585" spans="1:14" hidden="1">
      <c r="A2585" s="258" t="s">
        <v>13250</v>
      </c>
      <c r="B2585" s="516"/>
      <c r="C2585" s="496" t="s">
        <v>13281</v>
      </c>
      <c r="D2585" s="39" t="s">
        <v>13281</v>
      </c>
      <c r="E2585" s="496">
        <f>VLOOKUP(F2585,[13]abbr_btch2lot2!A:B,2,FALSE)</f>
        <v>1875</v>
      </c>
      <c r="F2585" s="39" t="s">
        <v>13282</v>
      </c>
      <c r="G2585" s="39" t="s">
        <v>2215</v>
      </c>
      <c r="H2585" s="39" t="s">
        <v>2202</v>
      </c>
      <c r="I2585" s="76">
        <v>4</v>
      </c>
      <c r="J2585" s="39"/>
      <c r="K2585" s="39" t="s">
        <v>2195</v>
      </c>
      <c r="L2585" s="504">
        <v>14</v>
      </c>
      <c r="M2585" s="39" t="s">
        <v>13251</v>
      </c>
      <c r="N2585" s="39" t="s">
        <v>13283</v>
      </c>
    </row>
    <row r="2586" spans="1:14" hidden="1">
      <c r="A2586" s="258" t="s">
        <v>13250</v>
      </c>
      <c r="B2586" s="516"/>
      <c r="C2586" s="496" t="s">
        <v>465</v>
      </c>
      <c r="D2586" s="39" t="s">
        <v>465</v>
      </c>
      <c r="E2586" s="496">
        <f>VLOOKUP(F2586,[13]abbr_btch2lot2!A:B,2,FALSE)</f>
        <v>1021</v>
      </c>
      <c r="F2586" s="39" t="s">
        <v>251</v>
      </c>
      <c r="G2586" s="39" t="s">
        <v>2215</v>
      </c>
      <c r="H2586" s="39" t="s">
        <v>2202</v>
      </c>
      <c r="I2586" s="76">
        <v>10</v>
      </c>
      <c r="J2586" s="39"/>
      <c r="K2586" s="39" t="s">
        <v>2195</v>
      </c>
      <c r="L2586" s="76">
        <v>15</v>
      </c>
      <c r="M2586" s="39" t="s">
        <v>13251</v>
      </c>
      <c r="N2586" s="39" t="s">
        <v>465</v>
      </c>
    </row>
    <row r="2587" spans="1:14" hidden="1">
      <c r="A2587" s="258" t="s">
        <v>13250</v>
      </c>
      <c r="B2587" s="516"/>
      <c r="C2587" s="496" t="s">
        <v>471</v>
      </c>
      <c r="D2587" s="39" t="s">
        <v>471</v>
      </c>
      <c r="E2587" s="496">
        <f>VLOOKUP(F2587,[13]abbr_btch2lot2!A:B,2,FALSE)</f>
        <v>1020</v>
      </c>
      <c r="F2587" s="39" t="s">
        <v>257</v>
      </c>
      <c r="G2587" s="39" t="s">
        <v>2215</v>
      </c>
      <c r="H2587" s="39" t="s">
        <v>2202</v>
      </c>
      <c r="I2587" s="76">
        <v>8</v>
      </c>
      <c r="J2587" s="39"/>
      <c r="K2587" s="39" t="s">
        <v>2195</v>
      </c>
      <c r="L2587" s="504">
        <v>16</v>
      </c>
      <c r="M2587" s="39" t="s">
        <v>13251</v>
      </c>
      <c r="N2587" s="39" t="s">
        <v>471</v>
      </c>
    </row>
    <row r="2588" spans="1:14" hidden="1">
      <c r="A2588" s="258" t="s">
        <v>13250</v>
      </c>
      <c r="B2588" s="516"/>
      <c r="C2588" s="496" t="s">
        <v>467</v>
      </c>
      <c r="D2588" s="39" t="s">
        <v>467</v>
      </c>
      <c r="E2588" s="496">
        <f>VLOOKUP(F2588,[13]abbr_btch2lot2!A:B,2,FALSE)</f>
        <v>1876</v>
      </c>
      <c r="F2588" s="39" t="s">
        <v>253</v>
      </c>
      <c r="G2588" s="39" t="s">
        <v>2215</v>
      </c>
      <c r="H2588" s="39" t="s">
        <v>2202</v>
      </c>
      <c r="I2588" s="76">
        <v>10</v>
      </c>
      <c r="J2588" s="39"/>
      <c r="K2588" s="39" t="s">
        <v>2195</v>
      </c>
      <c r="L2588" s="76">
        <v>17</v>
      </c>
      <c r="M2588" s="39" t="s">
        <v>13251</v>
      </c>
      <c r="N2588" s="39" t="s">
        <v>467</v>
      </c>
    </row>
    <row r="2589" spans="1:14" hidden="1">
      <c r="A2589" s="258" t="s">
        <v>13250</v>
      </c>
      <c r="B2589" s="516"/>
      <c r="C2589" s="496" t="s">
        <v>13284</v>
      </c>
      <c r="D2589" s="39" t="s">
        <v>13284</v>
      </c>
      <c r="E2589" s="496">
        <f>VLOOKUP(F2589,[13]abbr_btch2lot2!A:B,2,FALSE)</f>
        <v>1877</v>
      </c>
      <c r="F2589" s="39" t="s">
        <v>13285</v>
      </c>
      <c r="G2589" s="39" t="s">
        <v>2215</v>
      </c>
      <c r="H2589" s="39" t="s">
        <v>2202</v>
      </c>
      <c r="I2589" s="76">
        <v>2</v>
      </c>
      <c r="J2589" s="39"/>
      <c r="K2589" s="39" t="s">
        <v>2195</v>
      </c>
      <c r="L2589" s="504">
        <v>18</v>
      </c>
      <c r="M2589" s="39" t="s">
        <v>13251</v>
      </c>
      <c r="N2589" s="39" t="s">
        <v>13286</v>
      </c>
    </row>
    <row r="2590" spans="1:14" hidden="1">
      <c r="A2590" s="258" t="s">
        <v>13250</v>
      </c>
      <c r="B2590" s="516"/>
      <c r="C2590" s="496"/>
      <c r="D2590" s="39"/>
      <c r="E2590" s="496">
        <f>VLOOKUP(F2590,[13]abbr_btch2lot2!A:B,2,FALSE)</f>
        <v>1878</v>
      </c>
      <c r="F2590" s="507" t="s">
        <v>13287</v>
      </c>
      <c r="G2590" s="39" t="s">
        <v>2215</v>
      </c>
      <c r="H2590" s="39" t="s">
        <v>2308</v>
      </c>
      <c r="I2590" s="76">
        <v>26</v>
      </c>
      <c r="J2590" s="39"/>
      <c r="K2590" s="39" t="s">
        <v>2195</v>
      </c>
      <c r="L2590" s="76">
        <v>19</v>
      </c>
      <c r="M2590" s="39" t="s">
        <v>13251</v>
      </c>
      <c r="N2590" s="39" t="s">
        <v>13288</v>
      </c>
    </row>
    <row r="2591" spans="1:14" hidden="1">
      <c r="A2591" s="258" t="s">
        <v>13250</v>
      </c>
      <c r="B2591" s="516"/>
      <c r="C2591" s="496" t="s">
        <v>469</v>
      </c>
      <c r="D2591" s="39" t="s">
        <v>469</v>
      </c>
      <c r="E2591" s="496">
        <f>VLOOKUP(F2591,[13]abbr_btch2lot2!A:B,2,FALSE)</f>
        <v>1016</v>
      </c>
      <c r="F2591" s="39" t="s">
        <v>255</v>
      </c>
      <c r="G2591" s="39" t="s">
        <v>2215</v>
      </c>
      <c r="H2591" s="39" t="s">
        <v>2202</v>
      </c>
      <c r="I2591" s="76">
        <v>4</v>
      </c>
      <c r="J2591" s="39"/>
      <c r="K2591" s="39" t="s">
        <v>2195</v>
      </c>
      <c r="L2591" s="504">
        <v>20</v>
      </c>
      <c r="M2591" s="39" t="s">
        <v>13251</v>
      </c>
      <c r="N2591" s="39" t="s">
        <v>469</v>
      </c>
    </row>
    <row r="2592" spans="1:14" hidden="1">
      <c r="A2592" s="258" t="s">
        <v>13250</v>
      </c>
      <c r="B2592" s="516"/>
      <c r="C2592" s="496" t="s">
        <v>13289</v>
      </c>
      <c r="D2592" s="39" t="s">
        <v>13289</v>
      </c>
      <c r="E2592" s="496">
        <f>VLOOKUP(F2592,[13]abbr_btch2lot2!A:B,2,FALSE)</f>
        <v>1879</v>
      </c>
      <c r="F2592" s="39" t="s">
        <v>13290</v>
      </c>
      <c r="G2592" s="39" t="s">
        <v>2215</v>
      </c>
      <c r="H2592" s="39" t="s">
        <v>2202</v>
      </c>
      <c r="I2592" s="76">
        <v>12</v>
      </c>
      <c r="J2592" s="39"/>
      <c r="K2592" s="39" t="s">
        <v>2195</v>
      </c>
      <c r="L2592" s="76">
        <v>21</v>
      </c>
      <c r="M2592" s="39" t="s">
        <v>13251</v>
      </c>
      <c r="N2592" s="39" t="s">
        <v>13291</v>
      </c>
    </row>
    <row r="2593" spans="1:14" hidden="1">
      <c r="A2593" s="258" t="s">
        <v>13250</v>
      </c>
      <c r="B2593" s="516"/>
      <c r="C2593" s="496" t="s">
        <v>514</v>
      </c>
      <c r="D2593" s="39" t="s">
        <v>514</v>
      </c>
      <c r="E2593" s="496">
        <f>VLOOKUP(F2593,[13]abbr_btch2lot2!A:B,2,FALSE)</f>
        <v>1880</v>
      </c>
      <c r="F2593" s="39" t="s">
        <v>287</v>
      </c>
      <c r="G2593" s="39" t="s">
        <v>2215</v>
      </c>
      <c r="H2593" s="39" t="s">
        <v>2202</v>
      </c>
      <c r="I2593" s="76">
        <v>8</v>
      </c>
      <c r="J2593" s="39"/>
      <c r="K2593" s="39" t="s">
        <v>2195</v>
      </c>
      <c r="L2593" s="504">
        <v>22</v>
      </c>
      <c r="M2593" s="39" t="s">
        <v>13251</v>
      </c>
      <c r="N2593" s="39" t="s">
        <v>13292</v>
      </c>
    </row>
    <row r="2594" spans="1:14" hidden="1">
      <c r="A2594" s="258" t="s">
        <v>13250</v>
      </c>
      <c r="B2594" s="516"/>
      <c r="C2594" s="496" t="s">
        <v>13293</v>
      </c>
      <c r="D2594" s="39" t="s">
        <v>13293</v>
      </c>
      <c r="E2594" s="496">
        <f>VLOOKUP(F2594,[13]abbr_btch2lot2!A:B,2,FALSE)</f>
        <v>1881</v>
      </c>
      <c r="F2594" s="39" t="s">
        <v>13294</v>
      </c>
      <c r="G2594" s="39" t="s">
        <v>2215</v>
      </c>
      <c r="H2594" s="39" t="s">
        <v>2202</v>
      </c>
      <c r="I2594" s="76">
        <v>32</v>
      </c>
      <c r="J2594" s="39"/>
      <c r="K2594" s="39" t="s">
        <v>2195</v>
      </c>
      <c r="L2594" s="76">
        <v>23</v>
      </c>
      <c r="M2594" s="39" t="s">
        <v>13251</v>
      </c>
      <c r="N2594" s="39" t="s">
        <v>13295</v>
      </c>
    </row>
    <row r="2595" spans="1:14" hidden="1">
      <c r="A2595" s="258" t="s">
        <v>13250</v>
      </c>
      <c r="B2595" s="516"/>
      <c r="C2595" s="496" t="s">
        <v>3548</v>
      </c>
      <c r="D2595" s="39" t="s">
        <v>3548</v>
      </c>
      <c r="E2595" s="496">
        <f>VLOOKUP(F2595,[13]abbr_btch2lot2!A:B,2,FALSE)</f>
        <v>1064</v>
      </c>
      <c r="F2595" s="39" t="s">
        <v>3549</v>
      </c>
      <c r="G2595" s="39" t="s">
        <v>2215</v>
      </c>
      <c r="H2595" s="39" t="s">
        <v>2202</v>
      </c>
      <c r="I2595" s="76">
        <v>8</v>
      </c>
      <c r="J2595" s="39"/>
      <c r="K2595" s="39" t="s">
        <v>2195</v>
      </c>
      <c r="L2595" s="504">
        <v>24</v>
      </c>
      <c r="M2595" s="39" t="s">
        <v>13251</v>
      </c>
      <c r="N2595" s="39" t="s">
        <v>13296</v>
      </c>
    </row>
    <row r="2596" spans="1:14" hidden="1">
      <c r="A2596" s="258" t="s">
        <v>13250</v>
      </c>
      <c r="B2596" s="516"/>
      <c r="C2596" s="496" t="s">
        <v>13297</v>
      </c>
      <c r="D2596" s="39" t="s">
        <v>13297</v>
      </c>
      <c r="E2596" s="496">
        <f>VLOOKUP(F2596,[13]abbr_btch2lot2!A:B,2,FALSE)</f>
        <v>1882</v>
      </c>
      <c r="F2596" s="39" t="s">
        <v>13298</v>
      </c>
      <c r="G2596" s="39" t="s">
        <v>2215</v>
      </c>
      <c r="H2596" s="39" t="s">
        <v>2202</v>
      </c>
      <c r="I2596" s="76">
        <v>15</v>
      </c>
      <c r="J2596" s="39"/>
      <c r="K2596" s="39" t="s">
        <v>2195</v>
      </c>
      <c r="L2596" s="76">
        <v>25</v>
      </c>
      <c r="M2596" s="39" t="s">
        <v>13251</v>
      </c>
      <c r="N2596" s="39" t="s">
        <v>13299</v>
      </c>
    </row>
    <row r="2597" spans="1:14" hidden="1">
      <c r="A2597" s="258" t="s">
        <v>13250</v>
      </c>
      <c r="B2597" s="516"/>
      <c r="C2597" s="496" t="s">
        <v>1762</v>
      </c>
      <c r="D2597" s="39" t="s">
        <v>1762</v>
      </c>
      <c r="E2597" s="496">
        <f>VLOOKUP(F2597,[13]abbr_btch2lot2!A:B,2,FALSE)</f>
        <v>1858</v>
      </c>
      <c r="F2597" s="39" t="s">
        <v>28</v>
      </c>
      <c r="G2597" s="39" t="s">
        <v>2215</v>
      </c>
      <c r="H2597" s="39" t="s">
        <v>2202</v>
      </c>
      <c r="I2597" s="76">
        <v>100</v>
      </c>
      <c r="J2597" s="39"/>
      <c r="K2597" s="39" t="s">
        <v>2195</v>
      </c>
      <c r="L2597" s="504">
        <v>26</v>
      </c>
      <c r="M2597" s="39" t="s">
        <v>13251</v>
      </c>
      <c r="N2597" s="39" t="s">
        <v>1762</v>
      </c>
    </row>
    <row r="2598" spans="1:14" hidden="1">
      <c r="A2598" s="258" t="s">
        <v>13250</v>
      </c>
      <c r="B2598" s="516"/>
      <c r="C2598" s="496" t="s">
        <v>13300</v>
      </c>
      <c r="D2598" s="39" t="s">
        <v>13300</v>
      </c>
      <c r="E2598" s="496">
        <f>VLOOKUP(F2598,[13]abbr_btch2lot2!A:B,2,FALSE)</f>
        <v>1883</v>
      </c>
      <c r="F2598" s="39" t="s">
        <v>13301</v>
      </c>
      <c r="G2598" s="39" t="s">
        <v>2215</v>
      </c>
      <c r="H2598" s="39" t="s">
        <v>2202</v>
      </c>
      <c r="I2598" s="76">
        <v>20</v>
      </c>
      <c r="J2598" s="39"/>
      <c r="K2598" s="39" t="s">
        <v>2195</v>
      </c>
      <c r="L2598" s="76">
        <v>27</v>
      </c>
      <c r="M2598" s="39" t="s">
        <v>13251</v>
      </c>
      <c r="N2598" s="39" t="s">
        <v>13302</v>
      </c>
    </row>
    <row r="2599" spans="1:14" hidden="1">
      <c r="A2599" s="258" t="s">
        <v>13250</v>
      </c>
      <c r="B2599" s="516"/>
      <c r="C2599" s="496" t="s">
        <v>13303</v>
      </c>
      <c r="D2599" s="39" t="s">
        <v>13303</v>
      </c>
      <c r="E2599" s="496">
        <f>VLOOKUP(F2599,[13]abbr_btch2lot2!A:B,2,FALSE)</f>
        <v>1884</v>
      </c>
      <c r="F2599" s="39" t="s">
        <v>13304</v>
      </c>
      <c r="G2599" s="39" t="s">
        <v>2215</v>
      </c>
      <c r="H2599" s="39" t="s">
        <v>2202</v>
      </c>
      <c r="I2599" s="76">
        <v>20</v>
      </c>
      <c r="J2599" s="39"/>
      <c r="K2599" s="39" t="s">
        <v>2195</v>
      </c>
      <c r="L2599" s="504">
        <v>28</v>
      </c>
      <c r="M2599" s="39" t="s">
        <v>13251</v>
      </c>
      <c r="N2599" s="39" t="s">
        <v>13305</v>
      </c>
    </row>
    <row r="2600" spans="1:14" hidden="1">
      <c r="A2600" s="258" t="s">
        <v>13250</v>
      </c>
      <c r="B2600" s="516"/>
      <c r="C2600" s="496" t="s">
        <v>13306</v>
      </c>
      <c r="D2600" s="39" t="s">
        <v>13306</v>
      </c>
      <c r="E2600" s="496">
        <f>VLOOKUP(F2600,[13]abbr_btch2lot2!A:B,2,FALSE)</f>
        <v>1885</v>
      </c>
      <c r="F2600" s="39" t="s">
        <v>13307</v>
      </c>
      <c r="G2600" s="39" t="s">
        <v>2215</v>
      </c>
      <c r="H2600" s="39" t="s">
        <v>2202</v>
      </c>
      <c r="I2600" s="76">
        <v>20</v>
      </c>
      <c r="J2600" s="39"/>
      <c r="K2600" s="39" t="s">
        <v>2195</v>
      </c>
      <c r="L2600" s="76">
        <v>29</v>
      </c>
      <c r="M2600" s="39" t="s">
        <v>13251</v>
      </c>
      <c r="N2600" s="39" t="s">
        <v>13308</v>
      </c>
    </row>
    <row r="2601" spans="1:14" hidden="1">
      <c r="A2601" s="258" t="s">
        <v>13250</v>
      </c>
      <c r="B2601" s="516"/>
      <c r="C2601" s="496" t="s">
        <v>13309</v>
      </c>
      <c r="D2601" s="39" t="s">
        <v>13309</v>
      </c>
      <c r="E2601" s="496">
        <f>VLOOKUP(F2601,[13]abbr_btch2lot2!A:B,2,FALSE)</f>
        <v>1886</v>
      </c>
      <c r="F2601" s="39" t="s">
        <v>13310</v>
      </c>
      <c r="G2601" s="39" t="s">
        <v>2215</v>
      </c>
      <c r="H2601" s="39" t="s">
        <v>2202</v>
      </c>
      <c r="I2601" s="76">
        <v>75</v>
      </c>
      <c r="J2601" s="39"/>
      <c r="K2601" s="39" t="s">
        <v>2195</v>
      </c>
      <c r="L2601" s="504">
        <v>30</v>
      </c>
      <c r="M2601" s="39" t="s">
        <v>13251</v>
      </c>
      <c r="N2601" s="39" t="s">
        <v>13309</v>
      </c>
    </row>
    <row r="2602" spans="1:14" hidden="1">
      <c r="A2602" s="258" t="s">
        <v>13250</v>
      </c>
      <c r="B2602" s="516"/>
      <c r="C2602" s="496" t="s">
        <v>480</v>
      </c>
      <c r="D2602" s="39" t="s">
        <v>480</v>
      </c>
      <c r="E2602" s="496">
        <f>VLOOKUP(F2602,[13]abbr_btch2lot2!A:B,2,FALSE)</f>
        <v>1048</v>
      </c>
      <c r="F2602" s="39" t="s">
        <v>267</v>
      </c>
      <c r="G2602" s="39" t="s">
        <v>2215</v>
      </c>
      <c r="H2602" s="39" t="s">
        <v>2231</v>
      </c>
      <c r="I2602" s="39" t="s">
        <v>2599</v>
      </c>
      <c r="J2602" s="39"/>
      <c r="K2602" s="39" t="s">
        <v>2195</v>
      </c>
      <c r="L2602" s="76">
        <v>31</v>
      </c>
      <c r="M2602" s="39" t="s">
        <v>13251</v>
      </c>
      <c r="N2602" s="39" t="s">
        <v>480</v>
      </c>
    </row>
    <row r="2603" spans="1:14" hidden="1">
      <c r="A2603" s="258" t="s">
        <v>13250</v>
      </c>
      <c r="B2603" s="516"/>
      <c r="C2603" s="496" t="s">
        <v>225</v>
      </c>
      <c r="D2603" s="39" t="s">
        <v>225</v>
      </c>
      <c r="E2603" s="496">
        <f>VLOOKUP(F2603,[13]abbr_btch2lot2!A:B,2,FALSE)</f>
        <v>1887</v>
      </c>
      <c r="F2603" s="39" t="s">
        <v>175</v>
      </c>
      <c r="G2603" s="39" t="s">
        <v>2215</v>
      </c>
      <c r="H2603" s="39" t="s">
        <v>2231</v>
      </c>
      <c r="I2603" s="39" t="s">
        <v>2599</v>
      </c>
      <c r="J2603" s="39"/>
      <c r="K2603" s="39" t="s">
        <v>2195</v>
      </c>
      <c r="L2603" s="504">
        <v>32</v>
      </c>
      <c r="M2603" s="39" t="s">
        <v>13251</v>
      </c>
      <c r="N2603" s="39" t="s">
        <v>7639</v>
      </c>
    </row>
    <row r="2604" spans="1:14" hidden="1">
      <c r="A2604" s="258" t="s">
        <v>13250</v>
      </c>
      <c r="B2604" s="516"/>
      <c r="C2604" s="496" t="s">
        <v>13311</v>
      </c>
      <c r="D2604" s="39" t="s">
        <v>13311</v>
      </c>
      <c r="E2604" s="496">
        <f>VLOOKUP(F2604,[13]abbr_btch2lot2!A:B,2,FALSE)</f>
        <v>1888</v>
      </c>
      <c r="F2604" s="39" t="s">
        <v>13312</v>
      </c>
      <c r="G2604" s="39" t="s">
        <v>2215</v>
      </c>
      <c r="H2604" s="39" t="s">
        <v>2231</v>
      </c>
      <c r="I2604" s="39" t="s">
        <v>2599</v>
      </c>
      <c r="J2604" s="39"/>
      <c r="K2604" s="39" t="s">
        <v>2195</v>
      </c>
      <c r="L2604" s="76">
        <v>33</v>
      </c>
      <c r="M2604" s="39" t="s">
        <v>13251</v>
      </c>
      <c r="N2604" s="39" t="s">
        <v>13311</v>
      </c>
    </row>
    <row r="2605" spans="1:14" hidden="1">
      <c r="A2605" s="258" t="s">
        <v>13250</v>
      </c>
      <c r="B2605" s="516"/>
      <c r="C2605" s="496" t="s">
        <v>13313</v>
      </c>
      <c r="D2605" s="39" t="s">
        <v>13313</v>
      </c>
      <c r="E2605" s="496">
        <f>VLOOKUP(F2605,[13]abbr_btch2lot2!A:B,2,FALSE)</f>
        <v>1889</v>
      </c>
      <c r="F2605" s="39" t="s">
        <v>13314</v>
      </c>
      <c r="G2605" s="39" t="s">
        <v>2215</v>
      </c>
      <c r="H2605" s="39" t="s">
        <v>2231</v>
      </c>
      <c r="I2605" s="39" t="s">
        <v>2599</v>
      </c>
      <c r="J2605" s="39"/>
      <c r="K2605" s="39" t="s">
        <v>2195</v>
      </c>
      <c r="L2605" s="504">
        <v>34</v>
      </c>
      <c r="M2605" s="39" t="s">
        <v>13251</v>
      </c>
      <c r="N2605" s="39" t="s">
        <v>13315</v>
      </c>
    </row>
    <row r="2606" spans="1:14" hidden="1">
      <c r="A2606" s="258" t="s">
        <v>13250</v>
      </c>
      <c r="B2606" s="516"/>
      <c r="C2606" s="496" t="s">
        <v>4584</v>
      </c>
      <c r="D2606" s="39" t="s">
        <v>4584</v>
      </c>
      <c r="E2606" s="496">
        <f>VLOOKUP(F2606,[13]abbr_btch2lot2!A:B,2,FALSE)</f>
        <v>1266</v>
      </c>
      <c r="F2606" s="39" t="s">
        <v>4585</v>
      </c>
      <c r="G2606" s="39" t="s">
        <v>2215</v>
      </c>
      <c r="H2606" s="39" t="s">
        <v>2231</v>
      </c>
      <c r="I2606" s="39" t="s">
        <v>2599</v>
      </c>
      <c r="J2606" s="39"/>
      <c r="K2606" s="39" t="s">
        <v>2195</v>
      </c>
      <c r="L2606" s="76">
        <v>35</v>
      </c>
      <c r="M2606" s="39" t="s">
        <v>13251</v>
      </c>
      <c r="N2606" s="39" t="s">
        <v>13316</v>
      </c>
    </row>
    <row r="2607" spans="1:14" hidden="1">
      <c r="A2607" s="258" t="s">
        <v>13250</v>
      </c>
      <c r="B2607" s="496" t="s">
        <v>149</v>
      </c>
      <c r="C2607" s="496" t="s">
        <v>149</v>
      </c>
      <c r="D2607" s="39"/>
      <c r="E2607" s="496" t="e">
        <f>VLOOKUP(F2607,[13]abbr_btch2lot2!A:B,2,FALSE)</f>
        <v>#N/A</v>
      </c>
      <c r="F2607" s="39"/>
      <c r="G2607" s="496" t="s">
        <v>2193</v>
      </c>
      <c r="H2607" s="496" t="s">
        <v>2308</v>
      </c>
      <c r="I2607" s="504">
        <v>26</v>
      </c>
      <c r="J2607" s="39"/>
      <c r="K2607" s="39" t="s">
        <v>2195</v>
      </c>
      <c r="L2607" s="504">
        <v>36</v>
      </c>
      <c r="M2607" s="39" t="s">
        <v>13251</v>
      </c>
      <c r="N2607" s="496" t="s">
        <v>149</v>
      </c>
    </row>
    <row r="2608" spans="1:14" hidden="1">
      <c r="A2608" s="258" t="s">
        <v>13250</v>
      </c>
      <c r="B2608" s="496" t="s">
        <v>151</v>
      </c>
      <c r="C2608" s="496" t="s">
        <v>151</v>
      </c>
      <c r="D2608" s="39"/>
      <c r="E2608" s="496" t="e">
        <f>VLOOKUP(F2608,[13]abbr_btch2lot2!A:B,2,FALSE)</f>
        <v>#N/A</v>
      </c>
      <c r="F2608" s="39"/>
      <c r="G2608" s="496" t="s">
        <v>2193</v>
      </c>
      <c r="H2608" s="496" t="s">
        <v>2202</v>
      </c>
      <c r="I2608" s="504">
        <v>10</v>
      </c>
      <c r="J2608" s="39"/>
      <c r="K2608" s="39" t="s">
        <v>2195</v>
      </c>
      <c r="L2608" s="76">
        <v>37</v>
      </c>
      <c r="M2608" s="39" t="s">
        <v>13251</v>
      </c>
      <c r="N2608" s="496" t="s">
        <v>151</v>
      </c>
    </row>
    <row r="2609" spans="1:14" hidden="1">
      <c r="A2609" s="258" t="s">
        <v>13250</v>
      </c>
      <c r="B2609" s="496" t="s">
        <v>153</v>
      </c>
      <c r="C2609" s="496" t="s">
        <v>153</v>
      </c>
      <c r="D2609" s="39"/>
      <c r="E2609" s="496" t="e">
        <f>VLOOKUP(F2609,[13]abbr_btch2lot2!A:B,2,FALSE)</f>
        <v>#N/A</v>
      </c>
      <c r="F2609" s="39"/>
      <c r="G2609" s="496" t="s">
        <v>2193</v>
      </c>
      <c r="H2609" s="496" t="s">
        <v>2202</v>
      </c>
      <c r="I2609" s="504">
        <v>4</v>
      </c>
      <c r="J2609" s="39"/>
      <c r="K2609" s="39" t="s">
        <v>2195</v>
      </c>
      <c r="L2609" s="504">
        <v>38</v>
      </c>
      <c r="M2609" s="39" t="s">
        <v>13251</v>
      </c>
      <c r="N2609" s="496" t="s">
        <v>153</v>
      </c>
    </row>
    <row r="2610" spans="1:14" hidden="1">
      <c r="A2610" s="258" t="s">
        <v>13250</v>
      </c>
      <c r="B2610" s="496" t="s">
        <v>155</v>
      </c>
      <c r="C2610" s="496" t="s">
        <v>155</v>
      </c>
      <c r="D2610" s="39"/>
      <c r="E2610" s="496" t="e">
        <f>VLOOKUP(F2610,[13]abbr_btch2lot2!A:B,2,FALSE)</f>
        <v>#N/A</v>
      </c>
      <c r="F2610" s="39"/>
      <c r="G2610" s="496" t="s">
        <v>2193</v>
      </c>
      <c r="H2610" s="496" t="s">
        <v>2202</v>
      </c>
      <c r="I2610" s="504">
        <v>2</v>
      </c>
      <c r="J2610" s="39"/>
      <c r="K2610" s="39" t="s">
        <v>2195</v>
      </c>
      <c r="L2610" s="76">
        <v>39</v>
      </c>
      <c r="M2610" s="39" t="s">
        <v>13251</v>
      </c>
      <c r="N2610" s="496" t="s">
        <v>155</v>
      </c>
    </row>
    <row r="2611" spans="1:14" hidden="1">
      <c r="A2611" s="258" t="s">
        <v>13250</v>
      </c>
      <c r="B2611" s="496" t="s">
        <v>157</v>
      </c>
      <c r="C2611" s="496" t="s">
        <v>157</v>
      </c>
      <c r="D2611" s="39"/>
      <c r="E2611" s="496" t="e">
        <f>VLOOKUP(F2611,[13]abbr_btch2lot2!A:B,2,FALSE)</f>
        <v>#N/A</v>
      </c>
      <c r="F2611" s="39"/>
      <c r="G2611" s="496" t="s">
        <v>2193</v>
      </c>
      <c r="H2611" s="496" t="s">
        <v>2202</v>
      </c>
      <c r="I2611" s="504">
        <v>2</v>
      </c>
      <c r="J2611" s="39"/>
      <c r="K2611" s="39" t="s">
        <v>2195</v>
      </c>
      <c r="L2611" s="504">
        <v>40</v>
      </c>
      <c r="M2611" s="39" t="s">
        <v>13251</v>
      </c>
      <c r="N2611" s="496" t="s">
        <v>157</v>
      </c>
    </row>
    <row r="2612" spans="1:14" hidden="1">
      <c r="A2612" s="39" t="s">
        <v>13317</v>
      </c>
      <c r="B2612" s="504" t="s">
        <v>34</v>
      </c>
      <c r="C2612" s="496" t="s">
        <v>34</v>
      </c>
      <c r="D2612" s="39"/>
      <c r="E2612" s="496" t="e">
        <f>VLOOKUP(F2612,[13]abbr_btch2lot2!A:B,2,FALSE)</f>
        <v>#N/A</v>
      </c>
      <c r="F2612" s="516"/>
      <c r="G2612" s="504" t="s">
        <v>2193</v>
      </c>
      <c r="H2612" s="504" t="s">
        <v>2194</v>
      </c>
      <c r="I2612" s="504">
        <v>8</v>
      </c>
      <c r="J2612" s="39"/>
      <c r="K2612" s="504" t="s">
        <v>2195</v>
      </c>
      <c r="L2612" s="504">
        <v>1</v>
      </c>
      <c r="M2612" s="416" t="s">
        <v>13318</v>
      </c>
      <c r="N2612" s="504" t="s">
        <v>34</v>
      </c>
    </row>
    <row r="2613" spans="1:14" hidden="1">
      <c r="A2613" s="39" t="s">
        <v>13317</v>
      </c>
      <c r="B2613" s="516"/>
      <c r="C2613" s="496" t="s">
        <v>13319</v>
      </c>
      <c r="D2613" s="39" t="s">
        <v>13319</v>
      </c>
      <c r="E2613" s="496">
        <f>VLOOKUP(F2613,[13]abbr_btch2lot2!A:B,2,FALSE)</f>
        <v>1890</v>
      </c>
      <c r="F2613" s="76" t="s">
        <v>13320</v>
      </c>
      <c r="G2613" s="504" t="s">
        <v>2193</v>
      </c>
      <c r="H2613" s="504" t="s">
        <v>2271</v>
      </c>
      <c r="I2613" s="504" t="s">
        <v>14</v>
      </c>
      <c r="J2613" s="39"/>
      <c r="K2613" s="504" t="s">
        <v>2195</v>
      </c>
      <c r="L2613" s="504">
        <v>2</v>
      </c>
      <c r="M2613" s="416" t="s">
        <v>13318</v>
      </c>
      <c r="N2613" s="504" t="s">
        <v>13321</v>
      </c>
    </row>
    <row r="2614" spans="1:14" hidden="1">
      <c r="A2614" s="39" t="s">
        <v>13317</v>
      </c>
      <c r="B2614" s="516"/>
      <c r="C2614" s="496" t="s">
        <v>13322</v>
      </c>
      <c r="D2614" s="39" t="s">
        <v>13322</v>
      </c>
      <c r="E2614" s="496">
        <f>VLOOKUP(F2614,[13]abbr_btch2lot2!A:B,2,FALSE)</f>
        <v>1891</v>
      </c>
      <c r="F2614" s="76" t="s">
        <v>13323</v>
      </c>
      <c r="G2614" s="504" t="s">
        <v>2193</v>
      </c>
      <c r="H2614" s="504" t="s">
        <v>2308</v>
      </c>
      <c r="I2614" s="504">
        <v>26</v>
      </c>
      <c r="J2614" s="39"/>
      <c r="K2614" s="504" t="s">
        <v>2195</v>
      </c>
      <c r="L2614" s="504">
        <v>3</v>
      </c>
      <c r="M2614" s="416" t="s">
        <v>13318</v>
      </c>
      <c r="N2614" s="504" t="s">
        <v>13324</v>
      </c>
    </row>
    <row r="2615" spans="1:14" hidden="1">
      <c r="A2615" s="39" t="s">
        <v>13317</v>
      </c>
      <c r="B2615" s="516"/>
      <c r="C2615" s="496" t="s">
        <v>13325</v>
      </c>
      <c r="D2615" s="39" t="s">
        <v>13325</v>
      </c>
      <c r="E2615" s="496">
        <f>VLOOKUP(F2615,[13]abbr_btch2lot2!A:B,2,FALSE)</f>
        <v>1892</v>
      </c>
      <c r="F2615" s="76" t="s">
        <v>13326</v>
      </c>
      <c r="G2615" s="504" t="s">
        <v>2215</v>
      </c>
      <c r="H2615" s="504" t="s">
        <v>2202</v>
      </c>
      <c r="I2615" s="504">
        <v>250</v>
      </c>
      <c r="J2615" s="39"/>
      <c r="K2615" s="504" t="s">
        <v>2195</v>
      </c>
      <c r="L2615" s="504">
        <v>4</v>
      </c>
      <c r="M2615" s="416" t="s">
        <v>13318</v>
      </c>
      <c r="N2615" s="504" t="s">
        <v>13327</v>
      </c>
    </row>
    <row r="2616" spans="1:14" hidden="1">
      <c r="A2616" s="39" t="s">
        <v>13317</v>
      </c>
      <c r="B2616" s="516"/>
      <c r="C2616" s="496" t="s">
        <v>5494</v>
      </c>
      <c r="D2616" s="39" t="s">
        <v>5494</v>
      </c>
      <c r="E2616" s="496">
        <f>VLOOKUP(F2616,[13]abbr_btch2lot2!A:B,2,FALSE)</f>
        <v>1322</v>
      </c>
      <c r="F2616" s="76" t="s">
        <v>5495</v>
      </c>
      <c r="G2616" s="504" t="s">
        <v>2215</v>
      </c>
      <c r="H2616" s="504" t="s">
        <v>2202</v>
      </c>
      <c r="I2616" s="504">
        <v>12</v>
      </c>
      <c r="J2616" s="39"/>
      <c r="K2616" s="504" t="s">
        <v>2195</v>
      </c>
      <c r="L2616" s="504">
        <v>5</v>
      </c>
      <c r="M2616" s="416" t="s">
        <v>13318</v>
      </c>
      <c r="N2616" s="504" t="s">
        <v>13328</v>
      </c>
    </row>
    <row r="2617" spans="1:14" hidden="1">
      <c r="A2617" s="39" t="s">
        <v>13317</v>
      </c>
      <c r="B2617" s="516"/>
      <c r="C2617" s="496" t="s">
        <v>13329</v>
      </c>
      <c r="D2617" s="39" t="s">
        <v>13329</v>
      </c>
      <c r="E2617" s="496">
        <f>VLOOKUP(F2617,[13]abbr_btch2lot2!A:B,2,FALSE)</f>
        <v>1893</v>
      </c>
      <c r="F2617" s="76" t="s">
        <v>13330</v>
      </c>
      <c r="G2617" s="504" t="s">
        <v>2215</v>
      </c>
      <c r="H2617" s="504" t="s">
        <v>2202</v>
      </c>
      <c r="I2617" s="504">
        <v>50</v>
      </c>
      <c r="J2617" s="39"/>
      <c r="K2617" s="504" t="s">
        <v>2195</v>
      </c>
      <c r="L2617" s="504">
        <v>6</v>
      </c>
      <c r="M2617" s="416" t="s">
        <v>13318</v>
      </c>
      <c r="N2617" s="504" t="s">
        <v>13331</v>
      </c>
    </row>
    <row r="2618" spans="1:14" hidden="1">
      <c r="A2618" s="39" t="s">
        <v>13317</v>
      </c>
      <c r="B2618" s="516"/>
      <c r="C2618" s="496" t="s">
        <v>7246</v>
      </c>
      <c r="D2618" s="39" t="s">
        <v>7246</v>
      </c>
      <c r="E2618" s="496">
        <f>VLOOKUP(F2618,[13]abbr_btch2lot2!A:B,2,FALSE)</f>
        <v>1894</v>
      </c>
      <c r="F2618" s="76" t="s">
        <v>7247</v>
      </c>
      <c r="G2618" s="504" t="s">
        <v>2215</v>
      </c>
      <c r="H2618" s="504" t="s">
        <v>2202</v>
      </c>
      <c r="I2618" s="504">
        <v>10</v>
      </c>
      <c r="J2618" s="39"/>
      <c r="K2618" s="504" t="s">
        <v>2195</v>
      </c>
      <c r="L2618" s="504">
        <v>7</v>
      </c>
      <c r="M2618" s="416" t="s">
        <v>13318</v>
      </c>
      <c r="N2618" s="504" t="s">
        <v>13332</v>
      </c>
    </row>
    <row r="2619" spans="1:14" hidden="1">
      <c r="A2619" s="39" t="s">
        <v>13317</v>
      </c>
      <c r="B2619" s="516"/>
      <c r="C2619" s="496" t="s">
        <v>7237</v>
      </c>
      <c r="D2619" s="39" t="s">
        <v>7237</v>
      </c>
      <c r="E2619" s="496">
        <f>VLOOKUP(F2619,[13]abbr_btch2lot2!A:B,2,FALSE)</f>
        <v>1895</v>
      </c>
      <c r="F2619" s="76" t="s">
        <v>7238</v>
      </c>
      <c r="G2619" s="504" t="s">
        <v>2215</v>
      </c>
      <c r="H2619" s="504" t="s">
        <v>2202</v>
      </c>
      <c r="I2619" s="504">
        <v>10</v>
      </c>
      <c r="J2619" s="39"/>
      <c r="K2619" s="504" t="s">
        <v>2195</v>
      </c>
      <c r="L2619" s="504">
        <v>8</v>
      </c>
      <c r="M2619" s="416" t="s">
        <v>13318</v>
      </c>
      <c r="N2619" s="504" t="s">
        <v>13333</v>
      </c>
    </row>
    <row r="2620" spans="1:14" hidden="1">
      <c r="A2620" s="39" t="s">
        <v>13317</v>
      </c>
      <c r="B2620" s="516"/>
      <c r="C2620" s="496" t="s">
        <v>7319</v>
      </c>
      <c r="D2620" s="39" t="s">
        <v>7319</v>
      </c>
      <c r="E2620" s="496">
        <f>VLOOKUP(F2620,[13]abbr_btch2lot2!A:B,2,FALSE)</f>
        <v>1237</v>
      </c>
      <c r="F2620" s="76" t="s">
        <v>7320</v>
      </c>
      <c r="G2620" s="504" t="s">
        <v>2215</v>
      </c>
      <c r="H2620" s="504" t="s">
        <v>2202</v>
      </c>
      <c r="I2620" s="504">
        <v>16</v>
      </c>
      <c r="J2620" s="39"/>
      <c r="K2620" s="504" t="s">
        <v>2195</v>
      </c>
      <c r="L2620" s="504">
        <v>9</v>
      </c>
      <c r="M2620" s="416" t="s">
        <v>13318</v>
      </c>
      <c r="N2620" s="504" t="s">
        <v>13334</v>
      </c>
    </row>
    <row r="2621" spans="1:14" hidden="1">
      <c r="A2621" s="39" t="s">
        <v>13317</v>
      </c>
      <c r="B2621" s="516"/>
      <c r="C2621" s="496" t="s">
        <v>1749</v>
      </c>
      <c r="D2621" s="39" t="s">
        <v>1749</v>
      </c>
      <c r="E2621" s="496">
        <f>VLOOKUP(F2621,[13]abbr_btch2lot2!A:B,2,FALSE)</f>
        <v>1060</v>
      </c>
      <c r="F2621" s="76" t="s">
        <v>1074</v>
      </c>
      <c r="G2621" s="504" t="s">
        <v>2215</v>
      </c>
      <c r="H2621" s="504" t="s">
        <v>2202</v>
      </c>
      <c r="I2621" s="504">
        <v>100</v>
      </c>
      <c r="J2621" s="39"/>
      <c r="K2621" s="504" t="s">
        <v>2195</v>
      </c>
      <c r="L2621" s="504">
        <v>10</v>
      </c>
      <c r="M2621" s="416" t="s">
        <v>13318</v>
      </c>
      <c r="N2621" s="504" t="s">
        <v>7061</v>
      </c>
    </row>
    <row r="2622" spans="1:14" hidden="1">
      <c r="A2622" s="39" t="s">
        <v>13317</v>
      </c>
      <c r="B2622" s="516"/>
      <c r="C2622" s="496" t="s">
        <v>1679</v>
      </c>
      <c r="D2622" s="39" t="s">
        <v>1679</v>
      </c>
      <c r="E2622" s="496">
        <f>VLOOKUP(F2622,[13]abbr_btch2lot2!A:B,2,FALSE)</f>
        <v>1896</v>
      </c>
      <c r="F2622" s="76" t="s">
        <v>13335</v>
      </c>
      <c r="G2622" s="504" t="s">
        <v>2215</v>
      </c>
      <c r="H2622" s="504" t="s">
        <v>2202</v>
      </c>
      <c r="I2622" s="504">
        <v>100</v>
      </c>
      <c r="J2622" s="39"/>
      <c r="K2622" s="504" t="s">
        <v>2195</v>
      </c>
      <c r="L2622" s="504">
        <v>11</v>
      </c>
      <c r="M2622" s="416" t="s">
        <v>13318</v>
      </c>
      <c r="N2622" s="504" t="s">
        <v>13336</v>
      </c>
    </row>
    <row r="2623" spans="1:14" hidden="1">
      <c r="A2623" s="39" t="s">
        <v>13317</v>
      </c>
      <c r="B2623" s="516"/>
      <c r="C2623" s="496"/>
      <c r="D2623" s="39"/>
      <c r="E2623" s="496">
        <f>VLOOKUP(F2623,[13]abbr_btch2lot2!A:B,2,FALSE)</f>
        <v>1897</v>
      </c>
      <c r="F2623" s="76" t="s">
        <v>13337</v>
      </c>
      <c r="G2623" s="504" t="s">
        <v>2215</v>
      </c>
      <c r="H2623" s="504" t="s">
        <v>2202</v>
      </c>
      <c r="I2623" s="504">
        <v>100</v>
      </c>
      <c r="J2623" s="39"/>
      <c r="K2623" s="504" t="s">
        <v>2195</v>
      </c>
      <c r="L2623" s="504">
        <v>12</v>
      </c>
      <c r="M2623" s="416" t="s">
        <v>13318</v>
      </c>
      <c r="N2623" s="504" t="s">
        <v>13338</v>
      </c>
    </row>
    <row r="2624" spans="1:14" hidden="1">
      <c r="A2624" s="39" t="s">
        <v>13317</v>
      </c>
      <c r="B2624" s="516"/>
      <c r="C2624" s="496" t="s">
        <v>13339</v>
      </c>
      <c r="D2624" s="39" t="s">
        <v>13339</v>
      </c>
      <c r="E2624" s="496">
        <f>VLOOKUP(F2624,[13]abbr_btch2lot2!A:B,2,FALSE)</f>
        <v>1898</v>
      </c>
      <c r="F2624" s="76" t="s">
        <v>13340</v>
      </c>
      <c r="G2624" s="504" t="s">
        <v>2215</v>
      </c>
      <c r="H2624" s="504" t="s">
        <v>2202</v>
      </c>
      <c r="I2624" s="504">
        <v>32</v>
      </c>
      <c r="J2624" s="39"/>
      <c r="K2624" s="504" t="s">
        <v>2195</v>
      </c>
      <c r="L2624" s="504">
        <v>13</v>
      </c>
      <c r="M2624" s="416" t="s">
        <v>13318</v>
      </c>
      <c r="N2624" s="504" t="s">
        <v>13339</v>
      </c>
    </row>
    <row r="2625" spans="1:14" hidden="1">
      <c r="A2625" s="39" t="s">
        <v>13317</v>
      </c>
      <c r="B2625" s="516"/>
      <c r="C2625" s="496" t="s">
        <v>13341</v>
      </c>
      <c r="D2625" s="39" t="s">
        <v>13341</v>
      </c>
      <c r="E2625" s="496">
        <f>VLOOKUP(F2625,[13]abbr_btch2lot2!A:B,2,FALSE)</f>
        <v>1899</v>
      </c>
      <c r="F2625" s="76" t="s">
        <v>13342</v>
      </c>
      <c r="G2625" s="504" t="s">
        <v>2215</v>
      </c>
      <c r="H2625" s="504" t="s">
        <v>2202</v>
      </c>
      <c r="I2625" s="504">
        <v>1</v>
      </c>
      <c r="J2625" s="39"/>
      <c r="K2625" s="504" t="s">
        <v>2195</v>
      </c>
      <c r="L2625" s="504">
        <v>14</v>
      </c>
      <c r="M2625" s="416" t="s">
        <v>13318</v>
      </c>
      <c r="N2625" s="504" t="s">
        <v>13343</v>
      </c>
    </row>
    <row r="2626" spans="1:14" hidden="1">
      <c r="A2626" s="39" t="s">
        <v>13317</v>
      </c>
      <c r="B2626" s="516"/>
      <c r="C2626" s="496" t="s">
        <v>13344</v>
      </c>
      <c r="D2626" s="39" t="s">
        <v>13344</v>
      </c>
      <c r="E2626" s="496">
        <f>VLOOKUP(F2626,[13]abbr_btch2lot2!A:B,2,FALSE)</f>
        <v>1900</v>
      </c>
      <c r="F2626" s="76" t="s">
        <v>13345</v>
      </c>
      <c r="G2626" s="504" t="s">
        <v>2215</v>
      </c>
      <c r="H2626" s="504" t="s">
        <v>2202</v>
      </c>
      <c r="I2626" s="504">
        <v>1</v>
      </c>
      <c r="J2626" s="39"/>
      <c r="K2626" s="504" t="s">
        <v>2195</v>
      </c>
      <c r="L2626" s="504">
        <v>15</v>
      </c>
      <c r="M2626" s="416" t="s">
        <v>13318</v>
      </c>
      <c r="N2626" s="504" t="s">
        <v>13346</v>
      </c>
    </row>
    <row r="2627" spans="1:14" hidden="1">
      <c r="A2627" s="39" t="s">
        <v>13317</v>
      </c>
      <c r="B2627" s="516"/>
      <c r="C2627" s="496" t="s">
        <v>1635</v>
      </c>
      <c r="D2627" s="39" t="s">
        <v>1635</v>
      </c>
      <c r="E2627" s="496">
        <f>VLOOKUP(F2627,[13]abbr_btch2lot2!A:B,2,FALSE)</f>
        <v>1019</v>
      </c>
      <c r="F2627" s="76" t="s">
        <v>917</v>
      </c>
      <c r="G2627" s="504" t="s">
        <v>2215</v>
      </c>
      <c r="H2627" s="504" t="s">
        <v>2202</v>
      </c>
      <c r="I2627" s="504">
        <v>15</v>
      </c>
      <c r="J2627" s="39"/>
      <c r="K2627" s="504" t="s">
        <v>2195</v>
      </c>
      <c r="L2627" s="504">
        <v>16</v>
      </c>
      <c r="M2627" s="416" t="s">
        <v>13318</v>
      </c>
      <c r="N2627" s="504" t="s">
        <v>6788</v>
      </c>
    </row>
    <row r="2628" spans="1:14" hidden="1">
      <c r="A2628" s="39" t="s">
        <v>13317</v>
      </c>
      <c r="B2628" s="516"/>
      <c r="C2628" s="496" t="s">
        <v>13347</v>
      </c>
      <c r="D2628" s="39" t="s">
        <v>13347</v>
      </c>
      <c r="E2628" s="496">
        <f>VLOOKUP(F2628,[13]abbr_btch2lot2!A:B,2,FALSE)</f>
        <v>1901</v>
      </c>
      <c r="F2628" s="76" t="s">
        <v>13348</v>
      </c>
      <c r="G2628" s="504" t="s">
        <v>2215</v>
      </c>
      <c r="H2628" s="504" t="s">
        <v>2202</v>
      </c>
      <c r="I2628" s="504">
        <v>20</v>
      </c>
      <c r="J2628" s="39"/>
      <c r="K2628" s="504" t="s">
        <v>2195</v>
      </c>
      <c r="L2628" s="504">
        <v>17</v>
      </c>
      <c r="M2628" s="416" t="s">
        <v>13318</v>
      </c>
      <c r="N2628" s="504" t="s">
        <v>13349</v>
      </c>
    </row>
    <row r="2629" spans="1:14" hidden="1">
      <c r="A2629" s="39" t="s">
        <v>13317</v>
      </c>
      <c r="B2629" s="516"/>
      <c r="C2629" s="496" t="s">
        <v>13350</v>
      </c>
      <c r="D2629" s="39" t="s">
        <v>13350</v>
      </c>
      <c r="E2629" s="496">
        <f>VLOOKUP(F2629,[13]abbr_btch2lot2!A:B,2,FALSE)</f>
        <v>1902</v>
      </c>
      <c r="F2629" s="76" t="s">
        <v>13351</v>
      </c>
      <c r="G2629" s="504" t="s">
        <v>2215</v>
      </c>
      <c r="H2629" s="504" t="s">
        <v>2202</v>
      </c>
      <c r="I2629" s="504">
        <v>10</v>
      </c>
      <c r="J2629" s="39"/>
      <c r="K2629" s="504" t="s">
        <v>2195</v>
      </c>
      <c r="L2629" s="504">
        <v>18</v>
      </c>
      <c r="M2629" s="416" t="s">
        <v>13318</v>
      </c>
      <c r="N2629" s="504" t="s">
        <v>13352</v>
      </c>
    </row>
    <row r="2630" spans="1:14" hidden="1">
      <c r="A2630" s="39" t="s">
        <v>13317</v>
      </c>
      <c r="B2630" s="39"/>
      <c r="C2630" s="496"/>
      <c r="D2630" s="39"/>
      <c r="E2630" s="496">
        <f>VLOOKUP(F2630,[13]abbr_btch2lot2!A:B,2,FALSE)</f>
        <v>1903</v>
      </c>
      <c r="F2630" s="76" t="s">
        <v>13353</v>
      </c>
      <c r="G2630" s="76" t="s">
        <v>2215</v>
      </c>
      <c r="H2630" s="504" t="s">
        <v>2202</v>
      </c>
      <c r="I2630" s="76">
        <v>30</v>
      </c>
      <c r="J2630" s="39"/>
      <c r="K2630" s="504" t="s">
        <v>2195</v>
      </c>
      <c r="L2630" s="504">
        <v>19</v>
      </c>
      <c r="M2630" s="416" t="s">
        <v>13318</v>
      </c>
      <c r="N2630" s="76" t="s">
        <v>13354</v>
      </c>
    </row>
    <row r="2631" spans="1:14" hidden="1">
      <c r="A2631" s="39" t="s">
        <v>13317</v>
      </c>
      <c r="B2631" s="39"/>
      <c r="C2631" s="496" t="s">
        <v>12322</v>
      </c>
      <c r="D2631" s="39" t="s">
        <v>12322</v>
      </c>
      <c r="E2631" s="496">
        <f>VLOOKUP(F2631,[13]abbr_btch2lot2!A:B,2,FALSE)</f>
        <v>1508</v>
      </c>
      <c r="F2631" s="76" t="s">
        <v>12323</v>
      </c>
      <c r="G2631" s="76" t="s">
        <v>2215</v>
      </c>
      <c r="H2631" s="504" t="s">
        <v>2202</v>
      </c>
      <c r="I2631" s="76">
        <v>50</v>
      </c>
      <c r="J2631" s="39"/>
      <c r="K2631" s="504" t="s">
        <v>2195</v>
      </c>
      <c r="L2631" s="504">
        <v>20</v>
      </c>
      <c r="M2631" s="416" t="s">
        <v>13318</v>
      </c>
      <c r="N2631" s="76" t="s">
        <v>13355</v>
      </c>
    </row>
    <row r="2632" spans="1:14" hidden="1">
      <c r="A2632" s="39" t="s">
        <v>13317</v>
      </c>
      <c r="B2632" s="39"/>
      <c r="C2632" s="496" t="s">
        <v>1762</v>
      </c>
      <c r="D2632" s="39" t="s">
        <v>1762</v>
      </c>
      <c r="E2632" s="496">
        <f>VLOOKUP(F2632,[13]abbr_btch2lot2!A:B,2,FALSE)</f>
        <v>1858</v>
      </c>
      <c r="F2632" s="76" t="s">
        <v>28</v>
      </c>
      <c r="G2632" s="76" t="s">
        <v>2215</v>
      </c>
      <c r="H2632" s="504" t="s">
        <v>2202</v>
      </c>
      <c r="I2632" s="76">
        <v>32704</v>
      </c>
      <c r="J2632" s="39"/>
      <c r="K2632" s="504" t="s">
        <v>2195</v>
      </c>
      <c r="L2632" s="504">
        <v>21</v>
      </c>
      <c r="M2632" s="416" t="s">
        <v>13318</v>
      </c>
      <c r="N2632" s="76" t="s">
        <v>6298</v>
      </c>
    </row>
    <row r="2633" spans="1:14" hidden="1">
      <c r="A2633" s="39" t="s">
        <v>13317</v>
      </c>
      <c r="B2633" s="39"/>
      <c r="C2633" s="496" t="s">
        <v>13356</v>
      </c>
      <c r="D2633" s="39" t="s">
        <v>13356</v>
      </c>
      <c r="E2633" s="496">
        <f>VLOOKUP(F2633,[13]abbr_btch2lot2!A:B,2,FALSE)</f>
        <v>1904</v>
      </c>
      <c r="F2633" s="76" t="s">
        <v>13357</v>
      </c>
      <c r="G2633" s="76" t="s">
        <v>2215</v>
      </c>
      <c r="H2633" s="504" t="s">
        <v>2202</v>
      </c>
      <c r="I2633" s="76">
        <v>50</v>
      </c>
      <c r="J2633" s="39"/>
      <c r="K2633" s="504" t="s">
        <v>2195</v>
      </c>
      <c r="L2633" s="504">
        <v>22</v>
      </c>
      <c r="M2633" s="416" t="s">
        <v>13318</v>
      </c>
      <c r="N2633" s="76" t="s">
        <v>7114</v>
      </c>
    </row>
    <row r="2634" spans="1:14" hidden="1">
      <c r="A2634" s="39" t="s">
        <v>13317</v>
      </c>
      <c r="B2634" s="39"/>
      <c r="C2634" s="496" t="s">
        <v>13358</v>
      </c>
      <c r="D2634" s="39" t="s">
        <v>13358</v>
      </c>
      <c r="E2634" s="496">
        <f>VLOOKUP(F2634,[13]abbr_btch2lot2!A:B,2,FALSE)</f>
        <v>1905</v>
      </c>
      <c r="F2634" s="76" t="s">
        <v>13359</v>
      </c>
      <c r="G2634" s="76" t="s">
        <v>2215</v>
      </c>
      <c r="H2634" s="504" t="s">
        <v>2202</v>
      </c>
      <c r="I2634" s="76">
        <v>200</v>
      </c>
      <c r="J2634" s="39"/>
      <c r="K2634" s="504" t="s">
        <v>2195</v>
      </c>
      <c r="L2634" s="504">
        <v>23</v>
      </c>
      <c r="M2634" s="416" t="s">
        <v>13318</v>
      </c>
      <c r="N2634" s="76" t="s">
        <v>13360</v>
      </c>
    </row>
    <row r="2635" spans="1:14" hidden="1">
      <c r="A2635" s="39" t="s">
        <v>13317</v>
      </c>
      <c r="B2635" s="39"/>
      <c r="C2635" s="496" t="s">
        <v>13361</v>
      </c>
      <c r="D2635" s="39" t="s">
        <v>13361</v>
      </c>
      <c r="E2635" s="496">
        <f>VLOOKUP(F2635,[13]abbr_btch2lot2!A:B,2,FALSE)</f>
        <v>1906</v>
      </c>
      <c r="F2635" s="76" t="s">
        <v>13362</v>
      </c>
      <c r="G2635" s="76" t="s">
        <v>2215</v>
      </c>
      <c r="H2635" s="504" t="s">
        <v>2202</v>
      </c>
      <c r="I2635" s="76">
        <v>200</v>
      </c>
      <c r="J2635" s="39"/>
      <c r="K2635" s="504" t="s">
        <v>2195</v>
      </c>
      <c r="L2635" s="504">
        <v>24</v>
      </c>
      <c r="M2635" s="416" t="s">
        <v>13318</v>
      </c>
      <c r="N2635" s="76" t="s">
        <v>13363</v>
      </c>
    </row>
    <row r="2636" spans="1:14" hidden="1">
      <c r="A2636" s="39" t="s">
        <v>13317</v>
      </c>
      <c r="B2636" s="39"/>
      <c r="C2636" s="496" t="s">
        <v>13364</v>
      </c>
      <c r="D2636" s="39" t="s">
        <v>13364</v>
      </c>
      <c r="E2636" s="496">
        <f>VLOOKUP(F2636,[13]abbr_btch2lot2!A:B,2,FALSE)</f>
        <v>1907</v>
      </c>
      <c r="F2636" s="76" t="s">
        <v>13365</v>
      </c>
      <c r="G2636" s="76" t="s">
        <v>2215</v>
      </c>
      <c r="H2636" s="504" t="s">
        <v>2202</v>
      </c>
      <c r="I2636" s="76">
        <v>30</v>
      </c>
      <c r="J2636" s="39"/>
      <c r="K2636" s="504" t="s">
        <v>2195</v>
      </c>
      <c r="L2636" s="504">
        <v>25</v>
      </c>
      <c r="M2636" s="416" t="s">
        <v>13318</v>
      </c>
      <c r="N2636" s="76" t="s">
        <v>13366</v>
      </c>
    </row>
    <row r="2637" spans="1:14" hidden="1">
      <c r="A2637" s="39" t="s">
        <v>13317</v>
      </c>
      <c r="B2637" s="39"/>
      <c r="C2637" s="496" t="s">
        <v>13367</v>
      </c>
      <c r="D2637" s="39" t="s">
        <v>13367</v>
      </c>
      <c r="E2637" s="496">
        <f>VLOOKUP(F2637,[13]abbr_btch2lot2!A:B,2,FALSE)</f>
        <v>1908</v>
      </c>
      <c r="F2637" s="76" t="s">
        <v>13368</v>
      </c>
      <c r="G2637" s="76" t="s">
        <v>2215</v>
      </c>
      <c r="H2637" s="76" t="s">
        <v>2231</v>
      </c>
      <c r="I2637" s="76" t="s">
        <v>13369</v>
      </c>
      <c r="J2637" s="39"/>
      <c r="K2637" s="504" t="s">
        <v>2195</v>
      </c>
      <c r="L2637" s="504">
        <v>26</v>
      </c>
      <c r="M2637" s="416" t="s">
        <v>13318</v>
      </c>
      <c r="N2637" s="76" t="s">
        <v>13370</v>
      </c>
    </row>
    <row r="2638" spans="1:14" hidden="1">
      <c r="A2638" s="39" t="s">
        <v>13317</v>
      </c>
      <c r="B2638" s="39"/>
      <c r="C2638" s="496" t="s">
        <v>13371</v>
      </c>
      <c r="D2638" s="39" t="s">
        <v>13371</v>
      </c>
      <c r="E2638" s="496">
        <f>VLOOKUP(F2638,[13]abbr_btch2lot2!A:B,2,FALSE)</f>
        <v>1909</v>
      </c>
      <c r="F2638" s="76" t="s">
        <v>13372</v>
      </c>
      <c r="G2638" s="76" t="s">
        <v>2215</v>
      </c>
      <c r="H2638" s="504" t="s">
        <v>2231</v>
      </c>
      <c r="I2638" s="76" t="s">
        <v>13373</v>
      </c>
      <c r="J2638" s="39"/>
      <c r="K2638" s="504" t="s">
        <v>2195</v>
      </c>
      <c r="L2638" s="504">
        <v>27</v>
      </c>
      <c r="M2638" s="416" t="s">
        <v>13318</v>
      </c>
      <c r="N2638" s="76" t="s">
        <v>13374</v>
      </c>
    </row>
    <row r="2639" spans="1:14" hidden="1">
      <c r="A2639" s="39" t="s">
        <v>13317</v>
      </c>
      <c r="B2639" s="504" t="s">
        <v>149</v>
      </c>
      <c r="C2639" s="496" t="s">
        <v>149</v>
      </c>
      <c r="D2639" s="39"/>
      <c r="E2639" s="496" t="e">
        <f>VLOOKUP(F2639,[13]abbr_btch2lot2!A:B,2,FALSE)</f>
        <v>#N/A</v>
      </c>
      <c r="F2639" s="10"/>
      <c r="G2639" s="504" t="s">
        <v>2193</v>
      </c>
      <c r="H2639" s="504" t="s">
        <v>2308</v>
      </c>
      <c r="I2639" s="504">
        <v>26</v>
      </c>
      <c r="J2639" s="39"/>
      <c r="K2639" s="504" t="s">
        <v>2195</v>
      </c>
      <c r="L2639" s="504">
        <v>28</v>
      </c>
      <c r="M2639" s="416" t="s">
        <v>13318</v>
      </c>
      <c r="N2639" s="504" t="s">
        <v>149</v>
      </c>
    </row>
    <row r="2640" spans="1:14" hidden="1">
      <c r="A2640" s="39" t="s">
        <v>13317</v>
      </c>
      <c r="B2640" s="504" t="s">
        <v>151</v>
      </c>
      <c r="C2640" s="496" t="s">
        <v>151</v>
      </c>
      <c r="D2640" s="39"/>
      <c r="E2640" s="496" t="e">
        <f>VLOOKUP(F2640,[13]abbr_btch2lot2!A:B,2,FALSE)</f>
        <v>#N/A</v>
      </c>
      <c r="F2640" s="39"/>
      <c r="G2640" s="504" t="s">
        <v>2193</v>
      </c>
      <c r="H2640" s="504" t="s">
        <v>2202</v>
      </c>
      <c r="I2640" s="504">
        <v>10</v>
      </c>
      <c r="J2640" s="39"/>
      <c r="K2640" s="504" t="s">
        <v>2195</v>
      </c>
      <c r="L2640" s="504">
        <v>29</v>
      </c>
      <c r="M2640" s="416" t="s">
        <v>13318</v>
      </c>
      <c r="N2640" s="504" t="s">
        <v>151</v>
      </c>
    </row>
    <row r="2641" spans="1:14" hidden="1">
      <c r="A2641" s="39" t="s">
        <v>13317</v>
      </c>
      <c r="B2641" s="504" t="s">
        <v>153</v>
      </c>
      <c r="C2641" s="496" t="s">
        <v>153</v>
      </c>
      <c r="D2641" s="39"/>
      <c r="E2641" s="496" t="e">
        <f>VLOOKUP(F2641,[13]abbr_btch2lot2!A:B,2,FALSE)</f>
        <v>#N/A</v>
      </c>
      <c r="F2641" s="39"/>
      <c r="G2641" s="504" t="s">
        <v>2193</v>
      </c>
      <c r="H2641" s="504" t="s">
        <v>2202</v>
      </c>
      <c r="I2641" s="504">
        <v>4</v>
      </c>
      <c r="J2641" s="39"/>
      <c r="K2641" s="504" t="s">
        <v>2195</v>
      </c>
      <c r="L2641" s="504">
        <v>30</v>
      </c>
      <c r="M2641" s="416" t="s">
        <v>13318</v>
      </c>
      <c r="N2641" s="504" t="s">
        <v>153</v>
      </c>
    </row>
    <row r="2642" spans="1:14" hidden="1">
      <c r="A2642" s="39" t="s">
        <v>13317</v>
      </c>
      <c r="B2642" s="504" t="s">
        <v>155</v>
      </c>
      <c r="C2642" s="496" t="s">
        <v>155</v>
      </c>
      <c r="D2642" s="39"/>
      <c r="E2642" s="496" t="e">
        <f>VLOOKUP(F2642,[13]abbr_btch2lot2!A:B,2,FALSE)</f>
        <v>#N/A</v>
      </c>
      <c r="F2642" s="39"/>
      <c r="G2642" s="504" t="s">
        <v>2193</v>
      </c>
      <c r="H2642" s="504" t="s">
        <v>2202</v>
      </c>
      <c r="I2642" s="504">
        <v>2</v>
      </c>
      <c r="J2642" s="39"/>
      <c r="K2642" s="504" t="s">
        <v>2195</v>
      </c>
      <c r="L2642" s="504">
        <v>31</v>
      </c>
      <c r="M2642" s="416" t="s">
        <v>13318</v>
      </c>
      <c r="N2642" s="504" t="s">
        <v>155</v>
      </c>
    </row>
    <row r="2643" spans="1:14" hidden="1">
      <c r="A2643" s="39" t="s">
        <v>13317</v>
      </c>
      <c r="B2643" s="504" t="s">
        <v>157</v>
      </c>
      <c r="C2643" s="496" t="s">
        <v>157</v>
      </c>
      <c r="D2643" s="39"/>
      <c r="E2643" s="496" t="e">
        <f>VLOOKUP(F2643,[13]abbr_btch2lot2!A:B,2,FALSE)</f>
        <v>#N/A</v>
      </c>
      <c r="F2643" s="39"/>
      <c r="G2643" s="504" t="s">
        <v>2193</v>
      </c>
      <c r="H2643" s="504" t="s">
        <v>2202</v>
      </c>
      <c r="I2643" s="504">
        <v>2</v>
      </c>
      <c r="J2643" s="39"/>
      <c r="K2643" s="504" t="s">
        <v>2195</v>
      </c>
      <c r="L2643" s="504">
        <v>32</v>
      </c>
      <c r="M2643" s="416" t="s">
        <v>13318</v>
      </c>
      <c r="N2643" s="504" t="s">
        <v>157</v>
      </c>
    </row>
    <row r="2644" spans="1:14" hidden="1">
      <c r="A2644" s="39" t="s">
        <v>13375</v>
      </c>
      <c r="B2644" s="504" t="s">
        <v>34</v>
      </c>
      <c r="C2644" s="496" t="s">
        <v>34</v>
      </c>
      <c r="D2644" s="39"/>
      <c r="E2644" s="496" t="e">
        <f>VLOOKUP(F2644,[13]abbr_btch2lot2!A:B,2,FALSE)</f>
        <v>#N/A</v>
      </c>
      <c r="F2644" s="516"/>
      <c r="G2644" s="504" t="s">
        <v>2193</v>
      </c>
      <c r="H2644" s="504" t="s">
        <v>2194</v>
      </c>
      <c r="I2644" s="504">
        <v>8</v>
      </c>
      <c r="J2644" s="39"/>
      <c r="K2644" s="504" t="s">
        <v>2195</v>
      </c>
      <c r="L2644" s="504">
        <v>1</v>
      </c>
      <c r="M2644" s="416" t="s">
        <v>13376</v>
      </c>
      <c r="N2644" s="504" t="s">
        <v>34</v>
      </c>
    </row>
    <row r="2645" spans="1:14" hidden="1">
      <c r="A2645" s="39" t="s">
        <v>13375</v>
      </c>
      <c r="B2645" s="516"/>
      <c r="C2645" s="496" t="s">
        <v>5494</v>
      </c>
      <c r="D2645" s="39" t="s">
        <v>5494</v>
      </c>
      <c r="E2645" s="496">
        <f>VLOOKUP(F2645,[13]abbr_btch2lot2!A:B,2,FALSE)</f>
        <v>1322</v>
      </c>
      <c r="F2645" s="40" t="s">
        <v>5495</v>
      </c>
      <c r="G2645" s="504" t="s">
        <v>2193</v>
      </c>
      <c r="H2645" s="504" t="s">
        <v>2202</v>
      </c>
      <c r="I2645" s="504">
        <v>10</v>
      </c>
      <c r="J2645" s="39"/>
      <c r="K2645" s="504" t="s">
        <v>2195</v>
      </c>
      <c r="L2645" s="504">
        <v>2</v>
      </c>
      <c r="M2645" s="416" t="s">
        <v>13376</v>
      </c>
      <c r="N2645" s="504" t="s">
        <v>13328</v>
      </c>
    </row>
    <row r="2646" spans="1:14" hidden="1">
      <c r="A2646" s="39" t="s">
        <v>13375</v>
      </c>
      <c r="B2646" s="516"/>
      <c r="C2646" s="496" t="s">
        <v>13329</v>
      </c>
      <c r="D2646" s="39" t="s">
        <v>13329</v>
      </c>
      <c r="E2646" s="496">
        <f>VLOOKUP(F2646,[13]abbr_btch2lot2!A:B,2,FALSE)</f>
        <v>1893</v>
      </c>
      <c r="F2646" s="40" t="s">
        <v>13330</v>
      </c>
      <c r="G2646" s="504" t="s">
        <v>2215</v>
      </c>
      <c r="H2646" s="504" t="s">
        <v>2202</v>
      </c>
      <c r="I2646" s="504">
        <v>10</v>
      </c>
      <c r="J2646" s="39"/>
      <c r="K2646" s="504" t="s">
        <v>2195</v>
      </c>
      <c r="L2646" s="504">
        <v>3</v>
      </c>
      <c r="M2646" s="416" t="s">
        <v>13376</v>
      </c>
      <c r="N2646" s="504" t="s">
        <v>13331</v>
      </c>
    </row>
    <row r="2647" spans="1:14" hidden="1">
      <c r="A2647" s="39" t="s">
        <v>13375</v>
      </c>
      <c r="B2647" s="516"/>
      <c r="C2647" s="496" t="s">
        <v>13377</v>
      </c>
      <c r="D2647" s="39" t="s">
        <v>13377</v>
      </c>
      <c r="E2647" s="496">
        <f>VLOOKUP(F2647,[13]abbr_btch2lot2!A:B,2,FALSE)</f>
        <v>1910</v>
      </c>
      <c r="F2647" s="40" t="s">
        <v>13378</v>
      </c>
      <c r="G2647" s="504" t="s">
        <v>2215</v>
      </c>
      <c r="H2647" s="504" t="s">
        <v>2228</v>
      </c>
      <c r="I2647" s="504">
        <v>3</v>
      </c>
      <c r="J2647" s="39"/>
      <c r="K2647" s="504" t="s">
        <v>2195</v>
      </c>
      <c r="L2647" s="504">
        <v>4</v>
      </c>
      <c r="M2647" s="416" t="s">
        <v>13376</v>
      </c>
      <c r="N2647" s="504" t="s">
        <v>13379</v>
      </c>
    </row>
    <row r="2648" spans="1:14" hidden="1">
      <c r="A2648" s="39" t="s">
        <v>13375</v>
      </c>
      <c r="B2648" s="516"/>
      <c r="C2648" s="496" t="s">
        <v>1679</v>
      </c>
      <c r="D2648" s="39" t="s">
        <v>1679</v>
      </c>
      <c r="E2648" s="496">
        <f>VLOOKUP(F2648,[13]abbr_btch2lot2!A:B,2,FALSE)</f>
        <v>1896</v>
      </c>
      <c r="F2648" s="40" t="s">
        <v>13335</v>
      </c>
      <c r="G2648" s="504" t="s">
        <v>2215</v>
      </c>
      <c r="H2648" s="504" t="s">
        <v>2202</v>
      </c>
      <c r="I2648" s="504">
        <v>2</v>
      </c>
      <c r="J2648" s="39"/>
      <c r="K2648" s="504" t="s">
        <v>2195</v>
      </c>
      <c r="L2648" s="504">
        <v>5</v>
      </c>
      <c r="M2648" s="416" t="s">
        <v>13376</v>
      </c>
      <c r="N2648" s="504" t="s">
        <v>13336</v>
      </c>
    </row>
    <row r="2649" spans="1:14" hidden="1">
      <c r="A2649" s="39" t="s">
        <v>13375</v>
      </c>
      <c r="B2649" s="516"/>
      <c r="C2649" s="496" t="s">
        <v>13380</v>
      </c>
      <c r="D2649" s="39" t="s">
        <v>13380</v>
      </c>
      <c r="E2649" s="496">
        <f>VLOOKUP(F2649,[13]abbr_btch2lot2!A:B,2,FALSE)</f>
        <v>1911</v>
      </c>
      <c r="F2649" s="40" t="s">
        <v>32</v>
      </c>
      <c r="G2649" s="504" t="s">
        <v>2215</v>
      </c>
      <c r="H2649" s="504" t="s">
        <v>2202</v>
      </c>
      <c r="I2649" s="504">
        <v>1</v>
      </c>
      <c r="J2649" s="39"/>
      <c r="K2649" s="504" t="s">
        <v>2195</v>
      </c>
      <c r="L2649" s="504">
        <v>6</v>
      </c>
      <c r="M2649" s="416" t="s">
        <v>13376</v>
      </c>
      <c r="N2649" s="504" t="s">
        <v>6826</v>
      </c>
    </row>
    <row r="2650" spans="1:14" hidden="1">
      <c r="A2650" s="39" t="s">
        <v>13375</v>
      </c>
      <c r="B2650" s="516"/>
      <c r="C2650" s="496" t="s">
        <v>13381</v>
      </c>
      <c r="D2650" s="39" t="s">
        <v>13381</v>
      </c>
      <c r="E2650" s="496">
        <f>VLOOKUP(F2650,[13]abbr_btch2lot2!A:B,2,FALSE)</f>
        <v>1912</v>
      </c>
      <c r="F2650" s="40" t="s">
        <v>13382</v>
      </c>
      <c r="G2650" s="504" t="s">
        <v>2215</v>
      </c>
      <c r="H2650" s="504" t="s">
        <v>2202</v>
      </c>
      <c r="I2650" s="504">
        <v>16</v>
      </c>
      <c r="J2650" s="39"/>
      <c r="K2650" s="504" t="s">
        <v>2195</v>
      </c>
      <c r="L2650" s="504">
        <v>7</v>
      </c>
      <c r="M2650" s="416" t="s">
        <v>13376</v>
      </c>
      <c r="N2650" s="504" t="s">
        <v>13383</v>
      </c>
    </row>
    <row r="2651" spans="1:14" hidden="1">
      <c r="A2651" s="39" t="s">
        <v>13375</v>
      </c>
      <c r="B2651" s="516"/>
      <c r="C2651" s="496" t="s">
        <v>1749</v>
      </c>
      <c r="D2651" s="39" t="s">
        <v>1749</v>
      </c>
      <c r="E2651" s="496">
        <f>VLOOKUP(F2651,[13]abbr_btch2lot2!A:B,2,FALSE)</f>
        <v>1060</v>
      </c>
      <c r="F2651" s="40" t="s">
        <v>1074</v>
      </c>
      <c r="G2651" s="504" t="s">
        <v>2215</v>
      </c>
      <c r="H2651" s="504" t="s">
        <v>2202</v>
      </c>
      <c r="I2651" s="504">
        <v>2</v>
      </c>
      <c r="J2651" s="39"/>
      <c r="K2651" s="504" t="s">
        <v>2195</v>
      </c>
      <c r="L2651" s="504">
        <v>8</v>
      </c>
      <c r="M2651" s="416" t="s">
        <v>13376</v>
      </c>
      <c r="N2651" s="504" t="s">
        <v>7061</v>
      </c>
    </row>
    <row r="2652" spans="1:14" hidden="1">
      <c r="A2652" s="39" t="s">
        <v>13375</v>
      </c>
      <c r="B2652" s="516"/>
      <c r="C2652" s="496" t="s">
        <v>13384</v>
      </c>
      <c r="D2652" s="39" t="s">
        <v>13384</v>
      </c>
      <c r="E2652" s="496">
        <f>VLOOKUP(F2652,[13]abbr_btch2lot2!A:B,2,FALSE)</f>
        <v>1913</v>
      </c>
      <c r="F2652" s="40" t="s">
        <v>13385</v>
      </c>
      <c r="G2652" s="504" t="s">
        <v>2215</v>
      </c>
      <c r="H2652" s="504" t="s">
        <v>2202</v>
      </c>
      <c r="I2652" s="504">
        <v>1</v>
      </c>
      <c r="J2652" s="39"/>
      <c r="K2652" s="504" t="s">
        <v>2195</v>
      </c>
      <c r="L2652" s="504">
        <v>9</v>
      </c>
      <c r="M2652" s="416" t="s">
        <v>13376</v>
      </c>
      <c r="N2652" s="504" t="s">
        <v>13386</v>
      </c>
    </row>
    <row r="2653" spans="1:14" hidden="1">
      <c r="A2653" s="39" t="s">
        <v>13375</v>
      </c>
      <c r="B2653" s="516"/>
      <c r="C2653" s="496" t="s">
        <v>13344</v>
      </c>
      <c r="D2653" s="39" t="s">
        <v>13344</v>
      </c>
      <c r="E2653" s="496">
        <f>VLOOKUP(F2653,[13]abbr_btch2lot2!A:B,2,FALSE)</f>
        <v>1900</v>
      </c>
      <c r="F2653" s="40" t="s">
        <v>13345</v>
      </c>
      <c r="G2653" s="504" t="s">
        <v>2215</v>
      </c>
      <c r="H2653" s="504" t="s">
        <v>2202</v>
      </c>
      <c r="I2653" s="504">
        <v>1</v>
      </c>
      <c r="J2653" s="39"/>
      <c r="K2653" s="504" t="s">
        <v>2195</v>
      </c>
      <c r="L2653" s="504">
        <v>10</v>
      </c>
      <c r="M2653" s="416" t="s">
        <v>13376</v>
      </c>
      <c r="N2653" s="504" t="s">
        <v>13346</v>
      </c>
    </row>
    <row r="2654" spans="1:14" hidden="1">
      <c r="A2654" s="39" t="s">
        <v>13375</v>
      </c>
      <c r="B2654" s="516"/>
      <c r="C2654" s="496" t="s">
        <v>13387</v>
      </c>
      <c r="D2654" s="39" t="s">
        <v>13387</v>
      </c>
      <c r="E2654" s="496">
        <f>VLOOKUP(F2654,[13]abbr_btch2lot2!A:B,2,FALSE)</f>
        <v>1914</v>
      </c>
      <c r="F2654" s="40" t="s">
        <v>13388</v>
      </c>
      <c r="G2654" s="504" t="s">
        <v>2215</v>
      </c>
      <c r="H2654" s="504" t="s">
        <v>2231</v>
      </c>
      <c r="I2654" s="504" t="s">
        <v>2599</v>
      </c>
      <c r="J2654" s="39"/>
      <c r="K2654" s="504" t="s">
        <v>2195</v>
      </c>
      <c r="L2654" s="504">
        <v>11</v>
      </c>
      <c r="M2654" s="416" t="s">
        <v>13376</v>
      </c>
      <c r="N2654" s="504" t="s">
        <v>13389</v>
      </c>
    </row>
    <row r="2655" spans="1:14" hidden="1">
      <c r="A2655" s="39" t="s">
        <v>13375</v>
      </c>
      <c r="B2655" s="516"/>
      <c r="C2655" s="496" t="s">
        <v>13390</v>
      </c>
      <c r="D2655" s="39" t="s">
        <v>13390</v>
      </c>
      <c r="E2655" s="496">
        <f>VLOOKUP(F2655,[13]abbr_btch2lot2!A:B,2,FALSE)</f>
        <v>1915</v>
      </c>
      <c r="F2655" s="40" t="s">
        <v>13391</v>
      </c>
      <c r="G2655" s="504" t="s">
        <v>2215</v>
      </c>
      <c r="H2655" s="504" t="s">
        <v>2231</v>
      </c>
      <c r="I2655" s="504" t="s">
        <v>2599</v>
      </c>
      <c r="J2655" s="39"/>
      <c r="K2655" s="504" t="s">
        <v>2195</v>
      </c>
      <c r="L2655" s="504">
        <v>12</v>
      </c>
      <c r="M2655" s="416" t="s">
        <v>13376</v>
      </c>
      <c r="N2655" s="504" t="s">
        <v>13392</v>
      </c>
    </row>
    <row r="2656" spans="1:14" hidden="1">
      <c r="A2656" s="39" t="s">
        <v>13375</v>
      </c>
      <c r="B2656" s="516"/>
      <c r="C2656" s="496" t="s">
        <v>13393</v>
      </c>
      <c r="D2656" s="39" t="s">
        <v>13393</v>
      </c>
      <c r="E2656" s="496">
        <f>VLOOKUP(F2656,[13]abbr_btch2lot2!A:B,2,FALSE)</f>
        <v>1916</v>
      </c>
      <c r="F2656" s="40" t="s">
        <v>13394</v>
      </c>
      <c r="G2656" s="504" t="s">
        <v>2215</v>
      </c>
      <c r="H2656" s="504" t="s">
        <v>2231</v>
      </c>
      <c r="I2656" s="504" t="s">
        <v>2599</v>
      </c>
      <c r="J2656" s="39"/>
      <c r="K2656" s="504" t="s">
        <v>2195</v>
      </c>
      <c r="L2656" s="504">
        <v>13</v>
      </c>
      <c r="M2656" s="416" t="s">
        <v>13376</v>
      </c>
      <c r="N2656" s="504" t="s">
        <v>13395</v>
      </c>
    </row>
    <row r="2657" spans="1:14" hidden="1">
      <c r="A2657" s="39" t="s">
        <v>13375</v>
      </c>
      <c r="B2657" s="516"/>
      <c r="C2657" s="496" t="s">
        <v>13396</v>
      </c>
      <c r="D2657" s="39" t="s">
        <v>13396</v>
      </c>
      <c r="E2657" s="496">
        <f>VLOOKUP(F2657,[13]abbr_btch2lot2!A:B,2,FALSE)</f>
        <v>1917</v>
      </c>
      <c r="F2657" s="40" t="s">
        <v>13397</v>
      </c>
      <c r="G2657" s="504" t="s">
        <v>2215</v>
      </c>
      <c r="H2657" s="504" t="s">
        <v>2231</v>
      </c>
      <c r="I2657" s="504" t="s">
        <v>2599</v>
      </c>
      <c r="J2657" s="39"/>
      <c r="K2657" s="504" t="s">
        <v>2195</v>
      </c>
      <c r="L2657" s="504">
        <v>14</v>
      </c>
      <c r="M2657" s="416" t="s">
        <v>13376</v>
      </c>
      <c r="N2657" s="504" t="s">
        <v>13398</v>
      </c>
    </row>
    <row r="2658" spans="1:14" hidden="1">
      <c r="A2658" s="39" t="s">
        <v>13375</v>
      </c>
      <c r="B2658" s="516"/>
      <c r="C2658" s="496" t="s">
        <v>13399</v>
      </c>
      <c r="D2658" s="39" t="s">
        <v>13399</v>
      </c>
      <c r="E2658" s="496">
        <f>VLOOKUP(F2658,[13]abbr_btch2lot2!A:B,2,FALSE)</f>
        <v>1918</v>
      </c>
      <c r="F2658" s="40" t="s">
        <v>13400</v>
      </c>
      <c r="G2658" s="504" t="s">
        <v>2215</v>
      </c>
      <c r="H2658" s="504" t="s">
        <v>2231</v>
      </c>
      <c r="I2658" s="504" t="s">
        <v>2599</v>
      </c>
      <c r="J2658" s="39"/>
      <c r="K2658" s="504" t="s">
        <v>2195</v>
      </c>
      <c r="L2658" s="504">
        <v>15</v>
      </c>
      <c r="M2658" s="416" t="s">
        <v>13376</v>
      </c>
      <c r="N2658" s="504" t="s">
        <v>13401</v>
      </c>
    </row>
    <row r="2659" spans="1:14" hidden="1">
      <c r="A2659" s="39" t="s">
        <v>13375</v>
      </c>
      <c r="B2659" s="516"/>
      <c r="C2659" s="496" t="s">
        <v>13402</v>
      </c>
      <c r="D2659" s="39" t="s">
        <v>13402</v>
      </c>
      <c r="E2659" s="496">
        <f>VLOOKUP(F2659,[13]abbr_btch2lot2!A:B,2,FALSE)</f>
        <v>1919</v>
      </c>
      <c r="F2659" s="40" t="s">
        <v>13403</v>
      </c>
      <c r="G2659" s="504" t="s">
        <v>2215</v>
      </c>
      <c r="H2659" s="504" t="s">
        <v>2231</v>
      </c>
      <c r="I2659" s="504" t="s">
        <v>2599</v>
      </c>
      <c r="J2659" s="39"/>
      <c r="K2659" s="504" t="s">
        <v>2195</v>
      </c>
      <c r="L2659" s="504">
        <v>16</v>
      </c>
      <c r="M2659" s="416" t="s">
        <v>13376</v>
      </c>
      <c r="N2659" s="504" t="s">
        <v>13404</v>
      </c>
    </row>
    <row r="2660" spans="1:14" hidden="1">
      <c r="A2660" s="39" t="s">
        <v>13375</v>
      </c>
      <c r="B2660" s="516"/>
      <c r="C2660" s="496" t="s">
        <v>732</v>
      </c>
      <c r="D2660" s="39" t="s">
        <v>732</v>
      </c>
      <c r="E2660" s="496">
        <f>VLOOKUP(F2660,[13]abbr_btch2lot2!A:B,2,FALSE)</f>
        <v>1804</v>
      </c>
      <c r="F2660" s="40" t="s">
        <v>387</v>
      </c>
      <c r="G2660" s="504" t="s">
        <v>2215</v>
      </c>
      <c r="H2660" s="504" t="s">
        <v>2231</v>
      </c>
      <c r="I2660" s="504" t="s">
        <v>2599</v>
      </c>
      <c r="J2660" s="39"/>
      <c r="K2660" s="504" t="s">
        <v>2195</v>
      </c>
      <c r="L2660" s="504">
        <v>17</v>
      </c>
      <c r="M2660" s="416" t="s">
        <v>13376</v>
      </c>
      <c r="N2660" s="504" t="s">
        <v>13405</v>
      </c>
    </row>
    <row r="2661" spans="1:14" hidden="1">
      <c r="A2661" s="39" t="s">
        <v>13375</v>
      </c>
      <c r="B2661" s="516"/>
      <c r="C2661" s="496" t="s">
        <v>13406</v>
      </c>
      <c r="D2661" s="39" t="s">
        <v>13406</v>
      </c>
      <c r="E2661" s="496">
        <f>VLOOKUP(F2661,[13]abbr_btch2lot2!A:B,2,FALSE)</f>
        <v>1920</v>
      </c>
      <c r="F2661" s="40" t="s">
        <v>13407</v>
      </c>
      <c r="G2661" s="504" t="s">
        <v>2215</v>
      </c>
      <c r="H2661" s="504" t="s">
        <v>13408</v>
      </c>
      <c r="I2661" s="504">
        <v>26</v>
      </c>
      <c r="J2661" s="39"/>
      <c r="K2661" s="504" t="s">
        <v>2195</v>
      </c>
      <c r="L2661" s="504">
        <v>18</v>
      </c>
      <c r="M2661" s="416" t="s">
        <v>13376</v>
      </c>
      <c r="N2661" s="504" t="s">
        <v>13409</v>
      </c>
    </row>
    <row r="2662" spans="1:14" hidden="1">
      <c r="A2662" s="39" t="s">
        <v>13375</v>
      </c>
      <c r="B2662" s="516"/>
      <c r="C2662" s="496" t="s">
        <v>13410</v>
      </c>
      <c r="D2662" s="39" t="s">
        <v>13410</v>
      </c>
      <c r="E2662" s="496">
        <f>VLOOKUP(F2662,[13]abbr_btch2lot2!A:B,2,FALSE)</f>
        <v>1921</v>
      </c>
      <c r="F2662" s="40" t="s">
        <v>13411</v>
      </c>
      <c r="G2662" s="504" t="s">
        <v>2215</v>
      </c>
      <c r="H2662" s="504" t="s">
        <v>2231</v>
      </c>
      <c r="I2662" s="504" t="s">
        <v>2599</v>
      </c>
      <c r="J2662" s="39"/>
      <c r="K2662" s="504" t="s">
        <v>2195</v>
      </c>
      <c r="L2662" s="504">
        <v>19</v>
      </c>
      <c r="M2662" s="416" t="s">
        <v>13376</v>
      </c>
      <c r="N2662" s="504" t="s">
        <v>13412</v>
      </c>
    </row>
    <row r="2663" spans="1:14" hidden="1">
      <c r="A2663" s="39" t="s">
        <v>13375</v>
      </c>
      <c r="B2663" s="516"/>
      <c r="C2663" s="496" t="s">
        <v>13413</v>
      </c>
      <c r="D2663" s="39" t="s">
        <v>13413</v>
      </c>
      <c r="E2663" s="496">
        <f>VLOOKUP(F2663,[13]abbr_btch2lot2!A:B,2,FALSE)</f>
        <v>1922</v>
      </c>
      <c r="F2663" s="40" t="s">
        <v>13414</v>
      </c>
      <c r="G2663" s="504" t="s">
        <v>2215</v>
      </c>
      <c r="H2663" s="504" t="s">
        <v>2231</v>
      </c>
      <c r="I2663" s="504" t="s">
        <v>2599</v>
      </c>
      <c r="J2663" s="39"/>
      <c r="K2663" s="504" t="s">
        <v>2195</v>
      </c>
      <c r="L2663" s="504">
        <v>20</v>
      </c>
      <c r="M2663" s="416" t="s">
        <v>13376</v>
      </c>
      <c r="N2663" s="504" t="s">
        <v>13415</v>
      </c>
    </row>
    <row r="2664" spans="1:14" hidden="1">
      <c r="A2664" s="39" t="s">
        <v>13375</v>
      </c>
      <c r="B2664" s="516"/>
      <c r="C2664" s="496" t="s">
        <v>3319</v>
      </c>
      <c r="D2664" s="39" t="s">
        <v>3319</v>
      </c>
      <c r="E2664" s="496">
        <f>VLOOKUP(F2664,[13]abbr_btch2lot2!A:B,2,FALSE)</f>
        <v>1404</v>
      </c>
      <c r="F2664" s="40" t="s">
        <v>7382</v>
      </c>
      <c r="G2664" s="504" t="s">
        <v>2215</v>
      </c>
      <c r="H2664" s="504" t="s">
        <v>2202</v>
      </c>
      <c r="I2664" s="504">
        <v>100</v>
      </c>
      <c r="J2664" s="39"/>
      <c r="K2664" s="504" t="s">
        <v>2195</v>
      </c>
      <c r="L2664" s="504">
        <v>21</v>
      </c>
      <c r="M2664" s="416" t="s">
        <v>13376</v>
      </c>
      <c r="N2664" s="504" t="s">
        <v>13416</v>
      </c>
    </row>
    <row r="2665" spans="1:14" hidden="1">
      <c r="A2665" s="39" t="s">
        <v>13375</v>
      </c>
      <c r="B2665" s="516"/>
      <c r="C2665" s="496" t="s">
        <v>13417</v>
      </c>
      <c r="D2665" s="39" t="s">
        <v>13417</v>
      </c>
      <c r="E2665" s="496">
        <f>VLOOKUP(F2665,[13]abbr_btch2lot2!A:B,2,FALSE)</f>
        <v>1923</v>
      </c>
      <c r="F2665" s="40" t="s">
        <v>13418</v>
      </c>
      <c r="G2665" s="504" t="s">
        <v>2215</v>
      </c>
      <c r="H2665" s="504" t="s">
        <v>2202</v>
      </c>
      <c r="I2665" s="504">
        <v>1</v>
      </c>
      <c r="J2665" s="39"/>
      <c r="K2665" s="504" t="s">
        <v>2195</v>
      </c>
      <c r="L2665" s="504">
        <v>22</v>
      </c>
      <c r="M2665" s="416" t="s">
        <v>13376</v>
      </c>
      <c r="N2665" s="504" t="s">
        <v>13419</v>
      </c>
    </row>
    <row r="2666" spans="1:14" hidden="1">
      <c r="A2666" s="39" t="s">
        <v>13375</v>
      </c>
      <c r="B2666" s="516"/>
      <c r="C2666" s="496" t="s">
        <v>13420</v>
      </c>
      <c r="D2666" s="39" t="s">
        <v>13420</v>
      </c>
      <c r="E2666" s="496">
        <f>VLOOKUP(F2666,[13]abbr_btch2lot2!A:B,2,FALSE)</f>
        <v>1924</v>
      </c>
      <c r="F2666" s="40" t="s">
        <v>13421</v>
      </c>
      <c r="G2666" s="504" t="s">
        <v>2215</v>
      </c>
      <c r="H2666" s="504" t="s">
        <v>2202</v>
      </c>
      <c r="I2666" s="504">
        <v>1</v>
      </c>
      <c r="J2666" s="39"/>
      <c r="K2666" s="504" t="s">
        <v>2195</v>
      </c>
      <c r="L2666" s="504">
        <v>23</v>
      </c>
      <c r="M2666" s="416" t="s">
        <v>13376</v>
      </c>
      <c r="N2666" s="504" t="s">
        <v>13422</v>
      </c>
    </row>
    <row r="2667" spans="1:14" hidden="1">
      <c r="A2667" s="39" t="s">
        <v>13375</v>
      </c>
      <c r="B2667" s="516"/>
      <c r="C2667" s="496" t="s">
        <v>13423</v>
      </c>
      <c r="D2667" s="39" t="s">
        <v>13423</v>
      </c>
      <c r="E2667" s="496">
        <f>VLOOKUP(F2667,[13]abbr_btch2lot2!A:B,2,FALSE)</f>
        <v>1925</v>
      </c>
      <c r="F2667" s="40" t="s">
        <v>13424</v>
      </c>
      <c r="G2667" s="504" t="s">
        <v>2215</v>
      </c>
      <c r="H2667" s="504" t="s">
        <v>2202</v>
      </c>
      <c r="I2667" s="504">
        <v>50</v>
      </c>
      <c r="J2667" s="39"/>
      <c r="K2667" s="504" t="s">
        <v>2195</v>
      </c>
      <c r="L2667" s="504">
        <v>24</v>
      </c>
      <c r="M2667" s="416" t="s">
        <v>13376</v>
      </c>
      <c r="N2667" s="504" t="s">
        <v>13425</v>
      </c>
    </row>
    <row r="2668" spans="1:14" hidden="1">
      <c r="A2668" s="39" t="s">
        <v>13375</v>
      </c>
      <c r="B2668" s="516"/>
      <c r="C2668" s="496"/>
      <c r="D2668" s="39"/>
      <c r="E2668" s="496">
        <f>VLOOKUP(F2668,[13]abbr_btch2lot2!A:B,2,FALSE)</f>
        <v>3</v>
      </c>
      <c r="F2668" s="40" t="s">
        <v>350</v>
      </c>
      <c r="G2668" s="504" t="s">
        <v>2215</v>
      </c>
      <c r="H2668" s="504" t="s">
        <v>2202</v>
      </c>
      <c r="I2668" s="504">
        <v>50</v>
      </c>
      <c r="J2668" s="39"/>
      <c r="K2668" s="504" t="s">
        <v>2195</v>
      </c>
      <c r="L2668" s="504">
        <v>25</v>
      </c>
      <c r="M2668" s="416" t="s">
        <v>13376</v>
      </c>
      <c r="N2668" s="504" t="s">
        <v>13426</v>
      </c>
    </row>
    <row r="2669" spans="1:14" hidden="1">
      <c r="A2669" s="39" t="s">
        <v>13375</v>
      </c>
      <c r="B2669" s="516"/>
      <c r="C2669" s="496" t="s">
        <v>13427</v>
      </c>
      <c r="D2669" s="39" t="s">
        <v>13427</v>
      </c>
      <c r="E2669" s="496">
        <f>VLOOKUP(F2669,[13]abbr_btch2lot2!A:B,2,FALSE)</f>
        <v>1926</v>
      </c>
      <c r="F2669" s="40" t="s">
        <v>13428</v>
      </c>
      <c r="G2669" s="504" t="s">
        <v>2215</v>
      </c>
      <c r="H2669" s="504" t="s">
        <v>2228</v>
      </c>
      <c r="I2669" s="504">
        <v>3</v>
      </c>
      <c r="J2669" s="39"/>
      <c r="K2669" s="504" t="s">
        <v>2195</v>
      </c>
      <c r="L2669" s="504">
        <v>26</v>
      </c>
      <c r="M2669" s="416" t="s">
        <v>13376</v>
      </c>
      <c r="N2669" s="504" t="s">
        <v>13429</v>
      </c>
    </row>
    <row r="2670" spans="1:14" hidden="1">
      <c r="A2670" s="39" t="s">
        <v>13375</v>
      </c>
      <c r="B2670" s="516"/>
      <c r="C2670" s="496" t="s">
        <v>13430</v>
      </c>
      <c r="D2670" s="39" t="s">
        <v>13430</v>
      </c>
      <c r="E2670" s="496">
        <f>VLOOKUP(F2670,[13]abbr_btch2lot2!A:B,2,FALSE)</f>
        <v>1927</v>
      </c>
      <c r="F2670" s="40" t="s">
        <v>13431</v>
      </c>
      <c r="G2670" s="504" t="s">
        <v>2215</v>
      </c>
      <c r="H2670" s="504" t="s">
        <v>13408</v>
      </c>
      <c r="I2670" s="504">
        <v>26</v>
      </c>
      <c r="J2670" s="39"/>
      <c r="K2670" s="504" t="s">
        <v>2195</v>
      </c>
      <c r="L2670" s="504">
        <v>27</v>
      </c>
      <c r="M2670" s="416" t="s">
        <v>13376</v>
      </c>
      <c r="N2670" s="504" t="s">
        <v>13432</v>
      </c>
    </row>
    <row r="2671" spans="1:14" hidden="1">
      <c r="A2671" s="39" t="s">
        <v>13375</v>
      </c>
      <c r="B2671" s="516"/>
      <c r="C2671" s="496" t="s">
        <v>13433</v>
      </c>
      <c r="D2671" s="39" t="s">
        <v>13433</v>
      </c>
      <c r="E2671" s="496">
        <f>VLOOKUP(F2671,[13]abbr_btch2lot2!A:B,2,FALSE)</f>
        <v>1928</v>
      </c>
      <c r="F2671" s="40" t="s">
        <v>13434</v>
      </c>
      <c r="G2671" s="504" t="s">
        <v>2193</v>
      </c>
      <c r="H2671" s="504" t="s">
        <v>2202</v>
      </c>
      <c r="I2671" s="504">
        <v>1</v>
      </c>
      <c r="J2671" s="39"/>
      <c r="K2671" s="504" t="s">
        <v>2195</v>
      </c>
      <c r="L2671" s="504">
        <v>28</v>
      </c>
      <c r="M2671" s="416" t="s">
        <v>13376</v>
      </c>
      <c r="N2671" s="504" t="s">
        <v>13435</v>
      </c>
    </row>
    <row r="2672" spans="1:14" hidden="1">
      <c r="A2672" s="39" t="s">
        <v>13375</v>
      </c>
      <c r="B2672" s="516"/>
      <c r="C2672" s="496" t="s">
        <v>13436</v>
      </c>
      <c r="D2672" s="39" t="s">
        <v>13436</v>
      </c>
      <c r="E2672" s="496">
        <f>VLOOKUP(F2672,[13]abbr_btch2lot2!A:B,2,FALSE)</f>
        <v>1929</v>
      </c>
      <c r="F2672" s="40" t="s">
        <v>13437</v>
      </c>
      <c r="G2672" s="504" t="s">
        <v>2193</v>
      </c>
      <c r="H2672" s="504" t="s">
        <v>2231</v>
      </c>
      <c r="I2672" s="504" t="s">
        <v>2599</v>
      </c>
      <c r="J2672" s="39"/>
      <c r="K2672" s="504" t="s">
        <v>2195</v>
      </c>
      <c r="L2672" s="504">
        <v>29</v>
      </c>
      <c r="M2672" s="416" t="s">
        <v>13376</v>
      </c>
      <c r="N2672" s="504" t="s">
        <v>13438</v>
      </c>
    </row>
    <row r="2673" spans="1:14" hidden="1">
      <c r="A2673" s="39" t="s">
        <v>13375</v>
      </c>
      <c r="B2673" s="516"/>
      <c r="C2673" s="496" t="s">
        <v>13439</v>
      </c>
      <c r="D2673" s="39" t="s">
        <v>13439</v>
      </c>
      <c r="E2673" s="496">
        <f>VLOOKUP(F2673,[13]abbr_btch2lot2!A:B,2,FALSE)</f>
        <v>1930</v>
      </c>
      <c r="F2673" s="40" t="s">
        <v>13440</v>
      </c>
      <c r="G2673" s="504" t="s">
        <v>2193</v>
      </c>
      <c r="H2673" s="504" t="s">
        <v>2231</v>
      </c>
      <c r="I2673" s="504" t="s">
        <v>2599</v>
      </c>
      <c r="J2673" s="39"/>
      <c r="K2673" s="504" t="s">
        <v>2195</v>
      </c>
      <c r="L2673" s="504">
        <v>30</v>
      </c>
      <c r="M2673" s="416" t="s">
        <v>13376</v>
      </c>
      <c r="N2673" s="504" t="s">
        <v>13441</v>
      </c>
    </row>
    <row r="2674" spans="1:14" hidden="1">
      <c r="A2674" s="39" t="s">
        <v>13375</v>
      </c>
      <c r="B2674" s="516"/>
      <c r="C2674" s="496" t="s">
        <v>13442</v>
      </c>
      <c r="D2674" s="39" t="s">
        <v>13442</v>
      </c>
      <c r="E2674" s="496">
        <f>VLOOKUP(F2674,[13]abbr_btch2lot2!A:B,2,FALSE)</f>
        <v>1931</v>
      </c>
      <c r="F2674" s="40" t="s">
        <v>13443</v>
      </c>
      <c r="G2674" s="504" t="s">
        <v>2215</v>
      </c>
      <c r="H2674" s="504" t="s">
        <v>2202</v>
      </c>
      <c r="I2674" s="504">
        <v>100</v>
      </c>
      <c r="J2674" s="39"/>
      <c r="K2674" s="504" t="s">
        <v>2195</v>
      </c>
      <c r="L2674" s="504">
        <v>31</v>
      </c>
      <c r="M2674" s="416" t="s">
        <v>13376</v>
      </c>
      <c r="N2674" s="504" t="s">
        <v>13444</v>
      </c>
    </row>
    <row r="2675" spans="1:14" hidden="1">
      <c r="A2675" s="39" t="s">
        <v>13375</v>
      </c>
      <c r="B2675" s="516"/>
      <c r="C2675" s="496" t="s">
        <v>13445</v>
      </c>
      <c r="D2675" s="39" t="s">
        <v>13445</v>
      </c>
      <c r="E2675" s="496">
        <f>VLOOKUP(F2675,[13]abbr_btch2lot2!A:B,2,FALSE)</f>
        <v>1932</v>
      </c>
      <c r="F2675" s="39" t="s">
        <v>13446</v>
      </c>
      <c r="G2675" s="504" t="s">
        <v>2215</v>
      </c>
      <c r="H2675" s="504" t="s">
        <v>2202</v>
      </c>
      <c r="I2675" s="504">
        <v>1</v>
      </c>
      <c r="J2675" s="39"/>
      <c r="K2675" s="504" t="s">
        <v>2195</v>
      </c>
      <c r="L2675" s="504">
        <v>32</v>
      </c>
      <c r="M2675" s="416" t="s">
        <v>13376</v>
      </c>
      <c r="N2675" s="504" t="s">
        <v>13447</v>
      </c>
    </row>
    <row r="2676" spans="1:14" hidden="1">
      <c r="A2676" s="39" t="s">
        <v>13375</v>
      </c>
      <c r="B2676" s="516"/>
      <c r="C2676" s="496" t="s">
        <v>10986</v>
      </c>
      <c r="D2676" s="39" t="s">
        <v>10986</v>
      </c>
      <c r="E2676" s="496">
        <f>VLOOKUP(F2676,[13]abbr_btch2lot2!A:B,2,FALSE)</f>
        <v>1012</v>
      </c>
      <c r="F2676" s="40" t="s">
        <v>10987</v>
      </c>
      <c r="G2676" s="504" t="s">
        <v>2215</v>
      </c>
      <c r="H2676" s="504" t="s">
        <v>2228</v>
      </c>
      <c r="I2676" s="504">
        <v>4</v>
      </c>
      <c r="J2676" s="39"/>
      <c r="K2676" s="504" t="s">
        <v>2195</v>
      </c>
      <c r="L2676" s="504">
        <v>33</v>
      </c>
      <c r="M2676" s="416" t="s">
        <v>13376</v>
      </c>
      <c r="N2676" s="504" t="s">
        <v>13448</v>
      </c>
    </row>
    <row r="2677" spans="1:14" hidden="1">
      <c r="A2677" s="39" t="s">
        <v>13375</v>
      </c>
      <c r="B2677" s="516"/>
      <c r="C2677" s="496" t="s">
        <v>13449</v>
      </c>
      <c r="D2677" s="39" t="s">
        <v>13449</v>
      </c>
      <c r="E2677" s="496">
        <f>VLOOKUP(F2677,[13]abbr_btch2lot2!A:B,2,FALSE)</f>
        <v>1933</v>
      </c>
      <c r="F2677" s="40" t="s">
        <v>13450</v>
      </c>
      <c r="G2677" s="504" t="s">
        <v>2215</v>
      </c>
      <c r="H2677" s="504" t="s">
        <v>2231</v>
      </c>
      <c r="I2677" s="504" t="s">
        <v>2599</v>
      </c>
      <c r="J2677" s="39"/>
      <c r="K2677" s="504" t="s">
        <v>2195</v>
      </c>
      <c r="L2677" s="504">
        <v>34</v>
      </c>
      <c r="M2677" s="416" t="s">
        <v>13376</v>
      </c>
      <c r="N2677" s="504" t="s">
        <v>13451</v>
      </c>
    </row>
    <row r="2678" spans="1:14" hidden="1">
      <c r="A2678" s="39" t="s">
        <v>13375</v>
      </c>
      <c r="B2678" s="516"/>
      <c r="C2678" s="496" t="s">
        <v>13452</v>
      </c>
      <c r="D2678" s="39" t="s">
        <v>13452</v>
      </c>
      <c r="E2678" s="496">
        <f>VLOOKUP(F2678,[13]abbr_btch2lot2!A:B,2,FALSE)</f>
        <v>1934</v>
      </c>
      <c r="F2678" s="40" t="s">
        <v>13453</v>
      </c>
      <c r="G2678" s="504" t="s">
        <v>2193</v>
      </c>
      <c r="H2678" s="504" t="s">
        <v>2231</v>
      </c>
      <c r="I2678" s="504" t="s">
        <v>2599</v>
      </c>
      <c r="J2678" s="39"/>
      <c r="K2678" s="504" t="s">
        <v>2195</v>
      </c>
      <c r="L2678" s="504">
        <v>35</v>
      </c>
      <c r="M2678" s="416" t="s">
        <v>13376</v>
      </c>
      <c r="N2678" s="504" t="s">
        <v>13454</v>
      </c>
    </row>
    <row r="2679" spans="1:14" hidden="1">
      <c r="A2679" s="39" t="s">
        <v>13375</v>
      </c>
      <c r="B2679" s="516"/>
      <c r="C2679" s="496" t="s">
        <v>13455</v>
      </c>
      <c r="D2679" s="39" t="s">
        <v>13455</v>
      </c>
      <c r="E2679" s="496">
        <f>VLOOKUP(F2679,[13]abbr_btch2lot2!A:B,2,FALSE)</f>
        <v>1935</v>
      </c>
      <c r="F2679" s="40" t="s">
        <v>13456</v>
      </c>
      <c r="G2679" s="504" t="s">
        <v>2215</v>
      </c>
      <c r="H2679" s="504" t="s">
        <v>13408</v>
      </c>
      <c r="I2679" s="504">
        <v>26</v>
      </c>
      <c r="J2679" s="39"/>
      <c r="K2679" s="504" t="s">
        <v>2195</v>
      </c>
      <c r="L2679" s="504">
        <v>36</v>
      </c>
      <c r="M2679" s="416" t="s">
        <v>13376</v>
      </c>
      <c r="N2679" s="504" t="s">
        <v>13457</v>
      </c>
    </row>
    <row r="2680" spans="1:14" hidden="1">
      <c r="A2680" s="39" t="s">
        <v>13375</v>
      </c>
      <c r="B2680" s="516"/>
      <c r="C2680" s="496" t="s">
        <v>13458</v>
      </c>
      <c r="D2680" s="39" t="s">
        <v>13458</v>
      </c>
      <c r="E2680" s="496">
        <f>VLOOKUP(F2680,[13]abbr_btch2lot2!A:B,2,FALSE)</f>
        <v>1936</v>
      </c>
      <c r="F2680" s="40" t="s">
        <v>13459</v>
      </c>
      <c r="G2680" s="504" t="s">
        <v>2215</v>
      </c>
      <c r="H2680" s="504" t="s">
        <v>2231</v>
      </c>
      <c r="I2680" s="504" t="s">
        <v>2599</v>
      </c>
      <c r="J2680" s="39"/>
      <c r="K2680" s="504" t="s">
        <v>2195</v>
      </c>
      <c r="L2680" s="504">
        <v>37</v>
      </c>
      <c r="M2680" s="416" t="s">
        <v>13376</v>
      </c>
      <c r="N2680" s="504" t="s">
        <v>13460</v>
      </c>
    </row>
    <row r="2681" spans="1:14" hidden="1">
      <c r="A2681" s="39" t="s">
        <v>13375</v>
      </c>
      <c r="B2681" s="516"/>
      <c r="C2681" s="496" t="s">
        <v>13461</v>
      </c>
      <c r="D2681" s="39" t="s">
        <v>13461</v>
      </c>
      <c r="E2681" s="496">
        <f>VLOOKUP(F2681,[13]abbr_btch2lot2!A:B,2,FALSE)</f>
        <v>1937</v>
      </c>
      <c r="F2681" s="40" t="s">
        <v>13462</v>
      </c>
      <c r="G2681" s="504" t="s">
        <v>2193</v>
      </c>
      <c r="H2681" s="504" t="s">
        <v>2231</v>
      </c>
      <c r="I2681" s="504" t="s">
        <v>2599</v>
      </c>
      <c r="J2681" s="39"/>
      <c r="K2681" s="504" t="s">
        <v>2195</v>
      </c>
      <c r="L2681" s="504">
        <v>38</v>
      </c>
      <c r="M2681" s="416" t="s">
        <v>13376</v>
      </c>
      <c r="N2681" s="504" t="s">
        <v>13463</v>
      </c>
    </row>
    <row r="2682" spans="1:14" hidden="1">
      <c r="A2682" s="39" t="s">
        <v>13375</v>
      </c>
      <c r="B2682" s="39"/>
      <c r="C2682" s="496" t="s">
        <v>13464</v>
      </c>
      <c r="D2682" s="39" t="s">
        <v>13464</v>
      </c>
      <c r="E2682" s="496">
        <f>VLOOKUP(F2682,[13]abbr_btch2lot2!A:B,2,FALSE)</f>
        <v>1938</v>
      </c>
      <c r="F2682" s="39" t="s">
        <v>13465</v>
      </c>
      <c r="G2682" s="76" t="s">
        <v>2215</v>
      </c>
      <c r="H2682" s="504" t="s">
        <v>2228</v>
      </c>
      <c r="I2682" s="76">
        <v>3</v>
      </c>
      <c r="J2682" s="39"/>
      <c r="K2682" s="504" t="s">
        <v>2195</v>
      </c>
      <c r="L2682" s="504">
        <v>39</v>
      </c>
      <c r="M2682" s="416" t="s">
        <v>13376</v>
      </c>
      <c r="N2682" s="76" t="s">
        <v>13466</v>
      </c>
    </row>
    <row r="2683" spans="1:14" hidden="1">
      <c r="A2683" s="39" t="s">
        <v>13375</v>
      </c>
      <c r="B2683" s="39"/>
      <c r="C2683" s="496" t="s">
        <v>13467</v>
      </c>
      <c r="D2683" s="39" t="s">
        <v>13467</v>
      </c>
      <c r="E2683" s="496">
        <f>VLOOKUP(F2683,[13]abbr_btch2lot2!A:B,2,FALSE)</f>
        <v>1939</v>
      </c>
      <c r="F2683" s="39" t="s">
        <v>13468</v>
      </c>
      <c r="G2683" s="76" t="s">
        <v>2215</v>
      </c>
      <c r="H2683" s="504" t="s">
        <v>2228</v>
      </c>
      <c r="I2683" s="76">
        <v>3</v>
      </c>
      <c r="J2683" s="39"/>
      <c r="K2683" s="504" t="s">
        <v>2195</v>
      </c>
      <c r="L2683" s="504">
        <v>40</v>
      </c>
      <c r="M2683" s="416" t="s">
        <v>13376</v>
      </c>
      <c r="N2683" s="76" t="s">
        <v>13469</v>
      </c>
    </row>
    <row r="2684" spans="1:14" hidden="1">
      <c r="A2684" s="39" t="s">
        <v>13375</v>
      </c>
      <c r="B2684" s="39"/>
      <c r="C2684" s="496" t="s">
        <v>13470</v>
      </c>
      <c r="D2684" s="39" t="s">
        <v>13470</v>
      </c>
      <c r="E2684" s="496">
        <f>VLOOKUP(F2684,[13]abbr_btch2lot2!A:B,2,FALSE)</f>
        <v>1940</v>
      </c>
      <c r="F2684" s="39" t="s">
        <v>13471</v>
      </c>
      <c r="G2684" s="76" t="s">
        <v>2215</v>
      </c>
      <c r="H2684" s="504" t="s">
        <v>2202</v>
      </c>
      <c r="I2684" s="76">
        <v>2</v>
      </c>
      <c r="J2684" s="39"/>
      <c r="K2684" s="504" t="s">
        <v>2195</v>
      </c>
      <c r="L2684" s="504">
        <v>41</v>
      </c>
      <c r="M2684" s="416" t="s">
        <v>13376</v>
      </c>
      <c r="N2684" s="76" t="s">
        <v>13472</v>
      </c>
    </row>
    <row r="2685" spans="1:14" hidden="1">
      <c r="A2685" s="39" t="s">
        <v>13375</v>
      </c>
      <c r="B2685" s="39"/>
      <c r="C2685" s="496" t="s">
        <v>13473</v>
      </c>
      <c r="D2685" s="39" t="s">
        <v>13473</v>
      </c>
      <c r="E2685" s="496">
        <f>VLOOKUP(F2685,[13]abbr_btch2lot2!A:B,2,FALSE)</f>
        <v>1941</v>
      </c>
      <c r="F2685" s="39" t="s">
        <v>13474</v>
      </c>
      <c r="G2685" s="76" t="s">
        <v>2215</v>
      </c>
      <c r="H2685" s="504" t="s">
        <v>2202</v>
      </c>
      <c r="I2685" s="76">
        <v>2</v>
      </c>
      <c r="J2685" s="39"/>
      <c r="K2685" s="504" t="s">
        <v>2195</v>
      </c>
      <c r="L2685" s="504">
        <v>42</v>
      </c>
      <c r="M2685" s="416" t="s">
        <v>13376</v>
      </c>
      <c r="N2685" s="76" t="s">
        <v>13475</v>
      </c>
    </row>
    <row r="2686" spans="1:14" hidden="1">
      <c r="A2686" s="39" t="s">
        <v>13375</v>
      </c>
      <c r="B2686" s="39"/>
      <c r="C2686" s="496" t="s">
        <v>13476</v>
      </c>
      <c r="D2686" s="39" t="s">
        <v>13476</v>
      </c>
      <c r="E2686" s="496">
        <f>VLOOKUP(F2686,[13]abbr_btch2lot2!A:B,2,FALSE)</f>
        <v>1942</v>
      </c>
      <c r="F2686" s="39" t="s">
        <v>13477</v>
      </c>
      <c r="G2686" s="76" t="s">
        <v>2215</v>
      </c>
      <c r="H2686" s="504" t="s">
        <v>2202</v>
      </c>
      <c r="I2686" s="76">
        <v>10</v>
      </c>
      <c r="J2686" s="39"/>
      <c r="K2686" s="504" t="s">
        <v>2195</v>
      </c>
      <c r="L2686" s="504">
        <v>43</v>
      </c>
      <c r="M2686" s="416" t="s">
        <v>13376</v>
      </c>
      <c r="N2686" s="76" t="s">
        <v>13478</v>
      </c>
    </row>
    <row r="2687" spans="1:14" hidden="1">
      <c r="A2687" s="39" t="s">
        <v>13375</v>
      </c>
      <c r="B2687" s="39"/>
      <c r="C2687" s="496" t="s">
        <v>13479</v>
      </c>
      <c r="D2687" s="39" t="s">
        <v>13479</v>
      </c>
      <c r="E2687" s="496">
        <f>VLOOKUP(F2687,[13]abbr_btch2lot2!A:B,2,FALSE)</f>
        <v>1943</v>
      </c>
      <c r="F2687" s="39" t="s">
        <v>13480</v>
      </c>
      <c r="G2687" s="76" t="s">
        <v>2215</v>
      </c>
      <c r="H2687" s="504" t="s">
        <v>2202</v>
      </c>
      <c r="I2687" s="76">
        <v>2</v>
      </c>
      <c r="J2687" s="39"/>
      <c r="K2687" s="504" t="s">
        <v>2195</v>
      </c>
      <c r="L2687" s="504">
        <v>44</v>
      </c>
      <c r="M2687" s="416" t="s">
        <v>13376</v>
      </c>
      <c r="N2687" s="76" t="s">
        <v>13481</v>
      </c>
    </row>
    <row r="2688" spans="1:14" hidden="1">
      <c r="A2688" s="39" t="s">
        <v>13375</v>
      </c>
      <c r="B2688" s="39"/>
      <c r="C2688" s="496" t="s">
        <v>13482</v>
      </c>
      <c r="D2688" s="39" t="s">
        <v>13482</v>
      </c>
      <c r="E2688" s="496">
        <f>VLOOKUP(F2688,[13]abbr_btch2lot2!A:B,2,FALSE)</f>
        <v>1944</v>
      </c>
      <c r="F2688" s="39" t="s">
        <v>13483</v>
      </c>
      <c r="G2688" s="76" t="s">
        <v>2215</v>
      </c>
      <c r="H2688" s="504" t="s">
        <v>2228</v>
      </c>
      <c r="I2688" s="76">
        <v>4</v>
      </c>
      <c r="J2688" s="39"/>
      <c r="K2688" s="504" t="s">
        <v>2195</v>
      </c>
      <c r="L2688" s="504">
        <v>45</v>
      </c>
      <c r="M2688" s="416" t="s">
        <v>13376</v>
      </c>
      <c r="N2688" s="76" t="s">
        <v>13484</v>
      </c>
    </row>
    <row r="2689" spans="1:14" hidden="1">
      <c r="A2689" s="39" t="s">
        <v>13375</v>
      </c>
      <c r="B2689" s="39"/>
      <c r="C2689" s="496" t="s">
        <v>13485</v>
      </c>
      <c r="D2689" s="39" t="s">
        <v>13485</v>
      </c>
      <c r="E2689" s="496">
        <f>VLOOKUP(F2689,[13]abbr_btch2lot2!A:B,2,FALSE)</f>
        <v>1945</v>
      </c>
      <c r="F2689" s="39" t="s">
        <v>13486</v>
      </c>
      <c r="G2689" s="76" t="s">
        <v>2215</v>
      </c>
      <c r="H2689" s="504" t="s">
        <v>2202</v>
      </c>
      <c r="I2689" s="76">
        <v>10</v>
      </c>
      <c r="J2689" s="39"/>
      <c r="K2689" s="504" t="s">
        <v>2195</v>
      </c>
      <c r="L2689" s="504">
        <v>46</v>
      </c>
      <c r="M2689" s="416" t="s">
        <v>13376</v>
      </c>
      <c r="N2689" s="76" t="s">
        <v>13487</v>
      </c>
    </row>
    <row r="2690" spans="1:14" hidden="1">
      <c r="A2690" s="39" t="s">
        <v>13375</v>
      </c>
      <c r="B2690" s="39"/>
      <c r="C2690" s="496" t="s">
        <v>13488</v>
      </c>
      <c r="D2690" s="39" t="s">
        <v>13488</v>
      </c>
      <c r="E2690" s="496">
        <f>VLOOKUP(F2690,[13]abbr_btch2lot2!A:B,2,FALSE)</f>
        <v>1946</v>
      </c>
      <c r="F2690" s="39" t="s">
        <v>13489</v>
      </c>
      <c r="G2690" s="76" t="s">
        <v>2215</v>
      </c>
      <c r="H2690" s="504" t="s">
        <v>2202</v>
      </c>
      <c r="I2690" s="76">
        <v>10</v>
      </c>
      <c r="J2690" s="39"/>
      <c r="K2690" s="504" t="s">
        <v>2195</v>
      </c>
      <c r="L2690" s="504">
        <v>47</v>
      </c>
      <c r="M2690" s="416" t="s">
        <v>13376</v>
      </c>
      <c r="N2690" s="76" t="s">
        <v>13490</v>
      </c>
    </row>
    <row r="2691" spans="1:14" hidden="1">
      <c r="A2691" s="39" t="s">
        <v>13375</v>
      </c>
      <c r="B2691" s="39"/>
      <c r="C2691" s="496" t="s">
        <v>13491</v>
      </c>
      <c r="D2691" s="39" t="s">
        <v>13491</v>
      </c>
      <c r="E2691" s="496">
        <f>VLOOKUP(F2691,[13]abbr_btch2lot2!A:B,2,FALSE)</f>
        <v>1947</v>
      </c>
      <c r="F2691" s="39" t="s">
        <v>13492</v>
      </c>
      <c r="G2691" s="76" t="s">
        <v>2215</v>
      </c>
      <c r="H2691" s="504" t="s">
        <v>13408</v>
      </c>
      <c r="I2691" s="504">
        <v>26</v>
      </c>
      <c r="J2691" s="39"/>
      <c r="K2691" s="504" t="s">
        <v>2195</v>
      </c>
      <c r="L2691" s="504">
        <v>48</v>
      </c>
      <c r="M2691" s="416" t="s">
        <v>13376</v>
      </c>
      <c r="N2691" s="76" t="s">
        <v>13493</v>
      </c>
    </row>
    <row r="2692" spans="1:14" hidden="1">
      <c r="A2692" s="39" t="s">
        <v>13375</v>
      </c>
      <c r="B2692" s="39"/>
      <c r="C2692" s="496" t="s">
        <v>13494</v>
      </c>
      <c r="D2692" s="39" t="s">
        <v>13494</v>
      </c>
      <c r="E2692" s="496">
        <f>VLOOKUP(F2692,[13]abbr_btch2lot2!A:B,2,FALSE)</f>
        <v>1948</v>
      </c>
      <c r="F2692" s="60" t="s">
        <v>13495</v>
      </c>
      <c r="G2692" s="76" t="s">
        <v>2215</v>
      </c>
      <c r="H2692" s="504" t="s">
        <v>13408</v>
      </c>
      <c r="I2692" s="504">
        <v>26</v>
      </c>
      <c r="J2692" s="39"/>
      <c r="K2692" s="504" t="s">
        <v>2195</v>
      </c>
      <c r="L2692" s="504">
        <v>49</v>
      </c>
      <c r="M2692" s="416" t="s">
        <v>13376</v>
      </c>
      <c r="N2692" s="76" t="s">
        <v>13496</v>
      </c>
    </row>
    <row r="2693" spans="1:14" hidden="1">
      <c r="A2693" s="39" t="s">
        <v>13375</v>
      </c>
      <c r="B2693" s="39"/>
      <c r="C2693" s="496"/>
      <c r="D2693" s="39"/>
      <c r="E2693" s="496">
        <f>VLOOKUP(F2693,[13]abbr_btch2lot2!A:B,2,FALSE)</f>
        <v>1949</v>
      </c>
      <c r="F2693" s="39" t="s">
        <v>13497</v>
      </c>
      <c r="G2693" s="76" t="s">
        <v>2215</v>
      </c>
      <c r="H2693" s="504" t="s">
        <v>2202</v>
      </c>
      <c r="I2693" s="504">
        <v>1</v>
      </c>
      <c r="J2693" s="39"/>
      <c r="K2693" s="504" t="s">
        <v>2195</v>
      </c>
      <c r="L2693" s="504">
        <v>50</v>
      </c>
      <c r="M2693" s="416" t="s">
        <v>13376</v>
      </c>
      <c r="N2693" s="76" t="s">
        <v>13498</v>
      </c>
    </row>
    <row r="2694" spans="1:14" hidden="1">
      <c r="A2694" s="39" t="s">
        <v>13375</v>
      </c>
      <c r="B2694" s="39"/>
      <c r="C2694" s="496"/>
      <c r="D2694" s="39"/>
      <c r="E2694" s="496">
        <f>VLOOKUP(F2694,[13]abbr_btch2lot2!A:B,2,FALSE)</f>
        <v>1950</v>
      </c>
      <c r="F2694" s="39" t="s">
        <v>13499</v>
      </c>
      <c r="G2694" s="76" t="s">
        <v>2215</v>
      </c>
      <c r="H2694" s="504" t="s">
        <v>2202</v>
      </c>
      <c r="I2694" s="76">
        <v>200</v>
      </c>
      <c r="J2694" s="39"/>
      <c r="K2694" s="504" t="s">
        <v>2195</v>
      </c>
      <c r="L2694" s="504">
        <v>51</v>
      </c>
      <c r="M2694" s="416" t="s">
        <v>13376</v>
      </c>
      <c r="N2694" s="76" t="s">
        <v>13500</v>
      </c>
    </row>
    <row r="2695" spans="1:14" hidden="1">
      <c r="A2695" s="39" t="s">
        <v>13375</v>
      </c>
      <c r="B2695" s="39"/>
      <c r="C2695" s="496"/>
      <c r="D2695" s="39"/>
      <c r="E2695" s="496">
        <f>VLOOKUP(F2695,[13]abbr_btch2lot2!A:B,2,FALSE)</f>
        <v>1951</v>
      </c>
      <c r="F2695" s="39" t="s">
        <v>13501</v>
      </c>
      <c r="G2695" s="76" t="s">
        <v>2215</v>
      </c>
      <c r="H2695" s="504" t="s">
        <v>13408</v>
      </c>
      <c r="I2695" s="504">
        <v>26</v>
      </c>
      <c r="J2695" s="39"/>
      <c r="K2695" s="504" t="s">
        <v>2195</v>
      </c>
      <c r="L2695" s="504">
        <v>52</v>
      </c>
      <c r="M2695" s="416" t="s">
        <v>13376</v>
      </c>
      <c r="N2695" s="76" t="s">
        <v>13502</v>
      </c>
    </row>
    <row r="2696" spans="1:14" hidden="1">
      <c r="A2696" s="39" t="s">
        <v>13375</v>
      </c>
      <c r="B2696" s="504" t="s">
        <v>149</v>
      </c>
      <c r="C2696" s="496" t="s">
        <v>149</v>
      </c>
      <c r="D2696" s="39"/>
      <c r="E2696" s="496" t="e">
        <f>VLOOKUP(F2696,[13]abbr_btch2lot2!A:B,2,FALSE)</f>
        <v>#N/A</v>
      </c>
      <c r="F2696" s="39"/>
      <c r="G2696" s="504" t="s">
        <v>2193</v>
      </c>
      <c r="H2696" s="504" t="s">
        <v>2308</v>
      </c>
      <c r="I2696" s="504">
        <v>26</v>
      </c>
      <c r="J2696" s="39"/>
      <c r="K2696" s="504" t="s">
        <v>2195</v>
      </c>
      <c r="L2696" s="504">
        <v>53</v>
      </c>
      <c r="M2696" s="416" t="s">
        <v>13376</v>
      </c>
      <c r="N2696" s="504" t="s">
        <v>149</v>
      </c>
    </row>
    <row r="2697" spans="1:14" hidden="1">
      <c r="A2697" s="39" t="s">
        <v>13375</v>
      </c>
      <c r="B2697" s="504" t="s">
        <v>151</v>
      </c>
      <c r="C2697" s="496" t="s">
        <v>151</v>
      </c>
      <c r="D2697" s="39"/>
      <c r="E2697" s="496" t="e">
        <f>VLOOKUP(F2697,[13]abbr_btch2lot2!A:B,2,FALSE)</f>
        <v>#N/A</v>
      </c>
      <c r="F2697" s="39"/>
      <c r="G2697" s="504" t="s">
        <v>2193</v>
      </c>
      <c r="H2697" s="504" t="s">
        <v>2202</v>
      </c>
      <c r="I2697" s="504">
        <v>10</v>
      </c>
      <c r="J2697" s="39"/>
      <c r="K2697" s="504" t="s">
        <v>2195</v>
      </c>
      <c r="L2697" s="504">
        <v>54</v>
      </c>
      <c r="M2697" s="416" t="s">
        <v>13376</v>
      </c>
      <c r="N2697" s="504" t="s">
        <v>151</v>
      </c>
    </row>
    <row r="2698" spans="1:14" hidden="1">
      <c r="A2698" s="39" t="s">
        <v>13375</v>
      </c>
      <c r="B2698" s="504" t="s">
        <v>153</v>
      </c>
      <c r="C2698" s="496" t="s">
        <v>153</v>
      </c>
      <c r="D2698" s="39"/>
      <c r="E2698" s="496" t="e">
        <f>VLOOKUP(F2698,[13]abbr_btch2lot2!A:B,2,FALSE)</f>
        <v>#N/A</v>
      </c>
      <c r="F2698" s="39"/>
      <c r="G2698" s="504" t="s">
        <v>2193</v>
      </c>
      <c r="H2698" s="504" t="s">
        <v>2202</v>
      </c>
      <c r="I2698" s="504">
        <v>4</v>
      </c>
      <c r="J2698" s="39"/>
      <c r="K2698" s="504" t="s">
        <v>2195</v>
      </c>
      <c r="L2698" s="504">
        <v>55</v>
      </c>
      <c r="M2698" s="416" t="s">
        <v>13376</v>
      </c>
      <c r="N2698" s="504" t="s">
        <v>153</v>
      </c>
    </row>
    <row r="2699" spans="1:14" hidden="1">
      <c r="A2699" s="39" t="s">
        <v>13375</v>
      </c>
      <c r="B2699" s="504" t="s">
        <v>155</v>
      </c>
      <c r="C2699" s="496" t="s">
        <v>155</v>
      </c>
      <c r="D2699" s="39"/>
      <c r="E2699" s="496" t="e">
        <f>VLOOKUP(F2699,[13]abbr_btch2lot2!A:B,2,FALSE)</f>
        <v>#N/A</v>
      </c>
      <c r="F2699" s="39"/>
      <c r="G2699" s="504" t="s">
        <v>2193</v>
      </c>
      <c r="H2699" s="504" t="s">
        <v>2202</v>
      </c>
      <c r="I2699" s="504">
        <v>2</v>
      </c>
      <c r="J2699" s="39"/>
      <c r="K2699" s="504" t="s">
        <v>2195</v>
      </c>
      <c r="L2699" s="504">
        <v>56</v>
      </c>
      <c r="M2699" s="416" t="s">
        <v>13376</v>
      </c>
      <c r="N2699" s="504" t="s">
        <v>155</v>
      </c>
    </row>
    <row r="2700" spans="1:14" hidden="1">
      <c r="A2700" s="39" t="s">
        <v>13375</v>
      </c>
      <c r="B2700" s="504" t="s">
        <v>157</v>
      </c>
      <c r="C2700" s="496" t="s">
        <v>157</v>
      </c>
      <c r="D2700" s="39"/>
      <c r="E2700" s="496" t="e">
        <f>VLOOKUP(F2700,[13]abbr_btch2lot2!A:B,2,FALSE)</f>
        <v>#N/A</v>
      </c>
      <c r="F2700" s="39"/>
      <c r="G2700" s="504" t="s">
        <v>2193</v>
      </c>
      <c r="H2700" s="504" t="s">
        <v>2202</v>
      </c>
      <c r="I2700" s="504">
        <v>2</v>
      </c>
      <c r="J2700" s="39"/>
      <c r="K2700" s="504" t="s">
        <v>2195</v>
      </c>
      <c r="L2700" s="504">
        <v>57</v>
      </c>
      <c r="M2700" s="416" t="s">
        <v>13376</v>
      </c>
      <c r="N2700" s="504" t="s">
        <v>157</v>
      </c>
    </row>
    <row r="2701" spans="1:14" hidden="1">
      <c r="A2701" s="39" t="s">
        <v>13503</v>
      </c>
      <c r="B2701" s="504" t="s">
        <v>34</v>
      </c>
      <c r="C2701" s="496" t="s">
        <v>34</v>
      </c>
      <c r="D2701" s="39"/>
      <c r="E2701" s="496" t="e">
        <f>VLOOKUP(F2701,[13]abbr_btch2lot2!A:B,2,FALSE)</f>
        <v>#N/A</v>
      </c>
      <c r="F2701" s="516"/>
      <c r="G2701" s="504" t="s">
        <v>2193</v>
      </c>
      <c r="H2701" s="504" t="s">
        <v>2194</v>
      </c>
      <c r="I2701" s="504">
        <v>8</v>
      </c>
      <c r="J2701" s="39"/>
      <c r="K2701" s="504" t="s">
        <v>2195</v>
      </c>
      <c r="L2701" s="504">
        <v>1</v>
      </c>
      <c r="M2701" s="416" t="s">
        <v>13504</v>
      </c>
      <c r="N2701" s="504" t="s">
        <v>34</v>
      </c>
    </row>
    <row r="2702" spans="1:14" hidden="1">
      <c r="A2702" s="39" t="s">
        <v>13503</v>
      </c>
      <c r="B2702" s="516"/>
      <c r="C2702" s="496" t="s">
        <v>13505</v>
      </c>
      <c r="D2702" s="39" t="s">
        <v>13505</v>
      </c>
      <c r="E2702" s="496">
        <f>VLOOKUP(F2702,[13]abbr_btch2lot2!A:B,2,FALSE)</f>
        <v>1952</v>
      </c>
      <c r="F2702" s="16" t="s">
        <v>13506</v>
      </c>
      <c r="G2702" s="504" t="s">
        <v>2193</v>
      </c>
      <c r="H2702" s="504" t="s">
        <v>2202</v>
      </c>
      <c r="I2702" s="504">
        <v>16</v>
      </c>
      <c r="J2702" s="39"/>
      <c r="K2702" s="504" t="s">
        <v>2195</v>
      </c>
      <c r="L2702" s="504">
        <v>2</v>
      </c>
      <c r="M2702" s="416" t="s">
        <v>13504</v>
      </c>
      <c r="N2702" s="504" t="s">
        <v>13507</v>
      </c>
    </row>
    <row r="2703" spans="1:14" hidden="1">
      <c r="A2703" s="39" t="s">
        <v>13503</v>
      </c>
      <c r="B2703" s="516"/>
      <c r="C2703" s="496" t="s">
        <v>5494</v>
      </c>
      <c r="D2703" s="39" t="s">
        <v>5494</v>
      </c>
      <c r="E2703" s="496">
        <f>VLOOKUP(F2703,[13]abbr_btch2lot2!A:B,2,FALSE)</f>
        <v>1322</v>
      </c>
      <c r="F2703" s="76" t="s">
        <v>5495</v>
      </c>
      <c r="G2703" s="504" t="s">
        <v>2193</v>
      </c>
      <c r="H2703" s="504" t="s">
        <v>2202</v>
      </c>
      <c r="I2703" s="504">
        <v>10</v>
      </c>
      <c r="J2703" s="39"/>
      <c r="K2703" s="504" t="s">
        <v>2195</v>
      </c>
      <c r="L2703" s="504">
        <v>3</v>
      </c>
      <c r="M2703" s="416" t="s">
        <v>13504</v>
      </c>
      <c r="N2703" s="504" t="s">
        <v>13328</v>
      </c>
    </row>
    <row r="2704" spans="1:14" hidden="1">
      <c r="A2704" s="39" t="s">
        <v>13503</v>
      </c>
      <c r="B2704" s="516"/>
      <c r="C2704" s="496" t="s">
        <v>13508</v>
      </c>
      <c r="D2704" s="39" t="s">
        <v>13508</v>
      </c>
      <c r="E2704" s="496">
        <f>VLOOKUP(F2704,[13]abbr_btch2lot2!A:B,2,FALSE)</f>
        <v>1953</v>
      </c>
      <c r="F2704" s="40" t="s">
        <v>13509</v>
      </c>
      <c r="G2704" s="504" t="s">
        <v>2215</v>
      </c>
      <c r="H2704" s="504" t="s">
        <v>2202</v>
      </c>
      <c r="I2704" s="504">
        <v>2</v>
      </c>
      <c r="J2704" s="39"/>
      <c r="K2704" s="504" t="s">
        <v>2195</v>
      </c>
      <c r="L2704" s="504">
        <v>4</v>
      </c>
      <c r="M2704" s="416" t="s">
        <v>13504</v>
      </c>
      <c r="N2704" s="504" t="s">
        <v>13510</v>
      </c>
    </row>
    <row r="2705" spans="1:14" hidden="1">
      <c r="A2705" s="39" t="s">
        <v>13503</v>
      </c>
      <c r="B2705" s="516"/>
      <c r="C2705" s="496" t="s">
        <v>13511</v>
      </c>
      <c r="D2705" s="39" t="s">
        <v>13511</v>
      </c>
      <c r="E2705" s="496">
        <f>VLOOKUP(F2705,[13]abbr_btch2lot2!A:B,2,FALSE)</f>
        <v>1954</v>
      </c>
      <c r="F2705" s="40" t="s">
        <v>13512</v>
      </c>
      <c r="G2705" s="504" t="s">
        <v>2215</v>
      </c>
      <c r="H2705" s="504" t="s">
        <v>2202</v>
      </c>
      <c r="I2705" s="504">
        <v>30</v>
      </c>
      <c r="J2705" s="39"/>
      <c r="K2705" s="504" t="s">
        <v>2195</v>
      </c>
      <c r="L2705" s="504">
        <v>5</v>
      </c>
      <c r="M2705" s="416" t="s">
        <v>13504</v>
      </c>
      <c r="N2705" s="504" t="s">
        <v>13513</v>
      </c>
    </row>
    <row r="2706" spans="1:14" hidden="1">
      <c r="A2706" s="39" t="s">
        <v>13503</v>
      </c>
      <c r="B2706" s="516"/>
      <c r="C2706" s="496" t="s">
        <v>13514</v>
      </c>
      <c r="D2706" s="39" t="s">
        <v>13514</v>
      </c>
      <c r="E2706" s="496">
        <f>VLOOKUP(F2706,[13]abbr_btch2lot2!A:B,2,FALSE)</f>
        <v>1955</v>
      </c>
      <c r="F2706" s="40" t="s">
        <v>13515</v>
      </c>
      <c r="G2706" s="504" t="s">
        <v>2215</v>
      </c>
      <c r="H2706" s="504" t="s">
        <v>2202</v>
      </c>
      <c r="I2706" s="504">
        <v>30</v>
      </c>
      <c r="J2706" s="39"/>
      <c r="K2706" s="504" t="s">
        <v>2195</v>
      </c>
      <c r="L2706" s="504">
        <v>6</v>
      </c>
      <c r="M2706" s="416" t="s">
        <v>13504</v>
      </c>
      <c r="N2706" s="504" t="s">
        <v>13516</v>
      </c>
    </row>
    <row r="2707" spans="1:14" hidden="1">
      <c r="A2707" s="39" t="s">
        <v>13503</v>
      </c>
      <c r="B2707" s="516"/>
      <c r="C2707" s="496" t="s">
        <v>13517</v>
      </c>
      <c r="D2707" s="39" t="s">
        <v>13517</v>
      </c>
      <c r="E2707" s="496">
        <f>VLOOKUP(F2707,[13]abbr_btch2lot2!A:B,2,FALSE)</f>
        <v>1956</v>
      </c>
      <c r="F2707" s="40" t="s">
        <v>13518</v>
      </c>
      <c r="G2707" s="504" t="s">
        <v>2215</v>
      </c>
      <c r="H2707" s="504" t="s">
        <v>2202</v>
      </c>
      <c r="I2707" s="504">
        <v>2</v>
      </c>
      <c r="J2707" s="39"/>
      <c r="K2707" s="504" t="s">
        <v>2195</v>
      </c>
      <c r="L2707" s="504">
        <v>7</v>
      </c>
      <c r="M2707" s="416" t="s">
        <v>13504</v>
      </c>
      <c r="N2707" s="504" t="s">
        <v>13519</v>
      </c>
    </row>
    <row r="2708" spans="1:14" hidden="1">
      <c r="A2708" s="39" t="s">
        <v>13503</v>
      </c>
      <c r="B2708" s="516"/>
      <c r="C2708" s="496" t="s">
        <v>2996</v>
      </c>
      <c r="D2708" s="39" t="s">
        <v>2996</v>
      </c>
      <c r="E2708" s="496">
        <f>VLOOKUP(F2708,[13]abbr_btch2lot2!A:B,2,FALSE)</f>
        <v>173</v>
      </c>
      <c r="F2708" s="40" t="s">
        <v>2997</v>
      </c>
      <c r="G2708" s="504" t="s">
        <v>2215</v>
      </c>
      <c r="H2708" s="504" t="s">
        <v>2308</v>
      </c>
      <c r="I2708" s="504">
        <v>26</v>
      </c>
      <c r="J2708" s="39"/>
      <c r="K2708" s="504" t="s">
        <v>2195</v>
      </c>
      <c r="L2708" s="504">
        <v>8</v>
      </c>
      <c r="M2708" s="416" t="s">
        <v>13504</v>
      </c>
      <c r="N2708" s="504" t="s">
        <v>6769</v>
      </c>
    </row>
    <row r="2709" spans="1:14" hidden="1">
      <c r="A2709" s="39" t="s">
        <v>13503</v>
      </c>
      <c r="B2709" s="516"/>
      <c r="C2709" s="496" t="s">
        <v>13520</v>
      </c>
      <c r="D2709" s="39" t="s">
        <v>13520</v>
      </c>
      <c r="E2709" s="496">
        <f>VLOOKUP(F2709,[13]abbr_btch2lot2!A:B,2,FALSE)</f>
        <v>1957</v>
      </c>
      <c r="F2709" s="40" t="s">
        <v>13521</v>
      </c>
      <c r="G2709" s="504" t="s">
        <v>2215</v>
      </c>
      <c r="H2709" s="504" t="s">
        <v>2202</v>
      </c>
      <c r="I2709" s="504">
        <v>1</v>
      </c>
      <c r="J2709" s="39"/>
      <c r="K2709" s="504" t="s">
        <v>2195</v>
      </c>
      <c r="L2709" s="504">
        <v>9</v>
      </c>
      <c r="M2709" s="416" t="s">
        <v>13504</v>
      </c>
      <c r="N2709" s="504" t="s">
        <v>13522</v>
      </c>
    </row>
    <row r="2710" spans="1:14" hidden="1">
      <c r="A2710" s="39" t="s">
        <v>13503</v>
      </c>
      <c r="B2710" s="516"/>
      <c r="C2710" s="496" t="s">
        <v>13523</v>
      </c>
      <c r="D2710" s="39" t="s">
        <v>13523</v>
      </c>
      <c r="E2710" s="496">
        <f>VLOOKUP(F2710,[13]abbr_btch2lot2!A:B,2,FALSE)</f>
        <v>1958</v>
      </c>
      <c r="F2710" s="40" t="s">
        <v>13524</v>
      </c>
      <c r="G2710" s="504" t="s">
        <v>2215</v>
      </c>
      <c r="H2710" s="504" t="s">
        <v>2202</v>
      </c>
      <c r="I2710" s="504">
        <v>1</v>
      </c>
      <c r="J2710" s="39"/>
      <c r="K2710" s="504" t="s">
        <v>2195</v>
      </c>
      <c r="L2710" s="504">
        <v>10</v>
      </c>
      <c r="M2710" s="416" t="s">
        <v>13504</v>
      </c>
      <c r="N2710" s="504" t="s">
        <v>13525</v>
      </c>
    </row>
    <row r="2711" spans="1:14" hidden="1">
      <c r="A2711" s="39" t="s">
        <v>13503</v>
      </c>
      <c r="B2711" s="516"/>
      <c r="C2711" s="496" t="s">
        <v>13526</v>
      </c>
      <c r="D2711" s="39" t="s">
        <v>13526</v>
      </c>
      <c r="E2711" s="496">
        <f>VLOOKUP(F2711,[13]abbr_btch2lot2!A:B,2,FALSE)</f>
        <v>1959</v>
      </c>
      <c r="F2711" s="40" t="s">
        <v>13527</v>
      </c>
      <c r="G2711" s="504" t="s">
        <v>2215</v>
      </c>
      <c r="H2711" s="504" t="s">
        <v>2202</v>
      </c>
      <c r="I2711" s="504">
        <v>1</v>
      </c>
      <c r="J2711" s="39"/>
      <c r="K2711" s="504" t="s">
        <v>2195</v>
      </c>
      <c r="L2711" s="504">
        <v>11</v>
      </c>
      <c r="M2711" s="416" t="s">
        <v>13504</v>
      </c>
      <c r="N2711" s="504" t="s">
        <v>13528</v>
      </c>
    </row>
    <row r="2712" spans="1:14" hidden="1">
      <c r="A2712" s="39" t="s">
        <v>13503</v>
      </c>
      <c r="B2712" s="516"/>
      <c r="C2712" s="496" t="s">
        <v>13529</v>
      </c>
      <c r="D2712" s="39" t="s">
        <v>13529</v>
      </c>
      <c r="E2712" s="496">
        <f>VLOOKUP(F2712,[13]abbr_btch2lot2!A:B,2,FALSE)</f>
        <v>1960</v>
      </c>
      <c r="F2712" s="40" t="s">
        <v>13530</v>
      </c>
      <c r="G2712" s="504" t="s">
        <v>2215</v>
      </c>
      <c r="H2712" s="504" t="s">
        <v>2202</v>
      </c>
      <c r="I2712" s="504">
        <v>1</v>
      </c>
      <c r="J2712" s="39"/>
      <c r="K2712" s="504" t="s">
        <v>2195</v>
      </c>
      <c r="L2712" s="504">
        <v>12</v>
      </c>
      <c r="M2712" s="416" t="s">
        <v>13504</v>
      </c>
      <c r="N2712" s="504" t="s">
        <v>13531</v>
      </c>
    </row>
    <row r="2713" spans="1:14" hidden="1">
      <c r="A2713" s="39" t="s">
        <v>13503</v>
      </c>
      <c r="B2713" s="516"/>
      <c r="C2713" s="496" t="s">
        <v>13532</v>
      </c>
      <c r="D2713" s="39" t="s">
        <v>13532</v>
      </c>
      <c r="E2713" s="496">
        <f>VLOOKUP(F2713,[13]abbr_btch2lot2!A:B,2,FALSE)</f>
        <v>1961</v>
      </c>
      <c r="F2713" s="40" t="s">
        <v>13533</v>
      </c>
      <c r="G2713" s="504" t="s">
        <v>2215</v>
      </c>
      <c r="H2713" s="504" t="s">
        <v>2202</v>
      </c>
      <c r="I2713" s="504">
        <v>1</v>
      </c>
      <c r="J2713" s="39"/>
      <c r="K2713" s="504" t="s">
        <v>2195</v>
      </c>
      <c r="L2713" s="504">
        <v>13</v>
      </c>
      <c r="M2713" s="416" t="s">
        <v>13504</v>
      </c>
      <c r="N2713" s="504" t="s">
        <v>13534</v>
      </c>
    </row>
    <row r="2714" spans="1:14" hidden="1">
      <c r="A2714" s="39" t="s">
        <v>13503</v>
      </c>
      <c r="B2714" s="516"/>
      <c r="C2714" s="496" t="s">
        <v>13535</v>
      </c>
      <c r="D2714" s="39" t="s">
        <v>13535</v>
      </c>
      <c r="E2714" s="496">
        <f>VLOOKUP(F2714,[13]abbr_btch2lot2!A:B,2,FALSE)</f>
        <v>1962</v>
      </c>
      <c r="F2714" s="40" t="s">
        <v>13536</v>
      </c>
      <c r="G2714" s="504" t="s">
        <v>2215</v>
      </c>
      <c r="H2714" s="504" t="s">
        <v>2202</v>
      </c>
      <c r="I2714" s="504">
        <v>1</v>
      </c>
      <c r="J2714" s="39"/>
      <c r="K2714" s="504" t="s">
        <v>2195</v>
      </c>
      <c r="L2714" s="504">
        <v>14</v>
      </c>
      <c r="M2714" s="416" t="s">
        <v>13504</v>
      </c>
      <c r="N2714" s="504" t="s">
        <v>13537</v>
      </c>
    </row>
    <row r="2715" spans="1:14" hidden="1">
      <c r="A2715" s="39" t="s">
        <v>13503</v>
      </c>
      <c r="B2715" s="516"/>
      <c r="C2715" s="496" t="s">
        <v>13538</v>
      </c>
      <c r="D2715" s="39" t="s">
        <v>13538</v>
      </c>
      <c r="E2715" s="496">
        <f>VLOOKUP(F2715,[13]abbr_btch2lot2!A:B,2,FALSE)</f>
        <v>1963</v>
      </c>
      <c r="F2715" s="40" t="s">
        <v>13539</v>
      </c>
      <c r="G2715" s="504" t="s">
        <v>2215</v>
      </c>
      <c r="H2715" s="504" t="s">
        <v>2202</v>
      </c>
      <c r="I2715" s="504">
        <v>1</v>
      </c>
      <c r="J2715" s="39"/>
      <c r="K2715" s="504" t="s">
        <v>2195</v>
      </c>
      <c r="L2715" s="504">
        <v>15</v>
      </c>
      <c r="M2715" s="416" t="s">
        <v>13504</v>
      </c>
      <c r="N2715" s="504" t="s">
        <v>13540</v>
      </c>
    </row>
    <row r="2716" spans="1:14" hidden="1">
      <c r="A2716" s="39" t="s">
        <v>13503</v>
      </c>
      <c r="B2716" s="516"/>
      <c r="C2716" s="496" t="s">
        <v>13541</v>
      </c>
      <c r="D2716" s="39" t="s">
        <v>13541</v>
      </c>
      <c r="E2716" s="496">
        <f>VLOOKUP(F2716,[13]abbr_btch2lot2!A:B,2,FALSE)</f>
        <v>1964</v>
      </c>
      <c r="F2716" s="40" t="s">
        <v>13542</v>
      </c>
      <c r="G2716" s="504" t="s">
        <v>2215</v>
      </c>
      <c r="H2716" s="504" t="s">
        <v>2202</v>
      </c>
      <c r="I2716" s="504">
        <v>1</v>
      </c>
      <c r="J2716" s="39"/>
      <c r="K2716" s="504" t="s">
        <v>2195</v>
      </c>
      <c r="L2716" s="504">
        <v>16</v>
      </c>
      <c r="M2716" s="416" t="s">
        <v>13504</v>
      </c>
      <c r="N2716" s="504" t="s">
        <v>13543</v>
      </c>
    </row>
    <row r="2717" spans="1:14" hidden="1">
      <c r="A2717" s="39" t="s">
        <v>13503</v>
      </c>
      <c r="B2717" s="516"/>
      <c r="C2717" s="496" t="s">
        <v>13544</v>
      </c>
      <c r="D2717" s="39" t="s">
        <v>13544</v>
      </c>
      <c r="E2717" s="496">
        <f>VLOOKUP(F2717,[13]abbr_btch2lot2!A:B,2,FALSE)</f>
        <v>1965</v>
      </c>
      <c r="F2717" s="40" t="s">
        <v>13545</v>
      </c>
      <c r="G2717" s="504" t="s">
        <v>2215</v>
      </c>
      <c r="H2717" s="504" t="s">
        <v>2202</v>
      </c>
      <c r="I2717" s="504">
        <v>1</v>
      </c>
      <c r="J2717" s="39"/>
      <c r="K2717" s="504" t="s">
        <v>2195</v>
      </c>
      <c r="L2717" s="504">
        <v>17</v>
      </c>
      <c r="M2717" s="416" t="s">
        <v>13504</v>
      </c>
      <c r="N2717" s="504" t="s">
        <v>13546</v>
      </c>
    </row>
    <row r="2718" spans="1:14" hidden="1">
      <c r="A2718" s="39" t="s">
        <v>13503</v>
      </c>
      <c r="B2718" s="516"/>
      <c r="C2718" s="496" t="s">
        <v>13547</v>
      </c>
      <c r="D2718" s="39" t="s">
        <v>13547</v>
      </c>
      <c r="E2718" s="496">
        <f>VLOOKUP(F2718,[13]abbr_btch2lot2!A:B,2,FALSE)</f>
        <v>1966</v>
      </c>
      <c r="F2718" s="40" t="s">
        <v>13548</v>
      </c>
      <c r="G2718" s="504" t="s">
        <v>2215</v>
      </c>
      <c r="H2718" s="504" t="s">
        <v>2202</v>
      </c>
      <c r="I2718" s="504">
        <v>1</v>
      </c>
      <c r="J2718" s="39"/>
      <c r="K2718" s="504" t="s">
        <v>2195</v>
      </c>
      <c r="L2718" s="504">
        <v>18</v>
      </c>
      <c r="M2718" s="416" t="s">
        <v>13504</v>
      </c>
      <c r="N2718" s="504" t="s">
        <v>13549</v>
      </c>
    </row>
    <row r="2719" spans="1:14" hidden="1">
      <c r="A2719" s="39" t="s">
        <v>13503</v>
      </c>
      <c r="B2719" s="516"/>
      <c r="C2719" s="496" t="s">
        <v>13523</v>
      </c>
      <c r="D2719" s="39" t="s">
        <v>13550</v>
      </c>
      <c r="E2719" s="496">
        <f>VLOOKUP(F2719,[13]abbr_btch2lot2!A:B,2,FALSE)</f>
        <v>1967</v>
      </c>
      <c r="F2719" s="40" t="s">
        <v>13551</v>
      </c>
      <c r="G2719" s="504" t="s">
        <v>2215</v>
      </c>
      <c r="H2719" s="504" t="s">
        <v>2202</v>
      </c>
      <c r="I2719" s="504">
        <v>1</v>
      </c>
      <c r="J2719" s="39"/>
      <c r="K2719" s="504" t="s">
        <v>2195</v>
      </c>
      <c r="L2719" s="504">
        <v>19</v>
      </c>
      <c r="M2719" s="416" t="s">
        <v>13504</v>
      </c>
      <c r="N2719" s="504" t="s">
        <v>13552</v>
      </c>
    </row>
    <row r="2720" spans="1:14" hidden="1">
      <c r="A2720" s="39" t="s">
        <v>13503</v>
      </c>
      <c r="B2720" s="516"/>
      <c r="C2720" s="496" t="s">
        <v>13553</v>
      </c>
      <c r="D2720" s="39" t="s">
        <v>13553</v>
      </c>
      <c r="E2720" s="496">
        <f>VLOOKUP(F2720,[13]abbr_btch2lot2!A:B,2,FALSE)</f>
        <v>1968</v>
      </c>
      <c r="F2720" s="40" t="s">
        <v>13554</v>
      </c>
      <c r="G2720" s="504" t="s">
        <v>2215</v>
      </c>
      <c r="H2720" s="504" t="s">
        <v>2202</v>
      </c>
      <c r="I2720" s="504">
        <v>2</v>
      </c>
      <c r="J2720" s="39"/>
      <c r="K2720" s="504" t="s">
        <v>2195</v>
      </c>
      <c r="L2720" s="504">
        <v>20</v>
      </c>
      <c r="M2720" s="416" t="s">
        <v>13504</v>
      </c>
      <c r="N2720" s="504" t="s">
        <v>13555</v>
      </c>
    </row>
    <row r="2721" spans="1:14" hidden="1">
      <c r="A2721" s="39" t="s">
        <v>13503</v>
      </c>
      <c r="B2721" s="516"/>
      <c r="C2721" s="496" t="s">
        <v>732</v>
      </c>
      <c r="D2721" s="39" t="s">
        <v>732</v>
      </c>
      <c r="E2721" s="496">
        <f>VLOOKUP(F2721,[13]abbr_btch2lot2!A:B,2,FALSE)</f>
        <v>1804</v>
      </c>
      <c r="F2721" s="40" t="s">
        <v>387</v>
      </c>
      <c r="G2721" s="504" t="s">
        <v>2215</v>
      </c>
      <c r="H2721" s="504" t="s">
        <v>2231</v>
      </c>
      <c r="I2721" s="504" t="s">
        <v>2599</v>
      </c>
      <c r="J2721" s="39"/>
      <c r="K2721" s="504" t="s">
        <v>2195</v>
      </c>
      <c r="L2721" s="504">
        <v>21</v>
      </c>
      <c r="M2721" s="416" t="s">
        <v>13504</v>
      </c>
      <c r="N2721" s="504" t="s">
        <v>13405</v>
      </c>
    </row>
    <row r="2722" spans="1:14" hidden="1">
      <c r="A2722" s="39" t="s">
        <v>13503</v>
      </c>
      <c r="B2722" s="516"/>
      <c r="C2722" s="496" t="s">
        <v>13556</v>
      </c>
      <c r="D2722" s="39" t="s">
        <v>13556</v>
      </c>
      <c r="E2722" s="496">
        <f>VLOOKUP(F2722,[13]abbr_btch2lot2!A:B,2,FALSE)</f>
        <v>1969</v>
      </c>
      <c r="F2722" s="40" t="s">
        <v>13557</v>
      </c>
      <c r="G2722" s="504" t="s">
        <v>2215</v>
      </c>
      <c r="H2722" s="504" t="s">
        <v>2231</v>
      </c>
      <c r="I2722" s="504" t="s">
        <v>2599</v>
      </c>
      <c r="J2722" s="39"/>
      <c r="K2722" s="504" t="s">
        <v>2195</v>
      </c>
      <c r="L2722" s="504">
        <v>22</v>
      </c>
      <c r="M2722" s="416" t="s">
        <v>13504</v>
      </c>
      <c r="N2722" s="504" t="s">
        <v>13558</v>
      </c>
    </row>
    <row r="2723" spans="1:14" hidden="1">
      <c r="A2723" s="39" t="s">
        <v>13503</v>
      </c>
      <c r="B2723" s="516"/>
      <c r="C2723" s="496" t="s">
        <v>679</v>
      </c>
      <c r="D2723" s="39" t="s">
        <v>679</v>
      </c>
      <c r="E2723" s="496">
        <f>VLOOKUP(F2723,[13]abbr_btch2lot2!A:B,2,FALSE)</f>
        <v>53</v>
      </c>
      <c r="F2723" s="40" t="s">
        <v>13559</v>
      </c>
      <c r="G2723" s="504" t="s">
        <v>2215</v>
      </c>
      <c r="H2723" s="504" t="s">
        <v>2202</v>
      </c>
      <c r="I2723" s="504">
        <v>10</v>
      </c>
      <c r="J2723" s="39"/>
      <c r="K2723" s="504" t="s">
        <v>2195</v>
      </c>
      <c r="L2723" s="504">
        <v>23</v>
      </c>
      <c r="M2723" s="416" t="s">
        <v>13504</v>
      </c>
      <c r="N2723" s="504" t="s">
        <v>13560</v>
      </c>
    </row>
    <row r="2724" spans="1:14" hidden="1">
      <c r="A2724" s="39" t="s">
        <v>13503</v>
      </c>
      <c r="B2724" s="504" t="s">
        <v>149</v>
      </c>
      <c r="C2724" s="496" t="s">
        <v>149</v>
      </c>
      <c r="D2724" s="39"/>
      <c r="E2724" s="496" t="e">
        <f>VLOOKUP(F2724,[13]abbr_btch2lot2!A:B,2,FALSE)</f>
        <v>#N/A</v>
      </c>
      <c r="F2724" s="39"/>
      <c r="G2724" s="504" t="s">
        <v>2193</v>
      </c>
      <c r="H2724" s="504" t="s">
        <v>2308</v>
      </c>
      <c r="I2724" s="504">
        <v>26</v>
      </c>
      <c r="J2724" s="39"/>
      <c r="K2724" s="504" t="s">
        <v>2195</v>
      </c>
      <c r="L2724" s="504">
        <v>24</v>
      </c>
      <c r="M2724" s="416" t="s">
        <v>13504</v>
      </c>
      <c r="N2724" s="504" t="s">
        <v>149</v>
      </c>
    </row>
    <row r="2725" spans="1:14" hidden="1">
      <c r="A2725" s="39" t="s">
        <v>13503</v>
      </c>
      <c r="B2725" s="504" t="s">
        <v>151</v>
      </c>
      <c r="C2725" s="496" t="s">
        <v>151</v>
      </c>
      <c r="D2725" s="39"/>
      <c r="E2725" s="496" t="e">
        <f>VLOOKUP(F2725,[13]abbr_btch2lot2!A:B,2,FALSE)</f>
        <v>#N/A</v>
      </c>
      <c r="F2725" s="39"/>
      <c r="G2725" s="504" t="s">
        <v>2193</v>
      </c>
      <c r="H2725" s="504" t="s">
        <v>2202</v>
      </c>
      <c r="I2725" s="504">
        <v>10</v>
      </c>
      <c r="J2725" s="39"/>
      <c r="K2725" s="504" t="s">
        <v>2195</v>
      </c>
      <c r="L2725" s="504">
        <v>25</v>
      </c>
      <c r="M2725" s="416" t="s">
        <v>13504</v>
      </c>
      <c r="N2725" s="504" t="s">
        <v>151</v>
      </c>
    </row>
    <row r="2726" spans="1:14" hidden="1">
      <c r="A2726" s="39" t="s">
        <v>13503</v>
      </c>
      <c r="B2726" s="504" t="s">
        <v>153</v>
      </c>
      <c r="C2726" s="496" t="s">
        <v>153</v>
      </c>
      <c r="D2726" s="39"/>
      <c r="E2726" s="496" t="e">
        <f>VLOOKUP(F2726,[13]abbr_btch2lot2!A:B,2,FALSE)</f>
        <v>#N/A</v>
      </c>
      <c r="F2726" s="39"/>
      <c r="G2726" s="504" t="s">
        <v>2193</v>
      </c>
      <c r="H2726" s="504" t="s">
        <v>2202</v>
      </c>
      <c r="I2726" s="504">
        <v>4</v>
      </c>
      <c r="J2726" s="39"/>
      <c r="K2726" s="504" t="s">
        <v>2195</v>
      </c>
      <c r="L2726" s="504">
        <v>26</v>
      </c>
      <c r="M2726" s="416" t="s">
        <v>13504</v>
      </c>
      <c r="N2726" s="504" t="s">
        <v>153</v>
      </c>
    </row>
    <row r="2727" spans="1:14" hidden="1">
      <c r="A2727" s="39" t="s">
        <v>13503</v>
      </c>
      <c r="B2727" s="504" t="s">
        <v>155</v>
      </c>
      <c r="C2727" s="496" t="s">
        <v>155</v>
      </c>
      <c r="D2727" s="39"/>
      <c r="E2727" s="496" t="e">
        <f>VLOOKUP(F2727,[13]abbr_btch2lot2!A:B,2,FALSE)</f>
        <v>#N/A</v>
      </c>
      <c r="F2727" s="39"/>
      <c r="G2727" s="504" t="s">
        <v>2193</v>
      </c>
      <c r="H2727" s="504" t="s">
        <v>2202</v>
      </c>
      <c r="I2727" s="504">
        <v>2</v>
      </c>
      <c r="J2727" s="39"/>
      <c r="K2727" s="504" t="s">
        <v>2195</v>
      </c>
      <c r="L2727" s="504">
        <v>27</v>
      </c>
      <c r="M2727" s="416" t="s">
        <v>13504</v>
      </c>
      <c r="N2727" s="504" t="s">
        <v>155</v>
      </c>
    </row>
    <row r="2728" spans="1:14" hidden="1">
      <c r="A2728" s="39" t="s">
        <v>13503</v>
      </c>
      <c r="B2728" s="504" t="s">
        <v>157</v>
      </c>
      <c r="C2728" s="496" t="s">
        <v>157</v>
      </c>
      <c r="D2728" s="39"/>
      <c r="E2728" s="496" t="e">
        <f>VLOOKUP(F2728,[13]abbr_btch2lot2!A:B,2,FALSE)</f>
        <v>#N/A</v>
      </c>
      <c r="F2728" s="39"/>
      <c r="G2728" s="504" t="s">
        <v>2193</v>
      </c>
      <c r="H2728" s="504" t="s">
        <v>2202</v>
      </c>
      <c r="I2728" s="504">
        <v>2</v>
      </c>
      <c r="J2728" s="39"/>
      <c r="K2728" s="504" t="s">
        <v>2195</v>
      </c>
      <c r="L2728" s="504">
        <v>28</v>
      </c>
      <c r="M2728" s="416" t="s">
        <v>13504</v>
      </c>
      <c r="N2728" s="504" t="s">
        <v>157</v>
      </c>
    </row>
    <row r="2729" spans="1:14" hidden="1">
      <c r="A2729" s="39" t="s">
        <v>13561</v>
      </c>
      <c r="B2729" s="504" t="s">
        <v>34</v>
      </c>
      <c r="C2729" s="496" t="s">
        <v>34</v>
      </c>
      <c r="D2729" s="39"/>
      <c r="E2729" s="496" t="e">
        <f>VLOOKUP(F2729,[13]abbr_btch2lot2!A:B,2,FALSE)</f>
        <v>#N/A</v>
      </c>
      <c r="F2729" s="516"/>
      <c r="G2729" s="504" t="s">
        <v>2193</v>
      </c>
      <c r="H2729" s="504" t="s">
        <v>2194</v>
      </c>
      <c r="I2729" s="504">
        <v>8</v>
      </c>
      <c r="J2729" s="39"/>
      <c r="K2729" s="504" t="s">
        <v>2195</v>
      </c>
      <c r="L2729" s="504">
        <v>1</v>
      </c>
      <c r="M2729" s="416" t="s">
        <v>13562</v>
      </c>
      <c r="N2729" s="504" t="s">
        <v>34</v>
      </c>
    </row>
    <row r="2730" spans="1:14" hidden="1">
      <c r="A2730" s="39" t="s">
        <v>13561</v>
      </c>
      <c r="B2730" s="516"/>
      <c r="C2730" s="496" t="s">
        <v>463</v>
      </c>
      <c r="D2730" s="39" t="s">
        <v>463</v>
      </c>
      <c r="E2730" s="496">
        <f>VLOOKUP(F2730,[13]abbr_btch2lot2!A:B,2,FALSE)</f>
        <v>1038</v>
      </c>
      <c r="F2730" s="10" t="s">
        <v>249</v>
      </c>
      <c r="G2730" s="504" t="s">
        <v>2193</v>
      </c>
      <c r="H2730" s="504" t="s">
        <v>2202</v>
      </c>
      <c r="I2730" s="504">
        <v>40</v>
      </c>
      <c r="J2730" s="39"/>
      <c r="K2730" s="504" t="s">
        <v>2195</v>
      </c>
      <c r="L2730" s="504">
        <v>2</v>
      </c>
      <c r="M2730" s="416" t="s">
        <v>13562</v>
      </c>
      <c r="N2730" s="504" t="s">
        <v>13448</v>
      </c>
    </row>
    <row r="2731" spans="1:14" hidden="1">
      <c r="A2731" s="39" t="s">
        <v>13561</v>
      </c>
      <c r="B2731" s="516"/>
      <c r="C2731" s="496" t="s">
        <v>13322</v>
      </c>
      <c r="D2731" s="39" t="s">
        <v>13322</v>
      </c>
      <c r="E2731" s="496">
        <f>VLOOKUP(F2731,[13]abbr_btch2lot2!A:B,2,FALSE)</f>
        <v>1970</v>
      </c>
      <c r="F2731" s="40" t="s">
        <v>13563</v>
      </c>
      <c r="G2731" s="504" t="s">
        <v>2215</v>
      </c>
      <c r="H2731" s="504" t="s">
        <v>2308</v>
      </c>
      <c r="I2731" s="504">
        <v>26</v>
      </c>
      <c r="J2731" s="39"/>
      <c r="K2731" s="504" t="s">
        <v>2195</v>
      </c>
      <c r="L2731" s="504">
        <v>3</v>
      </c>
      <c r="M2731" s="416" t="s">
        <v>13562</v>
      </c>
      <c r="N2731" s="504" t="s">
        <v>13564</v>
      </c>
    </row>
    <row r="2732" spans="1:14" hidden="1">
      <c r="A2732" s="39" t="s">
        <v>13561</v>
      </c>
      <c r="B2732" s="516"/>
      <c r="C2732" s="496" t="s">
        <v>13329</v>
      </c>
      <c r="D2732" s="39" t="s">
        <v>13329</v>
      </c>
      <c r="E2732" s="496">
        <f>VLOOKUP(F2732,[13]abbr_btch2lot2!A:B,2,FALSE)</f>
        <v>1893</v>
      </c>
      <c r="F2732" s="40" t="s">
        <v>13330</v>
      </c>
      <c r="G2732" s="504" t="s">
        <v>2215</v>
      </c>
      <c r="H2732" s="504" t="s">
        <v>2202</v>
      </c>
      <c r="I2732" s="504">
        <v>50</v>
      </c>
      <c r="J2732" s="39"/>
      <c r="K2732" s="504" t="s">
        <v>2195</v>
      </c>
      <c r="L2732" s="504">
        <v>4</v>
      </c>
      <c r="M2732" s="416" t="s">
        <v>13562</v>
      </c>
      <c r="N2732" s="504" t="s">
        <v>13331</v>
      </c>
    </row>
    <row r="2733" spans="1:14" hidden="1">
      <c r="A2733" s="39" t="s">
        <v>13561</v>
      </c>
      <c r="B2733" s="516"/>
      <c r="C2733" s="496" t="s">
        <v>41</v>
      </c>
      <c r="D2733" s="39" t="s">
        <v>41</v>
      </c>
      <c r="E2733" s="496">
        <f>VLOOKUP(F2733,[13]abbr_btch2lot2!A:B,2,FALSE)</f>
        <v>1</v>
      </c>
      <c r="F2733" s="40" t="s">
        <v>38</v>
      </c>
      <c r="G2733" s="504" t="s">
        <v>2215</v>
      </c>
      <c r="H2733" s="504" t="s">
        <v>2202</v>
      </c>
      <c r="I2733" s="504">
        <v>50</v>
      </c>
      <c r="J2733" s="39"/>
      <c r="K2733" s="504" t="s">
        <v>2195</v>
      </c>
      <c r="L2733" s="504">
        <v>5</v>
      </c>
      <c r="M2733" s="416" t="s">
        <v>13562</v>
      </c>
      <c r="N2733" s="504" t="s">
        <v>13565</v>
      </c>
    </row>
    <row r="2734" spans="1:14" hidden="1">
      <c r="A2734" s="39" t="s">
        <v>13561</v>
      </c>
      <c r="B2734" s="516"/>
      <c r="C2734" s="496" t="s">
        <v>13566</v>
      </c>
      <c r="D2734" s="39" t="s">
        <v>13566</v>
      </c>
      <c r="E2734" s="496">
        <f>VLOOKUP(F2734,[13]abbr_btch2lot2!A:B,2,FALSE)</f>
        <v>1971</v>
      </c>
      <c r="F2734" s="40" t="s">
        <v>13567</v>
      </c>
      <c r="G2734" s="504" t="s">
        <v>2215</v>
      </c>
      <c r="H2734" s="504" t="s">
        <v>2202</v>
      </c>
      <c r="I2734" s="504">
        <v>50</v>
      </c>
      <c r="J2734" s="39"/>
      <c r="K2734" s="504" t="s">
        <v>2195</v>
      </c>
      <c r="L2734" s="504">
        <v>6</v>
      </c>
      <c r="M2734" s="416" t="s">
        <v>13562</v>
      </c>
      <c r="N2734" s="504" t="s">
        <v>13568</v>
      </c>
    </row>
    <row r="2735" spans="1:14" hidden="1">
      <c r="A2735" s="39" t="s">
        <v>13561</v>
      </c>
      <c r="B2735" s="516"/>
      <c r="C2735" s="496" t="s">
        <v>13569</v>
      </c>
      <c r="D2735" s="39" t="s">
        <v>13569</v>
      </c>
      <c r="E2735" s="496">
        <f>VLOOKUP(F2735,[13]abbr_btch2lot2!A:B,2,FALSE)</f>
        <v>1972</v>
      </c>
      <c r="F2735" s="40" t="s">
        <v>13570</v>
      </c>
      <c r="G2735" s="504" t="s">
        <v>2215</v>
      </c>
      <c r="H2735" s="504" t="s">
        <v>2202</v>
      </c>
      <c r="I2735" s="504">
        <v>50</v>
      </c>
      <c r="J2735" s="39"/>
      <c r="K2735" s="504" t="s">
        <v>2195</v>
      </c>
      <c r="L2735" s="504">
        <v>7</v>
      </c>
      <c r="M2735" s="416" t="s">
        <v>13562</v>
      </c>
      <c r="N2735" s="504" t="s">
        <v>13571</v>
      </c>
    </row>
    <row r="2736" spans="1:14" hidden="1">
      <c r="A2736" s="39" t="s">
        <v>13561</v>
      </c>
      <c r="B2736" s="516"/>
      <c r="C2736" s="496" t="s">
        <v>5521</v>
      </c>
      <c r="D2736" s="39" t="s">
        <v>5521</v>
      </c>
      <c r="E2736" s="496">
        <f>VLOOKUP(F2736,[13]abbr_btch2lot2!A:B,2,FALSE)</f>
        <v>1774</v>
      </c>
      <c r="F2736" s="40" t="s">
        <v>5522</v>
      </c>
      <c r="G2736" s="504" t="s">
        <v>2215</v>
      </c>
      <c r="H2736" s="504" t="s">
        <v>2202</v>
      </c>
      <c r="I2736" s="504">
        <v>50</v>
      </c>
      <c r="J2736" s="39"/>
      <c r="K2736" s="504" t="s">
        <v>2195</v>
      </c>
      <c r="L2736" s="504">
        <v>8</v>
      </c>
      <c r="M2736" s="416" t="s">
        <v>13562</v>
      </c>
      <c r="N2736" s="504" t="s">
        <v>13572</v>
      </c>
    </row>
    <row r="2737" spans="1:14" hidden="1">
      <c r="A2737" s="39" t="s">
        <v>13561</v>
      </c>
      <c r="B2737" s="516"/>
      <c r="C2737" s="496"/>
      <c r="D2737" s="39"/>
      <c r="E2737" s="496">
        <f>VLOOKUP(F2737,[13]abbr_btch2lot2!A:B,2,FALSE)</f>
        <v>1903</v>
      </c>
      <c r="F2737" s="40" t="s">
        <v>13573</v>
      </c>
      <c r="G2737" s="504" t="s">
        <v>2215</v>
      </c>
      <c r="H2737" s="504" t="s">
        <v>2202</v>
      </c>
      <c r="I2737" s="504">
        <v>50</v>
      </c>
      <c r="J2737" s="39"/>
      <c r="K2737" s="504" t="s">
        <v>2195</v>
      </c>
      <c r="L2737" s="504">
        <v>9</v>
      </c>
      <c r="M2737" s="416" t="s">
        <v>13562</v>
      </c>
      <c r="N2737" s="504" t="s">
        <v>13354</v>
      </c>
    </row>
    <row r="2738" spans="1:14" hidden="1">
      <c r="A2738" s="39" t="s">
        <v>13561</v>
      </c>
      <c r="B2738" s="516"/>
      <c r="C2738" s="496" t="s">
        <v>13574</v>
      </c>
      <c r="D2738" s="39" t="s">
        <v>13574</v>
      </c>
      <c r="E2738" s="496">
        <f>VLOOKUP(F2738,[13]abbr_btch2lot2!A:B,2,FALSE)</f>
        <v>1973</v>
      </c>
      <c r="F2738" s="40" t="s">
        <v>13575</v>
      </c>
      <c r="G2738" s="504" t="s">
        <v>2215</v>
      </c>
      <c r="H2738" s="504" t="s">
        <v>2202</v>
      </c>
      <c r="I2738" s="504">
        <v>32767</v>
      </c>
      <c r="J2738" s="39"/>
      <c r="K2738" s="504" t="s">
        <v>2195</v>
      </c>
      <c r="L2738" s="504">
        <v>10</v>
      </c>
      <c r="M2738" s="416" t="s">
        <v>13562</v>
      </c>
      <c r="N2738" s="504" t="s">
        <v>13576</v>
      </c>
    </row>
    <row r="2739" spans="1:14" hidden="1">
      <c r="A2739" s="39" t="s">
        <v>13561</v>
      </c>
      <c r="B2739" s="516"/>
      <c r="C2739" s="496" t="s">
        <v>13577</v>
      </c>
      <c r="D2739" s="39" t="s">
        <v>13577</v>
      </c>
      <c r="E2739" s="496">
        <f>VLOOKUP(F2739,[13]abbr_btch2lot2!A:B,2,FALSE)</f>
        <v>1974</v>
      </c>
      <c r="F2739" s="40" t="s">
        <v>13578</v>
      </c>
      <c r="G2739" s="504" t="s">
        <v>2215</v>
      </c>
      <c r="H2739" s="504" t="s">
        <v>2202</v>
      </c>
      <c r="I2739" s="504">
        <v>32767</v>
      </c>
      <c r="J2739" s="39"/>
      <c r="K2739" s="504" t="s">
        <v>2195</v>
      </c>
      <c r="L2739" s="504">
        <v>11</v>
      </c>
      <c r="M2739" s="416" t="s">
        <v>13562</v>
      </c>
      <c r="N2739" s="504" t="s">
        <v>13579</v>
      </c>
    </row>
    <row r="2740" spans="1:14" hidden="1">
      <c r="A2740" s="39" t="s">
        <v>13561</v>
      </c>
      <c r="B2740" s="516"/>
      <c r="C2740" s="496" t="s">
        <v>13380</v>
      </c>
      <c r="D2740" s="39" t="s">
        <v>13380</v>
      </c>
      <c r="E2740" s="496">
        <f>VLOOKUP(F2740,[13]abbr_btch2lot2!A:B,2,FALSE)</f>
        <v>1911</v>
      </c>
      <c r="F2740" s="40" t="s">
        <v>32</v>
      </c>
      <c r="G2740" s="504" t="s">
        <v>2215</v>
      </c>
      <c r="H2740" s="504" t="s">
        <v>2202</v>
      </c>
      <c r="I2740" s="504">
        <v>50</v>
      </c>
      <c r="J2740" s="39"/>
      <c r="K2740" s="504" t="s">
        <v>2195</v>
      </c>
      <c r="L2740" s="504">
        <v>12</v>
      </c>
      <c r="M2740" s="416" t="s">
        <v>13562</v>
      </c>
      <c r="N2740" s="504" t="s">
        <v>6826</v>
      </c>
    </row>
    <row r="2741" spans="1:14" hidden="1">
      <c r="A2741" s="39" t="s">
        <v>13561</v>
      </c>
      <c r="B2741" s="516"/>
      <c r="C2741" s="496" t="s">
        <v>1762</v>
      </c>
      <c r="D2741" s="39" t="s">
        <v>1762</v>
      </c>
      <c r="E2741" s="496">
        <f>VLOOKUP(F2741,[13]abbr_btch2lot2!A:B,2,FALSE)</f>
        <v>1858</v>
      </c>
      <c r="F2741" s="40" t="s">
        <v>28</v>
      </c>
      <c r="G2741" s="504" t="s">
        <v>2215</v>
      </c>
      <c r="H2741" s="504" t="s">
        <v>2202</v>
      </c>
      <c r="I2741" s="504">
        <v>32767</v>
      </c>
      <c r="J2741" s="39"/>
      <c r="K2741" s="504" t="s">
        <v>2195</v>
      </c>
      <c r="L2741" s="504">
        <v>13</v>
      </c>
      <c r="M2741" s="416" t="s">
        <v>13562</v>
      </c>
      <c r="N2741" s="504" t="s">
        <v>6298</v>
      </c>
    </row>
    <row r="2742" spans="1:14" hidden="1">
      <c r="A2742" s="39" t="s">
        <v>13561</v>
      </c>
      <c r="B2742" s="516"/>
      <c r="C2742" s="496" t="s">
        <v>13580</v>
      </c>
      <c r="D2742" s="39" t="s">
        <v>13580</v>
      </c>
      <c r="E2742" s="496">
        <f>VLOOKUP(F2742,[13]abbr_btch2lot2!A:B,2,FALSE)</f>
        <v>1975</v>
      </c>
      <c r="F2742" s="40" t="s">
        <v>13581</v>
      </c>
      <c r="G2742" s="504" t="s">
        <v>2215</v>
      </c>
      <c r="H2742" s="504" t="s">
        <v>2202</v>
      </c>
      <c r="I2742" s="504">
        <v>32767</v>
      </c>
      <c r="J2742" s="39"/>
      <c r="K2742" s="504" t="s">
        <v>2195</v>
      </c>
      <c r="L2742" s="504">
        <v>14</v>
      </c>
      <c r="M2742" s="416" t="s">
        <v>13562</v>
      </c>
      <c r="N2742" s="504" t="s">
        <v>6976</v>
      </c>
    </row>
    <row r="2743" spans="1:14" hidden="1">
      <c r="A2743" s="39" t="s">
        <v>13561</v>
      </c>
      <c r="B2743" s="516"/>
      <c r="C2743" s="496" t="s">
        <v>5935</v>
      </c>
      <c r="D2743" s="39" t="s">
        <v>5935</v>
      </c>
      <c r="E2743" s="496">
        <f>VLOOKUP(F2743,[13]abbr_btch2lot2!A:B,2,FALSE)</f>
        <v>1049</v>
      </c>
      <c r="F2743" s="39" t="s">
        <v>5936</v>
      </c>
      <c r="G2743" s="504" t="s">
        <v>2215</v>
      </c>
      <c r="H2743" s="504" t="s">
        <v>2202</v>
      </c>
      <c r="I2743" s="504">
        <v>50</v>
      </c>
      <c r="J2743" s="39"/>
      <c r="K2743" s="504" t="s">
        <v>2195</v>
      </c>
      <c r="L2743" s="504">
        <v>15</v>
      </c>
      <c r="M2743" s="416" t="s">
        <v>13562</v>
      </c>
      <c r="N2743" s="504" t="s">
        <v>13582</v>
      </c>
    </row>
    <row r="2744" spans="1:14" hidden="1">
      <c r="A2744" s="39" t="s">
        <v>13561</v>
      </c>
      <c r="B2744" s="516"/>
      <c r="C2744" s="496" t="s">
        <v>5857</v>
      </c>
      <c r="D2744" s="39" t="s">
        <v>5857</v>
      </c>
      <c r="E2744" s="496">
        <f>VLOOKUP(F2744,[13]abbr_btch2lot2!A:B,2,FALSE)</f>
        <v>1976</v>
      </c>
      <c r="F2744" s="40" t="s">
        <v>5858</v>
      </c>
      <c r="G2744" s="504" t="s">
        <v>2215</v>
      </c>
      <c r="H2744" s="504" t="s">
        <v>2202</v>
      </c>
      <c r="I2744" s="504">
        <v>50</v>
      </c>
      <c r="J2744" s="39"/>
      <c r="K2744" s="504" t="s">
        <v>2195</v>
      </c>
      <c r="L2744" s="504">
        <v>16</v>
      </c>
      <c r="M2744" s="416" t="s">
        <v>13562</v>
      </c>
      <c r="N2744" s="504" t="s">
        <v>5857</v>
      </c>
    </row>
    <row r="2745" spans="1:14" hidden="1">
      <c r="A2745" s="39" t="s">
        <v>13561</v>
      </c>
      <c r="B2745" s="516"/>
      <c r="C2745" s="496" t="s">
        <v>5494</v>
      </c>
      <c r="D2745" s="39" t="s">
        <v>5494</v>
      </c>
      <c r="E2745" s="496">
        <f>VLOOKUP(F2745,[13]abbr_btch2lot2!A:B,2,FALSE)</f>
        <v>1322</v>
      </c>
      <c r="F2745" s="40" t="s">
        <v>5495</v>
      </c>
      <c r="G2745" s="504" t="s">
        <v>2215</v>
      </c>
      <c r="H2745" s="504" t="s">
        <v>2202</v>
      </c>
      <c r="I2745" s="504">
        <v>50</v>
      </c>
      <c r="J2745" s="39"/>
      <c r="K2745" s="504" t="s">
        <v>2195</v>
      </c>
      <c r="L2745" s="504">
        <v>17</v>
      </c>
      <c r="M2745" s="416" t="s">
        <v>13562</v>
      </c>
      <c r="N2745" s="504" t="s">
        <v>13583</v>
      </c>
    </row>
    <row r="2746" spans="1:14" hidden="1">
      <c r="A2746" s="39" t="s">
        <v>13561</v>
      </c>
      <c r="B2746" s="516"/>
      <c r="C2746" s="496" t="s">
        <v>13584</v>
      </c>
      <c r="D2746" s="39" t="s">
        <v>13584</v>
      </c>
      <c r="E2746" s="496">
        <f>VLOOKUP(F2746,[13]abbr_btch2lot2!A:B,2,FALSE)</f>
        <v>1977</v>
      </c>
      <c r="F2746" s="40" t="s">
        <v>13585</v>
      </c>
      <c r="G2746" s="504" t="s">
        <v>2215</v>
      </c>
      <c r="H2746" s="504" t="s">
        <v>2202</v>
      </c>
      <c r="I2746" s="504">
        <v>1</v>
      </c>
      <c r="J2746" s="39"/>
      <c r="K2746" s="504" t="s">
        <v>2195</v>
      </c>
      <c r="L2746" s="504">
        <v>18</v>
      </c>
      <c r="M2746" s="416" t="s">
        <v>13562</v>
      </c>
      <c r="N2746" s="504" t="s">
        <v>13586</v>
      </c>
    </row>
    <row r="2747" spans="1:14" hidden="1">
      <c r="A2747" s="39" t="s">
        <v>13561</v>
      </c>
      <c r="B2747" s="516"/>
      <c r="C2747" s="496" t="s">
        <v>2053</v>
      </c>
      <c r="D2747" s="39" t="s">
        <v>2053</v>
      </c>
      <c r="E2747" s="496">
        <f>VLOOKUP(F2747,[13]abbr_btch2lot2!A:B,2,FALSE)</f>
        <v>1978</v>
      </c>
      <c r="F2747" s="40" t="s">
        <v>1447</v>
      </c>
      <c r="G2747" s="504" t="s">
        <v>2215</v>
      </c>
      <c r="H2747" s="504" t="s">
        <v>2202</v>
      </c>
      <c r="I2747" s="504">
        <v>2</v>
      </c>
      <c r="J2747" s="39"/>
      <c r="K2747" s="504" t="s">
        <v>2195</v>
      </c>
      <c r="L2747" s="504">
        <v>19</v>
      </c>
      <c r="M2747" s="416" t="s">
        <v>13562</v>
      </c>
      <c r="N2747" s="504" t="s">
        <v>13587</v>
      </c>
    </row>
    <row r="2748" spans="1:14" hidden="1">
      <c r="A2748" s="39" t="s">
        <v>13561</v>
      </c>
      <c r="B2748" s="516"/>
      <c r="C2748" s="496" t="s">
        <v>13588</v>
      </c>
      <c r="D2748" s="39" t="s">
        <v>13588</v>
      </c>
      <c r="E2748" s="496">
        <f>VLOOKUP(F2748,[13]abbr_btch2lot2!A:B,2,FALSE)</f>
        <v>1979</v>
      </c>
      <c r="F2748" s="40" t="s">
        <v>13589</v>
      </c>
      <c r="G2748" s="504" t="s">
        <v>2215</v>
      </c>
      <c r="H2748" s="504" t="s">
        <v>2202</v>
      </c>
      <c r="I2748" s="504">
        <v>50</v>
      </c>
      <c r="J2748" s="39"/>
      <c r="K2748" s="504" t="s">
        <v>2195</v>
      </c>
      <c r="L2748" s="504">
        <v>20</v>
      </c>
      <c r="M2748" s="416" t="s">
        <v>13562</v>
      </c>
      <c r="N2748" s="504" t="s">
        <v>13352</v>
      </c>
    </row>
    <row r="2749" spans="1:14" hidden="1">
      <c r="A2749" s="39" t="s">
        <v>13561</v>
      </c>
      <c r="B2749" s="504" t="s">
        <v>149</v>
      </c>
      <c r="C2749" s="496" t="s">
        <v>149</v>
      </c>
      <c r="D2749" s="39"/>
      <c r="E2749" s="496" t="e">
        <f>VLOOKUP(F2749,[13]abbr_btch2lot2!A:B,2,FALSE)</f>
        <v>#N/A</v>
      </c>
      <c r="F2749" s="39"/>
      <c r="G2749" s="504" t="s">
        <v>2193</v>
      </c>
      <c r="H2749" s="504" t="s">
        <v>2308</v>
      </c>
      <c r="I2749" s="504">
        <v>26</v>
      </c>
      <c r="J2749" s="39"/>
      <c r="K2749" s="504" t="s">
        <v>2195</v>
      </c>
      <c r="L2749" s="504">
        <v>21</v>
      </c>
      <c r="M2749" s="416" t="s">
        <v>13562</v>
      </c>
      <c r="N2749" s="504" t="s">
        <v>149</v>
      </c>
    </row>
    <row r="2750" spans="1:14" hidden="1">
      <c r="A2750" s="39" t="s">
        <v>13561</v>
      </c>
      <c r="B2750" s="504" t="s">
        <v>151</v>
      </c>
      <c r="C2750" s="496" t="s">
        <v>151</v>
      </c>
      <c r="D2750" s="39"/>
      <c r="E2750" s="496" t="e">
        <f>VLOOKUP(F2750,[13]abbr_btch2lot2!A:B,2,FALSE)</f>
        <v>#N/A</v>
      </c>
      <c r="F2750" s="39"/>
      <c r="G2750" s="504" t="s">
        <v>2193</v>
      </c>
      <c r="H2750" s="504" t="s">
        <v>2202</v>
      </c>
      <c r="I2750" s="504">
        <v>10</v>
      </c>
      <c r="J2750" s="39"/>
      <c r="K2750" s="504" t="s">
        <v>2195</v>
      </c>
      <c r="L2750" s="504">
        <v>22</v>
      </c>
      <c r="M2750" s="416" t="s">
        <v>13562</v>
      </c>
      <c r="N2750" s="504" t="s">
        <v>151</v>
      </c>
    </row>
    <row r="2751" spans="1:14" hidden="1">
      <c r="A2751" s="39" t="s">
        <v>13561</v>
      </c>
      <c r="B2751" s="504" t="s">
        <v>153</v>
      </c>
      <c r="C2751" s="496" t="s">
        <v>153</v>
      </c>
      <c r="D2751" s="39"/>
      <c r="E2751" s="496" t="e">
        <f>VLOOKUP(F2751,[13]abbr_btch2lot2!A:B,2,FALSE)</f>
        <v>#N/A</v>
      </c>
      <c r="F2751" s="39"/>
      <c r="G2751" s="504" t="s">
        <v>2193</v>
      </c>
      <c r="H2751" s="504" t="s">
        <v>2202</v>
      </c>
      <c r="I2751" s="504">
        <v>4</v>
      </c>
      <c r="J2751" s="39"/>
      <c r="K2751" s="504" t="s">
        <v>2195</v>
      </c>
      <c r="L2751" s="504">
        <v>23</v>
      </c>
      <c r="M2751" s="416" t="s">
        <v>13562</v>
      </c>
      <c r="N2751" s="504" t="s">
        <v>153</v>
      </c>
    </row>
    <row r="2752" spans="1:14" hidden="1">
      <c r="A2752" s="39" t="s">
        <v>13561</v>
      </c>
      <c r="B2752" s="504" t="s">
        <v>155</v>
      </c>
      <c r="C2752" s="496" t="s">
        <v>155</v>
      </c>
      <c r="D2752" s="39"/>
      <c r="E2752" s="496" t="e">
        <f>VLOOKUP(F2752,[13]abbr_btch2lot2!A:B,2,FALSE)</f>
        <v>#N/A</v>
      </c>
      <c r="F2752" s="39"/>
      <c r="G2752" s="504" t="s">
        <v>2193</v>
      </c>
      <c r="H2752" s="504" t="s">
        <v>2202</v>
      </c>
      <c r="I2752" s="504">
        <v>2</v>
      </c>
      <c r="J2752" s="39"/>
      <c r="K2752" s="504" t="s">
        <v>2195</v>
      </c>
      <c r="L2752" s="504">
        <v>24</v>
      </c>
      <c r="M2752" s="416" t="s">
        <v>13562</v>
      </c>
      <c r="N2752" s="504" t="s">
        <v>155</v>
      </c>
    </row>
    <row r="2753" spans="1:14" hidden="1">
      <c r="A2753" s="39" t="s">
        <v>13561</v>
      </c>
      <c r="B2753" s="504" t="s">
        <v>157</v>
      </c>
      <c r="C2753" s="496" t="s">
        <v>157</v>
      </c>
      <c r="D2753" s="39"/>
      <c r="E2753" s="496" t="e">
        <f>VLOOKUP(F2753,[13]abbr_btch2lot2!A:B,2,FALSE)</f>
        <v>#N/A</v>
      </c>
      <c r="F2753" s="39"/>
      <c r="G2753" s="504" t="s">
        <v>2193</v>
      </c>
      <c r="H2753" s="504" t="s">
        <v>2202</v>
      </c>
      <c r="I2753" s="504">
        <v>2</v>
      </c>
      <c r="J2753" s="39"/>
      <c r="K2753" s="504" t="s">
        <v>2195</v>
      </c>
      <c r="L2753" s="504">
        <v>25</v>
      </c>
      <c r="M2753" s="416" t="s">
        <v>13562</v>
      </c>
      <c r="N2753" s="504" t="s">
        <v>157</v>
      </c>
    </row>
    <row r="2754" spans="1:14" hidden="1">
      <c r="A2754" s="39" t="s">
        <v>13590</v>
      </c>
      <c r="B2754" s="504" t="s">
        <v>34</v>
      </c>
      <c r="C2754" s="496" t="s">
        <v>34</v>
      </c>
      <c r="D2754" s="39"/>
      <c r="E2754" s="496" t="e">
        <f>VLOOKUP(F2754,[13]abbr_btch2lot2!A:B,2,FALSE)</f>
        <v>#N/A</v>
      </c>
      <c r="F2754" s="516"/>
      <c r="G2754" s="504" t="s">
        <v>2193</v>
      </c>
      <c r="H2754" s="504" t="s">
        <v>2194</v>
      </c>
      <c r="I2754" s="504">
        <v>8</v>
      </c>
      <c r="J2754" s="39"/>
      <c r="K2754" s="504" t="s">
        <v>2195</v>
      </c>
      <c r="L2754" s="504">
        <v>1</v>
      </c>
      <c r="M2754" s="416" t="s">
        <v>13591</v>
      </c>
      <c r="N2754" s="504" t="s">
        <v>34</v>
      </c>
    </row>
    <row r="2755" spans="1:14" hidden="1">
      <c r="A2755" s="39" t="s">
        <v>13590</v>
      </c>
      <c r="B2755" s="516"/>
      <c r="C2755" s="496" t="s">
        <v>13319</v>
      </c>
      <c r="D2755" s="39" t="s">
        <v>13319</v>
      </c>
      <c r="E2755" s="496">
        <f>VLOOKUP(F2755,[13]abbr_btch2lot2!A:B,2,FALSE)</f>
        <v>1890</v>
      </c>
      <c r="F2755" s="76" t="s">
        <v>13320</v>
      </c>
      <c r="G2755" s="504" t="s">
        <v>2193</v>
      </c>
      <c r="H2755" s="504" t="s">
        <v>2271</v>
      </c>
      <c r="I2755" s="504" t="s">
        <v>14</v>
      </c>
      <c r="J2755" s="39"/>
      <c r="K2755" s="504" t="s">
        <v>2195</v>
      </c>
      <c r="L2755" s="504">
        <v>2</v>
      </c>
      <c r="M2755" s="416" t="s">
        <v>13591</v>
      </c>
      <c r="N2755" s="504" t="s">
        <v>13321</v>
      </c>
    </row>
    <row r="2756" spans="1:14" hidden="1">
      <c r="A2756" s="39" t="s">
        <v>13590</v>
      </c>
      <c r="B2756" s="516"/>
      <c r="C2756" s="496" t="s">
        <v>13322</v>
      </c>
      <c r="D2756" s="39" t="s">
        <v>13322</v>
      </c>
      <c r="E2756" s="496">
        <f>VLOOKUP(F2756,[13]abbr_btch2lot2!A:B,2,FALSE)</f>
        <v>1891</v>
      </c>
      <c r="F2756" s="76" t="s">
        <v>13323</v>
      </c>
      <c r="G2756" s="504" t="s">
        <v>2193</v>
      </c>
      <c r="H2756" s="504" t="s">
        <v>2308</v>
      </c>
      <c r="I2756" s="504">
        <v>26</v>
      </c>
      <c r="J2756" s="39"/>
      <c r="K2756" s="504" t="s">
        <v>2195</v>
      </c>
      <c r="L2756" s="504">
        <v>3</v>
      </c>
      <c r="M2756" s="416" t="s">
        <v>13591</v>
      </c>
      <c r="N2756" s="504" t="s">
        <v>13324</v>
      </c>
    </row>
    <row r="2757" spans="1:14" hidden="1">
      <c r="A2757" s="39" t="s">
        <v>13590</v>
      </c>
      <c r="B2757" s="516"/>
      <c r="C2757" s="496" t="s">
        <v>13325</v>
      </c>
      <c r="D2757" s="39" t="s">
        <v>13325</v>
      </c>
      <c r="E2757" s="496">
        <f>VLOOKUP(F2757,[13]abbr_btch2lot2!A:B,2,FALSE)</f>
        <v>1892</v>
      </c>
      <c r="F2757" s="76" t="s">
        <v>13326</v>
      </c>
      <c r="G2757" s="504" t="s">
        <v>2215</v>
      </c>
      <c r="H2757" s="504" t="s">
        <v>2202</v>
      </c>
      <c r="I2757" s="504">
        <v>250</v>
      </c>
      <c r="J2757" s="39"/>
      <c r="K2757" s="504" t="s">
        <v>2195</v>
      </c>
      <c r="L2757" s="504">
        <v>4</v>
      </c>
      <c r="M2757" s="416" t="s">
        <v>13591</v>
      </c>
      <c r="N2757" s="504" t="s">
        <v>13327</v>
      </c>
    </row>
    <row r="2758" spans="1:14" hidden="1">
      <c r="A2758" s="39" t="s">
        <v>13590</v>
      </c>
      <c r="B2758" s="516"/>
      <c r="C2758" s="496" t="s">
        <v>5494</v>
      </c>
      <c r="D2758" s="39" t="s">
        <v>5494</v>
      </c>
      <c r="E2758" s="496">
        <f>VLOOKUP(F2758,[13]abbr_btch2lot2!A:B,2,FALSE)</f>
        <v>1322</v>
      </c>
      <c r="F2758" s="76" t="s">
        <v>5495</v>
      </c>
      <c r="G2758" s="504" t="s">
        <v>2215</v>
      </c>
      <c r="H2758" s="504" t="s">
        <v>2202</v>
      </c>
      <c r="I2758" s="504">
        <v>12</v>
      </c>
      <c r="J2758" s="39"/>
      <c r="K2758" s="504" t="s">
        <v>2195</v>
      </c>
      <c r="L2758" s="504">
        <v>5</v>
      </c>
      <c r="M2758" s="416" t="s">
        <v>13591</v>
      </c>
      <c r="N2758" s="504" t="s">
        <v>13328</v>
      </c>
    </row>
    <row r="2759" spans="1:14" hidden="1">
      <c r="A2759" s="39" t="s">
        <v>13590</v>
      </c>
      <c r="B2759" s="516"/>
      <c r="C2759" s="496" t="s">
        <v>13329</v>
      </c>
      <c r="D2759" s="39" t="s">
        <v>13329</v>
      </c>
      <c r="E2759" s="496">
        <f>VLOOKUP(F2759,[13]abbr_btch2lot2!A:B,2,FALSE)</f>
        <v>1893</v>
      </c>
      <c r="F2759" s="76" t="s">
        <v>13330</v>
      </c>
      <c r="G2759" s="504" t="s">
        <v>2215</v>
      </c>
      <c r="H2759" s="504" t="s">
        <v>2202</v>
      </c>
      <c r="I2759" s="504">
        <v>50</v>
      </c>
      <c r="J2759" s="39"/>
      <c r="K2759" s="504" t="s">
        <v>2195</v>
      </c>
      <c r="L2759" s="504">
        <v>6</v>
      </c>
      <c r="M2759" s="416" t="s">
        <v>13591</v>
      </c>
      <c r="N2759" s="504" t="s">
        <v>13331</v>
      </c>
    </row>
    <row r="2760" spans="1:14" hidden="1">
      <c r="A2760" s="39" t="s">
        <v>13590</v>
      </c>
      <c r="B2760" s="516"/>
      <c r="C2760" s="496" t="s">
        <v>7246</v>
      </c>
      <c r="D2760" s="39" t="s">
        <v>7246</v>
      </c>
      <c r="E2760" s="496">
        <f>VLOOKUP(F2760,[13]abbr_btch2lot2!A:B,2,FALSE)</f>
        <v>1894</v>
      </c>
      <c r="F2760" s="76" t="s">
        <v>7247</v>
      </c>
      <c r="G2760" s="504" t="s">
        <v>2215</v>
      </c>
      <c r="H2760" s="504" t="s">
        <v>2202</v>
      </c>
      <c r="I2760" s="504">
        <v>10</v>
      </c>
      <c r="J2760" s="39"/>
      <c r="K2760" s="504" t="s">
        <v>2195</v>
      </c>
      <c r="L2760" s="504">
        <v>7</v>
      </c>
      <c r="M2760" s="416" t="s">
        <v>13591</v>
      </c>
      <c r="N2760" s="504" t="s">
        <v>13332</v>
      </c>
    </row>
    <row r="2761" spans="1:14" hidden="1">
      <c r="A2761" s="39" t="s">
        <v>13590</v>
      </c>
      <c r="B2761" s="516"/>
      <c r="C2761" s="496" t="s">
        <v>7237</v>
      </c>
      <c r="D2761" s="39" t="s">
        <v>7237</v>
      </c>
      <c r="E2761" s="496">
        <f>VLOOKUP(F2761,[13]abbr_btch2lot2!A:B,2,FALSE)</f>
        <v>1895</v>
      </c>
      <c r="F2761" s="76" t="s">
        <v>7238</v>
      </c>
      <c r="G2761" s="504" t="s">
        <v>2215</v>
      </c>
      <c r="H2761" s="504" t="s">
        <v>2202</v>
      </c>
      <c r="I2761" s="504">
        <v>10</v>
      </c>
      <c r="J2761" s="39"/>
      <c r="K2761" s="504" t="s">
        <v>2195</v>
      </c>
      <c r="L2761" s="504">
        <v>8</v>
      </c>
      <c r="M2761" s="416" t="s">
        <v>13591</v>
      </c>
      <c r="N2761" s="504" t="s">
        <v>13333</v>
      </c>
    </row>
    <row r="2762" spans="1:14" hidden="1">
      <c r="A2762" s="39" t="s">
        <v>13590</v>
      </c>
      <c r="B2762" s="516"/>
      <c r="C2762" s="496" t="s">
        <v>7319</v>
      </c>
      <c r="D2762" s="39" t="s">
        <v>7319</v>
      </c>
      <c r="E2762" s="496">
        <f>VLOOKUP(F2762,[13]abbr_btch2lot2!A:B,2,FALSE)</f>
        <v>1237</v>
      </c>
      <c r="F2762" s="76" t="s">
        <v>7320</v>
      </c>
      <c r="G2762" s="504" t="s">
        <v>2215</v>
      </c>
      <c r="H2762" s="504" t="s">
        <v>2202</v>
      </c>
      <c r="I2762" s="504">
        <v>16</v>
      </c>
      <c r="J2762" s="39"/>
      <c r="K2762" s="504" t="s">
        <v>2195</v>
      </c>
      <c r="L2762" s="504">
        <v>9</v>
      </c>
      <c r="M2762" s="416" t="s">
        <v>13591</v>
      </c>
      <c r="N2762" s="504" t="s">
        <v>13334</v>
      </c>
    </row>
    <row r="2763" spans="1:14" hidden="1">
      <c r="A2763" s="39" t="s">
        <v>13590</v>
      </c>
      <c r="B2763" s="516"/>
      <c r="C2763" s="496" t="s">
        <v>1749</v>
      </c>
      <c r="D2763" s="39" t="s">
        <v>1749</v>
      </c>
      <c r="E2763" s="496">
        <f>VLOOKUP(F2763,[13]abbr_btch2lot2!A:B,2,FALSE)</f>
        <v>1060</v>
      </c>
      <c r="F2763" s="76" t="s">
        <v>1074</v>
      </c>
      <c r="G2763" s="504" t="s">
        <v>2215</v>
      </c>
      <c r="H2763" s="504" t="s">
        <v>2202</v>
      </c>
      <c r="I2763" s="504">
        <v>100</v>
      </c>
      <c r="J2763" s="39"/>
      <c r="K2763" s="504" t="s">
        <v>2195</v>
      </c>
      <c r="L2763" s="504">
        <v>10</v>
      </c>
      <c r="M2763" s="416" t="s">
        <v>13591</v>
      </c>
      <c r="N2763" s="504" t="s">
        <v>7061</v>
      </c>
    </row>
    <row r="2764" spans="1:14" hidden="1">
      <c r="A2764" s="39" t="s">
        <v>13590</v>
      </c>
      <c r="B2764" s="516"/>
      <c r="C2764" s="496" t="s">
        <v>1679</v>
      </c>
      <c r="D2764" s="39" t="s">
        <v>1679</v>
      </c>
      <c r="E2764" s="496">
        <f>VLOOKUP(F2764,[13]abbr_btch2lot2!A:B,2,FALSE)</f>
        <v>1896</v>
      </c>
      <c r="F2764" s="76" t="s">
        <v>13335</v>
      </c>
      <c r="G2764" s="504" t="s">
        <v>2215</v>
      </c>
      <c r="H2764" s="504" t="s">
        <v>2202</v>
      </c>
      <c r="I2764" s="504">
        <v>100</v>
      </c>
      <c r="J2764" s="39"/>
      <c r="K2764" s="504" t="s">
        <v>2195</v>
      </c>
      <c r="L2764" s="504">
        <v>11</v>
      </c>
      <c r="M2764" s="416" t="s">
        <v>13591</v>
      </c>
      <c r="N2764" s="504" t="s">
        <v>13336</v>
      </c>
    </row>
    <row r="2765" spans="1:14" hidden="1">
      <c r="A2765" s="39" t="s">
        <v>13590</v>
      </c>
      <c r="B2765" s="516"/>
      <c r="C2765" s="496"/>
      <c r="D2765" s="39"/>
      <c r="E2765" s="496">
        <f>VLOOKUP(F2765,[13]abbr_btch2lot2!A:B,2,FALSE)</f>
        <v>1897</v>
      </c>
      <c r="F2765" s="76" t="s">
        <v>13337</v>
      </c>
      <c r="G2765" s="504" t="s">
        <v>2215</v>
      </c>
      <c r="H2765" s="504" t="s">
        <v>2202</v>
      </c>
      <c r="I2765" s="504">
        <v>100</v>
      </c>
      <c r="J2765" s="39"/>
      <c r="K2765" s="504" t="s">
        <v>2195</v>
      </c>
      <c r="L2765" s="504">
        <v>12</v>
      </c>
      <c r="M2765" s="416" t="s">
        <v>13591</v>
      </c>
      <c r="N2765" s="504" t="s">
        <v>13338</v>
      </c>
    </row>
    <row r="2766" spans="1:14" hidden="1">
      <c r="A2766" s="39" t="s">
        <v>13590</v>
      </c>
      <c r="B2766" s="516"/>
      <c r="C2766" s="496" t="s">
        <v>13339</v>
      </c>
      <c r="D2766" s="39" t="s">
        <v>13339</v>
      </c>
      <c r="E2766" s="496">
        <f>VLOOKUP(F2766,[13]abbr_btch2lot2!A:B,2,FALSE)</f>
        <v>1898</v>
      </c>
      <c r="F2766" s="76" t="s">
        <v>13340</v>
      </c>
      <c r="G2766" s="504" t="s">
        <v>2215</v>
      </c>
      <c r="H2766" s="504" t="s">
        <v>2202</v>
      </c>
      <c r="I2766" s="504">
        <v>32</v>
      </c>
      <c r="J2766" s="39"/>
      <c r="K2766" s="504" t="s">
        <v>2195</v>
      </c>
      <c r="L2766" s="504">
        <v>13</v>
      </c>
      <c r="M2766" s="416" t="s">
        <v>13591</v>
      </c>
      <c r="N2766" s="504" t="s">
        <v>13339</v>
      </c>
    </row>
    <row r="2767" spans="1:14" hidden="1">
      <c r="A2767" s="39" t="s">
        <v>13590</v>
      </c>
      <c r="B2767" s="516"/>
      <c r="C2767" s="496" t="s">
        <v>13341</v>
      </c>
      <c r="D2767" s="39" t="s">
        <v>13341</v>
      </c>
      <c r="E2767" s="496">
        <f>VLOOKUP(F2767,[13]abbr_btch2lot2!A:B,2,FALSE)</f>
        <v>1899</v>
      </c>
      <c r="F2767" s="76" t="s">
        <v>13342</v>
      </c>
      <c r="G2767" s="504" t="s">
        <v>2215</v>
      </c>
      <c r="H2767" s="504" t="s">
        <v>2202</v>
      </c>
      <c r="I2767" s="504">
        <v>1</v>
      </c>
      <c r="J2767" s="39"/>
      <c r="K2767" s="504" t="s">
        <v>2195</v>
      </c>
      <c r="L2767" s="504">
        <v>14</v>
      </c>
      <c r="M2767" s="416" t="s">
        <v>13591</v>
      </c>
      <c r="N2767" s="504" t="s">
        <v>13343</v>
      </c>
    </row>
    <row r="2768" spans="1:14" hidden="1">
      <c r="A2768" s="39" t="s">
        <v>13590</v>
      </c>
      <c r="B2768" s="516"/>
      <c r="C2768" s="496" t="s">
        <v>13344</v>
      </c>
      <c r="D2768" s="39" t="s">
        <v>13344</v>
      </c>
      <c r="E2768" s="496">
        <f>VLOOKUP(F2768,[13]abbr_btch2lot2!A:B,2,FALSE)</f>
        <v>1900</v>
      </c>
      <c r="F2768" s="76" t="s">
        <v>13345</v>
      </c>
      <c r="G2768" s="504" t="s">
        <v>2215</v>
      </c>
      <c r="H2768" s="504" t="s">
        <v>2202</v>
      </c>
      <c r="I2768" s="504">
        <v>1</v>
      </c>
      <c r="J2768" s="39"/>
      <c r="K2768" s="504" t="s">
        <v>2195</v>
      </c>
      <c r="L2768" s="504">
        <v>15</v>
      </c>
      <c r="M2768" s="416" t="s">
        <v>13591</v>
      </c>
      <c r="N2768" s="504" t="s">
        <v>13346</v>
      </c>
    </row>
    <row r="2769" spans="1:14" hidden="1">
      <c r="A2769" s="39" t="s">
        <v>13590</v>
      </c>
      <c r="B2769" s="516"/>
      <c r="C2769" s="496" t="s">
        <v>1635</v>
      </c>
      <c r="D2769" s="39" t="s">
        <v>1635</v>
      </c>
      <c r="E2769" s="496">
        <f>VLOOKUP(F2769,[13]abbr_btch2lot2!A:B,2,FALSE)</f>
        <v>1019</v>
      </c>
      <c r="F2769" s="76" t="s">
        <v>917</v>
      </c>
      <c r="G2769" s="504" t="s">
        <v>2215</v>
      </c>
      <c r="H2769" s="504" t="s">
        <v>2202</v>
      </c>
      <c r="I2769" s="504">
        <v>15</v>
      </c>
      <c r="J2769" s="39"/>
      <c r="K2769" s="504" t="s">
        <v>2195</v>
      </c>
      <c r="L2769" s="504">
        <v>16</v>
      </c>
      <c r="M2769" s="416" t="s">
        <v>13591</v>
      </c>
      <c r="N2769" s="504" t="s">
        <v>6788</v>
      </c>
    </row>
    <row r="2770" spans="1:14" hidden="1">
      <c r="A2770" s="39" t="s">
        <v>13590</v>
      </c>
      <c r="B2770" s="516"/>
      <c r="C2770" s="496" t="s">
        <v>13347</v>
      </c>
      <c r="D2770" s="39" t="s">
        <v>13347</v>
      </c>
      <c r="E2770" s="496">
        <f>VLOOKUP(F2770,[13]abbr_btch2lot2!A:B,2,FALSE)</f>
        <v>1901</v>
      </c>
      <c r="F2770" s="76" t="s">
        <v>13348</v>
      </c>
      <c r="G2770" s="504" t="s">
        <v>2215</v>
      </c>
      <c r="H2770" s="504" t="s">
        <v>2202</v>
      </c>
      <c r="I2770" s="504">
        <v>20</v>
      </c>
      <c r="J2770" s="39"/>
      <c r="K2770" s="504" t="s">
        <v>2195</v>
      </c>
      <c r="L2770" s="504">
        <v>17</v>
      </c>
      <c r="M2770" s="416" t="s">
        <v>13591</v>
      </c>
      <c r="N2770" s="504" t="s">
        <v>13349</v>
      </c>
    </row>
    <row r="2771" spans="1:14" hidden="1">
      <c r="A2771" s="39" t="s">
        <v>13590</v>
      </c>
      <c r="B2771" s="516"/>
      <c r="C2771" s="496" t="s">
        <v>13350</v>
      </c>
      <c r="D2771" s="39" t="s">
        <v>13350</v>
      </c>
      <c r="E2771" s="496">
        <f>VLOOKUP(F2771,[13]abbr_btch2lot2!A:B,2,FALSE)</f>
        <v>1902</v>
      </c>
      <c r="F2771" s="76" t="s">
        <v>13351</v>
      </c>
      <c r="G2771" s="504" t="s">
        <v>2215</v>
      </c>
      <c r="H2771" s="504" t="s">
        <v>2202</v>
      </c>
      <c r="I2771" s="504">
        <v>10</v>
      </c>
      <c r="J2771" s="39"/>
      <c r="K2771" s="504" t="s">
        <v>2195</v>
      </c>
      <c r="L2771" s="504">
        <v>18</v>
      </c>
      <c r="M2771" s="416" t="s">
        <v>13591</v>
      </c>
      <c r="N2771" s="504" t="s">
        <v>13352</v>
      </c>
    </row>
    <row r="2772" spans="1:14" hidden="1">
      <c r="A2772" s="39" t="s">
        <v>13590</v>
      </c>
      <c r="B2772" s="39"/>
      <c r="C2772" s="496"/>
      <c r="D2772" s="39"/>
      <c r="E2772" s="496">
        <f>VLOOKUP(F2772,[13]abbr_btch2lot2!A:B,2,FALSE)</f>
        <v>1903</v>
      </c>
      <c r="F2772" s="76" t="s">
        <v>13353</v>
      </c>
      <c r="G2772" s="76" t="s">
        <v>2215</v>
      </c>
      <c r="H2772" s="504" t="s">
        <v>2202</v>
      </c>
      <c r="I2772" s="76">
        <v>30</v>
      </c>
      <c r="J2772" s="39"/>
      <c r="K2772" s="504" t="s">
        <v>2195</v>
      </c>
      <c r="L2772" s="504">
        <v>19</v>
      </c>
      <c r="M2772" s="416" t="s">
        <v>13591</v>
      </c>
      <c r="N2772" s="76" t="s">
        <v>13354</v>
      </c>
    </row>
    <row r="2773" spans="1:14" hidden="1">
      <c r="A2773" s="39" t="s">
        <v>13590</v>
      </c>
      <c r="B2773" s="39"/>
      <c r="C2773" s="496" t="s">
        <v>12322</v>
      </c>
      <c r="D2773" s="39" t="s">
        <v>12322</v>
      </c>
      <c r="E2773" s="496">
        <f>VLOOKUP(F2773,[13]abbr_btch2lot2!A:B,2,FALSE)</f>
        <v>1508</v>
      </c>
      <c r="F2773" s="76" t="s">
        <v>12323</v>
      </c>
      <c r="G2773" s="76" t="s">
        <v>2215</v>
      </c>
      <c r="H2773" s="504" t="s">
        <v>2202</v>
      </c>
      <c r="I2773" s="76">
        <v>50</v>
      </c>
      <c r="J2773" s="39"/>
      <c r="K2773" s="504" t="s">
        <v>2195</v>
      </c>
      <c r="L2773" s="504">
        <v>20</v>
      </c>
      <c r="M2773" s="416" t="s">
        <v>13591</v>
      </c>
      <c r="N2773" s="76" t="s">
        <v>13355</v>
      </c>
    </row>
    <row r="2774" spans="1:14" hidden="1">
      <c r="A2774" s="39" t="s">
        <v>13590</v>
      </c>
      <c r="B2774" s="39"/>
      <c r="C2774" s="496" t="s">
        <v>1762</v>
      </c>
      <c r="D2774" s="39" t="s">
        <v>1762</v>
      </c>
      <c r="E2774" s="496">
        <f>VLOOKUP(F2774,[13]abbr_btch2lot2!A:B,2,FALSE)</f>
        <v>1858</v>
      </c>
      <c r="F2774" s="76" t="s">
        <v>28</v>
      </c>
      <c r="G2774" s="76" t="s">
        <v>2215</v>
      </c>
      <c r="H2774" s="504" t="s">
        <v>2202</v>
      </c>
      <c r="I2774" s="76">
        <v>32704</v>
      </c>
      <c r="J2774" s="39"/>
      <c r="K2774" s="504" t="s">
        <v>2195</v>
      </c>
      <c r="L2774" s="504">
        <v>21</v>
      </c>
      <c r="M2774" s="416" t="s">
        <v>13591</v>
      </c>
      <c r="N2774" s="76" t="s">
        <v>6298</v>
      </c>
    </row>
    <row r="2775" spans="1:14" hidden="1">
      <c r="A2775" s="39" t="s">
        <v>13590</v>
      </c>
      <c r="B2775" s="39"/>
      <c r="C2775" s="496" t="s">
        <v>13356</v>
      </c>
      <c r="D2775" s="39" t="s">
        <v>13356</v>
      </c>
      <c r="E2775" s="496">
        <f>VLOOKUP(F2775,[13]abbr_btch2lot2!A:B,2,FALSE)</f>
        <v>1904</v>
      </c>
      <c r="F2775" s="76" t="s">
        <v>13357</v>
      </c>
      <c r="G2775" s="76" t="s">
        <v>2215</v>
      </c>
      <c r="H2775" s="504" t="s">
        <v>2202</v>
      </c>
      <c r="I2775" s="76">
        <v>50</v>
      </c>
      <c r="J2775" s="39"/>
      <c r="K2775" s="504" t="s">
        <v>2195</v>
      </c>
      <c r="L2775" s="504">
        <v>22</v>
      </c>
      <c r="M2775" s="416" t="s">
        <v>13591</v>
      </c>
      <c r="N2775" s="76" t="s">
        <v>7114</v>
      </c>
    </row>
    <row r="2776" spans="1:14" hidden="1">
      <c r="A2776" s="39" t="s">
        <v>13590</v>
      </c>
      <c r="B2776" s="39"/>
      <c r="C2776" s="496" t="s">
        <v>13358</v>
      </c>
      <c r="D2776" s="39" t="s">
        <v>13358</v>
      </c>
      <c r="E2776" s="496">
        <f>VLOOKUP(F2776,[13]abbr_btch2lot2!A:B,2,FALSE)</f>
        <v>1905</v>
      </c>
      <c r="F2776" s="76" t="s">
        <v>13359</v>
      </c>
      <c r="G2776" s="76" t="s">
        <v>2215</v>
      </c>
      <c r="H2776" s="504" t="s">
        <v>2202</v>
      </c>
      <c r="I2776" s="76">
        <v>200</v>
      </c>
      <c r="J2776" s="39"/>
      <c r="K2776" s="504" t="s">
        <v>2195</v>
      </c>
      <c r="L2776" s="504">
        <v>23</v>
      </c>
      <c r="M2776" s="416" t="s">
        <v>13591</v>
      </c>
      <c r="N2776" s="76" t="s">
        <v>13360</v>
      </c>
    </row>
    <row r="2777" spans="1:14" hidden="1">
      <c r="A2777" s="39" t="s">
        <v>13590</v>
      </c>
      <c r="B2777" s="39"/>
      <c r="C2777" s="496" t="s">
        <v>13361</v>
      </c>
      <c r="D2777" s="39" t="s">
        <v>13361</v>
      </c>
      <c r="E2777" s="496">
        <f>VLOOKUP(F2777,[13]abbr_btch2lot2!A:B,2,FALSE)</f>
        <v>1906</v>
      </c>
      <c r="F2777" s="76" t="s">
        <v>13362</v>
      </c>
      <c r="G2777" s="76" t="s">
        <v>2215</v>
      </c>
      <c r="H2777" s="504" t="s">
        <v>2202</v>
      </c>
      <c r="I2777" s="76">
        <v>200</v>
      </c>
      <c r="J2777" s="39"/>
      <c r="K2777" s="504" t="s">
        <v>2195</v>
      </c>
      <c r="L2777" s="504">
        <v>24</v>
      </c>
      <c r="M2777" s="416" t="s">
        <v>13591</v>
      </c>
      <c r="N2777" s="76" t="s">
        <v>13363</v>
      </c>
    </row>
    <row r="2778" spans="1:14" hidden="1">
      <c r="A2778" s="39" t="s">
        <v>13590</v>
      </c>
      <c r="B2778" s="39"/>
      <c r="C2778" s="496" t="s">
        <v>13364</v>
      </c>
      <c r="D2778" s="39" t="s">
        <v>13364</v>
      </c>
      <c r="E2778" s="496">
        <f>VLOOKUP(F2778,[13]abbr_btch2lot2!A:B,2,FALSE)</f>
        <v>1907</v>
      </c>
      <c r="F2778" s="76" t="s">
        <v>13365</v>
      </c>
      <c r="G2778" s="76" t="s">
        <v>2215</v>
      </c>
      <c r="H2778" s="504" t="s">
        <v>2202</v>
      </c>
      <c r="I2778" s="76">
        <v>30</v>
      </c>
      <c r="J2778" s="39"/>
      <c r="K2778" s="504" t="s">
        <v>2195</v>
      </c>
      <c r="L2778" s="504">
        <v>25</v>
      </c>
      <c r="M2778" s="416" t="s">
        <v>13591</v>
      </c>
      <c r="N2778" s="76" t="s">
        <v>13366</v>
      </c>
    </row>
    <row r="2779" spans="1:14" hidden="1">
      <c r="A2779" s="39" t="s">
        <v>13590</v>
      </c>
      <c r="B2779" s="39"/>
      <c r="C2779" s="496" t="s">
        <v>13367</v>
      </c>
      <c r="D2779" s="39" t="s">
        <v>13367</v>
      </c>
      <c r="E2779" s="496">
        <f>VLOOKUP(F2779,[13]abbr_btch2lot2!A:B,2,FALSE)</f>
        <v>1908</v>
      </c>
      <c r="F2779" s="76" t="s">
        <v>13368</v>
      </c>
      <c r="G2779" s="76" t="s">
        <v>2215</v>
      </c>
      <c r="H2779" s="76" t="s">
        <v>2231</v>
      </c>
      <c r="I2779" s="76" t="s">
        <v>13369</v>
      </c>
      <c r="J2779" s="39"/>
      <c r="K2779" s="504" t="s">
        <v>2195</v>
      </c>
      <c r="L2779" s="504">
        <v>26</v>
      </c>
      <c r="M2779" s="416" t="s">
        <v>13591</v>
      </c>
      <c r="N2779" s="76" t="s">
        <v>13370</v>
      </c>
    </row>
    <row r="2780" spans="1:14" hidden="1">
      <c r="A2780" s="39" t="s">
        <v>13590</v>
      </c>
      <c r="B2780" s="39"/>
      <c r="C2780" s="496" t="s">
        <v>13371</v>
      </c>
      <c r="D2780" s="39" t="s">
        <v>13371</v>
      </c>
      <c r="E2780" s="496">
        <f>VLOOKUP(F2780,[13]abbr_btch2lot2!A:B,2,FALSE)</f>
        <v>1909</v>
      </c>
      <c r="F2780" s="76" t="s">
        <v>13372</v>
      </c>
      <c r="G2780" s="76" t="s">
        <v>2215</v>
      </c>
      <c r="H2780" s="504" t="s">
        <v>2231</v>
      </c>
      <c r="I2780" s="76" t="s">
        <v>13373</v>
      </c>
      <c r="J2780" s="39"/>
      <c r="K2780" s="504" t="s">
        <v>2195</v>
      </c>
      <c r="L2780" s="504">
        <v>27</v>
      </c>
      <c r="M2780" s="416" t="s">
        <v>13591</v>
      </c>
      <c r="N2780" s="76" t="s">
        <v>13374</v>
      </c>
    </row>
    <row r="2781" spans="1:14" hidden="1">
      <c r="A2781" s="39" t="s">
        <v>13590</v>
      </c>
      <c r="B2781" s="504" t="s">
        <v>149</v>
      </c>
      <c r="C2781" s="496" t="s">
        <v>149</v>
      </c>
      <c r="D2781" s="39"/>
      <c r="E2781" s="496" t="e">
        <f>VLOOKUP(F2781,[13]abbr_btch2lot2!A:B,2,FALSE)</f>
        <v>#N/A</v>
      </c>
      <c r="F2781" s="39"/>
      <c r="G2781" s="504" t="s">
        <v>2193</v>
      </c>
      <c r="H2781" s="504" t="s">
        <v>2308</v>
      </c>
      <c r="I2781" s="504">
        <v>26</v>
      </c>
      <c r="J2781" s="39"/>
      <c r="K2781" s="504" t="s">
        <v>2195</v>
      </c>
      <c r="L2781" s="504">
        <v>28</v>
      </c>
      <c r="M2781" s="416" t="s">
        <v>13591</v>
      </c>
      <c r="N2781" s="504" t="s">
        <v>149</v>
      </c>
    </row>
    <row r="2782" spans="1:14" hidden="1">
      <c r="A2782" s="39" t="s">
        <v>13590</v>
      </c>
      <c r="B2782" s="504" t="s">
        <v>151</v>
      </c>
      <c r="C2782" s="496" t="s">
        <v>151</v>
      </c>
      <c r="D2782" s="39"/>
      <c r="E2782" s="496" t="e">
        <f>VLOOKUP(F2782,[13]abbr_btch2lot2!A:B,2,FALSE)</f>
        <v>#N/A</v>
      </c>
      <c r="F2782" s="39"/>
      <c r="G2782" s="504" t="s">
        <v>2193</v>
      </c>
      <c r="H2782" s="504" t="s">
        <v>2202</v>
      </c>
      <c r="I2782" s="504">
        <v>10</v>
      </c>
      <c r="J2782" s="39"/>
      <c r="K2782" s="504" t="s">
        <v>2195</v>
      </c>
      <c r="L2782" s="504">
        <v>29</v>
      </c>
      <c r="M2782" s="416" t="s">
        <v>13591</v>
      </c>
      <c r="N2782" s="504" t="s">
        <v>151</v>
      </c>
    </row>
    <row r="2783" spans="1:14" hidden="1">
      <c r="A2783" s="39" t="s">
        <v>13590</v>
      </c>
      <c r="B2783" s="504" t="s">
        <v>153</v>
      </c>
      <c r="C2783" s="496" t="s">
        <v>153</v>
      </c>
      <c r="D2783" s="39"/>
      <c r="E2783" s="496" t="e">
        <f>VLOOKUP(F2783,[13]abbr_btch2lot2!A:B,2,FALSE)</f>
        <v>#N/A</v>
      </c>
      <c r="F2783" s="39"/>
      <c r="G2783" s="504" t="s">
        <v>2193</v>
      </c>
      <c r="H2783" s="504" t="s">
        <v>2202</v>
      </c>
      <c r="I2783" s="504">
        <v>4</v>
      </c>
      <c r="J2783" s="39"/>
      <c r="K2783" s="504" t="s">
        <v>2195</v>
      </c>
      <c r="L2783" s="504">
        <v>30</v>
      </c>
      <c r="M2783" s="416" t="s">
        <v>13591</v>
      </c>
      <c r="N2783" s="504" t="s">
        <v>153</v>
      </c>
    </row>
    <row r="2784" spans="1:14" hidden="1">
      <c r="A2784" s="39" t="s">
        <v>13590</v>
      </c>
      <c r="B2784" s="504" t="s">
        <v>155</v>
      </c>
      <c r="C2784" s="496" t="s">
        <v>155</v>
      </c>
      <c r="D2784" s="39"/>
      <c r="E2784" s="496" t="e">
        <f>VLOOKUP(F2784,[13]abbr_btch2lot2!A:B,2,FALSE)</f>
        <v>#N/A</v>
      </c>
      <c r="F2784" s="39"/>
      <c r="G2784" s="504" t="s">
        <v>2193</v>
      </c>
      <c r="H2784" s="504" t="s">
        <v>2202</v>
      </c>
      <c r="I2784" s="504">
        <v>2</v>
      </c>
      <c r="J2784" s="39"/>
      <c r="K2784" s="504" t="s">
        <v>2195</v>
      </c>
      <c r="L2784" s="504">
        <v>31</v>
      </c>
      <c r="M2784" s="416" t="s">
        <v>13591</v>
      </c>
      <c r="N2784" s="504" t="s">
        <v>155</v>
      </c>
    </row>
    <row r="2785" spans="1:14" hidden="1">
      <c r="A2785" s="39" t="s">
        <v>13590</v>
      </c>
      <c r="B2785" s="504" t="s">
        <v>157</v>
      </c>
      <c r="C2785" s="496" t="s">
        <v>157</v>
      </c>
      <c r="D2785" s="39"/>
      <c r="E2785" s="496" t="e">
        <f>VLOOKUP(F2785,[13]abbr_btch2lot2!A:B,2,FALSE)</f>
        <v>#N/A</v>
      </c>
      <c r="F2785" s="39"/>
      <c r="G2785" s="504" t="s">
        <v>2193</v>
      </c>
      <c r="H2785" s="504" t="s">
        <v>2202</v>
      </c>
      <c r="I2785" s="504">
        <v>2</v>
      </c>
      <c r="J2785" s="39"/>
      <c r="K2785" s="504" t="s">
        <v>2195</v>
      </c>
      <c r="L2785" s="504">
        <v>32</v>
      </c>
      <c r="M2785" s="416" t="s">
        <v>13591</v>
      </c>
      <c r="N2785" s="504" t="s">
        <v>157</v>
      </c>
    </row>
    <row r="2786" spans="1:14" hidden="1">
      <c r="A2786" s="39" t="s">
        <v>13592</v>
      </c>
      <c r="B2786" s="504" t="s">
        <v>34</v>
      </c>
      <c r="C2786" s="496" t="s">
        <v>34</v>
      </c>
      <c r="D2786" s="39"/>
      <c r="E2786" s="496" t="e">
        <f>VLOOKUP(F2786,[13]abbr_btch2lot2!A:B,2,FALSE)</f>
        <v>#N/A</v>
      </c>
      <c r="F2786" s="516"/>
      <c r="G2786" s="504" t="s">
        <v>2193</v>
      </c>
      <c r="H2786" s="504" t="s">
        <v>2194</v>
      </c>
      <c r="I2786" s="504">
        <v>8</v>
      </c>
      <c r="J2786" s="39"/>
      <c r="K2786" s="496" t="s">
        <v>2195</v>
      </c>
      <c r="L2786" s="504">
        <v>1</v>
      </c>
      <c r="M2786" s="416" t="s">
        <v>13593</v>
      </c>
      <c r="N2786" s="504" t="s">
        <v>34</v>
      </c>
    </row>
    <row r="2787" spans="1:14" hidden="1">
      <c r="A2787" s="39" t="s">
        <v>13592</v>
      </c>
      <c r="B2787" s="516"/>
      <c r="C2787" s="496" t="s">
        <v>463</v>
      </c>
      <c r="D2787" s="39" t="s">
        <v>463</v>
      </c>
      <c r="E2787" s="496">
        <f>VLOOKUP(F2787,[13]abbr_btch2lot2!A:B,2,FALSE)</f>
        <v>1038</v>
      </c>
      <c r="F2787" s="10" t="s">
        <v>249</v>
      </c>
      <c r="G2787" s="504" t="s">
        <v>2193</v>
      </c>
      <c r="H2787" s="504" t="s">
        <v>2202</v>
      </c>
      <c r="I2787" s="504">
        <v>36</v>
      </c>
      <c r="J2787" s="39"/>
      <c r="K2787" s="496" t="s">
        <v>2195</v>
      </c>
      <c r="L2787" s="504">
        <v>2</v>
      </c>
      <c r="M2787" s="416" t="s">
        <v>13593</v>
      </c>
      <c r="N2787" s="504" t="s">
        <v>3551</v>
      </c>
    </row>
    <row r="2788" spans="1:14" hidden="1">
      <c r="A2788" s="39" t="s">
        <v>13592</v>
      </c>
      <c r="B2788" s="516"/>
      <c r="C2788" s="496" t="s">
        <v>3471</v>
      </c>
      <c r="D2788" s="39" t="s">
        <v>3471</v>
      </c>
      <c r="E2788" s="496">
        <f>VLOOKUP(F2788,[13]abbr_btch2lot2!A:B,2,FALSE)</f>
        <v>1980</v>
      </c>
      <c r="F2788" s="40" t="s">
        <v>3472</v>
      </c>
      <c r="G2788" s="504" t="s">
        <v>2193</v>
      </c>
      <c r="H2788" s="504" t="s">
        <v>2308</v>
      </c>
      <c r="I2788" s="504">
        <v>26</v>
      </c>
      <c r="J2788" s="39"/>
      <c r="K2788" s="496" t="s">
        <v>2195</v>
      </c>
      <c r="L2788" s="504">
        <v>3</v>
      </c>
      <c r="M2788" s="416" t="s">
        <v>13593</v>
      </c>
      <c r="N2788" s="504" t="s">
        <v>3471</v>
      </c>
    </row>
    <row r="2789" spans="1:14" hidden="1">
      <c r="A2789" s="39" t="s">
        <v>13592</v>
      </c>
      <c r="B2789" s="516"/>
      <c r="C2789" s="496" t="s">
        <v>5494</v>
      </c>
      <c r="D2789" s="39" t="s">
        <v>5494</v>
      </c>
      <c r="E2789" s="496">
        <f>VLOOKUP(F2789,[13]abbr_btch2lot2!A:B,2,FALSE)</f>
        <v>1322</v>
      </c>
      <c r="F2789" s="40" t="s">
        <v>5495</v>
      </c>
      <c r="G2789" s="504" t="s">
        <v>2215</v>
      </c>
      <c r="H2789" s="504" t="s">
        <v>2202</v>
      </c>
      <c r="I2789" s="504">
        <v>15</v>
      </c>
      <c r="J2789" s="39"/>
      <c r="K2789" s="496" t="s">
        <v>2195</v>
      </c>
      <c r="L2789" s="504">
        <v>4</v>
      </c>
      <c r="M2789" s="416" t="s">
        <v>13593</v>
      </c>
      <c r="N2789" s="504" t="s">
        <v>11828</v>
      </c>
    </row>
    <row r="2790" spans="1:14" hidden="1">
      <c r="A2790" s="39" t="s">
        <v>13592</v>
      </c>
      <c r="B2790" s="516"/>
      <c r="C2790" s="496" t="s">
        <v>13594</v>
      </c>
      <c r="D2790" s="39" t="s">
        <v>13594</v>
      </c>
      <c r="E2790" s="496">
        <f>VLOOKUP(F2790,[13]abbr_btch2lot2!A:B,2,FALSE)</f>
        <v>1981</v>
      </c>
      <c r="F2790" s="40" t="s">
        <v>13595</v>
      </c>
      <c r="G2790" s="504" t="s">
        <v>2215</v>
      </c>
      <c r="H2790" s="504" t="s">
        <v>2202</v>
      </c>
      <c r="I2790" s="504">
        <v>15</v>
      </c>
      <c r="J2790" s="39"/>
      <c r="K2790" s="496" t="s">
        <v>2195</v>
      </c>
      <c r="L2790" s="504">
        <v>5</v>
      </c>
      <c r="M2790" s="416" t="s">
        <v>13593</v>
      </c>
      <c r="N2790" s="504" t="s">
        <v>13596</v>
      </c>
    </row>
    <row r="2791" spans="1:14" hidden="1">
      <c r="A2791" s="39" t="s">
        <v>13592</v>
      </c>
      <c r="B2791" s="516"/>
      <c r="C2791" s="496" t="s">
        <v>5521</v>
      </c>
      <c r="D2791" s="39" t="s">
        <v>5521</v>
      </c>
      <c r="E2791" s="496">
        <f>VLOOKUP(F2791,[13]abbr_btch2lot2!A:B,2,FALSE)</f>
        <v>1774</v>
      </c>
      <c r="F2791" s="40" t="s">
        <v>5522</v>
      </c>
      <c r="G2791" s="504" t="s">
        <v>2215</v>
      </c>
      <c r="H2791" s="504" t="s">
        <v>2202</v>
      </c>
      <c r="I2791" s="504">
        <v>100</v>
      </c>
      <c r="J2791" s="39"/>
      <c r="K2791" s="496" t="s">
        <v>2195</v>
      </c>
      <c r="L2791" s="504">
        <v>6</v>
      </c>
      <c r="M2791" s="416" t="s">
        <v>13593</v>
      </c>
      <c r="N2791" s="504" t="s">
        <v>5521</v>
      </c>
    </row>
    <row r="2792" spans="1:14" hidden="1">
      <c r="A2792" s="39" t="s">
        <v>13592</v>
      </c>
      <c r="B2792" s="516"/>
      <c r="C2792" s="496" t="s">
        <v>13597</v>
      </c>
      <c r="D2792" s="39" t="s">
        <v>13597</v>
      </c>
      <c r="E2792" s="496">
        <f>VLOOKUP(F2792,[13]abbr_btch2lot2!A:B,2,FALSE)</f>
        <v>1982</v>
      </c>
      <c r="F2792" s="40" t="s">
        <v>13598</v>
      </c>
      <c r="G2792" s="504" t="s">
        <v>2215</v>
      </c>
      <c r="H2792" s="504" t="s">
        <v>2202</v>
      </c>
      <c r="I2792" s="504">
        <v>64</v>
      </c>
      <c r="J2792" s="39"/>
      <c r="K2792" s="496" t="s">
        <v>2195</v>
      </c>
      <c r="L2792" s="504">
        <v>7</v>
      </c>
      <c r="M2792" s="416" t="s">
        <v>13593</v>
      </c>
      <c r="N2792" s="504" t="s">
        <v>13599</v>
      </c>
    </row>
    <row r="2793" spans="1:14" hidden="1">
      <c r="A2793" s="39" t="s">
        <v>13592</v>
      </c>
      <c r="B2793" s="516"/>
      <c r="C2793" s="496" t="s">
        <v>13600</v>
      </c>
      <c r="D2793" s="39" t="s">
        <v>13600</v>
      </c>
      <c r="E2793" s="496">
        <f>VLOOKUP(F2793,[13]abbr_btch2lot2!A:B,2,FALSE)</f>
        <v>1983</v>
      </c>
      <c r="F2793" s="40" t="s">
        <v>13601</v>
      </c>
      <c r="G2793" s="504" t="s">
        <v>2215</v>
      </c>
      <c r="H2793" s="504" t="s">
        <v>2202</v>
      </c>
      <c r="I2793" s="504">
        <v>2</v>
      </c>
      <c r="J2793" s="39"/>
      <c r="K2793" s="496" t="s">
        <v>2195</v>
      </c>
      <c r="L2793" s="504">
        <v>8</v>
      </c>
      <c r="M2793" s="416" t="s">
        <v>13593</v>
      </c>
      <c r="N2793" s="504" t="s">
        <v>13602</v>
      </c>
    </row>
    <row r="2794" spans="1:14" hidden="1">
      <c r="A2794" s="39" t="s">
        <v>13592</v>
      </c>
      <c r="B2794" s="516"/>
      <c r="C2794" s="496" t="s">
        <v>13603</v>
      </c>
      <c r="D2794" s="39" t="s">
        <v>13603</v>
      </c>
      <c r="E2794" s="496">
        <f>VLOOKUP(F2794,[13]abbr_btch2lot2!A:B,2,FALSE)</f>
        <v>1984</v>
      </c>
      <c r="F2794" s="40" t="s">
        <v>13604</v>
      </c>
      <c r="G2794" s="504" t="s">
        <v>2215</v>
      </c>
      <c r="H2794" s="504" t="s">
        <v>2202</v>
      </c>
      <c r="I2794" s="504">
        <v>64</v>
      </c>
      <c r="J2794" s="39"/>
      <c r="K2794" s="496" t="s">
        <v>2195</v>
      </c>
      <c r="L2794" s="504">
        <v>9</v>
      </c>
      <c r="M2794" s="416" t="s">
        <v>13593</v>
      </c>
      <c r="N2794" s="504" t="s">
        <v>13605</v>
      </c>
    </row>
    <row r="2795" spans="1:14" hidden="1">
      <c r="A2795" s="39" t="s">
        <v>13592</v>
      </c>
      <c r="B2795" s="516"/>
      <c r="C2795" s="496" t="s">
        <v>13606</v>
      </c>
      <c r="D2795" s="39" t="s">
        <v>13606</v>
      </c>
      <c r="E2795" s="496">
        <f>VLOOKUP(F2795,[13]abbr_btch2lot2!A:B,2,FALSE)</f>
        <v>1985</v>
      </c>
      <c r="F2795" s="40" t="s">
        <v>13607</v>
      </c>
      <c r="G2795" s="504" t="s">
        <v>2215</v>
      </c>
      <c r="H2795" s="504" t="s">
        <v>2202</v>
      </c>
      <c r="I2795" s="504">
        <v>15</v>
      </c>
      <c r="J2795" s="39"/>
      <c r="K2795" s="496" t="s">
        <v>2195</v>
      </c>
      <c r="L2795" s="504">
        <v>10</v>
      </c>
      <c r="M2795" s="416" t="s">
        <v>13593</v>
      </c>
      <c r="N2795" s="504" t="s">
        <v>13608</v>
      </c>
    </row>
    <row r="2796" spans="1:14" hidden="1">
      <c r="A2796" s="39" t="s">
        <v>13592</v>
      </c>
      <c r="B2796" s="516"/>
      <c r="C2796" s="496" t="s">
        <v>6497</v>
      </c>
      <c r="D2796" s="39" t="s">
        <v>6497</v>
      </c>
      <c r="E2796" s="496">
        <f>VLOOKUP(F2796,[13]abbr_btch2lot2!A:B,2,FALSE)</f>
        <v>1986</v>
      </c>
      <c r="F2796" s="40" t="s">
        <v>13609</v>
      </c>
      <c r="G2796" s="504" t="s">
        <v>2215</v>
      </c>
      <c r="H2796" s="504" t="s">
        <v>2202</v>
      </c>
      <c r="I2796" s="504">
        <v>100</v>
      </c>
      <c r="J2796" s="39"/>
      <c r="K2796" s="496" t="s">
        <v>2195</v>
      </c>
      <c r="L2796" s="504">
        <v>11</v>
      </c>
      <c r="M2796" s="416" t="s">
        <v>13593</v>
      </c>
      <c r="N2796" s="504" t="s">
        <v>13610</v>
      </c>
    </row>
    <row r="2797" spans="1:14" hidden="1">
      <c r="A2797" s="39" t="s">
        <v>13592</v>
      </c>
      <c r="B2797" s="516"/>
      <c r="C2797" s="496" t="s">
        <v>6500</v>
      </c>
      <c r="D2797" s="39" t="s">
        <v>6500</v>
      </c>
      <c r="E2797" s="496">
        <f>VLOOKUP(F2797,[13]abbr_btch2lot2!A:B,2,FALSE)</f>
        <v>1987</v>
      </c>
      <c r="F2797" s="40" t="s">
        <v>13611</v>
      </c>
      <c r="G2797" s="504" t="s">
        <v>2215</v>
      </c>
      <c r="H2797" s="504" t="s">
        <v>2202</v>
      </c>
      <c r="I2797" s="504">
        <v>100</v>
      </c>
      <c r="J2797" s="39"/>
      <c r="K2797" s="496" t="s">
        <v>2195</v>
      </c>
      <c r="L2797" s="504">
        <v>12</v>
      </c>
      <c r="M2797" s="416" t="s">
        <v>13593</v>
      </c>
      <c r="N2797" s="504" t="s">
        <v>13612</v>
      </c>
    </row>
    <row r="2798" spans="1:14" hidden="1">
      <c r="A2798" s="39" t="s">
        <v>13592</v>
      </c>
      <c r="B2798" s="516"/>
      <c r="C2798" s="496" t="s">
        <v>6503</v>
      </c>
      <c r="D2798" s="39" t="s">
        <v>6503</v>
      </c>
      <c r="E2798" s="496">
        <f>VLOOKUP(F2798,[13]abbr_btch2lot2!A:B,2,FALSE)</f>
        <v>1988</v>
      </c>
      <c r="F2798" s="40" t="s">
        <v>13613</v>
      </c>
      <c r="G2798" s="504" t="s">
        <v>2215</v>
      </c>
      <c r="H2798" s="504" t="s">
        <v>2202</v>
      </c>
      <c r="I2798" s="504">
        <v>300</v>
      </c>
      <c r="J2798" s="39"/>
      <c r="K2798" s="496" t="s">
        <v>2195</v>
      </c>
      <c r="L2798" s="504">
        <v>13</v>
      </c>
      <c r="M2798" s="416" t="s">
        <v>13593</v>
      </c>
      <c r="N2798" s="504" t="s">
        <v>13614</v>
      </c>
    </row>
    <row r="2799" spans="1:14" hidden="1">
      <c r="A2799" s="39" t="s">
        <v>13592</v>
      </c>
      <c r="B2799" s="516"/>
      <c r="C2799" s="496" t="s">
        <v>480</v>
      </c>
      <c r="D2799" s="39" t="s">
        <v>480</v>
      </c>
      <c r="E2799" s="496">
        <f>VLOOKUP(F2799,[13]abbr_btch2lot2!A:B,2,FALSE)</f>
        <v>1048</v>
      </c>
      <c r="F2799" s="40" t="s">
        <v>267</v>
      </c>
      <c r="G2799" s="504" t="s">
        <v>2215</v>
      </c>
      <c r="H2799" s="504" t="s">
        <v>2231</v>
      </c>
      <c r="I2799" s="504" t="s">
        <v>13615</v>
      </c>
      <c r="J2799" s="39"/>
      <c r="K2799" s="496" t="s">
        <v>2195</v>
      </c>
      <c r="L2799" s="504">
        <v>14</v>
      </c>
      <c r="M2799" s="416" t="s">
        <v>13593</v>
      </c>
      <c r="N2799" s="504" t="s">
        <v>480</v>
      </c>
    </row>
    <row r="2800" spans="1:14" hidden="1">
      <c r="A2800" s="39" t="s">
        <v>13592</v>
      </c>
      <c r="B2800" s="516"/>
      <c r="C2800" s="496" t="s">
        <v>13616</v>
      </c>
      <c r="D2800" s="39" t="s">
        <v>13616</v>
      </c>
      <c r="E2800" s="496">
        <f>VLOOKUP(F2800,[13]abbr_btch2lot2!A:B,2,FALSE)</f>
        <v>1989</v>
      </c>
      <c r="F2800" s="40" t="s">
        <v>13617</v>
      </c>
      <c r="G2800" s="504" t="s">
        <v>2215</v>
      </c>
      <c r="H2800" s="504" t="s">
        <v>2202</v>
      </c>
      <c r="I2800" s="504">
        <v>30</v>
      </c>
      <c r="J2800" s="39"/>
      <c r="K2800" s="496" t="s">
        <v>2195</v>
      </c>
      <c r="L2800" s="504">
        <v>15</v>
      </c>
      <c r="M2800" s="416" t="s">
        <v>13593</v>
      </c>
      <c r="N2800" s="504" t="s">
        <v>13616</v>
      </c>
    </row>
    <row r="2801" spans="1:14" hidden="1">
      <c r="A2801" s="39" t="s">
        <v>13592</v>
      </c>
      <c r="B2801" s="516"/>
      <c r="C2801" s="496" t="s">
        <v>13380</v>
      </c>
      <c r="D2801" s="39" t="s">
        <v>13380</v>
      </c>
      <c r="E2801" s="496">
        <f>VLOOKUP(F2801,[13]abbr_btch2lot2!A:B,2,FALSE)</f>
        <v>1911</v>
      </c>
      <c r="F2801" s="40" t="s">
        <v>32</v>
      </c>
      <c r="G2801" s="504" t="s">
        <v>2215</v>
      </c>
      <c r="H2801" s="504" t="s">
        <v>2202</v>
      </c>
      <c r="I2801" s="504">
        <v>100</v>
      </c>
      <c r="J2801" s="39"/>
      <c r="K2801" s="496" t="s">
        <v>2195</v>
      </c>
      <c r="L2801" s="504">
        <v>16</v>
      </c>
      <c r="M2801" s="416" t="s">
        <v>13593</v>
      </c>
      <c r="N2801" s="504" t="s">
        <v>13380</v>
      </c>
    </row>
    <row r="2802" spans="1:14" hidden="1">
      <c r="A2802" s="39" t="s">
        <v>13592</v>
      </c>
      <c r="B2802" s="516"/>
      <c r="C2802" s="496" t="s">
        <v>1762</v>
      </c>
      <c r="D2802" s="39" t="s">
        <v>1762</v>
      </c>
      <c r="E2802" s="496">
        <f>VLOOKUP(F2802,[13]abbr_btch2lot2!A:B,2,FALSE)</f>
        <v>1858</v>
      </c>
      <c r="F2802" s="40" t="s">
        <v>28</v>
      </c>
      <c r="G2802" s="504" t="s">
        <v>2215</v>
      </c>
      <c r="H2802" s="504" t="s">
        <v>2202</v>
      </c>
      <c r="I2802" s="504">
        <v>32672</v>
      </c>
      <c r="J2802" s="39"/>
      <c r="K2802" s="496" t="s">
        <v>2195</v>
      </c>
      <c r="L2802" s="504">
        <v>17</v>
      </c>
      <c r="M2802" s="416" t="s">
        <v>13593</v>
      </c>
      <c r="N2802" s="504" t="s">
        <v>1762</v>
      </c>
    </row>
    <row r="2803" spans="1:14" hidden="1">
      <c r="A2803" s="39" t="s">
        <v>13592</v>
      </c>
      <c r="B2803" s="516"/>
      <c r="C2803" s="496" t="s">
        <v>13618</v>
      </c>
      <c r="D2803" s="39" t="s">
        <v>13618</v>
      </c>
      <c r="E2803" s="496">
        <f>VLOOKUP(F2803,[13]abbr_btch2lot2!A:B,2,FALSE)</f>
        <v>1990</v>
      </c>
      <c r="F2803" s="40" t="s">
        <v>13619</v>
      </c>
      <c r="G2803" s="504" t="s">
        <v>2215</v>
      </c>
      <c r="H2803" s="504" t="s">
        <v>2202</v>
      </c>
      <c r="I2803" s="504">
        <v>50</v>
      </c>
      <c r="J2803" s="39"/>
      <c r="K2803" s="496" t="s">
        <v>2195</v>
      </c>
      <c r="L2803" s="504">
        <v>18</v>
      </c>
      <c r="M2803" s="416" t="s">
        <v>13593</v>
      </c>
      <c r="N2803" s="504" t="s">
        <v>13620</v>
      </c>
    </row>
    <row r="2804" spans="1:14" hidden="1">
      <c r="A2804" s="39" t="s">
        <v>13592</v>
      </c>
      <c r="B2804" s="39"/>
      <c r="C2804" s="496" t="s">
        <v>13621</v>
      </c>
      <c r="D2804" s="39" t="s">
        <v>13621</v>
      </c>
      <c r="E2804" s="496">
        <f>VLOOKUP(F2804,[13]abbr_btch2lot2!A:B,2,FALSE)</f>
        <v>1991</v>
      </c>
      <c r="F2804" s="39" t="s">
        <v>13622</v>
      </c>
      <c r="G2804" s="76" t="s">
        <v>2215</v>
      </c>
      <c r="H2804" s="504" t="s">
        <v>2202</v>
      </c>
      <c r="I2804" s="76">
        <v>50</v>
      </c>
      <c r="J2804" s="39"/>
      <c r="K2804" s="496" t="s">
        <v>2195</v>
      </c>
      <c r="L2804" s="504">
        <v>19</v>
      </c>
      <c r="M2804" s="416" t="s">
        <v>13593</v>
      </c>
      <c r="N2804" s="76" t="s">
        <v>13623</v>
      </c>
    </row>
    <row r="2805" spans="1:14" hidden="1">
      <c r="A2805" s="39" t="s">
        <v>13592</v>
      </c>
      <c r="B2805" s="39"/>
      <c r="C2805" s="496" t="s">
        <v>13624</v>
      </c>
      <c r="D2805" s="39" t="s">
        <v>13624</v>
      </c>
      <c r="E2805" s="496">
        <f>VLOOKUP(F2805,[13]abbr_btch2lot2!A:B,2,FALSE)</f>
        <v>1992</v>
      </c>
      <c r="F2805" s="39" t="s">
        <v>13625</v>
      </c>
      <c r="G2805" s="76" t="s">
        <v>2215</v>
      </c>
      <c r="H2805" s="504" t="s">
        <v>2202</v>
      </c>
      <c r="I2805" s="76">
        <v>50</v>
      </c>
      <c r="J2805" s="39"/>
      <c r="K2805" s="496" t="s">
        <v>2195</v>
      </c>
      <c r="L2805" s="504">
        <v>20</v>
      </c>
      <c r="M2805" s="416" t="s">
        <v>13593</v>
      </c>
      <c r="N2805" s="76" t="s">
        <v>13626</v>
      </c>
    </row>
    <row r="2806" spans="1:14" hidden="1">
      <c r="A2806" s="39" t="s">
        <v>13592</v>
      </c>
      <c r="B2806" s="39"/>
      <c r="C2806" s="496" t="s">
        <v>13627</v>
      </c>
      <c r="D2806" s="39" t="s">
        <v>13627</v>
      </c>
      <c r="E2806" s="496">
        <f>VLOOKUP(F2806,[13]abbr_btch2lot2!A:B,2,FALSE)</f>
        <v>1993</v>
      </c>
      <c r="F2806" s="39" t="s">
        <v>13628</v>
      </c>
      <c r="G2806" s="76" t="s">
        <v>2215</v>
      </c>
      <c r="H2806" s="504" t="s">
        <v>2202</v>
      </c>
      <c r="I2806" s="76">
        <v>32672</v>
      </c>
      <c r="J2806" s="39"/>
      <c r="K2806" s="496" t="s">
        <v>2195</v>
      </c>
      <c r="L2806" s="504">
        <v>21</v>
      </c>
      <c r="M2806" s="416" t="s">
        <v>13593</v>
      </c>
      <c r="N2806" s="76" t="s">
        <v>13629</v>
      </c>
    </row>
    <row r="2807" spans="1:14" hidden="1">
      <c r="A2807" s="39" t="s">
        <v>13592</v>
      </c>
      <c r="B2807" s="39"/>
      <c r="C2807" s="496" t="s">
        <v>13630</v>
      </c>
      <c r="D2807" s="39" t="s">
        <v>13630</v>
      </c>
      <c r="E2807" s="496">
        <f>VLOOKUP(F2807,[13]abbr_btch2lot2!A:B,2,FALSE)</f>
        <v>1994</v>
      </c>
      <c r="F2807" s="39" t="s">
        <v>13631</v>
      </c>
      <c r="G2807" s="76" t="s">
        <v>2215</v>
      </c>
      <c r="H2807" s="504" t="s">
        <v>2202</v>
      </c>
      <c r="I2807" s="76">
        <v>1</v>
      </c>
      <c r="J2807" s="39"/>
      <c r="K2807" s="496" t="s">
        <v>2195</v>
      </c>
      <c r="L2807" s="504">
        <v>22</v>
      </c>
      <c r="M2807" s="416" t="s">
        <v>13593</v>
      </c>
      <c r="N2807" s="76" t="s">
        <v>13630</v>
      </c>
    </row>
    <row r="2808" spans="1:14" hidden="1">
      <c r="A2808" s="39" t="s">
        <v>13592</v>
      </c>
      <c r="B2808" s="39"/>
      <c r="C2808" s="496" t="s">
        <v>13632</v>
      </c>
      <c r="D2808" s="39" t="s">
        <v>13632</v>
      </c>
      <c r="E2808" s="496">
        <f>VLOOKUP(F2808,[13]abbr_btch2lot2!A:B,2,FALSE)</f>
        <v>1995</v>
      </c>
      <c r="F2808" s="39" t="s">
        <v>13633</v>
      </c>
      <c r="G2808" s="76" t="s">
        <v>2215</v>
      </c>
      <c r="H2808" s="504" t="s">
        <v>2202</v>
      </c>
      <c r="I2808" s="76">
        <v>5</v>
      </c>
      <c r="J2808" s="39"/>
      <c r="K2808" s="496" t="s">
        <v>2195</v>
      </c>
      <c r="L2808" s="504">
        <v>23</v>
      </c>
      <c r="M2808" s="416" t="s">
        <v>13593</v>
      </c>
      <c r="N2808" s="76" t="s">
        <v>13634</v>
      </c>
    </row>
    <row r="2809" spans="1:14" hidden="1">
      <c r="A2809" s="39" t="s">
        <v>13592</v>
      </c>
      <c r="B2809" s="39"/>
      <c r="C2809" s="496" t="s">
        <v>13364</v>
      </c>
      <c r="D2809" s="39" t="s">
        <v>13364</v>
      </c>
      <c r="E2809" s="496">
        <f>VLOOKUP(F2809,[13]abbr_btch2lot2!A:B,2,FALSE)</f>
        <v>1907</v>
      </c>
      <c r="F2809" s="39" t="s">
        <v>13365</v>
      </c>
      <c r="G2809" s="76" t="s">
        <v>2215</v>
      </c>
      <c r="H2809" s="504" t="s">
        <v>2202</v>
      </c>
      <c r="I2809" s="76">
        <v>30</v>
      </c>
      <c r="J2809" s="39"/>
      <c r="K2809" s="496" t="s">
        <v>2195</v>
      </c>
      <c r="L2809" s="504">
        <v>24</v>
      </c>
      <c r="M2809" s="416" t="s">
        <v>13593</v>
      </c>
      <c r="N2809" s="76" t="s">
        <v>13635</v>
      </c>
    </row>
    <row r="2810" spans="1:14" hidden="1">
      <c r="A2810" s="39" t="s">
        <v>13592</v>
      </c>
      <c r="B2810" s="39"/>
      <c r="C2810" s="496" t="s">
        <v>13636</v>
      </c>
      <c r="D2810" s="39" t="s">
        <v>13636</v>
      </c>
      <c r="E2810" s="496">
        <f>VLOOKUP(F2810,[13]abbr_btch2lot2!A:B,2,FALSE)</f>
        <v>1996</v>
      </c>
      <c r="F2810" s="39" t="s">
        <v>13637</v>
      </c>
      <c r="G2810" s="76" t="s">
        <v>2215</v>
      </c>
      <c r="H2810" s="504" t="s">
        <v>2202</v>
      </c>
      <c r="I2810" s="76">
        <v>50</v>
      </c>
      <c r="J2810" s="39"/>
      <c r="K2810" s="496" t="s">
        <v>2195</v>
      </c>
      <c r="L2810" s="504">
        <v>25</v>
      </c>
      <c r="M2810" s="416" t="s">
        <v>13593</v>
      </c>
      <c r="N2810" s="76" t="s">
        <v>13636</v>
      </c>
    </row>
    <row r="2811" spans="1:14" hidden="1">
      <c r="A2811" s="39" t="s">
        <v>13592</v>
      </c>
      <c r="B2811" s="39"/>
      <c r="C2811" s="496" t="s">
        <v>13638</v>
      </c>
      <c r="D2811" s="39" t="s">
        <v>13638</v>
      </c>
      <c r="E2811" s="496">
        <f>VLOOKUP(F2811,[13]abbr_btch2lot2!A:B,2,FALSE)</f>
        <v>1997</v>
      </c>
      <c r="F2811" s="39" t="s">
        <v>13639</v>
      </c>
      <c r="G2811" s="76" t="s">
        <v>2215</v>
      </c>
      <c r="H2811" s="76" t="s">
        <v>2228</v>
      </c>
      <c r="I2811" s="76">
        <v>6</v>
      </c>
      <c r="J2811" s="39"/>
      <c r="K2811" s="496" t="s">
        <v>2195</v>
      </c>
      <c r="L2811" s="504">
        <v>26</v>
      </c>
      <c r="M2811" s="416" t="s">
        <v>13593</v>
      </c>
      <c r="N2811" s="76" t="s">
        <v>13640</v>
      </c>
    </row>
    <row r="2812" spans="1:14" hidden="1">
      <c r="A2812" s="39" t="s">
        <v>13592</v>
      </c>
      <c r="B2812" s="39"/>
      <c r="C2812" s="496" t="s">
        <v>13641</v>
      </c>
      <c r="D2812" s="39" t="s">
        <v>13641</v>
      </c>
      <c r="E2812" s="496">
        <f>VLOOKUP(F2812,[13]abbr_btch2lot2!A:B,2,FALSE)</f>
        <v>1998</v>
      </c>
      <c r="F2812" s="39" t="s">
        <v>13642</v>
      </c>
      <c r="G2812" s="76" t="s">
        <v>2215</v>
      </c>
      <c r="H2812" s="504" t="s">
        <v>2202</v>
      </c>
      <c r="I2812" s="76">
        <v>1</v>
      </c>
      <c r="J2812" s="39"/>
      <c r="K2812" s="496" t="s">
        <v>2195</v>
      </c>
      <c r="L2812" s="504">
        <v>27</v>
      </c>
      <c r="M2812" s="416" t="s">
        <v>13593</v>
      </c>
      <c r="N2812" s="76" t="s">
        <v>13643</v>
      </c>
    </row>
    <row r="2813" spans="1:14" hidden="1">
      <c r="A2813" s="39" t="s">
        <v>13592</v>
      </c>
      <c r="B2813" s="39"/>
      <c r="C2813" s="496"/>
      <c r="D2813" s="39"/>
      <c r="E2813" s="496">
        <f>VLOOKUP(F2813,[13]abbr_btch2lot2!A:B,2,FALSE)</f>
        <v>1999</v>
      </c>
      <c r="F2813" s="39" t="s">
        <v>13644</v>
      </c>
      <c r="G2813" s="76" t="s">
        <v>2215</v>
      </c>
      <c r="H2813" s="504" t="s">
        <v>2202</v>
      </c>
      <c r="I2813" s="76">
        <v>50</v>
      </c>
      <c r="J2813" s="39"/>
      <c r="K2813" s="496" t="s">
        <v>2195</v>
      </c>
      <c r="L2813" s="504">
        <v>28</v>
      </c>
      <c r="M2813" s="416" t="s">
        <v>13593</v>
      </c>
      <c r="N2813" s="76" t="s">
        <v>13645</v>
      </c>
    </row>
    <row r="2814" spans="1:14" hidden="1">
      <c r="A2814" s="39" t="s">
        <v>13592</v>
      </c>
      <c r="B2814" s="39"/>
      <c r="C2814" s="496" t="s">
        <v>13646</v>
      </c>
      <c r="D2814" s="39" t="s">
        <v>13646</v>
      </c>
      <c r="E2814" s="496">
        <f>VLOOKUP(F2814,[13]abbr_btch2lot2!A:B,2,FALSE)</f>
        <v>2000</v>
      </c>
      <c r="F2814" s="39" t="s">
        <v>13647</v>
      </c>
      <c r="G2814" s="76" t="s">
        <v>2215</v>
      </c>
      <c r="H2814" s="504" t="s">
        <v>2202</v>
      </c>
      <c r="I2814" s="76">
        <v>600</v>
      </c>
      <c r="J2814" s="39"/>
      <c r="K2814" s="496" t="s">
        <v>2195</v>
      </c>
      <c r="L2814" s="504">
        <v>29</v>
      </c>
      <c r="M2814" s="416" t="s">
        <v>13593</v>
      </c>
      <c r="N2814" s="76" t="s">
        <v>13646</v>
      </c>
    </row>
    <row r="2815" spans="1:14" hidden="1">
      <c r="A2815" s="39" t="s">
        <v>13592</v>
      </c>
      <c r="B2815" s="39"/>
      <c r="C2815" s="496" t="s">
        <v>13648</v>
      </c>
      <c r="D2815" s="39" t="s">
        <v>13648</v>
      </c>
      <c r="E2815" s="496">
        <f>VLOOKUP(F2815,[13]abbr_btch2lot2!A:B,2,FALSE)</f>
        <v>2001</v>
      </c>
      <c r="F2815" s="39" t="s">
        <v>13649</v>
      </c>
      <c r="G2815" s="76" t="s">
        <v>2215</v>
      </c>
      <c r="H2815" s="504" t="s">
        <v>2202</v>
      </c>
      <c r="I2815" s="76">
        <v>2</v>
      </c>
      <c r="J2815" s="39"/>
      <c r="K2815" s="496" t="s">
        <v>2195</v>
      </c>
      <c r="L2815" s="504">
        <v>30</v>
      </c>
      <c r="M2815" s="416" t="s">
        <v>13593</v>
      </c>
      <c r="N2815" s="76" t="s">
        <v>13650</v>
      </c>
    </row>
    <row r="2816" spans="1:14" hidden="1">
      <c r="A2816" s="39" t="s">
        <v>13592</v>
      </c>
      <c r="B2816" s="39"/>
      <c r="C2816" s="496" t="s">
        <v>13651</v>
      </c>
      <c r="D2816" s="39" t="s">
        <v>13651</v>
      </c>
      <c r="E2816" s="496">
        <f>VLOOKUP(F2816,[13]abbr_btch2lot2!A:B,2,FALSE)</f>
        <v>2002</v>
      </c>
      <c r="F2816" s="39" t="s">
        <v>13652</v>
      </c>
      <c r="G2816" s="76" t="s">
        <v>2215</v>
      </c>
      <c r="H2816" s="504" t="s">
        <v>2202</v>
      </c>
      <c r="I2816" s="76">
        <v>20</v>
      </c>
      <c r="J2816" s="39"/>
      <c r="K2816" s="496" t="s">
        <v>2195</v>
      </c>
      <c r="L2816" s="504">
        <v>31</v>
      </c>
      <c r="M2816" s="416" t="s">
        <v>13593</v>
      </c>
      <c r="N2816" s="76" t="s">
        <v>13653</v>
      </c>
    </row>
    <row r="2817" spans="1:14" hidden="1">
      <c r="A2817" s="39" t="s">
        <v>13592</v>
      </c>
      <c r="B2817" s="39"/>
      <c r="C2817" s="496" t="s">
        <v>2504</v>
      </c>
      <c r="D2817" s="39" t="s">
        <v>2504</v>
      </c>
      <c r="E2817" s="496">
        <f>VLOOKUP(F2817,[13]abbr_btch2lot2!A:B,2,FALSE)</f>
        <v>2003</v>
      </c>
      <c r="F2817" s="39" t="s">
        <v>2505</v>
      </c>
      <c r="G2817" s="76" t="s">
        <v>2215</v>
      </c>
      <c r="H2817" s="504" t="s">
        <v>2231</v>
      </c>
      <c r="I2817" s="76" t="s">
        <v>13615</v>
      </c>
      <c r="J2817" s="39"/>
      <c r="K2817" s="496" t="s">
        <v>2195</v>
      </c>
      <c r="L2817" s="504">
        <v>32</v>
      </c>
      <c r="M2817" s="416" t="s">
        <v>13593</v>
      </c>
      <c r="N2817" s="76" t="s">
        <v>2504</v>
      </c>
    </row>
    <row r="2818" spans="1:14" hidden="1">
      <c r="A2818" s="39" t="s">
        <v>13592</v>
      </c>
      <c r="B2818" s="39"/>
      <c r="C2818" s="496" t="s">
        <v>11786</v>
      </c>
      <c r="D2818" s="39" t="s">
        <v>11786</v>
      </c>
      <c r="E2818" s="496">
        <f>VLOOKUP(F2818,[13]abbr_btch2lot2!A:B,2,FALSE)</f>
        <v>1301</v>
      </c>
      <c r="F2818" s="39" t="s">
        <v>11787</v>
      </c>
      <c r="G2818" s="76" t="s">
        <v>2215</v>
      </c>
      <c r="H2818" s="504" t="s">
        <v>2202</v>
      </c>
      <c r="I2818" s="76">
        <v>100</v>
      </c>
      <c r="J2818" s="39"/>
      <c r="K2818" s="496" t="s">
        <v>2195</v>
      </c>
      <c r="L2818" s="504">
        <v>33</v>
      </c>
      <c r="M2818" s="416" t="s">
        <v>13593</v>
      </c>
      <c r="N2818" s="76" t="s">
        <v>13654</v>
      </c>
    </row>
    <row r="2819" spans="1:14" hidden="1">
      <c r="A2819" s="39" t="s">
        <v>13592</v>
      </c>
      <c r="B2819" s="39"/>
      <c r="C2819" s="496" t="s">
        <v>13655</v>
      </c>
      <c r="D2819" s="39" t="s">
        <v>13655</v>
      </c>
      <c r="E2819" s="496">
        <f>VLOOKUP(F2819,[13]abbr_btch2lot2!A:B,2,FALSE)</f>
        <v>2004</v>
      </c>
      <c r="F2819" s="39" t="s">
        <v>13656</v>
      </c>
      <c r="G2819" s="76" t="s">
        <v>2215</v>
      </c>
      <c r="H2819" s="504" t="s">
        <v>2202</v>
      </c>
      <c r="I2819" s="76">
        <v>765</v>
      </c>
      <c r="J2819" s="39"/>
      <c r="K2819" s="496" t="s">
        <v>2195</v>
      </c>
      <c r="L2819" s="504">
        <v>34</v>
      </c>
      <c r="M2819" s="416" t="s">
        <v>13593</v>
      </c>
      <c r="N2819" s="76" t="s">
        <v>13657</v>
      </c>
    </row>
    <row r="2820" spans="1:14" hidden="1">
      <c r="A2820" s="39" t="s">
        <v>13592</v>
      </c>
      <c r="B2820" s="39"/>
      <c r="C2820" s="496" t="s">
        <v>860</v>
      </c>
      <c r="D2820" s="39" t="s">
        <v>860</v>
      </c>
      <c r="E2820" s="496">
        <f>VLOOKUP(F2820,[13]abbr_btch2lot2!A:B,2,FALSE)</f>
        <v>11</v>
      </c>
      <c r="F2820" s="39" t="s">
        <v>458</v>
      </c>
      <c r="G2820" s="76" t="s">
        <v>2215</v>
      </c>
      <c r="H2820" s="76" t="s">
        <v>2308</v>
      </c>
      <c r="I2820" s="504">
        <v>26</v>
      </c>
      <c r="J2820" s="39"/>
      <c r="K2820" s="496" t="s">
        <v>2195</v>
      </c>
      <c r="L2820" s="504">
        <v>35</v>
      </c>
      <c r="M2820" s="416" t="s">
        <v>13593</v>
      </c>
      <c r="N2820" s="76" t="s">
        <v>860</v>
      </c>
    </row>
    <row r="2821" spans="1:14" hidden="1">
      <c r="A2821" s="39" t="s">
        <v>13592</v>
      </c>
      <c r="B2821" s="39"/>
      <c r="C2821" s="496" t="s">
        <v>13658</v>
      </c>
      <c r="D2821" s="39" t="s">
        <v>13658</v>
      </c>
      <c r="E2821" s="496">
        <f>VLOOKUP(F2821,[13]abbr_btch2lot2!A:B,2,FALSE)</f>
        <v>2005</v>
      </c>
      <c r="F2821" s="39" t="s">
        <v>13659</v>
      </c>
      <c r="G2821" s="76" t="s">
        <v>2215</v>
      </c>
      <c r="H2821" s="504" t="s">
        <v>2202</v>
      </c>
      <c r="I2821" s="76">
        <v>1</v>
      </c>
      <c r="J2821" s="39"/>
      <c r="K2821" s="496" t="s">
        <v>2195</v>
      </c>
      <c r="L2821" s="504">
        <v>36</v>
      </c>
      <c r="M2821" s="416" t="s">
        <v>13593</v>
      </c>
      <c r="N2821" s="76" t="s">
        <v>13660</v>
      </c>
    </row>
    <row r="2822" spans="1:14" hidden="1">
      <c r="A2822" s="39" t="s">
        <v>13592</v>
      </c>
      <c r="B2822" s="39"/>
      <c r="C2822" s="496" t="s">
        <v>13661</v>
      </c>
      <c r="D2822" s="39" t="s">
        <v>13661</v>
      </c>
      <c r="E2822" s="496">
        <f>VLOOKUP(F2822,[13]abbr_btch2lot2!A:B,2,FALSE)</f>
        <v>2006</v>
      </c>
      <c r="F2822" s="39" t="s">
        <v>13662</v>
      </c>
      <c r="G2822" s="76" t="s">
        <v>2215</v>
      </c>
      <c r="H2822" s="504" t="s">
        <v>2202</v>
      </c>
      <c r="I2822" s="76">
        <v>600</v>
      </c>
      <c r="J2822" s="39"/>
      <c r="K2822" s="496" t="s">
        <v>2195</v>
      </c>
      <c r="L2822" s="504">
        <v>37</v>
      </c>
      <c r="M2822" s="416" t="s">
        <v>13593</v>
      </c>
      <c r="N2822" s="76" t="s">
        <v>13661</v>
      </c>
    </row>
    <row r="2823" spans="1:14" hidden="1">
      <c r="A2823" s="39" t="s">
        <v>13592</v>
      </c>
      <c r="B2823" s="39"/>
      <c r="C2823" s="496"/>
      <c r="D2823" s="39"/>
      <c r="E2823" s="496">
        <f>VLOOKUP(F2823,[13]abbr_btch2lot2!A:B,2,FALSE)</f>
        <v>2007</v>
      </c>
      <c r="F2823" s="39" t="s">
        <v>13663</v>
      </c>
      <c r="G2823" s="76" t="s">
        <v>2215</v>
      </c>
      <c r="H2823" s="504" t="s">
        <v>2231</v>
      </c>
      <c r="I2823" s="76" t="s">
        <v>13664</v>
      </c>
      <c r="J2823" s="39"/>
      <c r="K2823" s="496" t="s">
        <v>2195</v>
      </c>
      <c r="L2823" s="504">
        <v>38</v>
      </c>
      <c r="M2823" s="416" t="s">
        <v>13593</v>
      </c>
      <c r="N2823" s="76" t="s">
        <v>13665</v>
      </c>
    </row>
    <row r="2824" spans="1:14" hidden="1">
      <c r="A2824" s="39" t="s">
        <v>13592</v>
      </c>
      <c r="B2824" s="39"/>
      <c r="C2824" s="496" t="s">
        <v>13666</v>
      </c>
      <c r="D2824" s="39" t="s">
        <v>13666</v>
      </c>
      <c r="E2824" s="496">
        <f>VLOOKUP(F2824,[13]abbr_btch2lot2!A:B,2,FALSE)</f>
        <v>2008</v>
      </c>
      <c r="F2824" s="39" t="s">
        <v>13667</v>
      </c>
      <c r="G2824" s="76" t="s">
        <v>2215</v>
      </c>
      <c r="H2824" s="504" t="s">
        <v>2202</v>
      </c>
      <c r="I2824" s="76">
        <v>150</v>
      </c>
      <c r="J2824" s="39"/>
      <c r="K2824" s="496" t="s">
        <v>2195</v>
      </c>
      <c r="L2824" s="504">
        <v>39</v>
      </c>
      <c r="M2824" s="416" t="s">
        <v>13593</v>
      </c>
      <c r="N2824" s="76" t="s">
        <v>13668</v>
      </c>
    </row>
    <row r="2825" spans="1:14" hidden="1">
      <c r="A2825" s="39" t="s">
        <v>13592</v>
      </c>
      <c r="B2825" s="39"/>
      <c r="C2825" s="496" t="s">
        <v>13669</v>
      </c>
      <c r="D2825" s="39" t="s">
        <v>13669</v>
      </c>
      <c r="E2825" s="496">
        <f>VLOOKUP(F2825,[13]abbr_btch2lot2!A:B,2,FALSE)</f>
        <v>2009</v>
      </c>
      <c r="F2825" s="39" t="s">
        <v>13670</v>
      </c>
      <c r="G2825" s="76" t="s">
        <v>2215</v>
      </c>
      <c r="H2825" s="504" t="s">
        <v>2202</v>
      </c>
      <c r="I2825" s="76">
        <v>150</v>
      </c>
      <c r="J2825" s="39"/>
      <c r="K2825" s="496" t="s">
        <v>2195</v>
      </c>
      <c r="L2825" s="504">
        <v>40</v>
      </c>
      <c r="M2825" s="416" t="s">
        <v>13593</v>
      </c>
      <c r="N2825" s="76" t="s">
        <v>13671</v>
      </c>
    </row>
    <row r="2826" spans="1:14" hidden="1">
      <c r="A2826" s="39" t="s">
        <v>13592</v>
      </c>
      <c r="B2826" s="39"/>
      <c r="C2826" s="496"/>
      <c r="D2826" s="39"/>
      <c r="E2826" s="496">
        <f>VLOOKUP(F2826,[13]abbr_btch2lot2!A:B,2,FALSE)</f>
        <v>2010</v>
      </c>
      <c r="F2826" s="39" t="s">
        <v>13672</v>
      </c>
      <c r="G2826" s="76" t="s">
        <v>2215</v>
      </c>
      <c r="H2826" s="504" t="s">
        <v>2202</v>
      </c>
      <c r="I2826" s="76">
        <v>150</v>
      </c>
      <c r="J2826" s="39"/>
      <c r="K2826" s="496" t="s">
        <v>2195</v>
      </c>
      <c r="L2826" s="504">
        <v>41</v>
      </c>
      <c r="M2826" s="416" t="s">
        <v>13593</v>
      </c>
      <c r="N2826" s="76" t="s">
        <v>13673</v>
      </c>
    </row>
    <row r="2827" spans="1:14" hidden="1">
      <c r="A2827" s="39" t="s">
        <v>13592</v>
      </c>
      <c r="B2827" s="39"/>
      <c r="C2827" s="496"/>
      <c r="D2827" s="39"/>
      <c r="E2827" s="496">
        <f>VLOOKUP(F2827,[13]abbr_btch2lot2!A:B,2,FALSE)</f>
        <v>2011</v>
      </c>
      <c r="F2827" s="39" t="s">
        <v>13674</v>
      </c>
      <c r="G2827" s="76" t="s">
        <v>2215</v>
      </c>
      <c r="H2827" s="504" t="s">
        <v>2202</v>
      </c>
      <c r="I2827" s="76">
        <v>150</v>
      </c>
      <c r="J2827" s="39"/>
      <c r="K2827" s="496" t="s">
        <v>2195</v>
      </c>
      <c r="L2827" s="504">
        <v>42</v>
      </c>
      <c r="M2827" s="416" t="s">
        <v>13593</v>
      </c>
      <c r="N2827" s="76" t="s">
        <v>13675</v>
      </c>
    </row>
    <row r="2828" spans="1:14" hidden="1">
      <c r="A2828" s="39" t="s">
        <v>13592</v>
      </c>
      <c r="B2828" s="39"/>
      <c r="C2828" s="496" t="s">
        <v>13676</v>
      </c>
      <c r="D2828" s="39" t="s">
        <v>13676</v>
      </c>
      <c r="E2828" s="496">
        <f>VLOOKUP(F2828,[13]abbr_btch2lot2!A:B,2,FALSE)</f>
        <v>2012</v>
      </c>
      <c r="F2828" s="39" t="s">
        <v>13677</v>
      </c>
      <c r="G2828" s="76" t="s">
        <v>2215</v>
      </c>
      <c r="H2828" s="504" t="s">
        <v>2231</v>
      </c>
      <c r="I2828" s="76" t="s">
        <v>13615</v>
      </c>
      <c r="J2828" s="39"/>
      <c r="K2828" s="496" t="s">
        <v>2195</v>
      </c>
      <c r="L2828" s="504">
        <v>43</v>
      </c>
      <c r="M2828" s="416" t="s">
        <v>13593</v>
      </c>
      <c r="N2828" s="76" t="s">
        <v>13676</v>
      </c>
    </row>
    <row r="2829" spans="1:14" hidden="1">
      <c r="A2829" s="39" t="s">
        <v>13592</v>
      </c>
      <c r="B2829" s="39"/>
      <c r="C2829" s="496" t="s">
        <v>13678</v>
      </c>
      <c r="D2829" s="39" t="s">
        <v>13678</v>
      </c>
      <c r="E2829" s="496">
        <f>VLOOKUP(F2829,[13]abbr_btch2lot2!A:B,2,FALSE)</f>
        <v>2013</v>
      </c>
      <c r="F2829" s="39" t="s">
        <v>13679</v>
      </c>
      <c r="G2829" s="76" t="s">
        <v>2215</v>
      </c>
      <c r="H2829" s="504" t="s">
        <v>2202</v>
      </c>
      <c r="I2829" s="76">
        <v>30</v>
      </c>
      <c r="J2829" s="39"/>
      <c r="K2829" s="496" t="s">
        <v>2195</v>
      </c>
      <c r="L2829" s="504">
        <v>44</v>
      </c>
      <c r="M2829" s="416" t="s">
        <v>13593</v>
      </c>
      <c r="N2829" s="76" t="s">
        <v>13680</v>
      </c>
    </row>
    <row r="2830" spans="1:14" hidden="1">
      <c r="A2830" s="39" t="s">
        <v>13592</v>
      </c>
      <c r="B2830" s="39"/>
      <c r="C2830" s="496" t="s">
        <v>13681</v>
      </c>
      <c r="D2830" s="39" t="s">
        <v>13681</v>
      </c>
      <c r="E2830" s="496">
        <f>VLOOKUP(F2830,[13]abbr_btch2lot2!A:B,2,FALSE)</f>
        <v>2014</v>
      </c>
      <c r="F2830" s="40" t="s">
        <v>13682</v>
      </c>
      <c r="G2830" s="76" t="s">
        <v>2215</v>
      </c>
      <c r="H2830" s="504" t="s">
        <v>2202</v>
      </c>
      <c r="I2830" s="76">
        <v>300</v>
      </c>
      <c r="J2830" s="39"/>
      <c r="K2830" s="496" t="s">
        <v>2195</v>
      </c>
      <c r="L2830" s="504">
        <v>45</v>
      </c>
      <c r="M2830" s="416" t="s">
        <v>13593</v>
      </c>
      <c r="N2830" s="76" t="s">
        <v>13683</v>
      </c>
    </row>
    <row r="2831" spans="1:14" hidden="1">
      <c r="A2831" s="39" t="s">
        <v>13592</v>
      </c>
      <c r="B2831" s="39"/>
      <c r="C2831" s="496" t="s">
        <v>13684</v>
      </c>
      <c r="D2831" s="39" t="s">
        <v>13684</v>
      </c>
      <c r="E2831" s="496">
        <f>VLOOKUP(F2831,[13]abbr_btch2lot2!A:B,2,FALSE)</f>
        <v>2015</v>
      </c>
      <c r="F2831" s="39" t="s">
        <v>13685</v>
      </c>
      <c r="G2831" s="76" t="s">
        <v>2215</v>
      </c>
      <c r="H2831" s="504" t="s">
        <v>2202</v>
      </c>
      <c r="I2831" s="76">
        <v>600</v>
      </c>
      <c r="J2831" s="39"/>
      <c r="K2831" s="496" t="s">
        <v>2195</v>
      </c>
      <c r="L2831" s="504">
        <v>46</v>
      </c>
      <c r="M2831" s="416" t="s">
        <v>13593</v>
      </c>
      <c r="N2831" s="76" t="s">
        <v>13686</v>
      </c>
    </row>
    <row r="2832" spans="1:14" hidden="1">
      <c r="A2832" s="39" t="s">
        <v>13592</v>
      </c>
      <c r="B2832" s="39"/>
      <c r="C2832" s="496" t="s">
        <v>13367</v>
      </c>
      <c r="D2832" s="39" t="s">
        <v>13367</v>
      </c>
      <c r="E2832" s="496">
        <f>VLOOKUP(F2832,[13]abbr_btch2lot2!A:B,2,FALSE)</f>
        <v>1908</v>
      </c>
      <c r="F2832" s="76" t="s">
        <v>13368</v>
      </c>
      <c r="G2832" s="76" t="s">
        <v>2215</v>
      </c>
      <c r="H2832" s="504" t="s">
        <v>2231</v>
      </c>
      <c r="I2832" s="76" t="s">
        <v>13369</v>
      </c>
      <c r="J2832" s="39"/>
      <c r="K2832" s="496" t="s">
        <v>2195</v>
      </c>
      <c r="L2832" s="504">
        <v>47</v>
      </c>
      <c r="M2832" s="416" t="s">
        <v>13593</v>
      </c>
      <c r="N2832" s="76" t="s">
        <v>13687</v>
      </c>
    </row>
    <row r="2833" spans="1:14" hidden="1">
      <c r="A2833" s="39" t="s">
        <v>13592</v>
      </c>
      <c r="B2833" s="39"/>
      <c r="C2833" s="496" t="s">
        <v>13371</v>
      </c>
      <c r="D2833" s="39" t="s">
        <v>13371</v>
      </c>
      <c r="E2833" s="496">
        <f>VLOOKUP(F2833,[13]abbr_btch2lot2!A:B,2,FALSE)</f>
        <v>1909</v>
      </c>
      <c r="F2833" s="76" t="s">
        <v>13372</v>
      </c>
      <c r="G2833" s="76" t="s">
        <v>2215</v>
      </c>
      <c r="H2833" s="504" t="s">
        <v>2231</v>
      </c>
      <c r="I2833" s="76" t="s">
        <v>13369</v>
      </c>
      <c r="J2833" s="39"/>
      <c r="K2833" s="496" t="s">
        <v>2195</v>
      </c>
      <c r="L2833" s="504">
        <v>48</v>
      </c>
      <c r="M2833" s="416" t="s">
        <v>13593</v>
      </c>
      <c r="N2833" s="76" t="s">
        <v>13688</v>
      </c>
    </row>
    <row r="2834" spans="1:14" hidden="1">
      <c r="A2834" s="39" t="s">
        <v>13592</v>
      </c>
      <c r="B2834" s="39"/>
      <c r="C2834" s="496" t="s">
        <v>13689</v>
      </c>
      <c r="D2834" s="39" t="s">
        <v>13689</v>
      </c>
      <c r="E2834" s="496">
        <f>VLOOKUP(F2834,[13]abbr_btch2lot2!A:B,2,FALSE)</f>
        <v>2016</v>
      </c>
      <c r="F2834" s="39" t="s">
        <v>13690</v>
      </c>
      <c r="G2834" s="76" t="s">
        <v>2215</v>
      </c>
      <c r="H2834" s="504" t="s">
        <v>2202</v>
      </c>
      <c r="I2834" s="76">
        <v>5</v>
      </c>
      <c r="J2834" s="39"/>
      <c r="K2834" s="496" t="s">
        <v>2195</v>
      </c>
      <c r="L2834" s="504">
        <v>49</v>
      </c>
      <c r="M2834" s="416" t="s">
        <v>13593</v>
      </c>
      <c r="N2834" s="76" t="s">
        <v>13691</v>
      </c>
    </row>
    <row r="2835" spans="1:14" hidden="1">
      <c r="A2835" s="39" t="s">
        <v>13592</v>
      </c>
      <c r="B2835" s="39"/>
      <c r="C2835" s="496" t="s">
        <v>13692</v>
      </c>
      <c r="D2835" s="39" t="s">
        <v>13692</v>
      </c>
      <c r="E2835" s="496">
        <f>VLOOKUP(F2835,[13]abbr_btch2lot2!A:B,2,FALSE)</f>
        <v>2017</v>
      </c>
      <c r="F2835" s="39" t="s">
        <v>13693</v>
      </c>
      <c r="G2835" s="76" t="s">
        <v>2215</v>
      </c>
      <c r="H2835" s="504" t="s">
        <v>2202</v>
      </c>
      <c r="I2835" s="76">
        <v>100</v>
      </c>
      <c r="J2835" s="39"/>
      <c r="K2835" s="496" t="s">
        <v>2195</v>
      </c>
      <c r="L2835" s="504">
        <v>50</v>
      </c>
      <c r="M2835" s="416" t="s">
        <v>13593</v>
      </c>
      <c r="N2835" s="76" t="s">
        <v>13694</v>
      </c>
    </row>
    <row r="2836" spans="1:14" hidden="1">
      <c r="A2836" s="39" t="s">
        <v>13592</v>
      </c>
      <c r="B2836" s="39"/>
      <c r="C2836" s="496" t="s">
        <v>13695</v>
      </c>
      <c r="D2836" s="39" t="s">
        <v>13695</v>
      </c>
      <c r="E2836" s="496">
        <f>VLOOKUP(F2836,[13]abbr_btch2lot2!A:B,2,FALSE)</f>
        <v>2018</v>
      </c>
      <c r="F2836" s="39" t="s">
        <v>13696</v>
      </c>
      <c r="G2836" s="76" t="s">
        <v>2215</v>
      </c>
      <c r="H2836" s="504" t="s">
        <v>2202</v>
      </c>
      <c r="I2836" s="76">
        <v>200</v>
      </c>
      <c r="J2836" s="39"/>
      <c r="K2836" s="496" t="s">
        <v>2195</v>
      </c>
      <c r="L2836" s="504">
        <v>51</v>
      </c>
      <c r="M2836" s="416" t="s">
        <v>13593</v>
      </c>
      <c r="N2836" s="76" t="s">
        <v>13697</v>
      </c>
    </row>
    <row r="2837" spans="1:14" hidden="1">
      <c r="A2837" s="39" t="s">
        <v>13592</v>
      </c>
      <c r="B2837" s="39"/>
      <c r="C2837" s="496" t="s">
        <v>13698</v>
      </c>
      <c r="D2837" s="39" t="s">
        <v>13698</v>
      </c>
      <c r="E2837" s="496">
        <f>VLOOKUP(F2837,[13]abbr_btch2lot2!A:B,2,FALSE)</f>
        <v>2019</v>
      </c>
      <c r="F2837" s="39" t="s">
        <v>13699</v>
      </c>
      <c r="G2837" s="76" t="s">
        <v>2215</v>
      </c>
      <c r="H2837" s="504" t="s">
        <v>2202</v>
      </c>
      <c r="I2837" s="76">
        <v>1500</v>
      </c>
      <c r="J2837" s="39"/>
      <c r="K2837" s="496" t="s">
        <v>2195</v>
      </c>
      <c r="L2837" s="504">
        <v>52</v>
      </c>
      <c r="M2837" s="416" t="s">
        <v>13593</v>
      </c>
      <c r="N2837" s="76" t="s">
        <v>13700</v>
      </c>
    </row>
    <row r="2838" spans="1:14" hidden="1">
      <c r="A2838" s="39" t="s">
        <v>13592</v>
      </c>
      <c r="B2838" s="39"/>
      <c r="C2838" s="496" t="s">
        <v>13701</v>
      </c>
      <c r="D2838" s="39" t="s">
        <v>13701</v>
      </c>
      <c r="E2838" s="496">
        <f>VLOOKUP(F2838,[13]abbr_btch2lot2!A:B,2,FALSE)</f>
        <v>2020</v>
      </c>
      <c r="F2838" s="39" t="s">
        <v>13702</v>
      </c>
      <c r="G2838" s="76" t="s">
        <v>2215</v>
      </c>
      <c r="H2838" s="504" t="s">
        <v>2202</v>
      </c>
      <c r="I2838" s="76">
        <v>1500</v>
      </c>
      <c r="J2838" s="39"/>
      <c r="K2838" s="496" t="s">
        <v>2195</v>
      </c>
      <c r="L2838" s="504">
        <v>53</v>
      </c>
      <c r="M2838" s="416" t="s">
        <v>13593</v>
      </c>
      <c r="N2838" s="76" t="s">
        <v>13703</v>
      </c>
    </row>
    <row r="2839" spans="1:14" hidden="1">
      <c r="A2839" s="39" t="s">
        <v>13592</v>
      </c>
      <c r="B2839" s="39"/>
      <c r="C2839" s="496" t="s">
        <v>13704</v>
      </c>
      <c r="D2839" s="39" t="s">
        <v>13704</v>
      </c>
      <c r="E2839" s="496">
        <f>VLOOKUP(F2839,[13]abbr_btch2lot2!A:B,2,FALSE)</f>
        <v>2021</v>
      </c>
      <c r="F2839" s="39" t="s">
        <v>13705</v>
      </c>
      <c r="G2839" s="76" t="s">
        <v>2215</v>
      </c>
      <c r="H2839" s="504" t="s">
        <v>2202</v>
      </c>
      <c r="I2839" s="76">
        <v>1500</v>
      </c>
      <c r="J2839" s="39"/>
      <c r="K2839" s="496" t="s">
        <v>2195</v>
      </c>
      <c r="L2839" s="504">
        <v>54</v>
      </c>
      <c r="M2839" s="416" t="s">
        <v>13593</v>
      </c>
      <c r="N2839" s="76" t="s">
        <v>13706</v>
      </c>
    </row>
    <row r="2840" spans="1:14" hidden="1">
      <c r="A2840" s="39" t="s">
        <v>13592</v>
      </c>
      <c r="B2840" s="39"/>
      <c r="C2840" s="496" t="s">
        <v>13707</v>
      </c>
      <c r="D2840" s="39" t="s">
        <v>13707</v>
      </c>
      <c r="E2840" s="496">
        <f>VLOOKUP(F2840,[13]abbr_btch2lot2!A:B,2,FALSE)</f>
        <v>2022</v>
      </c>
      <c r="F2840" s="39" t="s">
        <v>13708</v>
      </c>
      <c r="G2840" s="76" t="s">
        <v>2215</v>
      </c>
      <c r="H2840" s="504" t="s">
        <v>2202</v>
      </c>
      <c r="I2840" s="76">
        <v>1500</v>
      </c>
      <c r="J2840" s="39"/>
      <c r="K2840" s="496" t="s">
        <v>2195</v>
      </c>
      <c r="L2840" s="504">
        <v>55</v>
      </c>
      <c r="M2840" s="416" t="s">
        <v>13593</v>
      </c>
      <c r="N2840" s="76" t="s">
        <v>13709</v>
      </c>
    </row>
    <row r="2841" spans="1:14" hidden="1">
      <c r="A2841" s="39" t="s">
        <v>13592</v>
      </c>
      <c r="B2841" s="39"/>
      <c r="C2841" s="496" t="s">
        <v>13710</v>
      </c>
      <c r="D2841" s="39" t="s">
        <v>13710</v>
      </c>
      <c r="E2841" s="496">
        <f>VLOOKUP(F2841,[13]abbr_btch2lot2!A:B,2,FALSE)</f>
        <v>2023</v>
      </c>
      <c r="F2841" s="39" t="s">
        <v>13711</v>
      </c>
      <c r="G2841" s="76" t="s">
        <v>2215</v>
      </c>
      <c r="H2841" s="504" t="s">
        <v>2202</v>
      </c>
      <c r="I2841" s="76">
        <v>1500</v>
      </c>
      <c r="J2841" s="39"/>
      <c r="K2841" s="496" t="s">
        <v>2195</v>
      </c>
      <c r="L2841" s="504">
        <v>56</v>
      </c>
      <c r="M2841" s="416" t="s">
        <v>13593</v>
      </c>
      <c r="N2841" s="76" t="s">
        <v>13712</v>
      </c>
    </row>
    <row r="2842" spans="1:14" hidden="1">
      <c r="A2842" s="39" t="s">
        <v>13592</v>
      </c>
      <c r="B2842" s="39"/>
      <c r="C2842" s="496"/>
      <c r="D2842" s="39"/>
      <c r="E2842" s="496">
        <f>VLOOKUP(F2842,[13]abbr_btch2lot2!A:B,2,FALSE)</f>
        <v>1878</v>
      </c>
      <c r="F2842" s="60" t="s">
        <v>13287</v>
      </c>
      <c r="G2842" s="76" t="s">
        <v>2215</v>
      </c>
      <c r="H2842" s="76" t="s">
        <v>2308</v>
      </c>
      <c r="I2842" s="504">
        <v>26</v>
      </c>
      <c r="J2842" s="39"/>
      <c r="K2842" s="496" t="s">
        <v>2195</v>
      </c>
      <c r="L2842" s="504">
        <v>57</v>
      </c>
      <c r="M2842" s="416" t="s">
        <v>13593</v>
      </c>
      <c r="N2842" s="76" t="s">
        <v>13288</v>
      </c>
    </row>
    <row r="2843" spans="1:14" hidden="1">
      <c r="A2843" s="39" t="s">
        <v>13592</v>
      </c>
      <c r="B2843" s="39"/>
      <c r="C2843" s="496" t="s">
        <v>11006</v>
      </c>
      <c r="D2843" s="39" t="s">
        <v>11006</v>
      </c>
      <c r="E2843" s="496">
        <f>VLOOKUP(F2843,[13]abbr_btch2lot2!A:B,2,FALSE)</f>
        <v>1023</v>
      </c>
      <c r="F2843" s="39" t="s">
        <v>11007</v>
      </c>
      <c r="G2843" s="76" t="s">
        <v>2215</v>
      </c>
      <c r="H2843" s="504" t="s">
        <v>2231</v>
      </c>
      <c r="I2843" s="76">
        <v>18.2</v>
      </c>
      <c r="J2843" s="39"/>
      <c r="K2843" s="496" t="s">
        <v>2195</v>
      </c>
      <c r="L2843" s="504">
        <v>58</v>
      </c>
      <c r="M2843" s="416" t="s">
        <v>13593</v>
      </c>
      <c r="N2843" s="76" t="s">
        <v>11006</v>
      </c>
    </row>
    <row r="2844" spans="1:14" hidden="1">
      <c r="A2844" s="39" t="s">
        <v>13592</v>
      </c>
      <c r="B2844" s="39"/>
      <c r="C2844" s="496" t="s">
        <v>13713</v>
      </c>
      <c r="D2844" s="39" t="s">
        <v>13713</v>
      </c>
      <c r="E2844" s="496">
        <f>VLOOKUP(F2844,[13]abbr_btch2lot2!A:B,2,FALSE)</f>
        <v>2024</v>
      </c>
      <c r="F2844" s="39" t="s">
        <v>13714</v>
      </c>
      <c r="G2844" s="76" t="s">
        <v>2215</v>
      </c>
      <c r="H2844" s="504" t="s">
        <v>2231</v>
      </c>
      <c r="I2844" s="76">
        <v>18.2</v>
      </c>
      <c r="J2844" s="39"/>
      <c r="K2844" s="496" t="s">
        <v>2195</v>
      </c>
      <c r="L2844" s="504">
        <v>59</v>
      </c>
      <c r="M2844" s="416" t="s">
        <v>13593</v>
      </c>
      <c r="N2844" s="76" t="s">
        <v>13713</v>
      </c>
    </row>
    <row r="2845" spans="1:14" hidden="1">
      <c r="A2845" s="39" t="s">
        <v>13592</v>
      </c>
      <c r="B2845" s="504" t="s">
        <v>149</v>
      </c>
      <c r="C2845" s="496" t="s">
        <v>149</v>
      </c>
      <c r="D2845" s="39"/>
      <c r="E2845" s="496" t="e">
        <f>VLOOKUP(F2845,[13]abbr_btch2lot2!A:B,2,FALSE)</f>
        <v>#N/A</v>
      </c>
      <c r="F2845" s="39"/>
      <c r="G2845" s="504" t="s">
        <v>2193</v>
      </c>
      <c r="H2845" s="504" t="s">
        <v>2308</v>
      </c>
      <c r="I2845" s="504">
        <v>26</v>
      </c>
      <c r="J2845" s="39"/>
      <c r="K2845" s="496" t="s">
        <v>2195</v>
      </c>
      <c r="L2845" s="504">
        <v>60</v>
      </c>
      <c r="M2845" s="416" t="s">
        <v>13593</v>
      </c>
      <c r="N2845" s="504" t="s">
        <v>149</v>
      </c>
    </row>
    <row r="2846" spans="1:14" hidden="1">
      <c r="A2846" s="39" t="s">
        <v>13592</v>
      </c>
      <c r="B2846" s="504" t="s">
        <v>151</v>
      </c>
      <c r="C2846" s="496" t="s">
        <v>151</v>
      </c>
      <c r="D2846" s="39"/>
      <c r="E2846" s="496" t="e">
        <f>VLOOKUP(F2846,[13]abbr_btch2lot2!A:B,2,FALSE)</f>
        <v>#N/A</v>
      </c>
      <c r="F2846" s="39"/>
      <c r="G2846" s="504" t="s">
        <v>2193</v>
      </c>
      <c r="H2846" s="504" t="s">
        <v>2202</v>
      </c>
      <c r="I2846" s="504">
        <v>10</v>
      </c>
      <c r="J2846" s="39"/>
      <c r="K2846" s="496" t="s">
        <v>2195</v>
      </c>
      <c r="L2846" s="504">
        <v>61</v>
      </c>
      <c r="M2846" s="416" t="s">
        <v>13593</v>
      </c>
      <c r="N2846" s="504" t="s">
        <v>151</v>
      </c>
    </row>
    <row r="2847" spans="1:14" hidden="1">
      <c r="A2847" s="39" t="s">
        <v>13592</v>
      </c>
      <c r="B2847" s="504" t="s">
        <v>153</v>
      </c>
      <c r="C2847" s="496" t="s">
        <v>153</v>
      </c>
      <c r="D2847" s="39"/>
      <c r="E2847" s="496" t="e">
        <f>VLOOKUP(F2847,[13]abbr_btch2lot2!A:B,2,FALSE)</f>
        <v>#N/A</v>
      </c>
      <c r="F2847" s="39"/>
      <c r="G2847" s="504" t="s">
        <v>2193</v>
      </c>
      <c r="H2847" s="504" t="s">
        <v>2202</v>
      </c>
      <c r="I2847" s="504">
        <v>4</v>
      </c>
      <c r="J2847" s="39"/>
      <c r="K2847" s="496" t="s">
        <v>2195</v>
      </c>
      <c r="L2847" s="504">
        <v>62</v>
      </c>
      <c r="M2847" s="416" t="s">
        <v>13593</v>
      </c>
      <c r="N2847" s="504" t="s">
        <v>153</v>
      </c>
    </row>
    <row r="2848" spans="1:14" hidden="1">
      <c r="A2848" s="39" t="s">
        <v>13592</v>
      </c>
      <c r="B2848" s="504" t="s">
        <v>155</v>
      </c>
      <c r="C2848" s="496" t="s">
        <v>155</v>
      </c>
      <c r="D2848" s="39"/>
      <c r="E2848" s="496" t="e">
        <f>VLOOKUP(F2848,[13]abbr_btch2lot2!A:B,2,FALSE)</f>
        <v>#N/A</v>
      </c>
      <c r="F2848" s="39"/>
      <c r="G2848" s="504" t="s">
        <v>2193</v>
      </c>
      <c r="H2848" s="504" t="s">
        <v>2202</v>
      </c>
      <c r="I2848" s="504">
        <v>2</v>
      </c>
      <c r="J2848" s="39"/>
      <c r="K2848" s="496" t="s">
        <v>2195</v>
      </c>
      <c r="L2848" s="504">
        <v>63</v>
      </c>
      <c r="M2848" s="416" t="s">
        <v>13593</v>
      </c>
      <c r="N2848" s="504" t="s">
        <v>155</v>
      </c>
    </row>
    <row r="2849" spans="1:14" hidden="1">
      <c r="A2849" s="39" t="s">
        <v>13592</v>
      </c>
      <c r="B2849" s="504" t="s">
        <v>157</v>
      </c>
      <c r="C2849" s="496" t="s">
        <v>157</v>
      </c>
      <c r="D2849" s="39"/>
      <c r="E2849" s="496" t="e">
        <f>VLOOKUP(F2849,[13]abbr_btch2lot2!A:B,2,FALSE)</f>
        <v>#N/A</v>
      </c>
      <c r="F2849" s="39"/>
      <c r="G2849" s="504" t="s">
        <v>2193</v>
      </c>
      <c r="H2849" s="504" t="s">
        <v>2202</v>
      </c>
      <c r="I2849" s="504">
        <v>2</v>
      </c>
      <c r="J2849" s="39"/>
      <c r="K2849" s="496" t="s">
        <v>2195</v>
      </c>
      <c r="L2849" s="504">
        <v>64</v>
      </c>
      <c r="M2849" s="416" t="s">
        <v>13593</v>
      </c>
      <c r="N2849" s="504" t="s">
        <v>157</v>
      </c>
    </row>
    <row r="2850" spans="1:14" hidden="1">
      <c r="A2850" s="39" t="s">
        <v>13715</v>
      </c>
      <c r="B2850" s="504" t="s">
        <v>34</v>
      </c>
      <c r="C2850" s="496" t="s">
        <v>34</v>
      </c>
      <c r="D2850" s="39"/>
      <c r="E2850" s="496" t="e">
        <f>VLOOKUP(F2850,[13]abbr_btch2lot2!A:B,2,FALSE)</f>
        <v>#N/A</v>
      </c>
      <c r="F2850" s="516"/>
      <c r="G2850" s="504" t="s">
        <v>2193</v>
      </c>
      <c r="H2850" s="504" t="s">
        <v>2194</v>
      </c>
      <c r="I2850" s="504">
        <v>8</v>
      </c>
      <c r="J2850" s="39"/>
      <c r="K2850" s="504" t="s">
        <v>2195</v>
      </c>
      <c r="L2850" s="504">
        <v>1</v>
      </c>
      <c r="M2850" s="416" t="s">
        <v>13716</v>
      </c>
      <c r="N2850" s="504" t="s">
        <v>34</v>
      </c>
    </row>
    <row r="2851" spans="1:14" hidden="1">
      <c r="A2851" s="39" t="s">
        <v>13715</v>
      </c>
      <c r="B2851" s="516"/>
      <c r="C2851" s="496" t="s">
        <v>463</v>
      </c>
      <c r="D2851" s="39" t="s">
        <v>463</v>
      </c>
      <c r="E2851" s="496">
        <f>VLOOKUP(F2851,[13]abbr_btch2lot2!A:B,2,FALSE)</f>
        <v>1038</v>
      </c>
      <c r="F2851" s="10" t="s">
        <v>249</v>
      </c>
      <c r="G2851" s="504" t="s">
        <v>2193</v>
      </c>
      <c r="H2851" s="504" t="s">
        <v>2202</v>
      </c>
      <c r="I2851" s="504">
        <v>36</v>
      </c>
      <c r="J2851" s="39"/>
      <c r="K2851" s="504" t="s">
        <v>2195</v>
      </c>
      <c r="L2851" s="504">
        <v>2</v>
      </c>
      <c r="M2851" s="416" t="s">
        <v>13593</v>
      </c>
      <c r="N2851" s="504" t="s">
        <v>3551</v>
      </c>
    </row>
    <row r="2852" spans="1:14" hidden="1">
      <c r="A2852" s="39" t="s">
        <v>13715</v>
      </c>
      <c r="B2852" s="516"/>
      <c r="C2852" s="496" t="s">
        <v>3471</v>
      </c>
      <c r="D2852" s="39" t="s">
        <v>3471</v>
      </c>
      <c r="E2852" s="496">
        <f>VLOOKUP(F2852,[13]abbr_btch2lot2!A:B,2,FALSE)</f>
        <v>1980</v>
      </c>
      <c r="F2852" s="40" t="s">
        <v>3472</v>
      </c>
      <c r="G2852" s="504" t="s">
        <v>2193</v>
      </c>
      <c r="H2852" s="504" t="s">
        <v>2308</v>
      </c>
      <c r="I2852" s="504">
        <v>26</v>
      </c>
      <c r="J2852" s="39"/>
      <c r="K2852" s="504" t="s">
        <v>2195</v>
      </c>
      <c r="L2852" s="504">
        <v>3</v>
      </c>
      <c r="M2852" s="416" t="s">
        <v>13593</v>
      </c>
      <c r="N2852" s="504" t="s">
        <v>3471</v>
      </c>
    </row>
    <row r="2853" spans="1:14" hidden="1">
      <c r="A2853" s="39" t="s">
        <v>13715</v>
      </c>
      <c r="B2853" s="516"/>
      <c r="C2853" s="496" t="s">
        <v>5494</v>
      </c>
      <c r="D2853" s="39" t="s">
        <v>5494</v>
      </c>
      <c r="E2853" s="496">
        <f>VLOOKUP(F2853,[13]abbr_btch2lot2!A:B,2,FALSE)</f>
        <v>1322</v>
      </c>
      <c r="F2853" s="40" t="s">
        <v>5495</v>
      </c>
      <c r="G2853" s="504" t="s">
        <v>2215</v>
      </c>
      <c r="H2853" s="504" t="s">
        <v>2202</v>
      </c>
      <c r="I2853" s="504">
        <v>15</v>
      </c>
      <c r="J2853" s="39"/>
      <c r="K2853" s="504" t="s">
        <v>2195</v>
      </c>
      <c r="L2853" s="504">
        <v>4</v>
      </c>
      <c r="M2853" s="416" t="s">
        <v>13593</v>
      </c>
      <c r="N2853" s="504" t="s">
        <v>11828</v>
      </c>
    </row>
    <row r="2854" spans="1:14" hidden="1">
      <c r="A2854" s="39" t="s">
        <v>13715</v>
      </c>
      <c r="B2854" s="516"/>
      <c r="C2854" s="496" t="s">
        <v>13594</v>
      </c>
      <c r="D2854" s="39" t="s">
        <v>13594</v>
      </c>
      <c r="E2854" s="496">
        <f>VLOOKUP(F2854,[13]abbr_btch2lot2!A:B,2,FALSE)</f>
        <v>1981</v>
      </c>
      <c r="F2854" s="40" t="s">
        <v>13595</v>
      </c>
      <c r="G2854" s="504" t="s">
        <v>2215</v>
      </c>
      <c r="H2854" s="504" t="s">
        <v>2202</v>
      </c>
      <c r="I2854" s="504">
        <v>15</v>
      </c>
      <c r="J2854" s="39"/>
      <c r="K2854" s="504" t="s">
        <v>2195</v>
      </c>
      <c r="L2854" s="504">
        <v>5</v>
      </c>
      <c r="M2854" s="416" t="s">
        <v>13593</v>
      </c>
      <c r="N2854" s="504" t="s">
        <v>13596</v>
      </c>
    </row>
    <row r="2855" spans="1:14" hidden="1">
      <c r="A2855" s="39" t="s">
        <v>13715</v>
      </c>
      <c r="B2855" s="516"/>
      <c r="C2855" s="496" t="s">
        <v>5521</v>
      </c>
      <c r="D2855" s="39" t="s">
        <v>5521</v>
      </c>
      <c r="E2855" s="496">
        <f>VLOOKUP(F2855,[13]abbr_btch2lot2!A:B,2,FALSE)</f>
        <v>1774</v>
      </c>
      <c r="F2855" s="40" t="s">
        <v>5522</v>
      </c>
      <c r="G2855" s="504" t="s">
        <v>2215</v>
      </c>
      <c r="H2855" s="504" t="s">
        <v>2202</v>
      </c>
      <c r="I2855" s="504">
        <v>100</v>
      </c>
      <c r="J2855" s="39"/>
      <c r="K2855" s="504" t="s">
        <v>2195</v>
      </c>
      <c r="L2855" s="504">
        <v>6</v>
      </c>
      <c r="M2855" s="416" t="s">
        <v>13593</v>
      </c>
      <c r="N2855" s="504" t="s">
        <v>5521</v>
      </c>
    </row>
    <row r="2856" spans="1:14" hidden="1">
      <c r="A2856" s="39" t="s">
        <v>13715</v>
      </c>
      <c r="B2856" s="516"/>
      <c r="C2856" s="496" t="s">
        <v>13597</v>
      </c>
      <c r="D2856" s="39" t="s">
        <v>13597</v>
      </c>
      <c r="E2856" s="496">
        <f>VLOOKUP(F2856,[13]abbr_btch2lot2!A:B,2,FALSE)</f>
        <v>1982</v>
      </c>
      <c r="F2856" s="40" t="s">
        <v>13598</v>
      </c>
      <c r="G2856" s="504" t="s">
        <v>2215</v>
      </c>
      <c r="H2856" s="504" t="s">
        <v>2202</v>
      </c>
      <c r="I2856" s="504">
        <v>64</v>
      </c>
      <c r="J2856" s="39"/>
      <c r="K2856" s="504" t="s">
        <v>2195</v>
      </c>
      <c r="L2856" s="504">
        <v>7</v>
      </c>
      <c r="M2856" s="416" t="s">
        <v>13593</v>
      </c>
      <c r="N2856" s="504" t="s">
        <v>13599</v>
      </c>
    </row>
    <row r="2857" spans="1:14" hidden="1">
      <c r="A2857" s="39" t="s">
        <v>13715</v>
      </c>
      <c r="B2857" s="516"/>
      <c r="C2857" s="496" t="s">
        <v>13600</v>
      </c>
      <c r="D2857" s="39" t="s">
        <v>13600</v>
      </c>
      <c r="E2857" s="496">
        <f>VLOOKUP(F2857,[13]abbr_btch2lot2!A:B,2,FALSE)</f>
        <v>1983</v>
      </c>
      <c r="F2857" s="40" t="s">
        <v>13601</v>
      </c>
      <c r="G2857" s="504" t="s">
        <v>2215</v>
      </c>
      <c r="H2857" s="504" t="s">
        <v>2202</v>
      </c>
      <c r="I2857" s="504">
        <v>2</v>
      </c>
      <c r="J2857" s="39"/>
      <c r="K2857" s="504" t="s">
        <v>2195</v>
      </c>
      <c r="L2857" s="504">
        <v>8</v>
      </c>
      <c r="M2857" s="416" t="s">
        <v>13593</v>
      </c>
      <c r="N2857" s="504" t="s">
        <v>13602</v>
      </c>
    </row>
    <row r="2858" spans="1:14" hidden="1">
      <c r="A2858" s="39" t="s">
        <v>13715</v>
      </c>
      <c r="B2858" s="516"/>
      <c r="C2858" s="496" t="s">
        <v>13603</v>
      </c>
      <c r="D2858" s="39" t="s">
        <v>13603</v>
      </c>
      <c r="E2858" s="496">
        <f>VLOOKUP(F2858,[13]abbr_btch2lot2!A:B,2,FALSE)</f>
        <v>1984</v>
      </c>
      <c r="F2858" s="40" t="s">
        <v>13604</v>
      </c>
      <c r="G2858" s="504" t="s">
        <v>2215</v>
      </c>
      <c r="H2858" s="504" t="s">
        <v>2202</v>
      </c>
      <c r="I2858" s="504">
        <v>64</v>
      </c>
      <c r="J2858" s="39"/>
      <c r="K2858" s="504" t="s">
        <v>2195</v>
      </c>
      <c r="L2858" s="504">
        <v>9</v>
      </c>
      <c r="M2858" s="416" t="s">
        <v>13593</v>
      </c>
      <c r="N2858" s="504" t="s">
        <v>13605</v>
      </c>
    </row>
    <row r="2859" spans="1:14" hidden="1">
      <c r="A2859" s="39" t="s">
        <v>13715</v>
      </c>
      <c r="B2859" s="516"/>
      <c r="C2859" s="496" t="s">
        <v>13606</v>
      </c>
      <c r="D2859" s="39" t="s">
        <v>13606</v>
      </c>
      <c r="E2859" s="496">
        <f>VLOOKUP(F2859,[13]abbr_btch2lot2!A:B,2,FALSE)</f>
        <v>1985</v>
      </c>
      <c r="F2859" s="40" t="s">
        <v>13607</v>
      </c>
      <c r="G2859" s="504" t="s">
        <v>2215</v>
      </c>
      <c r="H2859" s="504" t="s">
        <v>2202</v>
      </c>
      <c r="I2859" s="504">
        <v>15</v>
      </c>
      <c r="J2859" s="39"/>
      <c r="K2859" s="504" t="s">
        <v>2195</v>
      </c>
      <c r="L2859" s="504">
        <v>10</v>
      </c>
      <c r="M2859" s="416" t="s">
        <v>13593</v>
      </c>
      <c r="N2859" s="504" t="s">
        <v>13608</v>
      </c>
    </row>
    <row r="2860" spans="1:14" hidden="1">
      <c r="A2860" s="39" t="s">
        <v>13715</v>
      </c>
      <c r="B2860" s="516"/>
      <c r="C2860" s="496" t="s">
        <v>6497</v>
      </c>
      <c r="D2860" s="39" t="s">
        <v>6497</v>
      </c>
      <c r="E2860" s="496">
        <f>VLOOKUP(F2860,[13]abbr_btch2lot2!A:B,2,FALSE)</f>
        <v>1986</v>
      </c>
      <c r="F2860" s="40" t="s">
        <v>13609</v>
      </c>
      <c r="G2860" s="504" t="s">
        <v>2215</v>
      </c>
      <c r="H2860" s="504" t="s">
        <v>2202</v>
      </c>
      <c r="I2860" s="504">
        <v>100</v>
      </c>
      <c r="J2860" s="39"/>
      <c r="K2860" s="504" t="s">
        <v>2195</v>
      </c>
      <c r="L2860" s="504">
        <v>11</v>
      </c>
      <c r="M2860" s="416" t="s">
        <v>13593</v>
      </c>
      <c r="N2860" s="504" t="s">
        <v>13610</v>
      </c>
    </row>
    <row r="2861" spans="1:14" hidden="1">
      <c r="A2861" s="39" t="s">
        <v>13715</v>
      </c>
      <c r="B2861" s="516"/>
      <c r="C2861" s="496" t="s">
        <v>6500</v>
      </c>
      <c r="D2861" s="39" t="s">
        <v>6500</v>
      </c>
      <c r="E2861" s="496">
        <f>VLOOKUP(F2861,[13]abbr_btch2lot2!A:B,2,FALSE)</f>
        <v>1987</v>
      </c>
      <c r="F2861" s="40" t="s">
        <v>13611</v>
      </c>
      <c r="G2861" s="504" t="s">
        <v>2215</v>
      </c>
      <c r="H2861" s="504" t="s">
        <v>2202</v>
      </c>
      <c r="I2861" s="504">
        <v>100</v>
      </c>
      <c r="J2861" s="39"/>
      <c r="K2861" s="504" t="s">
        <v>2195</v>
      </c>
      <c r="L2861" s="504">
        <v>12</v>
      </c>
      <c r="M2861" s="416" t="s">
        <v>13593</v>
      </c>
      <c r="N2861" s="504" t="s">
        <v>13612</v>
      </c>
    </row>
    <row r="2862" spans="1:14" hidden="1">
      <c r="A2862" s="39" t="s">
        <v>13715</v>
      </c>
      <c r="B2862" s="516"/>
      <c r="C2862" s="496" t="s">
        <v>6503</v>
      </c>
      <c r="D2862" s="39" t="s">
        <v>6503</v>
      </c>
      <c r="E2862" s="496">
        <f>VLOOKUP(F2862,[13]abbr_btch2lot2!A:B,2,FALSE)</f>
        <v>1988</v>
      </c>
      <c r="F2862" s="40" t="s">
        <v>13613</v>
      </c>
      <c r="G2862" s="504" t="s">
        <v>2215</v>
      </c>
      <c r="H2862" s="504" t="s">
        <v>2202</v>
      </c>
      <c r="I2862" s="504">
        <v>300</v>
      </c>
      <c r="J2862" s="39"/>
      <c r="K2862" s="504" t="s">
        <v>2195</v>
      </c>
      <c r="L2862" s="504">
        <v>13</v>
      </c>
      <c r="M2862" s="416" t="s">
        <v>13593</v>
      </c>
      <c r="N2862" s="504" t="s">
        <v>13614</v>
      </c>
    </row>
    <row r="2863" spans="1:14" hidden="1">
      <c r="A2863" s="39" t="s">
        <v>13715</v>
      </c>
      <c r="B2863" s="516"/>
      <c r="C2863" s="496" t="s">
        <v>480</v>
      </c>
      <c r="D2863" s="39" t="s">
        <v>480</v>
      </c>
      <c r="E2863" s="496">
        <f>VLOOKUP(F2863,[13]abbr_btch2lot2!A:B,2,FALSE)</f>
        <v>1048</v>
      </c>
      <c r="F2863" s="40" t="s">
        <v>267</v>
      </c>
      <c r="G2863" s="504" t="s">
        <v>2215</v>
      </c>
      <c r="H2863" s="504" t="s">
        <v>2231</v>
      </c>
      <c r="I2863" s="504" t="s">
        <v>13615</v>
      </c>
      <c r="J2863" s="39"/>
      <c r="K2863" s="504" t="s">
        <v>2195</v>
      </c>
      <c r="L2863" s="504">
        <v>14</v>
      </c>
      <c r="M2863" s="416" t="s">
        <v>13593</v>
      </c>
      <c r="N2863" s="504" t="s">
        <v>480</v>
      </c>
    </row>
    <row r="2864" spans="1:14" hidden="1">
      <c r="A2864" s="39" t="s">
        <v>13715</v>
      </c>
      <c r="B2864" s="516"/>
      <c r="C2864" s="496" t="s">
        <v>13616</v>
      </c>
      <c r="D2864" s="39" t="s">
        <v>13616</v>
      </c>
      <c r="E2864" s="496">
        <f>VLOOKUP(F2864,[13]abbr_btch2lot2!A:B,2,FALSE)</f>
        <v>1989</v>
      </c>
      <c r="F2864" s="40" t="s">
        <v>13617</v>
      </c>
      <c r="G2864" s="504" t="s">
        <v>2215</v>
      </c>
      <c r="H2864" s="504" t="s">
        <v>2202</v>
      </c>
      <c r="I2864" s="504">
        <v>30</v>
      </c>
      <c r="J2864" s="39"/>
      <c r="K2864" s="504" t="s">
        <v>2195</v>
      </c>
      <c r="L2864" s="504">
        <v>15</v>
      </c>
      <c r="M2864" s="416" t="s">
        <v>13593</v>
      </c>
      <c r="N2864" s="504" t="s">
        <v>13616</v>
      </c>
    </row>
    <row r="2865" spans="1:14" hidden="1">
      <c r="A2865" s="39" t="s">
        <v>13715</v>
      </c>
      <c r="B2865" s="516"/>
      <c r="C2865" s="496" t="s">
        <v>13380</v>
      </c>
      <c r="D2865" s="39" t="s">
        <v>13380</v>
      </c>
      <c r="E2865" s="496">
        <f>VLOOKUP(F2865,[13]abbr_btch2lot2!A:B,2,FALSE)</f>
        <v>1911</v>
      </c>
      <c r="F2865" s="40" t="s">
        <v>32</v>
      </c>
      <c r="G2865" s="504" t="s">
        <v>2215</v>
      </c>
      <c r="H2865" s="504" t="s">
        <v>2202</v>
      </c>
      <c r="I2865" s="504">
        <v>100</v>
      </c>
      <c r="J2865" s="39"/>
      <c r="K2865" s="504" t="s">
        <v>2195</v>
      </c>
      <c r="L2865" s="504">
        <v>16</v>
      </c>
      <c r="M2865" s="416" t="s">
        <v>13593</v>
      </c>
      <c r="N2865" s="504" t="s">
        <v>13380</v>
      </c>
    </row>
    <row r="2866" spans="1:14" hidden="1">
      <c r="A2866" s="39" t="s">
        <v>13715</v>
      </c>
      <c r="B2866" s="516"/>
      <c r="C2866" s="496" t="s">
        <v>1762</v>
      </c>
      <c r="D2866" s="39" t="s">
        <v>1762</v>
      </c>
      <c r="E2866" s="496">
        <f>VLOOKUP(F2866,[13]abbr_btch2lot2!A:B,2,FALSE)</f>
        <v>1858</v>
      </c>
      <c r="F2866" s="40" t="s">
        <v>28</v>
      </c>
      <c r="G2866" s="504" t="s">
        <v>2215</v>
      </c>
      <c r="H2866" s="504" t="s">
        <v>2202</v>
      </c>
      <c r="I2866" s="504">
        <v>32672</v>
      </c>
      <c r="J2866" s="39"/>
      <c r="K2866" s="504" t="s">
        <v>2195</v>
      </c>
      <c r="L2866" s="504">
        <v>17</v>
      </c>
      <c r="M2866" s="416" t="s">
        <v>13593</v>
      </c>
      <c r="N2866" s="504" t="s">
        <v>1762</v>
      </c>
    </row>
    <row r="2867" spans="1:14" hidden="1">
      <c r="A2867" s="39" t="s">
        <v>13715</v>
      </c>
      <c r="B2867" s="516"/>
      <c r="C2867" s="496" t="s">
        <v>13618</v>
      </c>
      <c r="D2867" s="39" t="s">
        <v>13618</v>
      </c>
      <c r="E2867" s="496">
        <f>VLOOKUP(F2867,[13]abbr_btch2lot2!A:B,2,FALSE)</f>
        <v>1990</v>
      </c>
      <c r="F2867" s="40" t="s">
        <v>13619</v>
      </c>
      <c r="G2867" s="504" t="s">
        <v>2215</v>
      </c>
      <c r="H2867" s="504" t="s">
        <v>2202</v>
      </c>
      <c r="I2867" s="504">
        <v>50</v>
      </c>
      <c r="J2867" s="39"/>
      <c r="K2867" s="504" t="s">
        <v>2195</v>
      </c>
      <c r="L2867" s="504">
        <v>18</v>
      </c>
      <c r="M2867" s="416" t="s">
        <v>13593</v>
      </c>
      <c r="N2867" s="504" t="s">
        <v>13620</v>
      </c>
    </row>
    <row r="2868" spans="1:14" hidden="1">
      <c r="A2868" s="39" t="s">
        <v>13715</v>
      </c>
      <c r="B2868" s="39"/>
      <c r="C2868" s="496" t="s">
        <v>13621</v>
      </c>
      <c r="D2868" s="39" t="s">
        <v>13621</v>
      </c>
      <c r="E2868" s="496">
        <f>VLOOKUP(F2868,[13]abbr_btch2lot2!A:B,2,FALSE)</f>
        <v>1991</v>
      </c>
      <c r="F2868" s="39" t="s">
        <v>13622</v>
      </c>
      <c r="G2868" s="76" t="s">
        <v>2215</v>
      </c>
      <c r="H2868" s="504" t="s">
        <v>2202</v>
      </c>
      <c r="I2868" s="76">
        <v>50</v>
      </c>
      <c r="J2868" s="39"/>
      <c r="K2868" s="504" t="s">
        <v>2195</v>
      </c>
      <c r="L2868" s="504">
        <v>19</v>
      </c>
      <c r="M2868" s="416" t="s">
        <v>13593</v>
      </c>
      <c r="N2868" s="76" t="s">
        <v>13623</v>
      </c>
    </row>
    <row r="2869" spans="1:14" hidden="1">
      <c r="A2869" s="39" t="s">
        <v>13715</v>
      </c>
      <c r="B2869" s="39"/>
      <c r="C2869" s="496" t="s">
        <v>13624</v>
      </c>
      <c r="D2869" s="39" t="s">
        <v>13624</v>
      </c>
      <c r="E2869" s="496">
        <f>VLOOKUP(F2869,[13]abbr_btch2lot2!A:B,2,FALSE)</f>
        <v>1992</v>
      </c>
      <c r="F2869" s="39" t="s">
        <v>13625</v>
      </c>
      <c r="G2869" s="76" t="s">
        <v>2215</v>
      </c>
      <c r="H2869" s="504" t="s">
        <v>2202</v>
      </c>
      <c r="I2869" s="76">
        <v>50</v>
      </c>
      <c r="J2869" s="39"/>
      <c r="K2869" s="504" t="s">
        <v>2195</v>
      </c>
      <c r="L2869" s="504">
        <v>20</v>
      </c>
      <c r="M2869" s="416" t="s">
        <v>13593</v>
      </c>
      <c r="N2869" s="76" t="s">
        <v>13626</v>
      </c>
    </row>
    <row r="2870" spans="1:14" hidden="1">
      <c r="A2870" s="39" t="s">
        <v>13715</v>
      </c>
      <c r="B2870" s="39"/>
      <c r="C2870" s="496" t="s">
        <v>13627</v>
      </c>
      <c r="D2870" s="39" t="s">
        <v>13627</v>
      </c>
      <c r="E2870" s="496">
        <f>VLOOKUP(F2870,[13]abbr_btch2lot2!A:B,2,FALSE)</f>
        <v>1993</v>
      </c>
      <c r="F2870" s="39" t="s">
        <v>13628</v>
      </c>
      <c r="G2870" s="76" t="s">
        <v>2215</v>
      </c>
      <c r="H2870" s="504" t="s">
        <v>2202</v>
      </c>
      <c r="I2870" s="76">
        <v>32672</v>
      </c>
      <c r="J2870" s="39"/>
      <c r="K2870" s="504" t="s">
        <v>2195</v>
      </c>
      <c r="L2870" s="504">
        <v>21</v>
      </c>
      <c r="M2870" s="416" t="s">
        <v>13593</v>
      </c>
      <c r="N2870" s="76" t="s">
        <v>13629</v>
      </c>
    </row>
    <row r="2871" spans="1:14" hidden="1">
      <c r="A2871" s="39" t="s">
        <v>13715</v>
      </c>
      <c r="B2871" s="39"/>
      <c r="C2871" s="496" t="s">
        <v>13630</v>
      </c>
      <c r="D2871" s="39" t="s">
        <v>13630</v>
      </c>
      <c r="E2871" s="496">
        <f>VLOOKUP(F2871,[13]abbr_btch2lot2!A:B,2,FALSE)</f>
        <v>1994</v>
      </c>
      <c r="F2871" s="39" t="s">
        <v>13631</v>
      </c>
      <c r="G2871" s="76" t="s">
        <v>2215</v>
      </c>
      <c r="H2871" s="504" t="s">
        <v>2202</v>
      </c>
      <c r="I2871" s="76">
        <v>1</v>
      </c>
      <c r="J2871" s="39"/>
      <c r="K2871" s="504" t="s">
        <v>2195</v>
      </c>
      <c r="L2871" s="504">
        <v>22</v>
      </c>
      <c r="M2871" s="416" t="s">
        <v>13593</v>
      </c>
      <c r="N2871" s="76" t="s">
        <v>13630</v>
      </c>
    </row>
    <row r="2872" spans="1:14" hidden="1">
      <c r="A2872" s="39" t="s">
        <v>13715</v>
      </c>
      <c r="B2872" s="39"/>
      <c r="C2872" s="496" t="s">
        <v>13632</v>
      </c>
      <c r="D2872" s="39" t="s">
        <v>13632</v>
      </c>
      <c r="E2872" s="496">
        <f>VLOOKUP(F2872,[13]abbr_btch2lot2!A:B,2,FALSE)</f>
        <v>1995</v>
      </c>
      <c r="F2872" s="39" t="s">
        <v>13633</v>
      </c>
      <c r="G2872" s="76" t="s">
        <v>2215</v>
      </c>
      <c r="H2872" s="504" t="s">
        <v>2202</v>
      </c>
      <c r="I2872" s="76">
        <v>5</v>
      </c>
      <c r="J2872" s="39"/>
      <c r="K2872" s="504" t="s">
        <v>2195</v>
      </c>
      <c r="L2872" s="504">
        <v>23</v>
      </c>
      <c r="M2872" s="416" t="s">
        <v>13593</v>
      </c>
      <c r="N2872" s="76" t="s">
        <v>13634</v>
      </c>
    </row>
    <row r="2873" spans="1:14" hidden="1">
      <c r="A2873" s="39" t="s">
        <v>13715</v>
      </c>
      <c r="B2873" s="39"/>
      <c r="C2873" s="496" t="s">
        <v>13364</v>
      </c>
      <c r="D2873" s="39" t="s">
        <v>13364</v>
      </c>
      <c r="E2873" s="496">
        <f>VLOOKUP(F2873,[13]abbr_btch2lot2!A:B,2,FALSE)</f>
        <v>1907</v>
      </c>
      <c r="F2873" s="39" t="s">
        <v>13365</v>
      </c>
      <c r="G2873" s="76" t="s">
        <v>2215</v>
      </c>
      <c r="H2873" s="504" t="s">
        <v>2202</v>
      </c>
      <c r="I2873" s="76">
        <v>30</v>
      </c>
      <c r="J2873" s="39"/>
      <c r="K2873" s="504" t="s">
        <v>2195</v>
      </c>
      <c r="L2873" s="504">
        <v>24</v>
      </c>
      <c r="M2873" s="416" t="s">
        <v>13593</v>
      </c>
      <c r="N2873" s="76" t="s">
        <v>13635</v>
      </c>
    </row>
    <row r="2874" spans="1:14" hidden="1">
      <c r="A2874" s="39" t="s">
        <v>13715</v>
      </c>
      <c r="B2874" s="39"/>
      <c r="C2874" s="496" t="s">
        <v>13636</v>
      </c>
      <c r="D2874" s="39" t="s">
        <v>13636</v>
      </c>
      <c r="E2874" s="496">
        <f>VLOOKUP(F2874,[13]abbr_btch2lot2!A:B,2,FALSE)</f>
        <v>1996</v>
      </c>
      <c r="F2874" s="39" t="s">
        <v>13637</v>
      </c>
      <c r="G2874" s="76" t="s">
        <v>2215</v>
      </c>
      <c r="H2874" s="504" t="s">
        <v>2202</v>
      </c>
      <c r="I2874" s="76">
        <v>50</v>
      </c>
      <c r="J2874" s="39"/>
      <c r="K2874" s="504" t="s">
        <v>2195</v>
      </c>
      <c r="L2874" s="504">
        <v>25</v>
      </c>
      <c r="M2874" s="416" t="s">
        <v>13593</v>
      </c>
      <c r="N2874" s="76" t="s">
        <v>13636</v>
      </c>
    </row>
    <row r="2875" spans="1:14" hidden="1">
      <c r="A2875" s="39" t="s">
        <v>13715</v>
      </c>
      <c r="B2875" s="39"/>
      <c r="C2875" s="496" t="s">
        <v>13638</v>
      </c>
      <c r="D2875" s="39" t="s">
        <v>13638</v>
      </c>
      <c r="E2875" s="496">
        <f>VLOOKUP(F2875,[13]abbr_btch2lot2!A:B,2,FALSE)</f>
        <v>1997</v>
      </c>
      <c r="F2875" s="39" t="s">
        <v>13639</v>
      </c>
      <c r="G2875" s="76" t="s">
        <v>2215</v>
      </c>
      <c r="H2875" s="76" t="s">
        <v>2228</v>
      </c>
      <c r="I2875" s="76">
        <v>6</v>
      </c>
      <c r="J2875" s="39"/>
      <c r="K2875" s="504" t="s">
        <v>2195</v>
      </c>
      <c r="L2875" s="504">
        <v>26</v>
      </c>
      <c r="M2875" s="416" t="s">
        <v>13593</v>
      </c>
      <c r="N2875" s="76" t="s">
        <v>13640</v>
      </c>
    </row>
    <row r="2876" spans="1:14" hidden="1">
      <c r="A2876" s="39" t="s">
        <v>13715</v>
      </c>
      <c r="B2876" s="39"/>
      <c r="C2876" s="496" t="s">
        <v>13641</v>
      </c>
      <c r="D2876" s="39" t="s">
        <v>13641</v>
      </c>
      <c r="E2876" s="496">
        <f>VLOOKUP(F2876,[13]abbr_btch2lot2!A:B,2,FALSE)</f>
        <v>1998</v>
      </c>
      <c r="F2876" s="39" t="s">
        <v>13642</v>
      </c>
      <c r="G2876" s="76" t="s">
        <v>2215</v>
      </c>
      <c r="H2876" s="504" t="s">
        <v>2202</v>
      </c>
      <c r="I2876" s="76">
        <v>1</v>
      </c>
      <c r="J2876" s="39"/>
      <c r="K2876" s="504" t="s">
        <v>2195</v>
      </c>
      <c r="L2876" s="504">
        <v>27</v>
      </c>
      <c r="M2876" s="416" t="s">
        <v>13593</v>
      </c>
      <c r="N2876" s="76" t="s">
        <v>13643</v>
      </c>
    </row>
    <row r="2877" spans="1:14" hidden="1">
      <c r="A2877" s="39" t="s">
        <v>13715</v>
      </c>
      <c r="B2877" s="39"/>
      <c r="C2877" s="496"/>
      <c r="D2877" s="39"/>
      <c r="E2877" s="496">
        <f>VLOOKUP(F2877,[13]abbr_btch2lot2!A:B,2,FALSE)</f>
        <v>1999</v>
      </c>
      <c r="F2877" s="39" t="s">
        <v>13644</v>
      </c>
      <c r="G2877" s="76" t="s">
        <v>2215</v>
      </c>
      <c r="H2877" s="504" t="s">
        <v>2202</v>
      </c>
      <c r="I2877" s="76">
        <v>50</v>
      </c>
      <c r="J2877" s="39"/>
      <c r="K2877" s="504" t="s">
        <v>2195</v>
      </c>
      <c r="L2877" s="504">
        <v>28</v>
      </c>
      <c r="M2877" s="416" t="s">
        <v>13593</v>
      </c>
      <c r="N2877" s="76" t="s">
        <v>13645</v>
      </c>
    </row>
    <row r="2878" spans="1:14" hidden="1">
      <c r="A2878" s="39" t="s">
        <v>13715</v>
      </c>
      <c r="B2878" s="39"/>
      <c r="C2878" s="496" t="s">
        <v>13646</v>
      </c>
      <c r="D2878" s="39" t="s">
        <v>13646</v>
      </c>
      <c r="E2878" s="496">
        <f>VLOOKUP(F2878,[13]abbr_btch2lot2!A:B,2,FALSE)</f>
        <v>2000</v>
      </c>
      <c r="F2878" s="39" t="s">
        <v>13647</v>
      </c>
      <c r="G2878" s="76" t="s">
        <v>2215</v>
      </c>
      <c r="H2878" s="504" t="s">
        <v>2202</v>
      </c>
      <c r="I2878" s="76">
        <v>600</v>
      </c>
      <c r="J2878" s="39"/>
      <c r="K2878" s="504" t="s">
        <v>2195</v>
      </c>
      <c r="L2878" s="504">
        <v>29</v>
      </c>
      <c r="M2878" s="416" t="s">
        <v>13593</v>
      </c>
      <c r="N2878" s="76" t="s">
        <v>13646</v>
      </c>
    </row>
    <row r="2879" spans="1:14" hidden="1">
      <c r="A2879" s="39" t="s">
        <v>13715</v>
      </c>
      <c r="B2879" s="39"/>
      <c r="C2879" s="496" t="s">
        <v>13648</v>
      </c>
      <c r="D2879" s="39" t="s">
        <v>13648</v>
      </c>
      <c r="E2879" s="496">
        <f>VLOOKUP(F2879,[13]abbr_btch2lot2!A:B,2,FALSE)</f>
        <v>2001</v>
      </c>
      <c r="F2879" s="39" t="s">
        <v>13649</v>
      </c>
      <c r="G2879" s="76" t="s">
        <v>2215</v>
      </c>
      <c r="H2879" s="504" t="s">
        <v>2202</v>
      </c>
      <c r="I2879" s="76">
        <v>2</v>
      </c>
      <c r="J2879" s="39"/>
      <c r="K2879" s="504" t="s">
        <v>2195</v>
      </c>
      <c r="L2879" s="504">
        <v>30</v>
      </c>
      <c r="M2879" s="416" t="s">
        <v>13593</v>
      </c>
      <c r="N2879" s="76" t="s">
        <v>13650</v>
      </c>
    </row>
    <row r="2880" spans="1:14" hidden="1">
      <c r="A2880" s="39" t="s">
        <v>13715</v>
      </c>
      <c r="B2880" s="39"/>
      <c r="C2880" s="496" t="s">
        <v>13651</v>
      </c>
      <c r="D2880" s="39" t="s">
        <v>13651</v>
      </c>
      <c r="E2880" s="496">
        <f>VLOOKUP(F2880,[13]abbr_btch2lot2!A:B,2,FALSE)</f>
        <v>2002</v>
      </c>
      <c r="F2880" s="39" t="s">
        <v>13652</v>
      </c>
      <c r="G2880" s="76" t="s">
        <v>2215</v>
      </c>
      <c r="H2880" s="504" t="s">
        <v>2202</v>
      </c>
      <c r="I2880" s="76">
        <v>20</v>
      </c>
      <c r="J2880" s="39"/>
      <c r="K2880" s="504" t="s">
        <v>2195</v>
      </c>
      <c r="L2880" s="504">
        <v>31</v>
      </c>
      <c r="M2880" s="416" t="s">
        <v>13593</v>
      </c>
      <c r="N2880" s="76" t="s">
        <v>13653</v>
      </c>
    </row>
    <row r="2881" spans="1:14" hidden="1">
      <c r="A2881" s="39" t="s">
        <v>13715</v>
      </c>
      <c r="B2881" s="39"/>
      <c r="C2881" s="496" t="s">
        <v>2504</v>
      </c>
      <c r="D2881" s="39" t="s">
        <v>2504</v>
      </c>
      <c r="E2881" s="496">
        <f>VLOOKUP(F2881,[13]abbr_btch2lot2!A:B,2,FALSE)</f>
        <v>2003</v>
      </c>
      <c r="F2881" s="39" t="s">
        <v>2505</v>
      </c>
      <c r="G2881" s="76" t="s">
        <v>2215</v>
      </c>
      <c r="H2881" s="504" t="s">
        <v>2231</v>
      </c>
      <c r="I2881" s="76" t="s">
        <v>13615</v>
      </c>
      <c r="J2881" s="39"/>
      <c r="K2881" s="504" t="s">
        <v>2195</v>
      </c>
      <c r="L2881" s="504">
        <v>32</v>
      </c>
      <c r="M2881" s="416" t="s">
        <v>13593</v>
      </c>
      <c r="N2881" s="76" t="s">
        <v>2504</v>
      </c>
    </row>
    <row r="2882" spans="1:14" hidden="1">
      <c r="A2882" s="39" t="s">
        <v>13715</v>
      </c>
      <c r="B2882" s="39"/>
      <c r="C2882" s="496" t="s">
        <v>11786</v>
      </c>
      <c r="D2882" s="39" t="s">
        <v>11786</v>
      </c>
      <c r="E2882" s="496">
        <f>VLOOKUP(F2882,[13]abbr_btch2lot2!A:B,2,FALSE)</f>
        <v>1301</v>
      </c>
      <c r="F2882" s="39" t="s">
        <v>11787</v>
      </c>
      <c r="G2882" s="76" t="s">
        <v>2215</v>
      </c>
      <c r="H2882" s="504" t="s">
        <v>2202</v>
      </c>
      <c r="I2882" s="76">
        <v>100</v>
      </c>
      <c r="J2882" s="39"/>
      <c r="K2882" s="504" t="s">
        <v>2195</v>
      </c>
      <c r="L2882" s="504">
        <v>33</v>
      </c>
      <c r="M2882" s="416" t="s">
        <v>13593</v>
      </c>
      <c r="N2882" s="76" t="s">
        <v>13654</v>
      </c>
    </row>
    <row r="2883" spans="1:14" hidden="1">
      <c r="A2883" s="39" t="s">
        <v>13715</v>
      </c>
      <c r="B2883" s="39"/>
      <c r="C2883" s="496" t="s">
        <v>13655</v>
      </c>
      <c r="D2883" s="39" t="s">
        <v>13655</v>
      </c>
      <c r="E2883" s="496">
        <f>VLOOKUP(F2883,[13]abbr_btch2lot2!A:B,2,FALSE)</f>
        <v>2004</v>
      </c>
      <c r="F2883" s="39" t="s">
        <v>13656</v>
      </c>
      <c r="G2883" s="76" t="s">
        <v>2215</v>
      </c>
      <c r="H2883" s="504" t="s">
        <v>2202</v>
      </c>
      <c r="I2883" s="76">
        <v>765</v>
      </c>
      <c r="J2883" s="39"/>
      <c r="K2883" s="504" t="s">
        <v>2195</v>
      </c>
      <c r="L2883" s="504">
        <v>34</v>
      </c>
      <c r="M2883" s="416" t="s">
        <v>13593</v>
      </c>
      <c r="N2883" s="76" t="s">
        <v>13657</v>
      </c>
    </row>
    <row r="2884" spans="1:14" hidden="1">
      <c r="A2884" s="39" t="s">
        <v>13715</v>
      </c>
      <c r="B2884" s="39"/>
      <c r="C2884" s="496" t="s">
        <v>860</v>
      </c>
      <c r="D2884" s="39" t="s">
        <v>860</v>
      </c>
      <c r="E2884" s="496">
        <f>VLOOKUP(F2884,[13]abbr_btch2lot2!A:B,2,FALSE)</f>
        <v>11</v>
      </c>
      <c r="F2884" s="39" t="s">
        <v>458</v>
      </c>
      <c r="G2884" s="76" t="s">
        <v>2215</v>
      </c>
      <c r="H2884" s="76" t="s">
        <v>2308</v>
      </c>
      <c r="I2884" s="504">
        <v>26</v>
      </c>
      <c r="J2884" s="39"/>
      <c r="K2884" s="504" t="s">
        <v>2195</v>
      </c>
      <c r="L2884" s="504">
        <v>35</v>
      </c>
      <c r="M2884" s="416" t="s">
        <v>13593</v>
      </c>
      <c r="N2884" s="76" t="s">
        <v>860</v>
      </c>
    </row>
    <row r="2885" spans="1:14" hidden="1">
      <c r="A2885" s="39" t="s">
        <v>13715</v>
      </c>
      <c r="B2885" s="39"/>
      <c r="C2885" s="496" t="s">
        <v>13658</v>
      </c>
      <c r="D2885" s="39" t="s">
        <v>13658</v>
      </c>
      <c r="E2885" s="496">
        <f>VLOOKUP(F2885,[13]abbr_btch2lot2!A:B,2,FALSE)</f>
        <v>2005</v>
      </c>
      <c r="F2885" s="39" t="s">
        <v>13659</v>
      </c>
      <c r="G2885" s="76" t="s">
        <v>2215</v>
      </c>
      <c r="H2885" s="504" t="s">
        <v>2202</v>
      </c>
      <c r="I2885" s="76">
        <v>1</v>
      </c>
      <c r="J2885" s="39"/>
      <c r="K2885" s="504" t="s">
        <v>2195</v>
      </c>
      <c r="L2885" s="504">
        <v>36</v>
      </c>
      <c r="M2885" s="416" t="s">
        <v>13593</v>
      </c>
      <c r="N2885" s="76" t="s">
        <v>13660</v>
      </c>
    </row>
    <row r="2886" spans="1:14" hidden="1">
      <c r="A2886" s="39" t="s">
        <v>13715</v>
      </c>
      <c r="B2886" s="39"/>
      <c r="C2886" s="496" t="s">
        <v>13661</v>
      </c>
      <c r="D2886" s="39" t="s">
        <v>13661</v>
      </c>
      <c r="E2886" s="496">
        <f>VLOOKUP(F2886,[13]abbr_btch2lot2!A:B,2,FALSE)</f>
        <v>2006</v>
      </c>
      <c r="F2886" s="39" t="s">
        <v>13662</v>
      </c>
      <c r="G2886" s="76" t="s">
        <v>2215</v>
      </c>
      <c r="H2886" s="504" t="s">
        <v>2202</v>
      </c>
      <c r="I2886" s="76">
        <v>600</v>
      </c>
      <c r="J2886" s="39"/>
      <c r="K2886" s="504" t="s">
        <v>2195</v>
      </c>
      <c r="L2886" s="504">
        <v>37</v>
      </c>
      <c r="M2886" s="416" t="s">
        <v>13593</v>
      </c>
      <c r="N2886" s="76" t="s">
        <v>13661</v>
      </c>
    </row>
    <row r="2887" spans="1:14" hidden="1">
      <c r="A2887" s="39" t="s">
        <v>13715</v>
      </c>
      <c r="B2887" s="39"/>
      <c r="C2887" s="496"/>
      <c r="D2887" s="39"/>
      <c r="E2887" s="496">
        <f>VLOOKUP(F2887,[13]abbr_btch2lot2!A:B,2,FALSE)</f>
        <v>2007</v>
      </c>
      <c r="F2887" s="39" t="s">
        <v>13663</v>
      </c>
      <c r="G2887" s="76" t="s">
        <v>2215</v>
      </c>
      <c r="H2887" s="504" t="s">
        <v>2231</v>
      </c>
      <c r="I2887" s="76" t="s">
        <v>13664</v>
      </c>
      <c r="J2887" s="39"/>
      <c r="K2887" s="504" t="s">
        <v>2195</v>
      </c>
      <c r="L2887" s="504">
        <v>38</v>
      </c>
      <c r="M2887" s="416" t="s">
        <v>13593</v>
      </c>
      <c r="N2887" s="76" t="s">
        <v>13665</v>
      </c>
    </row>
    <row r="2888" spans="1:14" hidden="1">
      <c r="A2888" s="39" t="s">
        <v>13715</v>
      </c>
      <c r="B2888" s="39"/>
      <c r="C2888" s="496" t="s">
        <v>13666</v>
      </c>
      <c r="D2888" s="39" t="s">
        <v>13666</v>
      </c>
      <c r="E2888" s="496">
        <f>VLOOKUP(F2888,[13]abbr_btch2lot2!A:B,2,FALSE)</f>
        <v>2008</v>
      </c>
      <c r="F2888" s="39" t="s">
        <v>13667</v>
      </c>
      <c r="G2888" s="76" t="s">
        <v>2215</v>
      </c>
      <c r="H2888" s="504" t="s">
        <v>2202</v>
      </c>
      <c r="I2888" s="76">
        <v>150</v>
      </c>
      <c r="J2888" s="39"/>
      <c r="K2888" s="504" t="s">
        <v>2195</v>
      </c>
      <c r="L2888" s="504">
        <v>39</v>
      </c>
      <c r="M2888" s="416" t="s">
        <v>13593</v>
      </c>
      <c r="N2888" s="76" t="s">
        <v>13668</v>
      </c>
    </row>
    <row r="2889" spans="1:14" hidden="1">
      <c r="A2889" s="39" t="s">
        <v>13715</v>
      </c>
      <c r="B2889" s="39"/>
      <c r="C2889" s="496" t="s">
        <v>13669</v>
      </c>
      <c r="D2889" s="39" t="s">
        <v>13669</v>
      </c>
      <c r="E2889" s="496">
        <f>VLOOKUP(F2889,[13]abbr_btch2lot2!A:B,2,FALSE)</f>
        <v>2009</v>
      </c>
      <c r="F2889" s="39" t="s">
        <v>13670</v>
      </c>
      <c r="G2889" s="76" t="s">
        <v>2215</v>
      </c>
      <c r="H2889" s="504" t="s">
        <v>2202</v>
      </c>
      <c r="I2889" s="76">
        <v>150</v>
      </c>
      <c r="J2889" s="39"/>
      <c r="K2889" s="504" t="s">
        <v>2195</v>
      </c>
      <c r="L2889" s="504">
        <v>40</v>
      </c>
      <c r="M2889" s="416" t="s">
        <v>13593</v>
      </c>
      <c r="N2889" s="76" t="s">
        <v>13671</v>
      </c>
    </row>
    <row r="2890" spans="1:14" hidden="1">
      <c r="A2890" s="39" t="s">
        <v>13715</v>
      </c>
      <c r="B2890" s="39"/>
      <c r="C2890" s="496"/>
      <c r="D2890" s="39"/>
      <c r="E2890" s="496">
        <f>VLOOKUP(F2890,[13]abbr_btch2lot2!A:B,2,FALSE)</f>
        <v>2010</v>
      </c>
      <c r="F2890" s="39" t="s">
        <v>13672</v>
      </c>
      <c r="G2890" s="76" t="s">
        <v>2215</v>
      </c>
      <c r="H2890" s="504" t="s">
        <v>2202</v>
      </c>
      <c r="I2890" s="76">
        <v>150</v>
      </c>
      <c r="J2890" s="39"/>
      <c r="K2890" s="504" t="s">
        <v>2195</v>
      </c>
      <c r="L2890" s="504">
        <v>41</v>
      </c>
      <c r="M2890" s="416" t="s">
        <v>13593</v>
      </c>
      <c r="N2890" s="76" t="s">
        <v>13673</v>
      </c>
    </row>
    <row r="2891" spans="1:14" hidden="1">
      <c r="A2891" s="39" t="s">
        <v>13715</v>
      </c>
      <c r="B2891" s="39"/>
      <c r="C2891" s="496"/>
      <c r="D2891" s="39"/>
      <c r="E2891" s="496">
        <f>VLOOKUP(F2891,[13]abbr_btch2lot2!A:B,2,FALSE)</f>
        <v>2011</v>
      </c>
      <c r="F2891" s="39" t="s">
        <v>13674</v>
      </c>
      <c r="G2891" s="76" t="s">
        <v>2215</v>
      </c>
      <c r="H2891" s="504" t="s">
        <v>2202</v>
      </c>
      <c r="I2891" s="76">
        <v>150</v>
      </c>
      <c r="J2891" s="39"/>
      <c r="K2891" s="504" t="s">
        <v>2195</v>
      </c>
      <c r="L2891" s="504">
        <v>42</v>
      </c>
      <c r="M2891" s="416" t="s">
        <v>13593</v>
      </c>
      <c r="N2891" s="76" t="s">
        <v>13675</v>
      </c>
    </row>
    <row r="2892" spans="1:14" hidden="1">
      <c r="A2892" s="39" t="s">
        <v>13715</v>
      </c>
      <c r="B2892" s="39"/>
      <c r="C2892" s="496" t="s">
        <v>13676</v>
      </c>
      <c r="D2892" s="39" t="s">
        <v>13676</v>
      </c>
      <c r="E2892" s="496">
        <f>VLOOKUP(F2892,[13]abbr_btch2lot2!A:B,2,FALSE)</f>
        <v>2012</v>
      </c>
      <c r="F2892" s="39" t="s">
        <v>13677</v>
      </c>
      <c r="G2892" s="76" t="s">
        <v>2215</v>
      </c>
      <c r="H2892" s="504" t="s">
        <v>2231</v>
      </c>
      <c r="I2892" s="76" t="s">
        <v>13615</v>
      </c>
      <c r="J2892" s="39"/>
      <c r="K2892" s="504" t="s">
        <v>2195</v>
      </c>
      <c r="L2892" s="504">
        <v>43</v>
      </c>
      <c r="M2892" s="416" t="s">
        <v>13593</v>
      </c>
      <c r="N2892" s="76" t="s">
        <v>13676</v>
      </c>
    </row>
    <row r="2893" spans="1:14" hidden="1">
      <c r="A2893" s="39" t="s">
        <v>13715</v>
      </c>
      <c r="B2893" s="39"/>
      <c r="C2893" s="496" t="s">
        <v>13678</v>
      </c>
      <c r="D2893" s="39" t="s">
        <v>13678</v>
      </c>
      <c r="E2893" s="496">
        <f>VLOOKUP(F2893,[13]abbr_btch2lot2!A:B,2,FALSE)</f>
        <v>2013</v>
      </c>
      <c r="F2893" s="39" t="s">
        <v>13679</v>
      </c>
      <c r="G2893" s="76" t="s">
        <v>2215</v>
      </c>
      <c r="H2893" s="504" t="s">
        <v>2202</v>
      </c>
      <c r="I2893" s="76">
        <v>30</v>
      </c>
      <c r="J2893" s="39"/>
      <c r="K2893" s="504" t="s">
        <v>2195</v>
      </c>
      <c r="L2893" s="504">
        <v>44</v>
      </c>
      <c r="M2893" s="416" t="s">
        <v>13593</v>
      </c>
      <c r="N2893" s="76" t="s">
        <v>13680</v>
      </c>
    </row>
    <row r="2894" spans="1:14" hidden="1">
      <c r="A2894" s="39" t="s">
        <v>13715</v>
      </c>
      <c r="B2894" s="39"/>
      <c r="C2894" s="496" t="s">
        <v>13681</v>
      </c>
      <c r="D2894" s="39" t="s">
        <v>13681</v>
      </c>
      <c r="E2894" s="496">
        <f>VLOOKUP(F2894,[13]abbr_btch2lot2!A:B,2,FALSE)</f>
        <v>2014</v>
      </c>
      <c r="F2894" s="40" t="s">
        <v>13682</v>
      </c>
      <c r="G2894" s="76" t="s">
        <v>2215</v>
      </c>
      <c r="H2894" s="504" t="s">
        <v>2202</v>
      </c>
      <c r="I2894" s="76">
        <v>300</v>
      </c>
      <c r="J2894" s="39"/>
      <c r="K2894" s="504" t="s">
        <v>2195</v>
      </c>
      <c r="L2894" s="504">
        <v>45</v>
      </c>
      <c r="M2894" s="416" t="s">
        <v>13593</v>
      </c>
      <c r="N2894" s="76" t="s">
        <v>13683</v>
      </c>
    </row>
    <row r="2895" spans="1:14" hidden="1">
      <c r="A2895" s="39" t="s">
        <v>13715</v>
      </c>
      <c r="B2895" s="39"/>
      <c r="C2895" s="496" t="s">
        <v>13684</v>
      </c>
      <c r="D2895" s="39" t="s">
        <v>13684</v>
      </c>
      <c r="E2895" s="496">
        <f>VLOOKUP(F2895,[13]abbr_btch2lot2!A:B,2,FALSE)</f>
        <v>2015</v>
      </c>
      <c r="F2895" s="39" t="s">
        <v>13685</v>
      </c>
      <c r="G2895" s="76" t="s">
        <v>2215</v>
      </c>
      <c r="H2895" s="504" t="s">
        <v>2202</v>
      </c>
      <c r="I2895" s="76">
        <v>600</v>
      </c>
      <c r="J2895" s="39"/>
      <c r="K2895" s="504" t="s">
        <v>2195</v>
      </c>
      <c r="L2895" s="504">
        <v>46</v>
      </c>
      <c r="M2895" s="416" t="s">
        <v>13593</v>
      </c>
      <c r="N2895" s="76" t="s">
        <v>13686</v>
      </c>
    </row>
    <row r="2896" spans="1:14" hidden="1">
      <c r="A2896" s="39" t="s">
        <v>13715</v>
      </c>
      <c r="B2896" s="39"/>
      <c r="C2896" s="496" t="s">
        <v>13367</v>
      </c>
      <c r="D2896" s="39" t="s">
        <v>13367</v>
      </c>
      <c r="E2896" s="496">
        <f>VLOOKUP(F2896,[13]abbr_btch2lot2!A:B,2,FALSE)</f>
        <v>1908</v>
      </c>
      <c r="F2896" s="76" t="s">
        <v>13368</v>
      </c>
      <c r="G2896" s="76" t="s">
        <v>2215</v>
      </c>
      <c r="H2896" s="504" t="s">
        <v>2231</v>
      </c>
      <c r="I2896" s="76" t="s">
        <v>13369</v>
      </c>
      <c r="J2896" s="39"/>
      <c r="K2896" s="504" t="s">
        <v>2195</v>
      </c>
      <c r="L2896" s="504">
        <v>47</v>
      </c>
      <c r="M2896" s="416" t="s">
        <v>13593</v>
      </c>
      <c r="N2896" s="76" t="s">
        <v>13687</v>
      </c>
    </row>
    <row r="2897" spans="1:14" hidden="1">
      <c r="A2897" s="39" t="s">
        <v>13715</v>
      </c>
      <c r="B2897" s="39"/>
      <c r="C2897" s="496" t="s">
        <v>13371</v>
      </c>
      <c r="D2897" s="39" t="s">
        <v>13371</v>
      </c>
      <c r="E2897" s="496">
        <f>VLOOKUP(F2897,[13]abbr_btch2lot2!A:B,2,FALSE)</f>
        <v>1909</v>
      </c>
      <c r="F2897" s="76" t="s">
        <v>13372</v>
      </c>
      <c r="G2897" s="76" t="s">
        <v>2215</v>
      </c>
      <c r="H2897" s="504" t="s">
        <v>2231</v>
      </c>
      <c r="I2897" s="76" t="s">
        <v>13369</v>
      </c>
      <c r="J2897" s="39"/>
      <c r="K2897" s="504" t="s">
        <v>2195</v>
      </c>
      <c r="L2897" s="504">
        <v>48</v>
      </c>
      <c r="M2897" s="416" t="s">
        <v>13593</v>
      </c>
      <c r="N2897" s="76" t="s">
        <v>13688</v>
      </c>
    </row>
    <row r="2898" spans="1:14" hidden="1">
      <c r="A2898" s="39" t="s">
        <v>13715</v>
      </c>
      <c r="B2898" s="39"/>
      <c r="C2898" s="496" t="s">
        <v>13689</v>
      </c>
      <c r="D2898" s="39" t="s">
        <v>13689</v>
      </c>
      <c r="E2898" s="496">
        <f>VLOOKUP(F2898,[13]abbr_btch2lot2!A:B,2,FALSE)</f>
        <v>2016</v>
      </c>
      <c r="F2898" s="39" t="s">
        <v>13690</v>
      </c>
      <c r="G2898" s="76" t="s">
        <v>2215</v>
      </c>
      <c r="H2898" s="504" t="s">
        <v>2202</v>
      </c>
      <c r="I2898" s="76">
        <v>5</v>
      </c>
      <c r="J2898" s="39"/>
      <c r="K2898" s="504" t="s">
        <v>2195</v>
      </c>
      <c r="L2898" s="504">
        <v>49</v>
      </c>
      <c r="M2898" s="416" t="s">
        <v>13593</v>
      </c>
      <c r="N2898" s="76" t="s">
        <v>13691</v>
      </c>
    </row>
    <row r="2899" spans="1:14" hidden="1">
      <c r="A2899" s="39" t="s">
        <v>13715</v>
      </c>
      <c r="B2899" s="39"/>
      <c r="C2899" s="496" t="s">
        <v>13692</v>
      </c>
      <c r="D2899" s="39" t="s">
        <v>13692</v>
      </c>
      <c r="E2899" s="496">
        <f>VLOOKUP(F2899,[13]abbr_btch2lot2!A:B,2,FALSE)</f>
        <v>2017</v>
      </c>
      <c r="F2899" s="39" t="s">
        <v>13693</v>
      </c>
      <c r="G2899" s="76" t="s">
        <v>2215</v>
      </c>
      <c r="H2899" s="504" t="s">
        <v>2202</v>
      </c>
      <c r="I2899" s="76">
        <v>100</v>
      </c>
      <c r="J2899" s="39"/>
      <c r="K2899" s="504" t="s">
        <v>2195</v>
      </c>
      <c r="L2899" s="504">
        <v>50</v>
      </c>
      <c r="M2899" s="416" t="s">
        <v>13593</v>
      </c>
      <c r="N2899" s="76" t="s">
        <v>13694</v>
      </c>
    </row>
    <row r="2900" spans="1:14" hidden="1">
      <c r="A2900" s="39" t="s">
        <v>13715</v>
      </c>
      <c r="B2900" s="39"/>
      <c r="C2900" s="496" t="s">
        <v>13695</v>
      </c>
      <c r="D2900" s="39" t="s">
        <v>13695</v>
      </c>
      <c r="E2900" s="496">
        <f>VLOOKUP(F2900,[13]abbr_btch2lot2!A:B,2,FALSE)</f>
        <v>2018</v>
      </c>
      <c r="F2900" s="39" t="s">
        <v>13696</v>
      </c>
      <c r="G2900" s="76" t="s">
        <v>2215</v>
      </c>
      <c r="H2900" s="504" t="s">
        <v>2202</v>
      </c>
      <c r="I2900" s="76">
        <v>200</v>
      </c>
      <c r="J2900" s="39"/>
      <c r="K2900" s="504" t="s">
        <v>2195</v>
      </c>
      <c r="L2900" s="504">
        <v>51</v>
      </c>
      <c r="M2900" s="416" t="s">
        <v>13593</v>
      </c>
      <c r="N2900" s="76" t="s">
        <v>13697</v>
      </c>
    </row>
    <row r="2901" spans="1:14" hidden="1">
      <c r="A2901" s="39" t="s">
        <v>13715</v>
      </c>
      <c r="B2901" s="39"/>
      <c r="C2901" s="496" t="s">
        <v>13698</v>
      </c>
      <c r="D2901" s="39" t="s">
        <v>13698</v>
      </c>
      <c r="E2901" s="496">
        <f>VLOOKUP(F2901,[13]abbr_btch2lot2!A:B,2,FALSE)</f>
        <v>2019</v>
      </c>
      <c r="F2901" s="39" t="s">
        <v>13699</v>
      </c>
      <c r="G2901" s="76" t="s">
        <v>2215</v>
      </c>
      <c r="H2901" s="504" t="s">
        <v>2202</v>
      </c>
      <c r="I2901" s="76">
        <v>1500</v>
      </c>
      <c r="J2901" s="39"/>
      <c r="K2901" s="504" t="s">
        <v>2195</v>
      </c>
      <c r="L2901" s="504">
        <v>52</v>
      </c>
      <c r="M2901" s="416" t="s">
        <v>13593</v>
      </c>
      <c r="N2901" s="76" t="s">
        <v>13700</v>
      </c>
    </row>
    <row r="2902" spans="1:14" hidden="1">
      <c r="A2902" s="39" t="s">
        <v>13715</v>
      </c>
      <c r="B2902" s="39"/>
      <c r="C2902" s="496" t="s">
        <v>13701</v>
      </c>
      <c r="D2902" s="39" t="s">
        <v>13701</v>
      </c>
      <c r="E2902" s="496">
        <f>VLOOKUP(F2902,[13]abbr_btch2lot2!A:B,2,FALSE)</f>
        <v>2020</v>
      </c>
      <c r="F2902" s="39" t="s">
        <v>13702</v>
      </c>
      <c r="G2902" s="76" t="s">
        <v>2215</v>
      </c>
      <c r="H2902" s="504" t="s">
        <v>2202</v>
      </c>
      <c r="I2902" s="76">
        <v>1500</v>
      </c>
      <c r="J2902" s="39"/>
      <c r="K2902" s="504" t="s">
        <v>2195</v>
      </c>
      <c r="L2902" s="504">
        <v>53</v>
      </c>
      <c r="M2902" s="416" t="s">
        <v>13593</v>
      </c>
      <c r="N2902" s="76" t="s">
        <v>13703</v>
      </c>
    </row>
    <row r="2903" spans="1:14" hidden="1">
      <c r="A2903" s="39" t="s">
        <v>13715</v>
      </c>
      <c r="B2903" s="39"/>
      <c r="C2903" s="496" t="s">
        <v>13704</v>
      </c>
      <c r="D2903" s="39" t="s">
        <v>13704</v>
      </c>
      <c r="E2903" s="496">
        <f>VLOOKUP(F2903,[13]abbr_btch2lot2!A:B,2,FALSE)</f>
        <v>2021</v>
      </c>
      <c r="F2903" s="39" t="s">
        <v>13705</v>
      </c>
      <c r="G2903" s="76" t="s">
        <v>2215</v>
      </c>
      <c r="H2903" s="504" t="s">
        <v>2202</v>
      </c>
      <c r="I2903" s="76">
        <v>1500</v>
      </c>
      <c r="J2903" s="39"/>
      <c r="K2903" s="504" t="s">
        <v>2195</v>
      </c>
      <c r="L2903" s="504">
        <v>54</v>
      </c>
      <c r="M2903" s="416" t="s">
        <v>13593</v>
      </c>
      <c r="N2903" s="76" t="s">
        <v>13706</v>
      </c>
    </row>
    <row r="2904" spans="1:14" hidden="1">
      <c r="A2904" s="39" t="s">
        <v>13715</v>
      </c>
      <c r="B2904" s="39"/>
      <c r="C2904" s="496" t="s">
        <v>13707</v>
      </c>
      <c r="D2904" s="39" t="s">
        <v>13707</v>
      </c>
      <c r="E2904" s="496">
        <f>VLOOKUP(F2904,[13]abbr_btch2lot2!A:B,2,FALSE)</f>
        <v>2022</v>
      </c>
      <c r="F2904" s="39" t="s">
        <v>13708</v>
      </c>
      <c r="G2904" s="76" t="s">
        <v>2215</v>
      </c>
      <c r="H2904" s="504" t="s">
        <v>2202</v>
      </c>
      <c r="I2904" s="76">
        <v>1500</v>
      </c>
      <c r="J2904" s="39"/>
      <c r="K2904" s="504" t="s">
        <v>2195</v>
      </c>
      <c r="L2904" s="504">
        <v>55</v>
      </c>
      <c r="M2904" s="416" t="s">
        <v>13593</v>
      </c>
      <c r="N2904" s="76" t="s">
        <v>13709</v>
      </c>
    </row>
    <row r="2905" spans="1:14" hidden="1">
      <c r="A2905" s="39" t="s">
        <v>13715</v>
      </c>
      <c r="B2905" s="39"/>
      <c r="C2905" s="496" t="s">
        <v>13710</v>
      </c>
      <c r="D2905" s="39" t="s">
        <v>13710</v>
      </c>
      <c r="E2905" s="496">
        <f>VLOOKUP(F2905,[13]abbr_btch2lot2!A:B,2,FALSE)</f>
        <v>2023</v>
      </c>
      <c r="F2905" s="39" t="s">
        <v>13711</v>
      </c>
      <c r="G2905" s="76" t="s">
        <v>2215</v>
      </c>
      <c r="H2905" s="504" t="s">
        <v>2202</v>
      </c>
      <c r="I2905" s="76">
        <v>1500</v>
      </c>
      <c r="J2905" s="39"/>
      <c r="K2905" s="504" t="s">
        <v>2195</v>
      </c>
      <c r="L2905" s="504">
        <v>56</v>
      </c>
      <c r="M2905" s="416" t="s">
        <v>13593</v>
      </c>
      <c r="N2905" s="76" t="s">
        <v>13712</v>
      </c>
    </row>
    <row r="2906" spans="1:14" hidden="1">
      <c r="A2906" s="39" t="s">
        <v>13715</v>
      </c>
      <c r="B2906" s="39"/>
      <c r="C2906" s="496"/>
      <c r="D2906" s="39"/>
      <c r="E2906" s="496">
        <f>VLOOKUP(F2906,[13]abbr_btch2lot2!A:B,2,FALSE)</f>
        <v>1878</v>
      </c>
      <c r="F2906" s="60" t="s">
        <v>13287</v>
      </c>
      <c r="G2906" s="76" t="s">
        <v>2215</v>
      </c>
      <c r="H2906" s="76" t="s">
        <v>2308</v>
      </c>
      <c r="I2906" s="504">
        <v>26</v>
      </c>
      <c r="J2906" s="39"/>
      <c r="K2906" s="504" t="s">
        <v>2195</v>
      </c>
      <c r="L2906" s="504">
        <v>57</v>
      </c>
      <c r="M2906" s="416" t="s">
        <v>13593</v>
      </c>
      <c r="N2906" s="76" t="s">
        <v>13288</v>
      </c>
    </row>
    <row r="2907" spans="1:14" hidden="1">
      <c r="A2907" s="39" t="s">
        <v>13715</v>
      </c>
      <c r="B2907" s="39"/>
      <c r="C2907" s="496" t="s">
        <v>11006</v>
      </c>
      <c r="D2907" s="39" t="s">
        <v>11006</v>
      </c>
      <c r="E2907" s="496">
        <f>VLOOKUP(F2907,[13]abbr_btch2lot2!A:B,2,FALSE)</f>
        <v>1023</v>
      </c>
      <c r="F2907" s="39" t="s">
        <v>11007</v>
      </c>
      <c r="G2907" s="76" t="s">
        <v>2215</v>
      </c>
      <c r="H2907" s="504" t="s">
        <v>2231</v>
      </c>
      <c r="I2907" s="76">
        <v>18.2</v>
      </c>
      <c r="J2907" s="39"/>
      <c r="K2907" s="504" t="s">
        <v>2195</v>
      </c>
      <c r="L2907" s="504">
        <v>58</v>
      </c>
      <c r="M2907" s="416" t="s">
        <v>13593</v>
      </c>
      <c r="N2907" s="76" t="s">
        <v>11006</v>
      </c>
    </row>
    <row r="2908" spans="1:14" hidden="1">
      <c r="A2908" s="39" t="s">
        <v>13715</v>
      </c>
      <c r="B2908" s="39"/>
      <c r="C2908" s="496" t="s">
        <v>13713</v>
      </c>
      <c r="D2908" s="39" t="s">
        <v>13713</v>
      </c>
      <c r="E2908" s="496">
        <f>VLOOKUP(F2908,[13]abbr_btch2lot2!A:B,2,FALSE)</f>
        <v>2024</v>
      </c>
      <c r="F2908" s="39" t="s">
        <v>13714</v>
      </c>
      <c r="G2908" s="76" t="s">
        <v>2215</v>
      </c>
      <c r="H2908" s="504" t="s">
        <v>2231</v>
      </c>
      <c r="I2908" s="76">
        <v>18.2</v>
      </c>
      <c r="J2908" s="39"/>
      <c r="K2908" s="504" t="s">
        <v>2195</v>
      </c>
      <c r="L2908" s="504">
        <v>59</v>
      </c>
      <c r="M2908" s="416" t="s">
        <v>13593</v>
      </c>
      <c r="N2908" s="76" t="s">
        <v>13713</v>
      </c>
    </row>
    <row r="2909" spans="1:14" hidden="1">
      <c r="A2909" s="39" t="s">
        <v>13715</v>
      </c>
      <c r="B2909" s="504" t="s">
        <v>149</v>
      </c>
      <c r="C2909" s="496" t="s">
        <v>149</v>
      </c>
      <c r="D2909" s="39"/>
      <c r="E2909" s="496" t="e">
        <f>VLOOKUP(F2909,[13]abbr_btch2lot2!A:B,2,FALSE)</f>
        <v>#N/A</v>
      </c>
      <c r="F2909" s="39"/>
      <c r="G2909" s="504" t="s">
        <v>2193</v>
      </c>
      <c r="H2909" s="504" t="s">
        <v>2308</v>
      </c>
      <c r="I2909" s="504">
        <v>26</v>
      </c>
      <c r="J2909" s="39"/>
      <c r="K2909" s="504" t="s">
        <v>2195</v>
      </c>
      <c r="L2909" s="504">
        <v>60</v>
      </c>
      <c r="M2909" s="416" t="s">
        <v>13593</v>
      </c>
      <c r="N2909" s="504" t="s">
        <v>149</v>
      </c>
    </row>
    <row r="2910" spans="1:14" hidden="1">
      <c r="A2910" s="39" t="s">
        <v>13715</v>
      </c>
      <c r="B2910" s="504" t="s">
        <v>151</v>
      </c>
      <c r="C2910" s="496" t="s">
        <v>151</v>
      </c>
      <c r="D2910" s="39"/>
      <c r="E2910" s="496" t="e">
        <f>VLOOKUP(F2910,[13]abbr_btch2lot2!A:B,2,FALSE)</f>
        <v>#N/A</v>
      </c>
      <c r="F2910" s="39"/>
      <c r="G2910" s="504" t="s">
        <v>2193</v>
      </c>
      <c r="H2910" s="504" t="s">
        <v>2202</v>
      </c>
      <c r="I2910" s="504">
        <v>10</v>
      </c>
      <c r="J2910" s="39"/>
      <c r="K2910" s="504" t="s">
        <v>2195</v>
      </c>
      <c r="L2910" s="504">
        <v>61</v>
      </c>
      <c r="M2910" s="416" t="s">
        <v>13593</v>
      </c>
      <c r="N2910" s="504" t="s">
        <v>151</v>
      </c>
    </row>
    <row r="2911" spans="1:14" hidden="1">
      <c r="A2911" s="39" t="s">
        <v>13715</v>
      </c>
      <c r="B2911" s="504" t="s">
        <v>153</v>
      </c>
      <c r="C2911" s="496" t="s">
        <v>153</v>
      </c>
      <c r="D2911" s="39"/>
      <c r="E2911" s="496" t="e">
        <f>VLOOKUP(F2911,[13]abbr_btch2lot2!A:B,2,FALSE)</f>
        <v>#N/A</v>
      </c>
      <c r="F2911" s="39"/>
      <c r="G2911" s="504" t="s">
        <v>2193</v>
      </c>
      <c r="H2911" s="504" t="s">
        <v>2202</v>
      </c>
      <c r="I2911" s="504">
        <v>4</v>
      </c>
      <c r="J2911" s="39"/>
      <c r="K2911" s="504" t="s">
        <v>2195</v>
      </c>
      <c r="L2911" s="504">
        <v>62</v>
      </c>
      <c r="M2911" s="416" t="s">
        <v>13593</v>
      </c>
      <c r="N2911" s="504" t="s">
        <v>153</v>
      </c>
    </row>
    <row r="2912" spans="1:14" hidden="1">
      <c r="A2912" s="39" t="s">
        <v>13715</v>
      </c>
      <c r="B2912" s="504" t="s">
        <v>155</v>
      </c>
      <c r="C2912" s="496" t="s">
        <v>155</v>
      </c>
      <c r="D2912" s="39"/>
      <c r="E2912" s="496" t="e">
        <f>VLOOKUP(F2912,[13]abbr_btch2lot2!A:B,2,FALSE)</f>
        <v>#N/A</v>
      </c>
      <c r="F2912" s="39"/>
      <c r="G2912" s="504" t="s">
        <v>2193</v>
      </c>
      <c r="H2912" s="504" t="s">
        <v>2202</v>
      </c>
      <c r="I2912" s="504">
        <v>2</v>
      </c>
      <c r="J2912" s="39"/>
      <c r="K2912" s="504" t="s">
        <v>2195</v>
      </c>
      <c r="L2912" s="504">
        <v>63</v>
      </c>
      <c r="M2912" s="416" t="s">
        <v>13593</v>
      </c>
      <c r="N2912" s="504" t="s">
        <v>155</v>
      </c>
    </row>
    <row r="2913" spans="1:14" hidden="1">
      <c r="A2913" s="39" t="s">
        <v>13715</v>
      </c>
      <c r="B2913" s="504" t="s">
        <v>157</v>
      </c>
      <c r="C2913" s="496" t="s">
        <v>157</v>
      </c>
      <c r="D2913" s="39"/>
      <c r="E2913" s="496" t="e">
        <f>VLOOKUP(F2913,[13]abbr_btch2lot2!A:B,2,FALSE)</f>
        <v>#N/A</v>
      </c>
      <c r="F2913" s="39"/>
      <c r="G2913" s="504" t="s">
        <v>2193</v>
      </c>
      <c r="H2913" s="504" t="s">
        <v>2202</v>
      </c>
      <c r="I2913" s="504">
        <v>2</v>
      </c>
      <c r="J2913" s="39"/>
      <c r="K2913" s="504" t="s">
        <v>2195</v>
      </c>
      <c r="L2913" s="504">
        <v>64</v>
      </c>
      <c r="M2913" s="416" t="s">
        <v>13593</v>
      </c>
      <c r="N2913" s="504" t="s">
        <v>157</v>
      </c>
    </row>
    <row r="2914" spans="1:14" hidden="1">
      <c r="A2914" s="39" t="s">
        <v>13717</v>
      </c>
      <c r="B2914" s="504" t="s">
        <v>34</v>
      </c>
      <c r="C2914" s="496" t="s">
        <v>34</v>
      </c>
      <c r="D2914" s="39"/>
      <c r="E2914" s="496" t="e">
        <f>VLOOKUP(F2914,[13]abbr_btch2lot2!A:B,2,FALSE)</f>
        <v>#N/A</v>
      </c>
      <c r="F2914" s="76"/>
      <c r="G2914" s="504" t="s">
        <v>2193</v>
      </c>
      <c r="H2914" s="504" t="s">
        <v>2194</v>
      </c>
      <c r="I2914" s="504">
        <v>8</v>
      </c>
      <c r="J2914" s="76"/>
      <c r="K2914" s="76" t="s">
        <v>2195</v>
      </c>
      <c r="L2914" s="504">
        <v>1</v>
      </c>
      <c r="M2914" s="500" t="s">
        <v>13718</v>
      </c>
      <c r="N2914" s="504" t="s">
        <v>34</v>
      </c>
    </row>
    <row r="2915" spans="1:14" hidden="1">
      <c r="A2915" s="39" t="s">
        <v>13717</v>
      </c>
      <c r="B2915" s="76"/>
      <c r="C2915" s="496" t="s">
        <v>37</v>
      </c>
      <c r="D2915" s="39" t="s">
        <v>37</v>
      </c>
      <c r="E2915" s="496">
        <f>VLOOKUP(F2915,[13]abbr_btch2lot2!A:B,2,FALSE)</f>
        <v>1190</v>
      </c>
      <c r="F2915" s="76" t="s">
        <v>35</v>
      </c>
      <c r="G2915" s="76" t="s">
        <v>2193</v>
      </c>
      <c r="H2915" s="10" t="s">
        <v>2202</v>
      </c>
      <c r="I2915" s="76">
        <v>1</v>
      </c>
      <c r="J2915" s="76"/>
      <c r="K2915" s="76" t="s">
        <v>2195</v>
      </c>
      <c r="L2915" s="504">
        <v>2</v>
      </c>
      <c r="M2915" s="500" t="s">
        <v>13718</v>
      </c>
      <c r="N2915" s="76" t="s">
        <v>2198</v>
      </c>
    </row>
    <row r="2916" spans="1:14" hidden="1">
      <c r="A2916" s="39" t="s">
        <v>13717</v>
      </c>
      <c r="B2916" s="76"/>
      <c r="C2916" s="496" t="s">
        <v>41</v>
      </c>
      <c r="D2916" s="39" t="s">
        <v>41</v>
      </c>
      <c r="E2916" s="496">
        <f>VLOOKUP(F2916,[13]abbr_btch2lot2!A:B,2,FALSE)</f>
        <v>1</v>
      </c>
      <c r="F2916" s="39" t="s">
        <v>38</v>
      </c>
      <c r="G2916" s="76" t="s">
        <v>2193</v>
      </c>
      <c r="H2916" s="10" t="s">
        <v>2202</v>
      </c>
      <c r="I2916" s="76">
        <v>19</v>
      </c>
      <c r="J2916" s="76"/>
      <c r="K2916" s="76" t="s">
        <v>2195</v>
      </c>
      <c r="L2916" s="504">
        <v>3</v>
      </c>
      <c r="M2916" s="500" t="s">
        <v>13718</v>
      </c>
      <c r="N2916" s="76" t="s">
        <v>13719</v>
      </c>
    </row>
    <row r="2917" spans="1:14" hidden="1">
      <c r="A2917" s="39" t="s">
        <v>13717</v>
      </c>
      <c r="B2917" s="76"/>
      <c r="C2917" s="496" t="s">
        <v>2358</v>
      </c>
      <c r="D2917" s="39" t="s">
        <v>2358</v>
      </c>
      <c r="E2917" s="496">
        <f>VLOOKUP(F2917,[13]abbr_btch2lot2!A:B,2,FALSE)</f>
        <v>2</v>
      </c>
      <c r="F2917" s="39" t="s">
        <v>2359</v>
      </c>
      <c r="G2917" s="76" t="s">
        <v>2193</v>
      </c>
      <c r="H2917" s="10" t="s">
        <v>2202</v>
      </c>
      <c r="I2917" s="76">
        <v>19</v>
      </c>
      <c r="J2917" s="76"/>
      <c r="K2917" s="76" t="s">
        <v>2195</v>
      </c>
      <c r="L2917" s="504">
        <v>4</v>
      </c>
      <c r="M2917" s="500" t="s">
        <v>13718</v>
      </c>
      <c r="N2917" s="76" t="s">
        <v>13720</v>
      </c>
    </row>
    <row r="2918" spans="1:14" hidden="1">
      <c r="A2918" s="39" t="s">
        <v>13717</v>
      </c>
      <c r="B2918" s="76"/>
      <c r="C2918" s="496"/>
      <c r="D2918" s="39"/>
      <c r="E2918" s="496">
        <f>VLOOKUP(F2918,[13]abbr_btch2lot2!A:B,2,FALSE)</f>
        <v>2025</v>
      </c>
      <c r="F2918" s="76" t="s">
        <v>13721</v>
      </c>
      <c r="G2918" s="76" t="s">
        <v>2193</v>
      </c>
      <c r="H2918" s="10" t="s">
        <v>2202</v>
      </c>
      <c r="I2918" s="76">
        <v>19</v>
      </c>
      <c r="J2918" s="76"/>
      <c r="K2918" s="76" t="s">
        <v>2195</v>
      </c>
      <c r="L2918" s="504">
        <v>5</v>
      </c>
      <c r="M2918" s="500" t="s">
        <v>13718</v>
      </c>
      <c r="N2918" s="76" t="s">
        <v>13722</v>
      </c>
    </row>
    <row r="2919" spans="1:14" hidden="1">
      <c r="A2919" s="39" t="s">
        <v>13717</v>
      </c>
      <c r="B2919" s="76"/>
      <c r="C2919" s="496" t="s">
        <v>8446</v>
      </c>
      <c r="D2919" s="39" t="s">
        <v>8446</v>
      </c>
      <c r="E2919" s="496">
        <f>VLOOKUP(F2919,[13]abbr_btch2lot2!A:B,2,FALSE)</f>
        <v>7</v>
      </c>
      <c r="F2919" s="76" t="s">
        <v>8447</v>
      </c>
      <c r="G2919" s="76" t="s">
        <v>2193</v>
      </c>
      <c r="H2919" s="10" t="s">
        <v>2202</v>
      </c>
      <c r="I2919" s="76">
        <v>19</v>
      </c>
      <c r="J2919" s="76"/>
      <c r="K2919" s="76" t="s">
        <v>2195</v>
      </c>
      <c r="L2919" s="504">
        <v>6</v>
      </c>
      <c r="M2919" s="500" t="s">
        <v>13718</v>
      </c>
      <c r="N2919" s="76" t="s">
        <v>13723</v>
      </c>
    </row>
    <row r="2920" spans="1:14" hidden="1">
      <c r="A2920" s="39" t="s">
        <v>13717</v>
      </c>
      <c r="B2920" s="504" t="s">
        <v>149</v>
      </c>
      <c r="C2920" s="496" t="s">
        <v>149</v>
      </c>
      <c r="D2920" s="39"/>
      <c r="E2920" s="496" t="e">
        <f>VLOOKUP(F2920,[13]abbr_btch2lot2!A:B,2,FALSE)</f>
        <v>#N/A</v>
      </c>
      <c r="F2920" s="76"/>
      <c r="G2920" s="504" t="s">
        <v>2193</v>
      </c>
      <c r="H2920" s="504" t="s">
        <v>2308</v>
      </c>
      <c r="I2920" s="504">
        <v>26</v>
      </c>
      <c r="J2920" s="76"/>
      <c r="K2920" s="76" t="s">
        <v>2195</v>
      </c>
      <c r="L2920" s="504">
        <v>7</v>
      </c>
      <c r="M2920" s="500" t="s">
        <v>8708</v>
      </c>
      <c r="N2920" s="504" t="s">
        <v>149</v>
      </c>
    </row>
    <row r="2921" spans="1:14" hidden="1">
      <c r="A2921" s="39" t="s">
        <v>13717</v>
      </c>
      <c r="B2921" s="504" t="s">
        <v>151</v>
      </c>
      <c r="C2921" s="496" t="s">
        <v>151</v>
      </c>
      <c r="D2921" s="39"/>
      <c r="E2921" s="496" t="e">
        <f>VLOOKUP(F2921,[13]abbr_btch2lot2!A:B,2,FALSE)</f>
        <v>#N/A</v>
      </c>
      <c r="F2921" s="76"/>
      <c r="G2921" s="504" t="s">
        <v>2193</v>
      </c>
      <c r="H2921" s="504" t="s">
        <v>2202</v>
      </c>
      <c r="I2921" s="504">
        <v>10</v>
      </c>
      <c r="J2921" s="76"/>
      <c r="K2921" s="76" t="s">
        <v>2195</v>
      </c>
      <c r="L2921" s="504">
        <v>8</v>
      </c>
      <c r="M2921" s="500" t="s">
        <v>8708</v>
      </c>
      <c r="N2921" s="504" t="s">
        <v>151</v>
      </c>
    </row>
    <row r="2922" spans="1:14" hidden="1">
      <c r="A2922" s="39" t="s">
        <v>13717</v>
      </c>
      <c r="B2922" s="504" t="s">
        <v>153</v>
      </c>
      <c r="C2922" s="496" t="s">
        <v>153</v>
      </c>
      <c r="D2922" s="39"/>
      <c r="E2922" s="496" t="e">
        <f>VLOOKUP(F2922,[13]abbr_btch2lot2!A:B,2,FALSE)</f>
        <v>#N/A</v>
      </c>
      <c r="F2922" s="76"/>
      <c r="G2922" s="504" t="s">
        <v>2193</v>
      </c>
      <c r="H2922" s="504" t="s">
        <v>2202</v>
      </c>
      <c r="I2922" s="504">
        <v>4</v>
      </c>
      <c r="J2922" s="76"/>
      <c r="K2922" s="76" t="s">
        <v>2195</v>
      </c>
      <c r="L2922" s="504">
        <v>9</v>
      </c>
      <c r="M2922" s="500" t="s">
        <v>8708</v>
      </c>
      <c r="N2922" s="504" t="s">
        <v>153</v>
      </c>
    </row>
    <row r="2923" spans="1:14" hidden="1">
      <c r="A2923" s="39" t="s">
        <v>13717</v>
      </c>
      <c r="B2923" s="504" t="s">
        <v>155</v>
      </c>
      <c r="C2923" s="496" t="s">
        <v>155</v>
      </c>
      <c r="D2923" s="39"/>
      <c r="E2923" s="496" t="e">
        <f>VLOOKUP(F2923,[13]abbr_btch2lot2!A:B,2,FALSE)</f>
        <v>#N/A</v>
      </c>
      <c r="F2923" s="76"/>
      <c r="G2923" s="504" t="s">
        <v>2193</v>
      </c>
      <c r="H2923" s="504" t="s">
        <v>2202</v>
      </c>
      <c r="I2923" s="504">
        <v>2</v>
      </c>
      <c r="J2923" s="76"/>
      <c r="K2923" s="76" t="s">
        <v>2195</v>
      </c>
      <c r="L2923" s="504">
        <v>10</v>
      </c>
      <c r="M2923" s="500" t="s">
        <v>8708</v>
      </c>
      <c r="N2923" s="504" t="s">
        <v>155</v>
      </c>
    </row>
    <row r="2924" spans="1:14" hidden="1">
      <c r="A2924" s="39" t="s">
        <v>13717</v>
      </c>
      <c r="B2924" s="504" t="s">
        <v>157</v>
      </c>
      <c r="C2924" s="496" t="s">
        <v>157</v>
      </c>
      <c r="D2924" s="39"/>
      <c r="E2924" s="496" t="e">
        <f>VLOOKUP(F2924,[13]abbr_btch2lot2!A:B,2,FALSE)</f>
        <v>#N/A</v>
      </c>
      <c r="F2924" s="76"/>
      <c r="G2924" s="504" t="s">
        <v>2193</v>
      </c>
      <c r="H2924" s="504" t="s">
        <v>2202</v>
      </c>
      <c r="I2924" s="504">
        <v>2</v>
      </c>
      <c r="J2924" s="76"/>
      <c r="K2924" s="76" t="s">
        <v>2195</v>
      </c>
      <c r="L2924" s="504">
        <v>11</v>
      </c>
      <c r="M2924" s="500" t="s">
        <v>8708</v>
      </c>
      <c r="N2924" s="504" t="s">
        <v>157</v>
      </c>
    </row>
    <row r="2925" spans="1:14" hidden="1">
      <c r="A2925" s="39" t="s">
        <v>13724</v>
      </c>
      <c r="B2925" s="496" t="s">
        <v>34</v>
      </c>
      <c r="C2925" s="496" t="s">
        <v>34</v>
      </c>
      <c r="D2925" s="39" t="s">
        <v>34</v>
      </c>
      <c r="E2925" s="496">
        <f>VLOOKUP(F2925,[13]abbr_btch2lot2!A:B,2,FALSE)</f>
        <v>1039</v>
      </c>
      <c r="F2925" s="39" t="s">
        <v>430</v>
      </c>
      <c r="G2925" s="496" t="s">
        <v>2193</v>
      </c>
      <c r="H2925" s="496" t="s">
        <v>2194</v>
      </c>
      <c r="I2925" s="504">
        <v>8</v>
      </c>
      <c r="J2925" s="39"/>
      <c r="K2925" s="39" t="s">
        <v>2195</v>
      </c>
      <c r="L2925" s="504">
        <v>1</v>
      </c>
      <c r="M2925" s="521" t="s">
        <v>13725</v>
      </c>
      <c r="N2925" s="496" t="s">
        <v>34</v>
      </c>
    </row>
    <row r="2926" spans="1:14" hidden="1">
      <c r="A2926" s="39" t="s">
        <v>13724</v>
      </c>
      <c r="B2926" s="39"/>
      <c r="C2926" s="496" t="s">
        <v>1279</v>
      </c>
      <c r="D2926" s="39" t="s">
        <v>1279</v>
      </c>
      <c r="E2926" s="496">
        <f>VLOOKUP(F2926,[13]abbr_btch2lot2!A:B,2,FALSE)</f>
        <v>2026</v>
      </c>
      <c r="F2926" s="39" t="s">
        <v>748</v>
      </c>
      <c r="G2926" s="39" t="s">
        <v>2193</v>
      </c>
      <c r="H2926" s="40" t="s">
        <v>2202</v>
      </c>
      <c r="I2926" s="76">
        <v>1</v>
      </c>
      <c r="J2926" s="39"/>
      <c r="K2926" s="39" t="s">
        <v>2195</v>
      </c>
      <c r="L2926" s="504">
        <v>2</v>
      </c>
      <c r="M2926" s="521" t="s">
        <v>13725</v>
      </c>
      <c r="N2926" s="39" t="s">
        <v>2584</v>
      </c>
    </row>
    <row r="2927" spans="1:14" hidden="1">
      <c r="A2927" s="39" t="s">
        <v>13724</v>
      </c>
      <c r="B2927" s="39"/>
      <c r="C2927" s="496" t="s">
        <v>2490</v>
      </c>
      <c r="D2927" s="39" t="s">
        <v>2490</v>
      </c>
      <c r="E2927" s="496">
        <f>VLOOKUP(F2927,[13]abbr_btch2lot2!A:B,2,FALSE)</f>
        <v>170</v>
      </c>
      <c r="F2927" s="39" t="s">
        <v>2491</v>
      </c>
      <c r="G2927" s="39" t="s">
        <v>2193</v>
      </c>
      <c r="H2927" s="40" t="s">
        <v>2202</v>
      </c>
      <c r="I2927" s="76">
        <v>10</v>
      </c>
      <c r="J2927" s="39"/>
      <c r="K2927" s="39" t="s">
        <v>2195</v>
      </c>
      <c r="L2927" s="504">
        <v>3</v>
      </c>
      <c r="M2927" s="521" t="s">
        <v>13725</v>
      </c>
      <c r="N2927" s="39" t="s">
        <v>13726</v>
      </c>
    </row>
    <row r="2928" spans="1:14" hidden="1">
      <c r="A2928" s="39" t="s">
        <v>13724</v>
      </c>
      <c r="B2928" s="39"/>
      <c r="C2928" s="496" t="s">
        <v>13727</v>
      </c>
      <c r="D2928" s="39" t="s">
        <v>13727</v>
      </c>
      <c r="E2928" s="496">
        <f>VLOOKUP(F2928,[13]abbr_btch2lot2!A:B,2,FALSE)</f>
        <v>2027</v>
      </c>
      <c r="F2928" s="39" t="s">
        <v>13728</v>
      </c>
      <c r="G2928" s="39" t="s">
        <v>2215</v>
      </c>
      <c r="H2928" s="40" t="s">
        <v>2202</v>
      </c>
      <c r="I2928" s="76">
        <v>10</v>
      </c>
      <c r="J2928" s="39"/>
      <c r="K2928" s="39" t="s">
        <v>2195</v>
      </c>
      <c r="L2928" s="504">
        <v>4</v>
      </c>
      <c r="M2928" s="521" t="s">
        <v>13725</v>
      </c>
      <c r="N2928" s="39" t="s">
        <v>13729</v>
      </c>
    </row>
    <row r="2929" spans="1:14" hidden="1">
      <c r="A2929" s="39" t="s">
        <v>13724</v>
      </c>
      <c r="B2929" s="39"/>
      <c r="C2929" s="496" t="s">
        <v>1452</v>
      </c>
      <c r="D2929" s="39" t="s">
        <v>1452</v>
      </c>
      <c r="E2929" s="496">
        <f>VLOOKUP(F2929,[13]abbr_btch2lot2!A:B,2,FALSE)</f>
        <v>1851</v>
      </c>
      <c r="F2929" s="39" t="s">
        <v>802</v>
      </c>
      <c r="G2929" s="39" t="s">
        <v>2193</v>
      </c>
      <c r="H2929" s="40" t="s">
        <v>2202</v>
      </c>
      <c r="I2929" s="76">
        <v>19</v>
      </c>
      <c r="J2929" s="39"/>
      <c r="K2929" s="39" t="s">
        <v>2195</v>
      </c>
      <c r="L2929" s="504">
        <v>5</v>
      </c>
      <c r="M2929" s="521" t="s">
        <v>13725</v>
      </c>
      <c r="N2929" s="39" t="s">
        <v>8442</v>
      </c>
    </row>
    <row r="2930" spans="1:14" hidden="1">
      <c r="A2930" s="39" t="s">
        <v>13724</v>
      </c>
      <c r="B2930" s="39"/>
      <c r="C2930" s="496" t="s">
        <v>766</v>
      </c>
      <c r="D2930" s="39" t="s">
        <v>766</v>
      </c>
      <c r="E2930" s="496">
        <f>VLOOKUP(F2930,[13]abbr_btch2lot2!A:B,2,FALSE)</f>
        <v>2028</v>
      </c>
      <c r="F2930" s="39" t="s">
        <v>407</v>
      </c>
      <c r="G2930" s="39" t="s">
        <v>2193</v>
      </c>
      <c r="H2930" s="40" t="s">
        <v>2202</v>
      </c>
      <c r="I2930" s="76">
        <v>1</v>
      </c>
      <c r="J2930" s="39"/>
      <c r="K2930" s="39" t="s">
        <v>2195</v>
      </c>
      <c r="L2930" s="504">
        <v>6</v>
      </c>
      <c r="M2930" s="521" t="s">
        <v>13725</v>
      </c>
      <c r="N2930" s="39" t="s">
        <v>13730</v>
      </c>
    </row>
    <row r="2931" spans="1:14" hidden="1">
      <c r="A2931" s="39" t="s">
        <v>13724</v>
      </c>
      <c r="B2931" s="39"/>
      <c r="C2931" s="496" t="s">
        <v>13731</v>
      </c>
      <c r="D2931" s="39" t="s">
        <v>13731</v>
      </c>
      <c r="E2931" s="496">
        <f>VLOOKUP(F2931,[13]abbr_btch2lot2!A:B,2,FALSE)</f>
        <v>2029</v>
      </c>
      <c r="F2931" s="39" t="s">
        <v>13732</v>
      </c>
      <c r="G2931" s="39" t="s">
        <v>2193</v>
      </c>
      <c r="H2931" s="40" t="s">
        <v>2202</v>
      </c>
      <c r="I2931" s="76">
        <v>13</v>
      </c>
      <c r="J2931" s="39"/>
      <c r="K2931" s="39" t="s">
        <v>2195</v>
      </c>
      <c r="L2931" s="504">
        <v>7</v>
      </c>
      <c r="M2931" s="521" t="s">
        <v>13725</v>
      </c>
      <c r="N2931" s="39" t="s">
        <v>8439</v>
      </c>
    </row>
    <row r="2932" spans="1:14" hidden="1">
      <c r="A2932" s="39" t="s">
        <v>13724</v>
      </c>
      <c r="B2932" s="39"/>
      <c r="C2932" s="496" t="s">
        <v>13733</v>
      </c>
      <c r="D2932" s="39" t="s">
        <v>13733</v>
      </c>
      <c r="E2932" s="496">
        <f>VLOOKUP(F2932,[13]abbr_btch2lot2!A:B,2,FALSE)</f>
        <v>2030</v>
      </c>
      <c r="F2932" s="39" t="s">
        <v>13734</v>
      </c>
      <c r="G2932" s="39" t="s">
        <v>2193</v>
      </c>
      <c r="H2932" s="40" t="s">
        <v>2202</v>
      </c>
      <c r="I2932" s="76">
        <v>32</v>
      </c>
      <c r="J2932" s="39"/>
      <c r="K2932" s="39" t="s">
        <v>2195</v>
      </c>
      <c r="L2932" s="504">
        <v>8</v>
      </c>
      <c r="M2932" s="521" t="s">
        <v>13725</v>
      </c>
      <c r="N2932" s="39" t="s">
        <v>13735</v>
      </c>
    </row>
    <row r="2933" spans="1:14" hidden="1">
      <c r="A2933" s="39" t="s">
        <v>13724</v>
      </c>
      <c r="B2933" s="39"/>
      <c r="C2933" s="496" t="s">
        <v>8552</v>
      </c>
      <c r="D2933" s="39" t="s">
        <v>8552</v>
      </c>
      <c r="E2933" s="496">
        <f>VLOOKUP(F2933,[13]abbr_btch2lot2!A:B,2,FALSE)</f>
        <v>54</v>
      </c>
      <c r="F2933" s="39" t="s">
        <v>8553</v>
      </c>
      <c r="G2933" s="39" t="s">
        <v>2215</v>
      </c>
      <c r="H2933" s="40" t="s">
        <v>2202</v>
      </c>
      <c r="I2933" s="76">
        <v>1</v>
      </c>
      <c r="J2933" s="39"/>
      <c r="K2933" s="39" t="s">
        <v>2195</v>
      </c>
      <c r="L2933" s="504">
        <v>9</v>
      </c>
      <c r="M2933" s="521" t="s">
        <v>13725</v>
      </c>
      <c r="N2933" s="39" t="s">
        <v>8554</v>
      </c>
    </row>
    <row r="2934" spans="1:14" hidden="1">
      <c r="A2934" s="39" t="s">
        <v>13724</v>
      </c>
      <c r="B2934" s="39"/>
      <c r="C2934" s="496" t="s">
        <v>13736</v>
      </c>
      <c r="D2934" s="39" t="s">
        <v>13736</v>
      </c>
      <c r="E2934" s="496">
        <f>VLOOKUP(F2934,[13]abbr_btch2lot2!A:B,2,FALSE)</f>
        <v>2031</v>
      </c>
      <c r="F2934" s="39" t="s">
        <v>13737</v>
      </c>
      <c r="G2934" s="39" t="s">
        <v>2215</v>
      </c>
      <c r="H2934" s="40" t="s">
        <v>2202</v>
      </c>
      <c r="I2934" s="76">
        <v>19</v>
      </c>
      <c r="J2934" s="39"/>
      <c r="K2934" s="39" t="s">
        <v>2195</v>
      </c>
      <c r="L2934" s="504">
        <v>10</v>
      </c>
      <c r="M2934" s="521" t="s">
        <v>13725</v>
      </c>
      <c r="N2934" s="39" t="s">
        <v>13738</v>
      </c>
    </row>
    <row r="2935" spans="1:14" hidden="1">
      <c r="A2935" s="39" t="s">
        <v>13724</v>
      </c>
      <c r="B2935" s="39"/>
      <c r="C2935" s="496" t="s">
        <v>13739</v>
      </c>
      <c r="D2935" s="39" t="s">
        <v>13739</v>
      </c>
      <c r="E2935" s="496">
        <f>VLOOKUP(F2935,[13]abbr_btch2lot2!A:B,2,FALSE)</f>
        <v>2032</v>
      </c>
      <c r="F2935" s="39" t="s">
        <v>13740</v>
      </c>
      <c r="G2935" s="39" t="s">
        <v>2215</v>
      </c>
      <c r="H2935" s="40" t="s">
        <v>2202</v>
      </c>
      <c r="I2935" s="76">
        <v>13</v>
      </c>
      <c r="J2935" s="39"/>
      <c r="K2935" s="39" t="s">
        <v>2195</v>
      </c>
      <c r="L2935" s="504">
        <v>11</v>
      </c>
      <c r="M2935" s="521" t="s">
        <v>13725</v>
      </c>
      <c r="N2935" s="39" t="s">
        <v>13741</v>
      </c>
    </row>
    <row r="2936" spans="1:14" hidden="1">
      <c r="A2936" s="39" t="s">
        <v>13724</v>
      </c>
      <c r="B2936" s="39"/>
      <c r="C2936" s="496" t="s">
        <v>13742</v>
      </c>
      <c r="D2936" s="39" t="s">
        <v>13742</v>
      </c>
      <c r="E2936" s="496">
        <f>VLOOKUP(F2936,[13]abbr_btch2lot2!A:B,2,FALSE)</f>
        <v>2033</v>
      </c>
      <c r="F2936" s="39" t="s">
        <v>13743</v>
      </c>
      <c r="G2936" s="39" t="s">
        <v>2193</v>
      </c>
      <c r="H2936" s="40" t="s">
        <v>2202</v>
      </c>
      <c r="I2936" s="76">
        <v>19</v>
      </c>
      <c r="J2936" s="39"/>
      <c r="K2936" s="39" t="s">
        <v>2195</v>
      </c>
      <c r="L2936" s="504">
        <v>12</v>
      </c>
      <c r="M2936" s="521" t="s">
        <v>13725</v>
      </c>
      <c r="N2936" s="39" t="s">
        <v>13744</v>
      </c>
    </row>
    <row r="2937" spans="1:14" hidden="1">
      <c r="A2937" s="39" t="s">
        <v>13724</v>
      </c>
      <c r="B2937" s="39"/>
      <c r="C2937" s="496" t="s">
        <v>13745</v>
      </c>
      <c r="D2937" s="39" t="s">
        <v>13745</v>
      </c>
      <c r="E2937" s="496">
        <f>VLOOKUP(F2937,[13]abbr_btch2lot2!A:B,2,FALSE)</f>
        <v>2034</v>
      </c>
      <c r="F2937" s="39" t="s">
        <v>13746</v>
      </c>
      <c r="G2937" s="39" t="s">
        <v>2193</v>
      </c>
      <c r="H2937" s="40" t="s">
        <v>2202</v>
      </c>
      <c r="I2937" s="76">
        <v>13</v>
      </c>
      <c r="J2937" s="39"/>
      <c r="K2937" s="39" t="s">
        <v>2195</v>
      </c>
      <c r="L2937" s="504">
        <v>13</v>
      </c>
      <c r="M2937" s="521" t="s">
        <v>13725</v>
      </c>
      <c r="N2937" s="39" t="s">
        <v>13747</v>
      </c>
    </row>
    <row r="2938" spans="1:14" hidden="1">
      <c r="A2938" s="39" t="s">
        <v>13724</v>
      </c>
      <c r="B2938" s="39"/>
      <c r="C2938" s="496" t="s">
        <v>13748</v>
      </c>
      <c r="D2938" s="39" t="s">
        <v>13748</v>
      </c>
      <c r="E2938" s="496">
        <f>VLOOKUP(F2938,[13]abbr_btch2lot2!A:B,2,FALSE)</f>
        <v>2035</v>
      </c>
      <c r="F2938" s="39" t="s">
        <v>13749</v>
      </c>
      <c r="G2938" s="39" t="s">
        <v>2215</v>
      </c>
      <c r="H2938" s="40" t="s">
        <v>2202</v>
      </c>
      <c r="I2938" s="76">
        <v>13</v>
      </c>
      <c r="J2938" s="39"/>
      <c r="K2938" s="39" t="s">
        <v>2195</v>
      </c>
      <c r="L2938" s="504">
        <v>14</v>
      </c>
      <c r="M2938" s="521" t="s">
        <v>13725</v>
      </c>
      <c r="N2938" s="39" t="s">
        <v>13750</v>
      </c>
    </row>
    <row r="2939" spans="1:14" hidden="1">
      <c r="A2939" s="39" t="s">
        <v>13724</v>
      </c>
      <c r="B2939" s="39"/>
      <c r="C2939" s="496" t="s">
        <v>13751</v>
      </c>
      <c r="D2939" s="39" t="s">
        <v>13751</v>
      </c>
      <c r="E2939" s="496">
        <f>VLOOKUP(F2939,[13]abbr_btch2lot2!A:B,2,FALSE)</f>
        <v>2036</v>
      </c>
      <c r="F2939" s="39" t="s">
        <v>13752</v>
      </c>
      <c r="G2939" s="39" t="s">
        <v>2215</v>
      </c>
      <c r="H2939" s="40" t="s">
        <v>2202</v>
      </c>
      <c r="I2939" s="76">
        <v>9</v>
      </c>
      <c r="J2939" s="39"/>
      <c r="K2939" s="39" t="s">
        <v>2195</v>
      </c>
      <c r="L2939" s="504">
        <v>15</v>
      </c>
      <c r="M2939" s="521" t="s">
        <v>13725</v>
      </c>
      <c r="N2939" s="39" t="s">
        <v>2254</v>
      </c>
    </row>
    <row r="2940" spans="1:14" hidden="1">
      <c r="A2940" s="39" t="s">
        <v>13724</v>
      </c>
      <c r="B2940" s="39"/>
      <c r="C2940" s="496"/>
      <c r="D2940" s="39"/>
      <c r="E2940" s="496">
        <f>VLOOKUP(F2940,[13]abbr_btch2lot2!A:B,2,FALSE)</f>
        <v>2037</v>
      </c>
      <c r="F2940" s="39" t="s">
        <v>13753</v>
      </c>
      <c r="G2940" s="39" t="s">
        <v>2193</v>
      </c>
      <c r="H2940" s="40" t="s">
        <v>2231</v>
      </c>
      <c r="I2940" s="76" t="s">
        <v>2599</v>
      </c>
      <c r="J2940" s="39"/>
      <c r="K2940" s="39" t="s">
        <v>2195</v>
      </c>
      <c r="L2940" s="504">
        <v>16</v>
      </c>
      <c r="M2940" s="521" t="s">
        <v>13725</v>
      </c>
      <c r="N2940" s="39" t="s">
        <v>13754</v>
      </c>
    </row>
    <row r="2941" spans="1:14" hidden="1">
      <c r="A2941" s="39" t="s">
        <v>13724</v>
      </c>
      <c r="B2941" s="39"/>
      <c r="C2941" s="496"/>
      <c r="D2941" s="39"/>
      <c r="E2941" s="496">
        <f>VLOOKUP(F2941,[13]abbr_btch2lot2!A:B,2,FALSE)</f>
        <v>2038</v>
      </c>
      <c r="F2941" s="39" t="s">
        <v>13755</v>
      </c>
      <c r="G2941" s="39" t="s">
        <v>2193</v>
      </c>
      <c r="H2941" s="40" t="s">
        <v>2231</v>
      </c>
      <c r="I2941" s="76" t="s">
        <v>2599</v>
      </c>
      <c r="J2941" s="39"/>
      <c r="K2941" s="39" t="s">
        <v>2195</v>
      </c>
      <c r="L2941" s="504">
        <v>17</v>
      </c>
      <c r="M2941" s="521" t="s">
        <v>13725</v>
      </c>
      <c r="N2941" s="39" t="s">
        <v>13756</v>
      </c>
    </row>
    <row r="2942" spans="1:14" hidden="1">
      <c r="A2942" s="39" t="s">
        <v>13724</v>
      </c>
      <c r="B2942" s="39"/>
      <c r="C2942" s="496"/>
      <c r="D2942" s="39"/>
      <c r="E2942" s="496">
        <f>VLOOKUP(F2942,[13]abbr_btch2lot2!A:B,2,FALSE)</f>
        <v>2039</v>
      </c>
      <c r="F2942" s="39" t="s">
        <v>13757</v>
      </c>
      <c r="G2942" s="39" t="s">
        <v>2193</v>
      </c>
      <c r="H2942" s="40" t="s">
        <v>2231</v>
      </c>
      <c r="I2942" s="76" t="s">
        <v>2599</v>
      </c>
      <c r="J2942" s="39"/>
      <c r="K2942" s="39" t="s">
        <v>2195</v>
      </c>
      <c r="L2942" s="504">
        <v>18</v>
      </c>
      <c r="M2942" s="521" t="s">
        <v>13725</v>
      </c>
      <c r="N2942" s="39" t="s">
        <v>13758</v>
      </c>
    </row>
    <row r="2943" spans="1:14" hidden="1">
      <c r="A2943" s="39" t="s">
        <v>13724</v>
      </c>
      <c r="B2943" s="39"/>
      <c r="C2943" s="496"/>
      <c r="D2943" s="39"/>
      <c r="E2943" s="496">
        <f>VLOOKUP(F2943,[13]abbr_btch2lot2!A:B,2,FALSE)</f>
        <v>2040</v>
      </c>
      <c r="F2943" s="39" t="s">
        <v>13759</v>
      </c>
      <c r="G2943" s="39" t="s">
        <v>2215</v>
      </c>
      <c r="H2943" s="40" t="s">
        <v>2231</v>
      </c>
      <c r="I2943" s="76" t="s">
        <v>2599</v>
      </c>
      <c r="J2943" s="39"/>
      <c r="K2943" s="39" t="s">
        <v>2195</v>
      </c>
      <c r="L2943" s="504">
        <v>19</v>
      </c>
      <c r="M2943" s="521" t="s">
        <v>13725</v>
      </c>
      <c r="N2943" s="39" t="s">
        <v>13760</v>
      </c>
    </row>
    <row r="2944" spans="1:14" hidden="1">
      <c r="A2944" s="39" t="s">
        <v>13724</v>
      </c>
      <c r="B2944" s="39"/>
      <c r="C2944" s="496" t="s">
        <v>2086</v>
      </c>
      <c r="D2944" s="39" t="s">
        <v>2086</v>
      </c>
      <c r="E2944" s="496">
        <f>VLOOKUP(F2944,[13]abbr_btch2lot2!A:B,2,FALSE)</f>
        <v>2041</v>
      </c>
      <c r="F2944" s="39" t="s">
        <v>1493</v>
      </c>
      <c r="G2944" s="39" t="s">
        <v>2193</v>
      </c>
      <c r="H2944" s="40" t="s">
        <v>2202</v>
      </c>
      <c r="I2944" s="76">
        <v>3</v>
      </c>
      <c r="J2944" s="39"/>
      <c r="K2944" s="39" t="s">
        <v>2195</v>
      </c>
      <c r="L2944" s="504">
        <v>20</v>
      </c>
      <c r="M2944" s="521" t="s">
        <v>13725</v>
      </c>
      <c r="N2944" s="39" t="s">
        <v>13761</v>
      </c>
    </row>
    <row r="2945" spans="1:14" hidden="1">
      <c r="A2945" s="39" t="s">
        <v>13724</v>
      </c>
      <c r="B2945" s="39"/>
      <c r="C2945" s="496" t="s">
        <v>13762</v>
      </c>
      <c r="D2945" s="39" t="s">
        <v>13762</v>
      </c>
      <c r="E2945" s="496">
        <f>VLOOKUP(F2945,[13]abbr_btch2lot2!A:B,2,FALSE)</f>
        <v>2042</v>
      </c>
      <c r="F2945" s="39" t="s">
        <v>13763</v>
      </c>
      <c r="G2945" s="39" t="s">
        <v>2193</v>
      </c>
      <c r="H2945" s="40" t="s">
        <v>2202</v>
      </c>
      <c r="I2945" s="76">
        <v>1</v>
      </c>
      <c r="J2945" s="39"/>
      <c r="K2945" s="39" t="s">
        <v>2195</v>
      </c>
      <c r="L2945" s="504">
        <v>21</v>
      </c>
      <c r="M2945" s="521" t="s">
        <v>13725</v>
      </c>
      <c r="N2945" s="39" t="s">
        <v>13764</v>
      </c>
    </row>
    <row r="2946" spans="1:14" hidden="1">
      <c r="A2946" s="39" t="s">
        <v>13724</v>
      </c>
      <c r="B2946" s="39"/>
      <c r="C2946" s="496" t="s">
        <v>13765</v>
      </c>
      <c r="D2946" s="39" t="s">
        <v>13765</v>
      </c>
      <c r="E2946" s="496">
        <f>VLOOKUP(F2946,[13]abbr_btch2lot2!A:B,2,FALSE)</f>
        <v>2043</v>
      </c>
      <c r="F2946" s="39" t="s">
        <v>13766</v>
      </c>
      <c r="G2946" s="39" t="s">
        <v>2193</v>
      </c>
      <c r="H2946" s="40" t="s">
        <v>2231</v>
      </c>
      <c r="I2946" s="76" t="s">
        <v>2599</v>
      </c>
      <c r="J2946" s="39"/>
      <c r="K2946" s="39" t="s">
        <v>2195</v>
      </c>
      <c r="L2946" s="504">
        <v>22</v>
      </c>
      <c r="M2946" s="521" t="s">
        <v>13725</v>
      </c>
      <c r="N2946" s="39" t="s">
        <v>13767</v>
      </c>
    </row>
    <row r="2947" spans="1:14" hidden="1">
      <c r="A2947" s="39" t="s">
        <v>13724</v>
      </c>
      <c r="B2947" s="39"/>
      <c r="C2947" s="496" t="s">
        <v>13768</v>
      </c>
      <c r="D2947" s="39" t="s">
        <v>13768</v>
      </c>
      <c r="E2947" s="496">
        <f>VLOOKUP(F2947,[13]abbr_btch2lot2!A:B,2,FALSE)</f>
        <v>2044</v>
      </c>
      <c r="F2947" s="39" t="s">
        <v>13769</v>
      </c>
      <c r="G2947" s="39" t="s">
        <v>2193</v>
      </c>
      <c r="H2947" s="40" t="s">
        <v>2231</v>
      </c>
      <c r="I2947" s="76" t="s">
        <v>2599</v>
      </c>
      <c r="J2947" s="39"/>
      <c r="K2947" s="39" t="s">
        <v>2195</v>
      </c>
      <c r="L2947" s="504">
        <v>23</v>
      </c>
      <c r="M2947" s="521" t="s">
        <v>13725</v>
      </c>
      <c r="N2947" s="39" t="s">
        <v>13770</v>
      </c>
    </row>
    <row r="2948" spans="1:14" hidden="1">
      <c r="A2948" s="39" t="s">
        <v>13724</v>
      </c>
      <c r="B2948" s="39"/>
      <c r="C2948" s="496" t="s">
        <v>13771</v>
      </c>
      <c r="D2948" s="39" t="s">
        <v>13771</v>
      </c>
      <c r="E2948" s="496">
        <f>VLOOKUP(F2948,[13]abbr_btch2lot2!A:B,2,FALSE)</f>
        <v>2045</v>
      </c>
      <c r="F2948" s="39" t="s">
        <v>13772</v>
      </c>
      <c r="G2948" s="39" t="s">
        <v>2193</v>
      </c>
      <c r="H2948" s="40" t="s">
        <v>2231</v>
      </c>
      <c r="I2948" s="76" t="s">
        <v>2599</v>
      </c>
      <c r="J2948" s="39"/>
      <c r="K2948" s="39" t="s">
        <v>2195</v>
      </c>
      <c r="L2948" s="504">
        <v>24</v>
      </c>
      <c r="M2948" s="521" t="s">
        <v>13725</v>
      </c>
      <c r="N2948" s="39" t="s">
        <v>13773</v>
      </c>
    </row>
    <row r="2949" spans="1:14" hidden="1">
      <c r="A2949" s="39" t="s">
        <v>13724</v>
      </c>
      <c r="B2949" s="39"/>
      <c r="C2949" s="496" t="s">
        <v>13774</v>
      </c>
      <c r="D2949" s="39" t="s">
        <v>13774</v>
      </c>
      <c r="E2949" s="496">
        <f>VLOOKUP(F2949,[13]abbr_btch2lot2!A:B,2,FALSE)</f>
        <v>2046</v>
      </c>
      <c r="F2949" s="39" t="s">
        <v>13775</v>
      </c>
      <c r="G2949" s="39" t="s">
        <v>2215</v>
      </c>
      <c r="H2949" s="40" t="s">
        <v>2231</v>
      </c>
      <c r="I2949" s="76" t="s">
        <v>2599</v>
      </c>
      <c r="J2949" s="39"/>
      <c r="K2949" s="39" t="s">
        <v>2195</v>
      </c>
      <c r="L2949" s="504">
        <v>25</v>
      </c>
      <c r="M2949" s="521" t="s">
        <v>13725</v>
      </c>
      <c r="N2949" s="39" t="s">
        <v>13776</v>
      </c>
    </row>
    <row r="2950" spans="1:14" hidden="1">
      <c r="A2950" s="39" t="s">
        <v>13724</v>
      </c>
      <c r="B2950" s="39"/>
      <c r="C2950" s="496" t="s">
        <v>13777</v>
      </c>
      <c r="D2950" s="39" t="s">
        <v>13777</v>
      </c>
      <c r="E2950" s="496">
        <f>VLOOKUP(F2950,[13]abbr_btch2lot2!A:B,2,FALSE)</f>
        <v>2047</v>
      </c>
      <c r="F2950" s="39" t="s">
        <v>13778</v>
      </c>
      <c r="G2950" s="39" t="s">
        <v>2193</v>
      </c>
      <c r="H2950" s="40" t="s">
        <v>2231</v>
      </c>
      <c r="I2950" s="76" t="s">
        <v>8540</v>
      </c>
      <c r="J2950" s="39"/>
      <c r="K2950" s="39" t="s">
        <v>2195</v>
      </c>
      <c r="L2950" s="504">
        <v>26</v>
      </c>
      <c r="M2950" s="521" t="s">
        <v>13725</v>
      </c>
      <c r="N2950" s="39" t="s">
        <v>13779</v>
      </c>
    </row>
    <row r="2951" spans="1:14" hidden="1">
      <c r="A2951" s="39" t="s">
        <v>13724</v>
      </c>
      <c r="B2951" s="39"/>
      <c r="C2951" s="496" t="s">
        <v>13780</v>
      </c>
      <c r="D2951" s="39" t="s">
        <v>13780</v>
      </c>
      <c r="E2951" s="496">
        <f>VLOOKUP(F2951,[13]abbr_btch2lot2!A:B,2,FALSE)</f>
        <v>2048</v>
      </c>
      <c r="F2951" s="39" t="s">
        <v>13781</v>
      </c>
      <c r="G2951" s="39" t="s">
        <v>2193</v>
      </c>
      <c r="H2951" s="40" t="s">
        <v>2202</v>
      </c>
      <c r="I2951" s="76">
        <v>1</v>
      </c>
      <c r="J2951" s="39"/>
      <c r="K2951" s="39" t="s">
        <v>2195</v>
      </c>
      <c r="L2951" s="504">
        <v>27</v>
      </c>
      <c r="M2951" s="521" t="s">
        <v>13725</v>
      </c>
      <c r="N2951" s="39" t="s">
        <v>8578</v>
      </c>
    </row>
    <row r="2952" spans="1:14" hidden="1">
      <c r="A2952" s="39" t="s">
        <v>13724</v>
      </c>
      <c r="B2952" s="39"/>
      <c r="C2952" s="496" t="s">
        <v>13782</v>
      </c>
      <c r="D2952" s="39" t="s">
        <v>13782</v>
      </c>
      <c r="E2952" s="496">
        <f>VLOOKUP(F2952,[13]abbr_btch2lot2!A:B,2,FALSE)</f>
        <v>2049</v>
      </c>
      <c r="F2952" s="39" t="s">
        <v>13783</v>
      </c>
      <c r="G2952" s="39" t="s">
        <v>2215</v>
      </c>
      <c r="H2952" s="40" t="s">
        <v>2202</v>
      </c>
      <c r="I2952" s="76">
        <v>1</v>
      </c>
      <c r="J2952" s="39"/>
      <c r="K2952" s="39" t="s">
        <v>2195</v>
      </c>
      <c r="L2952" s="504">
        <v>28</v>
      </c>
      <c r="M2952" s="521" t="s">
        <v>13725</v>
      </c>
      <c r="N2952" s="39" t="s">
        <v>13784</v>
      </c>
    </row>
    <row r="2953" spans="1:14" hidden="1">
      <c r="A2953" s="39" t="s">
        <v>13724</v>
      </c>
      <c r="B2953" s="39"/>
      <c r="C2953" s="496" t="s">
        <v>1157</v>
      </c>
      <c r="D2953" s="39" t="s">
        <v>1157</v>
      </c>
      <c r="E2953" s="496">
        <f>VLOOKUP(F2953,[13]abbr_btch2lot2!A:B,2,FALSE)</f>
        <v>2050</v>
      </c>
      <c r="F2953" s="39" t="s">
        <v>13785</v>
      </c>
      <c r="G2953" s="39" t="s">
        <v>2193</v>
      </c>
      <c r="H2953" s="40" t="s">
        <v>2194</v>
      </c>
      <c r="I2953" s="76">
        <v>10</v>
      </c>
      <c r="J2953" s="39"/>
      <c r="K2953" s="39" t="s">
        <v>2195</v>
      </c>
      <c r="L2953" s="504">
        <v>29</v>
      </c>
      <c r="M2953" s="521" t="s">
        <v>13725</v>
      </c>
      <c r="N2953" s="39" t="s">
        <v>8449</v>
      </c>
    </row>
    <row r="2954" spans="1:14" hidden="1">
      <c r="A2954" s="39" t="s">
        <v>13724</v>
      </c>
      <c r="B2954" s="39"/>
      <c r="C2954" s="496" t="s">
        <v>1629</v>
      </c>
      <c r="D2954" s="39" t="s">
        <v>1629</v>
      </c>
      <c r="E2954" s="496">
        <f>VLOOKUP(F2954,[13]abbr_btch2lot2!A:B,2,FALSE)</f>
        <v>1854</v>
      </c>
      <c r="F2954" s="39" t="s">
        <v>6780</v>
      </c>
      <c r="G2954" s="39" t="s">
        <v>2193</v>
      </c>
      <c r="H2954" s="40" t="s">
        <v>2194</v>
      </c>
      <c r="I2954" s="76">
        <v>10</v>
      </c>
      <c r="J2954" s="39"/>
      <c r="K2954" s="39" t="s">
        <v>2195</v>
      </c>
      <c r="L2954" s="504">
        <v>30</v>
      </c>
      <c r="M2954" s="521" t="s">
        <v>13725</v>
      </c>
      <c r="N2954" s="39" t="s">
        <v>13786</v>
      </c>
    </row>
    <row r="2955" spans="1:14" hidden="1">
      <c r="A2955" s="39" t="s">
        <v>13724</v>
      </c>
      <c r="B2955" s="39"/>
      <c r="C2955" s="496" t="s">
        <v>3480</v>
      </c>
      <c r="D2955" s="39" t="s">
        <v>3480</v>
      </c>
      <c r="E2955" s="496">
        <f>VLOOKUP(F2955,[13]abbr_btch2lot2!A:B,2,FALSE)</f>
        <v>2051</v>
      </c>
      <c r="F2955" s="39" t="s">
        <v>3481</v>
      </c>
      <c r="G2955" s="39" t="s">
        <v>2215</v>
      </c>
      <c r="H2955" s="40" t="s">
        <v>2194</v>
      </c>
      <c r="I2955" s="76">
        <v>10</v>
      </c>
      <c r="J2955" s="39"/>
      <c r="K2955" s="39" t="s">
        <v>2195</v>
      </c>
      <c r="L2955" s="504">
        <v>31</v>
      </c>
      <c r="M2955" s="521" t="s">
        <v>13725</v>
      </c>
      <c r="N2955" s="39" t="s">
        <v>13787</v>
      </c>
    </row>
    <row r="2956" spans="1:14" hidden="1">
      <c r="A2956" s="39" t="s">
        <v>13724</v>
      </c>
      <c r="B2956" s="39"/>
      <c r="C2956" s="496"/>
      <c r="D2956" s="39"/>
      <c r="E2956" s="496">
        <f>VLOOKUP(F2956,[13]abbr_btch2lot2!A:B,2,FALSE)</f>
        <v>2052</v>
      </c>
      <c r="F2956" s="39" t="s">
        <v>13788</v>
      </c>
      <c r="G2956" s="39" t="s">
        <v>2215</v>
      </c>
      <c r="H2956" s="40" t="s">
        <v>2194</v>
      </c>
      <c r="I2956" s="76">
        <v>10</v>
      </c>
      <c r="J2956" s="39"/>
      <c r="K2956" s="39" t="s">
        <v>2195</v>
      </c>
      <c r="L2956" s="504">
        <v>32</v>
      </c>
      <c r="M2956" s="521" t="s">
        <v>13725</v>
      </c>
      <c r="N2956" s="39" t="s">
        <v>13789</v>
      </c>
    </row>
    <row r="2957" spans="1:14" hidden="1">
      <c r="A2957" s="39" t="s">
        <v>13724</v>
      </c>
      <c r="B2957" s="39"/>
      <c r="C2957" s="496" t="s">
        <v>1195</v>
      </c>
      <c r="D2957" s="39" t="s">
        <v>1195</v>
      </c>
      <c r="E2957" s="496">
        <f>VLOOKUP(F2957,[13]abbr_btch2lot2!A:B,2,FALSE)</f>
        <v>2053</v>
      </c>
      <c r="F2957" s="39" t="s">
        <v>693</v>
      </c>
      <c r="G2957" s="39" t="s">
        <v>2215</v>
      </c>
      <c r="H2957" s="40" t="s">
        <v>2194</v>
      </c>
      <c r="I2957" s="76">
        <v>10</v>
      </c>
      <c r="J2957" s="39"/>
      <c r="K2957" s="39" t="s">
        <v>2195</v>
      </c>
      <c r="L2957" s="504">
        <v>33</v>
      </c>
      <c r="M2957" s="521" t="s">
        <v>13725</v>
      </c>
      <c r="N2957" s="39" t="s">
        <v>13790</v>
      </c>
    </row>
    <row r="2958" spans="1:14" hidden="1">
      <c r="A2958" s="39" t="s">
        <v>13724</v>
      </c>
      <c r="B2958" s="39"/>
      <c r="C2958" s="496" t="s">
        <v>13791</v>
      </c>
      <c r="D2958" s="39" t="s">
        <v>13791</v>
      </c>
      <c r="E2958" s="496">
        <f>VLOOKUP(F2958,[13]abbr_btch2lot2!A:B,2,FALSE)</f>
        <v>2054</v>
      </c>
      <c r="F2958" s="39" t="s">
        <v>13792</v>
      </c>
      <c r="G2958" s="39" t="s">
        <v>2215</v>
      </c>
      <c r="H2958" s="40" t="s">
        <v>2202</v>
      </c>
      <c r="I2958" s="76">
        <v>1</v>
      </c>
      <c r="J2958" s="39"/>
      <c r="K2958" s="39" t="s">
        <v>2195</v>
      </c>
      <c r="L2958" s="504">
        <v>34</v>
      </c>
      <c r="M2958" s="521" t="s">
        <v>13725</v>
      </c>
      <c r="N2958" s="39" t="s">
        <v>13793</v>
      </c>
    </row>
    <row r="2959" spans="1:14" hidden="1">
      <c r="A2959" s="39" t="s">
        <v>13724</v>
      </c>
      <c r="B2959" s="39"/>
      <c r="C2959" s="496" t="s">
        <v>13794</v>
      </c>
      <c r="D2959" s="39" t="s">
        <v>13794</v>
      </c>
      <c r="E2959" s="496">
        <f>VLOOKUP(F2959,[13]abbr_btch2lot2!A:B,2,FALSE)</f>
        <v>2055</v>
      </c>
      <c r="F2959" s="39" t="s">
        <v>13795</v>
      </c>
      <c r="G2959" s="39" t="s">
        <v>2193</v>
      </c>
      <c r="H2959" s="40" t="s">
        <v>2202</v>
      </c>
      <c r="I2959" s="76">
        <v>1</v>
      </c>
      <c r="J2959" s="39"/>
      <c r="K2959" s="39" t="s">
        <v>2195</v>
      </c>
      <c r="L2959" s="504">
        <v>35</v>
      </c>
      <c r="M2959" s="521" t="s">
        <v>13725</v>
      </c>
      <c r="N2959" s="39" t="s">
        <v>13796</v>
      </c>
    </row>
    <row r="2960" spans="1:14" hidden="1">
      <c r="A2960" s="39" t="s">
        <v>13724</v>
      </c>
      <c r="B2960" s="39"/>
      <c r="C2960" s="496" t="s">
        <v>13797</v>
      </c>
      <c r="D2960" s="39" t="s">
        <v>13797</v>
      </c>
      <c r="E2960" s="496">
        <f>VLOOKUP(F2960,[13]abbr_btch2lot2!A:B,2,FALSE)</f>
        <v>2056</v>
      </c>
      <c r="F2960" s="39" t="s">
        <v>13798</v>
      </c>
      <c r="G2960" s="39" t="s">
        <v>2193</v>
      </c>
      <c r="H2960" s="40" t="s">
        <v>2202</v>
      </c>
      <c r="I2960" s="76">
        <v>1</v>
      </c>
      <c r="J2960" s="39"/>
      <c r="K2960" s="39" t="s">
        <v>2195</v>
      </c>
      <c r="L2960" s="504">
        <v>36</v>
      </c>
      <c r="M2960" s="521" t="s">
        <v>13725</v>
      </c>
      <c r="N2960" s="39" t="s">
        <v>13799</v>
      </c>
    </row>
    <row r="2961" spans="1:14" hidden="1">
      <c r="A2961" s="39" t="s">
        <v>13724</v>
      </c>
      <c r="B2961" s="39"/>
      <c r="C2961" s="496" t="s">
        <v>4952</v>
      </c>
      <c r="D2961" s="39" t="s">
        <v>4952</v>
      </c>
      <c r="E2961" s="496">
        <f>VLOOKUP(F2961,[13]abbr_btch2lot2!A:B,2,FALSE)</f>
        <v>2057</v>
      </c>
      <c r="F2961" s="39" t="s">
        <v>4953</v>
      </c>
      <c r="G2961" s="39" t="s">
        <v>2193</v>
      </c>
      <c r="H2961" s="40" t="s">
        <v>2202</v>
      </c>
      <c r="I2961" s="76">
        <v>1</v>
      </c>
      <c r="J2961" s="39"/>
      <c r="K2961" s="39" t="s">
        <v>2195</v>
      </c>
      <c r="L2961" s="504">
        <v>37</v>
      </c>
      <c r="M2961" s="521" t="s">
        <v>13725</v>
      </c>
      <c r="N2961" s="39" t="s">
        <v>13800</v>
      </c>
    </row>
    <row r="2962" spans="1:14" hidden="1">
      <c r="A2962" s="39" t="s">
        <v>13724</v>
      </c>
      <c r="B2962" s="39"/>
      <c r="C2962" s="496" t="s">
        <v>7965</v>
      </c>
      <c r="D2962" s="39" t="s">
        <v>7965</v>
      </c>
      <c r="E2962" s="496">
        <f>VLOOKUP(F2962,[13]abbr_btch2lot2!A:B,2,FALSE)</f>
        <v>1825</v>
      </c>
      <c r="F2962" s="39" t="s">
        <v>13169</v>
      </c>
      <c r="G2962" s="39" t="s">
        <v>2193</v>
      </c>
      <c r="H2962" s="40" t="s">
        <v>2202</v>
      </c>
      <c r="I2962" s="76">
        <v>8</v>
      </c>
      <c r="J2962" s="39"/>
      <c r="K2962" s="39" t="s">
        <v>2195</v>
      </c>
      <c r="L2962" s="504">
        <v>38</v>
      </c>
      <c r="M2962" s="521" t="s">
        <v>13725</v>
      </c>
      <c r="N2962" s="39" t="s">
        <v>13801</v>
      </c>
    </row>
    <row r="2963" spans="1:14" hidden="1">
      <c r="A2963" s="39" t="s">
        <v>13724</v>
      </c>
      <c r="B2963" s="39"/>
      <c r="C2963" s="496" t="s">
        <v>13802</v>
      </c>
      <c r="D2963" s="39" t="s">
        <v>13802</v>
      </c>
      <c r="E2963" s="496">
        <f>VLOOKUP(F2963,[13]abbr_btch2lot2!A:B,2,FALSE)</f>
        <v>2058</v>
      </c>
      <c r="F2963" s="39" t="s">
        <v>13803</v>
      </c>
      <c r="G2963" s="39" t="s">
        <v>2193</v>
      </c>
      <c r="H2963" s="40" t="s">
        <v>2202</v>
      </c>
      <c r="I2963" s="76">
        <v>8</v>
      </c>
      <c r="J2963" s="39"/>
      <c r="K2963" s="39" t="s">
        <v>2195</v>
      </c>
      <c r="L2963" s="504">
        <v>39</v>
      </c>
      <c r="M2963" s="521" t="s">
        <v>13725</v>
      </c>
      <c r="N2963" s="39" t="s">
        <v>13804</v>
      </c>
    </row>
    <row r="2964" spans="1:14" hidden="1">
      <c r="A2964" s="39" t="s">
        <v>13724</v>
      </c>
      <c r="B2964" s="39"/>
      <c r="C2964" s="496" t="s">
        <v>941</v>
      </c>
      <c r="D2964" s="39" t="s">
        <v>941</v>
      </c>
      <c r="E2964" s="496">
        <f>VLOOKUP(F2964,[13]abbr_btch2lot2!A:B,2,FALSE)</f>
        <v>14</v>
      </c>
      <c r="F2964" s="39" t="s">
        <v>542</v>
      </c>
      <c r="G2964" s="39" t="s">
        <v>2193</v>
      </c>
      <c r="H2964" s="40" t="s">
        <v>2228</v>
      </c>
      <c r="I2964" s="76">
        <v>5</v>
      </c>
      <c r="J2964" s="39"/>
      <c r="K2964" s="39" t="s">
        <v>2195</v>
      </c>
      <c r="L2964" s="504">
        <v>40</v>
      </c>
      <c r="M2964" s="521" t="s">
        <v>13725</v>
      </c>
      <c r="N2964" s="39" t="s">
        <v>941</v>
      </c>
    </row>
    <row r="2965" spans="1:14" hidden="1">
      <c r="A2965" s="39" t="s">
        <v>13724</v>
      </c>
      <c r="B2965" s="39"/>
      <c r="C2965" s="496" t="s">
        <v>660</v>
      </c>
      <c r="D2965" s="39" t="s">
        <v>660</v>
      </c>
      <c r="E2965" s="496">
        <f>VLOOKUP(F2965,[13]abbr_btch2lot2!A:B,2,FALSE)</f>
        <v>1441</v>
      </c>
      <c r="F2965" s="39" t="s">
        <v>349</v>
      </c>
      <c r="G2965" s="39" t="s">
        <v>2215</v>
      </c>
      <c r="H2965" s="40" t="s">
        <v>2202</v>
      </c>
      <c r="I2965" s="76">
        <v>3</v>
      </c>
      <c r="J2965" s="39"/>
      <c r="K2965" s="39" t="s">
        <v>2195</v>
      </c>
      <c r="L2965" s="504">
        <v>41</v>
      </c>
      <c r="M2965" s="521" t="s">
        <v>13725</v>
      </c>
      <c r="N2965" s="39" t="s">
        <v>13805</v>
      </c>
    </row>
    <row r="2966" spans="1:14" hidden="1">
      <c r="A2966" s="39" t="s">
        <v>13724</v>
      </c>
      <c r="B2966" s="39"/>
      <c r="C2966" s="496" t="s">
        <v>956</v>
      </c>
      <c r="D2966" s="39" t="s">
        <v>956</v>
      </c>
      <c r="E2966" s="496">
        <f>VLOOKUP(F2966,[13]abbr_btch2lot2!A:B,2,FALSE)</f>
        <v>2059</v>
      </c>
      <c r="F2966" s="39" t="s">
        <v>554</v>
      </c>
      <c r="G2966" s="39" t="s">
        <v>2193</v>
      </c>
      <c r="H2966" s="40" t="s">
        <v>2231</v>
      </c>
      <c r="I2966" s="76" t="s">
        <v>2599</v>
      </c>
      <c r="J2966" s="39"/>
      <c r="K2966" s="39" t="s">
        <v>2195</v>
      </c>
      <c r="L2966" s="504">
        <v>42</v>
      </c>
      <c r="M2966" s="521" t="s">
        <v>13725</v>
      </c>
      <c r="N2966" s="39" t="s">
        <v>13806</v>
      </c>
    </row>
    <row r="2967" spans="1:14" hidden="1">
      <c r="A2967" s="39" t="s">
        <v>13724</v>
      </c>
      <c r="B2967" s="39"/>
      <c r="C2967" s="496" t="s">
        <v>997</v>
      </c>
      <c r="D2967" s="39" t="s">
        <v>997</v>
      </c>
      <c r="E2967" s="496">
        <f>VLOOKUP(F2967,[13]abbr_btch2lot2!A:B,2,FALSE)</f>
        <v>2060</v>
      </c>
      <c r="F2967" s="39" t="s">
        <v>565</v>
      </c>
      <c r="G2967" s="39" t="s">
        <v>2215</v>
      </c>
      <c r="H2967" s="40" t="s">
        <v>2202</v>
      </c>
      <c r="I2967" s="76">
        <v>9</v>
      </c>
      <c r="J2967" s="39"/>
      <c r="K2967" s="39" t="s">
        <v>2195</v>
      </c>
      <c r="L2967" s="504">
        <v>43</v>
      </c>
      <c r="M2967" s="521" t="s">
        <v>13725</v>
      </c>
      <c r="N2967" s="39" t="s">
        <v>13807</v>
      </c>
    </row>
    <row r="2968" spans="1:14" hidden="1">
      <c r="A2968" s="39" t="s">
        <v>13724</v>
      </c>
      <c r="B2968" s="496" t="s">
        <v>149</v>
      </c>
      <c r="C2968" s="496" t="s">
        <v>149</v>
      </c>
      <c r="D2968" s="39"/>
      <c r="E2968" s="496" t="e">
        <f>VLOOKUP(F2968,[13]abbr_btch2lot2!A:B,2,FALSE)</f>
        <v>#N/A</v>
      </c>
      <c r="F2968" s="39"/>
      <c r="G2968" s="496" t="s">
        <v>2193</v>
      </c>
      <c r="H2968" s="496" t="s">
        <v>2308</v>
      </c>
      <c r="I2968" s="504">
        <v>26</v>
      </c>
      <c r="J2968" s="39"/>
      <c r="K2968" s="39" t="s">
        <v>2195</v>
      </c>
      <c r="L2968" s="504">
        <v>44</v>
      </c>
      <c r="M2968" s="521" t="s">
        <v>13725</v>
      </c>
      <c r="N2968" s="496" t="s">
        <v>149</v>
      </c>
    </row>
    <row r="2969" spans="1:14" hidden="1">
      <c r="A2969" s="39" t="s">
        <v>13724</v>
      </c>
      <c r="B2969" s="496" t="s">
        <v>151</v>
      </c>
      <c r="C2969" s="496" t="s">
        <v>151</v>
      </c>
      <c r="D2969" s="39"/>
      <c r="E2969" s="496" t="e">
        <f>VLOOKUP(F2969,[13]abbr_btch2lot2!A:B,2,FALSE)</f>
        <v>#N/A</v>
      </c>
      <c r="F2969" s="39"/>
      <c r="G2969" s="496" t="s">
        <v>2193</v>
      </c>
      <c r="H2969" s="496" t="s">
        <v>2202</v>
      </c>
      <c r="I2969" s="504">
        <v>10</v>
      </c>
      <c r="J2969" s="39"/>
      <c r="K2969" s="39" t="s">
        <v>2195</v>
      </c>
      <c r="L2969" s="504">
        <v>45</v>
      </c>
      <c r="M2969" s="521" t="s">
        <v>13725</v>
      </c>
      <c r="N2969" s="496" t="s">
        <v>151</v>
      </c>
    </row>
    <row r="2970" spans="1:14" hidden="1">
      <c r="A2970" s="39" t="s">
        <v>13724</v>
      </c>
      <c r="B2970" s="496" t="s">
        <v>153</v>
      </c>
      <c r="C2970" s="496" t="s">
        <v>153</v>
      </c>
      <c r="D2970" s="39"/>
      <c r="E2970" s="496" t="e">
        <f>VLOOKUP(F2970,[13]abbr_btch2lot2!A:B,2,FALSE)</f>
        <v>#N/A</v>
      </c>
      <c r="F2970" s="39"/>
      <c r="G2970" s="496" t="s">
        <v>2193</v>
      </c>
      <c r="H2970" s="496" t="s">
        <v>2202</v>
      </c>
      <c r="I2970" s="504">
        <v>4</v>
      </c>
      <c r="J2970" s="39"/>
      <c r="K2970" s="39" t="s">
        <v>2195</v>
      </c>
      <c r="L2970" s="504">
        <v>46</v>
      </c>
      <c r="M2970" s="521" t="s">
        <v>13725</v>
      </c>
      <c r="N2970" s="496" t="s">
        <v>153</v>
      </c>
    </row>
    <row r="2971" spans="1:14" hidden="1">
      <c r="A2971" s="39" t="s">
        <v>13724</v>
      </c>
      <c r="B2971" s="496" t="s">
        <v>155</v>
      </c>
      <c r="C2971" s="496" t="s">
        <v>155</v>
      </c>
      <c r="D2971" s="39"/>
      <c r="E2971" s="496" t="e">
        <f>VLOOKUP(F2971,[13]abbr_btch2lot2!A:B,2,FALSE)</f>
        <v>#N/A</v>
      </c>
      <c r="F2971" s="39"/>
      <c r="G2971" s="496" t="s">
        <v>2193</v>
      </c>
      <c r="H2971" s="496" t="s">
        <v>2202</v>
      </c>
      <c r="I2971" s="504">
        <v>2</v>
      </c>
      <c r="J2971" s="39"/>
      <c r="K2971" s="39" t="s">
        <v>2195</v>
      </c>
      <c r="L2971" s="504">
        <v>47</v>
      </c>
      <c r="M2971" s="521" t="s">
        <v>13725</v>
      </c>
      <c r="N2971" s="496" t="s">
        <v>155</v>
      </c>
    </row>
    <row r="2972" spans="1:14" hidden="1">
      <c r="A2972" s="39" t="s">
        <v>13724</v>
      </c>
      <c r="B2972" s="496" t="s">
        <v>157</v>
      </c>
      <c r="C2972" s="496" t="s">
        <v>157</v>
      </c>
      <c r="D2972" s="39"/>
      <c r="E2972" s="496" t="e">
        <f>VLOOKUP(F2972,[13]abbr_btch2lot2!A:B,2,FALSE)</f>
        <v>#N/A</v>
      </c>
      <c r="F2972" s="39"/>
      <c r="G2972" s="496" t="s">
        <v>2193</v>
      </c>
      <c r="H2972" s="496" t="s">
        <v>2202</v>
      </c>
      <c r="I2972" s="504">
        <v>2</v>
      </c>
      <c r="J2972" s="39"/>
      <c r="K2972" s="39" t="s">
        <v>2195</v>
      </c>
      <c r="L2972" s="504">
        <v>48</v>
      </c>
      <c r="M2972" s="521" t="s">
        <v>13725</v>
      </c>
      <c r="N2972" s="496" t="s">
        <v>157</v>
      </c>
    </row>
    <row r="2973" spans="1:14" hidden="1">
      <c r="A2973" s="39" t="s">
        <v>13808</v>
      </c>
      <c r="B2973" s="496" t="s">
        <v>34</v>
      </c>
      <c r="C2973" s="496" t="s">
        <v>34</v>
      </c>
      <c r="D2973" s="39" t="s">
        <v>34</v>
      </c>
      <c r="E2973" s="496">
        <f>VLOOKUP(F2973,[13]abbr_btch2lot2!A:B,2,FALSE)</f>
        <v>1039</v>
      </c>
      <c r="F2973" s="39" t="s">
        <v>430</v>
      </c>
      <c r="G2973" s="496" t="s">
        <v>2193</v>
      </c>
      <c r="H2973" s="496" t="s">
        <v>2194</v>
      </c>
      <c r="I2973" s="504">
        <v>8</v>
      </c>
      <c r="J2973" s="39"/>
      <c r="K2973" s="39" t="s">
        <v>2195</v>
      </c>
      <c r="L2973" s="504">
        <v>1</v>
      </c>
      <c r="M2973" s="40" t="s">
        <v>13809</v>
      </c>
      <c r="N2973" s="496" t="s">
        <v>34</v>
      </c>
    </row>
    <row r="2974" spans="1:14" hidden="1">
      <c r="A2974" s="39" t="s">
        <v>13808</v>
      </c>
      <c r="B2974" s="39"/>
      <c r="C2974" s="496" t="s">
        <v>1279</v>
      </c>
      <c r="D2974" s="39" t="s">
        <v>1279</v>
      </c>
      <c r="E2974" s="496">
        <f>VLOOKUP(F2974,[13]abbr_btch2lot2!A:B,2,FALSE)</f>
        <v>2026</v>
      </c>
      <c r="F2974" s="39" t="s">
        <v>748</v>
      </c>
      <c r="G2974" s="39" t="s">
        <v>2193</v>
      </c>
      <c r="H2974" s="40" t="s">
        <v>2202</v>
      </c>
      <c r="I2974" s="76">
        <v>1</v>
      </c>
      <c r="J2974" s="39"/>
      <c r="K2974" s="39" t="s">
        <v>2195</v>
      </c>
      <c r="L2974" s="504">
        <v>2</v>
      </c>
      <c r="M2974" s="40" t="s">
        <v>13809</v>
      </c>
      <c r="N2974" s="39" t="s">
        <v>2198</v>
      </c>
    </row>
    <row r="2975" spans="1:14" hidden="1">
      <c r="A2975" s="39" t="s">
        <v>13808</v>
      </c>
      <c r="B2975" s="39"/>
      <c r="C2975" s="496"/>
      <c r="D2975" s="39"/>
      <c r="E2975" s="496">
        <f>VLOOKUP(F2975,[13]abbr_btch2lot2!A:B,2,FALSE)</f>
        <v>3</v>
      </c>
      <c r="F2975" s="39" t="s">
        <v>350</v>
      </c>
      <c r="G2975" s="39" t="s">
        <v>2193</v>
      </c>
      <c r="H2975" s="40" t="s">
        <v>2202</v>
      </c>
      <c r="I2975" s="76">
        <v>10</v>
      </c>
      <c r="J2975" s="39"/>
      <c r="K2975" s="39" t="s">
        <v>2195</v>
      </c>
      <c r="L2975" s="504">
        <v>3</v>
      </c>
      <c r="M2975" s="40" t="s">
        <v>13809</v>
      </c>
      <c r="N2975" s="39" t="s">
        <v>2272</v>
      </c>
    </row>
    <row r="2976" spans="1:14" hidden="1">
      <c r="A2976" s="39" t="s">
        <v>13808</v>
      </c>
      <c r="B2976" s="39"/>
      <c r="C2976" s="496" t="s">
        <v>13810</v>
      </c>
      <c r="D2976" s="39" t="s">
        <v>13810</v>
      </c>
      <c r="E2976" s="496">
        <f>VLOOKUP(F2976,[13]abbr_btch2lot2!A:B,2,FALSE)</f>
        <v>2061</v>
      </c>
      <c r="F2976" s="39" t="s">
        <v>13811</v>
      </c>
      <c r="G2976" s="39" t="s">
        <v>2193</v>
      </c>
      <c r="H2976" s="40" t="s">
        <v>2202</v>
      </c>
      <c r="I2976" s="76">
        <v>19</v>
      </c>
      <c r="J2976" s="39"/>
      <c r="K2976" s="39" t="s">
        <v>2195</v>
      </c>
      <c r="L2976" s="504">
        <v>4</v>
      </c>
      <c r="M2976" s="40" t="s">
        <v>13809</v>
      </c>
      <c r="N2976" s="39" t="s">
        <v>13812</v>
      </c>
    </row>
    <row r="2977" spans="1:14" hidden="1">
      <c r="A2977" s="39" t="s">
        <v>13808</v>
      </c>
      <c r="B2977" s="39"/>
      <c r="C2977" s="496" t="s">
        <v>13813</v>
      </c>
      <c r="D2977" s="39" t="s">
        <v>13813</v>
      </c>
      <c r="E2977" s="496">
        <f>VLOOKUP(F2977,[13]abbr_btch2lot2!A:B,2,FALSE)</f>
        <v>2062</v>
      </c>
      <c r="F2977" s="39" t="s">
        <v>13814</v>
      </c>
      <c r="G2977" s="39" t="s">
        <v>2215</v>
      </c>
      <c r="H2977" s="40" t="s">
        <v>2202</v>
      </c>
      <c r="I2977" s="76">
        <v>19</v>
      </c>
      <c r="J2977" s="39"/>
      <c r="K2977" s="39" t="s">
        <v>2195</v>
      </c>
      <c r="L2977" s="504">
        <v>5</v>
      </c>
      <c r="M2977" s="40" t="s">
        <v>13809</v>
      </c>
      <c r="N2977" s="39" t="s">
        <v>13815</v>
      </c>
    </row>
    <row r="2978" spans="1:14" hidden="1">
      <c r="A2978" s="39" t="s">
        <v>13808</v>
      </c>
      <c r="B2978" s="39"/>
      <c r="C2978" s="496" t="s">
        <v>13816</v>
      </c>
      <c r="D2978" s="39" t="s">
        <v>13816</v>
      </c>
      <c r="E2978" s="496">
        <f>VLOOKUP(F2978,[13]abbr_btch2lot2!A:B,2,FALSE)</f>
        <v>2063</v>
      </c>
      <c r="F2978" s="39" t="s">
        <v>13817</v>
      </c>
      <c r="G2978" s="39" t="s">
        <v>2215</v>
      </c>
      <c r="H2978" s="40" t="s">
        <v>2202</v>
      </c>
      <c r="I2978" s="76">
        <v>1</v>
      </c>
      <c r="J2978" s="39"/>
      <c r="K2978" s="39" t="s">
        <v>2195</v>
      </c>
      <c r="L2978" s="504">
        <v>6</v>
      </c>
      <c r="M2978" s="40" t="s">
        <v>13809</v>
      </c>
      <c r="N2978" s="39" t="s">
        <v>13818</v>
      </c>
    </row>
    <row r="2979" spans="1:14" hidden="1">
      <c r="A2979" s="39" t="s">
        <v>13808</v>
      </c>
      <c r="B2979" s="39"/>
      <c r="C2979" s="496" t="s">
        <v>13819</v>
      </c>
      <c r="D2979" s="39" t="s">
        <v>13819</v>
      </c>
      <c r="E2979" s="496">
        <f>VLOOKUP(F2979,[13]abbr_btch2lot2!A:B,2,FALSE)</f>
        <v>2064</v>
      </c>
      <c r="F2979" s="39" t="s">
        <v>13820</v>
      </c>
      <c r="G2979" s="39" t="s">
        <v>2215</v>
      </c>
      <c r="H2979" s="40" t="s">
        <v>2202</v>
      </c>
      <c r="I2979" s="76">
        <v>1</v>
      </c>
      <c r="J2979" s="39"/>
      <c r="K2979" s="39" t="s">
        <v>2195</v>
      </c>
      <c r="L2979" s="504">
        <v>7</v>
      </c>
      <c r="M2979" s="40" t="s">
        <v>13809</v>
      </c>
      <c r="N2979" s="39" t="s">
        <v>13821</v>
      </c>
    </row>
    <row r="2980" spans="1:14" hidden="1">
      <c r="A2980" s="39" t="s">
        <v>13808</v>
      </c>
      <c r="B2980" s="496" t="s">
        <v>149</v>
      </c>
      <c r="C2980" s="496" t="s">
        <v>149</v>
      </c>
      <c r="D2980" s="39"/>
      <c r="E2980" s="496" t="e">
        <f>VLOOKUP(F2980,[13]abbr_btch2lot2!A:B,2,FALSE)</f>
        <v>#N/A</v>
      </c>
      <c r="F2980" s="39"/>
      <c r="G2980" s="496" t="s">
        <v>2193</v>
      </c>
      <c r="H2980" s="496" t="s">
        <v>2308</v>
      </c>
      <c r="I2980" s="504">
        <v>26</v>
      </c>
      <c r="J2980" s="39"/>
      <c r="K2980" s="39" t="s">
        <v>2195</v>
      </c>
      <c r="L2980" s="504">
        <v>8</v>
      </c>
      <c r="M2980" s="40" t="s">
        <v>13809</v>
      </c>
      <c r="N2980" s="496" t="s">
        <v>149</v>
      </c>
    </row>
    <row r="2981" spans="1:14" hidden="1">
      <c r="A2981" s="39" t="s">
        <v>13808</v>
      </c>
      <c r="B2981" s="496" t="s">
        <v>151</v>
      </c>
      <c r="C2981" s="496" t="s">
        <v>151</v>
      </c>
      <c r="D2981" s="39"/>
      <c r="E2981" s="496" t="e">
        <f>VLOOKUP(F2981,[13]abbr_btch2lot2!A:B,2,FALSE)</f>
        <v>#N/A</v>
      </c>
      <c r="F2981" s="39"/>
      <c r="G2981" s="496" t="s">
        <v>2193</v>
      </c>
      <c r="H2981" s="496" t="s">
        <v>2202</v>
      </c>
      <c r="I2981" s="504">
        <v>10</v>
      </c>
      <c r="J2981" s="39"/>
      <c r="K2981" s="39" t="s">
        <v>2195</v>
      </c>
      <c r="L2981" s="504">
        <v>9</v>
      </c>
      <c r="M2981" s="40" t="s">
        <v>13809</v>
      </c>
      <c r="N2981" s="496" t="s">
        <v>151</v>
      </c>
    </row>
    <row r="2982" spans="1:14" hidden="1">
      <c r="A2982" s="39" t="s">
        <v>13808</v>
      </c>
      <c r="B2982" s="496" t="s">
        <v>153</v>
      </c>
      <c r="C2982" s="496" t="s">
        <v>153</v>
      </c>
      <c r="D2982" s="39"/>
      <c r="E2982" s="496" t="e">
        <f>VLOOKUP(F2982,[13]abbr_btch2lot2!A:B,2,FALSE)</f>
        <v>#N/A</v>
      </c>
      <c r="F2982" s="39"/>
      <c r="G2982" s="496" t="s">
        <v>2193</v>
      </c>
      <c r="H2982" s="496" t="s">
        <v>2202</v>
      </c>
      <c r="I2982" s="504">
        <v>4</v>
      </c>
      <c r="J2982" s="39"/>
      <c r="K2982" s="39" t="s">
        <v>2195</v>
      </c>
      <c r="L2982" s="504">
        <v>10</v>
      </c>
      <c r="M2982" s="40" t="s">
        <v>13809</v>
      </c>
      <c r="N2982" s="496" t="s">
        <v>153</v>
      </c>
    </row>
    <row r="2983" spans="1:14" hidden="1">
      <c r="A2983" s="39" t="s">
        <v>13808</v>
      </c>
      <c r="B2983" s="496" t="s">
        <v>155</v>
      </c>
      <c r="C2983" s="496" t="s">
        <v>155</v>
      </c>
      <c r="D2983" s="39"/>
      <c r="E2983" s="496" t="e">
        <f>VLOOKUP(F2983,[13]abbr_btch2lot2!A:B,2,FALSE)</f>
        <v>#N/A</v>
      </c>
      <c r="F2983" s="39"/>
      <c r="G2983" s="496" t="s">
        <v>2193</v>
      </c>
      <c r="H2983" s="496" t="s">
        <v>2202</v>
      </c>
      <c r="I2983" s="504">
        <v>2</v>
      </c>
      <c r="J2983" s="39"/>
      <c r="K2983" s="39" t="s">
        <v>2195</v>
      </c>
      <c r="L2983" s="504">
        <v>11</v>
      </c>
      <c r="M2983" s="40" t="s">
        <v>13809</v>
      </c>
      <c r="N2983" s="496" t="s">
        <v>155</v>
      </c>
    </row>
    <row r="2984" spans="1:14" hidden="1">
      <c r="A2984" s="39" t="s">
        <v>13808</v>
      </c>
      <c r="B2984" s="496" t="s">
        <v>157</v>
      </c>
      <c r="C2984" s="496" t="s">
        <v>157</v>
      </c>
      <c r="D2984" s="39"/>
      <c r="E2984" s="496" t="e">
        <f>VLOOKUP(F2984,[13]abbr_btch2lot2!A:B,2,FALSE)</f>
        <v>#N/A</v>
      </c>
      <c r="F2984" s="39"/>
      <c r="G2984" s="496" t="s">
        <v>2193</v>
      </c>
      <c r="H2984" s="496" t="s">
        <v>2202</v>
      </c>
      <c r="I2984" s="504">
        <v>2</v>
      </c>
      <c r="J2984" s="39"/>
      <c r="K2984" s="39" t="s">
        <v>2195</v>
      </c>
      <c r="L2984" s="504">
        <v>12</v>
      </c>
      <c r="M2984" s="40" t="s">
        <v>13809</v>
      </c>
      <c r="N2984" s="496" t="s">
        <v>157</v>
      </c>
    </row>
    <row r="2985" spans="1:14" hidden="1">
      <c r="A2985" s="39" t="s">
        <v>13822</v>
      </c>
      <c r="B2985" s="496" t="s">
        <v>34</v>
      </c>
      <c r="C2985" s="496" t="s">
        <v>34</v>
      </c>
      <c r="D2985" s="39" t="s">
        <v>34</v>
      </c>
      <c r="E2985" s="496">
        <f>VLOOKUP(F2985,[13]abbr_btch2lot2!A:B,2,FALSE)</f>
        <v>1039</v>
      </c>
      <c r="F2985" s="39" t="s">
        <v>430</v>
      </c>
      <c r="G2985" s="496" t="s">
        <v>2193</v>
      </c>
      <c r="H2985" s="496" t="s">
        <v>2194</v>
      </c>
      <c r="I2985" s="504">
        <v>8</v>
      </c>
      <c r="J2985" s="39"/>
      <c r="K2985" s="39" t="s">
        <v>2195</v>
      </c>
      <c r="L2985" s="504">
        <v>1</v>
      </c>
      <c r="M2985" s="40" t="s">
        <v>13823</v>
      </c>
      <c r="N2985" s="496" t="s">
        <v>34</v>
      </c>
    </row>
    <row r="2986" spans="1:14" hidden="1">
      <c r="A2986" s="39" t="s">
        <v>13822</v>
      </c>
      <c r="B2986" s="39"/>
      <c r="C2986" s="496" t="s">
        <v>1279</v>
      </c>
      <c r="D2986" s="39" t="s">
        <v>1279</v>
      </c>
      <c r="E2986" s="496">
        <f>VLOOKUP(F2986,[13]abbr_btch2lot2!A:B,2,FALSE)</f>
        <v>2026</v>
      </c>
      <c r="F2986" s="39" t="s">
        <v>748</v>
      </c>
      <c r="G2986" s="496" t="s">
        <v>2193</v>
      </c>
      <c r="H2986" s="496" t="s">
        <v>2202</v>
      </c>
      <c r="I2986" s="504">
        <v>1</v>
      </c>
      <c r="J2986" s="39"/>
      <c r="K2986" s="39" t="s">
        <v>2195</v>
      </c>
      <c r="L2986" s="504">
        <v>2</v>
      </c>
      <c r="M2986" s="40" t="s">
        <v>13823</v>
      </c>
      <c r="N2986" s="496" t="s">
        <v>2584</v>
      </c>
    </row>
    <row r="2987" spans="1:14" hidden="1">
      <c r="A2987" s="39" t="s">
        <v>13822</v>
      </c>
      <c r="B2987" s="39"/>
      <c r="C2987" s="496" t="s">
        <v>1452</v>
      </c>
      <c r="D2987" s="39" t="s">
        <v>1452</v>
      </c>
      <c r="E2987" s="496">
        <f>VLOOKUP(F2987,[13]abbr_btch2lot2!A:B,2,FALSE)</f>
        <v>1851</v>
      </c>
      <c r="F2987" s="39" t="s">
        <v>802</v>
      </c>
      <c r="G2987" s="39" t="s">
        <v>13046</v>
      </c>
      <c r="H2987" s="40" t="s">
        <v>2202</v>
      </c>
      <c r="I2987" s="76">
        <v>19</v>
      </c>
      <c r="J2987" s="39"/>
      <c r="K2987" s="39" t="s">
        <v>2195</v>
      </c>
      <c r="L2987" s="504">
        <v>3</v>
      </c>
      <c r="M2987" s="40" t="s">
        <v>13823</v>
      </c>
      <c r="N2987" s="39" t="s">
        <v>8442</v>
      </c>
    </row>
    <row r="2988" spans="1:14" hidden="1">
      <c r="A2988" s="39" t="s">
        <v>13822</v>
      </c>
      <c r="B2988" s="39"/>
      <c r="C2988" s="496" t="s">
        <v>766</v>
      </c>
      <c r="D2988" s="39" t="s">
        <v>766</v>
      </c>
      <c r="E2988" s="496">
        <f>VLOOKUP(F2988,[13]abbr_btch2lot2!A:B,2,FALSE)</f>
        <v>2028</v>
      </c>
      <c r="F2988" s="39" t="s">
        <v>407</v>
      </c>
      <c r="G2988" s="39" t="s">
        <v>2193</v>
      </c>
      <c r="H2988" s="40" t="s">
        <v>2202</v>
      </c>
      <c r="I2988" s="76">
        <v>1</v>
      </c>
      <c r="J2988" s="39"/>
      <c r="K2988" s="39" t="s">
        <v>2195</v>
      </c>
      <c r="L2988" s="504">
        <v>4</v>
      </c>
      <c r="M2988" s="40" t="s">
        <v>13823</v>
      </c>
      <c r="N2988" s="39" t="s">
        <v>13730</v>
      </c>
    </row>
    <row r="2989" spans="1:14" hidden="1">
      <c r="A2989" s="39" t="s">
        <v>13822</v>
      </c>
      <c r="B2989" s="39"/>
      <c r="C2989" s="496" t="s">
        <v>13731</v>
      </c>
      <c r="D2989" s="39" t="s">
        <v>13731</v>
      </c>
      <c r="E2989" s="496">
        <f>VLOOKUP(F2989,[13]abbr_btch2lot2!A:B,2,FALSE)</f>
        <v>2029</v>
      </c>
      <c r="F2989" s="39" t="s">
        <v>13732</v>
      </c>
      <c r="G2989" s="39" t="s">
        <v>2193</v>
      </c>
      <c r="H2989" s="40" t="s">
        <v>2202</v>
      </c>
      <c r="I2989" s="76">
        <v>13</v>
      </c>
      <c r="J2989" s="39"/>
      <c r="K2989" s="39" t="s">
        <v>2195</v>
      </c>
      <c r="L2989" s="504">
        <v>5</v>
      </c>
      <c r="M2989" s="40" t="s">
        <v>13823</v>
      </c>
      <c r="N2989" s="39" t="s">
        <v>8439</v>
      </c>
    </row>
    <row r="2990" spans="1:14" hidden="1">
      <c r="A2990" s="39" t="s">
        <v>13822</v>
      </c>
      <c r="B2990" s="39"/>
      <c r="C2990" s="496" t="s">
        <v>13733</v>
      </c>
      <c r="D2990" s="39" t="s">
        <v>13733</v>
      </c>
      <c r="E2990" s="496">
        <f>VLOOKUP(F2990,[13]abbr_btch2lot2!A:B,2,FALSE)</f>
        <v>2030</v>
      </c>
      <c r="F2990" s="39" t="s">
        <v>13734</v>
      </c>
      <c r="G2990" s="39" t="s">
        <v>2193</v>
      </c>
      <c r="H2990" s="40" t="s">
        <v>2202</v>
      </c>
      <c r="I2990" s="76">
        <v>32</v>
      </c>
      <c r="J2990" s="39"/>
      <c r="K2990" s="39" t="s">
        <v>2195</v>
      </c>
      <c r="L2990" s="504">
        <v>6</v>
      </c>
      <c r="M2990" s="40" t="s">
        <v>13823</v>
      </c>
      <c r="N2990" s="39" t="s">
        <v>13735</v>
      </c>
    </row>
    <row r="2991" spans="1:14" hidden="1">
      <c r="A2991" s="39" t="s">
        <v>13822</v>
      </c>
      <c r="B2991" s="39"/>
      <c r="C2991" s="496" t="s">
        <v>13736</v>
      </c>
      <c r="D2991" s="39" t="s">
        <v>13736</v>
      </c>
      <c r="E2991" s="496">
        <f>VLOOKUP(F2991,[13]abbr_btch2lot2!A:B,2,FALSE)</f>
        <v>2031</v>
      </c>
      <c r="F2991" s="39" t="s">
        <v>13737</v>
      </c>
      <c r="G2991" s="39" t="s">
        <v>2215</v>
      </c>
      <c r="H2991" s="40" t="s">
        <v>2202</v>
      </c>
      <c r="I2991" s="76">
        <v>19</v>
      </c>
      <c r="J2991" s="39"/>
      <c r="K2991" s="39" t="s">
        <v>2195</v>
      </c>
      <c r="L2991" s="504">
        <v>7</v>
      </c>
      <c r="M2991" s="40" t="s">
        <v>13823</v>
      </c>
      <c r="N2991" s="39" t="s">
        <v>13738</v>
      </c>
    </row>
    <row r="2992" spans="1:14" hidden="1">
      <c r="A2992" s="39" t="s">
        <v>13822</v>
      </c>
      <c r="B2992" s="39"/>
      <c r="C2992" s="496" t="s">
        <v>13739</v>
      </c>
      <c r="D2992" s="39" t="s">
        <v>13739</v>
      </c>
      <c r="E2992" s="496">
        <f>VLOOKUP(F2992,[13]abbr_btch2lot2!A:B,2,FALSE)</f>
        <v>2032</v>
      </c>
      <c r="F2992" s="39" t="s">
        <v>13740</v>
      </c>
      <c r="G2992" s="39" t="s">
        <v>2215</v>
      </c>
      <c r="H2992" s="40" t="s">
        <v>2202</v>
      </c>
      <c r="I2992" s="76">
        <v>13</v>
      </c>
      <c r="J2992" s="39"/>
      <c r="K2992" s="39" t="s">
        <v>2195</v>
      </c>
      <c r="L2992" s="504">
        <v>8</v>
      </c>
      <c r="M2992" s="40" t="s">
        <v>13823</v>
      </c>
      <c r="N2992" s="39" t="s">
        <v>13741</v>
      </c>
    </row>
    <row r="2993" spans="1:14" hidden="1">
      <c r="A2993" s="39" t="s">
        <v>13822</v>
      </c>
      <c r="B2993" s="39"/>
      <c r="C2993" s="496" t="s">
        <v>13742</v>
      </c>
      <c r="D2993" s="39" t="s">
        <v>13742</v>
      </c>
      <c r="E2993" s="496">
        <f>VLOOKUP(F2993,[13]abbr_btch2lot2!A:B,2,FALSE)</f>
        <v>2033</v>
      </c>
      <c r="F2993" s="39" t="s">
        <v>13743</v>
      </c>
      <c r="G2993" s="39" t="s">
        <v>2193</v>
      </c>
      <c r="H2993" s="40" t="s">
        <v>2202</v>
      </c>
      <c r="I2993" s="76">
        <v>19</v>
      </c>
      <c r="J2993" s="39"/>
      <c r="K2993" s="39" t="s">
        <v>2195</v>
      </c>
      <c r="L2993" s="504">
        <v>9</v>
      </c>
      <c r="M2993" s="40" t="s">
        <v>13823</v>
      </c>
      <c r="N2993" s="39" t="s">
        <v>13744</v>
      </c>
    </row>
    <row r="2994" spans="1:14" hidden="1">
      <c r="A2994" s="39" t="s">
        <v>13822</v>
      </c>
      <c r="B2994" s="39"/>
      <c r="C2994" s="496" t="s">
        <v>13745</v>
      </c>
      <c r="D2994" s="39" t="s">
        <v>13745</v>
      </c>
      <c r="E2994" s="496">
        <f>VLOOKUP(F2994,[13]abbr_btch2lot2!A:B,2,FALSE)</f>
        <v>2034</v>
      </c>
      <c r="F2994" s="39" t="s">
        <v>13746</v>
      </c>
      <c r="G2994" s="39" t="s">
        <v>2193</v>
      </c>
      <c r="H2994" s="40" t="s">
        <v>2202</v>
      </c>
      <c r="I2994" s="76">
        <v>13</v>
      </c>
      <c r="J2994" s="39"/>
      <c r="K2994" s="39" t="s">
        <v>2195</v>
      </c>
      <c r="L2994" s="504">
        <v>10</v>
      </c>
      <c r="M2994" s="40" t="s">
        <v>13823</v>
      </c>
      <c r="N2994" s="39" t="s">
        <v>13747</v>
      </c>
    </row>
    <row r="2995" spans="1:14" hidden="1">
      <c r="A2995" s="39" t="s">
        <v>13822</v>
      </c>
      <c r="B2995" s="39"/>
      <c r="C2995" s="496" t="s">
        <v>13748</v>
      </c>
      <c r="D2995" s="39" t="s">
        <v>13748</v>
      </c>
      <c r="E2995" s="496">
        <f>VLOOKUP(F2995,[13]abbr_btch2lot2!A:B,2,FALSE)</f>
        <v>2035</v>
      </c>
      <c r="F2995" s="39" t="s">
        <v>13749</v>
      </c>
      <c r="G2995" s="39" t="s">
        <v>2215</v>
      </c>
      <c r="H2995" s="40" t="s">
        <v>2202</v>
      </c>
      <c r="I2995" s="76">
        <v>13</v>
      </c>
      <c r="J2995" s="39"/>
      <c r="K2995" s="39" t="s">
        <v>2195</v>
      </c>
      <c r="L2995" s="504">
        <v>11</v>
      </c>
      <c r="M2995" s="40" t="s">
        <v>13823</v>
      </c>
      <c r="N2995" s="39" t="s">
        <v>13750</v>
      </c>
    </row>
    <row r="2996" spans="1:14" hidden="1">
      <c r="A2996" s="39" t="s">
        <v>13822</v>
      </c>
      <c r="B2996" s="39"/>
      <c r="C2996" s="496" t="s">
        <v>13751</v>
      </c>
      <c r="D2996" s="39" t="s">
        <v>13751</v>
      </c>
      <c r="E2996" s="496">
        <f>VLOOKUP(F2996,[13]abbr_btch2lot2!A:B,2,FALSE)</f>
        <v>2036</v>
      </c>
      <c r="F2996" s="39" t="s">
        <v>13752</v>
      </c>
      <c r="G2996" s="39" t="s">
        <v>2215</v>
      </c>
      <c r="H2996" s="40" t="s">
        <v>2202</v>
      </c>
      <c r="I2996" s="76">
        <v>9</v>
      </c>
      <c r="J2996" s="39"/>
      <c r="K2996" s="39" t="s">
        <v>2195</v>
      </c>
      <c r="L2996" s="504">
        <v>12</v>
      </c>
      <c r="M2996" s="40" t="s">
        <v>13823</v>
      </c>
      <c r="N2996" s="39" t="s">
        <v>2254</v>
      </c>
    </row>
    <row r="2997" spans="1:14" hidden="1">
      <c r="A2997" s="39" t="s">
        <v>13822</v>
      </c>
      <c r="B2997" s="39"/>
      <c r="C2997" s="496" t="s">
        <v>660</v>
      </c>
      <c r="D2997" s="39" t="s">
        <v>660</v>
      </c>
      <c r="E2997" s="496">
        <f>VLOOKUP(F2997,[13]abbr_btch2lot2!A:B,2,FALSE)</f>
        <v>1441</v>
      </c>
      <c r="F2997" s="39" t="s">
        <v>349</v>
      </c>
      <c r="G2997" s="39" t="s">
        <v>2215</v>
      </c>
      <c r="H2997" s="40" t="s">
        <v>2202</v>
      </c>
      <c r="I2997" s="76">
        <v>3</v>
      </c>
      <c r="J2997" s="39"/>
      <c r="K2997" s="39" t="s">
        <v>2195</v>
      </c>
      <c r="L2997" s="504">
        <v>13</v>
      </c>
      <c r="M2997" s="40" t="s">
        <v>13823</v>
      </c>
      <c r="N2997" s="39" t="s">
        <v>13805</v>
      </c>
    </row>
    <row r="2998" spans="1:14" hidden="1">
      <c r="A2998" s="39" t="s">
        <v>13822</v>
      </c>
      <c r="B2998" s="39"/>
      <c r="C2998" s="496" t="s">
        <v>8552</v>
      </c>
      <c r="D2998" s="39" t="s">
        <v>8552</v>
      </c>
      <c r="E2998" s="496">
        <f>VLOOKUP(F2998,[13]abbr_btch2lot2!A:B,2,FALSE)</f>
        <v>54</v>
      </c>
      <c r="F2998" s="39" t="s">
        <v>8553</v>
      </c>
      <c r="G2998" s="39" t="s">
        <v>2215</v>
      </c>
      <c r="H2998" s="40" t="s">
        <v>2202</v>
      </c>
      <c r="I2998" s="76">
        <v>1</v>
      </c>
      <c r="J2998" s="39"/>
      <c r="K2998" s="39" t="s">
        <v>2195</v>
      </c>
      <c r="L2998" s="504">
        <v>14</v>
      </c>
      <c r="M2998" s="40" t="s">
        <v>13823</v>
      </c>
      <c r="N2998" s="39" t="s">
        <v>8554</v>
      </c>
    </row>
    <row r="2999" spans="1:14" hidden="1">
      <c r="A2999" s="39" t="s">
        <v>13822</v>
      </c>
      <c r="B2999" s="39"/>
      <c r="C2999" s="496" t="s">
        <v>13782</v>
      </c>
      <c r="D2999" s="39" t="s">
        <v>13782</v>
      </c>
      <c r="E2999" s="496">
        <f>VLOOKUP(F2999,[13]abbr_btch2lot2!A:B,2,FALSE)</f>
        <v>2049</v>
      </c>
      <c r="F2999" s="39" t="s">
        <v>13783</v>
      </c>
      <c r="G2999" s="39" t="s">
        <v>2215</v>
      </c>
      <c r="H2999" s="40" t="s">
        <v>2202</v>
      </c>
      <c r="I2999" s="76">
        <v>1</v>
      </c>
      <c r="J2999" s="39"/>
      <c r="K2999" s="39" t="s">
        <v>2195</v>
      </c>
      <c r="L2999" s="504">
        <v>15</v>
      </c>
      <c r="M2999" s="40" t="s">
        <v>13823</v>
      </c>
      <c r="N2999" s="39" t="s">
        <v>13784</v>
      </c>
    </row>
    <row r="3000" spans="1:14" hidden="1">
      <c r="A3000" s="39" t="s">
        <v>13822</v>
      </c>
      <c r="B3000" s="39"/>
      <c r="C3000" s="496" t="s">
        <v>6754</v>
      </c>
      <c r="D3000" s="39" t="s">
        <v>6754</v>
      </c>
      <c r="E3000" s="496">
        <f>VLOOKUP(F3000,[13]abbr_btch2lot2!A:B,2,FALSE)</f>
        <v>2065</v>
      </c>
      <c r="F3000" s="39" t="s">
        <v>6755</v>
      </c>
      <c r="G3000" s="39" t="s">
        <v>2215</v>
      </c>
      <c r="H3000" s="40" t="s">
        <v>2202</v>
      </c>
      <c r="I3000" s="76">
        <v>1</v>
      </c>
      <c r="J3000" s="39"/>
      <c r="K3000" s="39" t="s">
        <v>2195</v>
      </c>
      <c r="L3000" s="504">
        <v>16</v>
      </c>
      <c r="M3000" s="40" t="s">
        <v>13823</v>
      </c>
      <c r="N3000" s="39" t="s">
        <v>13793</v>
      </c>
    </row>
    <row r="3001" spans="1:14" hidden="1">
      <c r="A3001" s="39" t="s">
        <v>13822</v>
      </c>
      <c r="B3001" s="39"/>
      <c r="C3001" s="496" t="s">
        <v>13780</v>
      </c>
      <c r="D3001" s="39" t="s">
        <v>13780</v>
      </c>
      <c r="E3001" s="496">
        <f>VLOOKUP(F3001,[13]abbr_btch2lot2!A:B,2,FALSE)</f>
        <v>2048</v>
      </c>
      <c r="F3001" s="39" t="s">
        <v>13781</v>
      </c>
      <c r="G3001" s="39" t="s">
        <v>2193</v>
      </c>
      <c r="H3001" s="40" t="s">
        <v>2202</v>
      </c>
      <c r="I3001" s="76">
        <v>1</v>
      </c>
      <c r="J3001" s="39"/>
      <c r="K3001" s="39" t="s">
        <v>2195</v>
      </c>
      <c r="L3001" s="504">
        <v>17</v>
      </c>
      <c r="M3001" s="40" t="s">
        <v>13823</v>
      </c>
      <c r="N3001" s="39" t="s">
        <v>8578</v>
      </c>
    </row>
    <row r="3002" spans="1:14" hidden="1">
      <c r="A3002" s="39" t="s">
        <v>13822</v>
      </c>
      <c r="B3002" s="39"/>
      <c r="C3002" s="496" t="s">
        <v>2490</v>
      </c>
      <c r="D3002" s="39" t="s">
        <v>2490</v>
      </c>
      <c r="E3002" s="496">
        <f>VLOOKUP(F3002,[13]abbr_btch2lot2!A:B,2,FALSE)</f>
        <v>170</v>
      </c>
      <c r="F3002" s="39" t="s">
        <v>2491</v>
      </c>
      <c r="G3002" s="39" t="s">
        <v>2193</v>
      </c>
      <c r="H3002" s="40" t="s">
        <v>2202</v>
      </c>
      <c r="I3002" s="76">
        <v>10</v>
      </c>
      <c r="J3002" s="39"/>
      <c r="K3002" s="39" t="s">
        <v>2195</v>
      </c>
      <c r="L3002" s="504">
        <v>18</v>
      </c>
      <c r="M3002" s="40" t="s">
        <v>13823</v>
      </c>
      <c r="N3002" s="39" t="s">
        <v>13726</v>
      </c>
    </row>
    <row r="3003" spans="1:14" hidden="1">
      <c r="A3003" s="39" t="s">
        <v>13822</v>
      </c>
      <c r="B3003" s="39"/>
      <c r="C3003" s="496" t="s">
        <v>13727</v>
      </c>
      <c r="D3003" s="39" t="s">
        <v>13727</v>
      </c>
      <c r="E3003" s="496">
        <f>VLOOKUP(F3003,[13]abbr_btch2lot2!A:B,2,FALSE)</f>
        <v>2027</v>
      </c>
      <c r="F3003" s="39" t="s">
        <v>13728</v>
      </c>
      <c r="G3003" s="39" t="s">
        <v>2215</v>
      </c>
      <c r="H3003" s="40" t="s">
        <v>2202</v>
      </c>
      <c r="I3003" s="76">
        <v>10</v>
      </c>
      <c r="J3003" s="39"/>
      <c r="K3003" s="39" t="s">
        <v>2195</v>
      </c>
      <c r="L3003" s="504">
        <v>19</v>
      </c>
      <c r="M3003" s="40" t="s">
        <v>13823</v>
      </c>
      <c r="N3003" s="39" t="s">
        <v>13729</v>
      </c>
    </row>
    <row r="3004" spans="1:14" hidden="1">
      <c r="A3004" s="39" t="s">
        <v>13822</v>
      </c>
      <c r="B3004" s="39"/>
      <c r="C3004" s="496" t="s">
        <v>997</v>
      </c>
      <c r="D3004" s="39" t="s">
        <v>997</v>
      </c>
      <c r="E3004" s="496">
        <f>VLOOKUP(F3004,[13]abbr_btch2lot2!A:B,2,FALSE)</f>
        <v>2060</v>
      </c>
      <c r="F3004" s="39" t="s">
        <v>565</v>
      </c>
      <c r="G3004" s="39" t="s">
        <v>2215</v>
      </c>
      <c r="H3004" s="40" t="s">
        <v>2202</v>
      </c>
      <c r="I3004" s="76">
        <v>9</v>
      </c>
      <c r="J3004" s="39"/>
      <c r="K3004" s="39" t="s">
        <v>2195</v>
      </c>
      <c r="L3004" s="504">
        <v>20</v>
      </c>
      <c r="M3004" s="40" t="s">
        <v>13823</v>
      </c>
      <c r="N3004" s="39" t="s">
        <v>13807</v>
      </c>
    </row>
    <row r="3005" spans="1:14" hidden="1">
      <c r="A3005" s="39" t="s">
        <v>13822</v>
      </c>
      <c r="B3005" s="39"/>
      <c r="C3005" s="496" t="s">
        <v>941</v>
      </c>
      <c r="D3005" s="39" t="s">
        <v>941</v>
      </c>
      <c r="E3005" s="496">
        <f>VLOOKUP(F3005,[13]abbr_btch2lot2!A:B,2,FALSE)</f>
        <v>14</v>
      </c>
      <c r="F3005" s="39" t="s">
        <v>542</v>
      </c>
      <c r="G3005" s="39" t="s">
        <v>2193</v>
      </c>
      <c r="H3005" s="40" t="s">
        <v>2228</v>
      </c>
      <c r="I3005" s="76">
        <v>5</v>
      </c>
      <c r="J3005" s="39"/>
      <c r="K3005" s="39" t="s">
        <v>2195</v>
      </c>
      <c r="L3005" s="504">
        <v>21</v>
      </c>
      <c r="M3005" s="40" t="s">
        <v>13823</v>
      </c>
      <c r="N3005" s="39" t="s">
        <v>941</v>
      </c>
    </row>
    <row r="3006" spans="1:14" hidden="1">
      <c r="A3006" s="39" t="s">
        <v>13822</v>
      </c>
      <c r="B3006" s="39"/>
      <c r="C3006" s="496" t="s">
        <v>1157</v>
      </c>
      <c r="D3006" s="39" t="s">
        <v>1157</v>
      </c>
      <c r="E3006" s="496">
        <f>VLOOKUP(F3006,[13]abbr_btch2lot2!A:B,2,FALSE)</f>
        <v>2050</v>
      </c>
      <c r="F3006" s="39" t="s">
        <v>13785</v>
      </c>
      <c r="G3006" s="39" t="s">
        <v>2193</v>
      </c>
      <c r="H3006" s="40" t="s">
        <v>2194</v>
      </c>
      <c r="I3006" s="76">
        <v>10</v>
      </c>
      <c r="J3006" s="39"/>
      <c r="K3006" s="39" t="s">
        <v>2195</v>
      </c>
      <c r="L3006" s="504">
        <v>22</v>
      </c>
      <c r="M3006" s="40" t="s">
        <v>13823</v>
      </c>
      <c r="N3006" s="39" t="s">
        <v>8449</v>
      </c>
    </row>
    <row r="3007" spans="1:14" hidden="1">
      <c r="A3007" s="39" t="s">
        <v>13822</v>
      </c>
      <c r="B3007" s="39"/>
      <c r="C3007" s="496" t="s">
        <v>1629</v>
      </c>
      <c r="D3007" s="39" t="s">
        <v>1629</v>
      </c>
      <c r="E3007" s="496">
        <f>VLOOKUP(F3007,[13]abbr_btch2lot2!A:B,2,FALSE)</f>
        <v>1854</v>
      </c>
      <c r="F3007" s="39" t="s">
        <v>6780</v>
      </c>
      <c r="G3007" s="39" t="s">
        <v>2193</v>
      </c>
      <c r="H3007" s="40" t="s">
        <v>2194</v>
      </c>
      <c r="I3007" s="76">
        <v>10</v>
      </c>
      <c r="J3007" s="39"/>
      <c r="K3007" s="39" t="s">
        <v>2195</v>
      </c>
      <c r="L3007" s="504">
        <v>23</v>
      </c>
      <c r="M3007" s="40" t="s">
        <v>13823</v>
      </c>
      <c r="N3007" s="39" t="s">
        <v>13786</v>
      </c>
    </row>
    <row r="3008" spans="1:14" hidden="1">
      <c r="A3008" s="39" t="s">
        <v>13822</v>
      </c>
      <c r="B3008" s="39"/>
      <c r="C3008" s="496" t="s">
        <v>3480</v>
      </c>
      <c r="D3008" s="39" t="s">
        <v>3480</v>
      </c>
      <c r="E3008" s="496">
        <f>VLOOKUP(F3008,[13]abbr_btch2lot2!A:B,2,FALSE)</f>
        <v>2051</v>
      </c>
      <c r="F3008" s="39" t="s">
        <v>3481</v>
      </c>
      <c r="G3008" s="39" t="s">
        <v>2215</v>
      </c>
      <c r="H3008" s="40" t="s">
        <v>2194</v>
      </c>
      <c r="I3008" s="76">
        <v>10</v>
      </c>
      <c r="J3008" s="39"/>
      <c r="K3008" s="39" t="s">
        <v>2195</v>
      </c>
      <c r="L3008" s="504">
        <v>24</v>
      </c>
      <c r="M3008" s="40" t="s">
        <v>13823</v>
      </c>
      <c r="N3008" s="39" t="s">
        <v>13787</v>
      </c>
    </row>
    <row r="3009" spans="1:14" hidden="1">
      <c r="A3009" s="39" t="s">
        <v>13822</v>
      </c>
      <c r="B3009" s="39"/>
      <c r="C3009" s="496"/>
      <c r="D3009" s="39"/>
      <c r="E3009" s="496">
        <f>VLOOKUP(F3009,[13]abbr_btch2lot2!A:B,2,FALSE)</f>
        <v>2052</v>
      </c>
      <c r="F3009" s="39" t="s">
        <v>13788</v>
      </c>
      <c r="G3009" s="39" t="s">
        <v>2215</v>
      </c>
      <c r="H3009" s="40" t="s">
        <v>2194</v>
      </c>
      <c r="I3009" s="76">
        <v>10</v>
      </c>
      <c r="J3009" s="39"/>
      <c r="K3009" s="39" t="s">
        <v>2195</v>
      </c>
      <c r="L3009" s="504">
        <v>25</v>
      </c>
      <c r="M3009" s="40" t="s">
        <v>13823</v>
      </c>
      <c r="N3009" s="39" t="s">
        <v>13789</v>
      </c>
    </row>
    <row r="3010" spans="1:14" hidden="1">
      <c r="A3010" s="39" t="s">
        <v>13822</v>
      </c>
      <c r="B3010" s="39"/>
      <c r="C3010" s="496" t="s">
        <v>1195</v>
      </c>
      <c r="D3010" s="39" t="s">
        <v>1195</v>
      </c>
      <c r="E3010" s="496">
        <f>VLOOKUP(F3010,[13]abbr_btch2lot2!A:B,2,FALSE)</f>
        <v>2053</v>
      </c>
      <c r="F3010" s="39" t="s">
        <v>693</v>
      </c>
      <c r="G3010" s="39" t="s">
        <v>2215</v>
      </c>
      <c r="H3010" s="40" t="s">
        <v>2194</v>
      </c>
      <c r="I3010" s="76">
        <v>10</v>
      </c>
      <c r="J3010" s="39"/>
      <c r="K3010" s="39" t="s">
        <v>2195</v>
      </c>
      <c r="L3010" s="504">
        <v>26</v>
      </c>
      <c r="M3010" s="40" t="s">
        <v>13823</v>
      </c>
      <c r="N3010" s="39" t="s">
        <v>13790</v>
      </c>
    </row>
    <row r="3011" spans="1:14" hidden="1">
      <c r="A3011" s="39" t="s">
        <v>13822</v>
      </c>
      <c r="B3011" s="39"/>
      <c r="C3011" s="496" t="s">
        <v>13762</v>
      </c>
      <c r="D3011" s="39" t="s">
        <v>13762</v>
      </c>
      <c r="E3011" s="496">
        <f>VLOOKUP(F3011,[13]abbr_btch2lot2!A:B,2,FALSE)</f>
        <v>2042</v>
      </c>
      <c r="F3011" s="39" t="s">
        <v>13763</v>
      </c>
      <c r="G3011" s="39" t="s">
        <v>2193</v>
      </c>
      <c r="H3011" s="40" t="s">
        <v>2202</v>
      </c>
      <c r="I3011" s="76">
        <v>1</v>
      </c>
      <c r="J3011" s="39"/>
      <c r="K3011" s="39" t="s">
        <v>2195</v>
      </c>
      <c r="L3011" s="504">
        <v>27</v>
      </c>
      <c r="M3011" s="40" t="s">
        <v>13823</v>
      </c>
      <c r="N3011" s="39" t="s">
        <v>13764</v>
      </c>
    </row>
    <row r="3012" spans="1:14" hidden="1">
      <c r="A3012" s="39" t="s">
        <v>13822</v>
      </c>
      <c r="B3012" s="39"/>
      <c r="C3012" s="496" t="s">
        <v>13797</v>
      </c>
      <c r="D3012" s="39" t="s">
        <v>13797</v>
      </c>
      <c r="E3012" s="496">
        <f>VLOOKUP(F3012,[13]abbr_btch2lot2!A:B,2,FALSE)</f>
        <v>2056</v>
      </c>
      <c r="F3012" s="39" t="s">
        <v>13798</v>
      </c>
      <c r="G3012" s="39" t="s">
        <v>2193</v>
      </c>
      <c r="H3012" s="40" t="s">
        <v>2202</v>
      </c>
      <c r="I3012" s="76">
        <v>1</v>
      </c>
      <c r="J3012" s="39"/>
      <c r="K3012" s="39" t="s">
        <v>2195</v>
      </c>
      <c r="L3012" s="504">
        <v>28</v>
      </c>
      <c r="M3012" s="40" t="s">
        <v>13823</v>
      </c>
      <c r="N3012" s="39" t="s">
        <v>13799</v>
      </c>
    </row>
    <row r="3013" spans="1:14" hidden="1">
      <c r="A3013" s="39" t="s">
        <v>13822</v>
      </c>
      <c r="B3013" s="39"/>
      <c r="C3013" s="496" t="s">
        <v>4952</v>
      </c>
      <c r="D3013" s="39" t="s">
        <v>4952</v>
      </c>
      <c r="E3013" s="496">
        <f>VLOOKUP(F3013,[13]abbr_btch2lot2!A:B,2,FALSE)</f>
        <v>2057</v>
      </c>
      <c r="F3013" s="39" t="s">
        <v>4953</v>
      </c>
      <c r="G3013" s="39" t="s">
        <v>2193</v>
      </c>
      <c r="H3013" s="40" t="s">
        <v>2202</v>
      </c>
      <c r="I3013" s="76">
        <v>1</v>
      </c>
      <c r="J3013" s="39"/>
      <c r="K3013" s="39" t="s">
        <v>2195</v>
      </c>
      <c r="L3013" s="504">
        <v>29</v>
      </c>
      <c r="M3013" s="40" t="s">
        <v>13823</v>
      </c>
      <c r="N3013" s="39" t="s">
        <v>13800</v>
      </c>
    </row>
    <row r="3014" spans="1:14" hidden="1">
      <c r="A3014" s="39" t="s">
        <v>13822</v>
      </c>
      <c r="B3014" s="39"/>
      <c r="C3014" s="496" t="s">
        <v>13794</v>
      </c>
      <c r="D3014" s="39" t="s">
        <v>13794</v>
      </c>
      <c r="E3014" s="496">
        <f>VLOOKUP(F3014,[13]abbr_btch2lot2!A:B,2,FALSE)</f>
        <v>2055</v>
      </c>
      <c r="F3014" s="39" t="s">
        <v>13795</v>
      </c>
      <c r="G3014" s="39" t="s">
        <v>2193</v>
      </c>
      <c r="H3014" s="40" t="s">
        <v>2202</v>
      </c>
      <c r="I3014" s="76">
        <v>1</v>
      </c>
      <c r="J3014" s="39"/>
      <c r="K3014" s="39" t="s">
        <v>2195</v>
      </c>
      <c r="L3014" s="504">
        <v>30</v>
      </c>
      <c r="M3014" s="40" t="s">
        <v>13823</v>
      </c>
      <c r="N3014" s="39" t="s">
        <v>13796</v>
      </c>
    </row>
    <row r="3015" spans="1:14" hidden="1">
      <c r="A3015" s="39" t="s">
        <v>13822</v>
      </c>
      <c r="B3015" s="39"/>
      <c r="C3015" s="496" t="s">
        <v>7965</v>
      </c>
      <c r="D3015" s="39" t="s">
        <v>7965</v>
      </c>
      <c r="E3015" s="496">
        <f>VLOOKUP(F3015,[13]abbr_btch2lot2!A:B,2,FALSE)</f>
        <v>1825</v>
      </c>
      <c r="F3015" s="39" t="s">
        <v>13169</v>
      </c>
      <c r="G3015" s="39" t="s">
        <v>2193</v>
      </c>
      <c r="H3015" s="40" t="s">
        <v>2202</v>
      </c>
      <c r="I3015" s="76">
        <v>8</v>
      </c>
      <c r="J3015" s="39"/>
      <c r="K3015" s="39" t="s">
        <v>2195</v>
      </c>
      <c r="L3015" s="504">
        <v>31</v>
      </c>
      <c r="M3015" s="40" t="s">
        <v>13823</v>
      </c>
      <c r="N3015" s="39" t="s">
        <v>13801</v>
      </c>
    </row>
    <row r="3016" spans="1:14" hidden="1">
      <c r="A3016" s="39" t="s">
        <v>13822</v>
      </c>
      <c r="B3016" s="39"/>
      <c r="C3016" s="496" t="s">
        <v>13802</v>
      </c>
      <c r="D3016" s="39" t="s">
        <v>13802</v>
      </c>
      <c r="E3016" s="496">
        <f>VLOOKUP(F3016,[13]abbr_btch2lot2!A:B,2,FALSE)</f>
        <v>2058</v>
      </c>
      <c r="F3016" s="39" t="s">
        <v>13803</v>
      </c>
      <c r="G3016" s="39" t="s">
        <v>2193</v>
      </c>
      <c r="H3016" s="40" t="s">
        <v>2202</v>
      </c>
      <c r="I3016" s="76">
        <v>8</v>
      </c>
      <c r="J3016" s="39"/>
      <c r="K3016" s="39" t="s">
        <v>2195</v>
      </c>
      <c r="L3016" s="504">
        <v>32</v>
      </c>
      <c r="M3016" s="40" t="s">
        <v>13823</v>
      </c>
      <c r="N3016" s="39" t="s">
        <v>13804</v>
      </c>
    </row>
    <row r="3017" spans="1:14" hidden="1">
      <c r="A3017" s="39" t="s">
        <v>13822</v>
      </c>
      <c r="B3017" s="39"/>
      <c r="C3017" s="496" t="s">
        <v>61</v>
      </c>
      <c r="D3017" s="39" t="s">
        <v>61</v>
      </c>
      <c r="E3017" s="496">
        <f>VLOOKUP(F3017,[13]abbr_btch2lot2!A:B,2,FALSE)</f>
        <v>16</v>
      </c>
      <c r="F3017" s="39" t="s">
        <v>60</v>
      </c>
      <c r="G3017" s="39" t="s">
        <v>2193</v>
      </c>
      <c r="H3017" s="40" t="s">
        <v>2202</v>
      </c>
      <c r="I3017" s="76">
        <v>3</v>
      </c>
      <c r="J3017" s="39"/>
      <c r="K3017" s="39" t="s">
        <v>2195</v>
      </c>
      <c r="L3017" s="504">
        <v>33</v>
      </c>
      <c r="M3017" s="40" t="s">
        <v>13823</v>
      </c>
      <c r="N3017" s="39" t="s">
        <v>13761</v>
      </c>
    </row>
    <row r="3018" spans="1:14" hidden="1">
      <c r="A3018" s="39" t="s">
        <v>13822</v>
      </c>
      <c r="B3018" s="39"/>
      <c r="C3018" s="496" t="s">
        <v>13824</v>
      </c>
      <c r="D3018" s="39" t="s">
        <v>13824</v>
      </c>
      <c r="E3018" s="496">
        <f>VLOOKUP(F3018,[13]abbr_btch2lot2!A:B,2,FALSE)</f>
        <v>2066</v>
      </c>
      <c r="F3018" s="39" t="s">
        <v>13825</v>
      </c>
      <c r="G3018" s="39" t="s">
        <v>2193</v>
      </c>
      <c r="H3018" s="40" t="s">
        <v>2231</v>
      </c>
      <c r="I3018" s="76" t="s">
        <v>2599</v>
      </c>
      <c r="J3018" s="39"/>
      <c r="K3018" s="39" t="s">
        <v>2195</v>
      </c>
      <c r="L3018" s="504">
        <v>34</v>
      </c>
      <c r="M3018" s="40" t="s">
        <v>13823</v>
      </c>
      <c r="N3018" s="39" t="s">
        <v>13754</v>
      </c>
    </row>
    <row r="3019" spans="1:14" hidden="1">
      <c r="A3019" s="39" t="s">
        <v>13822</v>
      </c>
      <c r="B3019" s="39"/>
      <c r="C3019" s="496" t="s">
        <v>13826</v>
      </c>
      <c r="D3019" s="39" t="s">
        <v>13826</v>
      </c>
      <c r="E3019" s="496">
        <f>VLOOKUP(F3019,[13]abbr_btch2lot2!A:B,2,FALSE)</f>
        <v>2067</v>
      </c>
      <c r="F3019" s="39" t="s">
        <v>13827</v>
      </c>
      <c r="G3019" s="39" t="s">
        <v>2193</v>
      </c>
      <c r="H3019" s="40" t="s">
        <v>2231</v>
      </c>
      <c r="I3019" s="76" t="s">
        <v>2599</v>
      </c>
      <c r="J3019" s="39"/>
      <c r="K3019" s="39" t="s">
        <v>2195</v>
      </c>
      <c r="L3019" s="504">
        <v>35</v>
      </c>
      <c r="M3019" s="40" t="s">
        <v>13823</v>
      </c>
      <c r="N3019" s="39" t="s">
        <v>13756</v>
      </c>
    </row>
    <row r="3020" spans="1:14" hidden="1">
      <c r="A3020" s="39" t="s">
        <v>13822</v>
      </c>
      <c r="B3020" s="39"/>
      <c r="C3020" s="496" t="s">
        <v>13828</v>
      </c>
      <c r="D3020" s="39" t="s">
        <v>13828</v>
      </c>
      <c r="E3020" s="496">
        <f>VLOOKUP(F3020,[13]abbr_btch2lot2!A:B,2,FALSE)</f>
        <v>2068</v>
      </c>
      <c r="F3020" s="39" t="s">
        <v>13829</v>
      </c>
      <c r="G3020" s="39" t="s">
        <v>2193</v>
      </c>
      <c r="H3020" s="40" t="s">
        <v>2231</v>
      </c>
      <c r="I3020" s="76" t="s">
        <v>2599</v>
      </c>
      <c r="J3020" s="39"/>
      <c r="K3020" s="39" t="s">
        <v>2195</v>
      </c>
      <c r="L3020" s="504">
        <v>36</v>
      </c>
      <c r="M3020" s="40" t="s">
        <v>13823</v>
      </c>
      <c r="N3020" s="39" t="s">
        <v>13758</v>
      </c>
    </row>
    <row r="3021" spans="1:14" hidden="1">
      <c r="A3021" s="39" t="s">
        <v>13822</v>
      </c>
      <c r="B3021" s="39"/>
      <c r="C3021" s="496" t="s">
        <v>13830</v>
      </c>
      <c r="D3021" s="39" t="s">
        <v>13830</v>
      </c>
      <c r="E3021" s="496">
        <f>VLOOKUP(F3021,[13]abbr_btch2lot2!A:B,2,FALSE)</f>
        <v>2069</v>
      </c>
      <c r="F3021" s="39" t="s">
        <v>13831</v>
      </c>
      <c r="G3021" s="39" t="s">
        <v>2215</v>
      </c>
      <c r="H3021" s="40" t="s">
        <v>2231</v>
      </c>
      <c r="I3021" s="76" t="s">
        <v>2599</v>
      </c>
      <c r="J3021" s="39"/>
      <c r="K3021" s="39" t="s">
        <v>2195</v>
      </c>
      <c r="L3021" s="504">
        <v>37</v>
      </c>
      <c r="M3021" s="40" t="s">
        <v>13823</v>
      </c>
      <c r="N3021" s="39" t="s">
        <v>13760</v>
      </c>
    </row>
    <row r="3022" spans="1:14" hidden="1">
      <c r="A3022" s="39" t="s">
        <v>13822</v>
      </c>
      <c r="B3022" s="39"/>
      <c r="C3022" s="496" t="s">
        <v>13765</v>
      </c>
      <c r="D3022" s="39" t="s">
        <v>13765</v>
      </c>
      <c r="E3022" s="496">
        <f>VLOOKUP(F3022,[13]abbr_btch2lot2!A:B,2,FALSE)</f>
        <v>2043</v>
      </c>
      <c r="F3022" s="39" t="s">
        <v>13766</v>
      </c>
      <c r="G3022" s="39" t="s">
        <v>2193</v>
      </c>
      <c r="H3022" s="40" t="s">
        <v>2231</v>
      </c>
      <c r="I3022" s="76" t="s">
        <v>2599</v>
      </c>
      <c r="J3022" s="39"/>
      <c r="K3022" s="39" t="s">
        <v>2195</v>
      </c>
      <c r="L3022" s="504">
        <v>38</v>
      </c>
      <c r="M3022" s="40" t="s">
        <v>13823</v>
      </c>
      <c r="N3022" s="39" t="s">
        <v>13767</v>
      </c>
    </row>
    <row r="3023" spans="1:14" hidden="1">
      <c r="A3023" s="39" t="s">
        <v>13822</v>
      </c>
      <c r="B3023" s="39"/>
      <c r="C3023" s="496" t="s">
        <v>13768</v>
      </c>
      <c r="D3023" s="39" t="s">
        <v>13768</v>
      </c>
      <c r="E3023" s="496">
        <f>VLOOKUP(F3023,[13]abbr_btch2lot2!A:B,2,FALSE)</f>
        <v>2044</v>
      </c>
      <c r="F3023" s="39" t="s">
        <v>13769</v>
      </c>
      <c r="G3023" s="39" t="s">
        <v>2193</v>
      </c>
      <c r="H3023" s="40" t="s">
        <v>2231</v>
      </c>
      <c r="I3023" s="76" t="s">
        <v>2599</v>
      </c>
      <c r="J3023" s="39"/>
      <c r="K3023" s="39" t="s">
        <v>2195</v>
      </c>
      <c r="L3023" s="504">
        <v>39</v>
      </c>
      <c r="M3023" s="40" t="s">
        <v>13823</v>
      </c>
      <c r="N3023" s="39" t="s">
        <v>13770</v>
      </c>
    </row>
    <row r="3024" spans="1:14" hidden="1">
      <c r="A3024" s="39" t="s">
        <v>13822</v>
      </c>
      <c r="B3024" s="39"/>
      <c r="C3024" s="496" t="s">
        <v>13771</v>
      </c>
      <c r="D3024" s="39" t="s">
        <v>13771</v>
      </c>
      <c r="E3024" s="496">
        <f>VLOOKUP(F3024,[13]abbr_btch2lot2!A:B,2,FALSE)</f>
        <v>2045</v>
      </c>
      <c r="F3024" s="39" t="s">
        <v>13772</v>
      </c>
      <c r="G3024" s="39" t="s">
        <v>2193</v>
      </c>
      <c r="H3024" s="40" t="s">
        <v>2231</v>
      </c>
      <c r="I3024" s="76" t="s">
        <v>2599</v>
      </c>
      <c r="J3024" s="39"/>
      <c r="K3024" s="39" t="s">
        <v>2195</v>
      </c>
      <c r="L3024" s="504">
        <v>40</v>
      </c>
      <c r="M3024" s="40" t="s">
        <v>13823</v>
      </c>
      <c r="N3024" s="39" t="s">
        <v>13773</v>
      </c>
    </row>
    <row r="3025" spans="1:14" hidden="1">
      <c r="A3025" s="39" t="s">
        <v>13822</v>
      </c>
      <c r="B3025" s="39"/>
      <c r="C3025" s="496" t="s">
        <v>13774</v>
      </c>
      <c r="D3025" s="39" t="s">
        <v>13774</v>
      </c>
      <c r="E3025" s="496">
        <f>VLOOKUP(F3025,[13]abbr_btch2lot2!A:B,2,FALSE)</f>
        <v>2046</v>
      </c>
      <c r="F3025" s="39" t="s">
        <v>13775</v>
      </c>
      <c r="G3025" s="39" t="s">
        <v>2215</v>
      </c>
      <c r="H3025" s="40" t="s">
        <v>2231</v>
      </c>
      <c r="I3025" s="76" t="s">
        <v>2599</v>
      </c>
      <c r="J3025" s="39"/>
      <c r="K3025" s="39" t="s">
        <v>2195</v>
      </c>
      <c r="L3025" s="504">
        <v>41</v>
      </c>
      <c r="M3025" s="40" t="s">
        <v>13823</v>
      </c>
      <c r="N3025" s="39" t="s">
        <v>13776</v>
      </c>
    </row>
    <row r="3026" spans="1:14" hidden="1">
      <c r="A3026" s="39" t="s">
        <v>13822</v>
      </c>
      <c r="B3026" s="39"/>
      <c r="C3026" s="496" t="s">
        <v>13777</v>
      </c>
      <c r="D3026" s="39" t="s">
        <v>13777</v>
      </c>
      <c r="E3026" s="496">
        <f>VLOOKUP(F3026,[13]abbr_btch2lot2!A:B,2,FALSE)</f>
        <v>2047</v>
      </c>
      <c r="F3026" s="39" t="s">
        <v>13778</v>
      </c>
      <c r="G3026" s="39" t="s">
        <v>2193</v>
      </c>
      <c r="H3026" s="40" t="s">
        <v>2231</v>
      </c>
      <c r="I3026" s="76" t="s">
        <v>8540</v>
      </c>
      <c r="J3026" s="39"/>
      <c r="K3026" s="39" t="s">
        <v>2195</v>
      </c>
      <c r="L3026" s="504">
        <v>42</v>
      </c>
      <c r="M3026" s="40" t="s">
        <v>13823</v>
      </c>
      <c r="N3026" s="39" t="s">
        <v>13779</v>
      </c>
    </row>
    <row r="3027" spans="1:14" hidden="1">
      <c r="A3027" s="39" t="s">
        <v>13822</v>
      </c>
      <c r="B3027" s="39"/>
      <c r="C3027" s="496" t="s">
        <v>956</v>
      </c>
      <c r="D3027" s="39" t="s">
        <v>956</v>
      </c>
      <c r="E3027" s="496">
        <f>VLOOKUP(F3027,[13]abbr_btch2lot2!A:B,2,FALSE)</f>
        <v>2059</v>
      </c>
      <c r="F3027" s="39" t="s">
        <v>554</v>
      </c>
      <c r="G3027" s="39" t="s">
        <v>2193</v>
      </c>
      <c r="H3027" s="40" t="s">
        <v>2231</v>
      </c>
      <c r="I3027" s="76" t="s">
        <v>2599</v>
      </c>
      <c r="J3027" s="39"/>
      <c r="K3027" s="39" t="s">
        <v>2195</v>
      </c>
      <c r="L3027" s="504">
        <v>43</v>
      </c>
      <c r="M3027" s="40" t="s">
        <v>13823</v>
      </c>
      <c r="N3027" s="39" t="s">
        <v>13806</v>
      </c>
    </row>
    <row r="3028" spans="1:14" hidden="1">
      <c r="A3028" s="39" t="s">
        <v>13822</v>
      </c>
      <c r="B3028" s="39"/>
      <c r="C3028" s="496" t="s">
        <v>13832</v>
      </c>
      <c r="D3028" s="39" t="s">
        <v>13832</v>
      </c>
      <c r="E3028" s="496">
        <f>VLOOKUP(F3028,[13]abbr_btch2lot2!A:B,2,FALSE)</f>
        <v>2070</v>
      </c>
      <c r="F3028" s="39" t="s">
        <v>13833</v>
      </c>
      <c r="G3028" s="39" t="s">
        <v>2215</v>
      </c>
      <c r="H3028" s="40" t="s">
        <v>2231</v>
      </c>
      <c r="I3028" s="76" t="s">
        <v>2599</v>
      </c>
      <c r="J3028" s="39"/>
      <c r="K3028" s="39" t="s">
        <v>2195</v>
      </c>
      <c r="L3028" s="504">
        <v>44</v>
      </c>
      <c r="M3028" s="40" t="s">
        <v>13823</v>
      </c>
      <c r="N3028" s="39" t="s">
        <v>13834</v>
      </c>
    </row>
    <row r="3029" spans="1:14" hidden="1">
      <c r="A3029" s="39" t="s">
        <v>13822</v>
      </c>
      <c r="B3029" s="39"/>
      <c r="C3029" s="496" t="s">
        <v>13835</v>
      </c>
      <c r="D3029" s="39" t="s">
        <v>13835</v>
      </c>
      <c r="E3029" s="496">
        <f>VLOOKUP(F3029,[13]abbr_btch2lot2!A:B,2,FALSE)</f>
        <v>2071</v>
      </c>
      <c r="F3029" s="39" t="s">
        <v>13836</v>
      </c>
      <c r="G3029" s="39" t="s">
        <v>2215</v>
      </c>
      <c r="H3029" s="40" t="s">
        <v>2231</v>
      </c>
      <c r="I3029" s="76" t="s">
        <v>2599</v>
      </c>
      <c r="J3029" s="39"/>
      <c r="K3029" s="39" t="s">
        <v>2195</v>
      </c>
      <c r="L3029" s="504">
        <v>45</v>
      </c>
      <c r="M3029" s="40" t="s">
        <v>13823</v>
      </c>
      <c r="N3029" s="39" t="s">
        <v>13837</v>
      </c>
    </row>
    <row r="3030" spans="1:14" hidden="1">
      <c r="A3030" s="39" t="s">
        <v>13822</v>
      </c>
      <c r="B3030" s="496" t="s">
        <v>149</v>
      </c>
      <c r="C3030" s="496" t="s">
        <v>149</v>
      </c>
      <c r="D3030" s="39"/>
      <c r="E3030" s="496" t="e">
        <f>VLOOKUP(F3030,[13]abbr_btch2lot2!A:B,2,FALSE)</f>
        <v>#N/A</v>
      </c>
      <c r="F3030" s="39"/>
      <c r="G3030" s="496" t="s">
        <v>2193</v>
      </c>
      <c r="H3030" s="496" t="s">
        <v>2308</v>
      </c>
      <c r="I3030" s="504">
        <v>26</v>
      </c>
      <c r="J3030" s="39"/>
      <c r="K3030" s="39" t="s">
        <v>2195</v>
      </c>
      <c r="L3030" s="504">
        <v>165</v>
      </c>
      <c r="M3030" s="40" t="s">
        <v>13823</v>
      </c>
      <c r="N3030" s="496" t="s">
        <v>149</v>
      </c>
    </row>
    <row r="3031" spans="1:14" hidden="1">
      <c r="A3031" s="39" t="s">
        <v>13822</v>
      </c>
      <c r="B3031" s="496" t="s">
        <v>151</v>
      </c>
      <c r="C3031" s="496" t="s">
        <v>151</v>
      </c>
      <c r="D3031" s="39"/>
      <c r="E3031" s="496" t="e">
        <f>VLOOKUP(F3031,[13]abbr_btch2lot2!A:B,2,FALSE)</f>
        <v>#N/A</v>
      </c>
      <c r="F3031" s="39"/>
      <c r="G3031" s="496" t="s">
        <v>2193</v>
      </c>
      <c r="H3031" s="496" t="s">
        <v>2202</v>
      </c>
      <c r="I3031" s="504">
        <v>10</v>
      </c>
      <c r="J3031" s="39"/>
      <c r="K3031" s="39" t="s">
        <v>2195</v>
      </c>
      <c r="L3031" s="504">
        <v>166</v>
      </c>
      <c r="M3031" s="40" t="s">
        <v>13823</v>
      </c>
      <c r="N3031" s="496" t="s">
        <v>151</v>
      </c>
    </row>
    <row r="3032" spans="1:14" hidden="1">
      <c r="A3032" s="39" t="s">
        <v>13822</v>
      </c>
      <c r="B3032" s="496" t="s">
        <v>153</v>
      </c>
      <c r="C3032" s="496" t="s">
        <v>153</v>
      </c>
      <c r="D3032" s="39"/>
      <c r="E3032" s="496" t="e">
        <f>VLOOKUP(F3032,[13]abbr_btch2lot2!A:B,2,FALSE)</f>
        <v>#N/A</v>
      </c>
      <c r="F3032" s="39"/>
      <c r="G3032" s="496" t="s">
        <v>2193</v>
      </c>
      <c r="H3032" s="496" t="s">
        <v>2202</v>
      </c>
      <c r="I3032" s="504">
        <v>4</v>
      </c>
      <c r="J3032" s="39"/>
      <c r="K3032" s="39" t="s">
        <v>2195</v>
      </c>
      <c r="L3032" s="504">
        <v>167</v>
      </c>
      <c r="M3032" s="40" t="s">
        <v>13823</v>
      </c>
      <c r="N3032" s="496" t="s">
        <v>153</v>
      </c>
    </row>
    <row r="3033" spans="1:14" hidden="1">
      <c r="A3033" s="39" t="s">
        <v>13822</v>
      </c>
      <c r="B3033" s="496" t="s">
        <v>155</v>
      </c>
      <c r="C3033" s="496" t="s">
        <v>155</v>
      </c>
      <c r="D3033" s="39"/>
      <c r="E3033" s="496" t="e">
        <f>VLOOKUP(F3033,[13]abbr_btch2lot2!A:B,2,FALSE)</f>
        <v>#N/A</v>
      </c>
      <c r="F3033" s="39"/>
      <c r="G3033" s="496" t="s">
        <v>2193</v>
      </c>
      <c r="H3033" s="496" t="s">
        <v>2202</v>
      </c>
      <c r="I3033" s="504">
        <v>2</v>
      </c>
      <c r="J3033" s="39"/>
      <c r="K3033" s="39" t="s">
        <v>2195</v>
      </c>
      <c r="L3033" s="504">
        <v>168</v>
      </c>
      <c r="M3033" s="40" t="s">
        <v>13823</v>
      </c>
      <c r="N3033" s="496" t="s">
        <v>155</v>
      </c>
    </row>
    <row r="3034" spans="1:14" hidden="1">
      <c r="A3034" s="39" t="s">
        <v>13822</v>
      </c>
      <c r="B3034" s="496" t="s">
        <v>157</v>
      </c>
      <c r="C3034" s="496" t="s">
        <v>157</v>
      </c>
      <c r="D3034" s="39"/>
      <c r="E3034" s="496" t="e">
        <f>VLOOKUP(F3034,[13]abbr_btch2lot2!A:B,2,FALSE)</f>
        <v>#N/A</v>
      </c>
      <c r="F3034" s="39"/>
      <c r="G3034" s="496" t="s">
        <v>2193</v>
      </c>
      <c r="H3034" s="496" t="s">
        <v>2202</v>
      </c>
      <c r="I3034" s="504">
        <v>2</v>
      </c>
      <c r="J3034" s="39"/>
      <c r="K3034" s="39" t="s">
        <v>2195</v>
      </c>
      <c r="L3034" s="504">
        <v>169</v>
      </c>
      <c r="M3034" s="40" t="s">
        <v>13823</v>
      </c>
      <c r="N3034" s="496" t="s">
        <v>157</v>
      </c>
    </row>
    <row r="3035" spans="1:14" hidden="1">
      <c r="A3035" s="39" t="s">
        <v>13838</v>
      </c>
      <c r="B3035" s="496" t="s">
        <v>34</v>
      </c>
      <c r="C3035" s="496" t="s">
        <v>34</v>
      </c>
      <c r="D3035" s="39"/>
      <c r="E3035" s="496" t="e">
        <f>VLOOKUP(F3035,[13]abbr_btch2lot2!A:B,2,FALSE)</f>
        <v>#N/A</v>
      </c>
      <c r="F3035" s="516"/>
      <c r="G3035" s="496" t="s">
        <v>2193</v>
      </c>
      <c r="H3035" s="496" t="s">
        <v>2194</v>
      </c>
      <c r="I3035" s="504">
        <v>8</v>
      </c>
      <c r="J3035" s="39"/>
      <c r="K3035" s="39" t="s">
        <v>2195</v>
      </c>
      <c r="L3035" s="504">
        <v>1</v>
      </c>
      <c r="M3035" s="39" t="s">
        <v>13839</v>
      </c>
      <c r="N3035" s="496" t="s">
        <v>34</v>
      </c>
    </row>
    <row r="3036" spans="1:14" hidden="1">
      <c r="A3036" s="39" t="s">
        <v>13838</v>
      </c>
      <c r="B3036" s="516"/>
      <c r="C3036" s="496" t="s">
        <v>2373</v>
      </c>
      <c r="D3036" s="39" t="s">
        <v>2373</v>
      </c>
      <c r="E3036" s="496">
        <f>VLOOKUP(F3036,[13]abbr_btch2lot2!A:B,2,FALSE)</f>
        <v>2072</v>
      </c>
      <c r="F3036" s="39" t="s">
        <v>2374</v>
      </c>
      <c r="G3036" s="39" t="s">
        <v>2215</v>
      </c>
      <c r="H3036" s="40" t="s">
        <v>13840</v>
      </c>
      <c r="I3036" s="76">
        <v>10</v>
      </c>
      <c r="J3036" s="39"/>
      <c r="K3036" s="39" t="s">
        <v>2195</v>
      </c>
      <c r="L3036" s="504">
        <v>2</v>
      </c>
      <c r="M3036" s="39" t="s">
        <v>13839</v>
      </c>
      <c r="N3036" s="39" t="s">
        <v>2375</v>
      </c>
    </row>
    <row r="3037" spans="1:14" hidden="1">
      <c r="A3037" s="39" t="s">
        <v>13838</v>
      </c>
      <c r="B3037" s="516"/>
      <c r="C3037" s="496" t="s">
        <v>10986</v>
      </c>
      <c r="D3037" s="39" t="s">
        <v>10986</v>
      </c>
      <c r="E3037" s="496">
        <f>VLOOKUP(F3037,[13]abbr_btch2lot2!A:B,2,FALSE)</f>
        <v>1012</v>
      </c>
      <c r="F3037" s="39" t="s">
        <v>10987</v>
      </c>
      <c r="G3037" s="39" t="s">
        <v>2215</v>
      </c>
      <c r="H3037" s="40" t="s">
        <v>13840</v>
      </c>
      <c r="I3037" s="76">
        <v>1</v>
      </c>
      <c r="J3037" s="39"/>
      <c r="K3037" s="39" t="s">
        <v>2195</v>
      </c>
      <c r="L3037" s="76">
        <v>3</v>
      </c>
      <c r="M3037" s="39" t="s">
        <v>13839</v>
      </c>
      <c r="N3037" s="39" t="s">
        <v>13841</v>
      </c>
    </row>
    <row r="3038" spans="1:14" hidden="1">
      <c r="A3038" s="39" t="s">
        <v>13838</v>
      </c>
      <c r="B3038" s="516"/>
      <c r="C3038" s="496" t="s">
        <v>2378</v>
      </c>
      <c r="D3038" s="39" t="s">
        <v>2378</v>
      </c>
      <c r="E3038" s="496">
        <f>VLOOKUP(F3038,[13]abbr_btch2lot2!A:B,2,FALSE)</f>
        <v>2073</v>
      </c>
      <c r="F3038" s="39" t="s">
        <v>2379</v>
      </c>
      <c r="G3038" s="39" t="s">
        <v>2215</v>
      </c>
      <c r="H3038" s="40" t="s">
        <v>13840</v>
      </c>
      <c r="I3038" s="76">
        <v>10</v>
      </c>
      <c r="J3038" s="39"/>
      <c r="K3038" s="39" t="s">
        <v>2195</v>
      </c>
      <c r="L3038" s="76">
        <v>4</v>
      </c>
      <c r="M3038" s="39" t="s">
        <v>13839</v>
      </c>
      <c r="N3038" s="39" t="s">
        <v>7678</v>
      </c>
    </row>
    <row r="3039" spans="1:14" hidden="1">
      <c r="A3039" s="39" t="s">
        <v>13838</v>
      </c>
      <c r="B3039" s="516"/>
      <c r="C3039" s="496" t="s">
        <v>2381</v>
      </c>
      <c r="D3039" s="39" t="s">
        <v>2381</v>
      </c>
      <c r="E3039" s="496">
        <f>VLOOKUP(F3039,[13]abbr_btch2lot2!A:B,2,FALSE)</f>
        <v>2074</v>
      </c>
      <c r="F3039" s="39" t="s">
        <v>2382</v>
      </c>
      <c r="G3039" s="39" t="s">
        <v>2215</v>
      </c>
      <c r="H3039" s="40" t="s">
        <v>13840</v>
      </c>
      <c r="I3039" s="76">
        <v>5</v>
      </c>
      <c r="J3039" s="39"/>
      <c r="K3039" s="39" t="s">
        <v>2195</v>
      </c>
      <c r="L3039" s="76">
        <v>5</v>
      </c>
      <c r="M3039" s="39" t="s">
        <v>13839</v>
      </c>
      <c r="N3039" s="39" t="s">
        <v>13842</v>
      </c>
    </row>
    <row r="3040" spans="1:14" hidden="1">
      <c r="A3040" s="39" t="s">
        <v>13838</v>
      </c>
      <c r="B3040" s="516"/>
      <c r="C3040" s="496" t="s">
        <v>2384</v>
      </c>
      <c r="D3040" s="39" t="s">
        <v>2384</v>
      </c>
      <c r="E3040" s="496">
        <f>VLOOKUP(F3040,[13]abbr_btch2lot2!A:B,2,FALSE)</f>
        <v>2075</v>
      </c>
      <c r="F3040" s="39" t="s">
        <v>2385</v>
      </c>
      <c r="G3040" s="39" t="s">
        <v>2215</v>
      </c>
      <c r="H3040" s="39" t="s">
        <v>13840</v>
      </c>
      <c r="I3040" s="76">
        <v>8</v>
      </c>
      <c r="J3040" s="39"/>
      <c r="K3040" s="39" t="s">
        <v>2195</v>
      </c>
      <c r="L3040" s="76">
        <v>6</v>
      </c>
      <c r="M3040" s="39" t="s">
        <v>13839</v>
      </c>
      <c r="N3040" s="39" t="s">
        <v>13843</v>
      </c>
    </row>
    <row r="3041" spans="1:14" hidden="1">
      <c r="A3041" s="39" t="s">
        <v>13838</v>
      </c>
      <c r="B3041" s="516"/>
      <c r="C3041" s="496" t="s">
        <v>2388</v>
      </c>
      <c r="D3041" s="39" t="s">
        <v>2388</v>
      </c>
      <c r="E3041" s="496">
        <f>VLOOKUP(F3041,[13]abbr_btch2lot2!A:B,2,FALSE)</f>
        <v>2076</v>
      </c>
      <c r="F3041" s="39" t="s">
        <v>2389</v>
      </c>
      <c r="G3041" s="39" t="s">
        <v>2215</v>
      </c>
      <c r="H3041" s="40" t="s">
        <v>13840</v>
      </c>
      <c r="I3041" s="76">
        <v>8</v>
      </c>
      <c r="J3041" s="39"/>
      <c r="K3041" s="39" t="s">
        <v>2195</v>
      </c>
      <c r="L3041" s="76">
        <v>7</v>
      </c>
      <c r="M3041" s="39" t="s">
        <v>13839</v>
      </c>
      <c r="N3041" s="39" t="s">
        <v>2223</v>
      </c>
    </row>
    <row r="3042" spans="1:14" hidden="1">
      <c r="A3042" s="39" t="s">
        <v>13838</v>
      </c>
      <c r="B3042" s="516"/>
      <c r="C3042" s="496" t="s">
        <v>2391</v>
      </c>
      <c r="D3042" s="39" t="s">
        <v>2391</v>
      </c>
      <c r="E3042" s="496">
        <f>VLOOKUP(F3042,[13]abbr_btch2lot2!A:B,2,FALSE)</f>
        <v>2077</v>
      </c>
      <c r="F3042" s="39" t="s">
        <v>2392</v>
      </c>
      <c r="G3042" s="39" t="s">
        <v>2215</v>
      </c>
      <c r="H3042" s="39" t="s">
        <v>13840</v>
      </c>
      <c r="I3042" s="76">
        <v>8</v>
      </c>
      <c r="J3042" s="39"/>
      <c r="K3042" s="39" t="s">
        <v>2195</v>
      </c>
      <c r="L3042" s="504">
        <v>8</v>
      </c>
      <c r="M3042" s="39" t="s">
        <v>13839</v>
      </c>
      <c r="N3042" s="39" t="s">
        <v>13844</v>
      </c>
    </row>
    <row r="3043" spans="1:14" hidden="1">
      <c r="A3043" s="39" t="s">
        <v>13838</v>
      </c>
      <c r="B3043" s="516"/>
      <c r="C3043" s="496" t="s">
        <v>2394</v>
      </c>
      <c r="D3043" s="39" t="s">
        <v>2394</v>
      </c>
      <c r="E3043" s="496">
        <f>VLOOKUP(F3043,[13]abbr_btch2lot2!A:B,2,FALSE)</f>
        <v>2078</v>
      </c>
      <c r="F3043" s="39" t="s">
        <v>2395</v>
      </c>
      <c r="G3043" s="39" t="s">
        <v>2215</v>
      </c>
      <c r="H3043" s="40" t="s">
        <v>13840</v>
      </c>
      <c r="I3043" s="76">
        <v>20</v>
      </c>
      <c r="J3043" s="39"/>
      <c r="K3043" s="39" t="s">
        <v>2195</v>
      </c>
      <c r="L3043" s="504">
        <v>9</v>
      </c>
      <c r="M3043" s="39" t="s">
        <v>13839</v>
      </c>
      <c r="N3043" s="39" t="s">
        <v>732</v>
      </c>
    </row>
    <row r="3044" spans="1:14" hidden="1">
      <c r="A3044" s="39" t="s">
        <v>13838</v>
      </c>
      <c r="B3044" s="516"/>
      <c r="C3044" s="496" t="s">
        <v>2256</v>
      </c>
      <c r="D3044" s="39" t="s">
        <v>2256</v>
      </c>
      <c r="E3044" s="496">
        <f>VLOOKUP(F3044,[13]abbr_btch2lot2!A:B,2,FALSE)</f>
        <v>2079</v>
      </c>
      <c r="F3044" s="40" t="s">
        <v>2257</v>
      </c>
      <c r="G3044" s="39" t="s">
        <v>2215</v>
      </c>
      <c r="H3044" s="39" t="s">
        <v>13840</v>
      </c>
      <c r="I3044" s="76">
        <v>14</v>
      </c>
      <c r="J3044" s="39"/>
      <c r="K3044" s="39" t="s">
        <v>2195</v>
      </c>
      <c r="L3044" s="76">
        <v>10</v>
      </c>
      <c r="M3044" s="39" t="s">
        <v>13839</v>
      </c>
      <c r="N3044" s="39" t="s">
        <v>13845</v>
      </c>
    </row>
    <row r="3045" spans="1:14" hidden="1">
      <c r="A3045" s="39" t="s">
        <v>13838</v>
      </c>
      <c r="B3045" s="516"/>
      <c r="C3045" s="496" t="s">
        <v>2397</v>
      </c>
      <c r="D3045" s="39" t="s">
        <v>2397</v>
      </c>
      <c r="E3045" s="496">
        <f>VLOOKUP(F3045,[13]abbr_btch2lot2!A:B,2,FALSE)</f>
        <v>2080</v>
      </c>
      <c r="F3045" s="39" t="s">
        <v>2398</v>
      </c>
      <c r="G3045" s="39" t="s">
        <v>2215</v>
      </c>
      <c r="H3045" s="40" t="s">
        <v>13840</v>
      </c>
      <c r="I3045" s="76">
        <v>8</v>
      </c>
      <c r="J3045" s="39"/>
      <c r="K3045" s="39" t="s">
        <v>2195</v>
      </c>
      <c r="L3045" s="76">
        <v>11</v>
      </c>
      <c r="M3045" s="39" t="s">
        <v>13839</v>
      </c>
      <c r="N3045" s="39" t="s">
        <v>13846</v>
      </c>
    </row>
    <row r="3046" spans="1:14" hidden="1">
      <c r="A3046" s="39" t="s">
        <v>13838</v>
      </c>
      <c r="B3046" s="516"/>
      <c r="C3046" s="496" t="s">
        <v>63</v>
      </c>
      <c r="D3046" s="39" t="s">
        <v>63</v>
      </c>
      <c r="E3046" s="496">
        <f>VLOOKUP(F3046,[13]abbr_btch2lot2!A:B,2,FALSE)</f>
        <v>2081</v>
      </c>
      <c r="F3046" s="39" t="s">
        <v>62</v>
      </c>
      <c r="G3046" s="39" t="s">
        <v>2215</v>
      </c>
      <c r="H3046" s="39" t="s">
        <v>13840</v>
      </c>
      <c r="I3046" s="76">
        <v>8</v>
      </c>
      <c r="J3046" s="39"/>
      <c r="K3046" s="39" t="s">
        <v>2195</v>
      </c>
      <c r="L3046" s="76">
        <v>12</v>
      </c>
      <c r="M3046" s="39" t="s">
        <v>13839</v>
      </c>
      <c r="N3046" s="39" t="s">
        <v>13847</v>
      </c>
    </row>
    <row r="3047" spans="1:14" hidden="1">
      <c r="A3047" s="39" t="s">
        <v>13838</v>
      </c>
      <c r="B3047" s="516"/>
      <c r="C3047" s="496" t="s">
        <v>2400</v>
      </c>
      <c r="D3047" s="39" t="s">
        <v>2400</v>
      </c>
      <c r="E3047" s="496">
        <f>VLOOKUP(F3047,[13]abbr_btch2lot2!A:B,2,FALSE)</f>
        <v>2082</v>
      </c>
      <c r="F3047" s="39" t="s">
        <v>2401</v>
      </c>
      <c r="G3047" s="39" t="s">
        <v>2215</v>
      </c>
      <c r="H3047" s="40" t="s">
        <v>13840</v>
      </c>
      <c r="I3047" s="76">
        <v>2</v>
      </c>
      <c r="J3047" s="39"/>
      <c r="K3047" s="39" t="s">
        <v>2195</v>
      </c>
      <c r="L3047" s="76">
        <v>13</v>
      </c>
      <c r="M3047" s="39" t="s">
        <v>13839</v>
      </c>
      <c r="N3047" s="39" t="s">
        <v>13848</v>
      </c>
    </row>
    <row r="3048" spans="1:14" hidden="1">
      <c r="A3048" s="39" t="s">
        <v>13838</v>
      </c>
      <c r="B3048" s="516"/>
      <c r="C3048" s="496" t="s">
        <v>2402</v>
      </c>
      <c r="D3048" s="39" t="s">
        <v>2402</v>
      </c>
      <c r="E3048" s="496">
        <f>VLOOKUP(F3048,[13]abbr_btch2lot2!A:B,2,FALSE)</f>
        <v>2083</v>
      </c>
      <c r="F3048" s="39" t="s">
        <v>13849</v>
      </c>
      <c r="G3048" s="39" t="s">
        <v>2215</v>
      </c>
      <c r="H3048" s="39" t="s">
        <v>13840</v>
      </c>
      <c r="I3048" s="76">
        <v>14</v>
      </c>
      <c r="J3048" s="39"/>
      <c r="K3048" s="39" t="s">
        <v>2195</v>
      </c>
      <c r="L3048" s="76">
        <v>14</v>
      </c>
      <c r="M3048" s="39" t="s">
        <v>13839</v>
      </c>
      <c r="N3048" s="39" t="s">
        <v>13850</v>
      </c>
    </row>
    <row r="3049" spans="1:14" hidden="1">
      <c r="A3049" s="39" t="s">
        <v>13838</v>
      </c>
      <c r="B3049" s="516"/>
      <c r="C3049" s="496" t="s">
        <v>2404</v>
      </c>
      <c r="D3049" s="39" t="s">
        <v>2404</v>
      </c>
      <c r="E3049" s="496">
        <f>VLOOKUP(F3049,[13]abbr_btch2lot2!A:B,2,FALSE)</f>
        <v>2084</v>
      </c>
      <c r="F3049" s="39" t="s">
        <v>2405</v>
      </c>
      <c r="G3049" s="39" t="s">
        <v>2215</v>
      </c>
      <c r="H3049" s="40" t="s">
        <v>13840</v>
      </c>
      <c r="I3049" s="76">
        <v>14</v>
      </c>
      <c r="J3049" s="39"/>
      <c r="K3049" s="39" t="s">
        <v>2195</v>
      </c>
      <c r="L3049" s="504">
        <v>15</v>
      </c>
      <c r="M3049" s="39" t="s">
        <v>13839</v>
      </c>
      <c r="N3049" s="39" t="s">
        <v>7678</v>
      </c>
    </row>
    <row r="3050" spans="1:14" hidden="1">
      <c r="A3050" s="39" t="s">
        <v>13838</v>
      </c>
      <c r="B3050" s="516"/>
      <c r="C3050" s="496" t="s">
        <v>2264</v>
      </c>
      <c r="D3050" s="39" t="s">
        <v>2264</v>
      </c>
      <c r="E3050" s="496">
        <f>VLOOKUP(F3050,[13]abbr_btch2lot2!A:B,2,FALSE)</f>
        <v>2085</v>
      </c>
      <c r="F3050" s="39" t="s">
        <v>2265</v>
      </c>
      <c r="G3050" s="39" t="s">
        <v>2215</v>
      </c>
      <c r="H3050" s="39" t="s">
        <v>13840</v>
      </c>
      <c r="I3050" s="76">
        <v>2</v>
      </c>
      <c r="J3050" s="39"/>
      <c r="K3050" s="39" t="s">
        <v>2195</v>
      </c>
      <c r="L3050" s="504">
        <v>16</v>
      </c>
      <c r="M3050" s="39" t="s">
        <v>13839</v>
      </c>
      <c r="N3050" s="39" t="s">
        <v>2720</v>
      </c>
    </row>
    <row r="3051" spans="1:14" hidden="1">
      <c r="A3051" s="39" t="s">
        <v>13838</v>
      </c>
      <c r="B3051" s="516"/>
      <c r="C3051" s="496" t="s">
        <v>2406</v>
      </c>
      <c r="D3051" s="39" t="s">
        <v>2406</v>
      </c>
      <c r="E3051" s="496">
        <f>VLOOKUP(F3051,[13]abbr_btch2lot2!A:B,2,FALSE)</f>
        <v>2086</v>
      </c>
      <c r="F3051" s="39" t="s">
        <v>2407</v>
      </c>
      <c r="G3051" s="39" t="s">
        <v>2215</v>
      </c>
      <c r="H3051" s="40" t="s">
        <v>13840</v>
      </c>
      <c r="I3051" s="76">
        <v>3</v>
      </c>
      <c r="J3051" s="39"/>
      <c r="K3051" s="39" t="s">
        <v>2195</v>
      </c>
      <c r="L3051" s="76">
        <v>17</v>
      </c>
      <c r="M3051" s="39" t="s">
        <v>13839</v>
      </c>
      <c r="N3051" s="39" t="s">
        <v>2644</v>
      </c>
    </row>
    <row r="3052" spans="1:14" hidden="1">
      <c r="A3052" s="39" t="s">
        <v>13838</v>
      </c>
      <c r="B3052" s="516"/>
      <c r="C3052" s="496" t="s">
        <v>53</v>
      </c>
      <c r="D3052" s="39" t="s">
        <v>53</v>
      </c>
      <c r="E3052" s="496">
        <f>VLOOKUP(F3052,[13]abbr_btch2lot2!A:B,2,FALSE)</f>
        <v>2087</v>
      </c>
      <c r="F3052" s="40" t="s">
        <v>52</v>
      </c>
      <c r="G3052" s="39" t="s">
        <v>2215</v>
      </c>
      <c r="H3052" s="40" t="s">
        <v>13840</v>
      </c>
      <c r="I3052" s="76">
        <v>4</v>
      </c>
      <c r="J3052" s="39"/>
      <c r="K3052" s="39" t="s">
        <v>2195</v>
      </c>
      <c r="L3052" s="76">
        <v>18</v>
      </c>
      <c r="M3052" s="39" t="s">
        <v>13839</v>
      </c>
      <c r="N3052" s="39" t="s">
        <v>13851</v>
      </c>
    </row>
    <row r="3053" spans="1:14" hidden="1">
      <c r="A3053" s="39" t="s">
        <v>13838</v>
      </c>
      <c r="B3053" s="516"/>
      <c r="C3053" s="496" t="s">
        <v>2410</v>
      </c>
      <c r="D3053" s="39" t="s">
        <v>2410</v>
      </c>
      <c r="E3053" s="496">
        <f>VLOOKUP(F3053,[13]abbr_btch2lot2!A:B,2,FALSE)</f>
        <v>1419</v>
      </c>
      <c r="F3053" s="39" t="s">
        <v>2411</v>
      </c>
      <c r="G3053" s="39" t="s">
        <v>2215</v>
      </c>
      <c r="H3053" s="40" t="s">
        <v>13840</v>
      </c>
      <c r="I3053" s="76">
        <v>1</v>
      </c>
      <c r="J3053" s="39"/>
      <c r="K3053" s="39" t="s">
        <v>2195</v>
      </c>
      <c r="L3053" s="76">
        <v>19</v>
      </c>
      <c r="M3053" s="39" t="s">
        <v>13839</v>
      </c>
      <c r="N3053" s="39" t="s">
        <v>13852</v>
      </c>
    </row>
    <row r="3054" spans="1:14" hidden="1">
      <c r="A3054" s="39" t="s">
        <v>13838</v>
      </c>
      <c r="B3054" s="516"/>
      <c r="C3054" s="496" t="s">
        <v>1195</v>
      </c>
      <c r="D3054" s="39" t="s">
        <v>1195</v>
      </c>
      <c r="E3054" s="496">
        <f>VLOOKUP(F3054,[13]abbr_btch2lot2!A:B,2,FALSE)</f>
        <v>12</v>
      </c>
      <c r="F3054" s="39" t="s">
        <v>2227</v>
      </c>
      <c r="G3054" s="39" t="s">
        <v>2215</v>
      </c>
      <c r="H3054" s="40" t="s">
        <v>13840</v>
      </c>
      <c r="I3054" s="76">
        <v>3</v>
      </c>
      <c r="J3054" s="39"/>
      <c r="K3054" s="39" t="s">
        <v>2195</v>
      </c>
      <c r="L3054" s="76">
        <v>20</v>
      </c>
      <c r="M3054" s="39" t="s">
        <v>13839</v>
      </c>
      <c r="N3054" s="39" t="s">
        <v>13853</v>
      </c>
    </row>
    <row r="3055" spans="1:14" hidden="1">
      <c r="A3055" s="39" t="s">
        <v>13838</v>
      </c>
      <c r="B3055" s="516"/>
      <c r="C3055" s="496"/>
      <c r="D3055" s="39"/>
      <c r="E3055" s="496">
        <f>VLOOKUP(F3055,[13]abbr_btch2lot2!A:B,2,FALSE)</f>
        <v>2088</v>
      </c>
      <c r="F3055" s="39" t="s">
        <v>13854</v>
      </c>
      <c r="G3055" s="39" t="s">
        <v>2215</v>
      </c>
      <c r="H3055" s="40" t="s">
        <v>13840</v>
      </c>
      <c r="I3055" s="76">
        <v>3</v>
      </c>
      <c r="J3055" s="39"/>
      <c r="K3055" s="39" t="s">
        <v>2195</v>
      </c>
      <c r="L3055" s="76">
        <v>21</v>
      </c>
      <c r="M3055" s="39" t="s">
        <v>13839</v>
      </c>
      <c r="N3055" s="39" t="s">
        <v>2427</v>
      </c>
    </row>
    <row r="3056" spans="1:14" hidden="1">
      <c r="A3056" s="39" t="s">
        <v>13838</v>
      </c>
      <c r="B3056" s="39"/>
      <c r="C3056" s="496" t="s">
        <v>13855</v>
      </c>
      <c r="D3056" s="39" t="s">
        <v>13855</v>
      </c>
      <c r="E3056" s="496">
        <f>VLOOKUP(F3056,[13]abbr_btch2lot2!A:B,2,FALSE)</f>
        <v>2089</v>
      </c>
      <c r="F3056" s="39" t="s">
        <v>13856</v>
      </c>
      <c r="G3056" s="39" t="s">
        <v>2215</v>
      </c>
      <c r="H3056" s="39" t="s">
        <v>13840</v>
      </c>
      <c r="I3056" s="76">
        <v>8</v>
      </c>
      <c r="J3056" s="39"/>
      <c r="K3056" s="39" t="s">
        <v>2195</v>
      </c>
      <c r="L3056" s="504">
        <v>22</v>
      </c>
      <c r="M3056" s="39" t="s">
        <v>13839</v>
      </c>
      <c r="N3056" s="39" t="s">
        <v>13857</v>
      </c>
    </row>
    <row r="3057" spans="1:14" hidden="1">
      <c r="A3057" s="39" t="s">
        <v>13838</v>
      </c>
      <c r="B3057" s="496" t="s">
        <v>149</v>
      </c>
      <c r="C3057" s="496" t="s">
        <v>149</v>
      </c>
      <c r="D3057" s="39"/>
      <c r="E3057" s="496" t="e">
        <f>VLOOKUP(F3057,[13]abbr_btch2lot2!A:B,2,FALSE)</f>
        <v>#N/A</v>
      </c>
      <c r="F3057" s="39"/>
      <c r="G3057" s="496" t="s">
        <v>2193</v>
      </c>
      <c r="H3057" s="496" t="s">
        <v>2308</v>
      </c>
      <c r="I3057" s="504">
        <v>26</v>
      </c>
      <c r="J3057" s="39"/>
      <c r="K3057" s="39" t="s">
        <v>2195</v>
      </c>
      <c r="L3057" s="76">
        <v>23</v>
      </c>
      <c r="M3057" s="39" t="s">
        <v>13839</v>
      </c>
      <c r="N3057" s="496" t="s">
        <v>149</v>
      </c>
    </row>
    <row r="3058" spans="1:14" hidden="1">
      <c r="A3058" s="39" t="s">
        <v>13838</v>
      </c>
      <c r="B3058" s="496" t="s">
        <v>151</v>
      </c>
      <c r="C3058" s="496" t="s">
        <v>151</v>
      </c>
      <c r="D3058" s="39"/>
      <c r="E3058" s="496" t="e">
        <f>VLOOKUP(F3058,[13]abbr_btch2lot2!A:B,2,FALSE)</f>
        <v>#N/A</v>
      </c>
      <c r="F3058" s="39"/>
      <c r="G3058" s="496" t="s">
        <v>2193</v>
      </c>
      <c r="H3058" s="496" t="s">
        <v>2202</v>
      </c>
      <c r="I3058" s="504">
        <v>10</v>
      </c>
      <c r="J3058" s="39"/>
      <c r="K3058" s="39" t="s">
        <v>2195</v>
      </c>
      <c r="L3058" s="76">
        <v>24</v>
      </c>
      <c r="M3058" s="39" t="s">
        <v>13839</v>
      </c>
      <c r="N3058" s="496" t="s">
        <v>151</v>
      </c>
    </row>
    <row r="3059" spans="1:14" hidden="1">
      <c r="A3059" s="39" t="s">
        <v>13838</v>
      </c>
      <c r="B3059" s="496" t="s">
        <v>153</v>
      </c>
      <c r="C3059" s="496" t="s">
        <v>153</v>
      </c>
      <c r="D3059" s="39"/>
      <c r="E3059" s="496" t="e">
        <f>VLOOKUP(F3059,[13]abbr_btch2lot2!A:B,2,FALSE)</f>
        <v>#N/A</v>
      </c>
      <c r="F3059" s="39"/>
      <c r="G3059" s="496" t="s">
        <v>2193</v>
      </c>
      <c r="H3059" s="496" t="s">
        <v>2202</v>
      </c>
      <c r="I3059" s="504">
        <v>4</v>
      </c>
      <c r="J3059" s="39"/>
      <c r="K3059" s="39" t="s">
        <v>2195</v>
      </c>
      <c r="L3059" s="76">
        <v>25</v>
      </c>
      <c r="M3059" s="39" t="s">
        <v>13839</v>
      </c>
      <c r="N3059" s="496" t="s">
        <v>153</v>
      </c>
    </row>
    <row r="3060" spans="1:14" hidden="1">
      <c r="A3060" s="39" t="s">
        <v>13838</v>
      </c>
      <c r="B3060" s="496" t="s">
        <v>155</v>
      </c>
      <c r="C3060" s="496" t="s">
        <v>155</v>
      </c>
      <c r="D3060" s="39"/>
      <c r="E3060" s="496" t="e">
        <f>VLOOKUP(F3060,[13]abbr_btch2lot2!A:B,2,FALSE)</f>
        <v>#N/A</v>
      </c>
      <c r="F3060" s="39"/>
      <c r="G3060" s="496" t="s">
        <v>2193</v>
      </c>
      <c r="H3060" s="496" t="s">
        <v>2202</v>
      </c>
      <c r="I3060" s="504">
        <v>2</v>
      </c>
      <c r="J3060" s="39"/>
      <c r="K3060" s="39" t="s">
        <v>2195</v>
      </c>
      <c r="L3060" s="76">
        <v>26</v>
      </c>
      <c r="M3060" s="39" t="s">
        <v>13839</v>
      </c>
      <c r="N3060" s="496" t="s">
        <v>155</v>
      </c>
    </row>
    <row r="3061" spans="1:14" hidden="1">
      <c r="A3061" s="39" t="s">
        <v>13838</v>
      </c>
      <c r="B3061" s="496" t="s">
        <v>157</v>
      </c>
      <c r="C3061" s="496" t="s">
        <v>157</v>
      </c>
      <c r="D3061" s="39"/>
      <c r="E3061" s="496" t="e">
        <f>VLOOKUP(F3061,[13]abbr_btch2lot2!A:B,2,FALSE)</f>
        <v>#N/A</v>
      </c>
      <c r="F3061" s="39"/>
      <c r="G3061" s="496" t="s">
        <v>2193</v>
      </c>
      <c r="H3061" s="496" t="s">
        <v>2202</v>
      </c>
      <c r="I3061" s="504">
        <v>2</v>
      </c>
      <c r="J3061" s="39"/>
      <c r="K3061" s="39" t="s">
        <v>2195</v>
      </c>
      <c r="L3061" s="76">
        <v>27</v>
      </c>
      <c r="M3061" s="39" t="s">
        <v>13839</v>
      </c>
      <c r="N3061" s="496" t="s">
        <v>157</v>
      </c>
    </row>
    <row r="3062" spans="1:14" hidden="1">
      <c r="A3062" s="419" t="s">
        <v>13858</v>
      </c>
      <c r="B3062" s="504" t="s">
        <v>34</v>
      </c>
      <c r="C3062" s="496" t="s">
        <v>34</v>
      </c>
      <c r="D3062" s="39"/>
      <c r="E3062" s="496" t="e">
        <f>VLOOKUP(F3062,[13]abbr_btch2lot2!A:B,2,FALSE)</f>
        <v>#N/A</v>
      </c>
      <c r="F3062" s="71"/>
      <c r="G3062" s="504"/>
      <c r="H3062" s="78"/>
      <c r="I3062" s="504"/>
      <c r="J3062" s="39"/>
      <c r="K3062" s="39"/>
      <c r="L3062" s="504">
        <v>1</v>
      </c>
      <c r="M3062" s="10" t="s">
        <v>13859</v>
      </c>
      <c r="N3062" s="504" t="s">
        <v>34</v>
      </c>
    </row>
    <row r="3063" spans="1:14" hidden="1">
      <c r="A3063" s="419" t="s">
        <v>13858</v>
      </c>
      <c r="B3063" s="516"/>
      <c r="C3063" s="496" t="s">
        <v>2358</v>
      </c>
      <c r="D3063" s="39" t="s">
        <v>2358</v>
      </c>
      <c r="E3063" s="496">
        <f>VLOOKUP(F3063,[13]abbr_btch2lot2!A:B,2,FALSE)</f>
        <v>2</v>
      </c>
      <c r="F3063" s="60" t="s">
        <v>2359</v>
      </c>
      <c r="G3063" s="45"/>
      <c r="H3063" s="45"/>
      <c r="I3063" s="45"/>
      <c r="J3063" s="39"/>
      <c r="K3063" s="39"/>
      <c r="L3063" s="504">
        <v>2</v>
      </c>
      <c r="M3063" s="10" t="s">
        <v>13859</v>
      </c>
      <c r="N3063" s="45" t="s">
        <v>2360</v>
      </c>
    </row>
    <row r="3064" spans="1:14" hidden="1">
      <c r="A3064" s="419" t="s">
        <v>13858</v>
      </c>
      <c r="B3064" s="516"/>
      <c r="C3064" s="496" t="s">
        <v>13860</v>
      </c>
      <c r="D3064" s="39" t="s">
        <v>13860</v>
      </c>
      <c r="E3064" s="496">
        <f>VLOOKUP(F3064,[13]abbr_btch2lot2!A:B,2,FALSE)</f>
        <v>2090</v>
      </c>
      <c r="F3064" s="71" t="s">
        <v>13861</v>
      </c>
      <c r="G3064" s="78"/>
      <c r="H3064" s="78"/>
      <c r="I3064" s="78"/>
      <c r="J3064" s="39"/>
      <c r="K3064" s="39"/>
      <c r="L3064" s="504">
        <v>3</v>
      </c>
      <c r="M3064" s="10" t="s">
        <v>13859</v>
      </c>
      <c r="N3064" s="78" t="s">
        <v>13860</v>
      </c>
    </row>
    <row r="3065" spans="1:14" hidden="1">
      <c r="A3065" s="419" t="s">
        <v>13858</v>
      </c>
      <c r="B3065" s="516"/>
      <c r="C3065" s="496" t="s">
        <v>465</v>
      </c>
      <c r="D3065" s="39" t="s">
        <v>465</v>
      </c>
      <c r="E3065" s="496">
        <f>VLOOKUP(F3065,[13]abbr_btch2lot2!A:B,2,FALSE)</f>
        <v>1021</v>
      </c>
      <c r="F3065" s="71" t="s">
        <v>251</v>
      </c>
      <c r="G3065" s="78"/>
      <c r="H3065" s="78"/>
      <c r="I3065" s="78"/>
      <c r="J3065" s="39"/>
      <c r="K3065" s="39"/>
      <c r="L3065" s="504">
        <v>4</v>
      </c>
      <c r="M3065" s="10" t="s">
        <v>13859</v>
      </c>
      <c r="N3065" s="78" t="s">
        <v>465</v>
      </c>
    </row>
    <row r="3066" spans="1:14" hidden="1">
      <c r="A3066" s="419" t="s">
        <v>13858</v>
      </c>
      <c r="B3066" s="516"/>
      <c r="C3066" s="496" t="s">
        <v>471</v>
      </c>
      <c r="D3066" s="39" t="s">
        <v>471</v>
      </c>
      <c r="E3066" s="496">
        <f>VLOOKUP(F3066,[13]abbr_btch2lot2!A:B,2,FALSE)</f>
        <v>1020</v>
      </c>
      <c r="F3066" s="71" t="s">
        <v>257</v>
      </c>
      <c r="G3066" s="78"/>
      <c r="H3066" s="78"/>
      <c r="I3066" s="78"/>
      <c r="J3066" s="39"/>
      <c r="K3066" s="39"/>
      <c r="L3066" s="504">
        <v>5</v>
      </c>
      <c r="M3066" s="10" t="s">
        <v>13859</v>
      </c>
      <c r="N3066" s="78" t="s">
        <v>471</v>
      </c>
    </row>
    <row r="3067" spans="1:14" hidden="1">
      <c r="A3067" s="419" t="s">
        <v>13858</v>
      </c>
      <c r="B3067" s="516"/>
      <c r="C3067" s="496" t="s">
        <v>41</v>
      </c>
      <c r="D3067" s="39" t="s">
        <v>41</v>
      </c>
      <c r="E3067" s="496">
        <f>VLOOKUP(F3067,[13]abbr_btch2lot2!A:B,2,FALSE)</f>
        <v>1</v>
      </c>
      <c r="F3067" s="60" t="s">
        <v>38</v>
      </c>
      <c r="G3067" s="78"/>
      <c r="H3067" s="78"/>
      <c r="I3067" s="78"/>
      <c r="J3067" s="39"/>
      <c r="K3067" s="39"/>
      <c r="L3067" s="504">
        <v>6</v>
      </c>
      <c r="M3067" s="10" t="s">
        <v>13859</v>
      </c>
      <c r="N3067" s="78" t="s">
        <v>2206</v>
      </c>
    </row>
    <row r="3068" spans="1:14" hidden="1">
      <c r="A3068" s="419" t="s">
        <v>13858</v>
      </c>
      <c r="B3068" s="516"/>
      <c r="C3068" s="496" t="s">
        <v>13862</v>
      </c>
      <c r="D3068" s="39" t="s">
        <v>13862</v>
      </c>
      <c r="E3068" s="496">
        <f>VLOOKUP(F3068,[13]abbr_btch2lot2!A:B,2,FALSE)</f>
        <v>2091</v>
      </c>
      <c r="F3068" s="71" t="s">
        <v>13863</v>
      </c>
      <c r="G3068" s="78"/>
      <c r="H3068" s="78"/>
      <c r="I3068" s="78"/>
      <c r="J3068" s="39"/>
      <c r="K3068" s="39"/>
      <c r="L3068" s="504">
        <v>7</v>
      </c>
      <c r="M3068" s="10" t="s">
        <v>13859</v>
      </c>
      <c r="N3068" s="78" t="s">
        <v>13862</v>
      </c>
    </row>
    <row r="3069" spans="1:14" hidden="1">
      <c r="A3069" s="419" t="s">
        <v>13858</v>
      </c>
      <c r="B3069" s="516"/>
      <c r="C3069" s="496" t="s">
        <v>6657</v>
      </c>
      <c r="D3069" s="39" t="s">
        <v>6657</v>
      </c>
      <c r="E3069" s="496">
        <f>VLOOKUP(F3069,[13]abbr_btch2lot2!A:B,2,FALSE)</f>
        <v>1219</v>
      </c>
      <c r="F3069" s="71" t="s">
        <v>6658</v>
      </c>
      <c r="G3069" s="78"/>
      <c r="H3069" s="78"/>
      <c r="I3069" s="78"/>
      <c r="J3069" s="39"/>
      <c r="K3069" s="39"/>
      <c r="L3069" s="504">
        <v>8</v>
      </c>
      <c r="M3069" s="10" t="s">
        <v>13859</v>
      </c>
      <c r="N3069" s="78" t="s">
        <v>13864</v>
      </c>
    </row>
    <row r="3070" spans="1:14" hidden="1">
      <c r="A3070" s="419" t="s">
        <v>13858</v>
      </c>
      <c r="B3070" s="516"/>
      <c r="C3070" s="496" t="s">
        <v>13865</v>
      </c>
      <c r="D3070" s="39" t="s">
        <v>13865</v>
      </c>
      <c r="E3070" s="496">
        <f>VLOOKUP(F3070,[13]abbr_btch2lot2!A:B,2,FALSE)</f>
        <v>2092</v>
      </c>
      <c r="F3070" s="71" t="s">
        <v>13866</v>
      </c>
      <c r="G3070" s="78"/>
      <c r="H3070" s="78"/>
      <c r="I3070" s="78"/>
      <c r="J3070" s="39"/>
      <c r="K3070" s="39"/>
      <c r="L3070" s="504">
        <v>9</v>
      </c>
      <c r="M3070" s="10" t="s">
        <v>13859</v>
      </c>
      <c r="N3070" s="78" t="s">
        <v>13867</v>
      </c>
    </row>
    <row r="3071" spans="1:14" hidden="1">
      <c r="A3071" s="419" t="s">
        <v>13858</v>
      </c>
      <c r="B3071" s="516"/>
      <c r="C3071" s="496" t="s">
        <v>13868</v>
      </c>
      <c r="D3071" s="39" t="s">
        <v>13868</v>
      </c>
      <c r="E3071" s="496">
        <f>VLOOKUP(F3071,[13]abbr_btch2lot2!A:B,2,FALSE)</f>
        <v>2093</v>
      </c>
      <c r="F3071" s="71" t="s">
        <v>13869</v>
      </c>
      <c r="G3071" s="78"/>
      <c r="H3071" s="78"/>
      <c r="I3071" s="78"/>
      <c r="J3071" s="39"/>
      <c r="K3071" s="39"/>
      <c r="L3071" s="504">
        <v>10</v>
      </c>
      <c r="M3071" s="10" t="s">
        <v>13859</v>
      </c>
      <c r="N3071" s="78" t="s">
        <v>13868</v>
      </c>
    </row>
    <row r="3072" spans="1:14" hidden="1">
      <c r="A3072" s="419" t="s">
        <v>13858</v>
      </c>
      <c r="B3072" s="516"/>
      <c r="C3072" s="496" t="s">
        <v>836</v>
      </c>
      <c r="D3072" s="39" t="s">
        <v>836</v>
      </c>
      <c r="E3072" s="496">
        <f>VLOOKUP(F3072,[13]abbr_btch2lot2!A:B,2,FALSE)</f>
        <v>2094</v>
      </c>
      <c r="F3072" s="71" t="s">
        <v>441</v>
      </c>
      <c r="G3072" s="78"/>
      <c r="H3072" s="78"/>
      <c r="I3072" s="78"/>
      <c r="J3072" s="39"/>
      <c r="K3072" s="39"/>
      <c r="L3072" s="504">
        <v>11</v>
      </c>
      <c r="M3072" s="10" t="s">
        <v>13859</v>
      </c>
      <c r="N3072" s="78" t="s">
        <v>13870</v>
      </c>
    </row>
    <row r="3073" spans="1:14" hidden="1">
      <c r="A3073" s="419" t="s">
        <v>13858</v>
      </c>
      <c r="B3073" s="516"/>
      <c r="C3073" s="496" t="s">
        <v>2337</v>
      </c>
      <c r="D3073" s="39" t="s">
        <v>2337</v>
      </c>
      <c r="E3073" s="496">
        <f>VLOOKUP(F3073,[13]abbr_btch2lot2!A:B,2,FALSE)</f>
        <v>2095</v>
      </c>
      <c r="F3073" s="71" t="s">
        <v>2338</v>
      </c>
      <c r="G3073" s="78"/>
      <c r="H3073" s="78"/>
      <c r="I3073" s="78"/>
      <c r="J3073" s="39"/>
      <c r="K3073" s="39"/>
      <c r="L3073" s="504">
        <v>12</v>
      </c>
      <c r="M3073" s="10" t="s">
        <v>13859</v>
      </c>
      <c r="N3073" s="78" t="s">
        <v>633</v>
      </c>
    </row>
    <row r="3074" spans="1:14" hidden="1">
      <c r="A3074" s="419" t="s">
        <v>13858</v>
      </c>
      <c r="B3074" s="516"/>
      <c r="C3074" s="496" t="s">
        <v>174</v>
      </c>
      <c r="D3074" s="39" t="s">
        <v>174</v>
      </c>
      <c r="E3074" s="496">
        <f>VLOOKUP(F3074,[13]abbr_btch2lot2!A:B,2,FALSE)</f>
        <v>2096</v>
      </c>
      <c r="F3074" s="71" t="s">
        <v>148</v>
      </c>
      <c r="G3074" s="78"/>
      <c r="H3074" s="78"/>
      <c r="I3074" s="78"/>
      <c r="J3074" s="39"/>
      <c r="K3074" s="39"/>
      <c r="L3074" s="504">
        <v>13</v>
      </c>
      <c r="M3074" s="10" t="s">
        <v>13859</v>
      </c>
      <c r="N3074" s="78" t="s">
        <v>13871</v>
      </c>
    </row>
    <row r="3075" spans="1:14" hidden="1">
      <c r="A3075" s="419" t="s">
        <v>13858</v>
      </c>
      <c r="B3075" s="516"/>
      <c r="C3075" s="496" t="s">
        <v>13872</v>
      </c>
      <c r="D3075" s="39" t="s">
        <v>13872</v>
      </c>
      <c r="E3075" s="496">
        <f>VLOOKUP(F3075,[13]abbr_btch2lot2!A:B,2,FALSE)</f>
        <v>2097</v>
      </c>
      <c r="F3075" s="71" t="s">
        <v>13873</v>
      </c>
      <c r="G3075" s="78"/>
      <c r="H3075" s="78"/>
      <c r="I3075" s="78"/>
      <c r="J3075" s="39"/>
      <c r="K3075" s="39"/>
      <c r="L3075" s="504">
        <v>14</v>
      </c>
      <c r="M3075" s="10" t="s">
        <v>13859</v>
      </c>
      <c r="N3075" s="78" t="s">
        <v>13874</v>
      </c>
    </row>
    <row r="3076" spans="1:14" hidden="1">
      <c r="A3076" s="419" t="s">
        <v>13858</v>
      </c>
      <c r="B3076" s="516"/>
      <c r="C3076" s="496" t="s">
        <v>7644</v>
      </c>
      <c r="D3076" s="39" t="s">
        <v>7644</v>
      </c>
      <c r="E3076" s="496">
        <f>VLOOKUP(F3076,[13]abbr_btch2lot2!A:B,2,FALSE)</f>
        <v>2098</v>
      </c>
      <c r="F3076" s="71" t="s">
        <v>7645</v>
      </c>
      <c r="G3076" s="78"/>
      <c r="H3076" s="78"/>
      <c r="I3076" s="78"/>
      <c r="J3076" s="39"/>
      <c r="K3076" s="39"/>
      <c r="L3076" s="504">
        <v>15</v>
      </c>
      <c r="M3076" s="10" t="s">
        <v>13859</v>
      </c>
      <c r="N3076" s="78" t="s">
        <v>13875</v>
      </c>
    </row>
    <row r="3077" spans="1:14" hidden="1">
      <c r="A3077" s="419" t="s">
        <v>13858</v>
      </c>
      <c r="B3077" s="516"/>
      <c r="C3077" s="496" t="s">
        <v>3103</v>
      </c>
      <c r="D3077" s="39" t="s">
        <v>3103</v>
      </c>
      <c r="E3077" s="496">
        <f>VLOOKUP(F3077,[13]abbr_btch2lot2!A:B,2,FALSE)</f>
        <v>2099</v>
      </c>
      <c r="F3077" s="71" t="s">
        <v>3104</v>
      </c>
      <c r="G3077" s="78"/>
      <c r="H3077" s="78"/>
      <c r="I3077" s="78"/>
      <c r="J3077" s="39"/>
      <c r="K3077" s="39"/>
      <c r="L3077" s="504">
        <v>16</v>
      </c>
      <c r="M3077" s="10" t="s">
        <v>13859</v>
      </c>
      <c r="N3077" s="78" t="s">
        <v>13876</v>
      </c>
    </row>
    <row r="3078" spans="1:14" hidden="1">
      <c r="A3078" s="419" t="s">
        <v>13858</v>
      </c>
      <c r="B3078" s="516"/>
      <c r="C3078" s="496" t="s">
        <v>2504</v>
      </c>
      <c r="D3078" s="39" t="s">
        <v>2504</v>
      </c>
      <c r="E3078" s="496">
        <f>VLOOKUP(F3078,[13]abbr_btch2lot2!A:B,2,FALSE)</f>
        <v>2003</v>
      </c>
      <c r="F3078" s="71" t="s">
        <v>2505</v>
      </c>
      <c r="G3078" s="78"/>
      <c r="H3078" s="78"/>
      <c r="I3078" s="78"/>
      <c r="J3078" s="39"/>
      <c r="K3078" s="39"/>
      <c r="L3078" s="504">
        <v>17</v>
      </c>
      <c r="M3078" s="10" t="s">
        <v>13859</v>
      </c>
      <c r="N3078" s="78" t="s">
        <v>2504</v>
      </c>
    </row>
    <row r="3079" spans="1:14" hidden="1">
      <c r="A3079" s="419" t="s">
        <v>13858</v>
      </c>
      <c r="B3079" s="516"/>
      <c r="C3079" s="496" t="s">
        <v>13877</v>
      </c>
      <c r="D3079" s="39" t="s">
        <v>13877</v>
      </c>
      <c r="E3079" s="496">
        <f>VLOOKUP(F3079,[13]abbr_btch2lot2!A:B,2,FALSE)</f>
        <v>2100</v>
      </c>
      <c r="F3079" s="71" t="s">
        <v>13878</v>
      </c>
      <c r="G3079" s="78"/>
      <c r="H3079" s="78"/>
      <c r="I3079" s="78"/>
      <c r="J3079" s="39"/>
      <c r="K3079" s="39"/>
      <c r="L3079" s="504">
        <v>18</v>
      </c>
      <c r="M3079" s="10" t="s">
        <v>13859</v>
      </c>
      <c r="N3079" s="78" t="s">
        <v>13879</v>
      </c>
    </row>
    <row r="3080" spans="1:14" hidden="1">
      <c r="A3080" s="419" t="s">
        <v>13858</v>
      </c>
      <c r="B3080" s="516"/>
      <c r="C3080" s="496" t="s">
        <v>1507</v>
      </c>
      <c r="D3080" s="39" t="s">
        <v>1507</v>
      </c>
      <c r="E3080" s="496">
        <f>VLOOKUP(F3080,[13]abbr_btch2lot2!A:B,2,FALSE)</f>
        <v>2101</v>
      </c>
      <c r="F3080" s="60" t="s">
        <v>815</v>
      </c>
      <c r="G3080" s="78"/>
      <c r="H3080" s="78"/>
      <c r="I3080" s="78"/>
      <c r="J3080" s="39"/>
      <c r="K3080" s="39"/>
      <c r="L3080" s="504">
        <v>19</v>
      </c>
      <c r="M3080" s="10" t="s">
        <v>13859</v>
      </c>
      <c r="N3080" s="78" t="s">
        <v>13880</v>
      </c>
    </row>
    <row r="3081" spans="1:14" hidden="1">
      <c r="A3081" s="419" t="s">
        <v>13858</v>
      </c>
      <c r="B3081" s="516"/>
      <c r="C3081" s="496" t="s">
        <v>13881</v>
      </c>
      <c r="D3081" s="39" t="s">
        <v>13881</v>
      </c>
      <c r="E3081" s="496">
        <f>VLOOKUP(F3081,[13]abbr_btch2lot2!A:B,2,FALSE)</f>
        <v>2102</v>
      </c>
      <c r="F3081" s="60" t="s">
        <v>13882</v>
      </c>
      <c r="G3081" s="78"/>
      <c r="H3081" s="78"/>
      <c r="I3081" s="78"/>
      <c r="J3081" s="39"/>
      <c r="K3081" s="39"/>
      <c r="L3081" s="504">
        <v>20</v>
      </c>
      <c r="M3081" s="10" t="s">
        <v>13859</v>
      </c>
      <c r="N3081" s="78" t="s">
        <v>13883</v>
      </c>
    </row>
    <row r="3082" spans="1:14" hidden="1">
      <c r="A3082" s="419" t="s">
        <v>13858</v>
      </c>
      <c r="B3082" s="516"/>
      <c r="C3082" s="496" t="s">
        <v>13884</v>
      </c>
      <c r="D3082" s="39" t="s">
        <v>13884</v>
      </c>
      <c r="E3082" s="496">
        <f>VLOOKUP(F3082,[13]abbr_btch2lot2!A:B,2,FALSE)</f>
        <v>2103</v>
      </c>
      <c r="F3082" s="60" t="s">
        <v>13885</v>
      </c>
      <c r="G3082" s="78"/>
      <c r="H3082" s="78"/>
      <c r="I3082" s="78"/>
      <c r="J3082" s="39"/>
      <c r="K3082" s="39"/>
      <c r="L3082" s="504">
        <v>21</v>
      </c>
      <c r="M3082" s="10" t="s">
        <v>13859</v>
      </c>
      <c r="N3082" s="78" t="s">
        <v>13886</v>
      </c>
    </row>
    <row r="3083" spans="1:14" hidden="1">
      <c r="A3083" s="419" t="s">
        <v>13858</v>
      </c>
      <c r="B3083" s="516"/>
      <c r="C3083" s="496" t="s">
        <v>13887</v>
      </c>
      <c r="D3083" s="39" t="s">
        <v>13887</v>
      </c>
      <c r="E3083" s="496">
        <f>VLOOKUP(F3083,[13]abbr_btch2lot2!A:B,2,FALSE)</f>
        <v>2104</v>
      </c>
      <c r="F3083" s="60" t="s">
        <v>13888</v>
      </c>
      <c r="G3083" s="78"/>
      <c r="H3083" s="78"/>
      <c r="I3083" s="78"/>
      <c r="J3083" s="39"/>
      <c r="K3083" s="39"/>
      <c r="L3083" s="504">
        <v>22</v>
      </c>
      <c r="M3083" s="10" t="s">
        <v>13859</v>
      </c>
      <c r="N3083" s="78" t="s">
        <v>13296</v>
      </c>
    </row>
    <row r="3084" spans="1:14" hidden="1">
      <c r="A3084" s="419" t="s">
        <v>13858</v>
      </c>
      <c r="B3084" s="516"/>
      <c r="C3084" s="496" t="s">
        <v>1621</v>
      </c>
      <c r="D3084" s="39" t="s">
        <v>1621</v>
      </c>
      <c r="E3084" s="496">
        <f>VLOOKUP(F3084,[13]abbr_btch2lot2!A:B,2,FALSE)</f>
        <v>2105</v>
      </c>
      <c r="F3084" s="71" t="s">
        <v>899</v>
      </c>
      <c r="G3084" s="78"/>
      <c r="H3084" s="78"/>
      <c r="I3084" s="78"/>
      <c r="J3084" s="39"/>
      <c r="K3084" s="39"/>
      <c r="L3084" s="504">
        <v>23</v>
      </c>
      <c r="M3084" s="10" t="s">
        <v>13859</v>
      </c>
      <c r="N3084" s="78" t="s">
        <v>13889</v>
      </c>
    </row>
    <row r="3085" spans="1:14" hidden="1">
      <c r="A3085" s="419" t="s">
        <v>13858</v>
      </c>
      <c r="B3085" s="516"/>
      <c r="C3085" s="496" t="s">
        <v>13281</v>
      </c>
      <c r="D3085" s="39" t="s">
        <v>13281</v>
      </c>
      <c r="E3085" s="496">
        <f>VLOOKUP(F3085,[13]abbr_btch2lot2!A:B,2,FALSE)</f>
        <v>1875</v>
      </c>
      <c r="F3085" s="71" t="s">
        <v>13282</v>
      </c>
      <c r="G3085" s="78"/>
      <c r="H3085" s="78"/>
      <c r="I3085" s="78"/>
      <c r="J3085" s="39"/>
      <c r="K3085" s="39"/>
      <c r="L3085" s="504">
        <v>24</v>
      </c>
      <c r="M3085" s="10" t="s">
        <v>13859</v>
      </c>
      <c r="N3085" s="78" t="s">
        <v>13890</v>
      </c>
    </row>
    <row r="3086" spans="1:14" hidden="1">
      <c r="A3086" s="419" t="s">
        <v>13858</v>
      </c>
      <c r="B3086" s="516"/>
      <c r="C3086" s="496" t="s">
        <v>13891</v>
      </c>
      <c r="D3086" s="39" t="s">
        <v>13891</v>
      </c>
      <c r="E3086" s="496">
        <f>VLOOKUP(F3086,[13]abbr_btch2lot2!A:B,2,FALSE)</f>
        <v>2106</v>
      </c>
      <c r="F3086" s="60" t="s">
        <v>13892</v>
      </c>
      <c r="G3086" s="78"/>
      <c r="H3086" s="78"/>
      <c r="I3086" s="78"/>
      <c r="J3086" s="39"/>
      <c r="K3086" s="39"/>
      <c r="L3086" s="504">
        <v>25</v>
      </c>
      <c r="M3086" s="10" t="s">
        <v>13859</v>
      </c>
      <c r="N3086" s="78" t="s">
        <v>13893</v>
      </c>
    </row>
    <row r="3087" spans="1:14" hidden="1">
      <c r="A3087" s="419" t="s">
        <v>13858</v>
      </c>
      <c r="B3087" s="516"/>
      <c r="C3087" s="496"/>
      <c r="D3087" s="39"/>
      <c r="E3087" s="496">
        <f>VLOOKUP(F3087,[13]abbr_btch2lot2!A:B,2,FALSE)</f>
        <v>2107</v>
      </c>
      <c r="F3087" s="71" t="s">
        <v>13894</v>
      </c>
      <c r="G3087" s="78"/>
      <c r="H3087" s="78"/>
      <c r="I3087" s="78"/>
      <c r="J3087" s="39"/>
      <c r="K3087" s="39"/>
      <c r="L3087" s="504">
        <v>26</v>
      </c>
      <c r="M3087" s="10" t="s">
        <v>13859</v>
      </c>
      <c r="N3087" s="78" t="s">
        <v>13895</v>
      </c>
    </row>
    <row r="3088" spans="1:14" hidden="1">
      <c r="A3088" s="419" t="s">
        <v>13858</v>
      </c>
      <c r="B3088" s="516"/>
      <c r="C3088" s="496" t="s">
        <v>13896</v>
      </c>
      <c r="D3088" s="39" t="s">
        <v>13896</v>
      </c>
      <c r="E3088" s="496">
        <f>VLOOKUP(F3088,[13]abbr_btch2lot2!A:B,2,FALSE)</f>
        <v>2108</v>
      </c>
      <c r="F3088" s="71" t="s">
        <v>13897</v>
      </c>
      <c r="G3088" s="78"/>
      <c r="H3088" s="78"/>
      <c r="I3088" s="78"/>
      <c r="J3088" s="39"/>
      <c r="K3088" s="39"/>
      <c r="L3088" s="504">
        <v>27</v>
      </c>
      <c r="M3088" s="10" t="s">
        <v>13859</v>
      </c>
      <c r="N3088" s="78" t="s">
        <v>13898</v>
      </c>
    </row>
    <row r="3089" spans="1:14" hidden="1">
      <c r="A3089" s="419" t="s">
        <v>13858</v>
      </c>
      <c r="B3089" s="39"/>
      <c r="C3089" s="496"/>
      <c r="D3089" s="39"/>
      <c r="E3089" s="496">
        <f>VLOOKUP(F3089,[13]abbr_btch2lot2!A:B,2,FALSE)</f>
        <v>2109</v>
      </c>
      <c r="F3089" s="71" t="s">
        <v>13899</v>
      </c>
      <c r="G3089" s="39"/>
      <c r="H3089" s="39"/>
      <c r="I3089" s="76"/>
      <c r="J3089" s="39"/>
      <c r="K3089" s="39"/>
      <c r="L3089" s="504">
        <v>28</v>
      </c>
      <c r="M3089" s="10" t="s">
        <v>13859</v>
      </c>
      <c r="N3089" s="39" t="s">
        <v>13900</v>
      </c>
    </row>
    <row r="3090" spans="1:14" hidden="1">
      <c r="A3090" s="419" t="s">
        <v>13858</v>
      </c>
      <c r="B3090" s="504" t="s">
        <v>149</v>
      </c>
      <c r="C3090" s="496" t="s">
        <v>149</v>
      </c>
      <c r="D3090" s="39"/>
      <c r="E3090" s="496" t="e">
        <f>VLOOKUP(F3090,[13]abbr_btch2lot2!A:B,2,FALSE)</f>
        <v>#N/A</v>
      </c>
      <c r="F3090" s="71"/>
      <c r="G3090" s="504"/>
      <c r="H3090" s="504"/>
      <c r="I3090" s="504"/>
      <c r="J3090" s="39"/>
      <c r="K3090" s="39"/>
      <c r="L3090" s="504">
        <v>29</v>
      </c>
      <c r="M3090" s="10" t="s">
        <v>13859</v>
      </c>
      <c r="N3090" s="504" t="s">
        <v>149</v>
      </c>
    </row>
    <row r="3091" spans="1:14" hidden="1">
      <c r="A3091" s="419" t="s">
        <v>13858</v>
      </c>
      <c r="B3091" s="504" t="s">
        <v>151</v>
      </c>
      <c r="C3091" s="496" t="s">
        <v>151</v>
      </c>
      <c r="D3091" s="39"/>
      <c r="E3091" s="496" t="e">
        <f>VLOOKUP(F3091,[13]abbr_btch2lot2!A:B,2,FALSE)</f>
        <v>#N/A</v>
      </c>
      <c r="F3091" s="71"/>
      <c r="G3091" s="504"/>
      <c r="H3091" s="504"/>
      <c r="I3091" s="504"/>
      <c r="J3091" s="39"/>
      <c r="K3091" s="39"/>
      <c r="L3091" s="504">
        <v>30</v>
      </c>
      <c r="M3091" s="10" t="s">
        <v>13859</v>
      </c>
      <c r="N3091" s="504" t="s">
        <v>151</v>
      </c>
    </row>
    <row r="3092" spans="1:14" hidden="1">
      <c r="A3092" s="419" t="s">
        <v>13858</v>
      </c>
      <c r="B3092" s="504" t="s">
        <v>153</v>
      </c>
      <c r="C3092" s="496" t="s">
        <v>153</v>
      </c>
      <c r="D3092" s="39"/>
      <c r="E3092" s="496" t="e">
        <f>VLOOKUP(F3092,[13]abbr_btch2lot2!A:B,2,FALSE)</f>
        <v>#N/A</v>
      </c>
      <c r="F3092" s="71"/>
      <c r="G3092" s="504"/>
      <c r="H3092" s="504"/>
      <c r="I3092" s="504"/>
      <c r="J3092" s="39"/>
      <c r="K3092" s="39"/>
      <c r="L3092" s="504">
        <v>31</v>
      </c>
      <c r="M3092" s="10" t="s">
        <v>13859</v>
      </c>
      <c r="N3092" s="504" t="s">
        <v>153</v>
      </c>
    </row>
    <row r="3093" spans="1:14" hidden="1">
      <c r="A3093" s="419" t="s">
        <v>13858</v>
      </c>
      <c r="B3093" s="504" t="s">
        <v>155</v>
      </c>
      <c r="C3093" s="496" t="s">
        <v>155</v>
      </c>
      <c r="D3093" s="39"/>
      <c r="E3093" s="496" t="e">
        <f>VLOOKUP(F3093,[13]abbr_btch2lot2!A:B,2,FALSE)</f>
        <v>#N/A</v>
      </c>
      <c r="F3093" s="71"/>
      <c r="G3093" s="504"/>
      <c r="H3093" s="504"/>
      <c r="I3093" s="504"/>
      <c r="J3093" s="39"/>
      <c r="K3093" s="39"/>
      <c r="L3093" s="504">
        <v>32</v>
      </c>
      <c r="M3093" s="10" t="s">
        <v>13859</v>
      </c>
      <c r="N3093" s="504" t="s">
        <v>155</v>
      </c>
    </row>
    <row r="3094" spans="1:14" hidden="1">
      <c r="A3094" s="419" t="s">
        <v>13858</v>
      </c>
      <c r="B3094" s="504" t="s">
        <v>157</v>
      </c>
      <c r="C3094" s="496" t="s">
        <v>157</v>
      </c>
      <c r="D3094" s="39"/>
      <c r="E3094" s="496" t="e">
        <f>VLOOKUP(F3094,[13]abbr_btch2lot2!A:B,2,FALSE)</f>
        <v>#N/A</v>
      </c>
      <c r="F3094" s="71"/>
      <c r="G3094" s="504"/>
      <c r="H3094" s="504"/>
      <c r="I3094" s="504"/>
      <c r="J3094" s="39"/>
      <c r="K3094" s="39"/>
      <c r="L3094" s="504">
        <v>33</v>
      </c>
      <c r="M3094" s="10" t="s">
        <v>13859</v>
      </c>
      <c r="N3094" s="504" t="s">
        <v>157</v>
      </c>
    </row>
    <row r="3095" spans="1:14" hidden="1">
      <c r="A3095" s="258" t="s">
        <v>13901</v>
      </c>
      <c r="B3095" s="528" t="s">
        <v>34</v>
      </c>
      <c r="C3095" s="496" t="s">
        <v>34</v>
      </c>
      <c r="D3095" s="39"/>
      <c r="E3095" s="496" t="e">
        <f>VLOOKUP(F3095,[13]abbr_btch2lot2!A:B,2,FALSE)</f>
        <v>#N/A</v>
      </c>
      <c r="F3095" s="516"/>
      <c r="G3095" s="528" t="s">
        <v>2193</v>
      </c>
      <c r="H3095" s="528" t="s">
        <v>2194</v>
      </c>
      <c r="I3095" s="547">
        <v>8</v>
      </c>
      <c r="J3095" s="39"/>
      <c r="K3095" s="39" t="s">
        <v>2195</v>
      </c>
      <c r="L3095" s="544">
        <v>1</v>
      </c>
      <c r="M3095" s="258" t="s">
        <v>13902</v>
      </c>
      <c r="N3095" s="528" t="s">
        <v>34</v>
      </c>
    </row>
    <row r="3096" spans="1:14" hidden="1">
      <c r="A3096" s="258" t="s">
        <v>13901</v>
      </c>
      <c r="B3096" s="516"/>
      <c r="C3096" s="496" t="s">
        <v>8588</v>
      </c>
      <c r="D3096" s="39" t="s">
        <v>8588</v>
      </c>
      <c r="E3096" s="496">
        <f>VLOOKUP(F3096,[13]abbr_btch2lot2!A:B,2,FALSE)</f>
        <v>68</v>
      </c>
      <c r="F3096" s="40" t="s">
        <v>8589</v>
      </c>
      <c r="G3096" s="39" t="s">
        <v>3178</v>
      </c>
      <c r="H3096" s="40" t="s">
        <v>2455</v>
      </c>
      <c r="I3096" s="76">
        <v>11</v>
      </c>
      <c r="J3096" s="39"/>
      <c r="K3096" s="39" t="s">
        <v>2195</v>
      </c>
      <c r="L3096" s="504">
        <v>2</v>
      </c>
      <c r="M3096" s="258" t="s">
        <v>13902</v>
      </c>
      <c r="N3096" s="39" t="s">
        <v>8588</v>
      </c>
    </row>
    <row r="3097" spans="1:14" ht="29.1" hidden="1">
      <c r="A3097" s="258" t="s">
        <v>13901</v>
      </c>
      <c r="B3097" s="516"/>
      <c r="C3097" s="496" t="s">
        <v>13903</v>
      </c>
      <c r="D3097" s="39" t="s">
        <v>13903</v>
      </c>
      <c r="E3097" s="496">
        <f>VLOOKUP(F3097,[13]abbr_btch2lot2!A:B,2,FALSE)</f>
        <v>2110</v>
      </c>
      <c r="F3097" s="507" t="s">
        <v>13904</v>
      </c>
      <c r="G3097" s="39" t="s">
        <v>3178</v>
      </c>
      <c r="H3097" s="39" t="s">
        <v>2308</v>
      </c>
      <c r="I3097" s="76">
        <v>26</v>
      </c>
      <c r="J3097" s="39"/>
      <c r="K3097" s="39" t="s">
        <v>2195</v>
      </c>
      <c r="L3097" s="544">
        <v>3</v>
      </c>
      <c r="M3097" s="258" t="s">
        <v>13902</v>
      </c>
      <c r="N3097" s="39" t="s">
        <v>301</v>
      </c>
    </row>
    <row r="3098" spans="1:14" hidden="1">
      <c r="A3098" s="258" t="s">
        <v>13901</v>
      </c>
      <c r="B3098" s="516"/>
      <c r="C3098" s="496" t="s">
        <v>13905</v>
      </c>
      <c r="D3098" s="39" t="s">
        <v>13905</v>
      </c>
      <c r="E3098" s="496">
        <f>VLOOKUP(F3098,[13]abbr_btch2lot2!A:B,2,FALSE)</f>
        <v>2111</v>
      </c>
      <c r="F3098" s="40" t="s">
        <v>13906</v>
      </c>
      <c r="G3098" s="39" t="s">
        <v>3178</v>
      </c>
      <c r="H3098" s="39" t="s">
        <v>2202</v>
      </c>
      <c r="I3098" s="76">
        <v>2</v>
      </c>
      <c r="J3098" s="39"/>
      <c r="K3098" s="39" t="s">
        <v>2195</v>
      </c>
      <c r="L3098" s="504">
        <v>4</v>
      </c>
      <c r="M3098" s="258" t="s">
        <v>13902</v>
      </c>
      <c r="N3098" s="39" t="s">
        <v>13905</v>
      </c>
    </row>
    <row r="3099" spans="1:14" hidden="1">
      <c r="A3099" s="258" t="s">
        <v>13901</v>
      </c>
      <c r="B3099" s="516"/>
      <c r="C3099" s="496" t="s">
        <v>13907</v>
      </c>
      <c r="D3099" s="39" t="s">
        <v>13907</v>
      </c>
      <c r="E3099" s="496">
        <f>VLOOKUP(F3099,[13]abbr_btch2lot2!A:B,2,FALSE)</f>
        <v>2112</v>
      </c>
      <c r="F3099" s="40" t="s">
        <v>13908</v>
      </c>
      <c r="G3099" s="39" t="s">
        <v>2215</v>
      </c>
      <c r="H3099" s="39" t="s">
        <v>2202</v>
      </c>
      <c r="I3099" s="76">
        <v>100</v>
      </c>
      <c r="J3099" s="39"/>
      <c r="K3099" s="39" t="s">
        <v>2195</v>
      </c>
      <c r="L3099" s="544">
        <v>5</v>
      </c>
      <c r="M3099" s="258" t="s">
        <v>13902</v>
      </c>
      <c r="N3099" s="39" t="s">
        <v>13907</v>
      </c>
    </row>
    <row r="3100" spans="1:14" hidden="1">
      <c r="A3100" s="258" t="s">
        <v>13901</v>
      </c>
      <c r="B3100" s="516"/>
      <c r="C3100" s="496" t="s">
        <v>13909</v>
      </c>
      <c r="D3100" s="39" t="s">
        <v>13909</v>
      </c>
      <c r="E3100" s="496">
        <f>VLOOKUP(F3100,[13]abbr_btch2lot2!A:B,2,FALSE)</f>
        <v>2113</v>
      </c>
      <c r="F3100" s="40" t="s">
        <v>13910</v>
      </c>
      <c r="G3100" s="39" t="s">
        <v>3178</v>
      </c>
      <c r="H3100" s="39" t="s">
        <v>2202</v>
      </c>
      <c r="I3100" s="76">
        <v>4</v>
      </c>
      <c r="J3100" s="39"/>
      <c r="K3100" s="39" t="s">
        <v>2195</v>
      </c>
      <c r="L3100" s="504">
        <v>6</v>
      </c>
      <c r="M3100" s="258" t="s">
        <v>13902</v>
      </c>
      <c r="N3100" s="39" t="s">
        <v>13911</v>
      </c>
    </row>
    <row r="3101" spans="1:14" hidden="1">
      <c r="A3101" s="258" t="s">
        <v>13901</v>
      </c>
      <c r="B3101" s="516"/>
      <c r="C3101" s="496" t="s">
        <v>8361</v>
      </c>
      <c r="D3101" s="39" t="s">
        <v>8361</v>
      </c>
      <c r="E3101" s="496">
        <f>VLOOKUP(F3101,[13]abbr_btch2lot2!A:B,2,FALSE)</f>
        <v>2114</v>
      </c>
      <c r="F3101" s="40" t="s">
        <v>8362</v>
      </c>
      <c r="G3101" s="39" t="s">
        <v>2215</v>
      </c>
      <c r="H3101" s="39" t="s">
        <v>2228</v>
      </c>
      <c r="I3101" s="76">
        <v>4</v>
      </c>
      <c r="J3101" s="39"/>
      <c r="K3101" s="39" t="s">
        <v>2195</v>
      </c>
      <c r="L3101" s="544">
        <v>7</v>
      </c>
      <c r="M3101" s="258" t="s">
        <v>13902</v>
      </c>
      <c r="N3101" s="39" t="s">
        <v>13912</v>
      </c>
    </row>
    <row r="3102" spans="1:14" hidden="1">
      <c r="A3102" s="258" t="s">
        <v>13901</v>
      </c>
      <c r="B3102" s="516"/>
      <c r="C3102" s="496" t="s">
        <v>13913</v>
      </c>
      <c r="D3102" s="39" t="s">
        <v>13913</v>
      </c>
      <c r="E3102" s="496">
        <f>VLOOKUP(F3102,[13]abbr_btch2lot2!A:B,2,FALSE)</f>
        <v>2115</v>
      </c>
      <c r="F3102" s="40" t="s">
        <v>13914</v>
      </c>
      <c r="G3102" s="39" t="s">
        <v>2215</v>
      </c>
      <c r="H3102" s="39" t="s">
        <v>2202</v>
      </c>
      <c r="I3102" s="76">
        <v>50</v>
      </c>
      <c r="J3102" s="39"/>
      <c r="K3102" s="39" t="s">
        <v>2195</v>
      </c>
      <c r="L3102" s="504">
        <v>8</v>
      </c>
      <c r="M3102" s="258" t="s">
        <v>13902</v>
      </c>
      <c r="N3102" s="39" t="s">
        <v>13915</v>
      </c>
    </row>
    <row r="3103" spans="1:14" hidden="1">
      <c r="A3103" s="258" t="s">
        <v>13901</v>
      </c>
      <c r="B3103" s="516"/>
      <c r="C3103" s="496" t="s">
        <v>13916</v>
      </c>
      <c r="D3103" s="39" t="s">
        <v>13916</v>
      </c>
      <c r="E3103" s="496">
        <f>VLOOKUP(F3103,[13]abbr_btch2lot2!A:B,2,FALSE)</f>
        <v>2116</v>
      </c>
      <c r="F3103" s="40" t="s">
        <v>13917</v>
      </c>
      <c r="G3103" s="39" t="s">
        <v>2215</v>
      </c>
      <c r="H3103" s="39" t="s">
        <v>2202</v>
      </c>
      <c r="I3103" s="76">
        <v>2</v>
      </c>
      <c r="J3103" s="39"/>
      <c r="K3103" s="39" t="s">
        <v>2195</v>
      </c>
      <c r="L3103" s="544">
        <v>9</v>
      </c>
      <c r="M3103" s="258" t="s">
        <v>13902</v>
      </c>
      <c r="N3103" s="39" t="s">
        <v>13918</v>
      </c>
    </row>
    <row r="3104" spans="1:14" hidden="1">
      <c r="A3104" s="258" t="s">
        <v>13901</v>
      </c>
      <c r="B3104" s="516"/>
      <c r="C3104" s="496" t="s">
        <v>13919</v>
      </c>
      <c r="D3104" s="39" t="s">
        <v>13919</v>
      </c>
      <c r="E3104" s="496">
        <f>VLOOKUP(F3104,[13]abbr_btch2lot2!A:B,2,FALSE)</f>
        <v>2117</v>
      </c>
      <c r="F3104" s="40" t="s">
        <v>13920</v>
      </c>
      <c r="G3104" s="39" t="s">
        <v>2215</v>
      </c>
      <c r="H3104" s="39" t="s">
        <v>2202</v>
      </c>
      <c r="I3104" s="76">
        <v>50</v>
      </c>
      <c r="J3104" s="39"/>
      <c r="K3104" s="39" t="s">
        <v>2195</v>
      </c>
      <c r="L3104" s="504">
        <v>10</v>
      </c>
      <c r="M3104" s="258" t="s">
        <v>13902</v>
      </c>
      <c r="N3104" s="39" t="s">
        <v>13921</v>
      </c>
    </row>
    <row r="3105" spans="1:14" hidden="1">
      <c r="A3105" s="258" t="s">
        <v>13901</v>
      </c>
      <c r="B3105" s="516"/>
      <c r="C3105" s="496" t="s">
        <v>13922</v>
      </c>
      <c r="D3105" s="39" t="s">
        <v>13922</v>
      </c>
      <c r="E3105" s="496">
        <f>VLOOKUP(F3105,[13]abbr_btch2lot2!A:B,2,FALSE)</f>
        <v>2118</v>
      </c>
      <c r="F3105" s="40" t="s">
        <v>13923</v>
      </c>
      <c r="G3105" s="39" t="s">
        <v>2215</v>
      </c>
      <c r="H3105" s="39" t="s">
        <v>2228</v>
      </c>
      <c r="I3105" s="76">
        <v>4</v>
      </c>
      <c r="J3105" s="39"/>
      <c r="K3105" s="39" t="s">
        <v>2195</v>
      </c>
      <c r="L3105" s="544">
        <v>11</v>
      </c>
      <c r="M3105" s="258" t="s">
        <v>13902</v>
      </c>
      <c r="N3105" s="39" t="s">
        <v>13924</v>
      </c>
    </row>
    <row r="3106" spans="1:14" hidden="1">
      <c r="A3106" s="258" t="s">
        <v>13901</v>
      </c>
      <c r="B3106" s="516"/>
      <c r="C3106" s="496" t="s">
        <v>13925</v>
      </c>
      <c r="D3106" s="39" t="s">
        <v>13925</v>
      </c>
      <c r="E3106" s="496">
        <f>VLOOKUP(F3106,[13]abbr_btch2lot2!A:B,2,FALSE)</f>
        <v>2119</v>
      </c>
      <c r="F3106" s="40" t="s">
        <v>13926</v>
      </c>
      <c r="G3106" s="39" t="s">
        <v>2215</v>
      </c>
      <c r="H3106" s="39" t="s">
        <v>2202</v>
      </c>
      <c r="I3106" s="76">
        <v>100</v>
      </c>
      <c r="J3106" s="39"/>
      <c r="K3106" s="39" t="s">
        <v>2195</v>
      </c>
      <c r="L3106" s="504">
        <v>12</v>
      </c>
      <c r="M3106" s="258" t="s">
        <v>13902</v>
      </c>
      <c r="N3106" s="39" t="s">
        <v>13927</v>
      </c>
    </row>
    <row r="3107" spans="1:14" hidden="1">
      <c r="A3107" s="258" t="s">
        <v>13901</v>
      </c>
      <c r="B3107" s="516"/>
      <c r="C3107" s="496" t="s">
        <v>13928</v>
      </c>
      <c r="D3107" s="39" t="s">
        <v>13928</v>
      </c>
      <c r="E3107" s="496">
        <f>VLOOKUP(F3107,[13]abbr_btch2lot2!A:B,2,FALSE)</f>
        <v>2120</v>
      </c>
      <c r="F3107" s="40" t="s">
        <v>13929</v>
      </c>
      <c r="G3107" s="39" t="s">
        <v>2215</v>
      </c>
      <c r="H3107" s="39" t="s">
        <v>2202</v>
      </c>
      <c r="I3107" s="76">
        <v>5</v>
      </c>
      <c r="J3107" s="39"/>
      <c r="K3107" s="39" t="s">
        <v>2195</v>
      </c>
      <c r="L3107" s="544">
        <v>13</v>
      </c>
      <c r="M3107" s="258" t="s">
        <v>13902</v>
      </c>
      <c r="N3107" s="39" t="s">
        <v>13928</v>
      </c>
    </row>
    <row r="3108" spans="1:14" hidden="1">
      <c r="A3108" s="258" t="s">
        <v>13901</v>
      </c>
      <c r="B3108" s="516"/>
      <c r="C3108" s="496" t="s">
        <v>13930</v>
      </c>
      <c r="D3108" s="39" t="s">
        <v>13930</v>
      </c>
      <c r="E3108" s="496">
        <f>VLOOKUP(F3108,[13]abbr_btch2lot2!A:B,2,FALSE)</f>
        <v>2121</v>
      </c>
      <c r="F3108" s="40" t="s">
        <v>13931</v>
      </c>
      <c r="G3108" s="39" t="s">
        <v>2215</v>
      </c>
      <c r="H3108" s="39" t="s">
        <v>2202</v>
      </c>
      <c r="I3108" s="76">
        <v>100</v>
      </c>
      <c r="J3108" s="39"/>
      <c r="K3108" s="39" t="s">
        <v>2195</v>
      </c>
      <c r="L3108" s="504">
        <v>14</v>
      </c>
      <c r="M3108" s="258" t="s">
        <v>13902</v>
      </c>
      <c r="N3108" s="39" t="s">
        <v>13930</v>
      </c>
    </row>
    <row r="3109" spans="1:14" hidden="1">
      <c r="A3109" s="258" t="s">
        <v>13901</v>
      </c>
      <c r="B3109" s="516"/>
      <c r="C3109" s="496" t="s">
        <v>13932</v>
      </c>
      <c r="D3109" s="39" t="s">
        <v>13932</v>
      </c>
      <c r="E3109" s="496">
        <f>VLOOKUP(F3109,[13]abbr_btch2lot2!A:B,2,FALSE)</f>
        <v>2122</v>
      </c>
      <c r="F3109" s="40" t="s">
        <v>13933</v>
      </c>
      <c r="G3109" s="39" t="s">
        <v>2215</v>
      </c>
      <c r="H3109" s="39" t="s">
        <v>2228</v>
      </c>
      <c r="I3109" s="76">
        <v>4</v>
      </c>
      <c r="J3109" s="39"/>
      <c r="K3109" s="39" t="s">
        <v>2195</v>
      </c>
      <c r="L3109" s="544">
        <v>15</v>
      </c>
      <c r="M3109" s="258" t="s">
        <v>13902</v>
      </c>
      <c r="N3109" s="39" t="s">
        <v>13932</v>
      </c>
    </row>
    <row r="3110" spans="1:14" hidden="1">
      <c r="A3110" s="258" t="s">
        <v>13901</v>
      </c>
      <c r="B3110" s="516"/>
      <c r="C3110" s="496" t="s">
        <v>13934</v>
      </c>
      <c r="D3110" s="39" t="s">
        <v>13934</v>
      </c>
      <c r="E3110" s="496">
        <f>VLOOKUP(F3110,[13]abbr_btch2lot2!A:B,2,FALSE)</f>
        <v>2123</v>
      </c>
      <c r="F3110" s="40" t="s">
        <v>13935</v>
      </c>
      <c r="G3110" s="39" t="s">
        <v>2215</v>
      </c>
      <c r="H3110" s="39" t="s">
        <v>2202</v>
      </c>
      <c r="I3110" s="76">
        <v>100</v>
      </c>
      <c r="J3110" s="39"/>
      <c r="K3110" s="39" t="s">
        <v>2195</v>
      </c>
      <c r="L3110" s="504">
        <v>16</v>
      </c>
      <c r="M3110" s="258" t="s">
        <v>13902</v>
      </c>
      <c r="N3110" s="39" t="s">
        <v>13934</v>
      </c>
    </row>
    <row r="3111" spans="1:14" hidden="1">
      <c r="A3111" s="258" t="s">
        <v>13901</v>
      </c>
      <c r="B3111" s="516"/>
      <c r="C3111" s="496" t="s">
        <v>13936</v>
      </c>
      <c r="D3111" s="39" t="s">
        <v>13936</v>
      </c>
      <c r="E3111" s="496">
        <f>VLOOKUP(F3111,[13]abbr_btch2lot2!A:B,2,FALSE)</f>
        <v>2124</v>
      </c>
      <c r="F3111" s="40" t="s">
        <v>13937</v>
      </c>
      <c r="G3111" s="39" t="s">
        <v>2215</v>
      </c>
      <c r="H3111" s="39" t="s">
        <v>2455</v>
      </c>
      <c r="I3111" s="76">
        <v>11</v>
      </c>
      <c r="J3111" s="39"/>
      <c r="K3111" s="39" t="s">
        <v>2195</v>
      </c>
      <c r="L3111" s="544">
        <v>17</v>
      </c>
      <c r="M3111" s="258" t="s">
        <v>13902</v>
      </c>
      <c r="N3111" s="39" t="s">
        <v>13938</v>
      </c>
    </row>
    <row r="3112" spans="1:14" hidden="1">
      <c r="A3112" s="258" t="s">
        <v>13901</v>
      </c>
      <c r="B3112" s="516"/>
      <c r="C3112" s="496" t="s">
        <v>13939</v>
      </c>
      <c r="D3112" s="39" t="s">
        <v>13939</v>
      </c>
      <c r="E3112" s="496">
        <f>VLOOKUP(F3112,[13]abbr_btch2lot2!A:B,2,FALSE)</f>
        <v>2125</v>
      </c>
      <c r="F3112" s="40" t="s">
        <v>13940</v>
      </c>
      <c r="G3112" s="39" t="s">
        <v>2215</v>
      </c>
      <c r="H3112" s="39" t="s">
        <v>2228</v>
      </c>
      <c r="I3112" s="76">
        <v>6</v>
      </c>
      <c r="J3112" s="39"/>
      <c r="K3112" s="39" t="s">
        <v>2195</v>
      </c>
      <c r="L3112" s="504">
        <v>18</v>
      </c>
      <c r="M3112" s="258" t="s">
        <v>13902</v>
      </c>
      <c r="N3112" s="39" t="s">
        <v>13941</v>
      </c>
    </row>
    <row r="3113" spans="1:14" hidden="1">
      <c r="A3113" s="258" t="s">
        <v>13901</v>
      </c>
      <c r="B3113" s="516"/>
      <c r="C3113" s="496" t="s">
        <v>13942</v>
      </c>
      <c r="D3113" s="39" t="s">
        <v>13942</v>
      </c>
      <c r="E3113" s="496">
        <f>VLOOKUP(F3113,[13]abbr_btch2lot2!A:B,2,FALSE)</f>
        <v>2126</v>
      </c>
      <c r="F3113" s="40" t="s">
        <v>13943</v>
      </c>
      <c r="G3113" s="39" t="s">
        <v>2215</v>
      </c>
      <c r="H3113" s="39" t="s">
        <v>2202</v>
      </c>
      <c r="I3113" s="76">
        <v>100</v>
      </c>
      <c r="J3113" s="39"/>
      <c r="K3113" s="39" t="s">
        <v>2195</v>
      </c>
      <c r="L3113" s="544">
        <v>19</v>
      </c>
      <c r="M3113" s="258" t="s">
        <v>13902</v>
      </c>
      <c r="N3113" s="39" t="s">
        <v>13944</v>
      </c>
    </row>
    <row r="3114" spans="1:14" hidden="1">
      <c r="A3114" s="258" t="s">
        <v>13901</v>
      </c>
      <c r="B3114" s="516"/>
      <c r="C3114" s="496" t="s">
        <v>13945</v>
      </c>
      <c r="D3114" s="39" t="s">
        <v>13945</v>
      </c>
      <c r="E3114" s="496">
        <f>VLOOKUP(F3114,[13]abbr_btch2lot2!A:B,2,FALSE)</f>
        <v>2127</v>
      </c>
      <c r="F3114" s="40" t="s">
        <v>13946</v>
      </c>
      <c r="G3114" s="39" t="s">
        <v>2215</v>
      </c>
      <c r="H3114" s="39" t="s">
        <v>2228</v>
      </c>
      <c r="I3114" s="76">
        <v>4</v>
      </c>
      <c r="J3114" s="39"/>
      <c r="K3114" s="39" t="s">
        <v>2195</v>
      </c>
      <c r="L3114" s="504">
        <v>20</v>
      </c>
      <c r="M3114" s="258" t="s">
        <v>13902</v>
      </c>
      <c r="N3114" s="39" t="s">
        <v>13947</v>
      </c>
    </row>
    <row r="3115" spans="1:14" hidden="1">
      <c r="A3115" s="258" t="s">
        <v>13901</v>
      </c>
      <c r="B3115" s="516"/>
      <c r="C3115" s="496" t="s">
        <v>13948</v>
      </c>
      <c r="D3115" s="39" t="s">
        <v>13948</v>
      </c>
      <c r="E3115" s="496">
        <f>VLOOKUP(F3115,[13]abbr_btch2lot2!A:B,2,FALSE)</f>
        <v>2128</v>
      </c>
      <c r="F3115" s="40" t="s">
        <v>13949</v>
      </c>
      <c r="G3115" s="39" t="s">
        <v>2215</v>
      </c>
      <c r="H3115" s="39" t="s">
        <v>2202</v>
      </c>
      <c r="I3115" s="76">
        <v>100</v>
      </c>
      <c r="J3115" s="39"/>
      <c r="K3115" s="39" t="s">
        <v>2195</v>
      </c>
      <c r="L3115" s="544">
        <v>21</v>
      </c>
      <c r="M3115" s="258" t="s">
        <v>13902</v>
      </c>
      <c r="N3115" s="39" t="s">
        <v>13950</v>
      </c>
    </row>
    <row r="3116" spans="1:14" hidden="1">
      <c r="A3116" s="258" t="s">
        <v>13901</v>
      </c>
      <c r="B3116" s="39"/>
      <c r="C3116" s="496" t="s">
        <v>13951</v>
      </c>
      <c r="D3116" s="39" t="s">
        <v>13951</v>
      </c>
      <c r="E3116" s="496">
        <f>VLOOKUP(F3116,[13]abbr_btch2lot2!A:B,2,FALSE)</f>
        <v>2129</v>
      </c>
      <c r="F3116" s="40" t="s">
        <v>13952</v>
      </c>
      <c r="G3116" s="39" t="s">
        <v>2215</v>
      </c>
      <c r="H3116" s="39" t="s">
        <v>2228</v>
      </c>
      <c r="I3116" s="76">
        <v>4</v>
      </c>
      <c r="J3116" s="39"/>
      <c r="K3116" s="39" t="s">
        <v>2195</v>
      </c>
      <c r="L3116" s="504">
        <v>22</v>
      </c>
      <c r="M3116" s="258" t="s">
        <v>13902</v>
      </c>
      <c r="N3116" s="39" t="s">
        <v>13953</v>
      </c>
    </row>
    <row r="3117" spans="1:14" hidden="1">
      <c r="A3117" s="258" t="s">
        <v>13901</v>
      </c>
      <c r="B3117" s="39"/>
      <c r="C3117" s="496" t="s">
        <v>13954</v>
      </c>
      <c r="D3117" s="39" t="s">
        <v>13954</v>
      </c>
      <c r="E3117" s="496">
        <f>VLOOKUP(F3117,[13]abbr_btch2lot2!A:B,2,FALSE)</f>
        <v>2130</v>
      </c>
      <c r="F3117" s="40" t="s">
        <v>13955</v>
      </c>
      <c r="G3117" s="39" t="s">
        <v>2215</v>
      </c>
      <c r="H3117" s="39" t="s">
        <v>2202</v>
      </c>
      <c r="I3117" s="76">
        <v>100</v>
      </c>
      <c r="J3117" s="39"/>
      <c r="K3117" s="39" t="s">
        <v>2195</v>
      </c>
      <c r="L3117" s="544">
        <v>23</v>
      </c>
      <c r="M3117" s="258" t="s">
        <v>13902</v>
      </c>
      <c r="N3117" s="39" t="s">
        <v>13956</v>
      </c>
    </row>
    <row r="3118" spans="1:14" hidden="1">
      <c r="A3118" s="258" t="s">
        <v>13901</v>
      </c>
      <c r="B3118" s="39"/>
      <c r="C3118" s="496" t="s">
        <v>13957</v>
      </c>
      <c r="D3118" s="39" t="s">
        <v>13957</v>
      </c>
      <c r="E3118" s="496">
        <f>VLOOKUP(F3118,[13]abbr_btch2lot2!A:B,2,FALSE)</f>
        <v>2131</v>
      </c>
      <c r="F3118" s="40" t="s">
        <v>13958</v>
      </c>
      <c r="G3118" s="39" t="s">
        <v>2215</v>
      </c>
      <c r="H3118" s="39" t="s">
        <v>2202</v>
      </c>
      <c r="I3118" s="76">
        <v>100</v>
      </c>
      <c r="J3118" s="39"/>
      <c r="K3118" s="39" t="s">
        <v>2195</v>
      </c>
      <c r="L3118" s="504">
        <v>24</v>
      </c>
      <c r="M3118" s="258" t="s">
        <v>13902</v>
      </c>
      <c r="N3118" s="39" t="s">
        <v>13959</v>
      </c>
    </row>
    <row r="3119" spans="1:14" hidden="1">
      <c r="A3119" s="258" t="s">
        <v>13901</v>
      </c>
      <c r="B3119" s="39"/>
      <c r="C3119" s="496" t="s">
        <v>13960</v>
      </c>
      <c r="D3119" s="39" t="s">
        <v>13960</v>
      </c>
      <c r="E3119" s="496">
        <f>VLOOKUP(F3119,[13]abbr_btch2lot2!A:B,2,FALSE)</f>
        <v>2132</v>
      </c>
      <c r="F3119" s="40" t="s">
        <v>13961</v>
      </c>
      <c r="G3119" s="39" t="s">
        <v>2215</v>
      </c>
      <c r="H3119" s="39" t="s">
        <v>2202</v>
      </c>
      <c r="I3119" s="76">
        <v>30</v>
      </c>
      <c r="J3119" s="39"/>
      <c r="K3119" s="39" t="s">
        <v>2195</v>
      </c>
      <c r="L3119" s="544">
        <v>25</v>
      </c>
      <c r="M3119" s="258" t="s">
        <v>13902</v>
      </c>
      <c r="N3119" s="39" t="s">
        <v>13962</v>
      </c>
    </row>
    <row r="3120" spans="1:14" hidden="1">
      <c r="A3120" s="258" t="s">
        <v>13901</v>
      </c>
      <c r="B3120" s="39"/>
      <c r="C3120" s="496" t="s">
        <v>13963</v>
      </c>
      <c r="D3120" s="39" t="s">
        <v>13963</v>
      </c>
      <c r="E3120" s="496">
        <f>VLOOKUP(F3120,[13]abbr_btch2lot2!A:B,2,FALSE)</f>
        <v>2133</v>
      </c>
      <c r="F3120" s="40" t="s">
        <v>13964</v>
      </c>
      <c r="G3120" s="39" t="s">
        <v>2215</v>
      </c>
      <c r="H3120" s="39" t="s">
        <v>2202</v>
      </c>
      <c r="I3120" s="76">
        <v>100</v>
      </c>
      <c r="J3120" s="39"/>
      <c r="K3120" s="39" t="s">
        <v>2195</v>
      </c>
      <c r="L3120" s="504">
        <v>26</v>
      </c>
      <c r="M3120" s="258" t="s">
        <v>13902</v>
      </c>
      <c r="N3120" s="39" t="s">
        <v>13965</v>
      </c>
    </row>
    <row r="3121" spans="1:14" hidden="1">
      <c r="A3121" s="258" t="s">
        <v>13901</v>
      </c>
      <c r="B3121" s="39"/>
      <c r="C3121" s="496" t="s">
        <v>13966</v>
      </c>
      <c r="D3121" s="39" t="s">
        <v>13966</v>
      </c>
      <c r="E3121" s="496">
        <f>VLOOKUP(F3121,[13]abbr_btch2lot2!A:B,2,FALSE)</f>
        <v>2134</v>
      </c>
      <c r="F3121" s="40" t="s">
        <v>13967</v>
      </c>
      <c r="G3121" s="39" t="s">
        <v>2215</v>
      </c>
      <c r="H3121" s="39" t="s">
        <v>2202</v>
      </c>
      <c r="I3121" s="76">
        <v>30</v>
      </c>
      <c r="J3121" s="39"/>
      <c r="K3121" s="39" t="s">
        <v>2195</v>
      </c>
      <c r="L3121" s="544">
        <v>27</v>
      </c>
      <c r="M3121" s="258" t="s">
        <v>13902</v>
      </c>
      <c r="N3121" s="39" t="s">
        <v>13968</v>
      </c>
    </row>
    <row r="3122" spans="1:14" hidden="1">
      <c r="A3122" s="258" t="s">
        <v>13901</v>
      </c>
      <c r="B3122" s="39"/>
      <c r="C3122" s="496" t="s">
        <v>13969</v>
      </c>
      <c r="D3122" s="39" t="s">
        <v>13969</v>
      </c>
      <c r="E3122" s="496">
        <f>VLOOKUP(F3122,[13]abbr_btch2lot2!A:B,2,FALSE)</f>
        <v>2135</v>
      </c>
      <c r="F3122" s="40" t="s">
        <v>13970</v>
      </c>
      <c r="G3122" s="39" t="s">
        <v>2215</v>
      </c>
      <c r="H3122" s="39" t="s">
        <v>2202</v>
      </c>
      <c r="I3122" s="76">
        <v>20</v>
      </c>
      <c r="J3122" s="39"/>
      <c r="K3122" s="39" t="s">
        <v>2195</v>
      </c>
      <c r="L3122" s="504">
        <v>28</v>
      </c>
      <c r="M3122" s="258" t="s">
        <v>13902</v>
      </c>
      <c r="N3122" s="39" t="s">
        <v>13971</v>
      </c>
    </row>
    <row r="3123" spans="1:14" hidden="1">
      <c r="A3123" s="258" t="s">
        <v>13901</v>
      </c>
      <c r="B3123" s="39"/>
      <c r="C3123" s="496" t="s">
        <v>13972</v>
      </c>
      <c r="D3123" s="39" t="s">
        <v>13972</v>
      </c>
      <c r="E3123" s="496">
        <f>VLOOKUP(F3123,[13]abbr_btch2lot2!A:B,2,FALSE)</f>
        <v>2136</v>
      </c>
      <c r="F3123" s="40" t="s">
        <v>13973</v>
      </c>
      <c r="G3123" s="39" t="s">
        <v>2215</v>
      </c>
      <c r="H3123" s="39" t="s">
        <v>2202</v>
      </c>
      <c r="I3123" s="76">
        <v>35</v>
      </c>
      <c r="J3123" s="39"/>
      <c r="K3123" s="39" t="s">
        <v>2195</v>
      </c>
      <c r="L3123" s="544">
        <v>29</v>
      </c>
      <c r="M3123" s="258" t="s">
        <v>13902</v>
      </c>
      <c r="N3123" s="39" t="s">
        <v>13974</v>
      </c>
    </row>
    <row r="3124" spans="1:14" hidden="1">
      <c r="A3124" s="258" t="s">
        <v>13901</v>
      </c>
      <c r="B3124" s="39"/>
      <c r="C3124" s="496" t="s">
        <v>13975</v>
      </c>
      <c r="D3124" s="39" t="s">
        <v>13975</v>
      </c>
      <c r="E3124" s="496">
        <f>VLOOKUP(F3124,[13]abbr_btch2lot2!A:B,2,FALSE)</f>
        <v>2137</v>
      </c>
      <c r="F3124" s="40" t="s">
        <v>13976</v>
      </c>
      <c r="G3124" s="39" t="s">
        <v>2215</v>
      </c>
      <c r="H3124" s="39" t="s">
        <v>2202</v>
      </c>
      <c r="I3124" s="76">
        <v>35</v>
      </c>
      <c r="J3124" s="39"/>
      <c r="K3124" s="39" t="s">
        <v>2195</v>
      </c>
      <c r="L3124" s="504">
        <v>30</v>
      </c>
      <c r="M3124" s="258" t="s">
        <v>13902</v>
      </c>
      <c r="N3124" s="39" t="s">
        <v>13977</v>
      </c>
    </row>
    <row r="3125" spans="1:14" hidden="1">
      <c r="A3125" s="258" t="s">
        <v>13901</v>
      </c>
      <c r="B3125" s="39"/>
      <c r="C3125" s="496" t="s">
        <v>13978</v>
      </c>
      <c r="D3125" s="39" t="s">
        <v>13978</v>
      </c>
      <c r="E3125" s="496">
        <f>VLOOKUP(F3125,[13]abbr_btch2lot2!A:B,2,FALSE)</f>
        <v>2138</v>
      </c>
      <c r="F3125" s="40" t="s">
        <v>13979</v>
      </c>
      <c r="G3125" s="39" t="s">
        <v>2215</v>
      </c>
      <c r="H3125" s="39" t="s">
        <v>2202</v>
      </c>
      <c r="I3125" s="76">
        <v>35</v>
      </c>
      <c r="J3125" s="39"/>
      <c r="K3125" s="39" t="s">
        <v>2195</v>
      </c>
      <c r="L3125" s="544">
        <v>31</v>
      </c>
      <c r="M3125" s="258" t="s">
        <v>13902</v>
      </c>
      <c r="N3125" s="39" t="s">
        <v>13980</v>
      </c>
    </row>
    <row r="3126" spans="1:14" hidden="1">
      <c r="A3126" s="258" t="s">
        <v>13901</v>
      </c>
      <c r="B3126" s="39"/>
      <c r="C3126" s="496" t="s">
        <v>13981</v>
      </c>
      <c r="D3126" s="39" t="s">
        <v>13981</v>
      </c>
      <c r="E3126" s="496">
        <f>VLOOKUP(F3126,[13]abbr_btch2lot2!A:B,2,FALSE)</f>
        <v>2139</v>
      </c>
      <c r="F3126" s="40" t="s">
        <v>13982</v>
      </c>
      <c r="G3126" s="39" t="s">
        <v>2215</v>
      </c>
      <c r="H3126" s="39" t="s">
        <v>2202</v>
      </c>
      <c r="I3126" s="76">
        <v>35</v>
      </c>
      <c r="J3126" s="39"/>
      <c r="K3126" s="39" t="s">
        <v>2195</v>
      </c>
      <c r="L3126" s="504">
        <v>32</v>
      </c>
      <c r="M3126" s="258" t="s">
        <v>13902</v>
      </c>
      <c r="N3126" s="39" t="s">
        <v>13983</v>
      </c>
    </row>
    <row r="3127" spans="1:14" hidden="1">
      <c r="A3127" s="258" t="s">
        <v>13901</v>
      </c>
      <c r="B3127" s="39"/>
      <c r="C3127" s="496" t="s">
        <v>13984</v>
      </c>
      <c r="D3127" s="39" t="s">
        <v>13984</v>
      </c>
      <c r="E3127" s="496">
        <f>VLOOKUP(F3127,[13]abbr_btch2lot2!A:B,2,FALSE)</f>
        <v>2140</v>
      </c>
      <c r="F3127" s="40" t="s">
        <v>13985</v>
      </c>
      <c r="G3127" s="39" t="s">
        <v>2215</v>
      </c>
      <c r="H3127" s="39" t="s">
        <v>2202</v>
      </c>
      <c r="I3127" s="76">
        <v>35</v>
      </c>
      <c r="J3127" s="39"/>
      <c r="K3127" s="39" t="s">
        <v>2195</v>
      </c>
      <c r="L3127" s="544">
        <v>33</v>
      </c>
      <c r="M3127" s="258" t="s">
        <v>13902</v>
      </c>
      <c r="N3127" s="39" t="s">
        <v>13986</v>
      </c>
    </row>
    <row r="3128" spans="1:14" hidden="1">
      <c r="A3128" s="258" t="s">
        <v>13901</v>
      </c>
      <c r="B3128" s="39"/>
      <c r="C3128" s="496" t="s">
        <v>13987</v>
      </c>
      <c r="D3128" s="39" t="s">
        <v>13987</v>
      </c>
      <c r="E3128" s="496">
        <f>VLOOKUP(F3128,[13]abbr_btch2lot2!A:B,2,FALSE)</f>
        <v>2141</v>
      </c>
      <c r="F3128" s="40" t="s">
        <v>13988</v>
      </c>
      <c r="G3128" s="39" t="s">
        <v>2215</v>
      </c>
      <c r="H3128" s="39" t="s">
        <v>2202</v>
      </c>
      <c r="I3128" s="76">
        <v>35</v>
      </c>
      <c r="J3128" s="39"/>
      <c r="K3128" s="39" t="s">
        <v>2195</v>
      </c>
      <c r="L3128" s="504">
        <v>34</v>
      </c>
      <c r="M3128" s="258" t="s">
        <v>13902</v>
      </c>
      <c r="N3128" s="39" t="s">
        <v>13989</v>
      </c>
    </row>
    <row r="3129" spans="1:14" hidden="1">
      <c r="A3129" s="258" t="s">
        <v>13901</v>
      </c>
      <c r="B3129" s="39"/>
      <c r="C3129" s="496" t="s">
        <v>13990</v>
      </c>
      <c r="D3129" s="39" t="s">
        <v>13990</v>
      </c>
      <c r="E3129" s="496">
        <f>VLOOKUP(F3129,[13]abbr_btch2lot2!A:B,2,FALSE)</f>
        <v>2142</v>
      </c>
      <c r="F3129" s="40" t="s">
        <v>13991</v>
      </c>
      <c r="G3129" s="39" t="s">
        <v>2215</v>
      </c>
      <c r="H3129" s="39" t="s">
        <v>2202</v>
      </c>
      <c r="I3129" s="76">
        <v>35</v>
      </c>
      <c r="J3129" s="39"/>
      <c r="K3129" s="39" t="s">
        <v>2195</v>
      </c>
      <c r="L3129" s="544">
        <v>35</v>
      </c>
      <c r="M3129" s="258" t="s">
        <v>13902</v>
      </c>
      <c r="N3129" s="39" t="s">
        <v>13992</v>
      </c>
    </row>
    <row r="3130" spans="1:14" hidden="1">
      <c r="A3130" s="258" t="s">
        <v>13901</v>
      </c>
      <c r="B3130" s="39"/>
      <c r="C3130" s="496" t="s">
        <v>13993</v>
      </c>
      <c r="D3130" s="39" t="s">
        <v>13993</v>
      </c>
      <c r="E3130" s="496">
        <f>VLOOKUP(F3130,[13]abbr_btch2lot2!A:B,2,FALSE)</f>
        <v>2143</v>
      </c>
      <c r="F3130" s="40" t="s">
        <v>13994</v>
      </c>
      <c r="G3130" s="39" t="s">
        <v>2215</v>
      </c>
      <c r="H3130" s="39" t="s">
        <v>2202</v>
      </c>
      <c r="I3130" s="76">
        <v>35</v>
      </c>
      <c r="J3130" s="39"/>
      <c r="K3130" s="39" t="s">
        <v>2195</v>
      </c>
      <c r="L3130" s="504">
        <v>36</v>
      </c>
      <c r="M3130" s="258" t="s">
        <v>13902</v>
      </c>
      <c r="N3130" s="39" t="s">
        <v>13995</v>
      </c>
    </row>
    <row r="3131" spans="1:14" hidden="1">
      <c r="A3131" s="258" t="s">
        <v>13901</v>
      </c>
      <c r="B3131" s="39"/>
      <c r="C3131" s="496" t="s">
        <v>13996</v>
      </c>
      <c r="D3131" s="39" t="s">
        <v>13996</v>
      </c>
      <c r="E3131" s="496">
        <f>VLOOKUP(F3131,[13]abbr_btch2lot2!A:B,2,FALSE)</f>
        <v>2144</v>
      </c>
      <c r="F3131" s="40" t="s">
        <v>13997</v>
      </c>
      <c r="G3131" s="39" t="s">
        <v>2215</v>
      </c>
      <c r="H3131" s="39" t="s">
        <v>2202</v>
      </c>
      <c r="I3131" s="76">
        <v>3</v>
      </c>
      <c r="J3131" s="39"/>
      <c r="K3131" s="39" t="s">
        <v>2195</v>
      </c>
      <c r="L3131" s="544">
        <v>37</v>
      </c>
      <c r="M3131" s="258" t="s">
        <v>13902</v>
      </c>
      <c r="N3131" s="39" t="s">
        <v>13998</v>
      </c>
    </row>
    <row r="3132" spans="1:14" hidden="1">
      <c r="A3132" s="258" t="s">
        <v>13901</v>
      </c>
      <c r="B3132" s="39"/>
      <c r="C3132" s="496" t="s">
        <v>13999</v>
      </c>
      <c r="D3132" s="39" t="s">
        <v>13999</v>
      </c>
      <c r="E3132" s="496">
        <f>VLOOKUP(F3132,[13]abbr_btch2lot2!A:B,2,FALSE)</f>
        <v>2145</v>
      </c>
      <c r="F3132" s="40" t="s">
        <v>14000</v>
      </c>
      <c r="G3132" s="39" t="s">
        <v>2215</v>
      </c>
      <c r="H3132" s="39" t="s">
        <v>2202</v>
      </c>
      <c r="I3132" s="76">
        <v>100</v>
      </c>
      <c r="J3132" s="39"/>
      <c r="K3132" s="39" t="s">
        <v>2195</v>
      </c>
      <c r="L3132" s="504">
        <v>38</v>
      </c>
      <c r="M3132" s="258" t="s">
        <v>13902</v>
      </c>
      <c r="N3132" s="39" t="s">
        <v>14001</v>
      </c>
    </row>
    <row r="3133" spans="1:14" hidden="1">
      <c r="A3133" s="258" t="s">
        <v>13901</v>
      </c>
      <c r="B3133" s="39"/>
      <c r="C3133" s="496" t="s">
        <v>14002</v>
      </c>
      <c r="D3133" s="39" t="s">
        <v>14002</v>
      </c>
      <c r="E3133" s="496">
        <f>VLOOKUP(F3133,[13]abbr_btch2lot2!A:B,2,FALSE)</f>
        <v>2146</v>
      </c>
      <c r="F3133" s="40" t="s">
        <v>14003</v>
      </c>
      <c r="G3133" s="39" t="s">
        <v>2215</v>
      </c>
      <c r="H3133" s="39" t="s">
        <v>2202</v>
      </c>
      <c r="I3133" s="76">
        <v>35</v>
      </c>
      <c r="J3133" s="39"/>
      <c r="K3133" s="39" t="s">
        <v>2195</v>
      </c>
      <c r="L3133" s="544">
        <v>39</v>
      </c>
      <c r="M3133" s="258" t="s">
        <v>13902</v>
      </c>
      <c r="N3133" s="39" t="s">
        <v>14004</v>
      </c>
    </row>
    <row r="3134" spans="1:14" hidden="1">
      <c r="A3134" s="258" t="s">
        <v>13901</v>
      </c>
      <c r="B3134" s="39"/>
      <c r="C3134" s="496" t="s">
        <v>14005</v>
      </c>
      <c r="D3134" s="39" t="s">
        <v>14005</v>
      </c>
      <c r="E3134" s="496">
        <f>VLOOKUP(F3134,[13]abbr_btch2lot2!A:B,2,FALSE)</f>
        <v>2147</v>
      </c>
      <c r="F3134" s="40" t="s">
        <v>14006</v>
      </c>
      <c r="G3134" s="39" t="s">
        <v>2215</v>
      </c>
      <c r="H3134" s="39" t="s">
        <v>2202</v>
      </c>
      <c r="I3134" s="76">
        <v>35</v>
      </c>
      <c r="J3134" s="39"/>
      <c r="K3134" s="39" t="s">
        <v>2195</v>
      </c>
      <c r="L3134" s="504">
        <v>40</v>
      </c>
      <c r="M3134" s="258" t="s">
        <v>13902</v>
      </c>
      <c r="N3134" s="39" t="s">
        <v>14007</v>
      </c>
    </row>
    <row r="3135" spans="1:14" hidden="1">
      <c r="A3135" s="258" t="s">
        <v>13901</v>
      </c>
      <c r="B3135" s="39"/>
      <c r="C3135" s="496" t="s">
        <v>14008</v>
      </c>
      <c r="D3135" s="39" t="s">
        <v>14008</v>
      </c>
      <c r="E3135" s="496">
        <f>VLOOKUP(F3135,[13]abbr_btch2lot2!A:B,2,FALSE)</f>
        <v>2148</v>
      </c>
      <c r="F3135" s="40" t="s">
        <v>14009</v>
      </c>
      <c r="G3135" s="39" t="s">
        <v>2215</v>
      </c>
      <c r="H3135" s="39" t="s">
        <v>2202</v>
      </c>
      <c r="I3135" s="76">
        <v>35</v>
      </c>
      <c r="J3135" s="39"/>
      <c r="K3135" s="39" t="s">
        <v>2195</v>
      </c>
      <c r="L3135" s="544">
        <v>41</v>
      </c>
      <c r="M3135" s="258" t="s">
        <v>13902</v>
      </c>
      <c r="N3135" s="39" t="s">
        <v>14010</v>
      </c>
    </row>
    <row r="3136" spans="1:14" hidden="1">
      <c r="A3136" s="258" t="s">
        <v>13901</v>
      </c>
      <c r="B3136" s="39"/>
      <c r="C3136" s="496" t="s">
        <v>14011</v>
      </c>
      <c r="D3136" s="39" t="s">
        <v>14011</v>
      </c>
      <c r="E3136" s="496">
        <f>VLOOKUP(F3136,[13]abbr_btch2lot2!A:B,2,FALSE)</f>
        <v>2149</v>
      </c>
      <c r="F3136" s="40" t="s">
        <v>14012</v>
      </c>
      <c r="G3136" s="39" t="s">
        <v>2215</v>
      </c>
      <c r="H3136" s="39" t="s">
        <v>2202</v>
      </c>
      <c r="I3136" s="76">
        <v>35</v>
      </c>
      <c r="J3136" s="39"/>
      <c r="K3136" s="39" t="s">
        <v>2195</v>
      </c>
      <c r="L3136" s="504">
        <v>42</v>
      </c>
      <c r="M3136" s="258" t="s">
        <v>13902</v>
      </c>
      <c r="N3136" s="39" t="s">
        <v>14013</v>
      </c>
    </row>
    <row r="3137" spans="1:14" hidden="1">
      <c r="A3137" s="258" t="s">
        <v>13901</v>
      </c>
      <c r="B3137" s="39"/>
      <c r="C3137" s="496" t="s">
        <v>14014</v>
      </c>
      <c r="D3137" s="39" t="s">
        <v>14014</v>
      </c>
      <c r="E3137" s="496">
        <f>VLOOKUP(F3137,[13]abbr_btch2lot2!A:B,2,FALSE)</f>
        <v>2150</v>
      </c>
      <c r="F3137" s="40" t="s">
        <v>14015</v>
      </c>
      <c r="G3137" s="39" t="s">
        <v>2215</v>
      </c>
      <c r="H3137" s="39" t="s">
        <v>2202</v>
      </c>
      <c r="I3137" s="76">
        <v>35</v>
      </c>
      <c r="J3137" s="39"/>
      <c r="K3137" s="39" t="s">
        <v>2195</v>
      </c>
      <c r="L3137" s="544">
        <v>43</v>
      </c>
      <c r="M3137" s="258" t="s">
        <v>13902</v>
      </c>
      <c r="N3137" s="39" t="s">
        <v>14016</v>
      </c>
    </row>
    <row r="3138" spans="1:14" hidden="1">
      <c r="A3138" s="258" t="s">
        <v>13901</v>
      </c>
      <c r="B3138" s="39"/>
      <c r="C3138" s="496" t="s">
        <v>14017</v>
      </c>
      <c r="D3138" s="39" t="s">
        <v>14017</v>
      </c>
      <c r="E3138" s="496">
        <f>VLOOKUP(F3138,[13]abbr_btch2lot2!A:B,2,FALSE)</f>
        <v>2151</v>
      </c>
      <c r="F3138" s="40" t="s">
        <v>14018</v>
      </c>
      <c r="G3138" s="39" t="s">
        <v>2215</v>
      </c>
      <c r="H3138" s="39" t="s">
        <v>2202</v>
      </c>
      <c r="I3138" s="76">
        <v>35</v>
      </c>
      <c r="J3138" s="39"/>
      <c r="K3138" s="39" t="s">
        <v>2195</v>
      </c>
      <c r="L3138" s="504">
        <v>44</v>
      </c>
      <c r="M3138" s="258" t="s">
        <v>13902</v>
      </c>
      <c r="N3138" s="39" t="s">
        <v>14019</v>
      </c>
    </row>
    <row r="3139" spans="1:14" hidden="1">
      <c r="A3139" s="258" t="s">
        <v>13901</v>
      </c>
      <c r="B3139" s="39"/>
      <c r="C3139" s="496" t="s">
        <v>14020</v>
      </c>
      <c r="D3139" s="39" t="s">
        <v>14020</v>
      </c>
      <c r="E3139" s="496">
        <f>VLOOKUP(F3139,[13]abbr_btch2lot2!A:B,2,FALSE)</f>
        <v>2152</v>
      </c>
      <c r="F3139" s="40" t="s">
        <v>14021</v>
      </c>
      <c r="G3139" s="39" t="s">
        <v>2215</v>
      </c>
      <c r="H3139" s="39" t="s">
        <v>2202</v>
      </c>
      <c r="I3139" s="76">
        <v>35</v>
      </c>
      <c r="J3139" s="39"/>
      <c r="K3139" s="39" t="s">
        <v>2195</v>
      </c>
      <c r="L3139" s="544">
        <v>45</v>
      </c>
      <c r="M3139" s="258" t="s">
        <v>13902</v>
      </c>
      <c r="N3139" s="39" t="s">
        <v>14022</v>
      </c>
    </row>
    <row r="3140" spans="1:14" hidden="1">
      <c r="A3140" s="258" t="s">
        <v>13901</v>
      </c>
      <c r="B3140" s="39"/>
      <c r="C3140" s="496" t="s">
        <v>14023</v>
      </c>
      <c r="D3140" s="39" t="s">
        <v>14023</v>
      </c>
      <c r="E3140" s="496">
        <f>VLOOKUP(F3140,[13]abbr_btch2lot2!A:B,2,FALSE)</f>
        <v>2153</v>
      </c>
      <c r="F3140" s="40" t="s">
        <v>14024</v>
      </c>
      <c r="G3140" s="39" t="s">
        <v>2215</v>
      </c>
      <c r="H3140" s="39" t="s">
        <v>2202</v>
      </c>
      <c r="I3140" s="76">
        <v>35</v>
      </c>
      <c r="J3140" s="39"/>
      <c r="K3140" s="39" t="s">
        <v>2195</v>
      </c>
      <c r="L3140" s="504">
        <v>46</v>
      </c>
      <c r="M3140" s="258" t="s">
        <v>13902</v>
      </c>
      <c r="N3140" s="39" t="s">
        <v>14025</v>
      </c>
    </row>
    <row r="3141" spans="1:14" hidden="1">
      <c r="A3141" s="258" t="s">
        <v>13901</v>
      </c>
      <c r="B3141" s="39"/>
      <c r="C3141" s="496" t="s">
        <v>7370</v>
      </c>
      <c r="D3141" s="39" t="s">
        <v>7370</v>
      </c>
      <c r="E3141" s="496">
        <f>VLOOKUP(F3141,[13]abbr_btch2lot2!A:B,2,FALSE)</f>
        <v>2154</v>
      </c>
      <c r="F3141" s="40" t="s">
        <v>7371</v>
      </c>
      <c r="G3141" s="39" t="s">
        <v>2215</v>
      </c>
      <c r="H3141" s="39" t="s">
        <v>2455</v>
      </c>
      <c r="I3141" s="76">
        <v>11</v>
      </c>
      <c r="J3141" s="39"/>
      <c r="K3141" s="39" t="s">
        <v>2195</v>
      </c>
      <c r="L3141" s="544">
        <v>47</v>
      </c>
      <c r="M3141" s="258" t="s">
        <v>13902</v>
      </c>
      <c r="N3141" s="39" t="s">
        <v>14026</v>
      </c>
    </row>
    <row r="3142" spans="1:14" hidden="1">
      <c r="A3142" s="258" t="s">
        <v>13901</v>
      </c>
      <c r="B3142" s="39"/>
      <c r="C3142" s="496" t="s">
        <v>14027</v>
      </c>
      <c r="D3142" s="39" t="s">
        <v>14027</v>
      </c>
      <c r="E3142" s="496">
        <f>VLOOKUP(F3142,[13]abbr_btch2lot2!A:B,2,FALSE)</f>
        <v>2155</v>
      </c>
      <c r="F3142" s="40" t="s">
        <v>14028</v>
      </c>
      <c r="G3142" s="39" t="s">
        <v>2215</v>
      </c>
      <c r="H3142" s="39" t="s">
        <v>2202</v>
      </c>
      <c r="I3142" s="76">
        <v>100</v>
      </c>
      <c r="J3142" s="39"/>
      <c r="K3142" s="39" t="s">
        <v>2195</v>
      </c>
      <c r="L3142" s="504">
        <v>48</v>
      </c>
      <c r="M3142" s="258" t="s">
        <v>13902</v>
      </c>
      <c r="N3142" s="39" t="s">
        <v>14029</v>
      </c>
    </row>
    <row r="3143" spans="1:14" hidden="1">
      <c r="A3143" s="258" t="s">
        <v>13901</v>
      </c>
      <c r="B3143" s="39"/>
      <c r="C3143" s="496" t="s">
        <v>14030</v>
      </c>
      <c r="D3143" s="39" t="s">
        <v>14030</v>
      </c>
      <c r="E3143" s="496">
        <f>VLOOKUP(F3143,[13]abbr_btch2lot2!A:B,2,FALSE)</f>
        <v>2156</v>
      </c>
      <c r="F3143" s="40" t="s">
        <v>14031</v>
      </c>
      <c r="G3143" s="39" t="s">
        <v>2215</v>
      </c>
      <c r="H3143" s="39" t="s">
        <v>2455</v>
      </c>
      <c r="I3143" s="76">
        <v>11</v>
      </c>
      <c r="J3143" s="39"/>
      <c r="K3143" s="39" t="s">
        <v>2195</v>
      </c>
      <c r="L3143" s="544">
        <v>49</v>
      </c>
      <c r="M3143" s="258" t="s">
        <v>13902</v>
      </c>
      <c r="N3143" s="39" t="s">
        <v>14032</v>
      </c>
    </row>
    <row r="3144" spans="1:14" hidden="1">
      <c r="A3144" s="258" t="s">
        <v>13901</v>
      </c>
      <c r="B3144" s="39"/>
      <c r="C3144" s="496" t="s">
        <v>14033</v>
      </c>
      <c r="D3144" s="39" t="s">
        <v>14033</v>
      </c>
      <c r="E3144" s="496">
        <f>VLOOKUP(F3144,[13]abbr_btch2lot2!A:B,2,FALSE)</f>
        <v>2157</v>
      </c>
      <c r="F3144" s="40" t="s">
        <v>14034</v>
      </c>
      <c r="G3144" s="39" t="s">
        <v>2215</v>
      </c>
      <c r="H3144" s="39" t="s">
        <v>2202</v>
      </c>
      <c r="I3144" s="76">
        <v>100</v>
      </c>
      <c r="J3144" s="39"/>
      <c r="K3144" s="39" t="s">
        <v>2195</v>
      </c>
      <c r="L3144" s="504">
        <v>50</v>
      </c>
      <c r="M3144" s="258" t="s">
        <v>13902</v>
      </c>
      <c r="N3144" s="39" t="s">
        <v>14035</v>
      </c>
    </row>
    <row r="3145" spans="1:14" hidden="1">
      <c r="A3145" s="258" t="s">
        <v>13901</v>
      </c>
      <c r="B3145" s="39"/>
      <c r="C3145" s="496" t="s">
        <v>14036</v>
      </c>
      <c r="D3145" s="39" t="s">
        <v>14036</v>
      </c>
      <c r="E3145" s="496">
        <f>VLOOKUP(F3145,[13]abbr_btch2lot2!A:B,2,FALSE)</f>
        <v>2158</v>
      </c>
      <c r="F3145" s="40" t="s">
        <v>14037</v>
      </c>
      <c r="G3145" s="39" t="s">
        <v>2215</v>
      </c>
      <c r="H3145" s="39" t="s">
        <v>2202</v>
      </c>
      <c r="I3145" s="76">
        <v>30</v>
      </c>
      <c r="J3145" s="39"/>
      <c r="K3145" s="39" t="s">
        <v>2195</v>
      </c>
      <c r="L3145" s="544">
        <v>51</v>
      </c>
      <c r="M3145" s="258" t="s">
        <v>13902</v>
      </c>
      <c r="N3145" s="39" t="s">
        <v>14038</v>
      </c>
    </row>
    <row r="3146" spans="1:14" hidden="1">
      <c r="A3146" s="258" t="s">
        <v>13901</v>
      </c>
      <c r="B3146" s="39"/>
      <c r="C3146" s="496" t="s">
        <v>14039</v>
      </c>
      <c r="D3146" s="39" t="s">
        <v>14039</v>
      </c>
      <c r="E3146" s="496">
        <f>VLOOKUP(F3146,[13]abbr_btch2lot2!A:B,2,FALSE)</f>
        <v>2159</v>
      </c>
      <c r="F3146" s="40" t="s">
        <v>14040</v>
      </c>
      <c r="G3146" s="39" t="s">
        <v>2215</v>
      </c>
      <c r="H3146" s="39" t="s">
        <v>2202</v>
      </c>
      <c r="I3146" s="76">
        <v>100</v>
      </c>
      <c r="J3146" s="39"/>
      <c r="K3146" s="39" t="s">
        <v>2195</v>
      </c>
      <c r="L3146" s="504">
        <v>52</v>
      </c>
      <c r="M3146" s="258" t="s">
        <v>13902</v>
      </c>
      <c r="N3146" s="39" t="s">
        <v>14041</v>
      </c>
    </row>
    <row r="3147" spans="1:14" hidden="1">
      <c r="A3147" s="258" t="s">
        <v>13901</v>
      </c>
      <c r="B3147" s="39"/>
      <c r="C3147" s="496" t="s">
        <v>14042</v>
      </c>
      <c r="D3147" s="39" t="s">
        <v>14042</v>
      </c>
      <c r="E3147" s="496">
        <f>VLOOKUP(F3147,[13]abbr_btch2lot2!A:B,2,FALSE)</f>
        <v>2160</v>
      </c>
      <c r="F3147" s="40" t="s">
        <v>14043</v>
      </c>
      <c r="G3147" s="39" t="s">
        <v>2215</v>
      </c>
      <c r="H3147" s="39" t="s">
        <v>2202</v>
      </c>
      <c r="I3147" s="76">
        <v>30</v>
      </c>
      <c r="J3147" s="39"/>
      <c r="K3147" s="39" t="s">
        <v>2195</v>
      </c>
      <c r="L3147" s="544">
        <v>53</v>
      </c>
      <c r="M3147" s="258" t="s">
        <v>13902</v>
      </c>
      <c r="N3147" s="39" t="s">
        <v>14044</v>
      </c>
    </row>
    <row r="3148" spans="1:14" hidden="1">
      <c r="A3148" s="258" t="s">
        <v>13901</v>
      </c>
      <c r="B3148" s="39"/>
      <c r="C3148" s="496" t="s">
        <v>14045</v>
      </c>
      <c r="D3148" s="39" t="s">
        <v>14045</v>
      </c>
      <c r="E3148" s="496">
        <f>VLOOKUP(F3148,[13]abbr_btch2lot2!A:B,2,FALSE)</f>
        <v>2161</v>
      </c>
      <c r="F3148" s="40" t="s">
        <v>14046</v>
      </c>
      <c r="G3148" s="39" t="s">
        <v>2215</v>
      </c>
      <c r="H3148" s="39" t="s">
        <v>2455</v>
      </c>
      <c r="I3148" s="76">
        <v>11</v>
      </c>
      <c r="J3148" s="39"/>
      <c r="K3148" s="39" t="s">
        <v>2195</v>
      </c>
      <c r="L3148" s="504">
        <v>54</v>
      </c>
      <c r="M3148" s="258" t="s">
        <v>13902</v>
      </c>
      <c r="N3148" s="39" t="s">
        <v>14047</v>
      </c>
    </row>
    <row r="3149" spans="1:14" hidden="1">
      <c r="A3149" s="258" t="s">
        <v>13901</v>
      </c>
      <c r="B3149" s="39"/>
      <c r="C3149" s="496" t="s">
        <v>14048</v>
      </c>
      <c r="D3149" s="39" t="s">
        <v>14048</v>
      </c>
      <c r="E3149" s="496">
        <f>VLOOKUP(F3149,[13]abbr_btch2lot2!A:B,2,FALSE)</f>
        <v>2162</v>
      </c>
      <c r="F3149" s="40" t="s">
        <v>14049</v>
      </c>
      <c r="G3149" s="39" t="s">
        <v>2215</v>
      </c>
      <c r="H3149" s="39" t="s">
        <v>2202</v>
      </c>
      <c r="I3149" s="76">
        <v>100</v>
      </c>
      <c r="J3149" s="39"/>
      <c r="K3149" s="39" t="s">
        <v>2195</v>
      </c>
      <c r="L3149" s="544">
        <v>55</v>
      </c>
      <c r="M3149" s="258" t="s">
        <v>13902</v>
      </c>
      <c r="N3149" s="39" t="s">
        <v>14050</v>
      </c>
    </row>
    <row r="3150" spans="1:14" hidden="1">
      <c r="A3150" s="258" t="s">
        <v>13901</v>
      </c>
      <c r="B3150" s="39"/>
      <c r="C3150" s="496" t="s">
        <v>14051</v>
      </c>
      <c r="D3150" s="39" t="s">
        <v>14051</v>
      </c>
      <c r="E3150" s="496">
        <f>VLOOKUP(F3150,[13]abbr_btch2lot2!A:B,2,FALSE)</f>
        <v>2163</v>
      </c>
      <c r="F3150" s="40" t="s">
        <v>14052</v>
      </c>
      <c r="G3150" s="39" t="s">
        <v>2215</v>
      </c>
      <c r="H3150" s="39" t="s">
        <v>2202</v>
      </c>
      <c r="I3150" s="76">
        <v>30</v>
      </c>
      <c r="J3150" s="39"/>
      <c r="K3150" s="39" t="s">
        <v>2195</v>
      </c>
      <c r="L3150" s="504">
        <v>56</v>
      </c>
      <c r="M3150" s="258" t="s">
        <v>13902</v>
      </c>
      <c r="N3150" s="39" t="s">
        <v>14053</v>
      </c>
    </row>
    <row r="3151" spans="1:14" hidden="1">
      <c r="A3151" s="258" t="s">
        <v>13901</v>
      </c>
      <c r="B3151" s="39"/>
      <c r="C3151" s="496" t="s">
        <v>14054</v>
      </c>
      <c r="D3151" s="39" t="s">
        <v>14054</v>
      </c>
      <c r="E3151" s="496">
        <f>VLOOKUP(F3151,[13]abbr_btch2lot2!A:B,2,FALSE)</f>
        <v>2164</v>
      </c>
      <c r="F3151" s="40" t="s">
        <v>14055</v>
      </c>
      <c r="G3151" s="39" t="s">
        <v>2215</v>
      </c>
      <c r="H3151" s="39" t="s">
        <v>2202</v>
      </c>
      <c r="I3151" s="76">
        <v>100</v>
      </c>
      <c r="J3151" s="39"/>
      <c r="K3151" s="39" t="s">
        <v>2195</v>
      </c>
      <c r="L3151" s="544">
        <v>57</v>
      </c>
      <c r="M3151" s="258" t="s">
        <v>13902</v>
      </c>
      <c r="N3151" s="39" t="s">
        <v>14056</v>
      </c>
    </row>
    <row r="3152" spans="1:14" hidden="1">
      <c r="A3152" s="258" t="s">
        <v>13901</v>
      </c>
      <c r="B3152" s="39"/>
      <c r="C3152" s="496" t="s">
        <v>14057</v>
      </c>
      <c r="D3152" s="39" t="s">
        <v>14057</v>
      </c>
      <c r="E3152" s="496">
        <f>VLOOKUP(F3152,[13]abbr_btch2lot2!A:B,2,FALSE)</f>
        <v>2165</v>
      </c>
      <c r="F3152" s="40" t="s">
        <v>14058</v>
      </c>
      <c r="G3152" s="39" t="s">
        <v>2215</v>
      </c>
      <c r="H3152" s="39" t="s">
        <v>2202</v>
      </c>
      <c r="I3152" s="76">
        <v>30</v>
      </c>
      <c r="J3152" s="39"/>
      <c r="K3152" s="39" t="s">
        <v>2195</v>
      </c>
      <c r="L3152" s="504">
        <v>58</v>
      </c>
      <c r="M3152" s="258" t="s">
        <v>13902</v>
      </c>
      <c r="N3152" s="39" t="s">
        <v>14059</v>
      </c>
    </row>
    <row r="3153" spans="1:14" hidden="1">
      <c r="A3153" s="258" t="s">
        <v>13901</v>
      </c>
      <c r="B3153" s="39"/>
      <c r="C3153" s="496" t="s">
        <v>1204</v>
      </c>
      <c r="D3153" s="39" t="s">
        <v>1204</v>
      </c>
      <c r="E3153" s="496">
        <f>VLOOKUP(F3153,[13]abbr_btch2lot2!A:B,2,FALSE)</f>
        <v>2166</v>
      </c>
      <c r="F3153" s="40" t="s">
        <v>697</v>
      </c>
      <c r="G3153" s="39" t="s">
        <v>2215</v>
      </c>
      <c r="H3153" s="39" t="s">
        <v>2455</v>
      </c>
      <c r="I3153" s="76">
        <v>11</v>
      </c>
      <c r="J3153" s="39"/>
      <c r="K3153" s="39" t="s">
        <v>2195</v>
      </c>
      <c r="L3153" s="544">
        <v>59</v>
      </c>
      <c r="M3153" s="258" t="s">
        <v>13902</v>
      </c>
      <c r="N3153" s="39" t="s">
        <v>14060</v>
      </c>
    </row>
    <row r="3154" spans="1:14" hidden="1">
      <c r="A3154" s="258" t="s">
        <v>13901</v>
      </c>
      <c r="B3154" s="39"/>
      <c r="C3154" s="496" t="s">
        <v>14061</v>
      </c>
      <c r="D3154" s="39" t="s">
        <v>14061</v>
      </c>
      <c r="E3154" s="496">
        <f>VLOOKUP(F3154,[13]abbr_btch2lot2!A:B,2,FALSE)</f>
        <v>2167</v>
      </c>
      <c r="F3154" s="40" t="s">
        <v>14062</v>
      </c>
      <c r="G3154" s="39" t="s">
        <v>2215</v>
      </c>
      <c r="H3154" s="39" t="s">
        <v>2202</v>
      </c>
      <c r="I3154" s="76">
        <v>100</v>
      </c>
      <c r="J3154" s="39"/>
      <c r="K3154" s="39" t="s">
        <v>2195</v>
      </c>
      <c r="L3154" s="504">
        <v>60</v>
      </c>
      <c r="M3154" s="258" t="s">
        <v>13902</v>
      </c>
      <c r="N3154" s="39" t="s">
        <v>14063</v>
      </c>
    </row>
    <row r="3155" spans="1:14" hidden="1">
      <c r="A3155" s="258" t="s">
        <v>13901</v>
      </c>
      <c r="B3155" s="39"/>
      <c r="C3155" s="496" t="s">
        <v>14064</v>
      </c>
      <c r="D3155" s="39" t="s">
        <v>14064</v>
      </c>
      <c r="E3155" s="496">
        <f>VLOOKUP(F3155,[13]abbr_btch2lot2!A:B,2,FALSE)</f>
        <v>2168</v>
      </c>
      <c r="F3155" s="40" t="s">
        <v>14065</v>
      </c>
      <c r="G3155" s="39" t="s">
        <v>2215</v>
      </c>
      <c r="H3155" s="39" t="s">
        <v>2202</v>
      </c>
      <c r="I3155" s="76">
        <v>30</v>
      </c>
      <c r="J3155" s="39"/>
      <c r="K3155" s="39" t="s">
        <v>2195</v>
      </c>
      <c r="L3155" s="544">
        <v>61</v>
      </c>
      <c r="M3155" s="258" t="s">
        <v>13902</v>
      </c>
      <c r="N3155" s="39" t="s">
        <v>14066</v>
      </c>
    </row>
    <row r="3156" spans="1:14" hidden="1">
      <c r="A3156" s="258" t="s">
        <v>13901</v>
      </c>
      <c r="B3156" s="39"/>
      <c r="C3156" s="496" t="s">
        <v>14067</v>
      </c>
      <c r="D3156" s="39" t="s">
        <v>14067</v>
      </c>
      <c r="E3156" s="496">
        <f>VLOOKUP(F3156,[13]abbr_btch2lot2!A:B,2,FALSE)</f>
        <v>2169</v>
      </c>
      <c r="F3156" s="40" t="s">
        <v>14068</v>
      </c>
      <c r="G3156" s="39" t="s">
        <v>2215</v>
      </c>
      <c r="H3156" s="39" t="s">
        <v>2202</v>
      </c>
      <c r="I3156" s="76">
        <v>100</v>
      </c>
      <c r="J3156" s="39"/>
      <c r="K3156" s="39" t="s">
        <v>2195</v>
      </c>
      <c r="L3156" s="504">
        <v>62</v>
      </c>
      <c r="M3156" s="258" t="s">
        <v>13902</v>
      </c>
      <c r="N3156" s="39" t="s">
        <v>14069</v>
      </c>
    </row>
    <row r="3157" spans="1:14" hidden="1">
      <c r="A3157" s="258" t="s">
        <v>13901</v>
      </c>
      <c r="B3157" s="39"/>
      <c r="C3157" s="496" t="s">
        <v>14070</v>
      </c>
      <c r="D3157" s="39" t="s">
        <v>14070</v>
      </c>
      <c r="E3157" s="496">
        <f>VLOOKUP(F3157,[13]abbr_btch2lot2!A:B,2,FALSE)</f>
        <v>2170</v>
      </c>
      <c r="F3157" s="40" t="s">
        <v>14071</v>
      </c>
      <c r="G3157" s="39" t="s">
        <v>2215</v>
      </c>
      <c r="H3157" s="39" t="s">
        <v>2202</v>
      </c>
      <c r="I3157" s="76">
        <v>30</v>
      </c>
      <c r="J3157" s="39"/>
      <c r="K3157" s="39" t="s">
        <v>2195</v>
      </c>
      <c r="L3157" s="544">
        <v>63</v>
      </c>
      <c r="M3157" s="258" t="s">
        <v>13902</v>
      </c>
      <c r="N3157" s="39" t="s">
        <v>14072</v>
      </c>
    </row>
    <row r="3158" spans="1:14" hidden="1">
      <c r="A3158" s="258" t="s">
        <v>13901</v>
      </c>
      <c r="B3158" s="39"/>
      <c r="C3158" s="496" t="s">
        <v>14073</v>
      </c>
      <c r="D3158" s="39" t="s">
        <v>14073</v>
      </c>
      <c r="E3158" s="496">
        <f>VLOOKUP(F3158,[13]abbr_btch2lot2!A:B,2,FALSE)</f>
        <v>2171</v>
      </c>
      <c r="F3158" s="40" t="s">
        <v>14074</v>
      </c>
      <c r="G3158" s="39" t="s">
        <v>2215</v>
      </c>
      <c r="H3158" s="39" t="s">
        <v>2455</v>
      </c>
      <c r="I3158" s="76">
        <v>11</v>
      </c>
      <c r="J3158" s="39"/>
      <c r="K3158" s="39" t="s">
        <v>2195</v>
      </c>
      <c r="L3158" s="504">
        <v>64</v>
      </c>
      <c r="M3158" s="258" t="s">
        <v>13902</v>
      </c>
      <c r="N3158" s="39" t="s">
        <v>14075</v>
      </c>
    </row>
    <row r="3159" spans="1:14" hidden="1">
      <c r="A3159" s="258" t="s">
        <v>13901</v>
      </c>
      <c r="B3159" s="39"/>
      <c r="C3159" s="496" t="s">
        <v>14076</v>
      </c>
      <c r="D3159" s="39" t="s">
        <v>14076</v>
      </c>
      <c r="E3159" s="496">
        <f>VLOOKUP(F3159,[13]abbr_btch2lot2!A:B,2,FALSE)</f>
        <v>2172</v>
      </c>
      <c r="F3159" s="40" t="s">
        <v>14077</v>
      </c>
      <c r="G3159" s="39" t="s">
        <v>2215</v>
      </c>
      <c r="H3159" s="39" t="s">
        <v>2202</v>
      </c>
      <c r="I3159" s="76">
        <v>100</v>
      </c>
      <c r="J3159" s="39"/>
      <c r="K3159" s="39" t="s">
        <v>2195</v>
      </c>
      <c r="L3159" s="544">
        <v>65</v>
      </c>
      <c r="M3159" s="258" t="s">
        <v>13902</v>
      </c>
      <c r="N3159" s="39" t="s">
        <v>14078</v>
      </c>
    </row>
    <row r="3160" spans="1:14" hidden="1">
      <c r="A3160" s="258" t="s">
        <v>13901</v>
      </c>
      <c r="B3160" s="39"/>
      <c r="C3160" s="496" t="s">
        <v>14079</v>
      </c>
      <c r="D3160" s="39" t="s">
        <v>14079</v>
      </c>
      <c r="E3160" s="496">
        <f>VLOOKUP(F3160,[13]abbr_btch2lot2!A:B,2,FALSE)</f>
        <v>2173</v>
      </c>
      <c r="F3160" s="40" t="s">
        <v>14080</v>
      </c>
      <c r="G3160" s="39" t="s">
        <v>2215</v>
      </c>
      <c r="H3160" s="39" t="s">
        <v>2202</v>
      </c>
      <c r="I3160" s="76">
        <v>30</v>
      </c>
      <c r="J3160" s="39"/>
      <c r="K3160" s="39" t="s">
        <v>2195</v>
      </c>
      <c r="L3160" s="504">
        <v>66</v>
      </c>
      <c r="M3160" s="258" t="s">
        <v>13902</v>
      </c>
      <c r="N3160" s="39" t="s">
        <v>14081</v>
      </c>
    </row>
    <row r="3161" spans="1:14" hidden="1">
      <c r="A3161" s="258" t="s">
        <v>13901</v>
      </c>
      <c r="B3161" s="39"/>
      <c r="C3161" s="496" t="s">
        <v>14082</v>
      </c>
      <c r="D3161" s="39" t="s">
        <v>14082</v>
      </c>
      <c r="E3161" s="496">
        <f>VLOOKUP(F3161,[13]abbr_btch2lot2!A:B,2,FALSE)</f>
        <v>2174</v>
      </c>
      <c r="F3161" s="40" t="s">
        <v>14083</v>
      </c>
      <c r="G3161" s="39" t="s">
        <v>2215</v>
      </c>
      <c r="H3161" s="39" t="s">
        <v>2202</v>
      </c>
      <c r="I3161" s="76">
        <v>100</v>
      </c>
      <c r="J3161" s="39"/>
      <c r="K3161" s="39" t="s">
        <v>2195</v>
      </c>
      <c r="L3161" s="544">
        <v>67</v>
      </c>
      <c r="M3161" s="258" t="s">
        <v>13902</v>
      </c>
      <c r="N3161" s="39" t="s">
        <v>14084</v>
      </c>
    </row>
    <row r="3162" spans="1:14" hidden="1">
      <c r="A3162" s="258" t="s">
        <v>13901</v>
      </c>
      <c r="B3162" s="39"/>
      <c r="C3162" s="496" t="s">
        <v>14085</v>
      </c>
      <c r="D3162" s="39" t="s">
        <v>14085</v>
      </c>
      <c r="E3162" s="496">
        <f>VLOOKUP(F3162,[13]abbr_btch2lot2!A:B,2,FALSE)</f>
        <v>2175</v>
      </c>
      <c r="F3162" s="40" t="s">
        <v>14086</v>
      </c>
      <c r="G3162" s="39" t="s">
        <v>2215</v>
      </c>
      <c r="H3162" s="39" t="s">
        <v>2202</v>
      </c>
      <c r="I3162" s="76">
        <v>30</v>
      </c>
      <c r="J3162" s="39"/>
      <c r="K3162" s="39" t="s">
        <v>2195</v>
      </c>
      <c r="L3162" s="504">
        <v>68</v>
      </c>
      <c r="M3162" s="258" t="s">
        <v>13902</v>
      </c>
      <c r="N3162" s="39" t="s">
        <v>14087</v>
      </c>
    </row>
    <row r="3163" spans="1:14" hidden="1">
      <c r="A3163" s="258" t="s">
        <v>13901</v>
      </c>
      <c r="B3163" s="39"/>
      <c r="C3163" s="496" t="s">
        <v>14088</v>
      </c>
      <c r="D3163" s="39" t="s">
        <v>14088</v>
      </c>
      <c r="E3163" s="496">
        <f>VLOOKUP(F3163,[13]abbr_btch2lot2!A:B,2,FALSE)</f>
        <v>2176</v>
      </c>
      <c r="F3163" s="40" t="s">
        <v>14089</v>
      </c>
      <c r="G3163" s="39" t="s">
        <v>2215</v>
      </c>
      <c r="H3163" s="39" t="s">
        <v>2455</v>
      </c>
      <c r="I3163" s="76">
        <v>11</v>
      </c>
      <c r="J3163" s="39"/>
      <c r="K3163" s="39" t="s">
        <v>2195</v>
      </c>
      <c r="L3163" s="544">
        <v>69</v>
      </c>
      <c r="M3163" s="258" t="s">
        <v>13902</v>
      </c>
      <c r="N3163" s="39" t="s">
        <v>14090</v>
      </c>
    </row>
    <row r="3164" spans="1:14" hidden="1">
      <c r="A3164" s="258" t="s">
        <v>13901</v>
      </c>
      <c r="B3164" s="39"/>
      <c r="C3164" s="496" t="s">
        <v>14091</v>
      </c>
      <c r="D3164" s="39" t="s">
        <v>14091</v>
      </c>
      <c r="E3164" s="496">
        <f>VLOOKUP(F3164,[13]abbr_btch2lot2!A:B,2,FALSE)</f>
        <v>2177</v>
      </c>
      <c r="F3164" s="40" t="s">
        <v>14092</v>
      </c>
      <c r="G3164" s="39" t="s">
        <v>2215</v>
      </c>
      <c r="H3164" s="39" t="s">
        <v>2202</v>
      </c>
      <c r="I3164" s="76">
        <v>100</v>
      </c>
      <c r="J3164" s="39"/>
      <c r="K3164" s="39" t="s">
        <v>2195</v>
      </c>
      <c r="L3164" s="504">
        <v>70</v>
      </c>
      <c r="M3164" s="258" t="s">
        <v>13902</v>
      </c>
      <c r="N3164" s="39" t="s">
        <v>14093</v>
      </c>
    </row>
    <row r="3165" spans="1:14" hidden="1">
      <c r="A3165" s="258" t="s">
        <v>13901</v>
      </c>
      <c r="B3165" s="39"/>
      <c r="C3165" s="496" t="s">
        <v>14094</v>
      </c>
      <c r="D3165" s="39" t="s">
        <v>14094</v>
      </c>
      <c r="E3165" s="496">
        <f>VLOOKUP(F3165,[13]abbr_btch2lot2!A:B,2,FALSE)</f>
        <v>2178</v>
      </c>
      <c r="F3165" s="40" t="s">
        <v>14095</v>
      </c>
      <c r="G3165" s="39" t="s">
        <v>2215</v>
      </c>
      <c r="H3165" s="39" t="s">
        <v>2202</v>
      </c>
      <c r="I3165" s="76">
        <v>30</v>
      </c>
      <c r="J3165" s="39"/>
      <c r="K3165" s="39" t="s">
        <v>2195</v>
      </c>
      <c r="L3165" s="544">
        <v>71</v>
      </c>
      <c r="M3165" s="258" t="s">
        <v>13902</v>
      </c>
      <c r="N3165" s="39" t="s">
        <v>14096</v>
      </c>
    </row>
    <row r="3166" spans="1:14" hidden="1">
      <c r="A3166" s="258" t="s">
        <v>13901</v>
      </c>
      <c r="B3166" s="39"/>
      <c r="C3166" s="496" t="s">
        <v>14097</v>
      </c>
      <c r="D3166" s="39" t="s">
        <v>14097</v>
      </c>
      <c r="E3166" s="496">
        <f>VLOOKUP(F3166,[13]abbr_btch2lot2!A:B,2,FALSE)</f>
        <v>2179</v>
      </c>
      <c r="F3166" s="40" t="s">
        <v>14098</v>
      </c>
      <c r="G3166" s="39" t="s">
        <v>2215</v>
      </c>
      <c r="H3166" s="39" t="s">
        <v>2202</v>
      </c>
      <c r="I3166" s="76">
        <v>100</v>
      </c>
      <c r="J3166" s="39"/>
      <c r="K3166" s="39" t="s">
        <v>2195</v>
      </c>
      <c r="L3166" s="504">
        <v>72</v>
      </c>
      <c r="M3166" s="258" t="s">
        <v>13902</v>
      </c>
      <c r="N3166" s="39" t="s">
        <v>14099</v>
      </c>
    </row>
    <row r="3167" spans="1:14" hidden="1">
      <c r="A3167" s="258" t="s">
        <v>13901</v>
      </c>
      <c r="B3167" s="39"/>
      <c r="C3167" s="496" t="s">
        <v>14100</v>
      </c>
      <c r="D3167" s="39" t="s">
        <v>14100</v>
      </c>
      <c r="E3167" s="496">
        <f>VLOOKUP(F3167,[13]abbr_btch2lot2!A:B,2,FALSE)</f>
        <v>2180</v>
      </c>
      <c r="F3167" s="40" t="s">
        <v>14101</v>
      </c>
      <c r="G3167" s="39" t="s">
        <v>2215</v>
      </c>
      <c r="H3167" s="39" t="s">
        <v>2202</v>
      </c>
      <c r="I3167" s="76">
        <v>30</v>
      </c>
      <c r="J3167" s="39"/>
      <c r="K3167" s="39" t="s">
        <v>2195</v>
      </c>
      <c r="L3167" s="544">
        <v>73</v>
      </c>
      <c r="M3167" s="258" t="s">
        <v>13902</v>
      </c>
      <c r="N3167" s="39" t="s">
        <v>14102</v>
      </c>
    </row>
    <row r="3168" spans="1:14" hidden="1">
      <c r="A3168" s="258" t="s">
        <v>13901</v>
      </c>
      <c r="B3168" s="39"/>
      <c r="C3168" s="496" t="s">
        <v>14103</v>
      </c>
      <c r="D3168" s="39" t="s">
        <v>14103</v>
      </c>
      <c r="E3168" s="496">
        <f>VLOOKUP(F3168,[13]abbr_btch2lot2!A:B,2,FALSE)</f>
        <v>2181</v>
      </c>
      <c r="F3168" s="40" t="s">
        <v>14104</v>
      </c>
      <c r="G3168" s="39" t="s">
        <v>2215</v>
      </c>
      <c r="H3168" s="39" t="s">
        <v>2455</v>
      </c>
      <c r="I3168" s="76">
        <v>11</v>
      </c>
      <c r="J3168" s="39"/>
      <c r="K3168" s="39" t="s">
        <v>2195</v>
      </c>
      <c r="L3168" s="504">
        <v>74</v>
      </c>
      <c r="M3168" s="258" t="s">
        <v>13902</v>
      </c>
      <c r="N3168" s="39" t="s">
        <v>14103</v>
      </c>
    </row>
    <row r="3169" spans="1:14" hidden="1">
      <c r="A3169" s="258" t="s">
        <v>13901</v>
      </c>
      <c r="B3169" s="39"/>
      <c r="C3169" s="496" t="s">
        <v>14105</v>
      </c>
      <c r="D3169" s="39" t="s">
        <v>14105</v>
      </c>
      <c r="E3169" s="496">
        <f>VLOOKUP(F3169,[13]abbr_btch2lot2!A:B,2,FALSE)</f>
        <v>2182</v>
      </c>
      <c r="F3169" s="40" t="s">
        <v>14106</v>
      </c>
      <c r="G3169" s="39" t="s">
        <v>2215</v>
      </c>
      <c r="H3169" s="39" t="s">
        <v>2202</v>
      </c>
      <c r="I3169" s="76">
        <v>100</v>
      </c>
      <c r="J3169" s="39"/>
      <c r="K3169" s="39" t="s">
        <v>2195</v>
      </c>
      <c r="L3169" s="544">
        <v>75</v>
      </c>
      <c r="M3169" s="258" t="s">
        <v>13902</v>
      </c>
      <c r="N3169" s="39" t="s">
        <v>14107</v>
      </c>
    </row>
    <row r="3170" spans="1:14" hidden="1">
      <c r="A3170" s="258" t="s">
        <v>13901</v>
      </c>
      <c r="B3170" s="39"/>
      <c r="C3170" s="496" t="s">
        <v>14108</v>
      </c>
      <c r="D3170" s="39" t="s">
        <v>14108</v>
      </c>
      <c r="E3170" s="496">
        <f>VLOOKUP(F3170,[13]abbr_btch2lot2!A:B,2,FALSE)</f>
        <v>2183</v>
      </c>
      <c r="F3170" s="40" t="s">
        <v>14109</v>
      </c>
      <c r="G3170" s="39" t="s">
        <v>2215</v>
      </c>
      <c r="H3170" s="39" t="s">
        <v>2202</v>
      </c>
      <c r="I3170" s="76">
        <v>30</v>
      </c>
      <c r="J3170" s="39"/>
      <c r="K3170" s="39" t="s">
        <v>2195</v>
      </c>
      <c r="L3170" s="504">
        <v>76</v>
      </c>
      <c r="M3170" s="258" t="s">
        <v>13902</v>
      </c>
      <c r="N3170" s="39" t="s">
        <v>14110</v>
      </c>
    </row>
    <row r="3171" spans="1:14" hidden="1">
      <c r="A3171" s="258" t="s">
        <v>13901</v>
      </c>
      <c r="B3171" s="39"/>
      <c r="C3171" s="496" t="s">
        <v>14111</v>
      </c>
      <c r="D3171" s="39" t="s">
        <v>14111</v>
      </c>
      <c r="E3171" s="496">
        <f>VLOOKUP(F3171,[13]abbr_btch2lot2!A:B,2,FALSE)</f>
        <v>2184</v>
      </c>
      <c r="F3171" s="40" t="s">
        <v>14112</v>
      </c>
      <c r="G3171" s="39" t="s">
        <v>2215</v>
      </c>
      <c r="H3171" s="39" t="s">
        <v>2202</v>
      </c>
      <c r="I3171" s="76">
        <v>100</v>
      </c>
      <c r="J3171" s="39"/>
      <c r="K3171" s="39" t="s">
        <v>2195</v>
      </c>
      <c r="L3171" s="544">
        <v>77</v>
      </c>
      <c r="M3171" s="258" t="s">
        <v>13902</v>
      </c>
      <c r="N3171" s="39" t="s">
        <v>14113</v>
      </c>
    </row>
    <row r="3172" spans="1:14" hidden="1">
      <c r="A3172" s="258" t="s">
        <v>13901</v>
      </c>
      <c r="B3172" s="39"/>
      <c r="C3172" s="496" t="s">
        <v>14114</v>
      </c>
      <c r="D3172" s="39" t="s">
        <v>14114</v>
      </c>
      <c r="E3172" s="496">
        <f>VLOOKUP(F3172,[13]abbr_btch2lot2!A:B,2,FALSE)</f>
        <v>2185</v>
      </c>
      <c r="F3172" s="40" t="s">
        <v>14115</v>
      </c>
      <c r="G3172" s="39" t="s">
        <v>2215</v>
      </c>
      <c r="H3172" s="39" t="s">
        <v>2202</v>
      </c>
      <c r="I3172" s="76">
        <v>30</v>
      </c>
      <c r="J3172" s="39"/>
      <c r="K3172" s="39" t="s">
        <v>2195</v>
      </c>
      <c r="L3172" s="504">
        <v>78</v>
      </c>
      <c r="M3172" s="258" t="s">
        <v>13902</v>
      </c>
      <c r="N3172" s="39" t="s">
        <v>14116</v>
      </c>
    </row>
    <row r="3173" spans="1:14" hidden="1">
      <c r="A3173" s="258" t="s">
        <v>13901</v>
      </c>
      <c r="B3173" s="39"/>
      <c r="C3173" s="496" t="s">
        <v>14117</v>
      </c>
      <c r="D3173" s="39" t="s">
        <v>14117</v>
      </c>
      <c r="E3173" s="496">
        <f>VLOOKUP(F3173,[13]abbr_btch2lot2!A:B,2,FALSE)</f>
        <v>2186</v>
      </c>
      <c r="F3173" s="40" t="s">
        <v>14118</v>
      </c>
      <c r="G3173" s="39" t="s">
        <v>2215</v>
      </c>
      <c r="H3173" s="39" t="s">
        <v>2228</v>
      </c>
      <c r="I3173" s="76">
        <v>6</v>
      </c>
      <c r="J3173" s="39"/>
      <c r="K3173" s="39" t="s">
        <v>2195</v>
      </c>
      <c r="L3173" s="544">
        <v>79</v>
      </c>
      <c r="M3173" s="258" t="s">
        <v>13902</v>
      </c>
      <c r="N3173" s="39" t="s">
        <v>14119</v>
      </c>
    </row>
    <row r="3174" spans="1:14" hidden="1">
      <c r="A3174" s="258" t="s">
        <v>13901</v>
      </c>
      <c r="B3174" s="39"/>
      <c r="C3174" s="496" t="s">
        <v>14120</v>
      </c>
      <c r="D3174" s="39" t="s">
        <v>14120</v>
      </c>
      <c r="E3174" s="496">
        <f>VLOOKUP(F3174,[13]abbr_btch2lot2!A:B,2,FALSE)</f>
        <v>2187</v>
      </c>
      <c r="F3174" s="40" t="s">
        <v>14121</v>
      </c>
      <c r="G3174" s="39" t="s">
        <v>2215</v>
      </c>
      <c r="H3174" s="39" t="s">
        <v>2228</v>
      </c>
      <c r="I3174" s="76">
        <v>4</v>
      </c>
      <c r="J3174" s="39"/>
      <c r="K3174" s="39" t="s">
        <v>2195</v>
      </c>
      <c r="L3174" s="504">
        <v>80</v>
      </c>
      <c r="M3174" s="258" t="s">
        <v>13902</v>
      </c>
      <c r="N3174" s="39" t="s">
        <v>14122</v>
      </c>
    </row>
    <row r="3175" spans="1:14" hidden="1">
      <c r="A3175" s="258" t="s">
        <v>13901</v>
      </c>
      <c r="B3175" s="39"/>
      <c r="C3175" s="496" t="s">
        <v>14123</v>
      </c>
      <c r="D3175" s="39" t="s">
        <v>14123</v>
      </c>
      <c r="E3175" s="496">
        <f>VLOOKUP(F3175,[13]abbr_btch2lot2!A:B,2,FALSE)</f>
        <v>2188</v>
      </c>
      <c r="F3175" s="40" t="s">
        <v>14124</v>
      </c>
      <c r="G3175" s="39" t="s">
        <v>2215</v>
      </c>
      <c r="H3175" s="39" t="s">
        <v>2202</v>
      </c>
      <c r="I3175" s="76">
        <v>4</v>
      </c>
      <c r="J3175" s="39"/>
      <c r="K3175" s="39" t="s">
        <v>2195</v>
      </c>
      <c r="L3175" s="544">
        <v>81</v>
      </c>
      <c r="M3175" s="258" t="s">
        <v>13902</v>
      </c>
      <c r="N3175" s="39" t="s">
        <v>14125</v>
      </c>
    </row>
    <row r="3176" spans="1:14" hidden="1">
      <c r="A3176" s="258" t="s">
        <v>13901</v>
      </c>
      <c r="B3176" s="39"/>
      <c r="C3176" s="496" t="s">
        <v>14126</v>
      </c>
      <c r="D3176" s="39" t="s">
        <v>14126</v>
      </c>
      <c r="E3176" s="496">
        <f>VLOOKUP(F3176,[13]abbr_btch2lot2!A:B,2,FALSE)</f>
        <v>2189</v>
      </c>
      <c r="F3176" s="40" t="s">
        <v>14127</v>
      </c>
      <c r="G3176" s="39" t="s">
        <v>2215</v>
      </c>
      <c r="H3176" s="39" t="s">
        <v>2202</v>
      </c>
      <c r="I3176" s="76">
        <v>10</v>
      </c>
      <c r="J3176" s="39"/>
      <c r="K3176" s="39" t="s">
        <v>2195</v>
      </c>
      <c r="L3176" s="504">
        <v>82</v>
      </c>
      <c r="M3176" s="258" t="s">
        <v>13902</v>
      </c>
      <c r="N3176" s="39" t="s">
        <v>14128</v>
      </c>
    </row>
    <row r="3177" spans="1:14" hidden="1">
      <c r="A3177" s="258" t="s">
        <v>13901</v>
      </c>
      <c r="B3177" s="39"/>
      <c r="C3177" s="496" t="s">
        <v>14129</v>
      </c>
      <c r="D3177" s="39" t="s">
        <v>14129</v>
      </c>
      <c r="E3177" s="496">
        <f>VLOOKUP(F3177,[13]abbr_btch2lot2!A:B,2,FALSE)</f>
        <v>2190</v>
      </c>
      <c r="F3177" s="40" t="s">
        <v>14130</v>
      </c>
      <c r="G3177" s="39" t="s">
        <v>2215</v>
      </c>
      <c r="H3177" s="39" t="s">
        <v>2202</v>
      </c>
      <c r="I3177" s="76">
        <v>10</v>
      </c>
      <c r="J3177" s="39"/>
      <c r="K3177" s="39" t="s">
        <v>2195</v>
      </c>
      <c r="L3177" s="544">
        <v>83</v>
      </c>
      <c r="M3177" s="258" t="s">
        <v>13902</v>
      </c>
      <c r="N3177" s="39" t="s">
        <v>14131</v>
      </c>
    </row>
    <row r="3178" spans="1:14" hidden="1">
      <c r="A3178" s="258" t="s">
        <v>13901</v>
      </c>
      <c r="B3178" s="39"/>
      <c r="C3178" s="496" t="s">
        <v>14132</v>
      </c>
      <c r="D3178" s="39" t="s">
        <v>14132</v>
      </c>
      <c r="E3178" s="496">
        <f>VLOOKUP(F3178,[13]abbr_btch2lot2!A:B,2,FALSE)</f>
        <v>2191</v>
      </c>
      <c r="F3178" s="40" t="s">
        <v>14133</v>
      </c>
      <c r="G3178" s="39" t="s">
        <v>2215</v>
      </c>
      <c r="H3178" s="39" t="s">
        <v>2202</v>
      </c>
      <c r="I3178" s="76">
        <v>1</v>
      </c>
      <c r="J3178" s="39"/>
      <c r="K3178" s="39" t="s">
        <v>2195</v>
      </c>
      <c r="L3178" s="504">
        <v>84</v>
      </c>
      <c r="M3178" s="258" t="s">
        <v>13902</v>
      </c>
      <c r="N3178" s="39" t="s">
        <v>14134</v>
      </c>
    </row>
    <row r="3179" spans="1:14" hidden="1">
      <c r="A3179" s="258" t="s">
        <v>13901</v>
      </c>
      <c r="B3179" s="39"/>
      <c r="C3179" s="496"/>
      <c r="D3179" s="39"/>
      <c r="E3179" s="496">
        <f>VLOOKUP(F3179,[13]abbr_btch2lot2!A:B,2,FALSE)</f>
        <v>2192</v>
      </c>
      <c r="F3179" s="40" t="s">
        <v>324</v>
      </c>
      <c r="G3179" s="39" t="s">
        <v>2215</v>
      </c>
      <c r="H3179" s="39" t="s">
        <v>2455</v>
      </c>
      <c r="I3179" s="76">
        <v>11</v>
      </c>
      <c r="J3179" s="39"/>
      <c r="K3179" s="39" t="s">
        <v>2195</v>
      </c>
      <c r="L3179" s="544">
        <v>85</v>
      </c>
      <c r="M3179" s="258" t="s">
        <v>13902</v>
      </c>
      <c r="N3179" s="39" t="s">
        <v>14135</v>
      </c>
    </row>
    <row r="3180" spans="1:14" hidden="1">
      <c r="A3180" s="258" t="s">
        <v>13901</v>
      </c>
      <c r="B3180" s="39"/>
      <c r="C3180" s="496" t="s">
        <v>14136</v>
      </c>
      <c r="D3180" s="39" t="s">
        <v>14136</v>
      </c>
      <c r="E3180" s="496">
        <f>VLOOKUP(F3180,[13]abbr_btch2lot2!A:B,2,FALSE)</f>
        <v>2193</v>
      </c>
      <c r="F3180" s="40" t="s">
        <v>14137</v>
      </c>
      <c r="G3180" s="39" t="s">
        <v>2215</v>
      </c>
      <c r="H3180" s="39" t="s">
        <v>2202</v>
      </c>
      <c r="I3180" s="76">
        <v>1</v>
      </c>
      <c r="J3180" s="39"/>
      <c r="K3180" s="39" t="s">
        <v>2195</v>
      </c>
      <c r="L3180" s="504">
        <v>86</v>
      </c>
      <c r="M3180" s="258" t="s">
        <v>13902</v>
      </c>
      <c r="N3180" s="39" t="s">
        <v>14138</v>
      </c>
    </row>
    <row r="3181" spans="1:14" hidden="1">
      <c r="A3181" s="258" t="s">
        <v>13901</v>
      </c>
      <c r="B3181" s="39"/>
      <c r="C3181" s="496" t="s">
        <v>14139</v>
      </c>
      <c r="D3181" s="39" t="s">
        <v>14139</v>
      </c>
      <c r="E3181" s="496">
        <f>VLOOKUP(F3181,[13]abbr_btch2lot2!A:B,2,FALSE)</f>
        <v>2194</v>
      </c>
      <c r="F3181" s="40" t="s">
        <v>14140</v>
      </c>
      <c r="G3181" s="39" t="s">
        <v>2215</v>
      </c>
      <c r="H3181" s="39" t="s">
        <v>2455</v>
      </c>
      <c r="I3181" s="76">
        <v>11</v>
      </c>
      <c r="J3181" s="39"/>
      <c r="K3181" s="39" t="s">
        <v>2195</v>
      </c>
      <c r="L3181" s="544">
        <v>87</v>
      </c>
      <c r="M3181" s="258" t="s">
        <v>13902</v>
      </c>
      <c r="N3181" s="39" t="s">
        <v>14141</v>
      </c>
    </row>
    <row r="3182" spans="1:14" hidden="1">
      <c r="A3182" s="258" t="s">
        <v>13901</v>
      </c>
      <c r="B3182" s="39"/>
      <c r="C3182" s="496" t="s">
        <v>14142</v>
      </c>
      <c r="D3182" s="39" t="s">
        <v>14143</v>
      </c>
      <c r="E3182" s="496">
        <f>VLOOKUP(F3182,[13]abbr_btch2lot2!A:B,2,FALSE)</f>
        <v>2195</v>
      </c>
      <c r="F3182" s="40" t="s">
        <v>14144</v>
      </c>
      <c r="G3182" s="39" t="s">
        <v>2215</v>
      </c>
      <c r="H3182" s="39" t="s">
        <v>2202</v>
      </c>
      <c r="I3182" s="76">
        <v>10</v>
      </c>
      <c r="J3182" s="39"/>
      <c r="K3182" s="39" t="s">
        <v>2195</v>
      </c>
      <c r="L3182" s="504">
        <v>88</v>
      </c>
      <c r="M3182" s="258" t="s">
        <v>13902</v>
      </c>
      <c r="N3182" s="39" t="s">
        <v>14145</v>
      </c>
    </row>
    <row r="3183" spans="1:14" hidden="1">
      <c r="A3183" s="258" t="s">
        <v>13901</v>
      </c>
      <c r="B3183" s="39"/>
      <c r="C3183" s="496" t="s">
        <v>14146</v>
      </c>
      <c r="D3183" s="39" t="s">
        <v>14146</v>
      </c>
      <c r="E3183" s="496">
        <f>VLOOKUP(F3183,[13]abbr_btch2lot2!A:B,2,FALSE)</f>
        <v>2196</v>
      </c>
      <c r="F3183" s="40" t="s">
        <v>14147</v>
      </c>
      <c r="G3183" s="39" t="s">
        <v>2215</v>
      </c>
      <c r="H3183" s="39" t="s">
        <v>2202</v>
      </c>
      <c r="I3183" s="76">
        <v>10</v>
      </c>
      <c r="J3183" s="39"/>
      <c r="K3183" s="39" t="s">
        <v>2195</v>
      </c>
      <c r="L3183" s="544">
        <v>89</v>
      </c>
      <c r="M3183" s="258" t="s">
        <v>13902</v>
      </c>
      <c r="N3183" s="39" t="s">
        <v>14148</v>
      </c>
    </row>
    <row r="3184" spans="1:14" hidden="1">
      <c r="A3184" s="258" t="s">
        <v>13901</v>
      </c>
      <c r="B3184" s="39"/>
      <c r="C3184" s="496"/>
      <c r="D3184" s="39"/>
      <c r="E3184" s="496">
        <f>VLOOKUP(F3184,[13]abbr_btch2lot2!A:B,2,FALSE)</f>
        <v>2197</v>
      </c>
      <c r="F3184" s="40" t="s">
        <v>14149</v>
      </c>
      <c r="G3184" s="39" t="s">
        <v>2215</v>
      </c>
      <c r="H3184" s="39" t="s">
        <v>2228</v>
      </c>
      <c r="I3184" s="76">
        <v>4</v>
      </c>
      <c r="J3184" s="39"/>
      <c r="K3184" s="39" t="s">
        <v>2195</v>
      </c>
      <c r="L3184" s="504">
        <v>90</v>
      </c>
      <c r="M3184" s="258" t="s">
        <v>13902</v>
      </c>
      <c r="N3184" s="39" t="s">
        <v>14150</v>
      </c>
    </row>
    <row r="3185" spans="1:14" hidden="1">
      <c r="A3185" s="258" t="s">
        <v>13901</v>
      </c>
      <c r="B3185" s="39"/>
      <c r="C3185" s="496" t="s">
        <v>13350</v>
      </c>
      <c r="D3185" s="39" t="s">
        <v>13350</v>
      </c>
      <c r="E3185" s="496">
        <f>VLOOKUP(F3185,[13]abbr_btch2lot2!A:B,2,FALSE)</f>
        <v>1902</v>
      </c>
      <c r="F3185" s="40" t="s">
        <v>13351</v>
      </c>
      <c r="G3185" s="39" t="s">
        <v>2215</v>
      </c>
      <c r="H3185" s="39" t="s">
        <v>2202</v>
      </c>
      <c r="I3185" s="76">
        <v>11</v>
      </c>
      <c r="J3185" s="39"/>
      <c r="K3185" s="39" t="s">
        <v>2195</v>
      </c>
      <c r="L3185" s="544">
        <v>91</v>
      </c>
      <c r="M3185" s="258" t="s">
        <v>13902</v>
      </c>
      <c r="N3185" s="39" t="s">
        <v>13350</v>
      </c>
    </row>
    <row r="3186" spans="1:14" hidden="1">
      <c r="A3186" s="258" t="s">
        <v>13901</v>
      </c>
      <c r="B3186" s="39"/>
      <c r="C3186" s="496" t="s">
        <v>14151</v>
      </c>
      <c r="D3186" s="39" t="s">
        <v>14151</v>
      </c>
      <c r="E3186" s="496">
        <f>VLOOKUP(F3186,[13]abbr_btch2lot2!A:B,2,FALSE)</f>
        <v>2198</v>
      </c>
      <c r="F3186" s="40" t="s">
        <v>14152</v>
      </c>
      <c r="G3186" s="39" t="s">
        <v>2215</v>
      </c>
      <c r="H3186" s="39" t="s">
        <v>2202</v>
      </c>
      <c r="I3186" s="76">
        <v>11</v>
      </c>
      <c r="J3186" s="39"/>
      <c r="K3186" s="39" t="s">
        <v>2195</v>
      </c>
      <c r="L3186" s="504">
        <v>92</v>
      </c>
      <c r="M3186" s="258" t="s">
        <v>13902</v>
      </c>
      <c r="N3186" s="39" t="s">
        <v>14153</v>
      </c>
    </row>
    <row r="3187" spans="1:14" hidden="1">
      <c r="A3187" s="258" t="s">
        <v>13901</v>
      </c>
      <c r="B3187" s="39"/>
      <c r="C3187" s="496"/>
      <c r="D3187" s="39"/>
      <c r="E3187" s="496">
        <f>VLOOKUP(F3187,[13]abbr_btch2lot2!A:B,2,FALSE)</f>
        <v>2199</v>
      </c>
      <c r="F3187" s="40" t="s">
        <v>14154</v>
      </c>
      <c r="G3187" s="39" t="s">
        <v>2215</v>
      </c>
      <c r="H3187" s="39" t="s">
        <v>14155</v>
      </c>
      <c r="I3187" s="76">
        <v>5</v>
      </c>
      <c r="J3187" s="39"/>
      <c r="K3187" s="39" t="s">
        <v>2195</v>
      </c>
      <c r="L3187" s="544">
        <v>93</v>
      </c>
      <c r="M3187" s="258" t="s">
        <v>13902</v>
      </c>
      <c r="N3187" s="39" t="s">
        <v>14156</v>
      </c>
    </row>
    <row r="3188" spans="1:14" hidden="1">
      <c r="A3188" s="258" t="s">
        <v>13901</v>
      </c>
      <c r="B3188" s="39"/>
      <c r="C3188" s="496" t="s">
        <v>14157</v>
      </c>
      <c r="D3188" s="39" t="s">
        <v>14157</v>
      </c>
      <c r="E3188" s="496">
        <f>VLOOKUP(F3188,[13]abbr_btch2lot2!A:B,2,FALSE)</f>
        <v>2200</v>
      </c>
      <c r="F3188" s="40" t="s">
        <v>14158</v>
      </c>
      <c r="G3188" s="39" t="s">
        <v>2215</v>
      </c>
      <c r="H3188" s="39" t="s">
        <v>2202</v>
      </c>
      <c r="I3188" s="76">
        <v>1</v>
      </c>
      <c r="J3188" s="39"/>
      <c r="K3188" s="39" t="s">
        <v>2195</v>
      </c>
      <c r="L3188" s="504">
        <v>94</v>
      </c>
      <c r="M3188" s="258" t="s">
        <v>13902</v>
      </c>
      <c r="N3188" s="39" t="s">
        <v>14157</v>
      </c>
    </row>
    <row r="3189" spans="1:14" hidden="1">
      <c r="A3189" s="258" t="s">
        <v>13901</v>
      </c>
      <c r="B3189" s="39"/>
      <c r="C3189" s="496" t="s">
        <v>2996</v>
      </c>
      <c r="D3189" s="39" t="s">
        <v>2996</v>
      </c>
      <c r="E3189" s="496">
        <f>VLOOKUP(F3189,[13]abbr_btch2lot2!A:B,2,FALSE)</f>
        <v>2201</v>
      </c>
      <c r="F3189" s="40" t="s">
        <v>14159</v>
      </c>
      <c r="G3189" s="39" t="s">
        <v>2215</v>
      </c>
      <c r="H3189" s="39" t="s">
        <v>2308</v>
      </c>
      <c r="I3189" s="76">
        <v>26</v>
      </c>
      <c r="J3189" s="39"/>
      <c r="K3189" s="39" t="s">
        <v>2195</v>
      </c>
      <c r="L3189" s="544">
        <v>95</v>
      </c>
      <c r="M3189" s="258" t="s">
        <v>13902</v>
      </c>
      <c r="N3189" s="39" t="s">
        <v>2996</v>
      </c>
    </row>
    <row r="3190" spans="1:14" hidden="1">
      <c r="A3190" s="258" t="s">
        <v>13901</v>
      </c>
      <c r="B3190" s="39"/>
      <c r="C3190" s="496" t="s">
        <v>14160</v>
      </c>
      <c r="D3190" s="39" t="s">
        <v>14160</v>
      </c>
      <c r="E3190" s="496">
        <f>VLOOKUP(F3190,[13]abbr_btch2lot2!A:B,2,FALSE)</f>
        <v>2202</v>
      </c>
      <c r="F3190" s="40" t="s">
        <v>14161</v>
      </c>
      <c r="G3190" s="39" t="s">
        <v>2215</v>
      </c>
      <c r="H3190" s="39" t="s">
        <v>2202</v>
      </c>
      <c r="I3190" s="76">
        <v>11</v>
      </c>
      <c r="J3190" s="39"/>
      <c r="K3190" s="39" t="s">
        <v>2195</v>
      </c>
      <c r="L3190" s="504">
        <v>96</v>
      </c>
      <c r="M3190" s="258" t="s">
        <v>13902</v>
      </c>
      <c r="N3190" s="39" t="s">
        <v>14162</v>
      </c>
    </row>
    <row r="3191" spans="1:14" hidden="1">
      <c r="A3191" s="258" t="s">
        <v>13901</v>
      </c>
      <c r="B3191" s="39"/>
      <c r="C3191" s="496" t="s">
        <v>546</v>
      </c>
      <c r="D3191" s="39" t="s">
        <v>546</v>
      </c>
      <c r="E3191" s="496">
        <f>VLOOKUP(F3191,[13]abbr_btch2lot2!A:B,2,FALSE)</f>
        <v>2203</v>
      </c>
      <c r="F3191" s="40" t="s">
        <v>302</v>
      </c>
      <c r="G3191" s="39" t="s">
        <v>2215</v>
      </c>
      <c r="H3191" s="39" t="s">
        <v>2308</v>
      </c>
      <c r="I3191" s="76">
        <v>26</v>
      </c>
      <c r="J3191" s="39"/>
      <c r="K3191" s="39" t="s">
        <v>2195</v>
      </c>
      <c r="L3191" s="544">
        <v>97</v>
      </c>
      <c r="M3191" s="258" t="s">
        <v>13902</v>
      </c>
      <c r="N3191" s="39" t="s">
        <v>546</v>
      </c>
    </row>
    <row r="3192" spans="1:14" hidden="1">
      <c r="A3192" s="258" t="s">
        <v>13901</v>
      </c>
      <c r="B3192" s="39"/>
      <c r="C3192" s="496" t="s">
        <v>1994</v>
      </c>
      <c r="D3192" s="39" t="s">
        <v>1994</v>
      </c>
      <c r="E3192" s="496">
        <f>VLOOKUP(F3192,[13]abbr_btch2lot2!A:B,2,FALSE)</f>
        <v>2204</v>
      </c>
      <c r="F3192" s="40" t="s">
        <v>1400</v>
      </c>
      <c r="G3192" s="39" t="s">
        <v>2215</v>
      </c>
      <c r="H3192" s="39" t="s">
        <v>2308</v>
      </c>
      <c r="I3192" s="76">
        <v>26</v>
      </c>
      <c r="J3192" s="39"/>
      <c r="K3192" s="39" t="s">
        <v>2195</v>
      </c>
      <c r="L3192" s="504">
        <v>98</v>
      </c>
      <c r="M3192" s="258" t="s">
        <v>13902</v>
      </c>
      <c r="N3192" s="39" t="s">
        <v>14163</v>
      </c>
    </row>
    <row r="3193" spans="1:14" hidden="1">
      <c r="A3193" s="258" t="s">
        <v>13901</v>
      </c>
      <c r="B3193" s="39"/>
      <c r="C3193" s="496" t="s">
        <v>14164</v>
      </c>
      <c r="D3193" s="39" t="s">
        <v>14164</v>
      </c>
      <c r="E3193" s="496">
        <f>VLOOKUP(F3193,[13]abbr_btch2lot2!A:B,2,FALSE)</f>
        <v>2205</v>
      </c>
      <c r="F3193" s="40" t="s">
        <v>14165</v>
      </c>
      <c r="G3193" s="39" t="s">
        <v>2215</v>
      </c>
      <c r="H3193" s="39" t="s">
        <v>14166</v>
      </c>
      <c r="I3193" s="76">
        <v>4</v>
      </c>
      <c r="J3193" s="39"/>
      <c r="K3193" s="39" t="s">
        <v>2195</v>
      </c>
      <c r="L3193" s="544">
        <v>99</v>
      </c>
      <c r="M3193" s="258" t="s">
        <v>13902</v>
      </c>
      <c r="N3193" s="39" t="s">
        <v>14167</v>
      </c>
    </row>
    <row r="3194" spans="1:14" hidden="1">
      <c r="A3194" s="258" t="s">
        <v>13901</v>
      </c>
      <c r="B3194" s="39"/>
      <c r="C3194" s="496" t="s">
        <v>14168</v>
      </c>
      <c r="D3194" s="39" t="s">
        <v>14168</v>
      </c>
      <c r="E3194" s="496">
        <f>VLOOKUP(F3194,[13]abbr_btch2lot2!A:B,2,FALSE)</f>
        <v>2206</v>
      </c>
      <c r="F3194" s="40" t="s">
        <v>14169</v>
      </c>
      <c r="G3194" s="39" t="s">
        <v>2215</v>
      </c>
      <c r="H3194" s="39" t="s">
        <v>14166</v>
      </c>
      <c r="I3194" s="76">
        <v>4</v>
      </c>
      <c r="J3194" s="39"/>
      <c r="K3194" s="39" t="s">
        <v>2195</v>
      </c>
      <c r="L3194" s="504">
        <v>100</v>
      </c>
      <c r="M3194" s="258" t="s">
        <v>13902</v>
      </c>
      <c r="N3194" s="39" t="s">
        <v>14170</v>
      </c>
    </row>
    <row r="3195" spans="1:14" hidden="1">
      <c r="A3195" s="258" t="s">
        <v>13901</v>
      </c>
      <c r="B3195" s="39"/>
      <c r="C3195" s="496" t="s">
        <v>14171</v>
      </c>
      <c r="D3195" s="39" t="s">
        <v>14171</v>
      </c>
      <c r="E3195" s="496">
        <f>VLOOKUP(F3195,[13]abbr_btch2lot2!A:B,2,FALSE)</f>
        <v>2207</v>
      </c>
      <c r="F3195" s="40" t="s">
        <v>14172</v>
      </c>
      <c r="G3195" s="39" t="s">
        <v>2215</v>
      </c>
      <c r="H3195" s="39" t="s">
        <v>14173</v>
      </c>
      <c r="I3195" s="76">
        <v>100</v>
      </c>
      <c r="J3195" s="39"/>
      <c r="K3195" s="39" t="s">
        <v>2195</v>
      </c>
      <c r="L3195" s="544">
        <v>101</v>
      </c>
      <c r="M3195" s="258" t="s">
        <v>13902</v>
      </c>
      <c r="N3195" s="39" t="s">
        <v>14174</v>
      </c>
    </row>
    <row r="3196" spans="1:14" hidden="1">
      <c r="A3196" s="258" t="s">
        <v>13901</v>
      </c>
      <c r="B3196" s="39"/>
      <c r="C3196" s="496" t="s">
        <v>14175</v>
      </c>
      <c r="D3196" s="39" t="s">
        <v>14175</v>
      </c>
      <c r="E3196" s="496">
        <f>VLOOKUP(F3196,[13]abbr_btch2lot2!A:B,2,FALSE)</f>
        <v>2208</v>
      </c>
      <c r="F3196" s="40" t="s">
        <v>14176</v>
      </c>
      <c r="G3196" s="39" t="s">
        <v>2215</v>
      </c>
      <c r="H3196" s="39" t="s">
        <v>2308</v>
      </c>
      <c r="I3196" s="76">
        <v>26</v>
      </c>
      <c r="J3196" s="39"/>
      <c r="K3196" s="39" t="s">
        <v>2195</v>
      </c>
      <c r="L3196" s="504">
        <v>102</v>
      </c>
      <c r="M3196" s="258" t="s">
        <v>13902</v>
      </c>
      <c r="N3196" s="39" t="s">
        <v>14177</v>
      </c>
    </row>
    <row r="3197" spans="1:14" hidden="1">
      <c r="A3197" s="258" t="s">
        <v>13901</v>
      </c>
      <c r="B3197" s="39"/>
      <c r="C3197" s="496" t="s">
        <v>14178</v>
      </c>
      <c r="D3197" s="39" t="s">
        <v>14178</v>
      </c>
      <c r="E3197" s="496">
        <f>VLOOKUP(F3197,[13]abbr_btch2lot2!A:B,2,FALSE)</f>
        <v>2209</v>
      </c>
      <c r="F3197" s="40" t="s">
        <v>14179</v>
      </c>
      <c r="G3197" s="39" t="s">
        <v>2215</v>
      </c>
      <c r="H3197" s="39" t="s">
        <v>14166</v>
      </c>
      <c r="I3197" s="76">
        <v>4</v>
      </c>
      <c r="J3197" s="39"/>
      <c r="K3197" s="39" t="s">
        <v>2195</v>
      </c>
      <c r="L3197" s="544">
        <v>103</v>
      </c>
      <c r="M3197" s="258" t="s">
        <v>13902</v>
      </c>
      <c r="N3197" s="39" t="s">
        <v>14180</v>
      </c>
    </row>
    <row r="3198" spans="1:14" hidden="1">
      <c r="A3198" s="258" t="s">
        <v>13901</v>
      </c>
      <c r="B3198" s="39"/>
      <c r="C3198" s="496" t="s">
        <v>14181</v>
      </c>
      <c r="D3198" s="39" t="s">
        <v>14181</v>
      </c>
      <c r="E3198" s="496">
        <f>VLOOKUP(F3198,[13]abbr_btch2lot2!A:B,2,FALSE)</f>
        <v>2210</v>
      </c>
      <c r="F3198" s="40" t="s">
        <v>14182</v>
      </c>
      <c r="G3198" s="39" t="s">
        <v>2215</v>
      </c>
      <c r="H3198" s="39" t="s">
        <v>14173</v>
      </c>
      <c r="I3198" s="76">
        <v>100</v>
      </c>
      <c r="J3198" s="39"/>
      <c r="K3198" s="39" t="s">
        <v>2195</v>
      </c>
      <c r="L3198" s="504">
        <v>104</v>
      </c>
      <c r="M3198" s="258" t="s">
        <v>13902</v>
      </c>
      <c r="N3198" s="39" t="s">
        <v>14181</v>
      </c>
    </row>
    <row r="3199" spans="1:14" hidden="1">
      <c r="A3199" s="258" t="s">
        <v>13901</v>
      </c>
      <c r="B3199" s="39"/>
      <c r="C3199" s="496" t="s">
        <v>14183</v>
      </c>
      <c r="D3199" s="39" t="s">
        <v>14183</v>
      </c>
      <c r="E3199" s="496">
        <f>VLOOKUP(F3199,[13]abbr_btch2lot2!A:B,2,FALSE)</f>
        <v>2211</v>
      </c>
      <c r="F3199" s="40" t="s">
        <v>14184</v>
      </c>
      <c r="G3199" s="39" t="s">
        <v>2215</v>
      </c>
      <c r="H3199" s="39" t="s">
        <v>2308</v>
      </c>
      <c r="I3199" s="76">
        <v>26</v>
      </c>
      <c r="J3199" s="39"/>
      <c r="K3199" s="39" t="s">
        <v>2195</v>
      </c>
      <c r="L3199" s="544">
        <v>105</v>
      </c>
      <c r="M3199" s="258" t="s">
        <v>13902</v>
      </c>
      <c r="N3199" s="39" t="s">
        <v>14183</v>
      </c>
    </row>
    <row r="3200" spans="1:14" hidden="1">
      <c r="A3200" s="258" t="s">
        <v>13901</v>
      </c>
      <c r="B3200" s="39"/>
      <c r="C3200" s="496"/>
      <c r="D3200" s="39"/>
      <c r="E3200" s="496">
        <f>VLOOKUP(F3200,[13]abbr_btch2lot2!A:B,2,FALSE)</f>
        <v>2212</v>
      </c>
      <c r="F3200" s="40" t="s">
        <v>14185</v>
      </c>
      <c r="G3200" s="39" t="s">
        <v>2215</v>
      </c>
      <c r="H3200" s="39" t="s">
        <v>2202</v>
      </c>
      <c r="I3200" s="76">
        <v>2</v>
      </c>
      <c r="J3200" s="39"/>
      <c r="K3200" s="39" t="s">
        <v>2195</v>
      </c>
      <c r="L3200" s="504">
        <v>106</v>
      </c>
      <c r="M3200" s="258" t="s">
        <v>13902</v>
      </c>
      <c r="N3200" s="39" t="s">
        <v>14186</v>
      </c>
    </row>
    <row r="3201" spans="1:15" hidden="1">
      <c r="A3201" s="258" t="s">
        <v>13901</v>
      </c>
      <c r="B3201" s="39"/>
      <c r="C3201" s="496" t="s">
        <v>14187</v>
      </c>
      <c r="D3201" s="39" t="s">
        <v>14187</v>
      </c>
      <c r="E3201" s="496">
        <f>VLOOKUP(F3201,[13]abbr_btch2lot2!A:B,2,FALSE)</f>
        <v>2213</v>
      </c>
      <c r="F3201" s="507" t="s">
        <v>14188</v>
      </c>
      <c r="G3201" s="39" t="s">
        <v>2215</v>
      </c>
      <c r="H3201" s="39" t="s">
        <v>2202</v>
      </c>
      <c r="I3201" s="76">
        <v>50</v>
      </c>
      <c r="J3201" s="39"/>
      <c r="K3201" s="39" t="s">
        <v>2195</v>
      </c>
      <c r="L3201" s="544">
        <v>107</v>
      </c>
      <c r="M3201" s="258" t="s">
        <v>13902</v>
      </c>
      <c r="N3201" s="39" t="s">
        <v>14189</v>
      </c>
    </row>
    <row r="3202" spans="1:15" hidden="1">
      <c r="A3202" s="258" t="s">
        <v>13901</v>
      </c>
      <c r="B3202" s="39"/>
      <c r="C3202" s="496" t="s">
        <v>14190</v>
      </c>
      <c r="D3202" s="39" t="s">
        <v>14190</v>
      </c>
      <c r="E3202" s="496">
        <f>VLOOKUP(F3202,[13]abbr_btch2lot2!A:B,2,FALSE)</f>
        <v>2214</v>
      </c>
      <c r="F3202" s="507" t="s">
        <v>14191</v>
      </c>
      <c r="G3202" s="39" t="s">
        <v>2215</v>
      </c>
      <c r="H3202" s="39" t="s">
        <v>2202</v>
      </c>
      <c r="I3202" s="76">
        <v>50</v>
      </c>
      <c r="J3202" s="39"/>
      <c r="K3202" s="39" t="s">
        <v>2195</v>
      </c>
      <c r="L3202" s="504">
        <v>108</v>
      </c>
      <c r="M3202" s="258" t="s">
        <v>13902</v>
      </c>
      <c r="N3202" s="39" t="s">
        <v>14192</v>
      </c>
    </row>
    <row r="3203" spans="1:15" hidden="1">
      <c r="A3203" s="258" t="s">
        <v>13901</v>
      </c>
      <c r="B3203" s="504" t="s">
        <v>149</v>
      </c>
      <c r="C3203" s="496" t="s">
        <v>149</v>
      </c>
      <c r="D3203" s="39"/>
      <c r="E3203" s="496" t="e">
        <f>VLOOKUP(F3203,[13]abbr_btch2lot2!A:B,2,FALSE)</f>
        <v>#N/A</v>
      </c>
      <c r="F3203" s="39"/>
      <c r="G3203" s="504" t="s">
        <v>2193</v>
      </c>
      <c r="H3203" s="504" t="s">
        <v>2308</v>
      </c>
      <c r="I3203" s="504">
        <v>26</v>
      </c>
      <c r="J3203" s="39"/>
      <c r="K3203" s="39" t="s">
        <v>2195</v>
      </c>
      <c r="L3203" s="504">
        <v>109</v>
      </c>
      <c r="M3203" s="258" t="s">
        <v>13902</v>
      </c>
      <c r="N3203" s="504" t="s">
        <v>149</v>
      </c>
    </row>
    <row r="3204" spans="1:15" hidden="1">
      <c r="A3204" s="258" t="s">
        <v>13901</v>
      </c>
      <c r="B3204" s="504" t="s">
        <v>151</v>
      </c>
      <c r="C3204" s="496" t="s">
        <v>151</v>
      </c>
      <c r="D3204" s="39"/>
      <c r="E3204" s="496" t="e">
        <f>VLOOKUP(F3204,[13]abbr_btch2lot2!A:B,2,FALSE)</f>
        <v>#N/A</v>
      </c>
      <c r="F3204" s="39"/>
      <c r="G3204" s="504" t="s">
        <v>2193</v>
      </c>
      <c r="H3204" s="504" t="s">
        <v>2202</v>
      </c>
      <c r="I3204" s="504">
        <v>10</v>
      </c>
      <c r="J3204" s="39"/>
      <c r="K3204" s="39" t="s">
        <v>2195</v>
      </c>
      <c r="L3204" s="544">
        <v>110</v>
      </c>
      <c r="M3204" s="258" t="s">
        <v>13902</v>
      </c>
      <c r="N3204" s="504" t="s">
        <v>151</v>
      </c>
    </row>
    <row r="3205" spans="1:15" hidden="1">
      <c r="A3205" s="258" t="s">
        <v>13901</v>
      </c>
      <c r="B3205" s="504" t="s">
        <v>153</v>
      </c>
      <c r="C3205" s="496" t="s">
        <v>153</v>
      </c>
      <c r="D3205" s="39"/>
      <c r="E3205" s="496" t="e">
        <f>VLOOKUP(F3205,[13]abbr_btch2lot2!A:B,2,FALSE)</f>
        <v>#N/A</v>
      </c>
      <c r="F3205" s="39"/>
      <c r="G3205" s="504" t="s">
        <v>2193</v>
      </c>
      <c r="H3205" s="504" t="s">
        <v>2202</v>
      </c>
      <c r="I3205" s="504">
        <v>4</v>
      </c>
      <c r="J3205" s="39"/>
      <c r="K3205" s="39" t="s">
        <v>2195</v>
      </c>
      <c r="L3205" s="504">
        <v>111</v>
      </c>
      <c r="M3205" s="258" t="s">
        <v>13902</v>
      </c>
      <c r="N3205" s="504" t="s">
        <v>153</v>
      </c>
    </row>
    <row r="3206" spans="1:15" hidden="1">
      <c r="A3206" s="258" t="s">
        <v>13901</v>
      </c>
      <c r="B3206" s="504" t="s">
        <v>155</v>
      </c>
      <c r="C3206" s="496" t="s">
        <v>155</v>
      </c>
      <c r="D3206" s="39"/>
      <c r="E3206" s="496" t="e">
        <f>VLOOKUP(F3206,[13]abbr_btch2lot2!A:B,2,FALSE)</f>
        <v>#N/A</v>
      </c>
      <c r="F3206" s="39"/>
      <c r="G3206" s="504" t="s">
        <v>2193</v>
      </c>
      <c r="H3206" s="504" t="s">
        <v>2202</v>
      </c>
      <c r="I3206" s="504">
        <v>2</v>
      </c>
      <c r="J3206" s="39"/>
      <c r="K3206" s="39" t="s">
        <v>2195</v>
      </c>
      <c r="L3206" s="504">
        <v>112</v>
      </c>
      <c r="M3206" s="258" t="s">
        <v>13902</v>
      </c>
      <c r="N3206" s="504" t="s">
        <v>155</v>
      </c>
    </row>
    <row r="3207" spans="1:15" hidden="1">
      <c r="A3207" s="258" t="s">
        <v>13901</v>
      </c>
      <c r="B3207" s="504" t="s">
        <v>157</v>
      </c>
      <c r="C3207" s="496" t="s">
        <v>157</v>
      </c>
      <c r="D3207" s="39"/>
      <c r="E3207" s="496" t="e">
        <f>VLOOKUP(F3207,[13]abbr_btch2lot2!A:B,2,FALSE)</f>
        <v>#N/A</v>
      </c>
      <c r="F3207" s="39"/>
      <c r="G3207" s="504" t="s">
        <v>2193</v>
      </c>
      <c r="H3207" s="504" t="s">
        <v>2202</v>
      </c>
      <c r="I3207" s="504">
        <v>2</v>
      </c>
      <c r="J3207" s="39"/>
      <c r="K3207" s="39" t="s">
        <v>2195</v>
      </c>
      <c r="L3207" s="544">
        <v>113</v>
      </c>
      <c r="M3207" s="258" t="s">
        <v>13902</v>
      </c>
      <c r="N3207" s="504" t="s">
        <v>157</v>
      </c>
    </row>
    <row r="3208" spans="1:15" hidden="1">
      <c r="A3208" s="39" t="s">
        <v>14193</v>
      </c>
      <c r="B3208" s="504" t="s">
        <v>34</v>
      </c>
      <c r="C3208" s="496" t="s">
        <v>34</v>
      </c>
      <c r="D3208" s="39"/>
      <c r="E3208" s="496" t="e">
        <f>VLOOKUP(F3208,[13]abbr_btch2lot2!A:B,2,FALSE)</f>
        <v>#N/A</v>
      </c>
      <c r="F3208" s="39"/>
      <c r="G3208" s="40"/>
      <c r="H3208" s="39"/>
      <c r="I3208" s="39"/>
      <c r="J3208" s="39"/>
      <c r="K3208" s="39" t="s">
        <v>2195</v>
      </c>
      <c r="L3208" s="504">
        <v>1</v>
      </c>
      <c r="M3208" s="496" t="s">
        <v>14194</v>
      </c>
      <c r="N3208" s="504" t="s">
        <v>34</v>
      </c>
      <c r="O3208" t="s">
        <v>14195</v>
      </c>
    </row>
    <row r="3209" spans="1:15" hidden="1">
      <c r="A3209" s="39" t="s">
        <v>14193</v>
      </c>
      <c r="B3209" s="39"/>
      <c r="C3209" s="496" t="s">
        <v>37</v>
      </c>
      <c r="D3209" s="39" t="s">
        <v>37</v>
      </c>
      <c r="E3209" s="496">
        <f>VLOOKUP(F3209,[13]abbr_btch2lot2!A:B,2,FALSE)</f>
        <v>1190</v>
      </c>
      <c r="F3209" s="499" t="s">
        <v>35</v>
      </c>
      <c r="G3209" s="39"/>
      <c r="H3209" s="39"/>
      <c r="I3209" s="39"/>
      <c r="J3209" s="39"/>
      <c r="K3209" s="39" t="s">
        <v>2195</v>
      </c>
      <c r="L3209" s="504">
        <v>2</v>
      </c>
      <c r="M3209" s="496" t="s">
        <v>14194</v>
      </c>
      <c r="N3209" s="76" t="s">
        <v>14196</v>
      </c>
      <c r="O3209" t="s">
        <v>14195</v>
      </c>
    </row>
    <row r="3210" spans="1:15" hidden="1">
      <c r="A3210" s="39" t="s">
        <v>14193</v>
      </c>
      <c r="B3210" s="39"/>
      <c r="C3210" s="496" t="s">
        <v>14197</v>
      </c>
      <c r="D3210" s="39" t="s">
        <v>14197</v>
      </c>
      <c r="E3210" s="496">
        <f>VLOOKUP(F3210,[13]abbr_btch2lot2!A:B,2,FALSE)</f>
        <v>2215</v>
      </c>
      <c r="F3210" s="39" t="s">
        <v>14198</v>
      </c>
      <c r="G3210" s="39"/>
      <c r="H3210" s="39"/>
      <c r="I3210" s="39"/>
      <c r="J3210" s="39"/>
      <c r="K3210" s="39" t="s">
        <v>2195</v>
      </c>
      <c r="L3210" s="76">
        <v>3</v>
      </c>
      <c r="M3210" s="496" t="s">
        <v>14194</v>
      </c>
      <c r="N3210" s="76" t="s">
        <v>14199</v>
      </c>
      <c r="O3210" t="s">
        <v>14195</v>
      </c>
    </row>
    <row r="3211" spans="1:15" hidden="1">
      <c r="A3211" s="39" t="s">
        <v>14193</v>
      </c>
      <c r="B3211" s="39"/>
      <c r="C3211" s="496" t="s">
        <v>2490</v>
      </c>
      <c r="D3211" s="39" t="s">
        <v>2490</v>
      </c>
      <c r="E3211" s="496">
        <f>VLOOKUP(F3211,[13]abbr_btch2lot2!A:B,2,FALSE)</f>
        <v>170</v>
      </c>
      <c r="F3211" s="39" t="s">
        <v>2491</v>
      </c>
      <c r="G3211" s="39"/>
      <c r="H3211" s="39"/>
      <c r="I3211" s="39"/>
      <c r="J3211" s="39"/>
      <c r="K3211" s="39" t="s">
        <v>2195</v>
      </c>
      <c r="L3211" s="504">
        <v>4</v>
      </c>
      <c r="M3211" s="496" t="s">
        <v>14194</v>
      </c>
      <c r="N3211" s="76" t="s">
        <v>14200</v>
      </c>
      <c r="O3211" t="s">
        <v>14195</v>
      </c>
    </row>
    <row r="3212" spans="1:15" hidden="1">
      <c r="A3212" s="39" t="s">
        <v>14193</v>
      </c>
      <c r="B3212" s="39"/>
      <c r="C3212" s="496" t="s">
        <v>14201</v>
      </c>
      <c r="D3212" s="39" t="s">
        <v>14201</v>
      </c>
      <c r="E3212" s="496">
        <f>VLOOKUP(F3212,[13]abbr_btch2lot2!A:B,2,FALSE)</f>
        <v>2216</v>
      </c>
      <c r="F3212" s="39" t="s">
        <v>14202</v>
      </c>
      <c r="G3212" s="39"/>
      <c r="H3212" s="39"/>
      <c r="I3212" s="39"/>
      <c r="J3212" s="39"/>
      <c r="K3212" s="39" t="s">
        <v>2195</v>
      </c>
      <c r="L3212" s="76">
        <v>5</v>
      </c>
      <c r="M3212" s="496" t="s">
        <v>14194</v>
      </c>
      <c r="N3212" s="76" t="s">
        <v>14203</v>
      </c>
      <c r="O3212" t="s">
        <v>14195</v>
      </c>
    </row>
    <row r="3213" spans="1:15" hidden="1">
      <c r="A3213" s="39" t="s">
        <v>14193</v>
      </c>
      <c r="B3213" s="39"/>
      <c r="C3213" s="496"/>
      <c r="D3213" s="39"/>
      <c r="E3213" s="496">
        <f>VLOOKUP(F3213,[13]abbr_btch2lot2!A:B,2,FALSE)</f>
        <v>2217</v>
      </c>
      <c r="F3213" s="39" t="s">
        <v>14204</v>
      </c>
      <c r="G3213" s="39"/>
      <c r="H3213" s="39"/>
      <c r="I3213" s="39"/>
      <c r="J3213" s="39"/>
      <c r="K3213" s="39" t="s">
        <v>2195</v>
      </c>
      <c r="L3213" s="504">
        <v>6</v>
      </c>
      <c r="M3213" s="496" t="s">
        <v>14194</v>
      </c>
      <c r="N3213" s="76" t="s">
        <v>14205</v>
      </c>
      <c r="O3213" t="s">
        <v>14195</v>
      </c>
    </row>
    <row r="3214" spans="1:15" hidden="1">
      <c r="A3214" s="39" t="s">
        <v>14193</v>
      </c>
      <c r="B3214" s="39"/>
      <c r="C3214" s="496" t="s">
        <v>3467</v>
      </c>
      <c r="D3214" s="39" t="s">
        <v>3467</v>
      </c>
      <c r="E3214" s="496">
        <f>VLOOKUP(F3214,[13]abbr_btch2lot2!A:B,2,FALSE)</f>
        <v>1044</v>
      </c>
      <c r="F3214" s="39" t="s">
        <v>3468</v>
      </c>
      <c r="G3214" s="39"/>
      <c r="H3214" s="39"/>
      <c r="I3214" s="39"/>
      <c r="J3214" s="39"/>
      <c r="K3214" s="39" t="s">
        <v>2195</v>
      </c>
      <c r="L3214" s="76">
        <v>7</v>
      </c>
      <c r="M3214" s="496" t="s">
        <v>14194</v>
      </c>
      <c r="N3214" s="76" t="s">
        <v>14206</v>
      </c>
      <c r="O3214" t="s">
        <v>14195</v>
      </c>
    </row>
    <row r="3215" spans="1:15" hidden="1">
      <c r="A3215" s="39" t="s">
        <v>14193</v>
      </c>
      <c r="B3215" s="39"/>
      <c r="C3215" s="496" t="s">
        <v>1555</v>
      </c>
      <c r="D3215" s="39" t="s">
        <v>1555</v>
      </c>
      <c r="E3215" s="496">
        <f>VLOOKUP(F3215,[13]abbr_btch2lot2!A:B,2,FALSE)</f>
        <v>2218</v>
      </c>
      <c r="F3215" s="39" t="s">
        <v>850</v>
      </c>
      <c r="G3215" s="39"/>
      <c r="H3215" s="39"/>
      <c r="I3215" s="39"/>
      <c r="J3215" s="39"/>
      <c r="K3215" s="39" t="s">
        <v>2195</v>
      </c>
      <c r="L3215" s="504">
        <v>8</v>
      </c>
      <c r="M3215" s="496" t="s">
        <v>14194</v>
      </c>
      <c r="N3215" s="76" t="s">
        <v>14207</v>
      </c>
      <c r="O3215" t="s">
        <v>14195</v>
      </c>
    </row>
    <row r="3216" spans="1:15" hidden="1">
      <c r="A3216" s="39" t="s">
        <v>14193</v>
      </c>
      <c r="B3216" s="39"/>
      <c r="C3216" s="496" t="s">
        <v>5452</v>
      </c>
      <c r="D3216" s="39" t="s">
        <v>5452</v>
      </c>
      <c r="E3216" s="496">
        <f>VLOOKUP(F3216,[13]abbr_btch2lot2!A:B,2,FALSE)</f>
        <v>2219</v>
      </c>
      <c r="F3216" s="39" t="s">
        <v>14208</v>
      </c>
      <c r="G3216" s="39"/>
      <c r="H3216" s="39"/>
      <c r="I3216" s="39"/>
      <c r="J3216" s="39"/>
      <c r="K3216" s="39" t="s">
        <v>2195</v>
      </c>
      <c r="L3216" s="76">
        <v>9</v>
      </c>
      <c r="M3216" s="496" t="s">
        <v>14194</v>
      </c>
      <c r="N3216" s="76" t="s">
        <v>14209</v>
      </c>
      <c r="O3216" t="s">
        <v>14195</v>
      </c>
    </row>
    <row r="3217" spans="1:15" hidden="1">
      <c r="A3217" s="39" t="s">
        <v>14193</v>
      </c>
      <c r="B3217" s="39"/>
      <c r="C3217" s="496" t="s">
        <v>1193</v>
      </c>
      <c r="D3217" s="39" t="s">
        <v>1193</v>
      </c>
      <c r="E3217" s="496">
        <f>VLOOKUP(F3217,[13]abbr_btch2lot2!A:B,2,FALSE)</f>
        <v>2220</v>
      </c>
      <c r="F3217" s="39" t="s">
        <v>692</v>
      </c>
      <c r="G3217" s="39"/>
      <c r="H3217" s="39"/>
      <c r="I3217" s="39"/>
      <c r="J3217" s="39"/>
      <c r="K3217" s="39" t="s">
        <v>2195</v>
      </c>
      <c r="L3217" s="504">
        <v>10</v>
      </c>
      <c r="M3217" s="496" t="s">
        <v>14194</v>
      </c>
      <c r="N3217" s="76" t="s">
        <v>14210</v>
      </c>
      <c r="O3217" t="s">
        <v>14195</v>
      </c>
    </row>
    <row r="3218" spans="1:15" hidden="1">
      <c r="A3218" s="39" t="s">
        <v>14193</v>
      </c>
      <c r="B3218" s="39"/>
      <c r="C3218" s="496" t="s">
        <v>463</v>
      </c>
      <c r="D3218" s="39" t="s">
        <v>463</v>
      </c>
      <c r="E3218" s="496">
        <f>VLOOKUP(F3218,[13]abbr_btch2lot2!A:B,2,FALSE)</f>
        <v>1038</v>
      </c>
      <c r="F3218" s="39" t="s">
        <v>249</v>
      </c>
      <c r="G3218" s="39"/>
      <c r="H3218" s="39"/>
      <c r="I3218" s="39"/>
      <c r="J3218" s="39"/>
      <c r="K3218" s="39" t="s">
        <v>2195</v>
      </c>
      <c r="L3218" s="76">
        <v>11</v>
      </c>
      <c r="M3218" s="496" t="s">
        <v>14194</v>
      </c>
      <c r="N3218" s="76" t="s">
        <v>14211</v>
      </c>
      <c r="O3218" t="s">
        <v>14195</v>
      </c>
    </row>
    <row r="3219" spans="1:15" hidden="1">
      <c r="A3219" s="39" t="s">
        <v>14193</v>
      </c>
      <c r="B3219" s="39"/>
      <c r="C3219" s="496" t="s">
        <v>301</v>
      </c>
      <c r="D3219" s="39" t="s">
        <v>301</v>
      </c>
      <c r="E3219" s="496">
        <f>VLOOKUP(F3219,[13]abbr_btch2lot2!A:B,2,FALSE)</f>
        <v>9</v>
      </c>
      <c r="F3219" s="39" t="s">
        <v>217</v>
      </c>
      <c r="G3219" s="39"/>
      <c r="H3219" s="39"/>
      <c r="I3219" s="39"/>
      <c r="J3219" s="39"/>
      <c r="K3219" s="39" t="s">
        <v>2195</v>
      </c>
      <c r="L3219" s="504">
        <v>12</v>
      </c>
      <c r="M3219" s="496" t="s">
        <v>14194</v>
      </c>
      <c r="N3219" s="76" t="s">
        <v>14212</v>
      </c>
      <c r="O3219" t="s">
        <v>14195</v>
      </c>
    </row>
    <row r="3220" spans="1:15" hidden="1">
      <c r="A3220" s="39" t="s">
        <v>14193</v>
      </c>
      <c r="B3220" s="39"/>
      <c r="C3220" s="496" t="s">
        <v>469</v>
      </c>
      <c r="D3220" s="39" t="s">
        <v>469</v>
      </c>
      <c r="E3220" s="496">
        <f>VLOOKUP(F3220,[13]abbr_btch2lot2!A:B,2,FALSE)</f>
        <v>1016</v>
      </c>
      <c r="F3220" s="39" t="s">
        <v>255</v>
      </c>
      <c r="G3220" s="39"/>
      <c r="H3220" s="39"/>
      <c r="I3220" s="39"/>
      <c r="J3220" s="39"/>
      <c r="K3220" s="39" t="s">
        <v>2195</v>
      </c>
      <c r="L3220" s="76">
        <v>13</v>
      </c>
      <c r="M3220" s="496" t="s">
        <v>14194</v>
      </c>
      <c r="N3220" s="76" t="s">
        <v>14213</v>
      </c>
      <c r="O3220" t="s">
        <v>14195</v>
      </c>
    </row>
    <row r="3221" spans="1:15" hidden="1">
      <c r="A3221" s="39" t="s">
        <v>14193</v>
      </c>
      <c r="B3221" s="39"/>
      <c r="C3221" s="496"/>
      <c r="D3221" s="39"/>
      <c r="E3221" s="496">
        <f>VLOOKUP(F3221,[13]abbr_btch2lot2!A:B,2,FALSE)</f>
        <v>2221</v>
      </c>
      <c r="F3221" s="39" t="s">
        <v>14214</v>
      </c>
      <c r="G3221" s="39"/>
      <c r="H3221" s="39"/>
      <c r="I3221" s="39"/>
      <c r="J3221" s="39"/>
      <c r="K3221" s="39" t="s">
        <v>2195</v>
      </c>
      <c r="L3221" s="504">
        <v>14</v>
      </c>
      <c r="M3221" s="496" t="s">
        <v>14194</v>
      </c>
      <c r="N3221" s="76" t="s">
        <v>14215</v>
      </c>
      <c r="O3221" t="s">
        <v>14195</v>
      </c>
    </row>
    <row r="3222" spans="1:15" hidden="1">
      <c r="A3222" s="39" t="s">
        <v>14193</v>
      </c>
      <c r="B3222" s="39"/>
      <c r="C3222" s="496" t="s">
        <v>7487</v>
      </c>
      <c r="D3222" s="39" t="s">
        <v>7487</v>
      </c>
      <c r="E3222" s="496">
        <f>VLOOKUP(F3222,[13]abbr_btch2lot2!A:B,2,FALSE)</f>
        <v>1193</v>
      </c>
      <c r="F3222" s="39" t="s">
        <v>7488</v>
      </c>
      <c r="G3222" s="39"/>
      <c r="H3222" s="39"/>
      <c r="I3222" s="39"/>
      <c r="J3222" s="39"/>
      <c r="K3222" s="39" t="s">
        <v>2195</v>
      </c>
      <c r="L3222" s="76">
        <v>15</v>
      </c>
      <c r="M3222" s="496" t="s">
        <v>14194</v>
      </c>
      <c r="N3222" s="76" t="s">
        <v>14216</v>
      </c>
      <c r="O3222" t="s">
        <v>14195</v>
      </c>
    </row>
    <row r="3223" spans="1:15" hidden="1">
      <c r="A3223" s="39" t="s">
        <v>14193</v>
      </c>
      <c r="B3223" s="39"/>
      <c r="C3223" s="496" t="s">
        <v>14217</v>
      </c>
      <c r="D3223" s="39" t="s">
        <v>14217</v>
      </c>
      <c r="E3223" s="496">
        <f>VLOOKUP(F3223,[13]abbr_btch2lot2!A:B,2,FALSE)</f>
        <v>2222</v>
      </c>
      <c r="F3223" s="39" t="s">
        <v>14218</v>
      </c>
      <c r="G3223" s="39"/>
      <c r="H3223" s="39"/>
      <c r="I3223" s="39"/>
      <c r="J3223" s="39"/>
      <c r="K3223" s="39" t="s">
        <v>2195</v>
      </c>
      <c r="L3223" s="504">
        <v>16</v>
      </c>
      <c r="M3223" s="496" t="s">
        <v>14194</v>
      </c>
      <c r="N3223" s="76" t="s">
        <v>14219</v>
      </c>
      <c r="O3223" t="s">
        <v>14195</v>
      </c>
    </row>
    <row r="3224" spans="1:15" hidden="1">
      <c r="A3224" s="39" t="s">
        <v>14193</v>
      </c>
      <c r="B3224" s="39"/>
      <c r="C3224" s="496"/>
      <c r="D3224" s="39"/>
      <c r="E3224" s="496">
        <f>VLOOKUP(F3224,[13]abbr_btch2lot2!A:B,2,FALSE)</f>
        <v>2223</v>
      </c>
      <c r="F3224" s="39" t="s">
        <v>14220</v>
      </c>
      <c r="G3224" s="39"/>
      <c r="H3224" s="39"/>
      <c r="I3224" s="39"/>
      <c r="J3224" s="39"/>
      <c r="K3224" s="39" t="s">
        <v>2195</v>
      </c>
      <c r="L3224" s="76">
        <v>17</v>
      </c>
      <c r="M3224" s="496" t="s">
        <v>14194</v>
      </c>
      <c r="N3224" s="76" t="s">
        <v>14221</v>
      </c>
      <c r="O3224" t="s">
        <v>14195</v>
      </c>
    </row>
    <row r="3225" spans="1:15" hidden="1">
      <c r="A3225" s="39" t="s">
        <v>14193</v>
      </c>
      <c r="B3225" s="39"/>
      <c r="C3225" s="496"/>
      <c r="D3225" s="39"/>
      <c r="E3225" s="496">
        <f>VLOOKUP(F3225,[13]abbr_btch2lot2!A:B,2,FALSE)</f>
        <v>2224</v>
      </c>
      <c r="F3225" s="39" t="s">
        <v>14222</v>
      </c>
      <c r="G3225" s="39"/>
      <c r="H3225" s="39"/>
      <c r="I3225" s="39"/>
      <c r="J3225" s="39"/>
      <c r="K3225" s="39" t="s">
        <v>2195</v>
      </c>
      <c r="L3225" s="504">
        <v>18</v>
      </c>
      <c r="M3225" s="496" t="s">
        <v>14194</v>
      </c>
      <c r="N3225" s="76" t="s">
        <v>14223</v>
      </c>
      <c r="O3225" t="s">
        <v>14195</v>
      </c>
    </row>
    <row r="3226" spans="1:15" hidden="1">
      <c r="A3226" s="39" t="s">
        <v>14193</v>
      </c>
      <c r="B3226" s="39"/>
      <c r="C3226" s="496"/>
      <c r="D3226" s="39"/>
      <c r="E3226" s="496">
        <f>VLOOKUP(F3226,[13]abbr_btch2lot2!A:B,2,FALSE)</f>
        <v>2225</v>
      </c>
      <c r="F3226" s="39" t="s">
        <v>14224</v>
      </c>
      <c r="G3226" s="39"/>
      <c r="H3226" s="39"/>
      <c r="I3226" s="39"/>
      <c r="J3226" s="39"/>
      <c r="K3226" s="39" t="s">
        <v>2195</v>
      </c>
      <c r="L3226" s="76">
        <v>19</v>
      </c>
      <c r="M3226" s="496" t="s">
        <v>14194</v>
      </c>
      <c r="N3226" s="76" t="s">
        <v>14225</v>
      </c>
      <c r="O3226" t="s">
        <v>14195</v>
      </c>
    </row>
    <row r="3227" spans="1:15" hidden="1">
      <c r="A3227" s="39" t="s">
        <v>14193</v>
      </c>
      <c r="B3227" s="39"/>
      <c r="C3227" s="496" t="s">
        <v>14226</v>
      </c>
      <c r="D3227" s="39" t="s">
        <v>14226</v>
      </c>
      <c r="E3227" s="496">
        <f>VLOOKUP(F3227,[13]abbr_btch2lot2!A:B,2,FALSE)</f>
        <v>2226</v>
      </c>
      <c r="F3227" s="39" t="s">
        <v>14227</v>
      </c>
      <c r="G3227" s="39"/>
      <c r="H3227" s="39"/>
      <c r="I3227" s="39"/>
      <c r="J3227" s="39"/>
      <c r="K3227" s="39" t="s">
        <v>2195</v>
      </c>
      <c r="L3227" s="504">
        <v>20</v>
      </c>
      <c r="M3227" s="496" t="s">
        <v>14194</v>
      </c>
      <c r="N3227" s="76" t="s">
        <v>14228</v>
      </c>
      <c r="O3227" t="s">
        <v>14195</v>
      </c>
    </row>
    <row r="3228" spans="1:15" hidden="1">
      <c r="A3228" s="39" t="s">
        <v>14193</v>
      </c>
      <c r="B3228" s="39"/>
      <c r="C3228" s="496" t="s">
        <v>11526</v>
      </c>
      <c r="D3228" s="39" t="s">
        <v>11526</v>
      </c>
      <c r="E3228" s="496">
        <f>VLOOKUP(F3228,[13]abbr_btch2lot2!A:B,2,FALSE)</f>
        <v>1211</v>
      </c>
      <c r="F3228" s="39" t="s">
        <v>11527</v>
      </c>
      <c r="G3228" s="39"/>
      <c r="H3228" s="39"/>
      <c r="I3228" s="39"/>
      <c r="J3228" s="39"/>
      <c r="K3228" s="39" t="s">
        <v>2195</v>
      </c>
      <c r="L3228" s="76">
        <v>21</v>
      </c>
      <c r="M3228" s="496" t="s">
        <v>14194</v>
      </c>
      <c r="N3228" s="76" t="s">
        <v>14229</v>
      </c>
      <c r="O3228" t="s">
        <v>14195</v>
      </c>
    </row>
    <row r="3229" spans="1:15" hidden="1">
      <c r="A3229" s="39" t="s">
        <v>14193</v>
      </c>
      <c r="B3229" s="39"/>
      <c r="C3229" s="496" t="s">
        <v>11529</v>
      </c>
      <c r="D3229" s="39" t="s">
        <v>11529</v>
      </c>
      <c r="E3229" s="496">
        <f>VLOOKUP(F3229,[13]abbr_btch2lot2!A:B,2,FALSE)</f>
        <v>1212</v>
      </c>
      <c r="F3229" s="39" t="s">
        <v>11530</v>
      </c>
      <c r="G3229" s="39"/>
      <c r="H3229" s="39"/>
      <c r="I3229" s="39"/>
      <c r="J3229" s="39"/>
      <c r="K3229" s="39" t="s">
        <v>2195</v>
      </c>
      <c r="L3229" s="504">
        <v>22</v>
      </c>
      <c r="M3229" s="496" t="s">
        <v>14194</v>
      </c>
      <c r="N3229" s="76" t="s">
        <v>14230</v>
      </c>
      <c r="O3229" t="s">
        <v>14195</v>
      </c>
    </row>
    <row r="3230" spans="1:15" hidden="1">
      <c r="A3230" s="39" t="s">
        <v>14193</v>
      </c>
      <c r="B3230" s="39"/>
      <c r="C3230" s="496" t="s">
        <v>14231</v>
      </c>
      <c r="D3230" s="39" t="s">
        <v>14231</v>
      </c>
      <c r="E3230" s="496">
        <f>VLOOKUP(F3230,[13]abbr_btch2lot2!A:B,2,FALSE)</f>
        <v>2227</v>
      </c>
      <c r="F3230" s="39" t="s">
        <v>14232</v>
      </c>
      <c r="G3230" s="39"/>
      <c r="H3230" s="39"/>
      <c r="I3230" s="39"/>
      <c r="J3230" s="39"/>
      <c r="K3230" s="39" t="s">
        <v>2195</v>
      </c>
      <c r="L3230" s="76">
        <v>23</v>
      </c>
      <c r="M3230" s="496" t="s">
        <v>14194</v>
      </c>
      <c r="N3230" s="76" t="s">
        <v>14233</v>
      </c>
      <c r="O3230" t="s">
        <v>14195</v>
      </c>
    </row>
    <row r="3231" spans="1:15" hidden="1">
      <c r="A3231" s="39" t="s">
        <v>14193</v>
      </c>
      <c r="B3231" s="39"/>
      <c r="C3231" s="496" t="s">
        <v>14234</v>
      </c>
      <c r="D3231" s="39" t="s">
        <v>14234</v>
      </c>
      <c r="E3231" s="496">
        <f>VLOOKUP(F3231,[13]abbr_btch2lot2!A:B,2,FALSE)</f>
        <v>2228</v>
      </c>
      <c r="F3231" s="39" t="s">
        <v>14235</v>
      </c>
      <c r="G3231" s="39"/>
      <c r="H3231" s="39"/>
      <c r="I3231" s="39"/>
      <c r="J3231" s="39"/>
      <c r="K3231" s="39" t="s">
        <v>2195</v>
      </c>
      <c r="L3231" s="504">
        <v>24</v>
      </c>
      <c r="M3231" s="496" t="s">
        <v>14194</v>
      </c>
      <c r="N3231" s="76" t="s">
        <v>14236</v>
      </c>
      <c r="O3231" t="s">
        <v>14195</v>
      </c>
    </row>
    <row r="3232" spans="1:15" hidden="1">
      <c r="A3232" s="39" t="s">
        <v>14193</v>
      </c>
      <c r="B3232" s="39"/>
      <c r="C3232" s="496" t="s">
        <v>2014</v>
      </c>
      <c r="D3232" s="39"/>
      <c r="E3232" s="496" t="e">
        <f>VLOOKUP(F3232,[13]abbr_btch2lot2!A:B,2,FALSE)</f>
        <v>#N/A</v>
      </c>
      <c r="F3232" s="39"/>
      <c r="G3232" s="39"/>
      <c r="H3232" s="39"/>
      <c r="I3232" s="39"/>
      <c r="J3232" s="39"/>
      <c r="K3232" s="39" t="s">
        <v>2195</v>
      </c>
      <c r="L3232" s="76">
        <v>25</v>
      </c>
      <c r="M3232" s="496" t="s">
        <v>14194</v>
      </c>
      <c r="N3232" s="76" t="s">
        <v>14237</v>
      </c>
      <c r="O3232" t="s">
        <v>14195</v>
      </c>
    </row>
    <row r="3233" spans="1:15" hidden="1">
      <c r="A3233" s="39" t="s">
        <v>14193</v>
      </c>
      <c r="B3233" s="528" t="s">
        <v>149</v>
      </c>
      <c r="C3233" s="496" t="s">
        <v>149</v>
      </c>
      <c r="D3233" s="39"/>
      <c r="E3233" s="496" t="e">
        <f>VLOOKUP(F3233,[13]abbr_btch2lot2!A:B,2,FALSE)</f>
        <v>#N/A</v>
      </c>
      <c r="F3233" s="39"/>
      <c r="G3233" s="39"/>
      <c r="H3233" s="39"/>
      <c r="I3233" s="39"/>
      <c r="J3233" s="258"/>
      <c r="K3233" s="258" t="s">
        <v>2195</v>
      </c>
      <c r="L3233" s="76">
        <v>26</v>
      </c>
      <c r="M3233" s="496" t="s">
        <v>14194</v>
      </c>
      <c r="N3233" s="528" t="s">
        <v>149</v>
      </c>
      <c r="O3233" t="s">
        <v>14195</v>
      </c>
    </row>
    <row r="3234" spans="1:15" hidden="1">
      <c r="A3234" s="39" t="s">
        <v>14193</v>
      </c>
      <c r="B3234" s="528" t="s">
        <v>151</v>
      </c>
      <c r="C3234" s="496" t="s">
        <v>151</v>
      </c>
      <c r="D3234" s="39"/>
      <c r="E3234" s="496" t="e">
        <f>VLOOKUP(F3234,[13]abbr_btch2lot2!A:B,2,FALSE)</f>
        <v>#N/A</v>
      </c>
      <c r="F3234" s="39"/>
      <c r="G3234" s="39"/>
      <c r="H3234" s="39"/>
      <c r="I3234" s="39"/>
      <c r="J3234" s="258"/>
      <c r="K3234" s="258" t="s">
        <v>2195</v>
      </c>
      <c r="L3234" s="504">
        <v>27</v>
      </c>
      <c r="M3234" s="496" t="s">
        <v>14194</v>
      </c>
      <c r="N3234" s="528" t="s">
        <v>151</v>
      </c>
      <c r="O3234" t="s">
        <v>14195</v>
      </c>
    </row>
    <row r="3235" spans="1:15" hidden="1">
      <c r="A3235" s="39" t="s">
        <v>14193</v>
      </c>
      <c r="B3235" s="528" t="s">
        <v>153</v>
      </c>
      <c r="C3235" s="496" t="s">
        <v>153</v>
      </c>
      <c r="D3235" s="39"/>
      <c r="E3235" s="496" t="e">
        <f>VLOOKUP(F3235,[13]abbr_btch2lot2!A:B,2,FALSE)</f>
        <v>#N/A</v>
      </c>
      <c r="F3235" s="39"/>
      <c r="G3235" s="39"/>
      <c r="H3235" s="39"/>
      <c r="I3235" s="39"/>
      <c r="J3235" s="258"/>
      <c r="K3235" s="258" t="s">
        <v>2195</v>
      </c>
      <c r="L3235" s="76">
        <v>28</v>
      </c>
      <c r="M3235" s="496" t="s">
        <v>14194</v>
      </c>
      <c r="N3235" s="528" t="s">
        <v>153</v>
      </c>
      <c r="O3235" t="s">
        <v>14195</v>
      </c>
    </row>
    <row r="3236" spans="1:15" hidden="1">
      <c r="A3236" s="39" t="s">
        <v>14193</v>
      </c>
      <c r="B3236" s="528" t="s">
        <v>155</v>
      </c>
      <c r="C3236" s="496" t="s">
        <v>155</v>
      </c>
      <c r="D3236" s="39"/>
      <c r="E3236" s="496" t="e">
        <f>VLOOKUP(F3236,[13]abbr_btch2lot2!A:B,2,FALSE)</f>
        <v>#N/A</v>
      </c>
      <c r="F3236" s="39"/>
      <c r="G3236" s="39"/>
      <c r="H3236" s="39"/>
      <c r="I3236" s="39"/>
      <c r="J3236" s="258"/>
      <c r="K3236" s="258" t="s">
        <v>2195</v>
      </c>
      <c r="L3236" s="504">
        <v>29</v>
      </c>
      <c r="M3236" s="496" t="s">
        <v>14194</v>
      </c>
      <c r="N3236" s="528" t="s">
        <v>155</v>
      </c>
      <c r="O3236" t="s">
        <v>14195</v>
      </c>
    </row>
    <row r="3237" spans="1:15" hidden="1">
      <c r="A3237" s="39" t="s">
        <v>14193</v>
      </c>
      <c r="B3237" s="528" t="s">
        <v>157</v>
      </c>
      <c r="C3237" s="496" t="s">
        <v>157</v>
      </c>
      <c r="D3237" s="39"/>
      <c r="E3237" s="496" t="e">
        <f>VLOOKUP(F3237,[13]abbr_btch2lot2!A:B,2,FALSE)</f>
        <v>#N/A</v>
      </c>
      <c r="F3237" s="39"/>
      <c r="G3237" s="39"/>
      <c r="H3237" s="39"/>
      <c r="I3237" s="39"/>
      <c r="J3237" s="258"/>
      <c r="K3237" s="258" t="s">
        <v>2195</v>
      </c>
      <c r="L3237" s="76">
        <v>30</v>
      </c>
      <c r="M3237" s="496" t="s">
        <v>14194</v>
      </c>
      <c r="N3237" s="528" t="s">
        <v>157</v>
      </c>
      <c r="O3237" t="s">
        <v>14195</v>
      </c>
    </row>
    <row r="3238" spans="1:15" hidden="1">
      <c r="A3238" s="39" t="s">
        <v>14193</v>
      </c>
      <c r="B3238" s="76" t="s">
        <v>34</v>
      </c>
      <c r="C3238" s="496" t="s">
        <v>34</v>
      </c>
      <c r="D3238" s="39"/>
      <c r="E3238" s="496" t="e">
        <f>VLOOKUP(F3238,[13]abbr_btch2lot2!A:B,2,FALSE)</f>
        <v>#N/A</v>
      </c>
      <c r="F3238" s="76"/>
      <c r="G3238" s="544" t="s">
        <v>2193</v>
      </c>
      <c r="H3238" s="544" t="s">
        <v>2194</v>
      </c>
      <c r="I3238" s="544">
        <v>8</v>
      </c>
      <c r="J3238" s="558"/>
      <c r="K3238" s="76" t="s">
        <v>2195</v>
      </c>
      <c r="L3238" s="544">
        <v>1</v>
      </c>
      <c r="M3238" s="496" t="s">
        <v>14194</v>
      </c>
      <c r="N3238" s="544" t="s">
        <v>34</v>
      </c>
      <c r="O3238" t="s">
        <v>14238</v>
      </c>
    </row>
    <row r="3239" spans="1:15" hidden="1">
      <c r="A3239" s="39" t="s">
        <v>14193</v>
      </c>
      <c r="B3239" s="39"/>
      <c r="C3239" s="496" t="s">
        <v>37</v>
      </c>
      <c r="D3239" s="39" t="s">
        <v>37</v>
      </c>
      <c r="E3239" s="496">
        <f>VLOOKUP(F3239,[13]abbr_btch2lot2!A:B,2,FALSE)</f>
        <v>1190</v>
      </c>
      <c r="F3239" s="39" t="s">
        <v>35</v>
      </c>
      <c r="G3239" s="76"/>
      <c r="H3239" s="76" t="s">
        <v>2228</v>
      </c>
      <c r="I3239" s="76">
        <v>2</v>
      </c>
      <c r="J3239" s="39"/>
      <c r="K3239" s="76" t="s">
        <v>2195</v>
      </c>
      <c r="L3239" s="504">
        <v>2</v>
      </c>
      <c r="M3239" s="496" t="s">
        <v>14194</v>
      </c>
      <c r="N3239" s="76" t="s">
        <v>14239</v>
      </c>
      <c r="O3239" t="s">
        <v>14238</v>
      </c>
    </row>
    <row r="3240" spans="1:15" hidden="1">
      <c r="A3240" s="39" t="s">
        <v>14193</v>
      </c>
      <c r="B3240" s="39"/>
      <c r="C3240" s="496" t="s">
        <v>14240</v>
      </c>
      <c r="D3240" s="39" t="s">
        <v>14240</v>
      </c>
      <c r="E3240" s="496">
        <f>VLOOKUP(F3240,[13]abbr_btch2lot2!A:B,2,FALSE)</f>
        <v>2229</v>
      </c>
      <c r="F3240" s="39" t="s">
        <v>14241</v>
      </c>
      <c r="G3240" s="76"/>
      <c r="H3240" s="24" t="s">
        <v>2455</v>
      </c>
      <c r="I3240" s="504">
        <v>9</v>
      </c>
      <c r="J3240" s="39"/>
      <c r="K3240" s="76" t="s">
        <v>2195</v>
      </c>
      <c r="L3240" s="504">
        <v>3</v>
      </c>
      <c r="M3240" s="496" t="s">
        <v>14194</v>
      </c>
      <c r="N3240" s="76" t="s">
        <v>14242</v>
      </c>
      <c r="O3240" t="s">
        <v>14238</v>
      </c>
    </row>
    <row r="3241" spans="1:15" hidden="1">
      <c r="A3241" s="39" t="s">
        <v>14193</v>
      </c>
      <c r="B3241" s="39"/>
      <c r="C3241" s="496" t="s">
        <v>2490</v>
      </c>
      <c r="D3241" s="39" t="s">
        <v>2490</v>
      </c>
      <c r="E3241" s="496">
        <f>VLOOKUP(F3241,[13]abbr_btch2lot2!A:B,2,FALSE)</f>
        <v>170</v>
      </c>
      <c r="F3241" s="39" t="s">
        <v>2491</v>
      </c>
      <c r="G3241" s="504"/>
      <c r="H3241" s="24" t="s">
        <v>2271</v>
      </c>
      <c r="I3241" s="504">
        <v>16</v>
      </c>
      <c r="J3241" s="39"/>
      <c r="K3241" s="76" t="s">
        <v>2195</v>
      </c>
      <c r="L3241" s="504">
        <v>4</v>
      </c>
      <c r="M3241" s="496" t="s">
        <v>14194</v>
      </c>
      <c r="N3241" s="76" t="s">
        <v>14243</v>
      </c>
      <c r="O3241" t="s">
        <v>14238</v>
      </c>
    </row>
    <row r="3242" spans="1:15" hidden="1">
      <c r="A3242" s="39" t="s">
        <v>14193</v>
      </c>
      <c r="B3242" s="39"/>
      <c r="C3242" s="496" t="s">
        <v>7475</v>
      </c>
      <c r="D3242" s="39" t="s">
        <v>7475</v>
      </c>
      <c r="E3242" s="496">
        <f>VLOOKUP(F3242,[13]abbr_btch2lot2!A:B,2,FALSE)</f>
        <v>1223</v>
      </c>
      <c r="F3242" s="39" t="s">
        <v>7476</v>
      </c>
      <c r="G3242" s="76"/>
      <c r="H3242" s="76" t="s">
        <v>2202</v>
      </c>
      <c r="I3242" s="76">
        <v>1</v>
      </c>
      <c r="J3242" s="39"/>
      <c r="K3242" s="76" t="s">
        <v>2195</v>
      </c>
      <c r="L3242" s="504">
        <v>5</v>
      </c>
      <c r="M3242" s="496" t="s">
        <v>14194</v>
      </c>
      <c r="N3242" s="76" t="s">
        <v>14244</v>
      </c>
      <c r="O3242" t="s">
        <v>14238</v>
      </c>
    </row>
    <row r="3243" spans="1:15" hidden="1">
      <c r="A3243" s="39" t="s">
        <v>14193</v>
      </c>
      <c r="B3243" s="39"/>
      <c r="C3243" s="496"/>
      <c r="D3243" s="39"/>
      <c r="E3243" s="496">
        <f>VLOOKUP(F3243,[13]abbr_btch2lot2!A:B,2,FALSE)</f>
        <v>2230</v>
      </c>
      <c r="F3243" s="39" t="s">
        <v>14245</v>
      </c>
      <c r="G3243" s="504"/>
      <c r="H3243" s="76" t="s">
        <v>2202</v>
      </c>
      <c r="I3243" s="504">
        <v>1</v>
      </c>
      <c r="J3243" s="39"/>
      <c r="K3243" s="76" t="s">
        <v>2195</v>
      </c>
      <c r="L3243" s="504">
        <v>6</v>
      </c>
      <c r="M3243" s="496" t="s">
        <v>14194</v>
      </c>
      <c r="N3243" s="76" t="s">
        <v>14246</v>
      </c>
      <c r="O3243" t="s">
        <v>14238</v>
      </c>
    </row>
    <row r="3244" spans="1:15" hidden="1">
      <c r="A3244" s="39" t="s">
        <v>14193</v>
      </c>
      <c r="B3244" s="39"/>
      <c r="C3244" s="496" t="s">
        <v>3467</v>
      </c>
      <c r="D3244" s="39" t="s">
        <v>3467</v>
      </c>
      <c r="E3244" s="496">
        <f>VLOOKUP(F3244,[13]abbr_btch2lot2!A:B,2,FALSE)</f>
        <v>1044</v>
      </c>
      <c r="F3244" s="39" t="s">
        <v>3468</v>
      </c>
      <c r="G3244" s="504"/>
      <c r="H3244" s="24" t="s">
        <v>2271</v>
      </c>
      <c r="I3244" s="76">
        <v>16</v>
      </c>
      <c r="J3244" s="39"/>
      <c r="K3244" s="76" t="s">
        <v>2195</v>
      </c>
      <c r="L3244" s="504">
        <v>7</v>
      </c>
      <c r="M3244" s="496" t="s">
        <v>14194</v>
      </c>
      <c r="N3244" s="76" t="s">
        <v>14247</v>
      </c>
      <c r="O3244" t="s">
        <v>14238</v>
      </c>
    </row>
    <row r="3245" spans="1:15" hidden="1">
      <c r="A3245" s="39" t="s">
        <v>14193</v>
      </c>
      <c r="B3245" s="39"/>
      <c r="C3245" s="496" t="s">
        <v>1555</v>
      </c>
      <c r="D3245" s="39" t="s">
        <v>1555</v>
      </c>
      <c r="E3245" s="496">
        <f>VLOOKUP(F3245,[13]abbr_btch2lot2!A:B,2,FALSE)</f>
        <v>2218</v>
      </c>
      <c r="F3245" s="39" t="s">
        <v>850</v>
      </c>
      <c r="G3245" s="504"/>
      <c r="H3245" s="76" t="s">
        <v>2228</v>
      </c>
      <c r="I3245" s="76">
        <v>5</v>
      </c>
      <c r="J3245" s="39"/>
      <c r="K3245" s="76" t="s">
        <v>2195</v>
      </c>
      <c r="L3245" s="504">
        <v>8</v>
      </c>
      <c r="M3245" s="496" t="s">
        <v>14194</v>
      </c>
      <c r="N3245" s="76" t="s">
        <v>14248</v>
      </c>
      <c r="O3245" t="s">
        <v>14238</v>
      </c>
    </row>
    <row r="3246" spans="1:15" hidden="1">
      <c r="A3246" s="39" t="s">
        <v>14193</v>
      </c>
      <c r="B3246" s="39"/>
      <c r="C3246" s="496" t="s">
        <v>5452</v>
      </c>
      <c r="D3246" s="39" t="s">
        <v>5452</v>
      </c>
      <c r="E3246" s="496">
        <f>VLOOKUP(F3246,[13]abbr_btch2lot2!A:B,2,FALSE)</f>
        <v>2231</v>
      </c>
      <c r="F3246" s="39" t="s">
        <v>14249</v>
      </c>
      <c r="G3246" s="504"/>
      <c r="H3246" s="76" t="s">
        <v>2202</v>
      </c>
      <c r="I3246" s="76">
        <v>5</v>
      </c>
      <c r="J3246" s="39"/>
      <c r="K3246" s="76" t="s">
        <v>2195</v>
      </c>
      <c r="L3246" s="504">
        <v>9</v>
      </c>
      <c r="M3246" s="496" t="s">
        <v>14194</v>
      </c>
      <c r="N3246" s="76" t="s">
        <v>14250</v>
      </c>
      <c r="O3246" t="s">
        <v>14238</v>
      </c>
    </row>
    <row r="3247" spans="1:15" hidden="1">
      <c r="A3247" s="39" t="s">
        <v>14193</v>
      </c>
      <c r="B3247" s="39"/>
      <c r="C3247" s="496" t="s">
        <v>1193</v>
      </c>
      <c r="D3247" s="39" t="s">
        <v>1193</v>
      </c>
      <c r="E3247" s="496">
        <f>VLOOKUP(F3247,[13]abbr_btch2lot2!A:B,2,FALSE)</f>
        <v>2220</v>
      </c>
      <c r="F3247" s="39" t="s">
        <v>692</v>
      </c>
      <c r="G3247" s="504"/>
      <c r="H3247" s="76" t="s">
        <v>2202</v>
      </c>
      <c r="I3247" s="76">
        <v>1</v>
      </c>
      <c r="J3247" s="39"/>
      <c r="K3247" s="76" t="s">
        <v>2195</v>
      </c>
      <c r="L3247" s="504">
        <v>10</v>
      </c>
      <c r="M3247" s="496" t="s">
        <v>14194</v>
      </c>
      <c r="N3247" s="76" t="s">
        <v>14251</v>
      </c>
      <c r="O3247" t="s">
        <v>14238</v>
      </c>
    </row>
    <row r="3248" spans="1:15" hidden="1">
      <c r="A3248" s="39" t="s">
        <v>14193</v>
      </c>
      <c r="B3248" s="39"/>
      <c r="C3248" s="496" t="s">
        <v>2743</v>
      </c>
      <c r="D3248" s="39" t="s">
        <v>2743</v>
      </c>
      <c r="E3248" s="496">
        <f>VLOOKUP(F3248,[13]abbr_btch2lot2!A:B,2,FALSE)</f>
        <v>181</v>
      </c>
      <c r="F3248" s="39" t="s">
        <v>2744</v>
      </c>
      <c r="G3248" s="504"/>
      <c r="H3248" s="76" t="s">
        <v>2228</v>
      </c>
      <c r="I3248" s="76">
        <v>3</v>
      </c>
      <c r="J3248" s="39"/>
      <c r="K3248" s="76" t="s">
        <v>2195</v>
      </c>
      <c r="L3248" s="504">
        <v>11</v>
      </c>
      <c r="M3248" s="496" t="s">
        <v>14194</v>
      </c>
      <c r="N3248" s="76" t="s">
        <v>14252</v>
      </c>
      <c r="O3248" t="s">
        <v>14238</v>
      </c>
    </row>
    <row r="3249" spans="1:15" hidden="1">
      <c r="A3249" s="39" t="s">
        <v>14193</v>
      </c>
      <c r="B3249" s="39"/>
      <c r="C3249" s="496" t="s">
        <v>1998</v>
      </c>
      <c r="D3249" s="39" t="s">
        <v>1998</v>
      </c>
      <c r="E3249" s="496">
        <f>VLOOKUP(F3249,[13]abbr_btch2lot2!A:B,2,FALSE)</f>
        <v>2232</v>
      </c>
      <c r="F3249" s="39" t="s">
        <v>1404</v>
      </c>
      <c r="G3249" s="504"/>
      <c r="H3249" s="76" t="s">
        <v>2228</v>
      </c>
      <c r="I3249" s="76">
        <v>3</v>
      </c>
      <c r="J3249" s="39"/>
      <c r="K3249" s="76" t="s">
        <v>2195</v>
      </c>
      <c r="L3249" s="504">
        <v>12</v>
      </c>
      <c r="M3249" s="496" t="s">
        <v>14194</v>
      </c>
      <c r="N3249" s="76" t="s">
        <v>14253</v>
      </c>
      <c r="O3249" t="s">
        <v>14238</v>
      </c>
    </row>
    <row r="3250" spans="1:15" hidden="1">
      <c r="A3250" s="39" t="s">
        <v>14193</v>
      </c>
      <c r="B3250" s="39"/>
      <c r="C3250" s="496" t="s">
        <v>14254</v>
      </c>
      <c r="D3250" s="39" t="s">
        <v>14254</v>
      </c>
      <c r="E3250" s="496">
        <f>VLOOKUP(F3250,[13]abbr_btch2lot2!A:B,2,FALSE)</f>
        <v>2233</v>
      </c>
      <c r="F3250" s="39" t="s">
        <v>14255</v>
      </c>
      <c r="G3250" s="504"/>
      <c r="H3250" s="76" t="s">
        <v>2228</v>
      </c>
      <c r="I3250" s="76">
        <v>3</v>
      </c>
      <c r="J3250" s="40"/>
      <c r="K3250" s="76" t="s">
        <v>2195</v>
      </c>
      <c r="L3250" s="504">
        <v>13</v>
      </c>
      <c r="M3250" s="496" t="s">
        <v>14194</v>
      </c>
      <c r="N3250" s="76" t="s">
        <v>14256</v>
      </c>
      <c r="O3250" t="s">
        <v>14238</v>
      </c>
    </row>
    <row r="3251" spans="1:15" hidden="1">
      <c r="A3251" s="39" t="s">
        <v>14193</v>
      </c>
      <c r="B3251" s="39"/>
      <c r="C3251" s="496" t="s">
        <v>14257</v>
      </c>
      <c r="D3251" s="39" t="s">
        <v>14257</v>
      </c>
      <c r="E3251" s="496">
        <f>VLOOKUP(F3251,[13]abbr_btch2lot2!A:B,2,FALSE)</f>
        <v>2234</v>
      </c>
      <c r="F3251" s="39" t="s">
        <v>14258</v>
      </c>
      <c r="G3251" s="504"/>
      <c r="H3251" s="76" t="s">
        <v>2455</v>
      </c>
      <c r="I3251" s="76">
        <v>8</v>
      </c>
      <c r="J3251" s="39"/>
      <c r="K3251" s="76" t="s">
        <v>2195</v>
      </c>
      <c r="L3251" s="504">
        <v>14</v>
      </c>
      <c r="M3251" s="496" t="s">
        <v>14194</v>
      </c>
      <c r="N3251" s="76" t="s">
        <v>14259</v>
      </c>
      <c r="O3251" t="s">
        <v>14238</v>
      </c>
    </row>
    <row r="3252" spans="1:15" hidden="1">
      <c r="A3252" s="39" t="s">
        <v>14193</v>
      </c>
      <c r="B3252" s="39"/>
      <c r="C3252" s="496" t="s">
        <v>4455</v>
      </c>
      <c r="D3252" s="39" t="s">
        <v>4455</v>
      </c>
      <c r="E3252" s="496">
        <f>VLOOKUP(F3252,[13]abbr_btch2lot2!A:B,2,FALSE)</f>
        <v>2235</v>
      </c>
      <c r="F3252" s="39" t="s">
        <v>14260</v>
      </c>
      <c r="G3252" s="504"/>
      <c r="H3252" s="24" t="s">
        <v>2231</v>
      </c>
      <c r="I3252" s="504" t="s">
        <v>2439</v>
      </c>
      <c r="J3252" s="39"/>
      <c r="K3252" s="76" t="s">
        <v>2195</v>
      </c>
      <c r="L3252" s="504">
        <v>15</v>
      </c>
      <c r="M3252" s="496" t="s">
        <v>14194</v>
      </c>
      <c r="N3252" s="76" t="s">
        <v>14261</v>
      </c>
      <c r="O3252" t="s">
        <v>14238</v>
      </c>
    </row>
    <row r="3253" spans="1:15" hidden="1">
      <c r="A3253" s="39" t="s">
        <v>14193</v>
      </c>
      <c r="B3253" s="39"/>
      <c r="C3253" s="496" t="s">
        <v>8386</v>
      </c>
      <c r="D3253" s="39" t="s">
        <v>8386</v>
      </c>
      <c r="E3253" s="496">
        <f>VLOOKUP(F3253,[13]abbr_btch2lot2!A:B,2,FALSE)</f>
        <v>2236</v>
      </c>
      <c r="F3253" s="39" t="s">
        <v>14262</v>
      </c>
      <c r="G3253" s="504"/>
      <c r="H3253" s="24" t="s">
        <v>2231</v>
      </c>
      <c r="I3253" s="76" t="s">
        <v>14263</v>
      </c>
      <c r="J3253" s="39"/>
      <c r="K3253" s="76" t="s">
        <v>2195</v>
      </c>
      <c r="L3253" s="504">
        <v>16</v>
      </c>
      <c r="M3253" s="496" t="s">
        <v>14194</v>
      </c>
      <c r="N3253" s="76" t="s">
        <v>14264</v>
      </c>
      <c r="O3253" t="s">
        <v>14238</v>
      </c>
    </row>
    <row r="3254" spans="1:15" hidden="1">
      <c r="A3254" s="39" t="s">
        <v>14193</v>
      </c>
      <c r="B3254" s="39"/>
      <c r="C3254" s="496" t="s">
        <v>14265</v>
      </c>
      <c r="D3254" s="39" t="s">
        <v>14265</v>
      </c>
      <c r="E3254" s="496">
        <f>VLOOKUP(F3254,[13]abbr_btch2lot2!A:B,2,FALSE)</f>
        <v>2237</v>
      </c>
      <c r="F3254" s="39" t="s">
        <v>14266</v>
      </c>
      <c r="G3254" s="504"/>
      <c r="H3254" s="24" t="s">
        <v>2231</v>
      </c>
      <c r="I3254" s="504" t="s">
        <v>2439</v>
      </c>
      <c r="J3254" s="39"/>
      <c r="K3254" s="76" t="s">
        <v>2195</v>
      </c>
      <c r="L3254" s="504">
        <v>17</v>
      </c>
      <c r="M3254" s="496" t="s">
        <v>14194</v>
      </c>
      <c r="N3254" s="76" t="s">
        <v>14267</v>
      </c>
      <c r="O3254" t="s">
        <v>14238</v>
      </c>
    </row>
    <row r="3255" spans="1:15" hidden="1">
      <c r="A3255" s="39" t="s">
        <v>14193</v>
      </c>
      <c r="B3255" s="39"/>
      <c r="C3255" s="496" t="s">
        <v>14268</v>
      </c>
      <c r="D3255" s="39" t="s">
        <v>14268</v>
      </c>
      <c r="E3255" s="496">
        <f>VLOOKUP(F3255,[13]abbr_btch2lot2!A:B,2,FALSE)</f>
        <v>2238</v>
      </c>
      <c r="F3255" s="39" t="s">
        <v>14269</v>
      </c>
      <c r="G3255" s="504"/>
      <c r="H3255" s="24" t="s">
        <v>2231</v>
      </c>
      <c r="I3255" s="504" t="s">
        <v>2439</v>
      </c>
      <c r="J3255" s="39"/>
      <c r="K3255" s="76" t="s">
        <v>2195</v>
      </c>
      <c r="L3255" s="504">
        <v>18</v>
      </c>
      <c r="M3255" s="496" t="s">
        <v>14194</v>
      </c>
      <c r="N3255" s="76" t="s">
        <v>14270</v>
      </c>
      <c r="O3255" t="s">
        <v>14238</v>
      </c>
    </row>
    <row r="3256" spans="1:15" hidden="1">
      <c r="A3256" s="39" t="s">
        <v>14193</v>
      </c>
      <c r="B3256" s="39"/>
      <c r="C3256" s="496" t="s">
        <v>14271</v>
      </c>
      <c r="D3256" s="39" t="s">
        <v>14271</v>
      </c>
      <c r="E3256" s="496">
        <f>VLOOKUP(F3256,[13]abbr_btch2lot2!A:B,2,FALSE)</f>
        <v>2239</v>
      </c>
      <c r="F3256" s="39" t="s">
        <v>14272</v>
      </c>
      <c r="G3256" s="504"/>
      <c r="H3256" s="24" t="s">
        <v>2231</v>
      </c>
      <c r="I3256" s="504" t="s">
        <v>2439</v>
      </c>
      <c r="J3256" s="39"/>
      <c r="K3256" s="76" t="s">
        <v>2195</v>
      </c>
      <c r="L3256" s="504">
        <v>19</v>
      </c>
      <c r="M3256" s="496" t="s">
        <v>14194</v>
      </c>
      <c r="N3256" s="76" t="s">
        <v>14273</v>
      </c>
      <c r="O3256" t="s">
        <v>14238</v>
      </c>
    </row>
    <row r="3257" spans="1:15" hidden="1">
      <c r="A3257" s="39" t="s">
        <v>14193</v>
      </c>
      <c r="B3257" s="39"/>
      <c r="C3257" s="496" t="s">
        <v>4526</v>
      </c>
      <c r="D3257" s="39" t="s">
        <v>4526</v>
      </c>
      <c r="E3257" s="496">
        <f>VLOOKUP(F3257,[13]abbr_btch2lot2!A:B,2,FALSE)</f>
        <v>2240</v>
      </c>
      <c r="F3257" s="39" t="s">
        <v>14274</v>
      </c>
      <c r="G3257" s="76"/>
      <c r="H3257" s="24" t="s">
        <v>2231</v>
      </c>
      <c r="I3257" s="504" t="s">
        <v>2439</v>
      </c>
      <c r="J3257" s="39"/>
      <c r="K3257" s="76" t="s">
        <v>2195</v>
      </c>
      <c r="L3257" s="504">
        <v>20</v>
      </c>
      <c r="M3257" s="496" t="s">
        <v>14194</v>
      </c>
      <c r="N3257" s="76" t="s">
        <v>14275</v>
      </c>
      <c r="O3257" t="s">
        <v>14238</v>
      </c>
    </row>
    <row r="3258" spans="1:15" hidden="1">
      <c r="A3258" s="39" t="s">
        <v>14193</v>
      </c>
      <c r="B3258" s="39"/>
      <c r="C3258" s="496" t="s">
        <v>8389</v>
      </c>
      <c r="D3258" s="39" t="s">
        <v>8389</v>
      </c>
      <c r="E3258" s="496">
        <f>VLOOKUP(F3258,[13]abbr_btch2lot2!A:B,2,FALSE)</f>
        <v>2241</v>
      </c>
      <c r="F3258" s="39" t="s">
        <v>14276</v>
      </c>
      <c r="G3258" s="504"/>
      <c r="H3258" s="24" t="s">
        <v>2231</v>
      </c>
      <c r="I3258" s="504" t="s">
        <v>2439</v>
      </c>
      <c r="J3258" s="39"/>
      <c r="K3258" s="76" t="s">
        <v>2195</v>
      </c>
      <c r="L3258" s="504">
        <v>21</v>
      </c>
      <c r="M3258" s="496" t="s">
        <v>14194</v>
      </c>
      <c r="N3258" s="76" t="s">
        <v>14277</v>
      </c>
      <c r="O3258" t="s">
        <v>14238</v>
      </c>
    </row>
    <row r="3259" spans="1:15" hidden="1">
      <c r="A3259" s="39" t="s">
        <v>14193</v>
      </c>
      <c r="B3259" s="39"/>
      <c r="C3259" s="496" t="s">
        <v>14278</v>
      </c>
      <c r="D3259" s="39" t="s">
        <v>14278</v>
      </c>
      <c r="E3259" s="496">
        <f>VLOOKUP(F3259,[13]abbr_btch2lot2!A:B,2,FALSE)</f>
        <v>2242</v>
      </c>
      <c r="F3259" s="39" t="s">
        <v>14279</v>
      </c>
      <c r="G3259" s="504"/>
      <c r="H3259" s="24" t="s">
        <v>2231</v>
      </c>
      <c r="I3259" s="504" t="s">
        <v>2439</v>
      </c>
      <c r="J3259" s="39"/>
      <c r="K3259" s="76" t="s">
        <v>2195</v>
      </c>
      <c r="L3259" s="504">
        <v>22</v>
      </c>
      <c r="M3259" s="496" t="s">
        <v>14194</v>
      </c>
      <c r="N3259" s="76" t="s">
        <v>14280</v>
      </c>
      <c r="O3259" t="s">
        <v>14238</v>
      </c>
    </row>
    <row r="3260" spans="1:15" hidden="1">
      <c r="A3260" s="39" t="s">
        <v>14193</v>
      </c>
      <c r="B3260" s="39"/>
      <c r="C3260" s="496" t="s">
        <v>14281</v>
      </c>
      <c r="D3260" s="39" t="s">
        <v>14281</v>
      </c>
      <c r="E3260" s="496">
        <f>VLOOKUP(F3260,[13]abbr_btch2lot2!A:B,2,FALSE)</f>
        <v>2243</v>
      </c>
      <c r="F3260" s="39" t="s">
        <v>14282</v>
      </c>
      <c r="G3260" s="504"/>
      <c r="H3260" s="24" t="s">
        <v>2231</v>
      </c>
      <c r="I3260" s="504" t="s">
        <v>2439</v>
      </c>
      <c r="J3260" s="39"/>
      <c r="K3260" s="76" t="s">
        <v>2195</v>
      </c>
      <c r="L3260" s="504">
        <v>23</v>
      </c>
      <c r="M3260" s="496" t="s">
        <v>14194</v>
      </c>
      <c r="N3260" s="76" t="s">
        <v>14283</v>
      </c>
      <c r="O3260" t="s">
        <v>14238</v>
      </c>
    </row>
    <row r="3261" spans="1:15" hidden="1">
      <c r="A3261" s="39" t="s">
        <v>14193</v>
      </c>
      <c r="B3261" s="39"/>
      <c r="C3261" s="496" t="s">
        <v>11694</v>
      </c>
      <c r="D3261" s="39" t="s">
        <v>11694</v>
      </c>
      <c r="E3261" s="496">
        <f>VLOOKUP(F3261,[13]abbr_btch2lot2!A:B,2,FALSE)</f>
        <v>1267</v>
      </c>
      <c r="F3261" s="39" t="s">
        <v>11695</v>
      </c>
      <c r="G3261" s="504"/>
      <c r="H3261" s="24" t="s">
        <v>2231</v>
      </c>
      <c r="I3261" s="504" t="s">
        <v>2439</v>
      </c>
      <c r="J3261" s="39"/>
      <c r="K3261" s="76" t="s">
        <v>2195</v>
      </c>
      <c r="L3261" s="504">
        <v>24</v>
      </c>
      <c r="M3261" s="496" t="s">
        <v>14194</v>
      </c>
      <c r="N3261" s="76" t="s">
        <v>14284</v>
      </c>
      <c r="O3261" t="s">
        <v>14238</v>
      </c>
    </row>
    <row r="3262" spans="1:15" hidden="1">
      <c r="A3262" s="39" t="s">
        <v>14193</v>
      </c>
      <c r="B3262" s="39"/>
      <c r="C3262" s="496" t="s">
        <v>14285</v>
      </c>
      <c r="D3262" s="39" t="s">
        <v>14285</v>
      </c>
      <c r="E3262" s="496">
        <f>VLOOKUP(F3262,[13]abbr_btch2lot2!A:B,2,FALSE)</f>
        <v>2244</v>
      </c>
      <c r="F3262" s="39" t="s">
        <v>14286</v>
      </c>
      <c r="G3262" s="504"/>
      <c r="H3262" s="24" t="s">
        <v>2231</v>
      </c>
      <c r="I3262" s="504" t="s">
        <v>2439</v>
      </c>
      <c r="J3262" s="39"/>
      <c r="K3262" s="76" t="s">
        <v>2195</v>
      </c>
      <c r="L3262" s="504">
        <v>25</v>
      </c>
      <c r="M3262" s="496" t="s">
        <v>14194</v>
      </c>
      <c r="N3262" s="76" t="s">
        <v>14287</v>
      </c>
      <c r="O3262" t="s">
        <v>14238</v>
      </c>
    </row>
    <row r="3263" spans="1:15" hidden="1">
      <c r="A3263" s="39" t="s">
        <v>14193</v>
      </c>
      <c r="B3263" s="39"/>
      <c r="C3263" s="496" t="s">
        <v>3961</v>
      </c>
      <c r="D3263" s="39" t="s">
        <v>3961</v>
      </c>
      <c r="E3263" s="496">
        <f>VLOOKUP(F3263,[13]abbr_btch2lot2!A:B,2,FALSE)</f>
        <v>2245</v>
      </c>
      <c r="F3263" s="39" t="s">
        <v>3962</v>
      </c>
      <c r="G3263" s="504"/>
      <c r="H3263" s="76" t="s">
        <v>2271</v>
      </c>
      <c r="I3263" s="76">
        <v>10</v>
      </c>
      <c r="J3263" s="39"/>
      <c r="K3263" s="76" t="s">
        <v>2195</v>
      </c>
      <c r="L3263" s="504">
        <v>26</v>
      </c>
      <c r="M3263" s="496" t="s">
        <v>14194</v>
      </c>
      <c r="N3263" s="76" t="s">
        <v>14288</v>
      </c>
      <c r="O3263" t="s">
        <v>14238</v>
      </c>
    </row>
    <row r="3264" spans="1:15" hidden="1">
      <c r="A3264" s="39" t="s">
        <v>14193</v>
      </c>
      <c r="B3264" s="39"/>
      <c r="C3264" s="496" t="s">
        <v>14231</v>
      </c>
      <c r="D3264" s="39" t="s">
        <v>14231</v>
      </c>
      <c r="E3264" s="496">
        <f>VLOOKUP(F3264,[13]abbr_btch2lot2!A:B,2,FALSE)</f>
        <v>2227</v>
      </c>
      <c r="F3264" s="39" t="s">
        <v>14232</v>
      </c>
      <c r="G3264" s="504"/>
      <c r="H3264" s="76" t="s">
        <v>2202</v>
      </c>
      <c r="I3264" s="76">
        <v>10</v>
      </c>
      <c r="J3264" s="39"/>
      <c r="K3264" s="76" t="s">
        <v>2195</v>
      </c>
      <c r="L3264" s="504">
        <v>27</v>
      </c>
      <c r="M3264" s="496" t="s">
        <v>14194</v>
      </c>
      <c r="N3264" s="76" t="s">
        <v>14289</v>
      </c>
      <c r="O3264" t="s">
        <v>14238</v>
      </c>
    </row>
    <row r="3265" spans="1:15" hidden="1">
      <c r="A3265" s="39" t="s">
        <v>14193</v>
      </c>
      <c r="B3265" s="39"/>
      <c r="C3265" s="496" t="s">
        <v>2865</v>
      </c>
      <c r="D3265" s="39" t="s">
        <v>2865</v>
      </c>
      <c r="E3265" s="496">
        <f>VLOOKUP(F3265,[13]abbr_btch2lot2!A:B,2,FALSE)</f>
        <v>2246</v>
      </c>
      <c r="F3265" s="39" t="s">
        <v>2866</v>
      </c>
      <c r="G3265" s="504"/>
      <c r="H3265" s="76" t="s">
        <v>2202</v>
      </c>
      <c r="I3265" s="76">
        <v>10</v>
      </c>
      <c r="J3265" s="39"/>
      <c r="K3265" s="76" t="s">
        <v>2195</v>
      </c>
      <c r="L3265" s="504">
        <v>28</v>
      </c>
      <c r="M3265" s="496" t="s">
        <v>14194</v>
      </c>
      <c r="N3265" s="76" t="s">
        <v>14290</v>
      </c>
      <c r="O3265" t="s">
        <v>14238</v>
      </c>
    </row>
    <row r="3266" spans="1:15" hidden="1">
      <c r="A3266" s="39" t="s">
        <v>14193</v>
      </c>
      <c r="B3266" s="39"/>
      <c r="C3266" s="496" t="s">
        <v>14291</v>
      </c>
      <c r="D3266" s="39" t="s">
        <v>14291</v>
      </c>
      <c r="E3266" s="496">
        <f>VLOOKUP(F3266,[13]abbr_btch2lot2!A:B,2,FALSE)</f>
        <v>2247</v>
      </c>
      <c r="F3266" s="39" t="s">
        <v>14292</v>
      </c>
      <c r="G3266" s="504"/>
      <c r="H3266" s="24" t="s">
        <v>2231</v>
      </c>
      <c r="I3266" s="504" t="s">
        <v>2439</v>
      </c>
      <c r="J3266" s="39"/>
      <c r="K3266" s="76" t="s">
        <v>2195</v>
      </c>
      <c r="L3266" s="504">
        <v>29</v>
      </c>
      <c r="M3266" s="496" t="s">
        <v>14194</v>
      </c>
      <c r="N3266" s="76" t="s">
        <v>14293</v>
      </c>
      <c r="O3266" t="s">
        <v>14238</v>
      </c>
    </row>
    <row r="3267" spans="1:15" hidden="1">
      <c r="A3267" s="39" t="s">
        <v>14193</v>
      </c>
      <c r="B3267" s="39"/>
      <c r="C3267" s="496" t="s">
        <v>14294</v>
      </c>
      <c r="D3267" s="39" t="s">
        <v>14294</v>
      </c>
      <c r="E3267" s="496">
        <f>VLOOKUP(F3267,[13]abbr_btch2lot2!A:B,2,FALSE)</f>
        <v>2248</v>
      </c>
      <c r="F3267" s="39" t="s">
        <v>14295</v>
      </c>
      <c r="G3267" s="504"/>
      <c r="H3267" s="24" t="s">
        <v>2231</v>
      </c>
      <c r="I3267" s="504" t="s">
        <v>2439</v>
      </c>
      <c r="J3267" s="39"/>
      <c r="K3267" s="76" t="s">
        <v>2195</v>
      </c>
      <c r="L3267" s="504">
        <v>30</v>
      </c>
      <c r="M3267" s="496" t="s">
        <v>14194</v>
      </c>
      <c r="N3267" s="76" t="s">
        <v>14296</v>
      </c>
      <c r="O3267" t="s">
        <v>14238</v>
      </c>
    </row>
    <row r="3268" spans="1:15" hidden="1">
      <c r="A3268" s="39" t="s">
        <v>14193</v>
      </c>
      <c r="B3268" s="39"/>
      <c r="C3268" s="496" t="s">
        <v>4294</v>
      </c>
      <c r="D3268" s="39" t="s">
        <v>4294</v>
      </c>
      <c r="E3268" s="496">
        <f>VLOOKUP(F3268,[13]abbr_btch2lot2!A:B,2,FALSE)</f>
        <v>2249</v>
      </c>
      <c r="F3268" s="39" t="s">
        <v>14297</v>
      </c>
      <c r="G3268" s="504"/>
      <c r="H3268" s="76" t="s">
        <v>2228</v>
      </c>
      <c r="I3268" s="76">
        <v>1</v>
      </c>
      <c r="J3268" s="39"/>
      <c r="K3268" s="76" t="s">
        <v>2195</v>
      </c>
      <c r="L3268" s="504">
        <v>31</v>
      </c>
      <c r="M3268" s="496" t="s">
        <v>14194</v>
      </c>
      <c r="N3268" s="76" t="s">
        <v>14298</v>
      </c>
      <c r="O3268" t="s">
        <v>14238</v>
      </c>
    </row>
    <row r="3269" spans="1:15" hidden="1">
      <c r="A3269" s="39" t="s">
        <v>14193</v>
      </c>
      <c r="B3269" s="39"/>
      <c r="C3269" s="496" t="s">
        <v>4303</v>
      </c>
      <c r="D3269" s="39" t="s">
        <v>4303</v>
      </c>
      <c r="E3269" s="496">
        <f>VLOOKUP(F3269,[13]abbr_btch2lot2!A:B,2,FALSE)</f>
        <v>2250</v>
      </c>
      <c r="F3269" s="39" t="s">
        <v>14299</v>
      </c>
      <c r="G3269" s="504"/>
      <c r="H3269" s="24" t="s">
        <v>2271</v>
      </c>
      <c r="I3269" s="76">
        <v>16</v>
      </c>
      <c r="J3269" s="39"/>
      <c r="K3269" s="76" t="s">
        <v>2195</v>
      </c>
      <c r="L3269" s="504">
        <v>32</v>
      </c>
      <c r="M3269" s="496" t="s">
        <v>14194</v>
      </c>
      <c r="N3269" s="76" t="s">
        <v>14300</v>
      </c>
      <c r="O3269" t="s">
        <v>14238</v>
      </c>
    </row>
    <row r="3270" spans="1:15" hidden="1">
      <c r="A3270" s="39" t="s">
        <v>14193</v>
      </c>
      <c r="B3270" s="39"/>
      <c r="C3270" s="496" t="s">
        <v>4602</v>
      </c>
      <c r="D3270" s="39" t="s">
        <v>4602</v>
      </c>
      <c r="E3270" s="496">
        <f>VLOOKUP(F3270,[13]abbr_btch2lot2!A:B,2,FALSE)</f>
        <v>2251</v>
      </c>
      <c r="F3270" s="39" t="s">
        <v>4603</v>
      </c>
      <c r="G3270" s="504"/>
      <c r="H3270" s="24" t="s">
        <v>2271</v>
      </c>
      <c r="I3270" s="504">
        <v>10</v>
      </c>
      <c r="J3270" s="39"/>
      <c r="K3270" s="76" t="s">
        <v>2195</v>
      </c>
      <c r="L3270" s="504">
        <v>33</v>
      </c>
      <c r="M3270" s="496" t="s">
        <v>14194</v>
      </c>
      <c r="N3270" s="76" t="s">
        <v>14301</v>
      </c>
      <c r="O3270" t="s">
        <v>14238</v>
      </c>
    </row>
    <row r="3271" spans="1:15" hidden="1">
      <c r="A3271" s="39" t="s">
        <v>14193</v>
      </c>
      <c r="B3271" s="39"/>
      <c r="C3271" s="496" t="s">
        <v>14302</v>
      </c>
      <c r="D3271" s="39" t="s">
        <v>14302</v>
      </c>
      <c r="E3271" s="496">
        <f>VLOOKUP(F3271,[13]abbr_btch2lot2!A:B,2,FALSE)</f>
        <v>2252</v>
      </c>
      <c r="F3271" s="39" t="s">
        <v>14303</v>
      </c>
      <c r="G3271" s="504"/>
      <c r="H3271" s="76" t="s">
        <v>2228</v>
      </c>
      <c r="I3271" s="76">
        <v>2</v>
      </c>
      <c r="J3271" s="39"/>
      <c r="K3271" s="76" t="s">
        <v>2195</v>
      </c>
      <c r="L3271" s="504">
        <v>34</v>
      </c>
      <c r="M3271" s="496" t="s">
        <v>14194</v>
      </c>
      <c r="N3271" s="76" t="s">
        <v>14304</v>
      </c>
      <c r="O3271" t="s">
        <v>14238</v>
      </c>
    </row>
    <row r="3272" spans="1:15" hidden="1">
      <c r="A3272" s="39" t="s">
        <v>14193</v>
      </c>
      <c r="B3272" s="39"/>
      <c r="C3272" s="496" t="s">
        <v>14305</v>
      </c>
      <c r="D3272" s="39" t="s">
        <v>14305</v>
      </c>
      <c r="E3272" s="496">
        <f>VLOOKUP(F3272,[13]abbr_btch2lot2!A:B,2,FALSE)</f>
        <v>2253</v>
      </c>
      <c r="F3272" s="39" t="s">
        <v>14306</v>
      </c>
      <c r="G3272" s="504"/>
      <c r="H3272" s="76" t="s">
        <v>2228</v>
      </c>
      <c r="I3272" s="76">
        <v>2</v>
      </c>
      <c r="J3272" s="39"/>
      <c r="K3272" s="76" t="s">
        <v>2195</v>
      </c>
      <c r="L3272" s="504">
        <v>35</v>
      </c>
      <c r="M3272" s="496" t="s">
        <v>14194</v>
      </c>
      <c r="N3272" s="76" t="s">
        <v>14307</v>
      </c>
      <c r="O3272" t="s">
        <v>14238</v>
      </c>
    </row>
    <row r="3273" spans="1:15" hidden="1">
      <c r="A3273" s="39" t="s">
        <v>14193</v>
      </c>
      <c r="B3273" s="39"/>
      <c r="C3273" s="496" t="s">
        <v>14308</v>
      </c>
      <c r="D3273" s="39" t="s">
        <v>14308</v>
      </c>
      <c r="E3273" s="496">
        <f>VLOOKUP(F3273,[13]abbr_btch2lot2!A:B,2,FALSE)</f>
        <v>2254</v>
      </c>
      <c r="F3273" s="39" t="s">
        <v>14309</v>
      </c>
      <c r="G3273" s="504"/>
      <c r="H3273" s="76" t="s">
        <v>2228</v>
      </c>
      <c r="I3273" s="76">
        <v>2</v>
      </c>
      <c r="J3273" s="39"/>
      <c r="K3273" s="76" t="s">
        <v>2195</v>
      </c>
      <c r="L3273" s="504">
        <v>36</v>
      </c>
      <c r="M3273" s="496" t="s">
        <v>14194</v>
      </c>
      <c r="N3273" s="76" t="s">
        <v>14310</v>
      </c>
      <c r="O3273" t="s">
        <v>14238</v>
      </c>
    </row>
    <row r="3274" spans="1:15" hidden="1">
      <c r="A3274" s="39" t="s">
        <v>14193</v>
      </c>
      <c r="B3274" s="39"/>
      <c r="C3274" s="496" t="s">
        <v>14311</v>
      </c>
      <c r="D3274" s="39" t="s">
        <v>14311</v>
      </c>
      <c r="E3274" s="496">
        <f>VLOOKUP(F3274,[13]abbr_btch2lot2!A:B,2,FALSE)</f>
        <v>2255</v>
      </c>
      <c r="F3274" s="39" t="s">
        <v>14312</v>
      </c>
      <c r="G3274" s="504"/>
      <c r="H3274" s="76" t="s">
        <v>2228</v>
      </c>
      <c r="I3274" s="76">
        <v>2</v>
      </c>
      <c r="J3274" s="39"/>
      <c r="K3274" s="76" t="s">
        <v>2195</v>
      </c>
      <c r="L3274" s="504">
        <v>37</v>
      </c>
      <c r="M3274" s="496" t="s">
        <v>14194</v>
      </c>
      <c r="N3274" s="76" t="s">
        <v>14313</v>
      </c>
      <c r="O3274" t="s">
        <v>14238</v>
      </c>
    </row>
    <row r="3275" spans="1:15" hidden="1">
      <c r="A3275" s="39" t="s">
        <v>14193</v>
      </c>
      <c r="B3275" s="39"/>
      <c r="C3275" s="496" t="s">
        <v>14314</v>
      </c>
      <c r="D3275" s="39" t="s">
        <v>14314</v>
      </c>
      <c r="E3275" s="496">
        <f>VLOOKUP(F3275,[13]abbr_btch2lot2!A:B,2,FALSE)</f>
        <v>2256</v>
      </c>
      <c r="F3275" s="39" t="s">
        <v>14315</v>
      </c>
      <c r="G3275" s="504"/>
      <c r="H3275" s="76" t="s">
        <v>2228</v>
      </c>
      <c r="I3275" s="504">
        <v>2</v>
      </c>
      <c r="J3275" s="39"/>
      <c r="K3275" s="76" t="s">
        <v>2195</v>
      </c>
      <c r="L3275" s="504">
        <v>38</v>
      </c>
      <c r="M3275" s="496" t="s">
        <v>14194</v>
      </c>
      <c r="N3275" s="76" t="s">
        <v>14316</v>
      </c>
      <c r="O3275" t="s">
        <v>14238</v>
      </c>
    </row>
    <row r="3276" spans="1:15" hidden="1">
      <c r="A3276" s="39" t="s">
        <v>14193</v>
      </c>
      <c r="B3276" s="39"/>
      <c r="C3276" s="496"/>
      <c r="D3276" s="39"/>
      <c r="E3276" s="496">
        <f>VLOOKUP(F3276,[13]abbr_btch2lot2!A:B,2,FALSE)</f>
        <v>2257</v>
      </c>
      <c r="F3276" s="39" t="s">
        <v>14317</v>
      </c>
      <c r="G3276" s="504"/>
      <c r="H3276" s="76" t="s">
        <v>2228</v>
      </c>
      <c r="I3276" s="76">
        <v>1</v>
      </c>
      <c r="J3276" s="39"/>
      <c r="K3276" s="76" t="s">
        <v>2195</v>
      </c>
      <c r="L3276" s="504">
        <v>39</v>
      </c>
      <c r="M3276" s="496" t="s">
        <v>14194</v>
      </c>
      <c r="N3276" s="76" t="s">
        <v>14318</v>
      </c>
      <c r="O3276" t="s">
        <v>14238</v>
      </c>
    </row>
    <row r="3277" spans="1:15" hidden="1">
      <c r="A3277" s="39" t="s">
        <v>14193</v>
      </c>
      <c r="B3277" s="39"/>
      <c r="C3277" s="496" t="s">
        <v>7283</v>
      </c>
      <c r="D3277" s="39" t="s">
        <v>7283</v>
      </c>
      <c r="E3277" s="496">
        <f>VLOOKUP(F3277,[13]abbr_btch2lot2!A:B,2,FALSE)</f>
        <v>2258</v>
      </c>
      <c r="F3277" s="39" t="s">
        <v>7284</v>
      </c>
      <c r="G3277" s="504"/>
      <c r="H3277" s="24" t="s">
        <v>2231</v>
      </c>
      <c r="I3277" s="76" t="s">
        <v>2506</v>
      </c>
      <c r="J3277" s="39"/>
      <c r="K3277" s="76" t="s">
        <v>2195</v>
      </c>
      <c r="L3277" s="504">
        <v>40</v>
      </c>
      <c r="M3277" s="496" t="s">
        <v>14194</v>
      </c>
      <c r="N3277" s="76" t="s">
        <v>14319</v>
      </c>
      <c r="O3277" t="s">
        <v>14238</v>
      </c>
    </row>
    <row r="3278" spans="1:15" hidden="1">
      <c r="A3278" s="39" t="s">
        <v>14193</v>
      </c>
      <c r="B3278" s="39"/>
      <c r="C3278" s="496" t="s">
        <v>14320</v>
      </c>
      <c r="D3278" s="39" t="s">
        <v>14320</v>
      </c>
      <c r="E3278" s="496">
        <f>VLOOKUP(F3278,[13]abbr_btch2lot2!A:B,2,FALSE)</f>
        <v>2259</v>
      </c>
      <c r="F3278" s="39" t="s">
        <v>14321</v>
      </c>
      <c r="G3278" s="504"/>
      <c r="H3278" s="24" t="s">
        <v>2231</v>
      </c>
      <c r="I3278" s="504" t="s">
        <v>2439</v>
      </c>
      <c r="J3278" s="39"/>
      <c r="K3278" s="76" t="s">
        <v>2195</v>
      </c>
      <c r="L3278" s="504">
        <v>41</v>
      </c>
      <c r="M3278" s="496" t="s">
        <v>14194</v>
      </c>
      <c r="N3278" s="76" t="s">
        <v>14322</v>
      </c>
      <c r="O3278" t="s">
        <v>14238</v>
      </c>
    </row>
    <row r="3279" spans="1:15" hidden="1">
      <c r="A3279" s="39" t="s">
        <v>14193</v>
      </c>
      <c r="B3279" s="39"/>
      <c r="C3279" s="496" t="s">
        <v>14323</v>
      </c>
      <c r="D3279" s="39" t="s">
        <v>14323</v>
      </c>
      <c r="E3279" s="496">
        <f>VLOOKUP(F3279,[13]abbr_btch2lot2!A:B,2,FALSE)</f>
        <v>2260</v>
      </c>
      <c r="F3279" s="39" t="s">
        <v>14324</v>
      </c>
      <c r="G3279" s="504"/>
      <c r="H3279" s="24" t="s">
        <v>2231</v>
      </c>
      <c r="I3279" s="504" t="s">
        <v>4482</v>
      </c>
      <c r="J3279" s="39"/>
      <c r="K3279" s="76" t="s">
        <v>2195</v>
      </c>
      <c r="L3279" s="504">
        <v>42</v>
      </c>
      <c r="M3279" s="496" t="s">
        <v>14194</v>
      </c>
      <c r="N3279" s="76" t="s">
        <v>14325</v>
      </c>
      <c r="O3279" t="s">
        <v>14238</v>
      </c>
    </row>
    <row r="3280" spans="1:15" hidden="1">
      <c r="A3280" s="39" t="s">
        <v>14193</v>
      </c>
      <c r="B3280" s="39"/>
      <c r="C3280" s="496" t="s">
        <v>14326</v>
      </c>
      <c r="D3280" s="39" t="s">
        <v>14326</v>
      </c>
      <c r="E3280" s="496">
        <f>VLOOKUP(F3280,[13]abbr_btch2lot2!A:B,2,FALSE)</f>
        <v>2261</v>
      </c>
      <c r="F3280" s="39" t="s">
        <v>14327</v>
      </c>
      <c r="G3280" s="504"/>
      <c r="H3280" s="76" t="s">
        <v>2202</v>
      </c>
      <c r="I3280" s="76">
        <v>24</v>
      </c>
      <c r="J3280" s="39"/>
      <c r="K3280" s="76" t="s">
        <v>2195</v>
      </c>
      <c r="L3280" s="504">
        <v>43</v>
      </c>
      <c r="M3280" s="496" t="s">
        <v>14194</v>
      </c>
      <c r="N3280" s="76" t="s">
        <v>14328</v>
      </c>
      <c r="O3280" t="s">
        <v>14238</v>
      </c>
    </row>
    <row r="3281" spans="1:15" hidden="1">
      <c r="A3281" s="39" t="s">
        <v>14193</v>
      </c>
      <c r="B3281" s="39"/>
      <c r="C3281" s="496"/>
      <c r="D3281" s="39"/>
      <c r="E3281" s="496">
        <f>VLOOKUP(F3281,[13]abbr_btch2lot2!A:B,2,FALSE)</f>
        <v>2262</v>
      </c>
      <c r="F3281" s="39" t="s">
        <v>14329</v>
      </c>
      <c r="G3281" s="504"/>
      <c r="H3281" s="76" t="s">
        <v>2202</v>
      </c>
      <c r="I3281" s="76">
        <v>1</v>
      </c>
      <c r="J3281" s="39"/>
      <c r="K3281" s="76" t="s">
        <v>2195</v>
      </c>
      <c r="L3281" s="504">
        <v>44</v>
      </c>
      <c r="M3281" s="496" t="s">
        <v>14194</v>
      </c>
      <c r="N3281" s="76" t="s">
        <v>14330</v>
      </c>
      <c r="O3281" t="s">
        <v>14238</v>
      </c>
    </row>
    <row r="3282" spans="1:15" hidden="1">
      <c r="A3282" s="39" t="s">
        <v>14193</v>
      </c>
      <c r="B3282" s="39"/>
      <c r="C3282" s="496" t="s">
        <v>3280</v>
      </c>
      <c r="D3282" s="39" t="s">
        <v>3280</v>
      </c>
      <c r="E3282" s="496">
        <f>VLOOKUP(F3282,[13]abbr_btch2lot2!A:B,2,FALSE)</f>
        <v>2263</v>
      </c>
      <c r="F3282" s="39" t="s">
        <v>3281</v>
      </c>
      <c r="G3282" s="504"/>
      <c r="H3282" s="10" t="s">
        <v>2202</v>
      </c>
      <c r="I3282" s="76">
        <v>50</v>
      </c>
      <c r="J3282" s="39"/>
      <c r="K3282" s="76" t="s">
        <v>2195</v>
      </c>
      <c r="L3282" s="504">
        <v>45</v>
      </c>
      <c r="M3282" s="496" t="s">
        <v>14194</v>
      </c>
      <c r="N3282" s="76" t="s">
        <v>14331</v>
      </c>
      <c r="O3282" t="s">
        <v>14238</v>
      </c>
    </row>
    <row r="3283" spans="1:15" hidden="1">
      <c r="A3283" s="39" t="s">
        <v>14193</v>
      </c>
      <c r="B3283" s="39"/>
      <c r="C3283" s="496" t="s">
        <v>14332</v>
      </c>
      <c r="D3283" s="39" t="s">
        <v>14332</v>
      </c>
      <c r="E3283" s="496">
        <f>VLOOKUP(F3283,[13]abbr_btch2lot2!A:B,2,FALSE)</f>
        <v>2264</v>
      </c>
      <c r="F3283" s="39" t="s">
        <v>14333</v>
      </c>
      <c r="G3283" s="504"/>
      <c r="H3283" s="76" t="s">
        <v>2202</v>
      </c>
      <c r="I3283" s="76">
        <v>50</v>
      </c>
      <c r="J3283" s="39"/>
      <c r="K3283" s="76" t="s">
        <v>2195</v>
      </c>
      <c r="L3283" s="504">
        <v>46</v>
      </c>
      <c r="M3283" s="496" t="s">
        <v>14194</v>
      </c>
      <c r="N3283" s="76" t="s">
        <v>14334</v>
      </c>
      <c r="O3283" t="s">
        <v>14238</v>
      </c>
    </row>
    <row r="3284" spans="1:15" hidden="1">
      <c r="A3284" s="39" t="s">
        <v>14193</v>
      </c>
      <c r="B3284" s="39"/>
      <c r="C3284" s="496" t="s">
        <v>14335</v>
      </c>
      <c r="D3284" s="39" t="s">
        <v>14335</v>
      </c>
      <c r="E3284" s="496">
        <f>VLOOKUP(F3284,[13]abbr_btch2lot2!A:B,2,FALSE)</f>
        <v>2265</v>
      </c>
      <c r="F3284" s="39" t="s">
        <v>14336</v>
      </c>
      <c r="G3284" s="504"/>
      <c r="H3284" s="76" t="s">
        <v>2202</v>
      </c>
      <c r="I3284" s="76">
        <v>40</v>
      </c>
      <c r="J3284" s="39"/>
      <c r="K3284" s="76" t="s">
        <v>2195</v>
      </c>
      <c r="L3284" s="504">
        <v>47</v>
      </c>
      <c r="M3284" s="496" t="s">
        <v>14194</v>
      </c>
      <c r="N3284" s="76" t="s">
        <v>14337</v>
      </c>
      <c r="O3284" t="s">
        <v>14238</v>
      </c>
    </row>
    <row r="3285" spans="1:15" hidden="1">
      <c r="A3285" s="39" t="s">
        <v>14193</v>
      </c>
      <c r="B3285" s="39"/>
      <c r="C3285" s="496" t="s">
        <v>14338</v>
      </c>
      <c r="D3285" s="39" t="s">
        <v>14338</v>
      </c>
      <c r="E3285" s="496">
        <f>VLOOKUP(F3285,[13]abbr_btch2lot2!A:B,2,FALSE)</f>
        <v>2266</v>
      </c>
      <c r="F3285" s="39" t="s">
        <v>14339</v>
      </c>
      <c r="G3285" s="504"/>
      <c r="H3285" s="24" t="s">
        <v>2455</v>
      </c>
      <c r="I3285" s="76">
        <v>9</v>
      </c>
      <c r="J3285" s="39"/>
      <c r="K3285" s="76" t="s">
        <v>2195</v>
      </c>
      <c r="L3285" s="504">
        <v>48</v>
      </c>
      <c r="M3285" s="496" t="s">
        <v>14194</v>
      </c>
      <c r="N3285" s="76" t="s">
        <v>14340</v>
      </c>
      <c r="O3285" t="s">
        <v>14238</v>
      </c>
    </row>
    <row r="3286" spans="1:15" hidden="1">
      <c r="A3286" s="39" t="s">
        <v>14193</v>
      </c>
      <c r="B3286" s="39"/>
      <c r="C3286" s="496" t="s">
        <v>3677</v>
      </c>
      <c r="D3286" s="39" t="s">
        <v>3677</v>
      </c>
      <c r="E3286" s="496">
        <f>VLOOKUP(F3286,[13]abbr_btch2lot2!A:B,2,FALSE)</f>
        <v>2267</v>
      </c>
      <c r="F3286" s="39" t="s">
        <v>14341</v>
      </c>
      <c r="G3286" s="504"/>
      <c r="H3286" s="24" t="s">
        <v>2271</v>
      </c>
      <c r="I3286" s="504">
        <v>12</v>
      </c>
      <c r="J3286" s="39"/>
      <c r="K3286" s="76" t="s">
        <v>2195</v>
      </c>
      <c r="L3286" s="504">
        <v>49</v>
      </c>
      <c r="M3286" s="496" t="s">
        <v>14194</v>
      </c>
      <c r="N3286" s="76" t="s">
        <v>14342</v>
      </c>
      <c r="O3286" t="s">
        <v>14238</v>
      </c>
    </row>
    <row r="3287" spans="1:15" hidden="1">
      <c r="A3287" s="39" t="s">
        <v>14193</v>
      </c>
      <c r="B3287" s="39"/>
      <c r="C3287" s="496" t="s">
        <v>14343</v>
      </c>
      <c r="D3287" s="39" t="s">
        <v>14343</v>
      </c>
      <c r="E3287" s="496">
        <f>VLOOKUP(F3287,[13]abbr_btch2lot2!A:B,2,FALSE)</f>
        <v>2268</v>
      </c>
      <c r="F3287" s="39" t="s">
        <v>14344</v>
      </c>
      <c r="G3287" s="504"/>
      <c r="H3287" s="24" t="s">
        <v>2271</v>
      </c>
      <c r="I3287" s="76">
        <v>16</v>
      </c>
      <c r="J3287" s="39"/>
      <c r="K3287" s="76" t="s">
        <v>2195</v>
      </c>
      <c r="L3287" s="504">
        <v>50</v>
      </c>
      <c r="M3287" s="496" t="s">
        <v>14194</v>
      </c>
      <c r="N3287" s="76" t="s">
        <v>14345</v>
      </c>
      <c r="O3287" t="s">
        <v>14238</v>
      </c>
    </row>
    <row r="3288" spans="1:15" hidden="1">
      <c r="A3288" s="39" t="s">
        <v>14193</v>
      </c>
      <c r="B3288" s="39"/>
      <c r="C3288" s="496"/>
      <c r="D3288" s="39"/>
      <c r="E3288" s="496">
        <f>VLOOKUP(F3288,[13]abbr_btch2lot2!A:B,2,FALSE)</f>
        <v>2269</v>
      </c>
      <c r="F3288" s="39" t="s">
        <v>14346</v>
      </c>
      <c r="G3288" s="504"/>
      <c r="H3288" s="76" t="s">
        <v>2455</v>
      </c>
      <c r="I3288" s="76">
        <v>8</v>
      </c>
      <c r="J3288" s="39"/>
      <c r="K3288" s="76" t="s">
        <v>2195</v>
      </c>
      <c r="L3288" s="504">
        <v>51</v>
      </c>
      <c r="M3288" s="496" t="s">
        <v>14194</v>
      </c>
      <c r="N3288" s="76" t="s">
        <v>14347</v>
      </c>
      <c r="O3288" t="s">
        <v>14238</v>
      </c>
    </row>
    <row r="3289" spans="1:15" hidden="1">
      <c r="A3289" s="39" t="s">
        <v>14193</v>
      </c>
      <c r="B3289" s="39"/>
      <c r="C3289" s="496" t="s">
        <v>14348</v>
      </c>
      <c r="D3289" s="39" t="s">
        <v>14348</v>
      </c>
      <c r="E3289" s="496">
        <f>VLOOKUP(F3289,[13]abbr_btch2lot2!A:B,2,FALSE)</f>
        <v>2270</v>
      </c>
      <c r="F3289" s="39" t="s">
        <v>14349</v>
      </c>
      <c r="G3289" s="504"/>
      <c r="H3289" s="24" t="s">
        <v>2455</v>
      </c>
      <c r="I3289" s="76">
        <v>7</v>
      </c>
      <c r="J3289" s="39"/>
      <c r="K3289" s="76" t="s">
        <v>2195</v>
      </c>
      <c r="L3289" s="504">
        <v>52</v>
      </c>
      <c r="M3289" s="496" t="s">
        <v>14194</v>
      </c>
      <c r="N3289" s="76" t="s">
        <v>14350</v>
      </c>
      <c r="O3289" t="s">
        <v>14238</v>
      </c>
    </row>
    <row r="3290" spans="1:15" hidden="1">
      <c r="A3290" s="39" t="s">
        <v>14193</v>
      </c>
      <c r="B3290" s="39"/>
      <c r="C3290" s="496" t="s">
        <v>14351</v>
      </c>
      <c r="D3290" s="39" t="s">
        <v>14351</v>
      </c>
      <c r="E3290" s="496">
        <f>VLOOKUP(F3290,[13]abbr_btch2lot2!A:B,2,FALSE)</f>
        <v>2271</v>
      </c>
      <c r="F3290" s="39" t="s">
        <v>14352</v>
      </c>
      <c r="G3290" s="504"/>
      <c r="H3290" s="24" t="s">
        <v>2455</v>
      </c>
      <c r="I3290" s="504">
        <v>7</v>
      </c>
      <c r="J3290" s="39"/>
      <c r="K3290" s="76" t="s">
        <v>2195</v>
      </c>
      <c r="L3290" s="504">
        <v>53</v>
      </c>
      <c r="M3290" s="496" t="s">
        <v>14194</v>
      </c>
      <c r="N3290" s="76" t="s">
        <v>14353</v>
      </c>
      <c r="O3290" t="s">
        <v>14238</v>
      </c>
    </row>
    <row r="3291" spans="1:15" hidden="1">
      <c r="A3291" s="39" t="s">
        <v>14193</v>
      </c>
      <c r="B3291" s="39"/>
      <c r="C3291" s="496" t="s">
        <v>3682</v>
      </c>
      <c r="D3291" s="39" t="s">
        <v>3682</v>
      </c>
      <c r="E3291" s="496">
        <f>VLOOKUP(F3291,[13]abbr_btch2lot2!A:B,2,FALSE)</f>
        <v>2272</v>
      </c>
      <c r="F3291" s="39" t="s">
        <v>14354</v>
      </c>
      <c r="G3291" s="504"/>
      <c r="H3291" s="76" t="s">
        <v>2228</v>
      </c>
      <c r="I3291" s="76">
        <v>2</v>
      </c>
      <c r="J3291" s="39"/>
      <c r="K3291" s="76" t="s">
        <v>2195</v>
      </c>
      <c r="L3291" s="504">
        <v>54</v>
      </c>
      <c r="M3291" s="496" t="s">
        <v>14194</v>
      </c>
      <c r="N3291" s="76" t="s">
        <v>14355</v>
      </c>
      <c r="O3291" t="s">
        <v>14238</v>
      </c>
    </row>
    <row r="3292" spans="1:15" hidden="1">
      <c r="A3292" s="39" t="s">
        <v>14193</v>
      </c>
      <c r="B3292" s="39"/>
      <c r="C3292" s="496" t="s">
        <v>14356</v>
      </c>
      <c r="D3292" s="39" t="s">
        <v>14356</v>
      </c>
      <c r="E3292" s="496">
        <f>VLOOKUP(F3292,[13]abbr_btch2lot2!A:B,2,FALSE)</f>
        <v>2273</v>
      </c>
      <c r="F3292" s="39" t="s">
        <v>14357</v>
      </c>
      <c r="G3292" s="504"/>
      <c r="H3292" s="24" t="s">
        <v>2455</v>
      </c>
      <c r="I3292" s="504">
        <v>7</v>
      </c>
      <c r="J3292" s="39"/>
      <c r="K3292" s="76" t="s">
        <v>2195</v>
      </c>
      <c r="L3292" s="504">
        <v>55</v>
      </c>
      <c r="M3292" s="496" t="s">
        <v>14194</v>
      </c>
      <c r="N3292" s="76" t="s">
        <v>14358</v>
      </c>
      <c r="O3292" t="s">
        <v>14238</v>
      </c>
    </row>
    <row r="3293" spans="1:15" hidden="1">
      <c r="A3293" s="39" t="s">
        <v>14193</v>
      </c>
      <c r="B3293" s="39"/>
      <c r="C3293" s="496"/>
      <c r="D3293" s="39"/>
      <c r="E3293" s="496">
        <f>VLOOKUP(F3293,[13]abbr_btch2lot2!A:B,2,FALSE)</f>
        <v>2274</v>
      </c>
      <c r="F3293" s="39" t="s">
        <v>14359</v>
      </c>
      <c r="G3293" s="504"/>
      <c r="H3293" s="76" t="s">
        <v>2455</v>
      </c>
      <c r="I3293" s="76">
        <v>8</v>
      </c>
      <c r="J3293" s="39"/>
      <c r="K3293" s="76" t="s">
        <v>2195</v>
      </c>
      <c r="L3293" s="504">
        <v>56</v>
      </c>
      <c r="M3293" s="496" t="s">
        <v>14194</v>
      </c>
      <c r="N3293" s="76" t="s">
        <v>14360</v>
      </c>
      <c r="O3293" t="s">
        <v>14238</v>
      </c>
    </row>
    <row r="3294" spans="1:15" hidden="1">
      <c r="A3294" s="39" t="s">
        <v>14193</v>
      </c>
      <c r="B3294" s="39"/>
      <c r="C3294" s="496"/>
      <c r="D3294" s="39"/>
      <c r="E3294" s="496">
        <f>VLOOKUP(F3294,[13]abbr_btch2lot2!A:B,2,FALSE)</f>
        <v>2275</v>
      </c>
      <c r="F3294" s="39" t="s">
        <v>14361</v>
      </c>
      <c r="G3294" s="504"/>
      <c r="H3294" s="24" t="s">
        <v>2455</v>
      </c>
      <c r="I3294" s="504">
        <v>7</v>
      </c>
      <c r="J3294" s="39"/>
      <c r="K3294" s="76" t="s">
        <v>2195</v>
      </c>
      <c r="L3294" s="504">
        <v>57</v>
      </c>
      <c r="M3294" s="496" t="s">
        <v>14194</v>
      </c>
      <c r="N3294" s="76" t="s">
        <v>14362</v>
      </c>
      <c r="O3294" t="s">
        <v>14238</v>
      </c>
    </row>
    <row r="3295" spans="1:15" hidden="1">
      <c r="A3295" s="39" t="s">
        <v>14193</v>
      </c>
      <c r="B3295" s="39"/>
      <c r="C3295" s="496" t="s">
        <v>2490</v>
      </c>
      <c r="D3295" s="39" t="s">
        <v>2490</v>
      </c>
      <c r="E3295" s="496">
        <f>VLOOKUP(F3295,[13]abbr_btch2lot2!A:B,2,FALSE)</f>
        <v>170</v>
      </c>
      <c r="F3295" s="39" t="s">
        <v>2491</v>
      </c>
      <c r="G3295" s="504"/>
      <c r="H3295" s="24" t="s">
        <v>2271</v>
      </c>
      <c r="I3295" s="76">
        <v>16</v>
      </c>
      <c r="J3295" s="39"/>
      <c r="K3295" s="76" t="s">
        <v>2195</v>
      </c>
      <c r="L3295" s="504">
        <v>58</v>
      </c>
      <c r="M3295" s="496" t="s">
        <v>14194</v>
      </c>
      <c r="N3295" s="76" t="s">
        <v>14363</v>
      </c>
      <c r="O3295" t="s">
        <v>14238</v>
      </c>
    </row>
    <row r="3296" spans="1:15" hidden="1">
      <c r="A3296" s="39" t="s">
        <v>14193</v>
      </c>
      <c r="B3296" s="39"/>
      <c r="C3296" s="496" t="s">
        <v>14364</v>
      </c>
      <c r="D3296" s="39" t="s">
        <v>14364</v>
      </c>
      <c r="E3296" s="496">
        <f>VLOOKUP(F3296,[13]abbr_btch2lot2!A:B,2,FALSE)</f>
        <v>2276</v>
      </c>
      <c r="F3296" s="39" t="s">
        <v>14365</v>
      </c>
      <c r="G3296" s="504"/>
      <c r="H3296" s="24" t="s">
        <v>2231</v>
      </c>
      <c r="I3296" s="504" t="s">
        <v>2439</v>
      </c>
      <c r="J3296" s="39"/>
      <c r="K3296" s="76" t="s">
        <v>2195</v>
      </c>
      <c r="L3296" s="504">
        <v>59</v>
      </c>
      <c r="M3296" s="496" t="s">
        <v>14194</v>
      </c>
      <c r="N3296" s="76" t="s">
        <v>14366</v>
      </c>
      <c r="O3296" t="s">
        <v>14238</v>
      </c>
    </row>
    <row r="3297" spans="1:15" hidden="1">
      <c r="A3297" s="39" t="s">
        <v>14193</v>
      </c>
      <c r="B3297" s="39"/>
      <c r="C3297" s="496" t="s">
        <v>14367</v>
      </c>
      <c r="D3297" s="39" t="s">
        <v>14367</v>
      </c>
      <c r="E3297" s="496">
        <f>VLOOKUP(F3297,[13]abbr_btch2lot2!A:B,2,FALSE)</f>
        <v>2277</v>
      </c>
      <c r="F3297" s="39" t="s">
        <v>14368</v>
      </c>
      <c r="G3297" s="504"/>
      <c r="H3297" s="24" t="s">
        <v>2231</v>
      </c>
      <c r="I3297" s="504" t="s">
        <v>2439</v>
      </c>
      <c r="J3297" s="39"/>
      <c r="K3297" s="76" t="s">
        <v>2195</v>
      </c>
      <c r="L3297" s="504">
        <v>60</v>
      </c>
      <c r="M3297" s="496" t="s">
        <v>14194</v>
      </c>
      <c r="N3297" s="76" t="s">
        <v>14369</v>
      </c>
      <c r="O3297" t="s">
        <v>14238</v>
      </c>
    </row>
    <row r="3298" spans="1:15" hidden="1">
      <c r="A3298" s="39" t="s">
        <v>14193</v>
      </c>
      <c r="B3298" s="39"/>
      <c r="C3298" s="496" t="s">
        <v>1132</v>
      </c>
      <c r="D3298" s="39" t="s">
        <v>1132</v>
      </c>
      <c r="E3298" s="496">
        <f>VLOOKUP(F3298,[13]abbr_btch2lot2!A:B,2,FALSE)</f>
        <v>2278</v>
      </c>
      <c r="F3298" s="39" t="s">
        <v>659</v>
      </c>
      <c r="G3298" s="504"/>
      <c r="H3298" s="76" t="s">
        <v>2231</v>
      </c>
      <c r="I3298" s="76" t="s">
        <v>8260</v>
      </c>
      <c r="J3298" s="39"/>
      <c r="K3298" s="76" t="s">
        <v>2195</v>
      </c>
      <c r="L3298" s="504">
        <v>61</v>
      </c>
      <c r="M3298" s="496" t="s">
        <v>14194</v>
      </c>
      <c r="N3298" s="76" t="s">
        <v>14370</v>
      </c>
      <c r="O3298" t="s">
        <v>14238</v>
      </c>
    </row>
    <row r="3299" spans="1:15" hidden="1">
      <c r="A3299" s="39" t="s">
        <v>14193</v>
      </c>
      <c r="B3299" s="39"/>
      <c r="C3299" s="496"/>
      <c r="D3299" s="39"/>
      <c r="E3299" s="496">
        <f>VLOOKUP(F3299,[13]abbr_btch2lot2!A:B,2,FALSE)</f>
        <v>2279</v>
      </c>
      <c r="F3299" s="39" t="s">
        <v>14371</v>
      </c>
      <c r="G3299" s="504"/>
      <c r="H3299" s="76" t="s">
        <v>2228</v>
      </c>
      <c r="I3299" s="76">
        <v>2</v>
      </c>
      <c r="J3299" s="39"/>
      <c r="K3299" s="76" t="s">
        <v>2195</v>
      </c>
      <c r="L3299" s="504">
        <v>62</v>
      </c>
      <c r="M3299" s="496" t="s">
        <v>14194</v>
      </c>
      <c r="N3299" s="76" t="s">
        <v>14372</v>
      </c>
      <c r="O3299" t="s">
        <v>14238</v>
      </c>
    </row>
    <row r="3300" spans="1:15" hidden="1">
      <c r="A3300" s="39" t="s">
        <v>14193</v>
      </c>
      <c r="B3300" s="39"/>
      <c r="C3300" s="496" t="s">
        <v>14373</v>
      </c>
      <c r="D3300" s="39" t="s">
        <v>14373</v>
      </c>
      <c r="E3300" s="496">
        <f>VLOOKUP(F3300,[13]abbr_btch2lot2!A:B,2,FALSE)</f>
        <v>2280</v>
      </c>
      <c r="F3300" s="39" t="s">
        <v>14374</v>
      </c>
      <c r="G3300" s="504"/>
      <c r="H3300" s="76" t="s">
        <v>2202</v>
      </c>
      <c r="I3300" s="76">
        <v>10</v>
      </c>
      <c r="J3300" s="39"/>
      <c r="K3300" s="76" t="s">
        <v>2195</v>
      </c>
      <c r="L3300" s="504">
        <v>63</v>
      </c>
      <c r="M3300" s="496" t="s">
        <v>14194</v>
      </c>
      <c r="N3300" s="76" t="s">
        <v>14375</v>
      </c>
      <c r="O3300" t="s">
        <v>14238</v>
      </c>
    </row>
    <row r="3301" spans="1:15" hidden="1">
      <c r="A3301" s="39" t="s">
        <v>14193</v>
      </c>
      <c r="B3301" s="39"/>
      <c r="C3301" s="496" t="s">
        <v>14234</v>
      </c>
      <c r="D3301" s="39" t="s">
        <v>14234</v>
      </c>
      <c r="E3301" s="496">
        <f>VLOOKUP(F3301,[13]abbr_btch2lot2!A:B,2,FALSE)</f>
        <v>2281</v>
      </c>
      <c r="F3301" s="39" t="s">
        <v>14376</v>
      </c>
      <c r="G3301" s="504"/>
      <c r="H3301" s="76" t="s">
        <v>2202</v>
      </c>
      <c r="I3301" s="76">
        <v>1</v>
      </c>
      <c r="J3301" s="39"/>
      <c r="K3301" s="76" t="s">
        <v>2195</v>
      </c>
      <c r="L3301" s="504">
        <v>64</v>
      </c>
      <c r="M3301" s="496" t="s">
        <v>14194</v>
      </c>
      <c r="N3301" s="76" t="s">
        <v>14377</v>
      </c>
      <c r="O3301" t="s">
        <v>14238</v>
      </c>
    </row>
    <row r="3302" spans="1:15" hidden="1">
      <c r="A3302" s="39" t="s">
        <v>14193</v>
      </c>
      <c r="B3302" s="39"/>
      <c r="C3302" s="496" t="s">
        <v>14378</v>
      </c>
      <c r="D3302" s="39" t="s">
        <v>14378</v>
      </c>
      <c r="E3302" s="496">
        <f>VLOOKUP(F3302,[13]abbr_btch2lot2!A:B,2,FALSE)</f>
        <v>2282</v>
      </c>
      <c r="F3302" s="39" t="s">
        <v>14379</v>
      </c>
      <c r="G3302" s="504"/>
      <c r="H3302" s="76" t="s">
        <v>2228</v>
      </c>
      <c r="I3302" s="76">
        <v>4</v>
      </c>
      <c r="J3302" s="39"/>
      <c r="K3302" s="76" t="s">
        <v>2195</v>
      </c>
      <c r="L3302" s="504">
        <v>65</v>
      </c>
      <c r="M3302" s="496" t="s">
        <v>14194</v>
      </c>
      <c r="N3302" s="76" t="s">
        <v>14380</v>
      </c>
      <c r="O3302" t="s">
        <v>14238</v>
      </c>
    </row>
    <row r="3303" spans="1:15" hidden="1">
      <c r="A3303" s="39" t="s">
        <v>14193</v>
      </c>
      <c r="B3303" s="39"/>
      <c r="C3303" s="496"/>
      <c r="D3303" s="39"/>
      <c r="E3303" s="496">
        <f>VLOOKUP(F3303,[13]abbr_btch2lot2!A:B,2,FALSE)</f>
        <v>2283</v>
      </c>
      <c r="F3303" s="39" t="s">
        <v>14381</v>
      </c>
      <c r="G3303" s="504"/>
      <c r="H3303" s="76" t="s">
        <v>2228</v>
      </c>
      <c r="I3303" s="76">
        <v>3</v>
      </c>
      <c r="J3303" s="39"/>
      <c r="K3303" s="76" t="s">
        <v>2195</v>
      </c>
      <c r="L3303" s="504">
        <v>66</v>
      </c>
      <c r="M3303" s="496" t="s">
        <v>14194</v>
      </c>
      <c r="N3303" s="76" t="s">
        <v>14382</v>
      </c>
      <c r="O3303" t="s">
        <v>14238</v>
      </c>
    </row>
    <row r="3304" spans="1:15" hidden="1">
      <c r="A3304" s="39" t="s">
        <v>14193</v>
      </c>
      <c r="B3304" s="39"/>
      <c r="C3304" s="496" t="s">
        <v>14383</v>
      </c>
      <c r="D3304" s="39" t="s">
        <v>14383</v>
      </c>
      <c r="E3304" s="496">
        <f>VLOOKUP(F3304,[13]abbr_btch2lot2!A:B,2,FALSE)</f>
        <v>2284</v>
      </c>
      <c r="F3304" s="39" t="s">
        <v>14384</v>
      </c>
      <c r="G3304" s="504"/>
      <c r="H3304" s="76" t="s">
        <v>2228</v>
      </c>
      <c r="I3304" s="76">
        <v>3</v>
      </c>
      <c r="J3304" s="39"/>
      <c r="K3304" s="76" t="s">
        <v>2195</v>
      </c>
      <c r="L3304" s="504">
        <v>67</v>
      </c>
      <c r="M3304" s="496" t="s">
        <v>14194</v>
      </c>
      <c r="N3304" s="76" t="s">
        <v>14385</v>
      </c>
      <c r="O3304" t="s">
        <v>14238</v>
      </c>
    </row>
    <row r="3305" spans="1:15" hidden="1">
      <c r="A3305" s="39" t="s">
        <v>14193</v>
      </c>
      <c r="B3305" s="39"/>
      <c r="C3305" s="496" t="s">
        <v>2014</v>
      </c>
      <c r="D3305" s="39"/>
      <c r="E3305" s="496" t="e">
        <f>VLOOKUP(F3305,[13]abbr_btch2lot2!A:B,2,FALSE)</f>
        <v>#N/A</v>
      </c>
      <c r="F3305" s="39"/>
      <c r="G3305" s="544"/>
      <c r="H3305" s="546" t="s">
        <v>2202</v>
      </c>
      <c r="I3305" s="546">
        <v>22</v>
      </c>
      <c r="J3305" s="258"/>
      <c r="K3305" s="76" t="s">
        <v>2195</v>
      </c>
      <c r="L3305" s="504">
        <v>68</v>
      </c>
      <c r="M3305" s="528" t="s">
        <v>14194</v>
      </c>
      <c r="N3305" s="546" t="s">
        <v>14386</v>
      </c>
      <c r="O3305" t="s">
        <v>14238</v>
      </c>
    </row>
    <row r="3306" spans="1:15" hidden="1">
      <c r="A3306" s="39" t="s">
        <v>14193</v>
      </c>
      <c r="B3306" s="528" t="s">
        <v>149</v>
      </c>
      <c r="C3306" s="496" t="s">
        <v>149</v>
      </c>
      <c r="D3306" s="39"/>
      <c r="E3306" s="496" t="e">
        <f>VLOOKUP(F3306,[13]abbr_btch2lot2!A:B,2,FALSE)</f>
        <v>#N/A</v>
      </c>
      <c r="F3306" s="39"/>
      <c r="G3306" s="528" t="s">
        <v>2193</v>
      </c>
      <c r="H3306" s="528" t="s">
        <v>2308</v>
      </c>
      <c r="I3306" s="544">
        <v>26</v>
      </c>
      <c r="J3306" s="39"/>
      <c r="K3306" s="76" t="s">
        <v>2195</v>
      </c>
      <c r="L3306" s="504">
        <v>69</v>
      </c>
      <c r="M3306" s="528" t="s">
        <v>14194</v>
      </c>
      <c r="N3306" s="528" t="s">
        <v>149</v>
      </c>
      <c r="O3306" t="s">
        <v>14238</v>
      </c>
    </row>
    <row r="3307" spans="1:15" hidden="1">
      <c r="A3307" s="39" t="s">
        <v>14193</v>
      </c>
      <c r="B3307" s="528" t="s">
        <v>151</v>
      </c>
      <c r="C3307" s="496" t="s">
        <v>151</v>
      </c>
      <c r="D3307" s="39"/>
      <c r="E3307" s="496" t="e">
        <f>VLOOKUP(F3307,[13]abbr_btch2lot2!A:B,2,FALSE)</f>
        <v>#N/A</v>
      </c>
      <c r="F3307" s="39"/>
      <c r="G3307" s="528" t="s">
        <v>2193</v>
      </c>
      <c r="H3307" s="528" t="s">
        <v>2202</v>
      </c>
      <c r="I3307" s="544">
        <v>10</v>
      </c>
      <c r="J3307" s="39"/>
      <c r="K3307" s="76" t="s">
        <v>2195</v>
      </c>
      <c r="L3307" s="504">
        <v>70</v>
      </c>
      <c r="M3307" s="528" t="s">
        <v>14194</v>
      </c>
      <c r="N3307" s="528" t="s">
        <v>151</v>
      </c>
      <c r="O3307" t="s">
        <v>14238</v>
      </c>
    </row>
    <row r="3308" spans="1:15" hidden="1">
      <c r="A3308" s="39" t="s">
        <v>14193</v>
      </c>
      <c r="B3308" s="528" t="s">
        <v>153</v>
      </c>
      <c r="C3308" s="496" t="s">
        <v>153</v>
      </c>
      <c r="D3308" s="39"/>
      <c r="E3308" s="496" t="e">
        <f>VLOOKUP(F3308,[13]abbr_btch2lot2!A:B,2,FALSE)</f>
        <v>#N/A</v>
      </c>
      <c r="F3308" s="39"/>
      <c r="G3308" s="528" t="s">
        <v>2193</v>
      </c>
      <c r="H3308" s="528" t="s">
        <v>2202</v>
      </c>
      <c r="I3308" s="544">
        <v>4</v>
      </c>
      <c r="J3308" s="39"/>
      <c r="K3308" s="76" t="s">
        <v>2195</v>
      </c>
      <c r="L3308" s="504">
        <v>71</v>
      </c>
      <c r="M3308" s="528" t="s">
        <v>14194</v>
      </c>
      <c r="N3308" s="528" t="s">
        <v>153</v>
      </c>
      <c r="O3308" t="s">
        <v>14238</v>
      </c>
    </row>
    <row r="3309" spans="1:15" hidden="1">
      <c r="A3309" s="39" t="s">
        <v>14193</v>
      </c>
      <c r="B3309" s="528" t="s">
        <v>155</v>
      </c>
      <c r="C3309" s="496" t="s">
        <v>155</v>
      </c>
      <c r="D3309" s="39"/>
      <c r="E3309" s="496" t="e">
        <f>VLOOKUP(F3309,[13]abbr_btch2lot2!A:B,2,FALSE)</f>
        <v>#N/A</v>
      </c>
      <c r="F3309" s="39"/>
      <c r="G3309" s="528" t="s">
        <v>2193</v>
      </c>
      <c r="H3309" s="528" t="s">
        <v>2202</v>
      </c>
      <c r="I3309" s="544">
        <v>2</v>
      </c>
      <c r="J3309" s="39"/>
      <c r="K3309" s="76" t="s">
        <v>2195</v>
      </c>
      <c r="L3309" s="504">
        <v>72</v>
      </c>
      <c r="M3309" s="528" t="s">
        <v>14194</v>
      </c>
      <c r="N3309" s="528" t="s">
        <v>155</v>
      </c>
      <c r="O3309" t="s">
        <v>14238</v>
      </c>
    </row>
    <row r="3310" spans="1:15" hidden="1">
      <c r="A3310" s="39" t="s">
        <v>14193</v>
      </c>
      <c r="B3310" s="528" t="s">
        <v>157</v>
      </c>
      <c r="C3310" s="496" t="s">
        <v>157</v>
      </c>
      <c r="D3310" s="39"/>
      <c r="E3310" s="496" t="e">
        <f>VLOOKUP(F3310,[13]abbr_btch2lot2!A:B,2,FALSE)</f>
        <v>#N/A</v>
      </c>
      <c r="F3310" s="39"/>
      <c r="G3310" s="528" t="s">
        <v>2193</v>
      </c>
      <c r="H3310" s="528" t="s">
        <v>2202</v>
      </c>
      <c r="I3310" s="544">
        <v>2</v>
      </c>
      <c r="J3310" s="39"/>
      <c r="K3310" s="76" t="s">
        <v>2195</v>
      </c>
      <c r="L3310" s="504">
        <v>73</v>
      </c>
      <c r="M3310" s="528" t="s">
        <v>14194</v>
      </c>
      <c r="N3310" s="528" t="s">
        <v>157</v>
      </c>
      <c r="O3310" t="s">
        <v>14238</v>
      </c>
    </row>
    <row r="3311" spans="1:15" hidden="1">
      <c r="A3311" s="45" t="s">
        <v>14387</v>
      </c>
      <c r="B3311" s="76" t="s">
        <v>34</v>
      </c>
      <c r="C3311" s="496" t="s">
        <v>34</v>
      </c>
      <c r="D3311" s="39" t="s">
        <v>34</v>
      </c>
      <c r="E3311" s="496">
        <f>VLOOKUP(F3311,[13]abbr_btch2lot2!A:B,2,FALSE)</f>
        <v>1039</v>
      </c>
      <c r="F3311" s="76" t="s">
        <v>430</v>
      </c>
      <c r="G3311" s="544" t="s">
        <v>2193</v>
      </c>
      <c r="H3311" s="544" t="s">
        <v>2194</v>
      </c>
      <c r="I3311" s="544">
        <v>8</v>
      </c>
      <c r="J3311" s="76"/>
      <c r="K3311" s="76" t="s">
        <v>2195</v>
      </c>
      <c r="L3311" s="544">
        <v>1</v>
      </c>
      <c r="M3311" s="546" t="s">
        <v>14388</v>
      </c>
      <c r="N3311" s="544" t="s">
        <v>34</v>
      </c>
    </row>
    <row r="3312" spans="1:15" hidden="1">
      <c r="A3312" s="45" t="s">
        <v>14387</v>
      </c>
      <c r="B3312" s="76"/>
      <c r="C3312" s="496" t="s">
        <v>1749</v>
      </c>
      <c r="D3312" s="39" t="s">
        <v>1749</v>
      </c>
      <c r="E3312" s="496">
        <f>VLOOKUP(F3312,[13]abbr_btch2lot2!A:B,2,FALSE)</f>
        <v>1060</v>
      </c>
      <c r="F3312" s="76" t="s">
        <v>1074</v>
      </c>
      <c r="G3312" s="546"/>
      <c r="H3312" s="558" t="s">
        <v>2228</v>
      </c>
      <c r="I3312" s="546">
        <v>3</v>
      </c>
      <c r="J3312" s="76"/>
      <c r="K3312" s="76" t="s">
        <v>2195</v>
      </c>
      <c r="L3312" s="544">
        <v>2</v>
      </c>
      <c r="M3312" s="546" t="s">
        <v>14388</v>
      </c>
      <c r="N3312" s="546" t="s">
        <v>14389</v>
      </c>
    </row>
    <row r="3313" spans="1:14" hidden="1">
      <c r="A3313" s="45" t="s">
        <v>14387</v>
      </c>
      <c r="B3313" s="76"/>
      <c r="C3313" s="496" t="s">
        <v>3467</v>
      </c>
      <c r="D3313" s="39" t="s">
        <v>3467</v>
      </c>
      <c r="E3313" s="496">
        <f>VLOOKUP(F3313,[13]abbr_btch2lot2!A:B,2,FALSE)</f>
        <v>1044</v>
      </c>
      <c r="F3313" s="76" t="s">
        <v>3468</v>
      </c>
      <c r="G3313" s="546"/>
      <c r="H3313" s="546" t="s">
        <v>2271</v>
      </c>
      <c r="I3313" s="546">
        <v>16</v>
      </c>
      <c r="J3313" s="76"/>
      <c r="K3313" s="76" t="s">
        <v>2195</v>
      </c>
      <c r="L3313" s="546">
        <v>3</v>
      </c>
      <c r="M3313" s="546" t="s">
        <v>14388</v>
      </c>
      <c r="N3313" s="546" t="s">
        <v>14390</v>
      </c>
    </row>
    <row r="3314" spans="1:14" hidden="1">
      <c r="A3314" s="45" t="s">
        <v>14387</v>
      </c>
      <c r="B3314" s="76"/>
      <c r="C3314" s="496" t="s">
        <v>14231</v>
      </c>
      <c r="D3314" s="39" t="s">
        <v>14231</v>
      </c>
      <c r="E3314" s="496">
        <f>VLOOKUP(F3314,[13]abbr_btch2lot2!A:B,2,FALSE)</f>
        <v>2227</v>
      </c>
      <c r="F3314" s="76" t="s">
        <v>14232</v>
      </c>
      <c r="G3314" s="546"/>
      <c r="H3314" s="546" t="s">
        <v>2194</v>
      </c>
      <c r="I3314" s="546">
        <v>10</v>
      </c>
      <c r="J3314" s="76"/>
      <c r="K3314" s="76" t="s">
        <v>2195</v>
      </c>
      <c r="L3314" s="546">
        <v>4</v>
      </c>
      <c r="M3314" s="546" t="s">
        <v>14388</v>
      </c>
      <c r="N3314" s="546" t="s">
        <v>14391</v>
      </c>
    </row>
    <row r="3315" spans="1:14" hidden="1">
      <c r="A3315" s="45" t="s">
        <v>14387</v>
      </c>
      <c r="B3315" s="76"/>
      <c r="C3315" s="496" t="s">
        <v>14392</v>
      </c>
      <c r="D3315" s="39" t="s">
        <v>14392</v>
      </c>
      <c r="E3315" s="496">
        <f>VLOOKUP(F3315,[13]abbr_btch2lot2!A:B,2,FALSE)</f>
        <v>2285</v>
      </c>
      <c r="F3315" s="76" t="s">
        <v>14393</v>
      </c>
      <c r="G3315" s="546"/>
      <c r="H3315" s="546" t="s">
        <v>2194</v>
      </c>
      <c r="I3315" s="546">
        <v>10</v>
      </c>
      <c r="J3315" s="76"/>
      <c r="K3315" s="76" t="s">
        <v>2195</v>
      </c>
      <c r="L3315" s="546">
        <v>5</v>
      </c>
      <c r="M3315" s="546" t="s">
        <v>14388</v>
      </c>
      <c r="N3315" s="546" t="s">
        <v>14394</v>
      </c>
    </row>
    <row r="3316" spans="1:14" hidden="1">
      <c r="A3316" s="45" t="s">
        <v>14387</v>
      </c>
      <c r="B3316" s="76"/>
      <c r="C3316" s="496" t="s">
        <v>4584</v>
      </c>
      <c r="D3316" s="39" t="s">
        <v>4584</v>
      </c>
      <c r="E3316" s="496">
        <f>VLOOKUP(F3316,[13]abbr_btch2lot2!A:B,2,FALSE)</f>
        <v>1266</v>
      </c>
      <c r="F3316" s="76" t="s">
        <v>4585</v>
      </c>
      <c r="G3316" s="546"/>
      <c r="H3316" s="546" t="s">
        <v>2231</v>
      </c>
      <c r="I3316" s="546" t="s">
        <v>2439</v>
      </c>
      <c r="J3316" s="76"/>
      <c r="K3316" s="76" t="s">
        <v>2195</v>
      </c>
      <c r="L3316" s="546">
        <v>6</v>
      </c>
      <c r="M3316" s="546" t="s">
        <v>14388</v>
      </c>
      <c r="N3316" s="546" t="s">
        <v>14395</v>
      </c>
    </row>
    <row r="3317" spans="1:14" hidden="1">
      <c r="A3317" s="45" t="s">
        <v>14387</v>
      </c>
      <c r="B3317" s="76"/>
      <c r="C3317" s="496" t="s">
        <v>11738</v>
      </c>
      <c r="D3317" s="39" t="s">
        <v>11738</v>
      </c>
      <c r="E3317" s="496">
        <f>VLOOKUP(F3317,[13]abbr_btch2lot2!A:B,2,FALSE)</f>
        <v>1284</v>
      </c>
      <c r="F3317" s="76" t="s">
        <v>11739</v>
      </c>
      <c r="G3317" s="546"/>
      <c r="H3317" s="546" t="s">
        <v>2202</v>
      </c>
      <c r="I3317" s="546">
        <v>1</v>
      </c>
      <c r="J3317" s="76"/>
      <c r="K3317" s="76" t="s">
        <v>2195</v>
      </c>
      <c r="L3317" s="546">
        <v>7</v>
      </c>
      <c r="M3317" s="546" t="s">
        <v>14388</v>
      </c>
      <c r="N3317" s="546" t="s">
        <v>14396</v>
      </c>
    </row>
    <row r="3318" spans="1:14" hidden="1">
      <c r="A3318" s="45" t="s">
        <v>14387</v>
      </c>
      <c r="B3318" s="76"/>
      <c r="C3318" s="496" t="s">
        <v>2490</v>
      </c>
      <c r="D3318" s="39" t="s">
        <v>2490</v>
      </c>
      <c r="E3318" s="496">
        <f>VLOOKUP(F3318,[13]abbr_btch2lot2!A:B,2,FALSE)</f>
        <v>170</v>
      </c>
      <c r="F3318" s="76" t="s">
        <v>2491</v>
      </c>
      <c r="G3318" s="546"/>
      <c r="H3318" s="546" t="s">
        <v>2271</v>
      </c>
      <c r="I3318" s="546">
        <v>16</v>
      </c>
      <c r="J3318" s="76"/>
      <c r="K3318" s="76" t="s">
        <v>2195</v>
      </c>
      <c r="L3318" s="546">
        <v>8</v>
      </c>
      <c r="M3318" s="546" t="s">
        <v>14388</v>
      </c>
      <c r="N3318" s="546" t="s">
        <v>14397</v>
      </c>
    </row>
    <row r="3319" spans="1:14" hidden="1">
      <c r="A3319" s="45" t="s">
        <v>14387</v>
      </c>
      <c r="B3319" s="76"/>
      <c r="C3319" s="496" t="s">
        <v>14398</v>
      </c>
      <c r="D3319" s="39" t="s">
        <v>14398</v>
      </c>
      <c r="E3319" s="496">
        <f>VLOOKUP(F3319,[13]abbr_btch2lot2!A:B,2,FALSE)</f>
        <v>2286</v>
      </c>
      <c r="F3319" s="76" t="s">
        <v>14399</v>
      </c>
      <c r="G3319" s="546"/>
      <c r="H3319" s="546" t="s">
        <v>2271</v>
      </c>
      <c r="I3319" s="546">
        <v>16</v>
      </c>
      <c r="J3319" s="76"/>
      <c r="K3319" s="76" t="s">
        <v>2195</v>
      </c>
      <c r="L3319" s="546">
        <v>9</v>
      </c>
      <c r="M3319" s="546" t="s">
        <v>14388</v>
      </c>
      <c r="N3319" s="546" t="s">
        <v>14400</v>
      </c>
    </row>
    <row r="3320" spans="1:14" hidden="1">
      <c r="A3320" s="45" t="s">
        <v>14387</v>
      </c>
      <c r="B3320" s="76"/>
      <c r="C3320" s="496" t="s">
        <v>4319</v>
      </c>
      <c r="D3320" s="39" t="s">
        <v>4319</v>
      </c>
      <c r="E3320" s="496">
        <f>VLOOKUP(F3320,[13]abbr_btch2lot2!A:B,2,FALSE)</f>
        <v>2287</v>
      </c>
      <c r="F3320" s="76" t="s">
        <v>4320</v>
      </c>
      <c r="G3320" s="546"/>
      <c r="H3320" s="546" t="s">
        <v>2228</v>
      </c>
      <c r="I3320" s="546">
        <v>2</v>
      </c>
      <c r="J3320" s="76"/>
      <c r="K3320" s="76" t="s">
        <v>2195</v>
      </c>
      <c r="L3320" s="546">
        <v>10</v>
      </c>
      <c r="M3320" s="546" t="s">
        <v>14388</v>
      </c>
      <c r="N3320" s="546" t="s">
        <v>14401</v>
      </c>
    </row>
    <row r="3321" spans="1:14" hidden="1">
      <c r="A3321" s="45" t="s">
        <v>14387</v>
      </c>
      <c r="B3321" s="76"/>
      <c r="C3321" s="496" t="s">
        <v>14402</v>
      </c>
      <c r="D3321" s="39" t="s">
        <v>14402</v>
      </c>
      <c r="E3321" s="496">
        <f>VLOOKUP(F3321,[13]abbr_btch2lot2!A:B,2,FALSE)</f>
        <v>2288</v>
      </c>
      <c r="F3321" s="76" t="s">
        <v>14403</v>
      </c>
      <c r="G3321" s="546"/>
      <c r="H3321" s="546" t="s">
        <v>2231</v>
      </c>
      <c r="I3321" s="546" t="s">
        <v>2439</v>
      </c>
      <c r="J3321" s="76"/>
      <c r="K3321" s="76" t="s">
        <v>2195</v>
      </c>
      <c r="L3321" s="544">
        <v>11</v>
      </c>
      <c r="M3321" s="546" t="s">
        <v>14388</v>
      </c>
      <c r="N3321" s="546" t="s">
        <v>14404</v>
      </c>
    </row>
    <row r="3322" spans="1:14" hidden="1">
      <c r="A3322" s="45" t="s">
        <v>14387</v>
      </c>
      <c r="B3322" s="76"/>
      <c r="C3322" s="496" t="s">
        <v>14405</v>
      </c>
      <c r="D3322" s="39" t="s">
        <v>14405</v>
      </c>
      <c r="E3322" s="496">
        <f>VLOOKUP(F3322,[13]abbr_btch2lot2!A:B,2,FALSE)</f>
        <v>2289</v>
      </c>
      <c r="F3322" s="76" t="s">
        <v>14406</v>
      </c>
      <c r="G3322" s="546"/>
      <c r="H3322" s="546" t="s">
        <v>2231</v>
      </c>
      <c r="I3322" s="546" t="s">
        <v>2439</v>
      </c>
      <c r="J3322" s="76"/>
      <c r="K3322" s="76" t="s">
        <v>2195</v>
      </c>
      <c r="L3322" s="544">
        <v>12</v>
      </c>
      <c r="M3322" s="546" t="s">
        <v>14388</v>
      </c>
      <c r="N3322" s="546" t="s">
        <v>14407</v>
      </c>
    </row>
    <row r="3323" spans="1:14" hidden="1">
      <c r="A3323" s="45" t="s">
        <v>14387</v>
      </c>
      <c r="B3323" s="76"/>
      <c r="C3323" s="496" t="s">
        <v>14408</v>
      </c>
      <c r="D3323" s="39" t="s">
        <v>14408</v>
      </c>
      <c r="E3323" s="496">
        <f>VLOOKUP(F3323,[13]abbr_btch2lot2!A:B,2,FALSE)</f>
        <v>2290</v>
      </c>
      <c r="F3323" s="76" t="s">
        <v>14409</v>
      </c>
      <c r="G3323" s="546"/>
      <c r="H3323" s="546" t="s">
        <v>2231</v>
      </c>
      <c r="I3323" s="546" t="s">
        <v>2439</v>
      </c>
      <c r="J3323" s="76"/>
      <c r="K3323" s="76" t="s">
        <v>2195</v>
      </c>
      <c r="L3323" s="546">
        <v>13</v>
      </c>
      <c r="M3323" s="546" t="s">
        <v>14388</v>
      </c>
      <c r="N3323" s="546" t="s">
        <v>14410</v>
      </c>
    </row>
    <row r="3324" spans="1:14" hidden="1">
      <c r="A3324" s="45" t="s">
        <v>14387</v>
      </c>
      <c r="B3324" s="76"/>
      <c r="C3324" s="496" t="s">
        <v>14411</v>
      </c>
      <c r="D3324" s="39" t="s">
        <v>14411</v>
      </c>
      <c r="E3324" s="496">
        <f>VLOOKUP(F3324,[13]abbr_btch2lot2!A:B,2,FALSE)</f>
        <v>2291</v>
      </c>
      <c r="F3324" s="76" t="s">
        <v>14412</v>
      </c>
      <c r="G3324" s="546"/>
      <c r="H3324" s="546" t="s">
        <v>2231</v>
      </c>
      <c r="I3324" s="546" t="s">
        <v>2439</v>
      </c>
      <c r="J3324" s="76"/>
      <c r="K3324" s="76" t="s">
        <v>2195</v>
      </c>
      <c r="L3324" s="546">
        <v>14</v>
      </c>
      <c r="M3324" s="546" t="s">
        <v>14388</v>
      </c>
      <c r="N3324" s="546" t="s">
        <v>14413</v>
      </c>
    </row>
    <row r="3325" spans="1:14" hidden="1">
      <c r="A3325" s="45" t="s">
        <v>14387</v>
      </c>
      <c r="B3325" s="76"/>
      <c r="C3325" s="496" t="s">
        <v>14414</v>
      </c>
      <c r="D3325" s="39" t="s">
        <v>14414</v>
      </c>
      <c r="E3325" s="496">
        <f>VLOOKUP(F3325,[13]abbr_btch2lot2!A:B,2,FALSE)</f>
        <v>2292</v>
      </c>
      <c r="F3325" s="76" t="s">
        <v>14415</v>
      </c>
      <c r="G3325" s="546"/>
      <c r="H3325" s="546" t="s">
        <v>2231</v>
      </c>
      <c r="I3325" s="546" t="s">
        <v>2439</v>
      </c>
      <c r="J3325" s="76"/>
      <c r="K3325" s="76" t="s">
        <v>2195</v>
      </c>
      <c r="L3325" s="546">
        <v>15</v>
      </c>
      <c r="M3325" s="546" t="s">
        <v>14388</v>
      </c>
      <c r="N3325" s="546" t="s">
        <v>14416</v>
      </c>
    </row>
    <row r="3326" spans="1:14" hidden="1">
      <c r="A3326" s="45" t="s">
        <v>14387</v>
      </c>
      <c r="B3326" s="76"/>
      <c r="C3326" s="496" t="s">
        <v>14417</v>
      </c>
      <c r="D3326" s="39" t="s">
        <v>14417</v>
      </c>
      <c r="E3326" s="496">
        <f>VLOOKUP(F3326,[13]abbr_btch2lot2!A:B,2,FALSE)</f>
        <v>2293</v>
      </c>
      <c r="F3326" s="76" t="s">
        <v>14418</v>
      </c>
      <c r="G3326" s="546"/>
      <c r="H3326" s="546" t="s">
        <v>2228</v>
      </c>
      <c r="I3326" s="546">
        <v>2</v>
      </c>
      <c r="J3326" s="76"/>
      <c r="K3326" s="76" t="s">
        <v>2195</v>
      </c>
      <c r="L3326" s="546">
        <v>16</v>
      </c>
      <c r="M3326" s="546" t="s">
        <v>14388</v>
      </c>
      <c r="N3326" s="546" t="s">
        <v>14419</v>
      </c>
    </row>
    <row r="3327" spans="1:14" hidden="1">
      <c r="A3327" s="45" t="s">
        <v>14387</v>
      </c>
      <c r="B3327" s="76"/>
      <c r="C3327" s="496" t="s">
        <v>14420</v>
      </c>
      <c r="D3327" s="39" t="s">
        <v>14420</v>
      </c>
      <c r="E3327" s="496">
        <f>VLOOKUP(F3327,[13]abbr_btch2lot2!A:B,2,FALSE)</f>
        <v>2294</v>
      </c>
      <c r="F3327" s="76" t="s">
        <v>14421</v>
      </c>
      <c r="G3327" s="546"/>
      <c r="H3327" s="546" t="s">
        <v>2231</v>
      </c>
      <c r="I3327" s="546" t="s">
        <v>2439</v>
      </c>
      <c r="J3327" s="76"/>
      <c r="K3327" s="76" t="s">
        <v>2195</v>
      </c>
      <c r="L3327" s="546">
        <v>17</v>
      </c>
      <c r="M3327" s="546" t="s">
        <v>14388</v>
      </c>
      <c r="N3327" s="546" t="s">
        <v>14422</v>
      </c>
    </row>
    <row r="3328" spans="1:14" hidden="1">
      <c r="A3328" s="45" t="s">
        <v>14387</v>
      </c>
      <c r="B3328" s="76"/>
      <c r="C3328" s="496" t="s">
        <v>14423</v>
      </c>
      <c r="D3328" s="39" t="s">
        <v>14423</v>
      </c>
      <c r="E3328" s="496">
        <f>VLOOKUP(F3328,[13]abbr_btch2lot2!A:B,2,FALSE)</f>
        <v>2295</v>
      </c>
      <c r="F3328" s="76" t="s">
        <v>14424</v>
      </c>
      <c r="G3328" s="546"/>
      <c r="H3328" s="546" t="s">
        <v>2231</v>
      </c>
      <c r="I3328" s="546" t="s">
        <v>2439</v>
      </c>
      <c r="J3328" s="76"/>
      <c r="K3328" s="76" t="s">
        <v>2195</v>
      </c>
      <c r="L3328" s="546">
        <v>18</v>
      </c>
      <c r="M3328" s="546" t="s">
        <v>14388</v>
      </c>
      <c r="N3328" s="546" t="s">
        <v>14425</v>
      </c>
    </row>
    <row r="3329" spans="1:14" hidden="1">
      <c r="A3329" s="45" t="s">
        <v>14387</v>
      </c>
      <c r="B3329" s="76"/>
      <c r="C3329" s="496" t="s">
        <v>14426</v>
      </c>
      <c r="D3329" s="39" t="s">
        <v>14426</v>
      </c>
      <c r="E3329" s="496">
        <f>VLOOKUP(F3329,[13]abbr_btch2lot2!A:B,2,FALSE)</f>
        <v>2296</v>
      </c>
      <c r="F3329" s="76" t="s">
        <v>14427</v>
      </c>
      <c r="G3329" s="546"/>
      <c r="H3329" s="546" t="s">
        <v>2228</v>
      </c>
      <c r="I3329" s="546">
        <v>4</v>
      </c>
      <c r="J3329" s="76"/>
      <c r="K3329" s="76" t="s">
        <v>2195</v>
      </c>
      <c r="L3329" s="546">
        <v>19</v>
      </c>
      <c r="M3329" s="546" t="s">
        <v>14388</v>
      </c>
      <c r="N3329" s="546" t="s">
        <v>14428</v>
      </c>
    </row>
    <row r="3330" spans="1:14" hidden="1">
      <c r="A3330" s="45" t="s">
        <v>14387</v>
      </c>
      <c r="B3330" s="76"/>
      <c r="C3330" s="496" t="s">
        <v>174</v>
      </c>
      <c r="D3330" s="39" t="s">
        <v>174</v>
      </c>
      <c r="E3330" s="496">
        <f>VLOOKUP(F3330,[13]abbr_btch2lot2!A:B,2,FALSE)</f>
        <v>2096</v>
      </c>
      <c r="F3330" s="76" t="s">
        <v>148</v>
      </c>
      <c r="G3330" s="546"/>
      <c r="H3330" s="546" t="s">
        <v>2231</v>
      </c>
      <c r="I3330" s="546" t="s">
        <v>2439</v>
      </c>
      <c r="J3330" s="76"/>
      <c r="K3330" s="76" t="s">
        <v>2195</v>
      </c>
      <c r="L3330" s="546">
        <v>20</v>
      </c>
      <c r="M3330" s="546" t="s">
        <v>14388</v>
      </c>
      <c r="N3330" s="546" t="s">
        <v>14429</v>
      </c>
    </row>
    <row r="3331" spans="1:14" hidden="1">
      <c r="A3331" s="45" t="s">
        <v>14387</v>
      </c>
      <c r="B3331" s="76"/>
      <c r="C3331" s="496" t="s">
        <v>2501</v>
      </c>
      <c r="D3331" s="39" t="s">
        <v>2501</v>
      </c>
      <c r="E3331" s="496">
        <f>VLOOKUP(F3331,[13]abbr_btch2lot2!A:B,2,FALSE)</f>
        <v>2297</v>
      </c>
      <c r="F3331" s="76" t="s">
        <v>2502</v>
      </c>
      <c r="G3331" s="546"/>
      <c r="H3331" s="546" t="s">
        <v>2231</v>
      </c>
      <c r="I3331" s="546" t="s">
        <v>2439</v>
      </c>
      <c r="J3331" s="76"/>
      <c r="K3331" s="76" t="s">
        <v>2195</v>
      </c>
      <c r="L3331" s="544">
        <v>21</v>
      </c>
      <c r="M3331" s="546" t="s">
        <v>14388</v>
      </c>
      <c r="N3331" s="546" t="s">
        <v>14430</v>
      </c>
    </row>
    <row r="3332" spans="1:14" hidden="1">
      <c r="A3332" s="45" t="s">
        <v>14387</v>
      </c>
      <c r="B3332" s="76"/>
      <c r="C3332" s="496" t="s">
        <v>14431</v>
      </c>
      <c r="D3332" s="39" t="s">
        <v>14431</v>
      </c>
      <c r="E3332" s="496">
        <f>VLOOKUP(F3332,[13]abbr_btch2lot2!A:B,2,FALSE)</f>
        <v>2298</v>
      </c>
      <c r="F3332" s="76" t="s">
        <v>14432</v>
      </c>
      <c r="G3332" s="76"/>
      <c r="H3332" s="546" t="s">
        <v>2231</v>
      </c>
      <c r="I3332" s="546" t="s">
        <v>2439</v>
      </c>
      <c r="J3332" s="76"/>
      <c r="K3332" s="76" t="s">
        <v>2195</v>
      </c>
      <c r="L3332" s="544">
        <v>22</v>
      </c>
      <c r="M3332" s="546" t="s">
        <v>14388</v>
      </c>
      <c r="N3332" s="76" t="s">
        <v>14433</v>
      </c>
    </row>
    <row r="3333" spans="1:14" hidden="1">
      <c r="A3333" s="45" t="s">
        <v>14387</v>
      </c>
      <c r="B3333" s="76"/>
      <c r="C3333" s="496" t="s">
        <v>14434</v>
      </c>
      <c r="D3333" s="39" t="s">
        <v>14434</v>
      </c>
      <c r="E3333" s="496">
        <f>VLOOKUP(F3333,[13]abbr_btch2lot2!A:B,2,FALSE)</f>
        <v>2299</v>
      </c>
      <c r="F3333" s="76" t="s">
        <v>14435</v>
      </c>
      <c r="G3333" s="76"/>
      <c r="H3333" s="546" t="s">
        <v>2231</v>
      </c>
      <c r="I3333" s="546" t="s">
        <v>2439</v>
      </c>
      <c r="J3333" s="76"/>
      <c r="K3333" s="76" t="s">
        <v>2195</v>
      </c>
      <c r="L3333" s="546">
        <v>23</v>
      </c>
      <c r="M3333" s="546" t="s">
        <v>14388</v>
      </c>
      <c r="N3333" s="76" t="s">
        <v>14436</v>
      </c>
    </row>
    <row r="3334" spans="1:14" hidden="1">
      <c r="A3334" s="45" t="s">
        <v>14387</v>
      </c>
      <c r="B3334" s="76"/>
      <c r="C3334" s="496" t="s">
        <v>1100</v>
      </c>
      <c r="D3334" s="39" t="s">
        <v>1100</v>
      </c>
      <c r="E3334" s="496">
        <f>VLOOKUP(F3334,[13]abbr_btch2lot2!A:B,2,FALSE)</f>
        <v>2300</v>
      </c>
      <c r="F3334" s="76" t="s">
        <v>632</v>
      </c>
      <c r="G3334" s="546"/>
      <c r="H3334" s="546" t="s">
        <v>2202</v>
      </c>
      <c r="I3334" s="76">
        <v>2</v>
      </c>
      <c r="J3334" s="76"/>
      <c r="K3334" s="76" t="s">
        <v>2195</v>
      </c>
      <c r="L3334" s="546">
        <v>24</v>
      </c>
      <c r="M3334" s="546" t="s">
        <v>14388</v>
      </c>
      <c r="N3334" s="76" t="s">
        <v>14437</v>
      </c>
    </row>
    <row r="3335" spans="1:14" hidden="1">
      <c r="A3335" s="45" t="s">
        <v>14387</v>
      </c>
      <c r="B3335" s="76"/>
      <c r="C3335" s="496" t="s">
        <v>14438</v>
      </c>
      <c r="D3335" s="39" t="s">
        <v>14438</v>
      </c>
      <c r="E3335" s="496">
        <f>VLOOKUP(F3335,[13]abbr_btch2lot2!A:B,2,FALSE)</f>
        <v>2301</v>
      </c>
      <c r="F3335" s="76" t="s">
        <v>14439</v>
      </c>
      <c r="G3335" s="546"/>
      <c r="H3335" s="546" t="s">
        <v>2202</v>
      </c>
      <c r="I3335" s="76">
        <v>1</v>
      </c>
      <c r="J3335" s="76"/>
      <c r="K3335" s="76" t="s">
        <v>2195</v>
      </c>
      <c r="L3335" s="546">
        <v>25</v>
      </c>
      <c r="M3335" s="546" t="s">
        <v>14388</v>
      </c>
      <c r="N3335" s="76" t="s">
        <v>14440</v>
      </c>
    </row>
    <row r="3336" spans="1:14" hidden="1">
      <c r="A3336" s="45" t="s">
        <v>14387</v>
      </c>
      <c r="B3336" s="76"/>
      <c r="C3336" s="496" t="s">
        <v>3863</v>
      </c>
      <c r="D3336" s="39" t="s">
        <v>3863</v>
      </c>
      <c r="E3336" s="496">
        <f>VLOOKUP(F3336,[13]abbr_btch2lot2!A:B,2,FALSE)</f>
        <v>1704</v>
      </c>
      <c r="F3336" s="76" t="s">
        <v>1412</v>
      </c>
      <c r="G3336" s="76"/>
      <c r="H3336" s="546" t="s">
        <v>2228</v>
      </c>
      <c r="I3336" s="76">
        <v>4</v>
      </c>
      <c r="J3336" s="76"/>
      <c r="K3336" s="76" t="s">
        <v>2195</v>
      </c>
      <c r="L3336" s="546">
        <v>26</v>
      </c>
      <c r="M3336" s="546" t="s">
        <v>14388</v>
      </c>
      <c r="N3336" s="76" t="s">
        <v>14441</v>
      </c>
    </row>
    <row r="3337" spans="1:14" hidden="1">
      <c r="A3337" s="45" t="s">
        <v>14387</v>
      </c>
      <c r="B3337" s="76"/>
      <c r="C3337" s="496" t="s">
        <v>14442</v>
      </c>
      <c r="D3337" s="39" t="s">
        <v>14442</v>
      </c>
      <c r="E3337" s="496">
        <f>VLOOKUP(F3337,[13]abbr_btch2lot2!A:B,2,FALSE)</f>
        <v>2302</v>
      </c>
      <c r="F3337" s="76" t="s">
        <v>14443</v>
      </c>
      <c r="G3337" s="546"/>
      <c r="H3337" s="546" t="s">
        <v>2202</v>
      </c>
      <c r="I3337" s="76">
        <v>10</v>
      </c>
      <c r="J3337" s="76"/>
      <c r="K3337" s="76" t="s">
        <v>2195</v>
      </c>
      <c r="L3337" s="546">
        <v>27</v>
      </c>
      <c r="M3337" s="546" t="s">
        <v>14388</v>
      </c>
      <c r="N3337" s="76" t="s">
        <v>14444</v>
      </c>
    </row>
    <row r="3338" spans="1:14" hidden="1">
      <c r="A3338" s="45" t="s">
        <v>14387</v>
      </c>
      <c r="B3338" s="76"/>
      <c r="C3338" s="496" t="s">
        <v>14445</v>
      </c>
      <c r="D3338" s="39" t="s">
        <v>14445</v>
      </c>
      <c r="E3338" s="496">
        <f>VLOOKUP(F3338,[13]abbr_btch2lot2!A:B,2,FALSE)</f>
        <v>2303</v>
      </c>
      <c r="F3338" s="76" t="s">
        <v>14446</v>
      </c>
      <c r="G3338" s="546"/>
      <c r="H3338" s="546" t="s">
        <v>2202</v>
      </c>
      <c r="I3338" s="76">
        <v>1</v>
      </c>
      <c r="J3338" s="76"/>
      <c r="K3338" s="76" t="s">
        <v>2195</v>
      </c>
      <c r="L3338" s="546">
        <v>28</v>
      </c>
      <c r="M3338" s="546" t="s">
        <v>14388</v>
      </c>
      <c r="N3338" s="76" t="s">
        <v>14447</v>
      </c>
    </row>
    <row r="3339" spans="1:14" hidden="1">
      <c r="A3339" s="45" t="s">
        <v>14387</v>
      </c>
      <c r="B3339" s="76"/>
      <c r="C3339" s="496" t="s">
        <v>14448</v>
      </c>
      <c r="D3339" s="39" t="s">
        <v>14448</v>
      </c>
      <c r="E3339" s="496">
        <f>VLOOKUP(F3339,[13]abbr_btch2lot2!A:B,2,FALSE)</f>
        <v>2304</v>
      </c>
      <c r="F3339" s="76" t="s">
        <v>14449</v>
      </c>
      <c r="G3339" s="76"/>
      <c r="H3339" s="546" t="s">
        <v>2231</v>
      </c>
      <c r="I3339" s="546" t="s">
        <v>2439</v>
      </c>
      <c r="J3339" s="76"/>
      <c r="K3339" s="76" t="s">
        <v>2195</v>
      </c>
      <c r="L3339" s="546">
        <v>29</v>
      </c>
      <c r="M3339" s="546" t="s">
        <v>14388</v>
      </c>
      <c r="N3339" s="76" t="s">
        <v>14450</v>
      </c>
    </row>
    <row r="3340" spans="1:14" hidden="1">
      <c r="A3340" s="45" t="s">
        <v>14387</v>
      </c>
      <c r="B3340" s="76"/>
      <c r="C3340" s="496" t="s">
        <v>13311</v>
      </c>
      <c r="D3340" s="39" t="s">
        <v>13311</v>
      </c>
      <c r="E3340" s="496">
        <f>VLOOKUP(F3340,[13]abbr_btch2lot2!A:B,2,FALSE)</f>
        <v>1888</v>
      </c>
      <c r="F3340" s="76" t="s">
        <v>13312</v>
      </c>
      <c r="G3340" s="76"/>
      <c r="H3340" s="546" t="s">
        <v>2231</v>
      </c>
      <c r="I3340" s="76" t="s">
        <v>6099</v>
      </c>
      <c r="J3340" s="76"/>
      <c r="K3340" s="76" t="s">
        <v>2195</v>
      </c>
      <c r="L3340" s="546">
        <v>30</v>
      </c>
      <c r="M3340" s="546" t="s">
        <v>14388</v>
      </c>
      <c r="N3340" s="76" t="s">
        <v>14451</v>
      </c>
    </row>
    <row r="3341" spans="1:14" hidden="1">
      <c r="A3341" s="45" t="s">
        <v>14387</v>
      </c>
      <c r="B3341" s="76"/>
      <c r="C3341" s="496" t="s">
        <v>2014</v>
      </c>
      <c r="D3341" s="39"/>
      <c r="E3341" s="496" t="e">
        <f>VLOOKUP(F3341,[13]abbr_btch2lot2!A:B,2,FALSE)</f>
        <v>#N/A</v>
      </c>
      <c r="F3341" s="76"/>
      <c r="G3341" s="546"/>
      <c r="H3341" s="546" t="s">
        <v>2202</v>
      </c>
      <c r="I3341" s="76">
        <v>68</v>
      </c>
      <c r="J3341" s="76"/>
      <c r="K3341" s="76" t="s">
        <v>2195</v>
      </c>
      <c r="L3341" s="544">
        <v>31</v>
      </c>
      <c r="M3341" s="546" t="s">
        <v>14388</v>
      </c>
      <c r="N3341" s="76" t="s">
        <v>2307</v>
      </c>
    </row>
    <row r="3342" spans="1:14" hidden="1">
      <c r="A3342" s="45" t="s">
        <v>14387</v>
      </c>
      <c r="B3342" s="39" t="s">
        <v>149</v>
      </c>
      <c r="C3342" s="496" t="s">
        <v>149</v>
      </c>
      <c r="D3342" s="39"/>
      <c r="E3342" s="496" t="e">
        <f>VLOOKUP(F3342,[13]abbr_btch2lot2!A:B,2,FALSE)</f>
        <v>#N/A</v>
      </c>
      <c r="F3342" s="39"/>
      <c r="G3342" s="528" t="s">
        <v>2193</v>
      </c>
      <c r="H3342" s="528" t="s">
        <v>2308</v>
      </c>
      <c r="I3342" s="544">
        <v>26</v>
      </c>
      <c r="J3342" s="39"/>
      <c r="K3342" s="39" t="s">
        <v>2195</v>
      </c>
      <c r="L3342" s="544">
        <v>32</v>
      </c>
      <c r="M3342" s="546" t="s">
        <v>14388</v>
      </c>
      <c r="N3342" s="528" t="s">
        <v>149</v>
      </c>
    </row>
    <row r="3343" spans="1:14" hidden="1">
      <c r="A3343" s="45" t="s">
        <v>14387</v>
      </c>
      <c r="B3343" s="39" t="s">
        <v>151</v>
      </c>
      <c r="C3343" s="496" t="s">
        <v>151</v>
      </c>
      <c r="D3343" s="39"/>
      <c r="E3343" s="496" t="e">
        <f>VLOOKUP(F3343,[13]abbr_btch2lot2!A:B,2,FALSE)</f>
        <v>#N/A</v>
      </c>
      <c r="F3343" s="39"/>
      <c r="G3343" s="528" t="s">
        <v>2193</v>
      </c>
      <c r="H3343" s="528" t="s">
        <v>2202</v>
      </c>
      <c r="I3343" s="544">
        <v>10</v>
      </c>
      <c r="J3343" s="39"/>
      <c r="K3343" s="39" t="s">
        <v>2195</v>
      </c>
      <c r="L3343" s="546">
        <v>33</v>
      </c>
      <c r="M3343" s="546" t="s">
        <v>14388</v>
      </c>
      <c r="N3343" s="528" t="s">
        <v>151</v>
      </c>
    </row>
    <row r="3344" spans="1:14" hidden="1">
      <c r="A3344" s="45" t="s">
        <v>14387</v>
      </c>
      <c r="B3344" s="39" t="s">
        <v>153</v>
      </c>
      <c r="C3344" s="496" t="s">
        <v>153</v>
      </c>
      <c r="D3344" s="39"/>
      <c r="E3344" s="496" t="e">
        <f>VLOOKUP(F3344,[13]abbr_btch2lot2!A:B,2,FALSE)</f>
        <v>#N/A</v>
      </c>
      <c r="F3344" s="39"/>
      <c r="G3344" s="528" t="s">
        <v>2193</v>
      </c>
      <c r="H3344" s="528" t="s">
        <v>2202</v>
      </c>
      <c r="I3344" s="544">
        <v>4</v>
      </c>
      <c r="J3344" s="39"/>
      <c r="K3344" s="39" t="s">
        <v>2195</v>
      </c>
      <c r="L3344" s="546">
        <v>34</v>
      </c>
      <c r="M3344" s="546" t="s">
        <v>14388</v>
      </c>
      <c r="N3344" s="528" t="s">
        <v>153</v>
      </c>
    </row>
    <row r="3345" spans="1:14" hidden="1">
      <c r="A3345" s="45" t="s">
        <v>14387</v>
      </c>
      <c r="B3345" s="39" t="s">
        <v>155</v>
      </c>
      <c r="C3345" s="496" t="s">
        <v>155</v>
      </c>
      <c r="D3345" s="39"/>
      <c r="E3345" s="496" t="e">
        <f>VLOOKUP(F3345,[13]abbr_btch2lot2!A:B,2,FALSE)</f>
        <v>#N/A</v>
      </c>
      <c r="F3345" s="39"/>
      <c r="G3345" s="528" t="s">
        <v>2193</v>
      </c>
      <c r="H3345" s="528" t="s">
        <v>2202</v>
      </c>
      <c r="I3345" s="544">
        <v>2</v>
      </c>
      <c r="J3345" s="39"/>
      <c r="K3345" s="39" t="s">
        <v>2195</v>
      </c>
      <c r="L3345" s="546">
        <v>35</v>
      </c>
      <c r="M3345" s="546" t="s">
        <v>14388</v>
      </c>
      <c r="N3345" s="528" t="s">
        <v>155</v>
      </c>
    </row>
    <row r="3346" spans="1:14" hidden="1">
      <c r="A3346" s="45" t="s">
        <v>14387</v>
      </c>
      <c r="B3346" s="39" t="s">
        <v>157</v>
      </c>
      <c r="C3346" s="496" t="s">
        <v>157</v>
      </c>
      <c r="D3346" s="39"/>
      <c r="E3346" s="496" t="e">
        <f>VLOOKUP(F3346,[13]abbr_btch2lot2!A:B,2,FALSE)</f>
        <v>#N/A</v>
      </c>
      <c r="F3346" s="39"/>
      <c r="G3346" s="528" t="s">
        <v>2193</v>
      </c>
      <c r="H3346" s="528" t="s">
        <v>2202</v>
      </c>
      <c r="I3346" s="544">
        <v>2</v>
      </c>
      <c r="J3346" s="39"/>
      <c r="K3346" s="39" t="s">
        <v>2195</v>
      </c>
      <c r="L3346" s="546">
        <v>36</v>
      </c>
      <c r="M3346" s="546" t="s">
        <v>14388</v>
      </c>
      <c r="N3346" s="528" t="s">
        <v>157</v>
      </c>
    </row>
    <row r="3347" spans="1:14" hidden="1">
      <c r="A3347" s="258" t="s">
        <v>14452</v>
      </c>
      <c r="B3347" s="76" t="s">
        <v>34</v>
      </c>
      <c r="C3347" s="496" t="s">
        <v>34</v>
      </c>
      <c r="D3347" s="39" t="s">
        <v>34</v>
      </c>
      <c r="E3347" s="496">
        <f>VLOOKUP(F3347,[13]abbr_btch2lot2!A:B,2,FALSE)</f>
        <v>1039</v>
      </c>
      <c r="F3347" s="76" t="s">
        <v>430</v>
      </c>
      <c r="G3347" s="544" t="s">
        <v>2193</v>
      </c>
      <c r="H3347" s="544" t="s">
        <v>2194</v>
      </c>
      <c r="I3347" s="544">
        <v>8</v>
      </c>
      <c r="J3347" s="76"/>
      <c r="K3347" s="76" t="s">
        <v>2195</v>
      </c>
      <c r="L3347" s="544">
        <v>1</v>
      </c>
      <c r="M3347" s="546" t="s">
        <v>14453</v>
      </c>
      <c r="N3347" s="544" t="s">
        <v>34</v>
      </c>
    </row>
    <row r="3348" spans="1:14" hidden="1">
      <c r="A3348" s="258" t="s">
        <v>14452</v>
      </c>
      <c r="B3348" s="523"/>
      <c r="C3348" s="496" t="s">
        <v>11045</v>
      </c>
      <c r="D3348" s="39" t="s">
        <v>11045</v>
      </c>
      <c r="E3348" s="496">
        <f>VLOOKUP(F3348,[13]abbr_btch2lot2!A:B,2,FALSE)</f>
        <v>1040</v>
      </c>
      <c r="F3348" s="513" t="s">
        <v>11046</v>
      </c>
      <c r="G3348" s="546"/>
      <c r="H3348" s="558" t="s">
        <v>2202</v>
      </c>
      <c r="I3348" s="546">
        <v>1</v>
      </c>
      <c r="J3348" s="76"/>
      <c r="K3348" s="76" t="s">
        <v>2195</v>
      </c>
      <c r="L3348" s="544">
        <v>2</v>
      </c>
      <c r="M3348" s="546" t="s">
        <v>14453</v>
      </c>
      <c r="N3348" s="546" t="s">
        <v>14454</v>
      </c>
    </row>
    <row r="3349" spans="1:14" hidden="1">
      <c r="A3349" s="258" t="s">
        <v>14452</v>
      </c>
      <c r="B3349" s="523"/>
      <c r="C3349" s="496"/>
      <c r="D3349" s="39"/>
      <c r="E3349" s="496">
        <f>VLOOKUP(F3349,[13]abbr_btch2lot2!A:B,2,FALSE)</f>
        <v>2305</v>
      </c>
      <c r="F3349" s="76" t="s">
        <v>14455</v>
      </c>
      <c r="G3349" s="546"/>
      <c r="H3349" s="546" t="s">
        <v>2228</v>
      </c>
      <c r="I3349" s="546">
        <v>3</v>
      </c>
      <c r="J3349" s="76"/>
      <c r="K3349" s="76" t="s">
        <v>2195</v>
      </c>
      <c r="L3349" s="546">
        <v>3</v>
      </c>
      <c r="M3349" s="546" t="s">
        <v>14453</v>
      </c>
      <c r="N3349" s="546" t="s">
        <v>14456</v>
      </c>
    </row>
    <row r="3350" spans="1:14" hidden="1">
      <c r="A3350" s="258" t="s">
        <v>14452</v>
      </c>
      <c r="B3350" s="523"/>
      <c r="C3350" s="496" t="s">
        <v>2616</v>
      </c>
      <c r="D3350" s="39" t="s">
        <v>2616</v>
      </c>
      <c r="E3350" s="496">
        <f>VLOOKUP(F3350,[13]abbr_btch2lot2!A:B,2,FALSE)</f>
        <v>2306</v>
      </c>
      <c r="F3350" s="76" t="s">
        <v>2617</v>
      </c>
      <c r="G3350" s="546"/>
      <c r="H3350" s="546" t="s">
        <v>2228</v>
      </c>
      <c r="I3350" s="546">
        <v>3</v>
      </c>
      <c r="J3350" s="76"/>
      <c r="K3350" s="76" t="s">
        <v>2195</v>
      </c>
      <c r="L3350" s="546">
        <v>4</v>
      </c>
      <c r="M3350" s="546" t="s">
        <v>14453</v>
      </c>
      <c r="N3350" s="546" t="s">
        <v>14457</v>
      </c>
    </row>
    <row r="3351" spans="1:14" hidden="1">
      <c r="A3351" s="258" t="s">
        <v>14452</v>
      </c>
      <c r="B3351" s="523"/>
      <c r="C3351" s="496" t="s">
        <v>3467</v>
      </c>
      <c r="D3351" s="39" t="s">
        <v>3467</v>
      </c>
      <c r="E3351" s="496">
        <f>VLOOKUP(F3351,[13]abbr_btch2lot2!A:B,2,FALSE)</f>
        <v>1044</v>
      </c>
      <c r="F3351" s="76" t="s">
        <v>3468</v>
      </c>
      <c r="G3351" s="546"/>
      <c r="H3351" s="546" t="s">
        <v>2271</v>
      </c>
      <c r="I3351" s="546">
        <v>16</v>
      </c>
      <c r="J3351" s="76"/>
      <c r="K3351" s="76" t="s">
        <v>2195</v>
      </c>
      <c r="L3351" s="546">
        <v>5</v>
      </c>
      <c r="M3351" s="546" t="s">
        <v>14453</v>
      </c>
      <c r="N3351" s="546" t="s">
        <v>14458</v>
      </c>
    </row>
    <row r="3352" spans="1:14" hidden="1">
      <c r="A3352" s="258" t="s">
        <v>14452</v>
      </c>
      <c r="B3352" s="523"/>
      <c r="C3352" s="496" t="s">
        <v>3891</v>
      </c>
      <c r="D3352" s="39" t="s">
        <v>3891</v>
      </c>
      <c r="E3352" s="496">
        <f>VLOOKUP(F3352,[13]abbr_btch2lot2!A:B,2,FALSE)</f>
        <v>2307</v>
      </c>
      <c r="F3352" s="76" t="s">
        <v>14459</v>
      </c>
      <c r="G3352" s="546"/>
      <c r="H3352" s="558" t="s">
        <v>2202</v>
      </c>
      <c r="I3352" s="546">
        <v>10</v>
      </c>
      <c r="J3352" s="76"/>
      <c r="K3352" s="76" t="s">
        <v>2195</v>
      </c>
      <c r="L3352" s="546">
        <v>6</v>
      </c>
      <c r="M3352" s="546" t="s">
        <v>14453</v>
      </c>
      <c r="N3352" s="546" t="s">
        <v>14460</v>
      </c>
    </row>
    <row r="3353" spans="1:14" hidden="1">
      <c r="A3353" s="258" t="s">
        <v>14452</v>
      </c>
      <c r="B3353" s="523"/>
      <c r="C3353" s="496" t="s">
        <v>14461</v>
      </c>
      <c r="D3353" s="39" t="s">
        <v>14461</v>
      </c>
      <c r="E3353" s="496">
        <f>VLOOKUP(F3353,[13]abbr_btch2lot2!A:B,2,FALSE)</f>
        <v>2308</v>
      </c>
      <c r="F3353" s="76" t="s">
        <v>14462</v>
      </c>
      <c r="G3353" s="546"/>
      <c r="H3353" s="546" t="s">
        <v>2228</v>
      </c>
      <c r="I3353" s="546">
        <v>2</v>
      </c>
      <c r="J3353" s="76"/>
      <c r="K3353" s="76" t="s">
        <v>2195</v>
      </c>
      <c r="L3353" s="546">
        <v>7</v>
      </c>
      <c r="M3353" s="546" t="s">
        <v>14453</v>
      </c>
      <c r="N3353" s="546" t="s">
        <v>14463</v>
      </c>
    </row>
    <row r="3354" spans="1:14" hidden="1">
      <c r="A3354" s="258" t="s">
        <v>14452</v>
      </c>
      <c r="B3354" s="523"/>
      <c r="C3354" s="496" t="s">
        <v>14464</v>
      </c>
      <c r="D3354" s="39" t="s">
        <v>14464</v>
      </c>
      <c r="E3354" s="496">
        <f>VLOOKUP(F3354,[13]abbr_btch2lot2!A:B,2,FALSE)</f>
        <v>2309</v>
      </c>
      <c r="F3354" s="76" t="s">
        <v>14465</v>
      </c>
      <c r="G3354" s="546"/>
      <c r="H3354" s="558" t="s">
        <v>2202</v>
      </c>
      <c r="I3354" s="546">
        <v>10</v>
      </c>
      <c r="J3354" s="76"/>
      <c r="K3354" s="76" t="s">
        <v>2195</v>
      </c>
      <c r="L3354" s="546">
        <v>8</v>
      </c>
      <c r="M3354" s="546" t="s">
        <v>14453</v>
      </c>
      <c r="N3354" s="546" t="s">
        <v>14466</v>
      </c>
    </row>
    <row r="3355" spans="1:14" hidden="1">
      <c r="A3355" s="258" t="s">
        <v>14452</v>
      </c>
      <c r="B3355" s="523"/>
      <c r="C3355" s="496" t="s">
        <v>14467</v>
      </c>
      <c r="D3355" s="39" t="s">
        <v>14467</v>
      </c>
      <c r="E3355" s="496">
        <f>VLOOKUP(F3355,[13]abbr_btch2lot2!A:B,2,FALSE)</f>
        <v>2310</v>
      </c>
      <c r="F3355" s="76" t="s">
        <v>14468</v>
      </c>
      <c r="G3355" s="546"/>
      <c r="H3355" s="558" t="s">
        <v>2202</v>
      </c>
      <c r="I3355" s="546">
        <v>10</v>
      </c>
      <c r="J3355" s="76"/>
      <c r="K3355" s="76" t="s">
        <v>2195</v>
      </c>
      <c r="L3355" s="546">
        <v>9</v>
      </c>
      <c r="M3355" s="546" t="s">
        <v>14453</v>
      </c>
      <c r="N3355" s="546" t="s">
        <v>14469</v>
      </c>
    </row>
    <row r="3356" spans="1:14" hidden="1">
      <c r="A3356" s="258" t="s">
        <v>14452</v>
      </c>
      <c r="B3356" s="523"/>
      <c r="C3356" s="496" t="s">
        <v>14470</v>
      </c>
      <c r="D3356" s="39" t="s">
        <v>14470</v>
      </c>
      <c r="E3356" s="496">
        <f>VLOOKUP(F3356,[13]abbr_btch2lot2!A:B,2,FALSE)</f>
        <v>2311</v>
      </c>
      <c r="F3356" s="76" t="s">
        <v>14471</v>
      </c>
      <c r="G3356" s="546"/>
      <c r="H3356" s="558" t="s">
        <v>2202</v>
      </c>
      <c r="I3356" s="546">
        <v>10</v>
      </c>
      <c r="J3356" s="76"/>
      <c r="K3356" s="76" t="s">
        <v>2195</v>
      </c>
      <c r="L3356" s="546">
        <v>10</v>
      </c>
      <c r="M3356" s="546" t="s">
        <v>14453</v>
      </c>
      <c r="N3356" s="546" t="s">
        <v>14472</v>
      </c>
    </row>
    <row r="3357" spans="1:14" hidden="1">
      <c r="A3357" s="258" t="s">
        <v>14452</v>
      </c>
      <c r="B3357" s="523"/>
      <c r="C3357" s="496" t="s">
        <v>14473</v>
      </c>
      <c r="D3357" s="39" t="s">
        <v>14473</v>
      </c>
      <c r="E3357" s="496">
        <f>VLOOKUP(F3357,[13]abbr_btch2lot2!A:B,2,FALSE)</f>
        <v>2312</v>
      </c>
      <c r="F3357" s="76" t="s">
        <v>14474</v>
      </c>
      <c r="G3357" s="546"/>
      <c r="H3357" s="558" t="s">
        <v>2202</v>
      </c>
      <c r="I3357" s="546">
        <v>10</v>
      </c>
      <c r="J3357" s="76"/>
      <c r="K3357" s="76" t="s">
        <v>2195</v>
      </c>
      <c r="L3357" s="546">
        <v>11</v>
      </c>
      <c r="M3357" s="546" t="s">
        <v>14453</v>
      </c>
      <c r="N3357" s="546" t="s">
        <v>14475</v>
      </c>
    </row>
    <row r="3358" spans="1:14" hidden="1">
      <c r="A3358" s="258" t="s">
        <v>14452</v>
      </c>
      <c r="B3358" s="523"/>
      <c r="C3358" s="496" t="s">
        <v>14476</v>
      </c>
      <c r="D3358" s="39" t="s">
        <v>14476</v>
      </c>
      <c r="E3358" s="496">
        <f>VLOOKUP(F3358,[13]abbr_btch2lot2!A:B,2,FALSE)</f>
        <v>2313</v>
      </c>
      <c r="F3358" s="76" t="s">
        <v>14477</v>
      </c>
      <c r="G3358" s="546"/>
      <c r="H3358" s="558" t="s">
        <v>2202</v>
      </c>
      <c r="I3358" s="546">
        <v>10</v>
      </c>
      <c r="J3358" s="76"/>
      <c r="K3358" s="76" t="s">
        <v>2195</v>
      </c>
      <c r="L3358" s="546">
        <v>12</v>
      </c>
      <c r="M3358" s="546" t="s">
        <v>14453</v>
      </c>
      <c r="N3358" s="546" t="s">
        <v>14478</v>
      </c>
    </row>
    <row r="3359" spans="1:14" hidden="1">
      <c r="A3359" s="258" t="s">
        <v>14452</v>
      </c>
      <c r="B3359" s="523"/>
      <c r="C3359" s="496" t="s">
        <v>14479</v>
      </c>
      <c r="D3359" s="39" t="s">
        <v>14479</v>
      </c>
      <c r="E3359" s="496">
        <f>VLOOKUP(F3359,[13]abbr_btch2lot2!A:B,2,FALSE)</f>
        <v>2314</v>
      </c>
      <c r="F3359" s="76" t="s">
        <v>14480</v>
      </c>
      <c r="G3359" s="546"/>
      <c r="H3359" s="558" t="s">
        <v>2202</v>
      </c>
      <c r="I3359" s="546">
        <v>10</v>
      </c>
      <c r="J3359" s="76"/>
      <c r="K3359" s="76" t="s">
        <v>2195</v>
      </c>
      <c r="L3359" s="546">
        <v>13</v>
      </c>
      <c r="M3359" s="546" t="s">
        <v>14453</v>
      </c>
      <c r="N3359" s="546" t="s">
        <v>14481</v>
      </c>
    </row>
    <row r="3360" spans="1:14" hidden="1">
      <c r="A3360" s="258" t="s">
        <v>14452</v>
      </c>
      <c r="B3360" s="523"/>
      <c r="C3360" s="496" t="s">
        <v>14482</v>
      </c>
      <c r="D3360" s="39" t="s">
        <v>14482</v>
      </c>
      <c r="E3360" s="496">
        <f>VLOOKUP(F3360,[13]abbr_btch2lot2!A:B,2,FALSE)</f>
        <v>2315</v>
      </c>
      <c r="F3360" s="76" t="s">
        <v>14483</v>
      </c>
      <c r="G3360" s="546"/>
      <c r="H3360" s="558" t="s">
        <v>2202</v>
      </c>
      <c r="I3360" s="546">
        <v>10</v>
      </c>
      <c r="J3360" s="76"/>
      <c r="K3360" s="76" t="s">
        <v>2195</v>
      </c>
      <c r="L3360" s="546">
        <v>14</v>
      </c>
      <c r="M3360" s="546" t="s">
        <v>14453</v>
      </c>
      <c r="N3360" s="546" t="s">
        <v>14484</v>
      </c>
    </row>
    <row r="3361" spans="1:14" hidden="1">
      <c r="A3361" s="258" t="s">
        <v>14452</v>
      </c>
      <c r="B3361" s="523"/>
      <c r="C3361" s="496" t="s">
        <v>14485</v>
      </c>
      <c r="D3361" s="39" t="s">
        <v>14485</v>
      </c>
      <c r="E3361" s="496">
        <f>VLOOKUP(F3361,[13]abbr_btch2lot2!A:B,2,FALSE)</f>
        <v>2316</v>
      </c>
      <c r="F3361" s="76" t="s">
        <v>14486</v>
      </c>
      <c r="G3361" s="546"/>
      <c r="H3361" s="558" t="s">
        <v>2202</v>
      </c>
      <c r="I3361" s="546">
        <v>10</v>
      </c>
      <c r="J3361" s="76"/>
      <c r="K3361" s="76" t="s">
        <v>2195</v>
      </c>
      <c r="L3361" s="546">
        <v>15</v>
      </c>
      <c r="M3361" s="546" t="s">
        <v>14453</v>
      </c>
      <c r="N3361" s="546" t="s">
        <v>14487</v>
      </c>
    </row>
    <row r="3362" spans="1:14" hidden="1">
      <c r="A3362" s="258" t="s">
        <v>14452</v>
      </c>
      <c r="B3362" s="523"/>
      <c r="C3362" s="496" t="s">
        <v>14488</v>
      </c>
      <c r="D3362" s="39" t="s">
        <v>14488</v>
      </c>
      <c r="E3362" s="496">
        <f>VLOOKUP(F3362,[13]abbr_btch2lot2!A:B,2,FALSE)</f>
        <v>2317</v>
      </c>
      <c r="F3362" s="76" t="s">
        <v>14489</v>
      </c>
      <c r="G3362" s="546"/>
      <c r="H3362" s="558" t="s">
        <v>2202</v>
      </c>
      <c r="I3362" s="546">
        <v>10</v>
      </c>
      <c r="J3362" s="76"/>
      <c r="K3362" s="76" t="s">
        <v>2195</v>
      </c>
      <c r="L3362" s="546">
        <v>16</v>
      </c>
      <c r="M3362" s="546" t="s">
        <v>14453</v>
      </c>
      <c r="N3362" s="546" t="s">
        <v>14490</v>
      </c>
    </row>
    <row r="3363" spans="1:14" hidden="1">
      <c r="A3363" s="258" t="s">
        <v>14452</v>
      </c>
      <c r="B3363" s="523"/>
      <c r="C3363" s="496" t="s">
        <v>14491</v>
      </c>
      <c r="D3363" s="39" t="s">
        <v>14491</v>
      </c>
      <c r="E3363" s="496">
        <f>VLOOKUP(F3363,[13]abbr_btch2lot2!A:B,2,FALSE)</f>
        <v>2318</v>
      </c>
      <c r="F3363" s="76" t="s">
        <v>14492</v>
      </c>
      <c r="G3363" s="546"/>
      <c r="H3363" s="558" t="s">
        <v>2202</v>
      </c>
      <c r="I3363" s="546">
        <v>10</v>
      </c>
      <c r="J3363" s="76"/>
      <c r="K3363" s="76" t="s">
        <v>2195</v>
      </c>
      <c r="L3363" s="546">
        <v>17</v>
      </c>
      <c r="M3363" s="546" t="s">
        <v>14453</v>
      </c>
      <c r="N3363" s="546" t="s">
        <v>14493</v>
      </c>
    </row>
    <row r="3364" spans="1:14" hidden="1">
      <c r="A3364" s="258" t="s">
        <v>14452</v>
      </c>
      <c r="B3364" s="523"/>
      <c r="C3364" s="496" t="s">
        <v>14494</v>
      </c>
      <c r="D3364" s="39" t="s">
        <v>14494</v>
      </c>
      <c r="E3364" s="496">
        <f>VLOOKUP(F3364,[13]abbr_btch2lot2!A:B,2,FALSE)</f>
        <v>2319</v>
      </c>
      <c r="F3364" s="76" t="s">
        <v>14495</v>
      </c>
      <c r="G3364" s="546"/>
      <c r="H3364" s="558" t="s">
        <v>2202</v>
      </c>
      <c r="I3364" s="546">
        <v>10</v>
      </c>
      <c r="J3364" s="76"/>
      <c r="K3364" s="76" t="s">
        <v>2195</v>
      </c>
      <c r="L3364" s="546">
        <v>18</v>
      </c>
      <c r="M3364" s="546" t="s">
        <v>14453</v>
      </c>
      <c r="N3364" s="546" t="s">
        <v>14496</v>
      </c>
    </row>
    <row r="3365" spans="1:14" hidden="1">
      <c r="A3365" s="258" t="s">
        <v>14452</v>
      </c>
      <c r="B3365" s="523"/>
      <c r="C3365" s="496" t="s">
        <v>14497</v>
      </c>
      <c r="D3365" s="39" t="s">
        <v>14497</v>
      </c>
      <c r="E3365" s="496">
        <f>VLOOKUP(F3365,[13]abbr_btch2lot2!A:B,2,FALSE)</f>
        <v>2320</v>
      </c>
      <c r="F3365" s="76" t="s">
        <v>14498</v>
      </c>
      <c r="G3365" s="546"/>
      <c r="H3365" s="558" t="s">
        <v>2202</v>
      </c>
      <c r="I3365" s="546">
        <v>10</v>
      </c>
      <c r="J3365" s="76"/>
      <c r="K3365" s="76" t="s">
        <v>2195</v>
      </c>
      <c r="L3365" s="546">
        <v>19</v>
      </c>
      <c r="M3365" s="546" t="s">
        <v>14453</v>
      </c>
      <c r="N3365" s="546" t="s">
        <v>14499</v>
      </c>
    </row>
    <row r="3366" spans="1:14" hidden="1">
      <c r="A3366" s="258" t="s">
        <v>14452</v>
      </c>
      <c r="B3366" s="523"/>
      <c r="C3366" s="496" t="s">
        <v>14500</v>
      </c>
      <c r="D3366" s="39" t="s">
        <v>14500</v>
      </c>
      <c r="E3366" s="496">
        <f>VLOOKUP(F3366,[13]abbr_btch2lot2!A:B,2,FALSE)</f>
        <v>2321</v>
      </c>
      <c r="F3366" s="76" t="s">
        <v>14501</v>
      </c>
      <c r="G3366" s="546"/>
      <c r="H3366" s="546" t="s">
        <v>2455</v>
      </c>
      <c r="I3366" s="546">
        <v>7</v>
      </c>
      <c r="J3366" s="76"/>
      <c r="K3366" s="76" t="s">
        <v>2195</v>
      </c>
      <c r="L3366" s="546">
        <v>20</v>
      </c>
      <c r="M3366" s="546" t="s">
        <v>14453</v>
      </c>
      <c r="N3366" s="546" t="s">
        <v>14502</v>
      </c>
    </row>
    <row r="3367" spans="1:14" hidden="1">
      <c r="A3367" s="258" t="s">
        <v>14452</v>
      </c>
      <c r="B3367" s="523"/>
      <c r="C3367" s="496" t="s">
        <v>14503</v>
      </c>
      <c r="D3367" s="39" t="s">
        <v>14503</v>
      </c>
      <c r="E3367" s="496">
        <f>VLOOKUP(F3367,[13]abbr_btch2lot2!A:B,2,FALSE)</f>
        <v>2322</v>
      </c>
      <c r="F3367" s="76" t="s">
        <v>14504</v>
      </c>
      <c r="G3367" s="546"/>
      <c r="H3367" s="546" t="s">
        <v>2231</v>
      </c>
      <c r="I3367" s="546" t="s">
        <v>2386</v>
      </c>
      <c r="J3367" s="76"/>
      <c r="K3367" s="76" t="s">
        <v>2195</v>
      </c>
      <c r="L3367" s="546">
        <v>21</v>
      </c>
      <c r="M3367" s="546" t="s">
        <v>14453</v>
      </c>
      <c r="N3367" s="546" t="s">
        <v>14505</v>
      </c>
    </row>
    <row r="3368" spans="1:14" hidden="1">
      <c r="A3368" s="258" t="s">
        <v>14452</v>
      </c>
      <c r="B3368" s="76"/>
      <c r="C3368" s="496" t="s">
        <v>14506</v>
      </c>
      <c r="D3368" s="39" t="s">
        <v>14506</v>
      </c>
      <c r="E3368" s="496">
        <f>VLOOKUP(F3368,[13]abbr_btch2lot2!A:B,2,FALSE)</f>
        <v>2323</v>
      </c>
      <c r="F3368" s="76" t="s">
        <v>14507</v>
      </c>
      <c r="G3368" s="76"/>
      <c r="H3368" s="546" t="s">
        <v>2455</v>
      </c>
      <c r="I3368" s="76">
        <v>7</v>
      </c>
      <c r="J3368" s="76"/>
      <c r="K3368" s="76" t="s">
        <v>2195</v>
      </c>
      <c r="L3368" s="76">
        <v>22</v>
      </c>
      <c r="M3368" s="76" t="s">
        <v>14453</v>
      </c>
      <c r="N3368" s="76" t="s">
        <v>14508</v>
      </c>
    </row>
    <row r="3369" spans="1:14" hidden="1">
      <c r="A3369" s="258" t="s">
        <v>14452</v>
      </c>
      <c r="B3369" s="76"/>
      <c r="C3369" s="496" t="s">
        <v>14509</v>
      </c>
      <c r="D3369" s="39" t="s">
        <v>14509</v>
      </c>
      <c r="E3369" s="496">
        <f>VLOOKUP(F3369,[13]abbr_btch2lot2!A:B,2,FALSE)</f>
        <v>2324</v>
      </c>
      <c r="F3369" s="76" t="s">
        <v>14510</v>
      </c>
      <c r="G3369" s="76"/>
      <c r="H3369" s="546" t="s">
        <v>2231</v>
      </c>
      <c r="I3369" s="546" t="s">
        <v>2386</v>
      </c>
      <c r="J3369" s="76"/>
      <c r="K3369" s="76" t="s">
        <v>2195</v>
      </c>
      <c r="L3369" s="76">
        <v>23</v>
      </c>
      <c r="M3369" s="76" t="s">
        <v>14453</v>
      </c>
      <c r="N3369" s="76" t="s">
        <v>14511</v>
      </c>
    </row>
    <row r="3370" spans="1:14" hidden="1">
      <c r="A3370" s="258" t="s">
        <v>14452</v>
      </c>
      <c r="B3370" s="76"/>
      <c r="C3370" s="496" t="s">
        <v>14512</v>
      </c>
      <c r="D3370" s="39" t="s">
        <v>14512</v>
      </c>
      <c r="E3370" s="496">
        <f>VLOOKUP(F3370,[13]abbr_btch2lot2!A:B,2,FALSE)</f>
        <v>2325</v>
      </c>
      <c r="F3370" s="76" t="s">
        <v>14513</v>
      </c>
      <c r="G3370" s="76"/>
      <c r="H3370" s="546" t="s">
        <v>2455</v>
      </c>
      <c r="I3370" s="76">
        <v>7</v>
      </c>
      <c r="J3370" s="76"/>
      <c r="K3370" s="76" t="s">
        <v>2195</v>
      </c>
      <c r="L3370" s="76">
        <v>24</v>
      </c>
      <c r="M3370" s="76" t="s">
        <v>14453</v>
      </c>
      <c r="N3370" s="76" t="s">
        <v>14514</v>
      </c>
    </row>
    <row r="3371" spans="1:14" hidden="1">
      <c r="A3371" s="258" t="s">
        <v>14452</v>
      </c>
      <c r="B3371" s="76"/>
      <c r="C3371" s="496" t="s">
        <v>14515</v>
      </c>
      <c r="D3371" s="39" t="s">
        <v>14515</v>
      </c>
      <c r="E3371" s="496">
        <f>VLOOKUP(F3371,[13]abbr_btch2lot2!A:B,2,FALSE)</f>
        <v>2326</v>
      </c>
      <c r="F3371" s="76" t="s">
        <v>14516</v>
      </c>
      <c r="G3371" s="76"/>
      <c r="H3371" s="546" t="s">
        <v>2231</v>
      </c>
      <c r="I3371" s="546" t="s">
        <v>2386</v>
      </c>
      <c r="J3371" s="76"/>
      <c r="K3371" s="76" t="s">
        <v>2195</v>
      </c>
      <c r="L3371" s="76">
        <v>25</v>
      </c>
      <c r="M3371" s="76" t="s">
        <v>14453</v>
      </c>
      <c r="N3371" s="76" t="s">
        <v>14517</v>
      </c>
    </row>
    <row r="3372" spans="1:14" hidden="1">
      <c r="A3372" s="258" t="s">
        <v>14452</v>
      </c>
      <c r="B3372" s="76"/>
      <c r="C3372" s="496" t="s">
        <v>14518</v>
      </c>
      <c r="D3372" s="39" t="s">
        <v>14518</v>
      </c>
      <c r="E3372" s="496">
        <f>VLOOKUP(F3372,[13]abbr_btch2lot2!A:B,2,FALSE)</f>
        <v>2327</v>
      </c>
      <c r="F3372" s="76" t="s">
        <v>14519</v>
      </c>
      <c r="G3372" s="76"/>
      <c r="H3372" s="76" t="s">
        <v>2231</v>
      </c>
      <c r="I3372" s="76" t="s">
        <v>2439</v>
      </c>
      <c r="J3372" s="76"/>
      <c r="K3372" s="76" t="s">
        <v>2195</v>
      </c>
      <c r="L3372" s="76">
        <v>26</v>
      </c>
      <c r="M3372" s="76" t="s">
        <v>14453</v>
      </c>
      <c r="N3372" s="76" t="s">
        <v>14520</v>
      </c>
    </row>
    <row r="3373" spans="1:14" hidden="1">
      <c r="A3373" s="258" t="s">
        <v>14452</v>
      </c>
      <c r="B3373" s="76"/>
      <c r="C3373" s="496" t="s">
        <v>14521</v>
      </c>
      <c r="D3373" s="39" t="s">
        <v>14521</v>
      </c>
      <c r="E3373" s="496">
        <f>VLOOKUP(F3373,[13]abbr_btch2lot2!A:B,2,FALSE)</f>
        <v>2328</v>
      </c>
      <c r="F3373" s="76" t="s">
        <v>14522</v>
      </c>
      <c r="G3373" s="76"/>
      <c r="H3373" s="76" t="s">
        <v>2231</v>
      </c>
      <c r="I3373" s="76" t="s">
        <v>8260</v>
      </c>
      <c r="J3373" s="76"/>
      <c r="K3373" s="76" t="s">
        <v>2195</v>
      </c>
      <c r="L3373" s="76">
        <v>27</v>
      </c>
      <c r="M3373" s="76" t="s">
        <v>14453</v>
      </c>
      <c r="N3373" s="76" t="s">
        <v>14523</v>
      </c>
    </row>
    <row r="3374" spans="1:14" hidden="1">
      <c r="A3374" s="258" t="s">
        <v>14452</v>
      </c>
      <c r="B3374" s="76"/>
      <c r="C3374" s="496" t="s">
        <v>14524</v>
      </c>
      <c r="D3374" s="39" t="s">
        <v>14524</v>
      </c>
      <c r="E3374" s="496">
        <f>VLOOKUP(F3374,[13]abbr_btch2lot2!A:B,2,FALSE)</f>
        <v>2329</v>
      </c>
      <c r="F3374" s="76" t="s">
        <v>14525</v>
      </c>
      <c r="G3374" s="76"/>
      <c r="H3374" s="546" t="s">
        <v>2455</v>
      </c>
      <c r="I3374" s="76">
        <v>7</v>
      </c>
      <c r="J3374" s="76"/>
      <c r="K3374" s="76" t="s">
        <v>2195</v>
      </c>
      <c r="L3374" s="76">
        <v>28</v>
      </c>
      <c r="M3374" s="76" t="s">
        <v>14453</v>
      </c>
      <c r="N3374" s="76" t="s">
        <v>14526</v>
      </c>
    </row>
    <row r="3375" spans="1:14" hidden="1">
      <c r="A3375" s="258" t="s">
        <v>14452</v>
      </c>
      <c r="B3375" s="76"/>
      <c r="C3375" s="496" t="s">
        <v>14527</v>
      </c>
      <c r="D3375" s="39" t="s">
        <v>14527</v>
      </c>
      <c r="E3375" s="496">
        <f>VLOOKUP(F3375,[13]abbr_btch2lot2!A:B,2,FALSE)</f>
        <v>2330</v>
      </c>
      <c r="F3375" s="76" t="s">
        <v>14528</v>
      </c>
      <c r="G3375" s="76"/>
      <c r="H3375" s="546" t="s">
        <v>2455</v>
      </c>
      <c r="I3375" s="76">
        <v>7</v>
      </c>
      <c r="J3375" s="76"/>
      <c r="K3375" s="76" t="s">
        <v>2195</v>
      </c>
      <c r="L3375" s="76">
        <v>29</v>
      </c>
      <c r="M3375" s="76" t="s">
        <v>14453</v>
      </c>
      <c r="N3375" s="76" t="s">
        <v>14529</v>
      </c>
    </row>
    <row r="3376" spans="1:14" hidden="1">
      <c r="A3376" s="258" t="s">
        <v>14452</v>
      </c>
      <c r="B3376" s="76"/>
      <c r="C3376" s="496" t="s">
        <v>14530</v>
      </c>
      <c r="D3376" s="39" t="s">
        <v>14530</v>
      </c>
      <c r="E3376" s="496">
        <f>VLOOKUP(F3376,[13]abbr_btch2lot2!A:B,2,FALSE)</f>
        <v>2331</v>
      </c>
      <c r="F3376" s="76" t="s">
        <v>14531</v>
      </c>
      <c r="G3376" s="76"/>
      <c r="H3376" s="76" t="s">
        <v>2231</v>
      </c>
      <c r="I3376" s="76" t="s">
        <v>8260</v>
      </c>
      <c r="J3376" s="76"/>
      <c r="K3376" s="76" t="s">
        <v>2195</v>
      </c>
      <c r="L3376" s="76">
        <v>30</v>
      </c>
      <c r="M3376" s="76" t="s">
        <v>14453</v>
      </c>
      <c r="N3376" s="76" t="s">
        <v>14532</v>
      </c>
    </row>
    <row r="3377" spans="1:14" hidden="1">
      <c r="A3377" s="258" t="s">
        <v>14452</v>
      </c>
      <c r="B3377" s="76"/>
      <c r="C3377" s="496" t="s">
        <v>14533</v>
      </c>
      <c r="D3377" s="39" t="s">
        <v>14533</v>
      </c>
      <c r="E3377" s="496">
        <f>VLOOKUP(F3377,[13]abbr_btch2lot2!A:B,2,FALSE)</f>
        <v>2332</v>
      </c>
      <c r="F3377" s="76" t="s">
        <v>14534</v>
      </c>
      <c r="G3377" s="76"/>
      <c r="H3377" s="76" t="s">
        <v>2231</v>
      </c>
      <c r="I3377" s="76" t="s">
        <v>8260</v>
      </c>
      <c r="J3377" s="76"/>
      <c r="K3377" s="76" t="s">
        <v>2195</v>
      </c>
      <c r="L3377" s="76">
        <v>31</v>
      </c>
      <c r="M3377" s="76" t="s">
        <v>14453</v>
      </c>
      <c r="N3377" s="76" t="s">
        <v>14535</v>
      </c>
    </row>
    <row r="3378" spans="1:14" hidden="1">
      <c r="A3378" s="258" t="s">
        <v>14452</v>
      </c>
      <c r="B3378" s="76"/>
      <c r="C3378" s="496" t="s">
        <v>14536</v>
      </c>
      <c r="D3378" s="39" t="s">
        <v>14536</v>
      </c>
      <c r="E3378" s="496">
        <f>VLOOKUP(F3378,[13]abbr_btch2lot2!A:B,2,FALSE)</f>
        <v>2333</v>
      </c>
      <c r="F3378" s="76" t="s">
        <v>14537</v>
      </c>
      <c r="G3378" s="76"/>
      <c r="H3378" s="546" t="s">
        <v>2228</v>
      </c>
      <c r="I3378" s="76">
        <v>1</v>
      </c>
      <c r="J3378" s="76"/>
      <c r="K3378" s="76" t="s">
        <v>2195</v>
      </c>
      <c r="L3378" s="76">
        <v>32</v>
      </c>
      <c r="M3378" s="76" t="s">
        <v>14453</v>
      </c>
      <c r="N3378" s="76" t="s">
        <v>14538</v>
      </c>
    </row>
    <row r="3379" spans="1:14" hidden="1">
      <c r="A3379" s="258" t="s">
        <v>14452</v>
      </c>
      <c r="B3379" s="76"/>
      <c r="C3379" s="496" t="s">
        <v>14539</v>
      </c>
      <c r="D3379" s="39" t="s">
        <v>14539</v>
      </c>
      <c r="E3379" s="496">
        <f>VLOOKUP(F3379,[13]abbr_btch2lot2!A:B,2,FALSE)</f>
        <v>2334</v>
      </c>
      <c r="F3379" s="76" t="s">
        <v>14540</v>
      </c>
      <c r="G3379" s="76"/>
      <c r="H3379" s="76" t="s">
        <v>2231</v>
      </c>
      <c r="I3379" s="76" t="s">
        <v>2439</v>
      </c>
      <c r="J3379" s="76"/>
      <c r="K3379" s="76" t="s">
        <v>2195</v>
      </c>
      <c r="L3379" s="76">
        <v>33</v>
      </c>
      <c r="M3379" s="76" t="s">
        <v>14453</v>
      </c>
      <c r="N3379" s="76" t="s">
        <v>14541</v>
      </c>
    </row>
    <row r="3380" spans="1:14" hidden="1">
      <c r="A3380" s="258" t="s">
        <v>14452</v>
      </c>
      <c r="B3380" s="76"/>
      <c r="C3380" s="496" t="s">
        <v>14542</v>
      </c>
      <c r="D3380" s="39" t="s">
        <v>14542</v>
      </c>
      <c r="E3380" s="496">
        <f>VLOOKUP(F3380,[13]abbr_btch2lot2!A:B,2,FALSE)</f>
        <v>2335</v>
      </c>
      <c r="F3380" s="76" t="s">
        <v>14543</v>
      </c>
      <c r="G3380" s="76"/>
      <c r="H3380" s="76" t="s">
        <v>2231</v>
      </c>
      <c r="I3380" s="76" t="s">
        <v>8260</v>
      </c>
      <c r="J3380" s="76"/>
      <c r="K3380" s="76" t="s">
        <v>2195</v>
      </c>
      <c r="L3380" s="76">
        <v>34</v>
      </c>
      <c r="M3380" s="76" t="s">
        <v>14453</v>
      </c>
      <c r="N3380" s="76" t="s">
        <v>14544</v>
      </c>
    </row>
    <row r="3381" spans="1:14" hidden="1">
      <c r="A3381" s="258" t="s">
        <v>14452</v>
      </c>
      <c r="B3381" s="76"/>
      <c r="C3381" s="496" t="s">
        <v>14545</v>
      </c>
      <c r="D3381" s="39" t="s">
        <v>14545</v>
      </c>
      <c r="E3381" s="496">
        <f>VLOOKUP(F3381,[13]abbr_btch2lot2!A:B,2,FALSE)</f>
        <v>2336</v>
      </c>
      <c r="F3381" s="76" t="s">
        <v>14546</v>
      </c>
      <c r="G3381" s="76"/>
      <c r="H3381" s="546" t="s">
        <v>2455</v>
      </c>
      <c r="I3381" s="76">
        <v>7</v>
      </c>
      <c r="J3381" s="76"/>
      <c r="K3381" s="76" t="s">
        <v>2195</v>
      </c>
      <c r="L3381" s="76">
        <v>35</v>
      </c>
      <c r="M3381" s="76" t="s">
        <v>14453</v>
      </c>
      <c r="N3381" s="76" t="s">
        <v>14547</v>
      </c>
    </row>
    <row r="3382" spans="1:14" hidden="1">
      <c r="A3382" s="258" t="s">
        <v>14452</v>
      </c>
      <c r="B3382" s="76"/>
      <c r="C3382" s="496" t="s">
        <v>14548</v>
      </c>
      <c r="D3382" s="39" t="s">
        <v>14548</v>
      </c>
      <c r="E3382" s="496">
        <f>VLOOKUP(F3382,[13]abbr_btch2lot2!A:B,2,FALSE)</f>
        <v>2337</v>
      </c>
      <c r="F3382" s="76" t="s">
        <v>14549</v>
      </c>
      <c r="G3382" s="76"/>
      <c r="H3382" s="546" t="s">
        <v>2455</v>
      </c>
      <c r="I3382" s="76">
        <v>7</v>
      </c>
      <c r="J3382" s="76"/>
      <c r="K3382" s="76" t="s">
        <v>2195</v>
      </c>
      <c r="L3382" s="76">
        <v>36</v>
      </c>
      <c r="M3382" s="76" t="s">
        <v>14453</v>
      </c>
      <c r="N3382" s="76" t="s">
        <v>14550</v>
      </c>
    </row>
    <row r="3383" spans="1:14" hidden="1">
      <c r="A3383" s="258" t="s">
        <v>14452</v>
      </c>
      <c r="B3383" s="76"/>
      <c r="C3383" s="496" t="s">
        <v>14551</v>
      </c>
      <c r="D3383" s="39" t="s">
        <v>14551</v>
      </c>
      <c r="E3383" s="496">
        <f>VLOOKUP(F3383,[13]abbr_btch2lot2!A:B,2,FALSE)</f>
        <v>2338</v>
      </c>
      <c r="F3383" s="76" t="s">
        <v>14552</v>
      </c>
      <c r="G3383" s="76"/>
      <c r="H3383" s="76" t="s">
        <v>2231</v>
      </c>
      <c r="I3383" s="76" t="s">
        <v>8260</v>
      </c>
      <c r="J3383" s="76"/>
      <c r="K3383" s="76" t="s">
        <v>2195</v>
      </c>
      <c r="L3383" s="76">
        <v>37</v>
      </c>
      <c r="M3383" s="76" t="s">
        <v>14453</v>
      </c>
      <c r="N3383" s="76" t="s">
        <v>14553</v>
      </c>
    </row>
    <row r="3384" spans="1:14" hidden="1">
      <c r="A3384" s="258" t="s">
        <v>14452</v>
      </c>
      <c r="B3384" s="76"/>
      <c r="C3384" s="496" t="s">
        <v>14554</v>
      </c>
      <c r="D3384" s="39" t="s">
        <v>14554</v>
      </c>
      <c r="E3384" s="496">
        <f>VLOOKUP(F3384,[13]abbr_btch2lot2!A:B,2,FALSE)</f>
        <v>2339</v>
      </c>
      <c r="F3384" s="76" t="s">
        <v>14555</v>
      </c>
      <c r="G3384" s="76"/>
      <c r="H3384" s="76" t="s">
        <v>2231</v>
      </c>
      <c r="I3384" s="76" t="s">
        <v>8260</v>
      </c>
      <c r="J3384" s="76"/>
      <c r="K3384" s="76" t="s">
        <v>2195</v>
      </c>
      <c r="L3384" s="76">
        <v>38</v>
      </c>
      <c r="M3384" s="76" t="s">
        <v>14453</v>
      </c>
      <c r="N3384" s="76" t="s">
        <v>14556</v>
      </c>
    </row>
    <row r="3385" spans="1:14" hidden="1">
      <c r="A3385" s="258" t="s">
        <v>14452</v>
      </c>
      <c r="B3385" s="76"/>
      <c r="C3385" s="496" t="s">
        <v>14557</v>
      </c>
      <c r="D3385" s="39" t="s">
        <v>14557</v>
      </c>
      <c r="E3385" s="496">
        <f>VLOOKUP(F3385,[13]abbr_btch2lot2!A:B,2,FALSE)</f>
        <v>2340</v>
      </c>
      <c r="F3385" s="76" t="s">
        <v>14558</v>
      </c>
      <c r="G3385" s="76"/>
      <c r="H3385" s="546" t="s">
        <v>2228</v>
      </c>
      <c r="I3385" s="76">
        <v>1</v>
      </c>
      <c r="J3385" s="76"/>
      <c r="K3385" s="76" t="s">
        <v>2195</v>
      </c>
      <c r="L3385" s="76">
        <v>39</v>
      </c>
      <c r="M3385" s="76" t="s">
        <v>14453</v>
      </c>
      <c r="N3385" s="76" t="s">
        <v>14559</v>
      </c>
    </row>
    <row r="3386" spans="1:14" hidden="1">
      <c r="A3386" s="258" t="s">
        <v>14452</v>
      </c>
      <c r="B3386" s="76"/>
      <c r="C3386" s="496" t="s">
        <v>14560</v>
      </c>
      <c r="D3386" s="39" t="s">
        <v>14560</v>
      </c>
      <c r="E3386" s="496">
        <f>VLOOKUP(F3386,[13]abbr_btch2lot2!A:B,2,FALSE)</f>
        <v>2341</v>
      </c>
      <c r="F3386" s="76" t="s">
        <v>14561</v>
      </c>
      <c r="G3386" s="76"/>
      <c r="H3386" s="546" t="s">
        <v>2455</v>
      </c>
      <c r="I3386" s="76">
        <v>7</v>
      </c>
      <c r="J3386" s="76"/>
      <c r="K3386" s="76" t="s">
        <v>2195</v>
      </c>
      <c r="L3386" s="76">
        <v>40</v>
      </c>
      <c r="M3386" s="76" t="s">
        <v>14453</v>
      </c>
      <c r="N3386" s="76" t="s">
        <v>14562</v>
      </c>
    </row>
    <row r="3387" spans="1:14" hidden="1">
      <c r="A3387" s="258" t="s">
        <v>14452</v>
      </c>
      <c r="B3387" s="76"/>
      <c r="C3387" s="496" t="s">
        <v>14563</v>
      </c>
      <c r="D3387" s="39" t="s">
        <v>14563</v>
      </c>
      <c r="E3387" s="496">
        <f>VLOOKUP(F3387,[13]abbr_btch2lot2!A:B,2,FALSE)</f>
        <v>2342</v>
      </c>
      <c r="F3387" s="76" t="s">
        <v>14564</v>
      </c>
      <c r="G3387" s="76"/>
      <c r="H3387" s="546" t="s">
        <v>2231</v>
      </c>
      <c r="I3387" s="546" t="s">
        <v>2386</v>
      </c>
      <c r="J3387" s="76"/>
      <c r="K3387" s="76" t="s">
        <v>2195</v>
      </c>
      <c r="L3387" s="76">
        <v>41</v>
      </c>
      <c r="M3387" s="76" t="s">
        <v>14453</v>
      </c>
      <c r="N3387" s="76" t="s">
        <v>14565</v>
      </c>
    </row>
    <row r="3388" spans="1:14" hidden="1">
      <c r="A3388" s="258" t="s">
        <v>14452</v>
      </c>
      <c r="B3388" s="76"/>
      <c r="C3388" s="496" t="s">
        <v>14566</v>
      </c>
      <c r="D3388" s="39" t="s">
        <v>14566</v>
      </c>
      <c r="E3388" s="496">
        <f>VLOOKUP(F3388,[13]abbr_btch2lot2!A:B,2,FALSE)</f>
        <v>2343</v>
      </c>
      <c r="F3388" s="76" t="s">
        <v>14567</v>
      </c>
      <c r="G3388" s="76"/>
      <c r="H3388" s="546" t="s">
        <v>2455</v>
      </c>
      <c r="I3388" s="76">
        <v>7</v>
      </c>
      <c r="J3388" s="76"/>
      <c r="K3388" s="76" t="s">
        <v>2195</v>
      </c>
      <c r="L3388" s="76">
        <v>42</v>
      </c>
      <c r="M3388" s="76" t="s">
        <v>14453</v>
      </c>
      <c r="N3388" s="76" t="s">
        <v>14568</v>
      </c>
    </row>
    <row r="3389" spans="1:14" hidden="1">
      <c r="A3389" s="258" t="s">
        <v>14452</v>
      </c>
      <c r="B3389" s="76"/>
      <c r="C3389" s="496" t="s">
        <v>14569</v>
      </c>
      <c r="D3389" s="39" t="s">
        <v>14569</v>
      </c>
      <c r="E3389" s="496">
        <f>VLOOKUP(F3389,[13]abbr_btch2lot2!A:B,2,FALSE)</f>
        <v>2344</v>
      </c>
      <c r="F3389" s="76" t="s">
        <v>14570</v>
      </c>
      <c r="G3389" s="76"/>
      <c r="H3389" s="546" t="s">
        <v>2231</v>
      </c>
      <c r="I3389" s="546" t="s">
        <v>2386</v>
      </c>
      <c r="J3389" s="76"/>
      <c r="K3389" s="76" t="s">
        <v>2195</v>
      </c>
      <c r="L3389" s="76">
        <v>43</v>
      </c>
      <c r="M3389" s="76" t="s">
        <v>14453</v>
      </c>
      <c r="N3389" s="76" t="s">
        <v>14571</v>
      </c>
    </row>
    <row r="3390" spans="1:14" hidden="1">
      <c r="A3390" s="258" t="s">
        <v>14452</v>
      </c>
      <c r="B3390" s="76"/>
      <c r="C3390" s="496" t="s">
        <v>14572</v>
      </c>
      <c r="D3390" s="39" t="s">
        <v>14572</v>
      </c>
      <c r="E3390" s="496">
        <f>VLOOKUP(F3390,[13]abbr_btch2lot2!A:B,2,FALSE)</f>
        <v>2345</v>
      </c>
      <c r="F3390" s="76" t="s">
        <v>14573</v>
      </c>
      <c r="G3390" s="76"/>
      <c r="H3390" s="546" t="s">
        <v>2455</v>
      </c>
      <c r="I3390" s="76">
        <v>7</v>
      </c>
      <c r="J3390" s="76"/>
      <c r="K3390" s="76" t="s">
        <v>2195</v>
      </c>
      <c r="L3390" s="76">
        <v>44</v>
      </c>
      <c r="M3390" s="76" t="s">
        <v>14453</v>
      </c>
      <c r="N3390" s="76" t="s">
        <v>14574</v>
      </c>
    </row>
    <row r="3391" spans="1:14" hidden="1">
      <c r="A3391" s="258" t="s">
        <v>14452</v>
      </c>
      <c r="B3391" s="76"/>
      <c r="C3391" s="496" t="s">
        <v>14575</v>
      </c>
      <c r="D3391" s="39" t="s">
        <v>14575</v>
      </c>
      <c r="E3391" s="496">
        <f>VLOOKUP(F3391,[13]abbr_btch2lot2!A:B,2,FALSE)</f>
        <v>2346</v>
      </c>
      <c r="F3391" s="76" t="s">
        <v>14576</v>
      </c>
      <c r="G3391" s="76"/>
      <c r="H3391" s="546" t="s">
        <v>2231</v>
      </c>
      <c r="I3391" s="546" t="s">
        <v>2386</v>
      </c>
      <c r="J3391" s="76"/>
      <c r="K3391" s="76" t="s">
        <v>2195</v>
      </c>
      <c r="L3391" s="76">
        <v>45</v>
      </c>
      <c r="M3391" s="76" t="s">
        <v>14453</v>
      </c>
      <c r="N3391" s="76" t="s">
        <v>14577</v>
      </c>
    </row>
    <row r="3392" spans="1:14" hidden="1">
      <c r="A3392" s="258" t="s">
        <v>14452</v>
      </c>
      <c r="B3392" s="76"/>
      <c r="C3392" s="496" t="s">
        <v>14578</v>
      </c>
      <c r="D3392" s="39" t="s">
        <v>14578</v>
      </c>
      <c r="E3392" s="496">
        <f>VLOOKUP(F3392,[13]abbr_btch2lot2!A:B,2,FALSE)</f>
        <v>2347</v>
      </c>
      <c r="F3392" s="76" t="s">
        <v>14579</v>
      </c>
      <c r="G3392" s="76"/>
      <c r="H3392" s="546" t="s">
        <v>2455</v>
      </c>
      <c r="I3392" s="76">
        <v>7</v>
      </c>
      <c r="J3392" s="76"/>
      <c r="K3392" s="76" t="s">
        <v>2195</v>
      </c>
      <c r="L3392" s="76">
        <v>46</v>
      </c>
      <c r="M3392" s="76" t="s">
        <v>14453</v>
      </c>
      <c r="N3392" s="76" t="s">
        <v>14580</v>
      </c>
    </row>
    <row r="3393" spans="1:14" hidden="1">
      <c r="A3393" s="258" t="s">
        <v>14452</v>
      </c>
      <c r="B3393" s="76"/>
      <c r="C3393" s="496" t="s">
        <v>14581</v>
      </c>
      <c r="D3393" s="39" t="s">
        <v>14581</v>
      </c>
      <c r="E3393" s="496">
        <f>VLOOKUP(F3393,[13]abbr_btch2lot2!A:B,2,FALSE)</f>
        <v>2348</v>
      </c>
      <c r="F3393" s="76" t="s">
        <v>14582</v>
      </c>
      <c r="G3393" s="76"/>
      <c r="H3393" s="546" t="s">
        <v>2231</v>
      </c>
      <c r="I3393" s="546" t="s">
        <v>2386</v>
      </c>
      <c r="J3393" s="76"/>
      <c r="K3393" s="76" t="s">
        <v>2195</v>
      </c>
      <c r="L3393" s="76">
        <v>47</v>
      </c>
      <c r="M3393" s="76" t="s">
        <v>14453</v>
      </c>
      <c r="N3393" s="76" t="s">
        <v>14583</v>
      </c>
    </row>
    <row r="3394" spans="1:14" hidden="1">
      <c r="A3394" s="258" t="s">
        <v>14452</v>
      </c>
      <c r="B3394" s="76"/>
      <c r="C3394" s="496" t="s">
        <v>14584</v>
      </c>
      <c r="D3394" s="39" t="s">
        <v>14584</v>
      </c>
      <c r="E3394" s="496">
        <f>VLOOKUP(F3394,[13]abbr_btch2lot2!A:B,2,FALSE)</f>
        <v>2349</v>
      </c>
      <c r="F3394" s="76" t="s">
        <v>14585</v>
      </c>
      <c r="G3394" s="76"/>
      <c r="H3394" s="546" t="s">
        <v>2455</v>
      </c>
      <c r="I3394" s="76">
        <v>7</v>
      </c>
      <c r="J3394" s="76"/>
      <c r="K3394" s="76" t="s">
        <v>2195</v>
      </c>
      <c r="L3394" s="76">
        <v>48</v>
      </c>
      <c r="M3394" s="76" t="s">
        <v>14453</v>
      </c>
      <c r="N3394" s="76" t="s">
        <v>14586</v>
      </c>
    </row>
    <row r="3395" spans="1:14" hidden="1">
      <c r="A3395" s="258" t="s">
        <v>14452</v>
      </c>
      <c r="B3395" s="76"/>
      <c r="C3395" s="496" t="s">
        <v>14587</v>
      </c>
      <c r="D3395" s="39" t="s">
        <v>14587</v>
      </c>
      <c r="E3395" s="496">
        <f>VLOOKUP(F3395,[13]abbr_btch2lot2!A:B,2,FALSE)</f>
        <v>2350</v>
      </c>
      <c r="F3395" s="76" t="s">
        <v>14588</v>
      </c>
      <c r="G3395" s="76"/>
      <c r="H3395" s="546" t="s">
        <v>2231</v>
      </c>
      <c r="I3395" s="546" t="s">
        <v>2386</v>
      </c>
      <c r="J3395" s="76"/>
      <c r="K3395" s="76" t="s">
        <v>2195</v>
      </c>
      <c r="L3395" s="76">
        <v>49</v>
      </c>
      <c r="M3395" s="76" t="s">
        <v>14453</v>
      </c>
      <c r="N3395" s="76" t="s">
        <v>14589</v>
      </c>
    </row>
    <row r="3396" spans="1:14" hidden="1">
      <c r="A3396" s="258" t="s">
        <v>14452</v>
      </c>
      <c r="B3396" s="76"/>
      <c r="C3396" s="496" t="s">
        <v>14590</v>
      </c>
      <c r="D3396" s="39" t="s">
        <v>14590</v>
      </c>
      <c r="E3396" s="496">
        <f>VLOOKUP(F3396,[13]abbr_btch2lot2!A:B,2,FALSE)</f>
        <v>2351</v>
      </c>
      <c r="F3396" s="76" t="s">
        <v>14591</v>
      </c>
      <c r="G3396" s="76"/>
      <c r="H3396" s="546" t="s">
        <v>2455</v>
      </c>
      <c r="I3396" s="76">
        <v>7</v>
      </c>
      <c r="J3396" s="76"/>
      <c r="K3396" s="76" t="s">
        <v>2195</v>
      </c>
      <c r="L3396" s="76">
        <v>50</v>
      </c>
      <c r="M3396" s="76" t="s">
        <v>14453</v>
      </c>
      <c r="N3396" s="76" t="s">
        <v>14592</v>
      </c>
    </row>
    <row r="3397" spans="1:14" hidden="1">
      <c r="A3397" s="258" t="s">
        <v>14452</v>
      </c>
      <c r="B3397" s="76"/>
      <c r="C3397" s="496" t="s">
        <v>14593</v>
      </c>
      <c r="D3397" s="39" t="s">
        <v>14593</v>
      </c>
      <c r="E3397" s="496">
        <f>VLOOKUP(F3397,[13]abbr_btch2lot2!A:B,2,FALSE)</f>
        <v>2352</v>
      </c>
      <c r="F3397" s="76" t="s">
        <v>14594</v>
      </c>
      <c r="G3397" s="76"/>
      <c r="H3397" s="546" t="s">
        <v>2231</v>
      </c>
      <c r="I3397" s="546" t="s">
        <v>2386</v>
      </c>
      <c r="J3397" s="76"/>
      <c r="K3397" s="76" t="s">
        <v>2195</v>
      </c>
      <c r="L3397" s="76">
        <v>51</v>
      </c>
      <c r="M3397" s="76" t="s">
        <v>14453</v>
      </c>
      <c r="N3397" s="76" t="s">
        <v>14595</v>
      </c>
    </row>
    <row r="3398" spans="1:14" hidden="1">
      <c r="A3398" s="258" t="s">
        <v>14452</v>
      </c>
      <c r="B3398" s="76"/>
      <c r="C3398" s="496" t="s">
        <v>14596</v>
      </c>
      <c r="D3398" s="39" t="s">
        <v>14596</v>
      </c>
      <c r="E3398" s="496">
        <f>VLOOKUP(F3398,[13]abbr_btch2lot2!A:B,2,FALSE)</f>
        <v>2353</v>
      </c>
      <c r="F3398" s="76" t="s">
        <v>14597</v>
      </c>
      <c r="G3398" s="76"/>
      <c r="H3398" s="546" t="s">
        <v>2231</v>
      </c>
      <c r="I3398" s="546" t="s">
        <v>2386</v>
      </c>
      <c r="J3398" s="76"/>
      <c r="K3398" s="76" t="s">
        <v>2195</v>
      </c>
      <c r="L3398" s="76">
        <v>52</v>
      </c>
      <c r="M3398" s="76" t="s">
        <v>14453</v>
      </c>
      <c r="N3398" s="76" t="s">
        <v>14598</v>
      </c>
    </row>
    <row r="3399" spans="1:14" hidden="1">
      <c r="A3399" s="258" t="s">
        <v>14452</v>
      </c>
      <c r="B3399" s="76"/>
      <c r="C3399" s="496" t="s">
        <v>14599</v>
      </c>
      <c r="D3399" s="39" t="s">
        <v>14599</v>
      </c>
      <c r="E3399" s="496">
        <f>VLOOKUP(F3399,[13]abbr_btch2lot2!A:B,2,FALSE)</f>
        <v>2354</v>
      </c>
      <c r="F3399" s="76" t="s">
        <v>14600</v>
      </c>
      <c r="G3399" s="76"/>
      <c r="H3399" s="546" t="s">
        <v>2231</v>
      </c>
      <c r="I3399" s="546" t="s">
        <v>2386</v>
      </c>
      <c r="J3399" s="76"/>
      <c r="K3399" s="76" t="s">
        <v>2195</v>
      </c>
      <c r="L3399" s="76">
        <v>53</v>
      </c>
      <c r="M3399" s="76" t="s">
        <v>14453</v>
      </c>
      <c r="N3399" s="76" t="s">
        <v>14601</v>
      </c>
    </row>
    <row r="3400" spans="1:14" hidden="1">
      <c r="A3400" s="258" t="s">
        <v>14452</v>
      </c>
      <c r="B3400" s="76"/>
      <c r="C3400" s="496" t="s">
        <v>14602</v>
      </c>
      <c r="D3400" s="39" t="s">
        <v>14602</v>
      </c>
      <c r="E3400" s="496">
        <f>VLOOKUP(F3400,[13]abbr_btch2lot2!A:B,2,FALSE)</f>
        <v>2355</v>
      </c>
      <c r="F3400" s="76" t="s">
        <v>14603</v>
      </c>
      <c r="G3400" s="76"/>
      <c r="H3400" s="546" t="s">
        <v>2455</v>
      </c>
      <c r="I3400" s="76">
        <v>7</v>
      </c>
      <c r="J3400" s="76"/>
      <c r="K3400" s="76" t="s">
        <v>2195</v>
      </c>
      <c r="L3400" s="76">
        <v>54</v>
      </c>
      <c r="M3400" s="76" t="s">
        <v>14453</v>
      </c>
      <c r="N3400" s="76" t="s">
        <v>14604</v>
      </c>
    </row>
    <row r="3401" spans="1:14" hidden="1">
      <c r="A3401" s="258" t="s">
        <v>14452</v>
      </c>
      <c r="B3401" s="76"/>
      <c r="C3401" s="496" t="s">
        <v>14605</v>
      </c>
      <c r="D3401" s="39" t="s">
        <v>14605</v>
      </c>
      <c r="E3401" s="496">
        <f>VLOOKUP(F3401,[13]abbr_btch2lot2!A:B,2,FALSE)</f>
        <v>2356</v>
      </c>
      <c r="F3401" s="76" t="s">
        <v>14606</v>
      </c>
      <c r="G3401" s="76"/>
      <c r="H3401" s="546" t="s">
        <v>2455</v>
      </c>
      <c r="I3401" s="76">
        <v>7</v>
      </c>
      <c r="J3401" s="76"/>
      <c r="K3401" s="76" t="s">
        <v>2195</v>
      </c>
      <c r="L3401" s="76">
        <v>55</v>
      </c>
      <c r="M3401" s="76" t="s">
        <v>14453</v>
      </c>
      <c r="N3401" s="76" t="s">
        <v>14607</v>
      </c>
    </row>
    <row r="3402" spans="1:14" hidden="1">
      <c r="A3402" s="258" t="s">
        <v>14452</v>
      </c>
      <c r="B3402" s="76"/>
      <c r="C3402" s="496" t="s">
        <v>14608</v>
      </c>
      <c r="D3402" s="39" t="s">
        <v>14608</v>
      </c>
      <c r="E3402" s="496">
        <f>VLOOKUP(F3402,[13]abbr_btch2lot2!A:B,2,FALSE)</f>
        <v>2357</v>
      </c>
      <c r="F3402" s="76" t="s">
        <v>14609</v>
      </c>
      <c r="G3402" s="76"/>
      <c r="H3402" s="546" t="s">
        <v>2455</v>
      </c>
      <c r="I3402" s="76">
        <v>7</v>
      </c>
      <c r="J3402" s="76"/>
      <c r="K3402" s="76" t="s">
        <v>2195</v>
      </c>
      <c r="L3402" s="76">
        <v>56</v>
      </c>
      <c r="M3402" s="76" t="s">
        <v>14453</v>
      </c>
      <c r="N3402" s="76" t="s">
        <v>14610</v>
      </c>
    </row>
    <row r="3403" spans="1:14" hidden="1">
      <c r="A3403" s="258" t="s">
        <v>14452</v>
      </c>
      <c r="B3403" s="76"/>
      <c r="C3403" s="496" t="s">
        <v>14611</v>
      </c>
      <c r="D3403" s="39" t="s">
        <v>14611</v>
      </c>
      <c r="E3403" s="496">
        <f>VLOOKUP(F3403,[13]abbr_btch2lot2!A:B,2,FALSE)</f>
        <v>2358</v>
      </c>
      <c r="F3403" s="76" t="s">
        <v>14612</v>
      </c>
      <c r="G3403" s="76"/>
      <c r="H3403" s="546" t="s">
        <v>2455</v>
      </c>
      <c r="I3403" s="76">
        <v>9</v>
      </c>
      <c r="J3403" s="76"/>
      <c r="K3403" s="76" t="s">
        <v>2195</v>
      </c>
      <c r="L3403" s="76">
        <v>57</v>
      </c>
      <c r="M3403" s="76" t="s">
        <v>14453</v>
      </c>
      <c r="N3403" s="76" t="s">
        <v>14613</v>
      </c>
    </row>
    <row r="3404" spans="1:14" hidden="1">
      <c r="A3404" s="258" t="s">
        <v>14452</v>
      </c>
      <c r="B3404" s="76"/>
      <c r="C3404" s="496" t="s">
        <v>14614</v>
      </c>
      <c r="D3404" s="39" t="s">
        <v>14614</v>
      </c>
      <c r="E3404" s="496">
        <f>VLOOKUP(F3404,[13]abbr_btch2lot2!A:B,2,FALSE)</f>
        <v>2359</v>
      </c>
      <c r="F3404" s="76" t="s">
        <v>14615</v>
      </c>
      <c r="G3404" s="76"/>
      <c r="H3404" s="546" t="s">
        <v>2455</v>
      </c>
      <c r="I3404" s="76">
        <v>9</v>
      </c>
      <c r="J3404" s="76"/>
      <c r="K3404" s="76" t="s">
        <v>2195</v>
      </c>
      <c r="L3404" s="76">
        <v>58</v>
      </c>
      <c r="M3404" s="76" t="s">
        <v>14453</v>
      </c>
      <c r="N3404" s="76" t="s">
        <v>14616</v>
      </c>
    </row>
    <row r="3405" spans="1:14" hidden="1">
      <c r="A3405" s="258" t="s">
        <v>14452</v>
      </c>
      <c r="B3405" s="76"/>
      <c r="C3405" s="496" t="s">
        <v>14617</v>
      </c>
      <c r="D3405" s="39" t="s">
        <v>14617</v>
      </c>
      <c r="E3405" s="496">
        <f>VLOOKUP(F3405,[13]abbr_btch2lot2!A:B,2,FALSE)</f>
        <v>2360</v>
      </c>
      <c r="F3405" s="76" t="s">
        <v>14618</v>
      </c>
      <c r="G3405" s="76"/>
      <c r="H3405" s="546" t="s">
        <v>2455</v>
      </c>
      <c r="I3405" s="76">
        <v>9</v>
      </c>
      <c r="J3405" s="76"/>
      <c r="K3405" s="76" t="s">
        <v>2195</v>
      </c>
      <c r="L3405" s="76">
        <v>59</v>
      </c>
      <c r="M3405" s="76" t="s">
        <v>14453</v>
      </c>
      <c r="N3405" s="76" t="s">
        <v>14619</v>
      </c>
    </row>
    <row r="3406" spans="1:14" hidden="1">
      <c r="A3406" s="258" t="s">
        <v>14452</v>
      </c>
      <c r="B3406" s="76"/>
      <c r="C3406" s="496" t="s">
        <v>14620</v>
      </c>
      <c r="D3406" s="39" t="s">
        <v>14620</v>
      </c>
      <c r="E3406" s="496">
        <f>VLOOKUP(F3406,[13]abbr_btch2lot2!A:B,2,FALSE)</f>
        <v>2361</v>
      </c>
      <c r="F3406" s="76" t="s">
        <v>14621</v>
      </c>
      <c r="G3406" s="76"/>
      <c r="H3406" s="546" t="s">
        <v>2455</v>
      </c>
      <c r="I3406" s="76">
        <v>9</v>
      </c>
      <c r="J3406" s="76"/>
      <c r="K3406" s="76" t="s">
        <v>2195</v>
      </c>
      <c r="L3406" s="76">
        <v>60</v>
      </c>
      <c r="M3406" s="76" t="s">
        <v>14453</v>
      </c>
      <c r="N3406" s="76" t="s">
        <v>14622</v>
      </c>
    </row>
    <row r="3407" spans="1:14" hidden="1">
      <c r="A3407" s="258" t="s">
        <v>14452</v>
      </c>
      <c r="B3407" s="76"/>
      <c r="C3407" s="496" t="s">
        <v>14623</v>
      </c>
      <c r="D3407" s="39" t="s">
        <v>14623</v>
      </c>
      <c r="E3407" s="496">
        <f>VLOOKUP(F3407,[13]abbr_btch2lot2!A:B,2,FALSE)</f>
        <v>2362</v>
      </c>
      <c r="F3407" s="76" t="s">
        <v>14624</v>
      </c>
      <c r="G3407" s="76"/>
      <c r="H3407" s="546" t="s">
        <v>2455</v>
      </c>
      <c r="I3407" s="76">
        <v>7</v>
      </c>
      <c r="J3407" s="76"/>
      <c r="K3407" s="76" t="s">
        <v>2195</v>
      </c>
      <c r="L3407" s="76">
        <v>61</v>
      </c>
      <c r="M3407" s="76" t="s">
        <v>14453</v>
      </c>
      <c r="N3407" s="76" t="s">
        <v>14625</v>
      </c>
    </row>
    <row r="3408" spans="1:14" hidden="1">
      <c r="A3408" s="258" t="s">
        <v>14452</v>
      </c>
      <c r="B3408" s="76"/>
      <c r="C3408" s="496" t="s">
        <v>14626</v>
      </c>
      <c r="D3408" s="39" t="s">
        <v>14626</v>
      </c>
      <c r="E3408" s="496">
        <f>VLOOKUP(F3408,[13]abbr_btch2lot2!A:B,2,FALSE)</f>
        <v>2363</v>
      </c>
      <c r="F3408" s="76" t="s">
        <v>14627</v>
      </c>
      <c r="G3408" s="76"/>
      <c r="H3408" s="546" t="s">
        <v>2231</v>
      </c>
      <c r="I3408" s="546" t="s">
        <v>2386</v>
      </c>
      <c r="J3408" s="76"/>
      <c r="K3408" s="76" t="s">
        <v>2195</v>
      </c>
      <c r="L3408" s="76">
        <v>62</v>
      </c>
      <c r="M3408" s="76" t="s">
        <v>14453</v>
      </c>
      <c r="N3408" s="76" t="s">
        <v>14628</v>
      </c>
    </row>
    <row r="3409" spans="1:14" hidden="1">
      <c r="A3409" s="258" t="s">
        <v>14452</v>
      </c>
      <c r="B3409" s="76"/>
      <c r="C3409" s="496"/>
      <c r="D3409" s="39"/>
      <c r="E3409" s="496">
        <f>VLOOKUP(F3409,[13]abbr_btch2lot2!A:B,2,FALSE)</f>
        <v>2364</v>
      </c>
      <c r="F3409" s="76" t="s">
        <v>14629</v>
      </c>
      <c r="G3409" s="76"/>
      <c r="H3409" s="546" t="s">
        <v>2455</v>
      </c>
      <c r="I3409" s="76">
        <v>7</v>
      </c>
      <c r="J3409" s="76"/>
      <c r="K3409" s="76" t="s">
        <v>2195</v>
      </c>
      <c r="L3409" s="76">
        <v>63</v>
      </c>
      <c r="M3409" s="76" t="s">
        <v>14453</v>
      </c>
      <c r="N3409" s="76" t="s">
        <v>14630</v>
      </c>
    </row>
    <row r="3410" spans="1:14" hidden="1">
      <c r="A3410" s="258" t="s">
        <v>14452</v>
      </c>
      <c r="B3410" s="76"/>
      <c r="C3410" s="496"/>
      <c r="D3410" s="39"/>
      <c r="E3410" s="496">
        <f>VLOOKUP(F3410,[13]abbr_btch2lot2!A:B,2,FALSE)</f>
        <v>2365</v>
      </c>
      <c r="F3410" s="76" t="s">
        <v>14631</v>
      </c>
      <c r="G3410" s="76"/>
      <c r="H3410" s="546" t="s">
        <v>2231</v>
      </c>
      <c r="I3410" s="546" t="s">
        <v>2386</v>
      </c>
      <c r="J3410" s="76"/>
      <c r="K3410" s="76" t="s">
        <v>2195</v>
      </c>
      <c r="L3410" s="76">
        <v>64</v>
      </c>
      <c r="M3410" s="76" t="s">
        <v>14453</v>
      </c>
      <c r="N3410" s="76" t="s">
        <v>14632</v>
      </c>
    </row>
    <row r="3411" spans="1:14" hidden="1">
      <c r="A3411" s="258" t="s">
        <v>14452</v>
      </c>
      <c r="B3411" s="76"/>
      <c r="C3411" s="496" t="s">
        <v>14633</v>
      </c>
      <c r="D3411" s="39" t="s">
        <v>14633</v>
      </c>
      <c r="E3411" s="496">
        <f>VLOOKUP(F3411,[13]abbr_btch2lot2!A:B,2,FALSE)</f>
        <v>2366</v>
      </c>
      <c r="F3411" s="76" t="s">
        <v>14634</v>
      </c>
      <c r="G3411" s="76"/>
      <c r="H3411" s="546" t="s">
        <v>2455</v>
      </c>
      <c r="I3411" s="76">
        <v>7</v>
      </c>
      <c r="J3411" s="76"/>
      <c r="K3411" s="76" t="s">
        <v>2195</v>
      </c>
      <c r="L3411" s="76">
        <v>65</v>
      </c>
      <c r="M3411" s="76" t="s">
        <v>14453</v>
      </c>
      <c r="N3411" s="76" t="s">
        <v>14635</v>
      </c>
    </row>
    <row r="3412" spans="1:14" hidden="1">
      <c r="A3412" s="258" t="s">
        <v>14452</v>
      </c>
      <c r="B3412" s="76"/>
      <c r="C3412" s="496" t="s">
        <v>14636</v>
      </c>
      <c r="D3412" s="39" t="s">
        <v>14636</v>
      </c>
      <c r="E3412" s="496">
        <f>VLOOKUP(F3412,[13]abbr_btch2lot2!A:B,2,FALSE)</f>
        <v>2367</v>
      </c>
      <c r="F3412" s="76" t="s">
        <v>14637</v>
      </c>
      <c r="G3412" s="76"/>
      <c r="H3412" s="546" t="s">
        <v>2231</v>
      </c>
      <c r="I3412" s="546" t="s">
        <v>2386</v>
      </c>
      <c r="J3412" s="76"/>
      <c r="K3412" s="76" t="s">
        <v>2195</v>
      </c>
      <c r="L3412" s="76">
        <v>66</v>
      </c>
      <c r="M3412" s="76" t="s">
        <v>14453</v>
      </c>
      <c r="N3412" s="76" t="s">
        <v>14638</v>
      </c>
    </row>
    <row r="3413" spans="1:14" hidden="1">
      <c r="A3413" s="258" t="s">
        <v>14452</v>
      </c>
      <c r="B3413" s="76"/>
      <c r="C3413" s="496"/>
      <c r="D3413" s="39"/>
      <c r="E3413" s="496">
        <f>VLOOKUP(F3413,[13]abbr_btch2lot2!A:B,2,FALSE)</f>
        <v>2368</v>
      </c>
      <c r="F3413" s="76" t="s">
        <v>14639</v>
      </c>
      <c r="G3413" s="76"/>
      <c r="H3413" s="546" t="s">
        <v>2455</v>
      </c>
      <c r="I3413" s="76">
        <v>7</v>
      </c>
      <c r="J3413" s="76"/>
      <c r="K3413" s="76" t="s">
        <v>2195</v>
      </c>
      <c r="L3413" s="76">
        <v>67</v>
      </c>
      <c r="M3413" s="76" t="s">
        <v>14453</v>
      </c>
      <c r="N3413" s="76" t="s">
        <v>14640</v>
      </c>
    </row>
    <row r="3414" spans="1:14" hidden="1">
      <c r="A3414" s="258" t="s">
        <v>14452</v>
      </c>
      <c r="B3414" s="76"/>
      <c r="C3414" s="496"/>
      <c r="D3414" s="39"/>
      <c r="E3414" s="496">
        <f>VLOOKUP(F3414,[13]abbr_btch2lot2!A:B,2,FALSE)</f>
        <v>2369</v>
      </c>
      <c r="F3414" s="76" t="s">
        <v>14641</v>
      </c>
      <c r="G3414" s="76"/>
      <c r="H3414" s="546" t="s">
        <v>2231</v>
      </c>
      <c r="I3414" s="546" t="s">
        <v>2386</v>
      </c>
      <c r="J3414" s="76"/>
      <c r="K3414" s="76" t="s">
        <v>2195</v>
      </c>
      <c r="L3414" s="76">
        <v>68</v>
      </c>
      <c r="M3414" s="76" t="s">
        <v>14453</v>
      </c>
      <c r="N3414" s="76" t="s">
        <v>14642</v>
      </c>
    </row>
    <row r="3415" spans="1:14" hidden="1">
      <c r="A3415" s="258" t="s">
        <v>14452</v>
      </c>
      <c r="B3415" s="76"/>
      <c r="C3415" s="496" t="s">
        <v>14643</v>
      </c>
      <c r="D3415" s="39" t="s">
        <v>14643</v>
      </c>
      <c r="E3415" s="496">
        <f>VLOOKUP(F3415,[13]abbr_btch2lot2!A:B,2,FALSE)</f>
        <v>2370</v>
      </c>
      <c r="F3415" s="76" t="s">
        <v>14644</v>
      </c>
      <c r="G3415" s="76"/>
      <c r="H3415" s="546" t="s">
        <v>2455</v>
      </c>
      <c r="I3415" s="76">
        <v>7</v>
      </c>
      <c r="J3415" s="76"/>
      <c r="K3415" s="76" t="s">
        <v>2195</v>
      </c>
      <c r="L3415" s="76">
        <v>69</v>
      </c>
      <c r="M3415" s="76" t="s">
        <v>14453</v>
      </c>
      <c r="N3415" s="76" t="s">
        <v>14645</v>
      </c>
    </row>
    <row r="3416" spans="1:14" hidden="1">
      <c r="A3416" s="258" t="s">
        <v>14452</v>
      </c>
      <c r="B3416" s="76"/>
      <c r="C3416" s="496" t="s">
        <v>14646</v>
      </c>
      <c r="D3416" s="39" t="s">
        <v>14646</v>
      </c>
      <c r="E3416" s="496">
        <f>VLOOKUP(F3416,[13]abbr_btch2lot2!A:B,2,FALSE)</f>
        <v>2371</v>
      </c>
      <c r="F3416" s="76" t="s">
        <v>14647</v>
      </c>
      <c r="G3416" s="76"/>
      <c r="H3416" s="546" t="s">
        <v>2231</v>
      </c>
      <c r="I3416" s="546" t="s">
        <v>2386</v>
      </c>
      <c r="J3416" s="76"/>
      <c r="K3416" s="76" t="s">
        <v>2195</v>
      </c>
      <c r="L3416" s="76">
        <v>70</v>
      </c>
      <c r="M3416" s="76" t="s">
        <v>14453</v>
      </c>
      <c r="N3416" s="76" t="s">
        <v>14648</v>
      </c>
    </row>
    <row r="3417" spans="1:14" hidden="1">
      <c r="A3417" s="258" t="s">
        <v>14452</v>
      </c>
      <c r="B3417" s="76"/>
      <c r="C3417" s="496" t="s">
        <v>14649</v>
      </c>
      <c r="D3417" s="39" t="s">
        <v>14649</v>
      </c>
      <c r="E3417" s="496">
        <f>VLOOKUP(F3417,[13]abbr_btch2lot2!A:B,2,FALSE)</f>
        <v>2372</v>
      </c>
      <c r="F3417" s="76" t="s">
        <v>14650</v>
      </c>
      <c r="G3417" s="76"/>
      <c r="H3417" s="546" t="s">
        <v>2455</v>
      </c>
      <c r="I3417" s="76">
        <v>7</v>
      </c>
      <c r="J3417" s="76"/>
      <c r="K3417" s="76" t="s">
        <v>2195</v>
      </c>
      <c r="L3417" s="76">
        <v>71</v>
      </c>
      <c r="M3417" s="76" t="s">
        <v>14453</v>
      </c>
      <c r="N3417" s="76" t="s">
        <v>14651</v>
      </c>
    </row>
    <row r="3418" spans="1:14" hidden="1">
      <c r="A3418" s="258" t="s">
        <v>14452</v>
      </c>
      <c r="B3418" s="76"/>
      <c r="C3418" s="496" t="s">
        <v>14652</v>
      </c>
      <c r="D3418" s="39" t="s">
        <v>14652</v>
      </c>
      <c r="E3418" s="496">
        <f>VLOOKUP(F3418,[13]abbr_btch2lot2!A:B,2,FALSE)</f>
        <v>2373</v>
      </c>
      <c r="F3418" s="76" t="s">
        <v>14653</v>
      </c>
      <c r="G3418" s="76"/>
      <c r="H3418" s="546" t="s">
        <v>2231</v>
      </c>
      <c r="I3418" s="546" t="s">
        <v>2386</v>
      </c>
      <c r="J3418" s="76"/>
      <c r="K3418" s="76" t="s">
        <v>2195</v>
      </c>
      <c r="L3418" s="76">
        <v>72</v>
      </c>
      <c r="M3418" s="76" t="s">
        <v>14453</v>
      </c>
      <c r="N3418" s="76" t="s">
        <v>14654</v>
      </c>
    </row>
    <row r="3419" spans="1:14" hidden="1">
      <c r="A3419" s="258" t="s">
        <v>14452</v>
      </c>
      <c r="B3419" s="76"/>
      <c r="C3419" s="496" t="s">
        <v>14655</v>
      </c>
      <c r="D3419" s="39" t="s">
        <v>14655</v>
      </c>
      <c r="E3419" s="496">
        <f>VLOOKUP(F3419,[13]abbr_btch2lot2!A:B,2,FALSE)</f>
        <v>2374</v>
      </c>
      <c r="F3419" s="76" t="s">
        <v>14656</v>
      </c>
      <c r="G3419" s="76"/>
      <c r="H3419" s="546" t="s">
        <v>2455</v>
      </c>
      <c r="I3419" s="76">
        <v>7</v>
      </c>
      <c r="J3419" s="76"/>
      <c r="K3419" s="76" t="s">
        <v>2195</v>
      </c>
      <c r="L3419" s="76">
        <v>73</v>
      </c>
      <c r="M3419" s="76" t="s">
        <v>14453</v>
      </c>
      <c r="N3419" s="76" t="s">
        <v>14657</v>
      </c>
    </row>
    <row r="3420" spans="1:14" hidden="1">
      <c r="A3420" s="258" t="s">
        <v>14452</v>
      </c>
      <c r="B3420" s="76"/>
      <c r="C3420" s="496" t="s">
        <v>14658</v>
      </c>
      <c r="D3420" s="39" t="s">
        <v>14658</v>
      </c>
      <c r="E3420" s="496">
        <f>VLOOKUP(F3420,[13]abbr_btch2lot2!A:B,2,FALSE)</f>
        <v>2375</v>
      </c>
      <c r="F3420" s="76" t="s">
        <v>14659</v>
      </c>
      <c r="G3420" s="76"/>
      <c r="H3420" s="546" t="s">
        <v>2231</v>
      </c>
      <c r="I3420" s="546" t="s">
        <v>2386</v>
      </c>
      <c r="J3420" s="76"/>
      <c r="K3420" s="76" t="s">
        <v>2195</v>
      </c>
      <c r="L3420" s="76">
        <v>74</v>
      </c>
      <c r="M3420" s="76" t="s">
        <v>14453</v>
      </c>
      <c r="N3420" s="76" t="s">
        <v>14660</v>
      </c>
    </row>
    <row r="3421" spans="1:14" hidden="1">
      <c r="A3421" s="258" t="s">
        <v>14452</v>
      </c>
      <c r="B3421" s="76"/>
      <c r="C3421" s="496"/>
      <c r="D3421" s="39"/>
      <c r="E3421" s="496">
        <f>VLOOKUP(F3421,[13]abbr_btch2lot2!A:B,2,FALSE)</f>
        <v>2376</v>
      </c>
      <c r="F3421" s="76" t="s">
        <v>14661</v>
      </c>
      <c r="G3421" s="76"/>
      <c r="H3421" s="546" t="s">
        <v>2455</v>
      </c>
      <c r="I3421" s="76">
        <v>7</v>
      </c>
      <c r="J3421" s="76"/>
      <c r="K3421" s="76" t="s">
        <v>2195</v>
      </c>
      <c r="L3421" s="76">
        <v>75</v>
      </c>
      <c r="M3421" s="76" t="s">
        <v>14453</v>
      </c>
      <c r="N3421" s="76" t="s">
        <v>14662</v>
      </c>
    </row>
    <row r="3422" spans="1:14" hidden="1">
      <c r="A3422" s="258" t="s">
        <v>14452</v>
      </c>
      <c r="B3422" s="76"/>
      <c r="C3422" s="496"/>
      <c r="D3422" s="39"/>
      <c r="E3422" s="496">
        <f>VLOOKUP(F3422,[13]abbr_btch2lot2!A:B,2,FALSE)</f>
        <v>2377</v>
      </c>
      <c r="F3422" s="76" t="s">
        <v>14663</v>
      </c>
      <c r="G3422" s="76"/>
      <c r="H3422" s="546" t="s">
        <v>2231</v>
      </c>
      <c r="I3422" s="546" t="s">
        <v>2386</v>
      </c>
      <c r="J3422" s="76"/>
      <c r="K3422" s="76" t="s">
        <v>2195</v>
      </c>
      <c r="L3422" s="76">
        <v>76</v>
      </c>
      <c r="M3422" s="76" t="s">
        <v>14453</v>
      </c>
      <c r="N3422" s="76" t="s">
        <v>14664</v>
      </c>
    </row>
    <row r="3423" spans="1:14" hidden="1">
      <c r="A3423" s="258" t="s">
        <v>14452</v>
      </c>
      <c r="B3423" s="76"/>
      <c r="C3423" s="496" t="s">
        <v>14665</v>
      </c>
      <c r="D3423" s="39" t="s">
        <v>14665</v>
      </c>
      <c r="E3423" s="496">
        <f>VLOOKUP(F3423,[13]abbr_btch2lot2!A:B,2,FALSE)</f>
        <v>2378</v>
      </c>
      <c r="F3423" s="76" t="s">
        <v>14666</v>
      </c>
      <c r="G3423" s="76"/>
      <c r="H3423" s="546" t="s">
        <v>2455</v>
      </c>
      <c r="I3423" s="76">
        <v>7</v>
      </c>
      <c r="J3423" s="76"/>
      <c r="K3423" s="76" t="s">
        <v>2195</v>
      </c>
      <c r="L3423" s="76">
        <v>77</v>
      </c>
      <c r="M3423" s="76" t="s">
        <v>14453</v>
      </c>
      <c r="N3423" s="76" t="s">
        <v>14667</v>
      </c>
    </row>
    <row r="3424" spans="1:14" hidden="1">
      <c r="A3424" s="258" t="s">
        <v>14452</v>
      </c>
      <c r="B3424" s="76"/>
      <c r="C3424" s="496" t="s">
        <v>14668</v>
      </c>
      <c r="D3424" s="39" t="s">
        <v>14668</v>
      </c>
      <c r="E3424" s="496">
        <f>VLOOKUP(F3424,[13]abbr_btch2lot2!A:B,2,FALSE)</f>
        <v>2379</v>
      </c>
      <c r="F3424" s="76" t="s">
        <v>14669</v>
      </c>
      <c r="G3424" s="76"/>
      <c r="H3424" s="546" t="s">
        <v>2231</v>
      </c>
      <c r="I3424" s="546" t="s">
        <v>2386</v>
      </c>
      <c r="J3424" s="76"/>
      <c r="K3424" s="76" t="s">
        <v>2195</v>
      </c>
      <c r="L3424" s="76">
        <v>78</v>
      </c>
      <c r="M3424" s="76" t="s">
        <v>14453</v>
      </c>
      <c r="N3424" s="76" t="s">
        <v>14670</v>
      </c>
    </row>
    <row r="3425" spans="1:14" hidden="1">
      <c r="A3425" s="258" t="s">
        <v>14452</v>
      </c>
      <c r="B3425" s="76"/>
      <c r="C3425" s="496" t="s">
        <v>14671</v>
      </c>
      <c r="D3425" s="39" t="s">
        <v>14671</v>
      </c>
      <c r="E3425" s="496">
        <f>VLOOKUP(F3425,[13]abbr_btch2lot2!A:B,2,FALSE)</f>
        <v>2380</v>
      </c>
      <c r="F3425" s="529" t="s">
        <v>14672</v>
      </c>
      <c r="G3425" s="76"/>
      <c r="H3425" s="546" t="s">
        <v>2455</v>
      </c>
      <c r="I3425" s="76">
        <v>7</v>
      </c>
      <c r="J3425" s="76"/>
      <c r="K3425" s="76" t="s">
        <v>2195</v>
      </c>
      <c r="L3425" s="76">
        <v>79</v>
      </c>
      <c r="M3425" s="76" t="s">
        <v>14453</v>
      </c>
      <c r="N3425" s="76" t="s">
        <v>14673</v>
      </c>
    </row>
    <row r="3426" spans="1:14" hidden="1">
      <c r="A3426" s="258" t="s">
        <v>14452</v>
      </c>
      <c r="B3426" s="76"/>
      <c r="C3426" s="496" t="s">
        <v>14674</v>
      </c>
      <c r="D3426" s="39" t="s">
        <v>14674</v>
      </c>
      <c r="E3426" s="496">
        <f>VLOOKUP(F3426,[13]abbr_btch2lot2!A:B,2,FALSE)</f>
        <v>2381</v>
      </c>
      <c r="F3426" s="529" t="s">
        <v>14675</v>
      </c>
      <c r="G3426" s="76"/>
      <c r="H3426" s="546" t="s">
        <v>2231</v>
      </c>
      <c r="I3426" s="546" t="s">
        <v>2386</v>
      </c>
      <c r="J3426" s="76"/>
      <c r="K3426" s="76" t="s">
        <v>2195</v>
      </c>
      <c r="L3426" s="76">
        <v>80</v>
      </c>
      <c r="M3426" s="76" t="s">
        <v>14453</v>
      </c>
      <c r="N3426" s="76" t="s">
        <v>14676</v>
      </c>
    </row>
    <row r="3427" spans="1:14" hidden="1">
      <c r="A3427" s="258" t="s">
        <v>14452</v>
      </c>
      <c r="B3427" s="76"/>
      <c r="C3427" s="496" t="s">
        <v>14677</v>
      </c>
      <c r="D3427" s="39" t="s">
        <v>14677</v>
      </c>
      <c r="E3427" s="496">
        <f>VLOOKUP(F3427,[13]abbr_btch2lot2!A:B,2,FALSE)</f>
        <v>2382</v>
      </c>
      <c r="F3427" s="529" t="s">
        <v>14678</v>
      </c>
      <c r="G3427" s="76"/>
      <c r="H3427" s="546" t="s">
        <v>2455</v>
      </c>
      <c r="I3427" s="76">
        <v>7</v>
      </c>
      <c r="J3427" s="76"/>
      <c r="K3427" s="76" t="s">
        <v>2195</v>
      </c>
      <c r="L3427" s="76">
        <v>81</v>
      </c>
      <c r="M3427" s="76" t="s">
        <v>14453</v>
      </c>
      <c r="N3427" s="76" t="s">
        <v>14679</v>
      </c>
    </row>
    <row r="3428" spans="1:14" hidden="1">
      <c r="A3428" s="258" t="s">
        <v>14452</v>
      </c>
      <c r="B3428" s="76"/>
      <c r="C3428" s="496" t="s">
        <v>14680</v>
      </c>
      <c r="D3428" s="39" t="s">
        <v>14680</v>
      </c>
      <c r="E3428" s="496">
        <f>VLOOKUP(F3428,[13]abbr_btch2lot2!A:B,2,FALSE)</f>
        <v>2383</v>
      </c>
      <c r="F3428" s="529" t="s">
        <v>14681</v>
      </c>
      <c r="G3428" s="76"/>
      <c r="H3428" s="546" t="s">
        <v>2231</v>
      </c>
      <c r="I3428" s="546" t="s">
        <v>2386</v>
      </c>
      <c r="J3428" s="76"/>
      <c r="K3428" s="76" t="s">
        <v>2195</v>
      </c>
      <c r="L3428" s="76">
        <v>82</v>
      </c>
      <c r="M3428" s="76" t="s">
        <v>14453</v>
      </c>
      <c r="N3428" s="76" t="s">
        <v>14682</v>
      </c>
    </row>
    <row r="3429" spans="1:14" hidden="1">
      <c r="A3429" s="258" t="s">
        <v>14452</v>
      </c>
      <c r="B3429" s="76"/>
      <c r="C3429" s="496" t="s">
        <v>14683</v>
      </c>
      <c r="D3429" s="39" t="s">
        <v>14683</v>
      </c>
      <c r="E3429" s="496">
        <f>VLOOKUP(F3429,[13]abbr_btch2lot2!A:B,2,FALSE)</f>
        <v>2384</v>
      </c>
      <c r="F3429" s="529" t="s">
        <v>14684</v>
      </c>
      <c r="G3429" s="76"/>
      <c r="H3429" s="546" t="s">
        <v>2455</v>
      </c>
      <c r="I3429" s="76">
        <v>7</v>
      </c>
      <c r="J3429" s="76"/>
      <c r="K3429" s="76" t="s">
        <v>2195</v>
      </c>
      <c r="L3429" s="76">
        <v>83</v>
      </c>
      <c r="M3429" s="76" t="s">
        <v>14453</v>
      </c>
      <c r="N3429" s="76" t="s">
        <v>14685</v>
      </c>
    </row>
    <row r="3430" spans="1:14" hidden="1">
      <c r="A3430" s="258" t="s">
        <v>14452</v>
      </c>
      <c r="B3430" s="76"/>
      <c r="C3430" s="496" t="s">
        <v>14686</v>
      </c>
      <c r="D3430" s="39" t="s">
        <v>14686</v>
      </c>
      <c r="E3430" s="496">
        <f>VLOOKUP(F3430,[13]abbr_btch2lot2!A:B,2,FALSE)</f>
        <v>2385</v>
      </c>
      <c r="F3430" s="529" t="s">
        <v>14687</v>
      </c>
      <c r="G3430" s="76"/>
      <c r="H3430" s="546" t="s">
        <v>2231</v>
      </c>
      <c r="I3430" s="546" t="s">
        <v>2386</v>
      </c>
      <c r="J3430" s="76"/>
      <c r="K3430" s="76" t="s">
        <v>2195</v>
      </c>
      <c r="L3430" s="76">
        <v>84</v>
      </c>
      <c r="M3430" s="76" t="s">
        <v>14453</v>
      </c>
      <c r="N3430" s="76" t="s">
        <v>14688</v>
      </c>
    </row>
    <row r="3431" spans="1:14" hidden="1">
      <c r="A3431" s="258" t="s">
        <v>14452</v>
      </c>
      <c r="B3431" s="76"/>
      <c r="C3431" s="496" t="s">
        <v>14689</v>
      </c>
      <c r="D3431" s="39" t="s">
        <v>14689</v>
      </c>
      <c r="E3431" s="496">
        <f>VLOOKUP(F3431,[13]abbr_btch2lot2!A:B,2,FALSE)</f>
        <v>2386</v>
      </c>
      <c r="F3431" s="529" t="s">
        <v>14690</v>
      </c>
      <c r="G3431" s="76"/>
      <c r="H3431" s="76" t="s">
        <v>2231</v>
      </c>
      <c r="I3431" s="76" t="s">
        <v>2439</v>
      </c>
      <c r="J3431" s="76"/>
      <c r="K3431" s="76" t="s">
        <v>2195</v>
      </c>
      <c r="L3431" s="76">
        <v>85</v>
      </c>
      <c r="M3431" s="76" t="s">
        <v>14453</v>
      </c>
      <c r="N3431" s="76" t="s">
        <v>14691</v>
      </c>
    </row>
    <row r="3432" spans="1:14" hidden="1">
      <c r="A3432" s="258" t="s">
        <v>14452</v>
      </c>
      <c r="B3432" s="76"/>
      <c r="C3432" s="496" t="s">
        <v>14692</v>
      </c>
      <c r="D3432" s="39" t="s">
        <v>14692</v>
      </c>
      <c r="E3432" s="496">
        <f>VLOOKUP(F3432,[13]abbr_btch2lot2!A:B,2,FALSE)</f>
        <v>2387</v>
      </c>
      <c r="F3432" s="529" t="s">
        <v>14693</v>
      </c>
      <c r="G3432" s="76"/>
      <c r="H3432" s="76" t="s">
        <v>2231</v>
      </c>
      <c r="I3432" s="76" t="s">
        <v>8260</v>
      </c>
      <c r="J3432" s="76"/>
      <c r="K3432" s="76" t="s">
        <v>2195</v>
      </c>
      <c r="L3432" s="76">
        <v>86</v>
      </c>
      <c r="M3432" s="76" t="s">
        <v>14453</v>
      </c>
      <c r="N3432" s="76" t="s">
        <v>14694</v>
      </c>
    </row>
    <row r="3433" spans="1:14" hidden="1">
      <c r="A3433" s="258" t="s">
        <v>14452</v>
      </c>
      <c r="B3433" s="76"/>
      <c r="C3433" s="496" t="s">
        <v>14695</v>
      </c>
      <c r="D3433" s="39" t="s">
        <v>14695</v>
      </c>
      <c r="E3433" s="496">
        <f>VLOOKUP(F3433,[13]abbr_btch2lot2!A:B,2,FALSE)</f>
        <v>2388</v>
      </c>
      <c r="F3433" s="529" t="s">
        <v>14696</v>
      </c>
      <c r="G3433" s="76"/>
      <c r="H3433" s="546" t="s">
        <v>2455</v>
      </c>
      <c r="I3433" s="76">
        <v>7</v>
      </c>
      <c r="J3433" s="76"/>
      <c r="K3433" s="76" t="s">
        <v>2195</v>
      </c>
      <c r="L3433" s="76">
        <v>87</v>
      </c>
      <c r="M3433" s="76" t="s">
        <v>14453</v>
      </c>
      <c r="N3433" s="76" t="s">
        <v>14697</v>
      </c>
    </row>
    <row r="3434" spans="1:14" hidden="1">
      <c r="A3434" s="258" t="s">
        <v>14452</v>
      </c>
      <c r="B3434" s="76"/>
      <c r="C3434" s="496" t="s">
        <v>14698</v>
      </c>
      <c r="D3434" s="39" t="s">
        <v>14698</v>
      </c>
      <c r="E3434" s="496">
        <f>VLOOKUP(F3434,[13]abbr_btch2lot2!A:B,2,FALSE)</f>
        <v>2389</v>
      </c>
      <c r="F3434" s="529" t="s">
        <v>14699</v>
      </c>
      <c r="G3434" s="76"/>
      <c r="H3434" s="546" t="s">
        <v>2455</v>
      </c>
      <c r="I3434" s="76">
        <v>7</v>
      </c>
      <c r="J3434" s="76"/>
      <c r="K3434" s="76" t="s">
        <v>2195</v>
      </c>
      <c r="L3434" s="76">
        <v>88</v>
      </c>
      <c r="M3434" s="76" t="s">
        <v>14453</v>
      </c>
      <c r="N3434" s="76" t="s">
        <v>14700</v>
      </c>
    </row>
    <row r="3435" spans="1:14" hidden="1">
      <c r="A3435" s="258" t="s">
        <v>14452</v>
      </c>
      <c r="B3435" s="76"/>
      <c r="C3435" s="496" t="s">
        <v>14701</v>
      </c>
      <c r="D3435" s="39" t="s">
        <v>14701</v>
      </c>
      <c r="E3435" s="496">
        <f>VLOOKUP(F3435,[13]abbr_btch2lot2!A:B,2,FALSE)</f>
        <v>2390</v>
      </c>
      <c r="F3435" s="529" t="s">
        <v>14702</v>
      </c>
      <c r="G3435" s="76"/>
      <c r="H3435" s="76" t="s">
        <v>2231</v>
      </c>
      <c r="I3435" s="76" t="s">
        <v>8260</v>
      </c>
      <c r="J3435" s="76"/>
      <c r="K3435" s="76" t="s">
        <v>2195</v>
      </c>
      <c r="L3435" s="76">
        <v>89</v>
      </c>
      <c r="M3435" s="76" t="s">
        <v>14453</v>
      </c>
      <c r="N3435" s="76" t="s">
        <v>14703</v>
      </c>
    </row>
    <row r="3436" spans="1:14" hidden="1">
      <c r="A3436" s="258" t="s">
        <v>14452</v>
      </c>
      <c r="B3436" s="76"/>
      <c r="C3436" s="496" t="s">
        <v>14704</v>
      </c>
      <c r="D3436" s="39" t="s">
        <v>14704</v>
      </c>
      <c r="E3436" s="496">
        <f>VLOOKUP(F3436,[13]abbr_btch2lot2!A:B,2,FALSE)</f>
        <v>2391</v>
      </c>
      <c r="F3436" s="529" t="s">
        <v>14705</v>
      </c>
      <c r="G3436" s="76"/>
      <c r="H3436" s="76" t="s">
        <v>2231</v>
      </c>
      <c r="I3436" s="76" t="s">
        <v>8260</v>
      </c>
      <c r="J3436" s="76"/>
      <c r="K3436" s="76" t="s">
        <v>2195</v>
      </c>
      <c r="L3436" s="76">
        <v>90</v>
      </c>
      <c r="M3436" s="76" t="s">
        <v>14453</v>
      </c>
      <c r="N3436" s="76" t="s">
        <v>14706</v>
      </c>
    </row>
    <row r="3437" spans="1:14" hidden="1">
      <c r="A3437" s="258" t="s">
        <v>14452</v>
      </c>
      <c r="B3437" s="76"/>
      <c r="C3437" s="496" t="s">
        <v>14707</v>
      </c>
      <c r="D3437" s="39" t="s">
        <v>14707</v>
      </c>
      <c r="E3437" s="496">
        <f>VLOOKUP(F3437,[13]abbr_btch2lot2!A:B,2,FALSE)</f>
        <v>2392</v>
      </c>
      <c r="F3437" s="529" t="s">
        <v>14708</v>
      </c>
      <c r="G3437" s="76"/>
      <c r="H3437" s="546" t="s">
        <v>2228</v>
      </c>
      <c r="I3437" s="76">
        <v>1</v>
      </c>
      <c r="J3437" s="76"/>
      <c r="K3437" s="76" t="s">
        <v>2195</v>
      </c>
      <c r="L3437" s="76">
        <v>91</v>
      </c>
      <c r="M3437" s="76" t="s">
        <v>14453</v>
      </c>
      <c r="N3437" s="76" t="s">
        <v>14709</v>
      </c>
    </row>
    <row r="3438" spans="1:14" hidden="1">
      <c r="A3438" s="258" t="s">
        <v>14452</v>
      </c>
      <c r="B3438" s="76"/>
      <c r="C3438" s="496" t="s">
        <v>14710</v>
      </c>
      <c r="D3438" s="39" t="s">
        <v>14710</v>
      </c>
      <c r="E3438" s="496">
        <f>VLOOKUP(F3438,[13]abbr_btch2lot2!A:B,2,FALSE)</f>
        <v>2393</v>
      </c>
      <c r="F3438" s="529" t="s">
        <v>14711</v>
      </c>
      <c r="G3438" s="76"/>
      <c r="H3438" s="76" t="s">
        <v>2231</v>
      </c>
      <c r="I3438" s="76" t="s">
        <v>2439</v>
      </c>
      <c r="J3438" s="76"/>
      <c r="K3438" s="76" t="s">
        <v>2195</v>
      </c>
      <c r="L3438" s="76">
        <v>92</v>
      </c>
      <c r="M3438" s="76" t="s">
        <v>14453</v>
      </c>
      <c r="N3438" s="76" t="s">
        <v>14712</v>
      </c>
    </row>
    <row r="3439" spans="1:14" hidden="1">
      <c r="A3439" s="258" t="s">
        <v>14452</v>
      </c>
      <c r="B3439" s="76"/>
      <c r="C3439" s="496" t="s">
        <v>14713</v>
      </c>
      <c r="D3439" s="39" t="s">
        <v>14713</v>
      </c>
      <c r="E3439" s="496">
        <f>VLOOKUP(F3439,[13]abbr_btch2lot2!A:B,2,FALSE)</f>
        <v>2394</v>
      </c>
      <c r="F3439" s="529" t="s">
        <v>14714</v>
      </c>
      <c r="G3439" s="76"/>
      <c r="H3439" s="76" t="s">
        <v>2231</v>
      </c>
      <c r="I3439" s="76" t="s">
        <v>8260</v>
      </c>
      <c r="J3439" s="76"/>
      <c r="K3439" s="76" t="s">
        <v>2195</v>
      </c>
      <c r="L3439" s="76">
        <v>93</v>
      </c>
      <c r="M3439" s="76" t="s">
        <v>14453</v>
      </c>
      <c r="N3439" s="76" t="s">
        <v>14715</v>
      </c>
    </row>
    <row r="3440" spans="1:14" hidden="1">
      <c r="A3440" s="258" t="s">
        <v>14452</v>
      </c>
      <c r="B3440" s="76"/>
      <c r="C3440" s="496" t="s">
        <v>14716</v>
      </c>
      <c r="D3440" s="39" t="s">
        <v>14716</v>
      </c>
      <c r="E3440" s="496">
        <f>VLOOKUP(F3440,[13]abbr_btch2lot2!A:B,2,FALSE)</f>
        <v>2395</v>
      </c>
      <c r="F3440" s="529" t="s">
        <v>14717</v>
      </c>
      <c r="G3440" s="76"/>
      <c r="H3440" s="546" t="s">
        <v>2455</v>
      </c>
      <c r="I3440" s="76">
        <v>7</v>
      </c>
      <c r="J3440" s="76"/>
      <c r="K3440" s="76" t="s">
        <v>2195</v>
      </c>
      <c r="L3440" s="76">
        <v>94</v>
      </c>
      <c r="M3440" s="76" t="s">
        <v>14453</v>
      </c>
      <c r="N3440" s="76" t="s">
        <v>14718</v>
      </c>
    </row>
    <row r="3441" spans="1:14" hidden="1">
      <c r="A3441" s="258" t="s">
        <v>14452</v>
      </c>
      <c r="B3441" s="76"/>
      <c r="C3441" s="496" t="s">
        <v>14719</v>
      </c>
      <c r="D3441" s="39" t="s">
        <v>14719</v>
      </c>
      <c r="E3441" s="496">
        <f>VLOOKUP(F3441,[13]abbr_btch2lot2!A:B,2,FALSE)</f>
        <v>2396</v>
      </c>
      <c r="F3441" s="529" t="s">
        <v>14720</v>
      </c>
      <c r="G3441" s="76"/>
      <c r="H3441" s="546" t="s">
        <v>2455</v>
      </c>
      <c r="I3441" s="76">
        <v>7</v>
      </c>
      <c r="J3441" s="76"/>
      <c r="K3441" s="76" t="s">
        <v>2195</v>
      </c>
      <c r="L3441" s="76">
        <v>95</v>
      </c>
      <c r="M3441" s="76" t="s">
        <v>14453</v>
      </c>
      <c r="N3441" s="76" t="s">
        <v>14721</v>
      </c>
    </row>
    <row r="3442" spans="1:14" hidden="1">
      <c r="A3442" s="258" t="s">
        <v>14452</v>
      </c>
      <c r="B3442" s="76"/>
      <c r="C3442" s="496" t="s">
        <v>14722</v>
      </c>
      <c r="D3442" s="39" t="s">
        <v>14722</v>
      </c>
      <c r="E3442" s="496">
        <f>VLOOKUP(F3442,[13]abbr_btch2lot2!A:B,2,FALSE)</f>
        <v>2397</v>
      </c>
      <c r="F3442" s="529" t="s">
        <v>14723</v>
      </c>
      <c r="G3442" s="76"/>
      <c r="H3442" s="76" t="s">
        <v>2231</v>
      </c>
      <c r="I3442" s="76" t="s">
        <v>8260</v>
      </c>
      <c r="J3442" s="76"/>
      <c r="K3442" s="76" t="s">
        <v>2195</v>
      </c>
      <c r="L3442" s="76">
        <v>96</v>
      </c>
      <c r="M3442" s="76" t="s">
        <v>14453</v>
      </c>
      <c r="N3442" s="76" t="s">
        <v>14724</v>
      </c>
    </row>
    <row r="3443" spans="1:14" hidden="1">
      <c r="A3443" s="258" t="s">
        <v>14452</v>
      </c>
      <c r="B3443" s="76"/>
      <c r="C3443" s="496" t="s">
        <v>14725</v>
      </c>
      <c r="D3443" s="39" t="s">
        <v>14725</v>
      </c>
      <c r="E3443" s="496">
        <f>VLOOKUP(F3443,[13]abbr_btch2lot2!A:B,2,FALSE)</f>
        <v>2398</v>
      </c>
      <c r="F3443" s="529" t="s">
        <v>14726</v>
      </c>
      <c r="G3443" s="76"/>
      <c r="H3443" s="76" t="s">
        <v>2231</v>
      </c>
      <c r="I3443" s="76" t="s">
        <v>8260</v>
      </c>
      <c r="J3443" s="76"/>
      <c r="K3443" s="76" t="s">
        <v>2195</v>
      </c>
      <c r="L3443" s="76">
        <v>97</v>
      </c>
      <c r="M3443" s="76" t="s">
        <v>14453</v>
      </c>
      <c r="N3443" s="76" t="s">
        <v>14727</v>
      </c>
    </row>
    <row r="3444" spans="1:14" hidden="1">
      <c r="A3444" s="258" t="s">
        <v>14452</v>
      </c>
      <c r="B3444" s="76"/>
      <c r="C3444" s="496" t="s">
        <v>14728</v>
      </c>
      <c r="D3444" s="39" t="s">
        <v>14728</v>
      </c>
      <c r="E3444" s="496">
        <f>VLOOKUP(F3444,[13]abbr_btch2lot2!A:B,2,FALSE)</f>
        <v>2399</v>
      </c>
      <c r="F3444" s="529" t="s">
        <v>14729</v>
      </c>
      <c r="G3444" s="76"/>
      <c r="H3444" s="546" t="s">
        <v>2228</v>
      </c>
      <c r="I3444" s="76">
        <v>1</v>
      </c>
      <c r="J3444" s="76"/>
      <c r="K3444" s="76" t="s">
        <v>2195</v>
      </c>
      <c r="L3444" s="76">
        <v>98</v>
      </c>
      <c r="M3444" s="76" t="s">
        <v>14453</v>
      </c>
      <c r="N3444" s="76" t="s">
        <v>14730</v>
      </c>
    </row>
    <row r="3445" spans="1:14" hidden="1">
      <c r="A3445" s="258" t="s">
        <v>14452</v>
      </c>
      <c r="B3445" s="76"/>
      <c r="C3445" s="496" t="s">
        <v>14731</v>
      </c>
      <c r="D3445" s="39" t="s">
        <v>14731</v>
      </c>
      <c r="E3445" s="496">
        <f>VLOOKUP(F3445,[13]abbr_btch2lot2!A:B,2,FALSE)</f>
        <v>2400</v>
      </c>
      <c r="F3445" s="529" t="s">
        <v>14732</v>
      </c>
      <c r="G3445" s="76"/>
      <c r="H3445" s="546" t="s">
        <v>2455</v>
      </c>
      <c r="I3445" s="76">
        <v>7</v>
      </c>
      <c r="J3445" s="76"/>
      <c r="K3445" s="76" t="s">
        <v>2195</v>
      </c>
      <c r="L3445" s="76">
        <v>99</v>
      </c>
      <c r="M3445" s="76" t="s">
        <v>14453</v>
      </c>
      <c r="N3445" s="76" t="s">
        <v>14733</v>
      </c>
    </row>
    <row r="3446" spans="1:14" hidden="1">
      <c r="A3446" s="258" t="s">
        <v>14452</v>
      </c>
      <c r="B3446" s="76"/>
      <c r="C3446" s="496" t="s">
        <v>14734</v>
      </c>
      <c r="D3446" s="39" t="s">
        <v>14734</v>
      </c>
      <c r="E3446" s="496">
        <f>VLOOKUP(F3446,[13]abbr_btch2lot2!A:B,2,FALSE)</f>
        <v>2401</v>
      </c>
      <c r="F3446" s="529" t="s">
        <v>14735</v>
      </c>
      <c r="G3446" s="76"/>
      <c r="H3446" s="546" t="s">
        <v>2231</v>
      </c>
      <c r="I3446" s="546" t="s">
        <v>2386</v>
      </c>
      <c r="J3446" s="76"/>
      <c r="K3446" s="76" t="s">
        <v>2195</v>
      </c>
      <c r="L3446" s="76">
        <v>100</v>
      </c>
      <c r="M3446" s="76" t="s">
        <v>14453</v>
      </c>
      <c r="N3446" s="76" t="s">
        <v>14736</v>
      </c>
    </row>
    <row r="3447" spans="1:14" hidden="1">
      <c r="A3447" s="258" t="s">
        <v>14452</v>
      </c>
      <c r="B3447" s="76"/>
      <c r="C3447" s="496" t="s">
        <v>14737</v>
      </c>
      <c r="D3447" s="39" t="s">
        <v>14737</v>
      </c>
      <c r="E3447" s="496">
        <f>VLOOKUP(F3447,[13]abbr_btch2lot2!A:B,2,FALSE)</f>
        <v>2402</v>
      </c>
      <c r="F3447" s="529" t="s">
        <v>14738</v>
      </c>
      <c r="G3447" s="76"/>
      <c r="H3447" s="546" t="s">
        <v>2455</v>
      </c>
      <c r="I3447" s="76">
        <v>7</v>
      </c>
      <c r="J3447" s="76"/>
      <c r="K3447" s="76" t="s">
        <v>2195</v>
      </c>
      <c r="L3447" s="76">
        <v>101</v>
      </c>
      <c r="M3447" s="76" t="s">
        <v>14453</v>
      </c>
      <c r="N3447" s="76" t="s">
        <v>14739</v>
      </c>
    </row>
    <row r="3448" spans="1:14" hidden="1">
      <c r="A3448" s="258" t="s">
        <v>14452</v>
      </c>
      <c r="B3448" s="76"/>
      <c r="C3448" s="496" t="s">
        <v>14740</v>
      </c>
      <c r="D3448" s="39" t="s">
        <v>14740</v>
      </c>
      <c r="E3448" s="496">
        <f>VLOOKUP(F3448,[13]abbr_btch2lot2!A:B,2,FALSE)</f>
        <v>2403</v>
      </c>
      <c r="F3448" s="529" t="s">
        <v>14741</v>
      </c>
      <c r="G3448" s="76"/>
      <c r="H3448" s="546" t="s">
        <v>2231</v>
      </c>
      <c r="I3448" s="546" t="s">
        <v>2386</v>
      </c>
      <c r="J3448" s="76"/>
      <c r="K3448" s="76" t="s">
        <v>2195</v>
      </c>
      <c r="L3448" s="76">
        <v>102</v>
      </c>
      <c r="M3448" s="76" t="s">
        <v>14453</v>
      </c>
      <c r="N3448" s="76" t="s">
        <v>14742</v>
      </c>
    </row>
    <row r="3449" spans="1:14" hidden="1">
      <c r="A3449" s="258" t="s">
        <v>14452</v>
      </c>
      <c r="B3449" s="76"/>
      <c r="C3449" s="496" t="s">
        <v>14743</v>
      </c>
      <c r="D3449" s="39" t="s">
        <v>14743</v>
      </c>
      <c r="E3449" s="496">
        <f>VLOOKUP(F3449,[13]abbr_btch2lot2!A:B,2,FALSE)</f>
        <v>2404</v>
      </c>
      <c r="F3449" s="529" t="s">
        <v>14744</v>
      </c>
      <c r="G3449" s="76"/>
      <c r="H3449" s="546" t="s">
        <v>2455</v>
      </c>
      <c r="I3449" s="76">
        <v>7</v>
      </c>
      <c r="J3449" s="76"/>
      <c r="K3449" s="76" t="s">
        <v>2195</v>
      </c>
      <c r="L3449" s="76">
        <v>103</v>
      </c>
      <c r="M3449" s="76" t="s">
        <v>14453</v>
      </c>
      <c r="N3449" s="76" t="s">
        <v>14745</v>
      </c>
    </row>
    <row r="3450" spans="1:14" hidden="1">
      <c r="A3450" s="258" t="s">
        <v>14452</v>
      </c>
      <c r="B3450" s="76"/>
      <c r="C3450" s="496" t="s">
        <v>14746</v>
      </c>
      <c r="D3450" s="39" t="s">
        <v>14746</v>
      </c>
      <c r="E3450" s="496">
        <f>VLOOKUP(F3450,[13]abbr_btch2lot2!A:B,2,FALSE)</f>
        <v>2405</v>
      </c>
      <c r="F3450" s="529" t="s">
        <v>14747</v>
      </c>
      <c r="G3450" s="76"/>
      <c r="H3450" s="546" t="s">
        <v>2231</v>
      </c>
      <c r="I3450" s="546" t="s">
        <v>2386</v>
      </c>
      <c r="J3450" s="76"/>
      <c r="K3450" s="76" t="s">
        <v>2195</v>
      </c>
      <c r="L3450" s="76">
        <v>104</v>
      </c>
      <c r="M3450" s="76" t="s">
        <v>14453</v>
      </c>
      <c r="N3450" s="76" t="s">
        <v>14748</v>
      </c>
    </row>
    <row r="3451" spans="1:14" hidden="1">
      <c r="A3451" s="258" t="s">
        <v>14452</v>
      </c>
      <c r="B3451" s="76"/>
      <c r="C3451" s="496" t="s">
        <v>14749</v>
      </c>
      <c r="D3451" s="39" t="s">
        <v>14749</v>
      </c>
      <c r="E3451" s="496">
        <f>VLOOKUP(F3451,[13]abbr_btch2lot2!A:B,2,FALSE)</f>
        <v>2406</v>
      </c>
      <c r="F3451" s="529" t="s">
        <v>14750</v>
      </c>
      <c r="G3451" s="76"/>
      <c r="H3451" s="546" t="s">
        <v>2455</v>
      </c>
      <c r="I3451" s="76">
        <v>7</v>
      </c>
      <c r="J3451" s="76"/>
      <c r="K3451" s="76" t="s">
        <v>2195</v>
      </c>
      <c r="L3451" s="76">
        <v>105</v>
      </c>
      <c r="M3451" s="76" t="s">
        <v>14453</v>
      </c>
      <c r="N3451" s="76" t="s">
        <v>14751</v>
      </c>
    </row>
    <row r="3452" spans="1:14" hidden="1">
      <c r="A3452" s="258" t="s">
        <v>14452</v>
      </c>
      <c r="B3452" s="76"/>
      <c r="C3452" s="496" t="s">
        <v>14752</v>
      </c>
      <c r="D3452" s="39" t="s">
        <v>14752</v>
      </c>
      <c r="E3452" s="496">
        <f>VLOOKUP(F3452,[13]abbr_btch2lot2!A:B,2,FALSE)</f>
        <v>2407</v>
      </c>
      <c r="F3452" s="529" t="s">
        <v>14753</v>
      </c>
      <c r="G3452" s="76"/>
      <c r="H3452" s="546" t="s">
        <v>2231</v>
      </c>
      <c r="I3452" s="546" t="s">
        <v>2386</v>
      </c>
      <c r="J3452" s="76"/>
      <c r="K3452" s="76" t="s">
        <v>2195</v>
      </c>
      <c r="L3452" s="76">
        <v>106</v>
      </c>
      <c r="M3452" s="76" t="s">
        <v>14453</v>
      </c>
      <c r="N3452" s="76" t="s">
        <v>14754</v>
      </c>
    </row>
    <row r="3453" spans="1:14" hidden="1">
      <c r="A3453" s="258" t="s">
        <v>14452</v>
      </c>
      <c r="B3453" s="76"/>
      <c r="C3453" s="496" t="s">
        <v>14755</v>
      </c>
      <c r="D3453" s="39" t="s">
        <v>14755</v>
      </c>
      <c r="E3453" s="496">
        <f>VLOOKUP(F3453,[13]abbr_btch2lot2!A:B,2,FALSE)</f>
        <v>2408</v>
      </c>
      <c r="F3453" s="529" t="s">
        <v>14756</v>
      </c>
      <c r="G3453" s="76"/>
      <c r="H3453" s="546" t="s">
        <v>2455</v>
      </c>
      <c r="I3453" s="76">
        <v>7</v>
      </c>
      <c r="J3453" s="76"/>
      <c r="K3453" s="76" t="s">
        <v>2195</v>
      </c>
      <c r="L3453" s="76">
        <v>107</v>
      </c>
      <c r="M3453" s="76" t="s">
        <v>14453</v>
      </c>
      <c r="N3453" s="76" t="s">
        <v>14757</v>
      </c>
    </row>
    <row r="3454" spans="1:14" hidden="1">
      <c r="A3454" s="258" t="s">
        <v>14452</v>
      </c>
      <c r="B3454" s="76"/>
      <c r="C3454" s="496" t="s">
        <v>14758</v>
      </c>
      <c r="D3454" s="39" t="s">
        <v>14758</v>
      </c>
      <c r="E3454" s="496">
        <f>VLOOKUP(F3454,[13]abbr_btch2lot2!A:B,2,FALSE)</f>
        <v>2409</v>
      </c>
      <c r="F3454" s="529" t="s">
        <v>14759</v>
      </c>
      <c r="G3454" s="76"/>
      <c r="H3454" s="546" t="s">
        <v>2231</v>
      </c>
      <c r="I3454" s="546" t="s">
        <v>2386</v>
      </c>
      <c r="J3454" s="76"/>
      <c r="K3454" s="76" t="s">
        <v>2195</v>
      </c>
      <c r="L3454" s="76">
        <v>108</v>
      </c>
      <c r="M3454" s="76" t="s">
        <v>14453</v>
      </c>
      <c r="N3454" s="76" t="s">
        <v>14760</v>
      </c>
    </row>
    <row r="3455" spans="1:14" hidden="1">
      <c r="A3455" s="258" t="s">
        <v>14452</v>
      </c>
      <c r="B3455" s="76"/>
      <c r="C3455" s="496" t="s">
        <v>14761</v>
      </c>
      <c r="D3455" s="39" t="s">
        <v>14761</v>
      </c>
      <c r="E3455" s="496">
        <f>VLOOKUP(F3455,[13]abbr_btch2lot2!A:B,2,FALSE)</f>
        <v>2410</v>
      </c>
      <c r="F3455" s="529" t="s">
        <v>14762</v>
      </c>
      <c r="G3455" s="76"/>
      <c r="H3455" s="546" t="s">
        <v>2455</v>
      </c>
      <c r="I3455" s="76">
        <v>7</v>
      </c>
      <c r="J3455" s="76"/>
      <c r="K3455" s="76" t="s">
        <v>2195</v>
      </c>
      <c r="L3455" s="76">
        <v>109</v>
      </c>
      <c r="M3455" s="76" t="s">
        <v>14453</v>
      </c>
      <c r="N3455" s="76" t="s">
        <v>14763</v>
      </c>
    </row>
    <row r="3456" spans="1:14" hidden="1">
      <c r="A3456" s="258" t="s">
        <v>14452</v>
      </c>
      <c r="B3456" s="76"/>
      <c r="C3456" s="496" t="s">
        <v>14764</v>
      </c>
      <c r="D3456" s="39" t="s">
        <v>14764</v>
      </c>
      <c r="E3456" s="496">
        <f>VLOOKUP(F3456,[13]abbr_btch2lot2!A:B,2,FALSE)</f>
        <v>2411</v>
      </c>
      <c r="F3456" s="529" t="s">
        <v>14765</v>
      </c>
      <c r="G3456" s="76"/>
      <c r="H3456" s="546" t="s">
        <v>2231</v>
      </c>
      <c r="I3456" s="546" t="s">
        <v>2386</v>
      </c>
      <c r="J3456" s="76"/>
      <c r="K3456" s="76" t="s">
        <v>2195</v>
      </c>
      <c r="L3456" s="76">
        <v>110</v>
      </c>
      <c r="M3456" s="76" t="s">
        <v>14453</v>
      </c>
      <c r="N3456" s="76" t="s">
        <v>14766</v>
      </c>
    </row>
    <row r="3457" spans="1:14" hidden="1">
      <c r="A3457" s="258" t="s">
        <v>14452</v>
      </c>
      <c r="B3457" s="76"/>
      <c r="C3457" s="496" t="s">
        <v>14767</v>
      </c>
      <c r="D3457" s="39" t="s">
        <v>14767</v>
      </c>
      <c r="E3457" s="496">
        <f>VLOOKUP(F3457,[13]abbr_btch2lot2!A:B,2,FALSE)</f>
        <v>2412</v>
      </c>
      <c r="F3457" s="529" t="s">
        <v>14768</v>
      </c>
      <c r="G3457" s="76"/>
      <c r="H3457" s="546" t="s">
        <v>2231</v>
      </c>
      <c r="I3457" s="546" t="s">
        <v>2386</v>
      </c>
      <c r="J3457" s="76"/>
      <c r="K3457" s="76" t="s">
        <v>2195</v>
      </c>
      <c r="L3457" s="76">
        <v>111</v>
      </c>
      <c r="M3457" s="76" t="s">
        <v>14453</v>
      </c>
      <c r="N3457" s="76" t="s">
        <v>14769</v>
      </c>
    </row>
    <row r="3458" spans="1:14" hidden="1">
      <c r="A3458" s="258" t="s">
        <v>14452</v>
      </c>
      <c r="B3458" s="76"/>
      <c r="C3458" s="496" t="s">
        <v>14770</v>
      </c>
      <c r="D3458" s="39" t="s">
        <v>14770</v>
      </c>
      <c r="E3458" s="496">
        <f>VLOOKUP(F3458,[13]abbr_btch2lot2!A:B,2,FALSE)</f>
        <v>2413</v>
      </c>
      <c r="F3458" s="529" t="s">
        <v>14771</v>
      </c>
      <c r="G3458" s="76"/>
      <c r="H3458" s="546" t="s">
        <v>2231</v>
      </c>
      <c r="I3458" s="546" t="s">
        <v>2386</v>
      </c>
      <c r="J3458" s="76"/>
      <c r="K3458" s="76" t="s">
        <v>2195</v>
      </c>
      <c r="L3458" s="76">
        <v>112</v>
      </c>
      <c r="M3458" s="76" t="s">
        <v>14453</v>
      </c>
      <c r="N3458" s="76" t="s">
        <v>14772</v>
      </c>
    </row>
    <row r="3459" spans="1:14" hidden="1">
      <c r="A3459" s="258" t="s">
        <v>14452</v>
      </c>
      <c r="B3459" s="76"/>
      <c r="C3459" s="496" t="s">
        <v>14773</v>
      </c>
      <c r="D3459" s="39" t="s">
        <v>14773</v>
      </c>
      <c r="E3459" s="496">
        <f>VLOOKUP(F3459,[13]abbr_btch2lot2!A:B,2,FALSE)</f>
        <v>2414</v>
      </c>
      <c r="F3459" s="529" t="s">
        <v>14774</v>
      </c>
      <c r="G3459" s="76"/>
      <c r="H3459" s="546" t="s">
        <v>2455</v>
      </c>
      <c r="I3459" s="76">
        <v>7</v>
      </c>
      <c r="J3459" s="76"/>
      <c r="K3459" s="76" t="s">
        <v>2195</v>
      </c>
      <c r="L3459" s="76">
        <v>113</v>
      </c>
      <c r="M3459" s="76" t="s">
        <v>14453</v>
      </c>
      <c r="N3459" s="76" t="s">
        <v>14775</v>
      </c>
    </row>
    <row r="3460" spans="1:14" hidden="1">
      <c r="A3460" s="258" t="s">
        <v>14452</v>
      </c>
      <c r="B3460" s="76"/>
      <c r="C3460" s="496" t="s">
        <v>14776</v>
      </c>
      <c r="D3460" s="39" t="s">
        <v>14776</v>
      </c>
      <c r="E3460" s="496">
        <f>VLOOKUP(F3460,[13]abbr_btch2lot2!A:B,2,FALSE)</f>
        <v>2415</v>
      </c>
      <c r="F3460" s="529" t="s">
        <v>14777</v>
      </c>
      <c r="G3460" s="76"/>
      <c r="H3460" s="546" t="s">
        <v>2455</v>
      </c>
      <c r="I3460" s="76">
        <v>7</v>
      </c>
      <c r="J3460" s="76"/>
      <c r="K3460" s="76" t="s">
        <v>2195</v>
      </c>
      <c r="L3460" s="76">
        <v>114</v>
      </c>
      <c r="M3460" s="76" t="s">
        <v>14453</v>
      </c>
      <c r="N3460" s="76" t="s">
        <v>14778</v>
      </c>
    </row>
    <row r="3461" spans="1:14" hidden="1">
      <c r="A3461" s="258" t="s">
        <v>14452</v>
      </c>
      <c r="B3461" s="76"/>
      <c r="C3461" s="496" t="s">
        <v>14779</v>
      </c>
      <c r="D3461" s="39" t="s">
        <v>14779</v>
      </c>
      <c r="E3461" s="496">
        <f>VLOOKUP(F3461,[13]abbr_btch2lot2!A:B,2,FALSE)</f>
        <v>2416</v>
      </c>
      <c r="F3461" s="529" t="s">
        <v>14780</v>
      </c>
      <c r="G3461" s="76"/>
      <c r="H3461" s="546" t="s">
        <v>2455</v>
      </c>
      <c r="I3461" s="76">
        <v>7</v>
      </c>
      <c r="J3461" s="76"/>
      <c r="K3461" s="76" t="s">
        <v>2195</v>
      </c>
      <c r="L3461" s="76">
        <v>115</v>
      </c>
      <c r="M3461" s="76" t="s">
        <v>14453</v>
      </c>
      <c r="N3461" s="76" t="s">
        <v>14781</v>
      </c>
    </row>
    <row r="3462" spans="1:14" hidden="1">
      <c r="A3462" s="258" t="s">
        <v>14452</v>
      </c>
      <c r="B3462" s="76"/>
      <c r="C3462" s="496" t="s">
        <v>14782</v>
      </c>
      <c r="D3462" s="39" t="s">
        <v>14782</v>
      </c>
      <c r="E3462" s="496">
        <f>VLOOKUP(F3462,[13]abbr_btch2lot2!A:B,2,FALSE)</f>
        <v>2417</v>
      </c>
      <c r="F3462" s="529" t="s">
        <v>14783</v>
      </c>
      <c r="G3462" s="76"/>
      <c r="H3462" s="546" t="s">
        <v>2455</v>
      </c>
      <c r="I3462" s="76">
        <v>9</v>
      </c>
      <c r="J3462" s="76"/>
      <c r="K3462" s="76" t="s">
        <v>2195</v>
      </c>
      <c r="L3462" s="76">
        <v>116</v>
      </c>
      <c r="M3462" s="76" t="s">
        <v>14453</v>
      </c>
      <c r="N3462" s="76" t="s">
        <v>14784</v>
      </c>
    </row>
    <row r="3463" spans="1:14" hidden="1">
      <c r="A3463" s="258" t="s">
        <v>14452</v>
      </c>
      <c r="B3463" s="76"/>
      <c r="C3463" s="496" t="s">
        <v>14785</v>
      </c>
      <c r="D3463" s="39" t="s">
        <v>14785</v>
      </c>
      <c r="E3463" s="496">
        <f>VLOOKUP(F3463,[13]abbr_btch2lot2!A:B,2,FALSE)</f>
        <v>2418</v>
      </c>
      <c r="F3463" s="529" t="s">
        <v>14786</v>
      </c>
      <c r="G3463" s="76"/>
      <c r="H3463" s="546" t="s">
        <v>2455</v>
      </c>
      <c r="I3463" s="76">
        <v>9</v>
      </c>
      <c r="J3463" s="76"/>
      <c r="K3463" s="76" t="s">
        <v>2195</v>
      </c>
      <c r="L3463" s="76">
        <v>117</v>
      </c>
      <c r="M3463" s="76" t="s">
        <v>14453</v>
      </c>
      <c r="N3463" s="76" t="s">
        <v>14787</v>
      </c>
    </row>
    <row r="3464" spans="1:14" hidden="1">
      <c r="A3464" s="258" t="s">
        <v>14452</v>
      </c>
      <c r="B3464" s="76"/>
      <c r="C3464" s="496" t="s">
        <v>14788</v>
      </c>
      <c r="D3464" s="39" t="s">
        <v>14788</v>
      </c>
      <c r="E3464" s="496">
        <f>VLOOKUP(F3464,[13]abbr_btch2lot2!A:B,2,FALSE)</f>
        <v>2419</v>
      </c>
      <c r="F3464" s="529" t="s">
        <v>14789</v>
      </c>
      <c r="G3464" s="76"/>
      <c r="H3464" s="546" t="s">
        <v>2455</v>
      </c>
      <c r="I3464" s="76">
        <v>9</v>
      </c>
      <c r="J3464" s="76"/>
      <c r="K3464" s="76" t="s">
        <v>2195</v>
      </c>
      <c r="L3464" s="76">
        <v>118</v>
      </c>
      <c r="M3464" s="76" t="s">
        <v>14453</v>
      </c>
      <c r="N3464" s="76" t="s">
        <v>14790</v>
      </c>
    </row>
    <row r="3465" spans="1:14" hidden="1">
      <c r="A3465" s="258" t="s">
        <v>14452</v>
      </c>
      <c r="B3465" s="76"/>
      <c r="C3465" s="496" t="s">
        <v>14791</v>
      </c>
      <c r="D3465" s="39" t="s">
        <v>14791</v>
      </c>
      <c r="E3465" s="496">
        <f>VLOOKUP(F3465,[13]abbr_btch2lot2!A:B,2,FALSE)</f>
        <v>2420</v>
      </c>
      <c r="F3465" s="529" t="s">
        <v>14792</v>
      </c>
      <c r="G3465" s="76"/>
      <c r="H3465" s="546" t="s">
        <v>2455</v>
      </c>
      <c r="I3465" s="76">
        <v>9</v>
      </c>
      <c r="J3465" s="76"/>
      <c r="K3465" s="76" t="s">
        <v>2195</v>
      </c>
      <c r="L3465" s="76">
        <v>119</v>
      </c>
      <c r="M3465" s="76" t="s">
        <v>14453</v>
      </c>
      <c r="N3465" s="76" t="s">
        <v>14793</v>
      </c>
    </row>
    <row r="3466" spans="1:14" hidden="1">
      <c r="A3466" s="258" t="s">
        <v>14452</v>
      </c>
      <c r="B3466" s="76"/>
      <c r="C3466" s="496" t="s">
        <v>14794</v>
      </c>
      <c r="D3466" s="39" t="s">
        <v>14794</v>
      </c>
      <c r="E3466" s="496">
        <f>VLOOKUP(F3466,[13]abbr_btch2lot2!A:B,2,FALSE)</f>
        <v>2421</v>
      </c>
      <c r="F3466" s="529" t="s">
        <v>14795</v>
      </c>
      <c r="G3466" s="76"/>
      <c r="H3466" s="546" t="s">
        <v>2455</v>
      </c>
      <c r="I3466" s="76">
        <v>7</v>
      </c>
      <c r="J3466" s="76"/>
      <c r="K3466" s="76" t="s">
        <v>2195</v>
      </c>
      <c r="L3466" s="76">
        <v>120</v>
      </c>
      <c r="M3466" s="76" t="s">
        <v>14453</v>
      </c>
      <c r="N3466" s="76" t="s">
        <v>14796</v>
      </c>
    </row>
    <row r="3467" spans="1:14" hidden="1">
      <c r="A3467" s="258" t="s">
        <v>14452</v>
      </c>
      <c r="B3467" s="76"/>
      <c r="C3467" s="496" t="s">
        <v>14797</v>
      </c>
      <c r="D3467" s="39" t="s">
        <v>14797</v>
      </c>
      <c r="E3467" s="496">
        <f>VLOOKUP(F3467,[13]abbr_btch2lot2!A:B,2,FALSE)</f>
        <v>2422</v>
      </c>
      <c r="F3467" s="529" t="s">
        <v>14798</v>
      </c>
      <c r="G3467" s="76"/>
      <c r="H3467" s="546" t="s">
        <v>2231</v>
      </c>
      <c r="I3467" s="546" t="s">
        <v>2386</v>
      </c>
      <c r="J3467" s="76"/>
      <c r="K3467" s="76" t="s">
        <v>2195</v>
      </c>
      <c r="L3467" s="76">
        <v>121</v>
      </c>
      <c r="M3467" s="76" t="s">
        <v>14453</v>
      </c>
      <c r="N3467" s="76" t="s">
        <v>14799</v>
      </c>
    </row>
    <row r="3468" spans="1:14" hidden="1">
      <c r="A3468" s="258" t="s">
        <v>14452</v>
      </c>
      <c r="B3468" s="76"/>
      <c r="C3468" s="496"/>
      <c r="D3468" s="39"/>
      <c r="E3468" s="496">
        <f>VLOOKUP(F3468,[13]abbr_btch2lot2!A:B,2,FALSE)</f>
        <v>2423</v>
      </c>
      <c r="F3468" s="529" t="s">
        <v>14800</v>
      </c>
      <c r="G3468" s="76"/>
      <c r="H3468" s="546" t="s">
        <v>2455</v>
      </c>
      <c r="I3468" s="76">
        <v>7</v>
      </c>
      <c r="J3468" s="76"/>
      <c r="K3468" s="76" t="s">
        <v>2195</v>
      </c>
      <c r="L3468" s="76">
        <v>122</v>
      </c>
      <c r="M3468" s="76" t="s">
        <v>14453</v>
      </c>
      <c r="N3468" s="76" t="s">
        <v>14801</v>
      </c>
    </row>
    <row r="3469" spans="1:14" hidden="1">
      <c r="A3469" s="258" t="s">
        <v>14452</v>
      </c>
      <c r="B3469" s="76"/>
      <c r="C3469" s="496"/>
      <c r="D3469" s="39"/>
      <c r="E3469" s="496">
        <f>VLOOKUP(F3469,[13]abbr_btch2lot2!A:B,2,FALSE)</f>
        <v>2424</v>
      </c>
      <c r="F3469" s="529" t="s">
        <v>14802</v>
      </c>
      <c r="G3469" s="76"/>
      <c r="H3469" s="546" t="s">
        <v>2231</v>
      </c>
      <c r="I3469" s="546" t="s">
        <v>2386</v>
      </c>
      <c r="J3469" s="76"/>
      <c r="K3469" s="76" t="s">
        <v>2195</v>
      </c>
      <c r="L3469" s="76">
        <v>123</v>
      </c>
      <c r="M3469" s="76" t="s">
        <v>14453</v>
      </c>
      <c r="N3469" s="76" t="s">
        <v>14803</v>
      </c>
    </row>
    <row r="3470" spans="1:14" hidden="1">
      <c r="A3470" s="258" t="s">
        <v>14452</v>
      </c>
      <c r="B3470" s="76"/>
      <c r="C3470" s="496" t="s">
        <v>14804</v>
      </c>
      <c r="D3470" s="39" t="s">
        <v>14804</v>
      </c>
      <c r="E3470" s="496">
        <f>VLOOKUP(F3470,[13]abbr_btch2lot2!A:B,2,FALSE)</f>
        <v>2425</v>
      </c>
      <c r="F3470" s="529" t="s">
        <v>14805</v>
      </c>
      <c r="G3470" s="76"/>
      <c r="H3470" s="546" t="s">
        <v>2455</v>
      </c>
      <c r="I3470" s="76">
        <v>7</v>
      </c>
      <c r="J3470" s="76"/>
      <c r="K3470" s="76" t="s">
        <v>2195</v>
      </c>
      <c r="L3470" s="76">
        <v>124</v>
      </c>
      <c r="M3470" s="76" t="s">
        <v>14453</v>
      </c>
      <c r="N3470" s="76" t="s">
        <v>14806</v>
      </c>
    </row>
    <row r="3471" spans="1:14" hidden="1">
      <c r="A3471" s="258" t="s">
        <v>14452</v>
      </c>
      <c r="B3471" s="76"/>
      <c r="C3471" s="496" t="s">
        <v>14807</v>
      </c>
      <c r="D3471" s="39" t="s">
        <v>14807</v>
      </c>
      <c r="E3471" s="496">
        <f>VLOOKUP(F3471,[13]abbr_btch2lot2!A:B,2,FALSE)</f>
        <v>2426</v>
      </c>
      <c r="F3471" s="529" t="s">
        <v>14808</v>
      </c>
      <c r="G3471" s="76"/>
      <c r="H3471" s="546" t="s">
        <v>2231</v>
      </c>
      <c r="I3471" s="546" t="s">
        <v>2386</v>
      </c>
      <c r="J3471" s="76"/>
      <c r="K3471" s="76" t="s">
        <v>2195</v>
      </c>
      <c r="L3471" s="76">
        <v>125</v>
      </c>
      <c r="M3471" s="76" t="s">
        <v>14453</v>
      </c>
      <c r="N3471" s="76" t="s">
        <v>14809</v>
      </c>
    </row>
    <row r="3472" spans="1:14" hidden="1">
      <c r="A3472" s="258" t="s">
        <v>14452</v>
      </c>
      <c r="B3472" s="76"/>
      <c r="C3472" s="496"/>
      <c r="D3472" s="39"/>
      <c r="E3472" s="496">
        <f>VLOOKUP(F3472,[13]abbr_btch2lot2!A:B,2,FALSE)</f>
        <v>2427</v>
      </c>
      <c r="F3472" s="529" t="s">
        <v>14810</v>
      </c>
      <c r="G3472" s="76"/>
      <c r="H3472" s="546" t="s">
        <v>2455</v>
      </c>
      <c r="I3472" s="76">
        <v>7</v>
      </c>
      <c r="J3472" s="76"/>
      <c r="K3472" s="76" t="s">
        <v>2195</v>
      </c>
      <c r="L3472" s="76">
        <v>126</v>
      </c>
      <c r="M3472" s="76" t="s">
        <v>14453</v>
      </c>
      <c r="N3472" s="76" t="s">
        <v>14811</v>
      </c>
    </row>
    <row r="3473" spans="1:14" hidden="1">
      <c r="A3473" s="258" t="s">
        <v>14452</v>
      </c>
      <c r="B3473" s="76"/>
      <c r="C3473" s="496"/>
      <c r="D3473" s="39"/>
      <c r="E3473" s="496">
        <f>VLOOKUP(F3473,[13]abbr_btch2lot2!A:B,2,FALSE)</f>
        <v>2428</v>
      </c>
      <c r="F3473" s="529" t="s">
        <v>14812</v>
      </c>
      <c r="G3473" s="76"/>
      <c r="H3473" s="546" t="s">
        <v>2231</v>
      </c>
      <c r="I3473" s="546" t="s">
        <v>2386</v>
      </c>
      <c r="J3473" s="76"/>
      <c r="K3473" s="76" t="s">
        <v>2195</v>
      </c>
      <c r="L3473" s="76">
        <v>127</v>
      </c>
      <c r="M3473" s="76" t="s">
        <v>14453</v>
      </c>
      <c r="N3473" s="76" t="s">
        <v>14813</v>
      </c>
    </row>
    <row r="3474" spans="1:14" hidden="1">
      <c r="A3474" s="258" t="s">
        <v>14452</v>
      </c>
      <c r="B3474" s="76"/>
      <c r="C3474" s="496" t="s">
        <v>14814</v>
      </c>
      <c r="D3474" s="39" t="s">
        <v>14814</v>
      </c>
      <c r="E3474" s="496">
        <f>VLOOKUP(F3474,[13]abbr_btch2lot2!A:B,2,FALSE)</f>
        <v>2429</v>
      </c>
      <c r="F3474" s="529" t="s">
        <v>14815</v>
      </c>
      <c r="G3474" s="76"/>
      <c r="H3474" s="546" t="s">
        <v>2455</v>
      </c>
      <c r="I3474" s="76">
        <v>7</v>
      </c>
      <c r="J3474" s="76"/>
      <c r="K3474" s="76" t="s">
        <v>2195</v>
      </c>
      <c r="L3474" s="76">
        <v>128</v>
      </c>
      <c r="M3474" s="76" t="s">
        <v>14453</v>
      </c>
      <c r="N3474" s="76" t="s">
        <v>14816</v>
      </c>
    </row>
    <row r="3475" spans="1:14" hidden="1">
      <c r="A3475" s="258" t="s">
        <v>14452</v>
      </c>
      <c r="B3475" s="76"/>
      <c r="C3475" s="496" t="s">
        <v>14817</v>
      </c>
      <c r="D3475" s="39" t="s">
        <v>14817</v>
      </c>
      <c r="E3475" s="496">
        <f>VLOOKUP(F3475,[13]abbr_btch2lot2!A:B,2,FALSE)</f>
        <v>2430</v>
      </c>
      <c r="F3475" s="529" t="s">
        <v>14818</v>
      </c>
      <c r="G3475" s="76"/>
      <c r="H3475" s="546" t="s">
        <v>2231</v>
      </c>
      <c r="I3475" s="546" t="s">
        <v>2386</v>
      </c>
      <c r="J3475" s="76"/>
      <c r="K3475" s="76" t="s">
        <v>2195</v>
      </c>
      <c r="L3475" s="76">
        <v>129</v>
      </c>
      <c r="M3475" s="76" t="s">
        <v>14453</v>
      </c>
      <c r="N3475" s="76" t="s">
        <v>14819</v>
      </c>
    </row>
    <row r="3476" spans="1:14" hidden="1">
      <c r="A3476" s="258" t="s">
        <v>14452</v>
      </c>
      <c r="B3476" s="76"/>
      <c r="C3476" s="496" t="s">
        <v>14820</v>
      </c>
      <c r="D3476" s="39" t="s">
        <v>14820</v>
      </c>
      <c r="E3476" s="496">
        <f>VLOOKUP(F3476,[13]abbr_btch2lot2!A:B,2,FALSE)</f>
        <v>2431</v>
      </c>
      <c r="F3476" s="529" t="s">
        <v>14821</v>
      </c>
      <c r="G3476" s="76"/>
      <c r="H3476" s="546" t="s">
        <v>2455</v>
      </c>
      <c r="I3476" s="76">
        <v>7</v>
      </c>
      <c r="J3476" s="76"/>
      <c r="K3476" s="76" t="s">
        <v>2195</v>
      </c>
      <c r="L3476" s="76">
        <v>130</v>
      </c>
      <c r="M3476" s="76" t="s">
        <v>14453</v>
      </c>
      <c r="N3476" s="76" t="s">
        <v>14822</v>
      </c>
    </row>
    <row r="3477" spans="1:14" hidden="1">
      <c r="A3477" s="258" t="s">
        <v>14452</v>
      </c>
      <c r="B3477" s="76"/>
      <c r="C3477" s="496" t="s">
        <v>14823</v>
      </c>
      <c r="D3477" s="39" t="s">
        <v>14823</v>
      </c>
      <c r="E3477" s="496">
        <f>VLOOKUP(F3477,[13]abbr_btch2lot2!A:B,2,FALSE)</f>
        <v>2432</v>
      </c>
      <c r="F3477" s="529" t="s">
        <v>14824</v>
      </c>
      <c r="G3477" s="76"/>
      <c r="H3477" s="546" t="s">
        <v>2231</v>
      </c>
      <c r="I3477" s="546" t="s">
        <v>2386</v>
      </c>
      <c r="J3477" s="76"/>
      <c r="K3477" s="76" t="s">
        <v>2195</v>
      </c>
      <c r="L3477" s="76">
        <v>131</v>
      </c>
      <c r="M3477" s="76" t="s">
        <v>14453</v>
      </c>
      <c r="N3477" s="76" t="s">
        <v>14825</v>
      </c>
    </row>
    <row r="3478" spans="1:14" hidden="1">
      <c r="A3478" s="258" t="s">
        <v>14452</v>
      </c>
      <c r="B3478" s="76"/>
      <c r="C3478" s="496" t="s">
        <v>14826</v>
      </c>
      <c r="D3478" s="39" t="s">
        <v>14826</v>
      </c>
      <c r="E3478" s="496">
        <f>VLOOKUP(F3478,[13]abbr_btch2lot2!A:B,2,FALSE)</f>
        <v>2433</v>
      </c>
      <c r="F3478" s="529" t="s">
        <v>14827</v>
      </c>
      <c r="G3478" s="76"/>
      <c r="H3478" s="546" t="s">
        <v>2455</v>
      </c>
      <c r="I3478" s="76">
        <v>7</v>
      </c>
      <c r="J3478" s="76"/>
      <c r="K3478" s="76" t="s">
        <v>2195</v>
      </c>
      <c r="L3478" s="76">
        <v>132</v>
      </c>
      <c r="M3478" s="76" t="s">
        <v>14453</v>
      </c>
      <c r="N3478" s="76" t="s">
        <v>14828</v>
      </c>
    </row>
    <row r="3479" spans="1:14" hidden="1">
      <c r="A3479" s="258" t="s">
        <v>14452</v>
      </c>
      <c r="B3479" s="76"/>
      <c r="C3479" s="496" t="s">
        <v>14829</v>
      </c>
      <c r="D3479" s="39" t="s">
        <v>14829</v>
      </c>
      <c r="E3479" s="496">
        <f>VLOOKUP(F3479,[13]abbr_btch2lot2!A:B,2,FALSE)</f>
        <v>2434</v>
      </c>
      <c r="F3479" s="529" t="s">
        <v>14830</v>
      </c>
      <c r="G3479" s="76"/>
      <c r="H3479" s="546" t="s">
        <v>2231</v>
      </c>
      <c r="I3479" s="546" t="s">
        <v>2386</v>
      </c>
      <c r="J3479" s="76"/>
      <c r="K3479" s="76" t="s">
        <v>2195</v>
      </c>
      <c r="L3479" s="76">
        <v>133</v>
      </c>
      <c r="M3479" s="76" t="s">
        <v>14453</v>
      </c>
      <c r="N3479" s="76" t="s">
        <v>14831</v>
      </c>
    </row>
    <row r="3480" spans="1:14" hidden="1">
      <c r="A3480" s="258" t="s">
        <v>14452</v>
      </c>
      <c r="B3480" s="76"/>
      <c r="C3480" s="496"/>
      <c r="D3480" s="39"/>
      <c r="E3480" s="496">
        <f>VLOOKUP(F3480,[13]abbr_btch2lot2!A:B,2,FALSE)</f>
        <v>2435</v>
      </c>
      <c r="F3480" s="529" t="s">
        <v>14832</v>
      </c>
      <c r="G3480" s="76"/>
      <c r="H3480" s="546" t="s">
        <v>2455</v>
      </c>
      <c r="I3480" s="76">
        <v>7</v>
      </c>
      <c r="J3480" s="76"/>
      <c r="K3480" s="76" t="s">
        <v>2195</v>
      </c>
      <c r="L3480" s="76">
        <v>134</v>
      </c>
      <c r="M3480" s="76" t="s">
        <v>14453</v>
      </c>
      <c r="N3480" s="76" t="s">
        <v>14833</v>
      </c>
    </row>
    <row r="3481" spans="1:14" hidden="1">
      <c r="A3481" s="258" t="s">
        <v>14452</v>
      </c>
      <c r="B3481" s="76"/>
      <c r="C3481" s="496"/>
      <c r="D3481" s="39"/>
      <c r="E3481" s="496">
        <f>VLOOKUP(F3481,[13]abbr_btch2lot2!A:B,2,FALSE)</f>
        <v>2436</v>
      </c>
      <c r="F3481" s="529" t="s">
        <v>14834</v>
      </c>
      <c r="G3481" s="76"/>
      <c r="H3481" s="546" t="s">
        <v>2231</v>
      </c>
      <c r="I3481" s="546" t="s">
        <v>2386</v>
      </c>
      <c r="J3481" s="76"/>
      <c r="K3481" s="76" t="s">
        <v>2195</v>
      </c>
      <c r="L3481" s="76">
        <v>135</v>
      </c>
      <c r="M3481" s="76" t="s">
        <v>14453</v>
      </c>
      <c r="N3481" s="76" t="s">
        <v>14835</v>
      </c>
    </row>
    <row r="3482" spans="1:14" hidden="1">
      <c r="A3482" s="258" t="s">
        <v>14452</v>
      </c>
      <c r="B3482" s="76"/>
      <c r="C3482" s="496" t="s">
        <v>14836</v>
      </c>
      <c r="D3482" s="39" t="s">
        <v>14836</v>
      </c>
      <c r="E3482" s="496">
        <f>VLOOKUP(F3482,[13]abbr_btch2lot2!A:B,2,FALSE)</f>
        <v>2437</v>
      </c>
      <c r="F3482" s="529" t="s">
        <v>14837</v>
      </c>
      <c r="G3482" s="76"/>
      <c r="H3482" s="546" t="s">
        <v>2455</v>
      </c>
      <c r="I3482" s="76">
        <v>7</v>
      </c>
      <c r="J3482" s="76"/>
      <c r="K3482" s="76" t="s">
        <v>2195</v>
      </c>
      <c r="L3482" s="76">
        <v>136</v>
      </c>
      <c r="M3482" s="76" t="s">
        <v>14453</v>
      </c>
      <c r="N3482" s="76" t="s">
        <v>14838</v>
      </c>
    </row>
    <row r="3483" spans="1:14" hidden="1">
      <c r="A3483" s="258" t="s">
        <v>14452</v>
      </c>
      <c r="B3483" s="76"/>
      <c r="C3483" s="496" t="s">
        <v>14839</v>
      </c>
      <c r="D3483" s="39" t="s">
        <v>14839</v>
      </c>
      <c r="E3483" s="496">
        <f>VLOOKUP(F3483,[13]abbr_btch2lot2!A:B,2,FALSE)</f>
        <v>2438</v>
      </c>
      <c r="F3483" s="529" t="s">
        <v>14840</v>
      </c>
      <c r="G3483" s="76"/>
      <c r="H3483" s="546" t="s">
        <v>2231</v>
      </c>
      <c r="I3483" s="546" t="s">
        <v>2386</v>
      </c>
      <c r="J3483" s="76"/>
      <c r="K3483" s="76" t="s">
        <v>2195</v>
      </c>
      <c r="L3483" s="76">
        <v>137</v>
      </c>
      <c r="M3483" s="76" t="s">
        <v>14453</v>
      </c>
      <c r="N3483" s="76" t="s">
        <v>14841</v>
      </c>
    </row>
    <row r="3484" spans="1:14" hidden="1">
      <c r="A3484" s="258" t="s">
        <v>14452</v>
      </c>
      <c r="B3484" s="76"/>
      <c r="C3484" s="496" t="s">
        <v>14842</v>
      </c>
      <c r="D3484" s="39" t="s">
        <v>14842</v>
      </c>
      <c r="E3484" s="496">
        <f>VLOOKUP(F3484,[13]abbr_btch2lot2!A:B,2,FALSE)</f>
        <v>2439</v>
      </c>
      <c r="F3484" s="529" t="s">
        <v>14843</v>
      </c>
      <c r="G3484" s="76"/>
      <c r="H3484" s="546" t="s">
        <v>2455</v>
      </c>
      <c r="I3484" s="76">
        <v>7</v>
      </c>
      <c r="J3484" s="76"/>
      <c r="K3484" s="76" t="s">
        <v>2195</v>
      </c>
      <c r="L3484" s="76">
        <v>138</v>
      </c>
      <c r="M3484" s="76" t="s">
        <v>14453</v>
      </c>
      <c r="N3484" s="76" t="s">
        <v>14844</v>
      </c>
    </row>
    <row r="3485" spans="1:14" hidden="1">
      <c r="A3485" s="258" t="s">
        <v>14452</v>
      </c>
      <c r="B3485" s="76"/>
      <c r="C3485" s="496" t="s">
        <v>14845</v>
      </c>
      <c r="D3485" s="39" t="s">
        <v>14845</v>
      </c>
      <c r="E3485" s="496">
        <f>VLOOKUP(F3485,[13]abbr_btch2lot2!A:B,2,FALSE)</f>
        <v>2440</v>
      </c>
      <c r="F3485" s="529" t="s">
        <v>14846</v>
      </c>
      <c r="G3485" s="76"/>
      <c r="H3485" s="546" t="s">
        <v>2231</v>
      </c>
      <c r="I3485" s="546" t="s">
        <v>2386</v>
      </c>
      <c r="J3485" s="76"/>
      <c r="K3485" s="76" t="s">
        <v>2195</v>
      </c>
      <c r="L3485" s="76">
        <v>139</v>
      </c>
      <c r="M3485" s="76" t="s">
        <v>14453</v>
      </c>
      <c r="N3485" s="76" t="s">
        <v>14847</v>
      </c>
    </row>
    <row r="3486" spans="1:14" hidden="1">
      <c r="A3486" s="258" t="s">
        <v>14452</v>
      </c>
      <c r="B3486" s="76"/>
      <c r="C3486" s="496" t="s">
        <v>14848</v>
      </c>
      <c r="D3486" s="39" t="s">
        <v>14848</v>
      </c>
      <c r="E3486" s="496">
        <f>VLOOKUP(F3486,[13]abbr_btch2lot2!A:B,2,FALSE)</f>
        <v>2441</v>
      </c>
      <c r="F3486" s="529" t="s">
        <v>14849</v>
      </c>
      <c r="G3486" s="76"/>
      <c r="H3486" s="546" t="s">
        <v>2455</v>
      </c>
      <c r="I3486" s="76">
        <v>7</v>
      </c>
      <c r="J3486" s="76"/>
      <c r="K3486" s="76" t="s">
        <v>2195</v>
      </c>
      <c r="L3486" s="76">
        <v>140</v>
      </c>
      <c r="M3486" s="76" t="s">
        <v>14453</v>
      </c>
      <c r="N3486" s="76" t="s">
        <v>14850</v>
      </c>
    </row>
    <row r="3487" spans="1:14" hidden="1">
      <c r="A3487" s="258" t="s">
        <v>14452</v>
      </c>
      <c r="B3487" s="76"/>
      <c r="C3487" s="496" t="s">
        <v>14851</v>
      </c>
      <c r="D3487" s="39" t="s">
        <v>14851</v>
      </c>
      <c r="E3487" s="496">
        <f>VLOOKUP(F3487,[13]abbr_btch2lot2!A:B,2,FALSE)</f>
        <v>2442</v>
      </c>
      <c r="F3487" s="529" t="s">
        <v>14852</v>
      </c>
      <c r="G3487" s="76"/>
      <c r="H3487" s="546" t="s">
        <v>2231</v>
      </c>
      <c r="I3487" s="546" t="s">
        <v>2386</v>
      </c>
      <c r="J3487" s="76"/>
      <c r="K3487" s="76" t="s">
        <v>2195</v>
      </c>
      <c r="L3487" s="76">
        <v>141</v>
      </c>
      <c r="M3487" s="76" t="s">
        <v>14453</v>
      </c>
      <c r="N3487" s="76" t="s">
        <v>14853</v>
      </c>
    </row>
    <row r="3488" spans="1:14" hidden="1">
      <c r="A3488" s="258" t="s">
        <v>14452</v>
      </c>
      <c r="B3488" s="76"/>
      <c r="C3488" s="496" t="s">
        <v>14854</v>
      </c>
      <c r="D3488" s="39" t="s">
        <v>14854</v>
      </c>
      <c r="E3488" s="496">
        <f>VLOOKUP(F3488,[13]abbr_btch2lot2!A:B,2,FALSE)</f>
        <v>2443</v>
      </c>
      <c r="F3488" s="529" t="s">
        <v>14855</v>
      </c>
      <c r="G3488" s="76"/>
      <c r="H3488" s="546" t="s">
        <v>2455</v>
      </c>
      <c r="I3488" s="76">
        <v>7</v>
      </c>
      <c r="J3488" s="76"/>
      <c r="K3488" s="76" t="s">
        <v>2195</v>
      </c>
      <c r="L3488" s="76">
        <v>142</v>
      </c>
      <c r="M3488" s="76" t="s">
        <v>14453</v>
      </c>
      <c r="N3488" s="76" t="s">
        <v>14856</v>
      </c>
    </row>
    <row r="3489" spans="1:14" hidden="1">
      <c r="A3489" s="258" t="s">
        <v>14452</v>
      </c>
      <c r="B3489" s="76"/>
      <c r="C3489" s="496" t="s">
        <v>14857</v>
      </c>
      <c r="D3489" s="39" t="s">
        <v>14857</v>
      </c>
      <c r="E3489" s="496">
        <f>VLOOKUP(F3489,[13]abbr_btch2lot2!A:B,2,FALSE)</f>
        <v>2444</v>
      </c>
      <c r="F3489" s="529" t="s">
        <v>14858</v>
      </c>
      <c r="G3489" s="76"/>
      <c r="H3489" s="546" t="s">
        <v>2231</v>
      </c>
      <c r="I3489" s="546" t="s">
        <v>2386</v>
      </c>
      <c r="J3489" s="76"/>
      <c r="K3489" s="76" t="s">
        <v>2195</v>
      </c>
      <c r="L3489" s="76">
        <v>143</v>
      </c>
      <c r="M3489" s="76" t="s">
        <v>14453</v>
      </c>
      <c r="N3489" s="76" t="s">
        <v>14859</v>
      </c>
    </row>
    <row r="3490" spans="1:14" hidden="1">
      <c r="A3490" s="258" t="s">
        <v>14452</v>
      </c>
      <c r="B3490" s="76"/>
      <c r="C3490" s="496" t="s">
        <v>14860</v>
      </c>
      <c r="D3490" s="39" t="s">
        <v>14860</v>
      </c>
      <c r="E3490" s="496">
        <f>VLOOKUP(F3490,[13]abbr_btch2lot2!A:B,2,FALSE)</f>
        <v>2445</v>
      </c>
      <c r="F3490" s="529" t="s">
        <v>14861</v>
      </c>
      <c r="G3490" s="76"/>
      <c r="H3490" s="76" t="s">
        <v>2231</v>
      </c>
      <c r="I3490" s="76" t="s">
        <v>2439</v>
      </c>
      <c r="J3490" s="76"/>
      <c r="K3490" s="76" t="s">
        <v>2195</v>
      </c>
      <c r="L3490" s="76">
        <v>144</v>
      </c>
      <c r="M3490" s="76" t="s">
        <v>14453</v>
      </c>
      <c r="N3490" s="76" t="s">
        <v>14862</v>
      </c>
    </row>
    <row r="3491" spans="1:14" hidden="1">
      <c r="A3491" s="258" t="s">
        <v>14452</v>
      </c>
      <c r="B3491" s="76"/>
      <c r="C3491" s="496" t="s">
        <v>14863</v>
      </c>
      <c r="D3491" s="39" t="s">
        <v>14863</v>
      </c>
      <c r="E3491" s="496">
        <f>VLOOKUP(F3491,[13]abbr_btch2lot2!A:B,2,FALSE)</f>
        <v>2446</v>
      </c>
      <c r="F3491" s="529" t="s">
        <v>14864</v>
      </c>
      <c r="G3491" s="76"/>
      <c r="H3491" s="76" t="s">
        <v>2231</v>
      </c>
      <c r="I3491" s="76" t="s">
        <v>8260</v>
      </c>
      <c r="J3491" s="76"/>
      <c r="K3491" s="76" t="s">
        <v>2195</v>
      </c>
      <c r="L3491" s="76">
        <v>145</v>
      </c>
      <c r="M3491" s="76" t="s">
        <v>14453</v>
      </c>
      <c r="N3491" s="76" t="s">
        <v>14865</v>
      </c>
    </row>
    <row r="3492" spans="1:14" hidden="1">
      <c r="A3492" s="258" t="s">
        <v>14452</v>
      </c>
      <c r="B3492" s="76"/>
      <c r="C3492" s="496" t="s">
        <v>14866</v>
      </c>
      <c r="D3492" s="39" t="s">
        <v>14866</v>
      </c>
      <c r="E3492" s="496">
        <f>VLOOKUP(F3492,[13]abbr_btch2lot2!A:B,2,FALSE)</f>
        <v>2447</v>
      </c>
      <c r="F3492" s="529" t="s">
        <v>14867</v>
      </c>
      <c r="G3492" s="76"/>
      <c r="H3492" s="546" t="s">
        <v>2455</v>
      </c>
      <c r="I3492" s="76">
        <v>7</v>
      </c>
      <c r="J3492" s="76"/>
      <c r="K3492" s="76" t="s">
        <v>2195</v>
      </c>
      <c r="L3492" s="76">
        <v>146</v>
      </c>
      <c r="M3492" s="76" t="s">
        <v>14453</v>
      </c>
      <c r="N3492" s="76" t="s">
        <v>14868</v>
      </c>
    </row>
    <row r="3493" spans="1:14" hidden="1">
      <c r="A3493" s="258" t="s">
        <v>14452</v>
      </c>
      <c r="B3493" s="76"/>
      <c r="C3493" s="496" t="s">
        <v>14869</v>
      </c>
      <c r="D3493" s="39" t="s">
        <v>14869</v>
      </c>
      <c r="E3493" s="496">
        <f>VLOOKUP(F3493,[13]abbr_btch2lot2!A:B,2,FALSE)</f>
        <v>2448</v>
      </c>
      <c r="F3493" s="529" t="s">
        <v>14870</v>
      </c>
      <c r="G3493" s="76"/>
      <c r="H3493" s="546" t="s">
        <v>2455</v>
      </c>
      <c r="I3493" s="76">
        <v>7</v>
      </c>
      <c r="J3493" s="76"/>
      <c r="K3493" s="76" t="s">
        <v>2195</v>
      </c>
      <c r="L3493" s="76">
        <v>147</v>
      </c>
      <c r="M3493" s="76" t="s">
        <v>14453</v>
      </c>
      <c r="N3493" s="76" t="s">
        <v>14871</v>
      </c>
    </row>
    <row r="3494" spans="1:14" hidden="1">
      <c r="A3494" s="258" t="s">
        <v>14452</v>
      </c>
      <c r="B3494" s="76"/>
      <c r="C3494" s="496" t="s">
        <v>14872</v>
      </c>
      <c r="D3494" s="39" t="s">
        <v>14872</v>
      </c>
      <c r="E3494" s="496">
        <f>VLOOKUP(F3494,[13]abbr_btch2lot2!A:B,2,FALSE)</f>
        <v>2449</v>
      </c>
      <c r="F3494" s="529" t="s">
        <v>14873</v>
      </c>
      <c r="G3494" s="76"/>
      <c r="H3494" s="76" t="s">
        <v>2231</v>
      </c>
      <c r="I3494" s="76" t="s">
        <v>8260</v>
      </c>
      <c r="J3494" s="76"/>
      <c r="K3494" s="76" t="s">
        <v>2195</v>
      </c>
      <c r="L3494" s="76">
        <v>148</v>
      </c>
      <c r="M3494" s="76" t="s">
        <v>14453</v>
      </c>
      <c r="N3494" s="76" t="s">
        <v>14874</v>
      </c>
    </row>
    <row r="3495" spans="1:14" hidden="1">
      <c r="A3495" s="258" t="s">
        <v>14452</v>
      </c>
      <c r="B3495" s="76"/>
      <c r="C3495" s="496" t="s">
        <v>14875</v>
      </c>
      <c r="D3495" s="39" t="s">
        <v>14875</v>
      </c>
      <c r="E3495" s="496">
        <f>VLOOKUP(F3495,[13]abbr_btch2lot2!A:B,2,FALSE)</f>
        <v>2450</v>
      </c>
      <c r="F3495" s="529" t="s">
        <v>14876</v>
      </c>
      <c r="G3495" s="76"/>
      <c r="H3495" s="76" t="s">
        <v>2231</v>
      </c>
      <c r="I3495" s="76" t="s">
        <v>8260</v>
      </c>
      <c r="J3495" s="76"/>
      <c r="K3495" s="76" t="s">
        <v>2195</v>
      </c>
      <c r="L3495" s="76">
        <v>149</v>
      </c>
      <c r="M3495" s="76" t="s">
        <v>14453</v>
      </c>
      <c r="N3495" s="76" t="s">
        <v>14877</v>
      </c>
    </row>
    <row r="3496" spans="1:14" hidden="1">
      <c r="A3496" s="258" t="s">
        <v>14452</v>
      </c>
      <c r="B3496" s="76"/>
      <c r="C3496" s="496" t="s">
        <v>14878</v>
      </c>
      <c r="D3496" s="39" t="s">
        <v>14878</v>
      </c>
      <c r="E3496" s="496">
        <f>VLOOKUP(F3496,[13]abbr_btch2lot2!A:B,2,FALSE)</f>
        <v>2451</v>
      </c>
      <c r="F3496" s="529" t="s">
        <v>14879</v>
      </c>
      <c r="G3496" s="76"/>
      <c r="H3496" s="546" t="s">
        <v>2228</v>
      </c>
      <c r="I3496" s="76">
        <v>1</v>
      </c>
      <c r="J3496" s="76"/>
      <c r="K3496" s="76" t="s">
        <v>2195</v>
      </c>
      <c r="L3496" s="76">
        <v>150</v>
      </c>
      <c r="M3496" s="76" t="s">
        <v>14453</v>
      </c>
      <c r="N3496" s="76" t="s">
        <v>14880</v>
      </c>
    </row>
    <row r="3497" spans="1:14" hidden="1">
      <c r="A3497" s="258" t="s">
        <v>14452</v>
      </c>
      <c r="B3497" s="76"/>
      <c r="C3497" s="496" t="s">
        <v>14881</v>
      </c>
      <c r="D3497" s="39" t="s">
        <v>14881</v>
      </c>
      <c r="E3497" s="496">
        <f>VLOOKUP(F3497,[13]abbr_btch2lot2!A:B,2,FALSE)</f>
        <v>2452</v>
      </c>
      <c r="F3497" s="529" t="s">
        <v>14882</v>
      </c>
      <c r="G3497" s="76"/>
      <c r="H3497" s="76" t="s">
        <v>2231</v>
      </c>
      <c r="I3497" s="76" t="s">
        <v>2439</v>
      </c>
      <c r="J3497" s="76"/>
      <c r="K3497" s="76" t="s">
        <v>2195</v>
      </c>
      <c r="L3497" s="76">
        <v>151</v>
      </c>
      <c r="M3497" s="76" t="s">
        <v>14453</v>
      </c>
      <c r="N3497" s="76" t="s">
        <v>14883</v>
      </c>
    </row>
    <row r="3498" spans="1:14" hidden="1">
      <c r="A3498" s="258" t="s">
        <v>14452</v>
      </c>
      <c r="B3498" s="76"/>
      <c r="C3498" s="496" t="s">
        <v>14884</v>
      </c>
      <c r="D3498" s="39" t="s">
        <v>14884</v>
      </c>
      <c r="E3498" s="496">
        <f>VLOOKUP(F3498,[13]abbr_btch2lot2!A:B,2,FALSE)</f>
        <v>2453</v>
      </c>
      <c r="F3498" s="529" t="s">
        <v>14885</v>
      </c>
      <c r="G3498" s="76"/>
      <c r="H3498" s="76" t="s">
        <v>2231</v>
      </c>
      <c r="I3498" s="76" t="s">
        <v>8260</v>
      </c>
      <c r="J3498" s="76"/>
      <c r="K3498" s="76" t="s">
        <v>2195</v>
      </c>
      <c r="L3498" s="76">
        <v>152</v>
      </c>
      <c r="M3498" s="76" t="s">
        <v>14453</v>
      </c>
      <c r="N3498" s="76" t="s">
        <v>14886</v>
      </c>
    </row>
    <row r="3499" spans="1:14" hidden="1">
      <c r="A3499" s="258" t="s">
        <v>14452</v>
      </c>
      <c r="B3499" s="76"/>
      <c r="C3499" s="496" t="s">
        <v>14887</v>
      </c>
      <c r="D3499" s="39" t="s">
        <v>14887</v>
      </c>
      <c r="E3499" s="496">
        <f>VLOOKUP(F3499,[13]abbr_btch2lot2!A:B,2,FALSE)</f>
        <v>2454</v>
      </c>
      <c r="F3499" s="529" t="s">
        <v>14888</v>
      </c>
      <c r="G3499" s="76"/>
      <c r="H3499" s="546" t="s">
        <v>2455</v>
      </c>
      <c r="I3499" s="76">
        <v>7</v>
      </c>
      <c r="J3499" s="76"/>
      <c r="K3499" s="76" t="s">
        <v>2195</v>
      </c>
      <c r="L3499" s="76">
        <v>153</v>
      </c>
      <c r="M3499" s="76" t="s">
        <v>14453</v>
      </c>
      <c r="N3499" s="76" t="s">
        <v>14889</v>
      </c>
    </row>
    <row r="3500" spans="1:14" hidden="1">
      <c r="A3500" s="258" t="s">
        <v>14452</v>
      </c>
      <c r="B3500" s="76"/>
      <c r="C3500" s="496" t="s">
        <v>14890</v>
      </c>
      <c r="D3500" s="39" t="s">
        <v>14890</v>
      </c>
      <c r="E3500" s="496">
        <f>VLOOKUP(F3500,[13]abbr_btch2lot2!A:B,2,FALSE)</f>
        <v>2455</v>
      </c>
      <c r="F3500" s="529" t="s">
        <v>14891</v>
      </c>
      <c r="G3500" s="76"/>
      <c r="H3500" s="546" t="s">
        <v>2455</v>
      </c>
      <c r="I3500" s="76">
        <v>7</v>
      </c>
      <c r="J3500" s="76"/>
      <c r="K3500" s="76" t="s">
        <v>2195</v>
      </c>
      <c r="L3500" s="76">
        <v>154</v>
      </c>
      <c r="M3500" s="76" t="s">
        <v>14453</v>
      </c>
      <c r="N3500" s="76" t="s">
        <v>14892</v>
      </c>
    </row>
    <row r="3501" spans="1:14" hidden="1">
      <c r="A3501" s="258" t="s">
        <v>14452</v>
      </c>
      <c r="B3501" s="76"/>
      <c r="C3501" s="496" t="s">
        <v>14893</v>
      </c>
      <c r="D3501" s="39" t="s">
        <v>14893</v>
      </c>
      <c r="E3501" s="496">
        <f>VLOOKUP(F3501,[13]abbr_btch2lot2!A:B,2,FALSE)</f>
        <v>2456</v>
      </c>
      <c r="F3501" s="529" t="s">
        <v>14894</v>
      </c>
      <c r="G3501" s="76"/>
      <c r="H3501" s="76" t="s">
        <v>2231</v>
      </c>
      <c r="I3501" s="76" t="s">
        <v>8260</v>
      </c>
      <c r="J3501" s="76"/>
      <c r="K3501" s="76" t="s">
        <v>2195</v>
      </c>
      <c r="L3501" s="76">
        <v>155</v>
      </c>
      <c r="M3501" s="76" t="s">
        <v>14453</v>
      </c>
      <c r="N3501" s="76" t="s">
        <v>14895</v>
      </c>
    </row>
    <row r="3502" spans="1:14" hidden="1">
      <c r="A3502" s="258" t="s">
        <v>14452</v>
      </c>
      <c r="B3502" s="76"/>
      <c r="C3502" s="496" t="s">
        <v>14896</v>
      </c>
      <c r="D3502" s="39" t="s">
        <v>14896</v>
      </c>
      <c r="E3502" s="496">
        <f>VLOOKUP(F3502,[13]abbr_btch2lot2!A:B,2,FALSE)</f>
        <v>2457</v>
      </c>
      <c r="F3502" s="529" t="s">
        <v>14897</v>
      </c>
      <c r="G3502" s="76"/>
      <c r="H3502" s="76" t="s">
        <v>2231</v>
      </c>
      <c r="I3502" s="76" t="s">
        <v>8260</v>
      </c>
      <c r="J3502" s="76"/>
      <c r="K3502" s="76" t="s">
        <v>2195</v>
      </c>
      <c r="L3502" s="76">
        <v>156</v>
      </c>
      <c r="M3502" s="76" t="s">
        <v>14453</v>
      </c>
      <c r="N3502" s="76" t="s">
        <v>14898</v>
      </c>
    </row>
    <row r="3503" spans="1:14" hidden="1">
      <c r="A3503" s="258" t="s">
        <v>14452</v>
      </c>
      <c r="B3503" s="76"/>
      <c r="C3503" s="496" t="s">
        <v>14899</v>
      </c>
      <c r="D3503" s="39" t="s">
        <v>14899</v>
      </c>
      <c r="E3503" s="496">
        <f>VLOOKUP(F3503,[13]abbr_btch2lot2!A:B,2,FALSE)</f>
        <v>2458</v>
      </c>
      <c r="F3503" s="529" t="s">
        <v>14900</v>
      </c>
      <c r="G3503" s="76"/>
      <c r="H3503" s="546" t="s">
        <v>2228</v>
      </c>
      <c r="I3503" s="76">
        <v>1</v>
      </c>
      <c r="J3503" s="76"/>
      <c r="K3503" s="76" t="s">
        <v>2195</v>
      </c>
      <c r="L3503" s="76">
        <v>157</v>
      </c>
      <c r="M3503" s="76" t="s">
        <v>14453</v>
      </c>
      <c r="N3503" s="76" t="s">
        <v>14901</v>
      </c>
    </row>
    <row r="3504" spans="1:14" hidden="1">
      <c r="A3504" s="258" t="s">
        <v>14452</v>
      </c>
      <c r="B3504" s="76"/>
      <c r="C3504" s="496" t="s">
        <v>14902</v>
      </c>
      <c r="D3504" s="39" t="s">
        <v>14902</v>
      </c>
      <c r="E3504" s="496">
        <f>VLOOKUP(F3504,[13]abbr_btch2lot2!A:B,2,FALSE)</f>
        <v>2459</v>
      </c>
      <c r="F3504" s="529" t="s">
        <v>14903</v>
      </c>
      <c r="G3504" s="76"/>
      <c r="H3504" s="546" t="s">
        <v>2455</v>
      </c>
      <c r="I3504" s="76">
        <v>7</v>
      </c>
      <c r="J3504" s="76"/>
      <c r="K3504" s="76" t="s">
        <v>2195</v>
      </c>
      <c r="L3504" s="76">
        <v>158</v>
      </c>
      <c r="M3504" s="76" t="s">
        <v>14453</v>
      </c>
      <c r="N3504" s="76" t="s">
        <v>14904</v>
      </c>
    </row>
    <row r="3505" spans="1:14" hidden="1">
      <c r="A3505" s="258" t="s">
        <v>14452</v>
      </c>
      <c r="B3505" s="76"/>
      <c r="C3505" s="496" t="s">
        <v>14905</v>
      </c>
      <c r="D3505" s="39" t="s">
        <v>14905</v>
      </c>
      <c r="E3505" s="496">
        <f>VLOOKUP(F3505,[13]abbr_btch2lot2!A:B,2,FALSE)</f>
        <v>2460</v>
      </c>
      <c r="F3505" s="529" t="s">
        <v>14906</v>
      </c>
      <c r="G3505" s="76"/>
      <c r="H3505" s="546" t="s">
        <v>2231</v>
      </c>
      <c r="I3505" s="546" t="s">
        <v>2386</v>
      </c>
      <c r="J3505" s="76"/>
      <c r="K3505" s="76" t="s">
        <v>2195</v>
      </c>
      <c r="L3505" s="76">
        <v>159</v>
      </c>
      <c r="M3505" s="76" t="s">
        <v>14453</v>
      </c>
      <c r="N3505" s="76" t="s">
        <v>14907</v>
      </c>
    </row>
    <row r="3506" spans="1:14" hidden="1">
      <c r="A3506" s="258" t="s">
        <v>14452</v>
      </c>
      <c r="B3506" s="76"/>
      <c r="C3506" s="496" t="s">
        <v>14908</v>
      </c>
      <c r="D3506" s="39" t="s">
        <v>14908</v>
      </c>
      <c r="E3506" s="496">
        <f>VLOOKUP(F3506,[13]abbr_btch2lot2!A:B,2,FALSE)</f>
        <v>2461</v>
      </c>
      <c r="F3506" s="529" t="s">
        <v>14909</v>
      </c>
      <c r="G3506" s="76"/>
      <c r="H3506" s="546" t="s">
        <v>2455</v>
      </c>
      <c r="I3506" s="76">
        <v>7</v>
      </c>
      <c r="J3506" s="76"/>
      <c r="K3506" s="76" t="s">
        <v>2195</v>
      </c>
      <c r="L3506" s="76">
        <v>160</v>
      </c>
      <c r="M3506" s="76" t="s">
        <v>14453</v>
      </c>
      <c r="N3506" s="76" t="s">
        <v>14910</v>
      </c>
    </row>
    <row r="3507" spans="1:14" hidden="1">
      <c r="A3507" s="258" t="s">
        <v>14452</v>
      </c>
      <c r="B3507" s="76"/>
      <c r="C3507" s="496" t="s">
        <v>14911</v>
      </c>
      <c r="D3507" s="39" t="s">
        <v>14911</v>
      </c>
      <c r="E3507" s="496">
        <f>VLOOKUP(F3507,[13]abbr_btch2lot2!A:B,2,FALSE)</f>
        <v>2462</v>
      </c>
      <c r="F3507" s="529" t="s">
        <v>14912</v>
      </c>
      <c r="G3507" s="76"/>
      <c r="H3507" s="546" t="s">
        <v>2231</v>
      </c>
      <c r="I3507" s="546" t="s">
        <v>2386</v>
      </c>
      <c r="J3507" s="76"/>
      <c r="K3507" s="76" t="s">
        <v>2195</v>
      </c>
      <c r="L3507" s="76">
        <v>161</v>
      </c>
      <c r="M3507" s="76" t="s">
        <v>14453</v>
      </c>
      <c r="N3507" s="76" t="s">
        <v>14913</v>
      </c>
    </row>
    <row r="3508" spans="1:14" hidden="1">
      <c r="A3508" s="258" t="s">
        <v>14452</v>
      </c>
      <c r="B3508" s="76"/>
      <c r="C3508" s="496" t="s">
        <v>14914</v>
      </c>
      <c r="D3508" s="39" t="s">
        <v>14914</v>
      </c>
      <c r="E3508" s="496">
        <f>VLOOKUP(F3508,[13]abbr_btch2lot2!A:B,2,FALSE)</f>
        <v>2463</v>
      </c>
      <c r="F3508" s="529" t="s">
        <v>14915</v>
      </c>
      <c r="G3508" s="76"/>
      <c r="H3508" s="546" t="s">
        <v>2455</v>
      </c>
      <c r="I3508" s="76">
        <v>7</v>
      </c>
      <c r="J3508" s="76"/>
      <c r="K3508" s="76" t="s">
        <v>2195</v>
      </c>
      <c r="L3508" s="76">
        <v>162</v>
      </c>
      <c r="M3508" s="76" t="s">
        <v>14453</v>
      </c>
      <c r="N3508" s="76" t="s">
        <v>14916</v>
      </c>
    </row>
    <row r="3509" spans="1:14" hidden="1">
      <c r="A3509" s="258" t="s">
        <v>14452</v>
      </c>
      <c r="B3509" s="76"/>
      <c r="C3509" s="496" t="s">
        <v>14917</v>
      </c>
      <c r="D3509" s="39" t="s">
        <v>14917</v>
      </c>
      <c r="E3509" s="496">
        <f>VLOOKUP(F3509,[13]abbr_btch2lot2!A:B,2,FALSE)</f>
        <v>2464</v>
      </c>
      <c r="F3509" s="529" t="s">
        <v>14918</v>
      </c>
      <c r="G3509" s="76"/>
      <c r="H3509" s="546" t="s">
        <v>2231</v>
      </c>
      <c r="I3509" s="546" t="s">
        <v>2386</v>
      </c>
      <c r="J3509" s="76"/>
      <c r="K3509" s="76" t="s">
        <v>2195</v>
      </c>
      <c r="L3509" s="76">
        <v>163</v>
      </c>
      <c r="M3509" s="76" t="s">
        <v>14453</v>
      </c>
      <c r="N3509" s="76" t="s">
        <v>14919</v>
      </c>
    </row>
    <row r="3510" spans="1:14" hidden="1">
      <c r="A3510" s="258" t="s">
        <v>14452</v>
      </c>
      <c r="B3510" s="76"/>
      <c r="C3510" s="496" t="s">
        <v>14920</v>
      </c>
      <c r="D3510" s="39" t="s">
        <v>14920</v>
      </c>
      <c r="E3510" s="496">
        <f>VLOOKUP(F3510,[13]abbr_btch2lot2!A:B,2,FALSE)</f>
        <v>2465</v>
      </c>
      <c r="F3510" s="529" t="s">
        <v>14921</v>
      </c>
      <c r="G3510" s="76"/>
      <c r="H3510" s="546" t="s">
        <v>2455</v>
      </c>
      <c r="I3510" s="76">
        <v>7</v>
      </c>
      <c r="J3510" s="76"/>
      <c r="K3510" s="76" t="s">
        <v>2195</v>
      </c>
      <c r="L3510" s="76">
        <v>164</v>
      </c>
      <c r="M3510" s="76" t="s">
        <v>14453</v>
      </c>
      <c r="N3510" s="76" t="s">
        <v>14922</v>
      </c>
    </row>
    <row r="3511" spans="1:14" hidden="1">
      <c r="A3511" s="258" t="s">
        <v>14452</v>
      </c>
      <c r="B3511" s="76"/>
      <c r="C3511" s="496" t="s">
        <v>14923</v>
      </c>
      <c r="D3511" s="39" t="s">
        <v>14923</v>
      </c>
      <c r="E3511" s="496">
        <f>VLOOKUP(F3511,[13]abbr_btch2lot2!A:B,2,FALSE)</f>
        <v>2466</v>
      </c>
      <c r="F3511" s="529" t="s">
        <v>14924</v>
      </c>
      <c r="G3511" s="76"/>
      <c r="H3511" s="546" t="s">
        <v>2231</v>
      </c>
      <c r="I3511" s="546" t="s">
        <v>2386</v>
      </c>
      <c r="J3511" s="76"/>
      <c r="K3511" s="76" t="s">
        <v>2195</v>
      </c>
      <c r="L3511" s="76">
        <v>165</v>
      </c>
      <c r="M3511" s="76" t="s">
        <v>14453</v>
      </c>
      <c r="N3511" s="76" t="s">
        <v>14925</v>
      </c>
    </row>
    <row r="3512" spans="1:14" hidden="1">
      <c r="A3512" s="258" t="s">
        <v>14452</v>
      </c>
      <c r="B3512" s="76"/>
      <c r="C3512" s="496" t="s">
        <v>14926</v>
      </c>
      <c r="D3512" s="39" t="s">
        <v>14926</v>
      </c>
      <c r="E3512" s="496">
        <f>VLOOKUP(F3512,[13]abbr_btch2lot2!A:B,2,FALSE)</f>
        <v>2467</v>
      </c>
      <c r="F3512" s="529" t="s">
        <v>14927</v>
      </c>
      <c r="G3512" s="76"/>
      <c r="H3512" s="546" t="s">
        <v>2455</v>
      </c>
      <c r="I3512" s="76">
        <v>7</v>
      </c>
      <c r="J3512" s="76"/>
      <c r="K3512" s="76" t="s">
        <v>2195</v>
      </c>
      <c r="L3512" s="76">
        <v>166</v>
      </c>
      <c r="M3512" s="76" t="s">
        <v>14453</v>
      </c>
      <c r="N3512" s="76" t="s">
        <v>14928</v>
      </c>
    </row>
    <row r="3513" spans="1:14" hidden="1">
      <c r="A3513" s="258" t="s">
        <v>14452</v>
      </c>
      <c r="B3513" s="76"/>
      <c r="C3513" s="496" t="s">
        <v>14929</v>
      </c>
      <c r="D3513" s="39" t="s">
        <v>14929</v>
      </c>
      <c r="E3513" s="496">
        <f>VLOOKUP(F3513,[13]abbr_btch2lot2!A:B,2,FALSE)</f>
        <v>2468</v>
      </c>
      <c r="F3513" s="529" t="s">
        <v>14930</v>
      </c>
      <c r="G3513" s="76"/>
      <c r="H3513" s="546" t="s">
        <v>2231</v>
      </c>
      <c r="I3513" s="546" t="s">
        <v>2386</v>
      </c>
      <c r="J3513" s="76"/>
      <c r="K3513" s="76" t="s">
        <v>2195</v>
      </c>
      <c r="L3513" s="76">
        <v>167</v>
      </c>
      <c r="M3513" s="76" t="s">
        <v>14453</v>
      </c>
      <c r="N3513" s="76" t="s">
        <v>14931</v>
      </c>
    </row>
    <row r="3514" spans="1:14" hidden="1">
      <c r="A3514" s="258" t="s">
        <v>14452</v>
      </c>
      <c r="B3514" s="76"/>
      <c r="C3514" s="496" t="s">
        <v>14932</v>
      </c>
      <c r="D3514" s="39" t="s">
        <v>14932</v>
      </c>
      <c r="E3514" s="496">
        <f>VLOOKUP(F3514,[13]abbr_btch2lot2!A:B,2,FALSE)</f>
        <v>2469</v>
      </c>
      <c r="F3514" s="529" t="s">
        <v>14933</v>
      </c>
      <c r="G3514" s="76"/>
      <c r="H3514" s="546" t="s">
        <v>2455</v>
      </c>
      <c r="I3514" s="76">
        <v>7</v>
      </c>
      <c r="J3514" s="76"/>
      <c r="K3514" s="76" t="s">
        <v>2195</v>
      </c>
      <c r="L3514" s="76">
        <v>168</v>
      </c>
      <c r="M3514" s="76" t="s">
        <v>14453</v>
      </c>
      <c r="N3514" s="76" t="s">
        <v>14934</v>
      </c>
    </row>
    <row r="3515" spans="1:14" hidden="1">
      <c r="A3515" s="258" t="s">
        <v>14452</v>
      </c>
      <c r="B3515" s="76"/>
      <c r="C3515" s="496" t="s">
        <v>14935</v>
      </c>
      <c r="D3515" s="39" t="s">
        <v>14935</v>
      </c>
      <c r="E3515" s="496">
        <f>VLOOKUP(F3515,[13]abbr_btch2lot2!A:B,2,FALSE)</f>
        <v>2470</v>
      </c>
      <c r="F3515" s="529" t="s">
        <v>14936</v>
      </c>
      <c r="G3515" s="76"/>
      <c r="H3515" s="546" t="s">
        <v>2231</v>
      </c>
      <c r="I3515" s="546" t="s">
        <v>2386</v>
      </c>
      <c r="J3515" s="76"/>
      <c r="K3515" s="76" t="s">
        <v>2195</v>
      </c>
      <c r="L3515" s="76">
        <v>169</v>
      </c>
      <c r="M3515" s="76" t="s">
        <v>14453</v>
      </c>
      <c r="N3515" s="76" t="s">
        <v>14937</v>
      </c>
    </row>
    <row r="3516" spans="1:14" hidden="1">
      <c r="A3516" s="258" t="s">
        <v>14452</v>
      </c>
      <c r="B3516" s="76"/>
      <c r="C3516" s="496" t="s">
        <v>14938</v>
      </c>
      <c r="D3516" s="39" t="s">
        <v>14938</v>
      </c>
      <c r="E3516" s="496">
        <f>VLOOKUP(F3516,[13]abbr_btch2lot2!A:B,2,FALSE)</f>
        <v>2471</v>
      </c>
      <c r="F3516" s="529" t="s">
        <v>14939</v>
      </c>
      <c r="G3516" s="76"/>
      <c r="H3516" s="546" t="s">
        <v>2231</v>
      </c>
      <c r="I3516" s="546" t="s">
        <v>2386</v>
      </c>
      <c r="J3516" s="76"/>
      <c r="K3516" s="76" t="s">
        <v>2195</v>
      </c>
      <c r="L3516" s="76">
        <v>170</v>
      </c>
      <c r="M3516" s="76" t="s">
        <v>14453</v>
      </c>
      <c r="N3516" s="76" t="s">
        <v>14940</v>
      </c>
    </row>
    <row r="3517" spans="1:14" hidden="1">
      <c r="A3517" s="258" t="s">
        <v>14452</v>
      </c>
      <c r="B3517" s="76"/>
      <c r="C3517" s="496" t="s">
        <v>14941</v>
      </c>
      <c r="D3517" s="39" t="s">
        <v>14941</v>
      </c>
      <c r="E3517" s="496">
        <f>VLOOKUP(F3517,[13]abbr_btch2lot2!A:B,2,FALSE)</f>
        <v>2472</v>
      </c>
      <c r="F3517" s="529" t="s">
        <v>14942</v>
      </c>
      <c r="G3517" s="76"/>
      <c r="H3517" s="546" t="s">
        <v>2231</v>
      </c>
      <c r="I3517" s="546" t="s">
        <v>2386</v>
      </c>
      <c r="J3517" s="76"/>
      <c r="K3517" s="76" t="s">
        <v>2195</v>
      </c>
      <c r="L3517" s="76">
        <v>171</v>
      </c>
      <c r="M3517" s="76" t="s">
        <v>14453</v>
      </c>
      <c r="N3517" s="76" t="s">
        <v>14943</v>
      </c>
    </row>
    <row r="3518" spans="1:14" hidden="1">
      <c r="A3518" s="258" t="s">
        <v>14452</v>
      </c>
      <c r="B3518" s="76"/>
      <c r="C3518" s="496" t="s">
        <v>14944</v>
      </c>
      <c r="D3518" s="39" t="s">
        <v>14944</v>
      </c>
      <c r="E3518" s="496">
        <f>VLOOKUP(F3518,[13]abbr_btch2lot2!A:B,2,FALSE)</f>
        <v>2473</v>
      </c>
      <c r="F3518" s="529" t="s">
        <v>14945</v>
      </c>
      <c r="G3518" s="76"/>
      <c r="H3518" s="546" t="s">
        <v>2455</v>
      </c>
      <c r="I3518" s="76">
        <v>7</v>
      </c>
      <c r="J3518" s="76"/>
      <c r="K3518" s="76" t="s">
        <v>2195</v>
      </c>
      <c r="L3518" s="76">
        <v>172</v>
      </c>
      <c r="M3518" s="76" t="s">
        <v>14453</v>
      </c>
      <c r="N3518" s="76" t="s">
        <v>14946</v>
      </c>
    </row>
    <row r="3519" spans="1:14" hidden="1">
      <c r="A3519" s="258" t="s">
        <v>14452</v>
      </c>
      <c r="B3519" s="76"/>
      <c r="C3519" s="496" t="s">
        <v>14947</v>
      </c>
      <c r="D3519" s="39" t="s">
        <v>14947</v>
      </c>
      <c r="E3519" s="496">
        <f>VLOOKUP(F3519,[13]abbr_btch2lot2!A:B,2,FALSE)</f>
        <v>2474</v>
      </c>
      <c r="F3519" s="529" t="s">
        <v>14948</v>
      </c>
      <c r="G3519" s="76"/>
      <c r="H3519" s="546" t="s">
        <v>2455</v>
      </c>
      <c r="I3519" s="76">
        <v>7</v>
      </c>
      <c r="J3519" s="76"/>
      <c r="K3519" s="76" t="s">
        <v>2195</v>
      </c>
      <c r="L3519" s="76">
        <v>173</v>
      </c>
      <c r="M3519" s="76" t="s">
        <v>14453</v>
      </c>
      <c r="N3519" s="76" t="s">
        <v>14949</v>
      </c>
    </row>
    <row r="3520" spans="1:14" hidden="1">
      <c r="A3520" s="258" t="s">
        <v>14452</v>
      </c>
      <c r="B3520" s="76"/>
      <c r="C3520" s="496" t="s">
        <v>14950</v>
      </c>
      <c r="D3520" s="39" t="s">
        <v>14950</v>
      </c>
      <c r="E3520" s="496">
        <f>VLOOKUP(F3520,[13]abbr_btch2lot2!A:B,2,FALSE)</f>
        <v>2475</v>
      </c>
      <c r="F3520" s="529" t="s">
        <v>14951</v>
      </c>
      <c r="G3520" s="76"/>
      <c r="H3520" s="546" t="s">
        <v>2455</v>
      </c>
      <c r="I3520" s="76">
        <v>7</v>
      </c>
      <c r="J3520" s="76"/>
      <c r="K3520" s="76" t="s">
        <v>2195</v>
      </c>
      <c r="L3520" s="76">
        <v>174</v>
      </c>
      <c r="M3520" s="76" t="s">
        <v>14453</v>
      </c>
      <c r="N3520" s="76" t="s">
        <v>14952</v>
      </c>
    </row>
    <row r="3521" spans="1:14" hidden="1">
      <c r="A3521" s="258" t="s">
        <v>14452</v>
      </c>
      <c r="B3521" s="76"/>
      <c r="C3521" s="496" t="s">
        <v>14953</v>
      </c>
      <c r="D3521" s="39" t="s">
        <v>14953</v>
      </c>
      <c r="E3521" s="496">
        <f>VLOOKUP(F3521,[13]abbr_btch2lot2!A:B,2,FALSE)</f>
        <v>2476</v>
      </c>
      <c r="F3521" s="529" t="s">
        <v>14954</v>
      </c>
      <c r="G3521" s="76"/>
      <c r="H3521" s="546" t="s">
        <v>2455</v>
      </c>
      <c r="I3521" s="76">
        <v>9</v>
      </c>
      <c r="J3521" s="76"/>
      <c r="K3521" s="76" t="s">
        <v>2195</v>
      </c>
      <c r="L3521" s="76">
        <v>175</v>
      </c>
      <c r="M3521" s="76" t="s">
        <v>14453</v>
      </c>
      <c r="N3521" s="76" t="s">
        <v>14955</v>
      </c>
    </row>
    <row r="3522" spans="1:14" hidden="1">
      <c r="A3522" s="258" t="s">
        <v>14452</v>
      </c>
      <c r="B3522" s="76"/>
      <c r="C3522" s="496" t="s">
        <v>14956</v>
      </c>
      <c r="D3522" s="39" t="s">
        <v>14956</v>
      </c>
      <c r="E3522" s="496">
        <f>VLOOKUP(F3522,[13]abbr_btch2lot2!A:B,2,FALSE)</f>
        <v>2477</v>
      </c>
      <c r="F3522" s="529" t="s">
        <v>14957</v>
      </c>
      <c r="G3522" s="76"/>
      <c r="H3522" s="546" t="s">
        <v>2455</v>
      </c>
      <c r="I3522" s="76">
        <v>9</v>
      </c>
      <c r="J3522" s="76"/>
      <c r="K3522" s="76" t="s">
        <v>2195</v>
      </c>
      <c r="L3522" s="76">
        <v>176</v>
      </c>
      <c r="M3522" s="76" t="s">
        <v>14453</v>
      </c>
      <c r="N3522" s="76" t="s">
        <v>14958</v>
      </c>
    </row>
    <row r="3523" spans="1:14" hidden="1">
      <c r="A3523" s="258" t="s">
        <v>14452</v>
      </c>
      <c r="B3523" s="76"/>
      <c r="C3523" s="496" t="s">
        <v>14959</v>
      </c>
      <c r="D3523" s="39" t="s">
        <v>14959</v>
      </c>
      <c r="E3523" s="496">
        <f>VLOOKUP(F3523,[13]abbr_btch2lot2!A:B,2,FALSE)</f>
        <v>2478</v>
      </c>
      <c r="F3523" s="529" t="s">
        <v>14960</v>
      </c>
      <c r="G3523" s="76"/>
      <c r="H3523" s="546" t="s">
        <v>2455</v>
      </c>
      <c r="I3523" s="76">
        <v>9</v>
      </c>
      <c r="J3523" s="76"/>
      <c r="K3523" s="76" t="s">
        <v>2195</v>
      </c>
      <c r="L3523" s="76">
        <v>177</v>
      </c>
      <c r="M3523" s="76" t="s">
        <v>14453</v>
      </c>
      <c r="N3523" s="76" t="s">
        <v>14961</v>
      </c>
    </row>
    <row r="3524" spans="1:14" hidden="1">
      <c r="A3524" s="258" t="s">
        <v>14452</v>
      </c>
      <c r="B3524" s="76"/>
      <c r="C3524" s="496" t="s">
        <v>14962</v>
      </c>
      <c r="D3524" s="39" t="s">
        <v>14962</v>
      </c>
      <c r="E3524" s="496">
        <f>VLOOKUP(F3524,[13]abbr_btch2lot2!A:B,2,FALSE)</f>
        <v>2479</v>
      </c>
      <c r="F3524" s="529" t="s">
        <v>14963</v>
      </c>
      <c r="G3524" s="76"/>
      <c r="H3524" s="546" t="s">
        <v>2455</v>
      </c>
      <c r="I3524" s="76">
        <v>9</v>
      </c>
      <c r="J3524" s="76"/>
      <c r="K3524" s="76" t="s">
        <v>2195</v>
      </c>
      <c r="L3524" s="76">
        <v>178</v>
      </c>
      <c r="M3524" s="76" t="s">
        <v>14453</v>
      </c>
      <c r="N3524" s="76" t="s">
        <v>14964</v>
      </c>
    </row>
    <row r="3525" spans="1:14" hidden="1">
      <c r="A3525" s="258" t="s">
        <v>14452</v>
      </c>
      <c r="B3525" s="76"/>
      <c r="C3525" s="496" t="s">
        <v>14965</v>
      </c>
      <c r="D3525" s="39" t="s">
        <v>14965</v>
      </c>
      <c r="E3525" s="496">
        <f>VLOOKUP(F3525,[13]abbr_btch2lot2!A:B,2,FALSE)</f>
        <v>2480</v>
      </c>
      <c r="F3525" s="529" t="s">
        <v>14966</v>
      </c>
      <c r="G3525" s="76"/>
      <c r="H3525" s="546" t="s">
        <v>2455</v>
      </c>
      <c r="I3525" s="76">
        <v>7</v>
      </c>
      <c r="J3525" s="76"/>
      <c r="K3525" s="76" t="s">
        <v>2195</v>
      </c>
      <c r="L3525" s="76">
        <v>179</v>
      </c>
      <c r="M3525" s="76" t="s">
        <v>14453</v>
      </c>
      <c r="N3525" s="76" t="s">
        <v>14967</v>
      </c>
    </row>
    <row r="3526" spans="1:14" hidden="1">
      <c r="A3526" s="258" t="s">
        <v>14452</v>
      </c>
      <c r="B3526" s="76"/>
      <c r="C3526" s="496" t="s">
        <v>14968</v>
      </c>
      <c r="D3526" s="39" t="s">
        <v>14968</v>
      </c>
      <c r="E3526" s="496">
        <f>VLOOKUP(F3526,[13]abbr_btch2lot2!A:B,2,FALSE)</f>
        <v>2481</v>
      </c>
      <c r="F3526" s="529" t="s">
        <v>14969</v>
      </c>
      <c r="G3526" s="76"/>
      <c r="H3526" s="546" t="s">
        <v>2231</v>
      </c>
      <c r="I3526" s="546" t="s">
        <v>2386</v>
      </c>
      <c r="J3526" s="76"/>
      <c r="K3526" s="76" t="s">
        <v>2195</v>
      </c>
      <c r="L3526" s="76">
        <v>180</v>
      </c>
      <c r="M3526" s="76" t="s">
        <v>14453</v>
      </c>
      <c r="N3526" s="76" t="s">
        <v>14970</v>
      </c>
    </row>
    <row r="3527" spans="1:14" hidden="1">
      <c r="A3527" s="258" t="s">
        <v>14452</v>
      </c>
      <c r="B3527" s="76"/>
      <c r="C3527" s="496"/>
      <c r="D3527" s="39"/>
      <c r="E3527" s="496">
        <f>VLOOKUP(F3527,[13]abbr_btch2lot2!A:B,2,FALSE)</f>
        <v>2482</v>
      </c>
      <c r="F3527" s="529" t="s">
        <v>14971</v>
      </c>
      <c r="G3527" s="76"/>
      <c r="H3527" s="546" t="s">
        <v>2455</v>
      </c>
      <c r="I3527" s="76">
        <v>7</v>
      </c>
      <c r="J3527" s="76"/>
      <c r="K3527" s="76" t="s">
        <v>2195</v>
      </c>
      <c r="L3527" s="76">
        <v>181</v>
      </c>
      <c r="M3527" s="76" t="s">
        <v>14453</v>
      </c>
      <c r="N3527" s="76" t="s">
        <v>14972</v>
      </c>
    </row>
    <row r="3528" spans="1:14" hidden="1">
      <c r="A3528" s="258" t="s">
        <v>14452</v>
      </c>
      <c r="B3528" s="76"/>
      <c r="C3528" s="496"/>
      <c r="D3528" s="39"/>
      <c r="E3528" s="496">
        <f>VLOOKUP(F3528,[13]abbr_btch2lot2!A:B,2,FALSE)</f>
        <v>2483</v>
      </c>
      <c r="F3528" s="529" t="s">
        <v>14973</v>
      </c>
      <c r="G3528" s="76"/>
      <c r="H3528" s="546" t="s">
        <v>2231</v>
      </c>
      <c r="I3528" s="546" t="s">
        <v>2386</v>
      </c>
      <c r="J3528" s="76"/>
      <c r="K3528" s="76" t="s">
        <v>2195</v>
      </c>
      <c r="L3528" s="76">
        <v>182</v>
      </c>
      <c r="M3528" s="76" t="s">
        <v>14453</v>
      </c>
      <c r="N3528" s="76" t="s">
        <v>14974</v>
      </c>
    </row>
    <row r="3529" spans="1:14" hidden="1">
      <c r="A3529" s="258" t="s">
        <v>14452</v>
      </c>
      <c r="B3529" s="76"/>
      <c r="C3529" s="496" t="s">
        <v>14975</v>
      </c>
      <c r="D3529" s="39" t="s">
        <v>14975</v>
      </c>
      <c r="E3529" s="496">
        <f>VLOOKUP(F3529,[13]abbr_btch2lot2!A:B,2,FALSE)</f>
        <v>2484</v>
      </c>
      <c r="F3529" s="529" t="s">
        <v>14976</v>
      </c>
      <c r="G3529" s="76"/>
      <c r="H3529" s="546" t="s">
        <v>2455</v>
      </c>
      <c r="I3529" s="76">
        <v>7</v>
      </c>
      <c r="J3529" s="76"/>
      <c r="K3529" s="76" t="s">
        <v>2195</v>
      </c>
      <c r="L3529" s="76">
        <v>183</v>
      </c>
      <c r="M3529" s="76" t="s">
        <v>14453</v>
      </c>
      <c r="N3529" s="76" t="s">
        <v>14977</v>
      </c>
    </row>
    <row r="3530" spans="1:14" hidden="1">
      <c r="A3530" s="258" t="s">
        <v>14452</v>
      </c>
      <c r="B3530" s="76"/>
      <c r="C3530" s="496" t="s">
        <v>14978</v>
      </c>
      <c r="D3530" s="39" t="s">
        <v>14978</v>
      </c>
      <c r="E3530" s="496">
        <f>VLOOKUP(F3530,[13]abbr_btch2lot2!A:B,2,FALSE)</f>
        <v>2485</v>
      </c>
      <c r="F3530" s="529" t="s">
        <v>14979</v>
      </c>
      <c r="G3530" s="76"/>
      <c r="H3530" s="546" t="s">
        <v>2231</v>
      </c>
      <c r="I3530" s="546" t="s">
        <v>2386</v>
      </c>
      <c r="J3530" s="76"/>
      <c r="K3530" s="76" t="s">
        <v>2195</v>
      </c>
      <c r="L3530" s="76">
        <v>184</v>
      </c>
      <c r="M3530" s="76" t="s">
        <v>14453</v>
      </c>
      <c r="N3530" s="76" t="s">
        <v>14980</v>
      </c>
    </row>
    <row r="3531" spans="1:14" hidden="1">
      <c r="A3531" s="258" t="s">
        <v>14452</v>
      </c>
      <c r="B3531" s="76"/>
      <c r="C3531" s="496"/>
      <c r="D3531" s="39"/>
      <c r="E3531" s="496">
        <f>VLOOKUP(F3531,[13]abbr_btch2lot2!A:B,2,FALSE)</f>
        <v>2486</v>
      </c>
      <c r="F3531" s="529" t="s">
        <v>14981</v>
      </c>
      <c r="G3531" s="76"/>
      <c r="H3531" s="546" t="s">
        <v>2455</v>
      </c>
      <c r="I3531" s="76">
        <v>7</v>
      </c>
      <c r="J3531" s="76"/>
      <c r="K3531" s="76" t="s">
        <v>2195</v>
      </c>
      <c r="L3531" s="76">
        <v>185</v>
      </c>
      <c r="M3531" s="76" t="s">
        <v>14453</v>
      </c>
      <c r="N3531" s="76" t="s">
        <v>14982</v>
      </c>
    </row>
    <row r="3532" spans="1:14" hidden="1">
      <c r="A3532" s="258" t="s">
        <v>14452</v>
      </c>
      <c r="B3532" s="76"/>
      <c r="C3532" s="496"/>
      <c r="D3532" s="39"/>
      <c r="E3532" s="496">
        <f>VLOOKUP(F3532,[13]abbr_btch2lot2!A:B,2,FALSE)</f>
        <v>2487</v>
      </c>
      <c r="F3532" s="529" t="s">
        <v>14983</v>
      </c>
      <c r="G3532" s="76"/>
      <c r="H3532" s="546" t="s">
        <v>2231</v>
      </c>
      <c r="I3532" s="546" t="s">
        <v>2386</v>
      </c>
      <c r="J3532" s="76"/>
      <c r="K3532" s="76" t="s">
        <v>2195</v>
      </c>
      <c r="L3532" s="76">
        <v>186</v>
      </c>
      <c r="M3532" s="76" t="s">
        <v>14453</v>
      </c>
      <c r="N3532" s="76" t="s">
        <v>14984</v>
      </c>
    </row>
    <row r="3533" spans="1:14" hidden="1">
      <c r="A3533" s="258" t="s">
        <v>14452</v>
      </c>
      <c r="B3533" s="76"/>
      <c r="C3533" s="496" t="s">
        <v>14985</v>
      </c>
      <c r="D3533" s="39" t="s">
        <v>14985</v>
      </c>
      <c r="E3533" s="496">
        <f>VLOOKUP(F3533,[13]abbr_btch2lot2!A:B,2,FALSE)</f>
        <v>2488</v>
      </c>
      <c r="F3533" s="529" t="s">
        <v>14986</v>
      </c>
      <c r="G3533" s="76"/>
      <c r="H3533" s="546" t="s">
        <v>2455</v>
      </c>
      <c r="I3533" s="76">
        <v>7</v>
      </c>
      <c r="J3533" s="76"/>
      <c r="K3533" s="76" t="s">
        <v>2195</v>
      </c>
      <c r="L3533" s="76">
        <v>187</v>
      </c>
      <c r="M3533" s="76" t="s">
        <v>14453</v>
      </c>
      <c r="N3533" s="76" t="s">
        <v>14987</v>
      </c>
    </row>
    <row r="3534" spans="1:14" hidden="1">
      <c r="A3534" s="258" t="s">
        <v>14452</v>
      </c>
      <c r="B3534" s="76"/>
      <c r="C3534" s="496" t="s">
        <v>14988</v>
      </c>
      <c r="D3534" s="39" t="s">
        <v>14988</v>
      </c>
      <c r="E3534" s="496">
        <f>VLOOKUP(F3534,[13]abbr_btch2lot2!A:B,2,FALSE)</f>
        <v>2489</v>
      </c>
      <c r="F3534" s="529" t="s">
        <v>14989</v>
      </c>
      <c r="G3534" s="76"/>
      <c r="H3534" s="546" t="s">
        <v>2231</v>
      </c>
      <c r="I3534" s="546" t="s">
        <v>2386</v>
      </c>
      <c r="J3534" s="76"/>
      <c r="K3534" s="76" t="s">
        <v>2195</v>
      </c>
      <c r="L3534" s="76">
        <v>188</v>
      </c>
      <c r="M3534" s="76" t="s">
        <v>14453</v>
      </c>
      <c r="N3534" s="76" t="s">
        <v>14990</v>
      </c>
    </row>
    <row r="3535" spans="1:14" hidden="1">
      <c r="A3535" s="258" t="s">
        <v>14452</v>
      </c>
      <c r="B3535" s="76"/>
      <c r="C3535" s="496" t="s">
        <v>14991</v>
      </c>
      <c r="D3535" s="39" t="s">
        <v>14991</v>
      </c>
      <c r="E3535" s="496">
        <f>VLOOKUP(F3535,[13]abbr_btch2lot2!A:B,2,FALSE)</f>
        <v>2490</v>
      </c>
      <c r="F3535" s="529" t="s">
        <v>14992</v>
      </c>
      <c r="G3535" s="76"/>
      <c r="H3535" s="546" t="s">
        <v>2455</v>
      </c>
      <c r="I3535" s="76">
        <v>7</v>
      </c>
      <c r="J3535" s="76"/>
      <c r="K3535" s="76" t="s">
        <v>2195</v>
      </c>
      <c r="L3535" s="76">
        <v>189</v>
      </c>
      <c r="M3535" s="76" t="s">
        <v>14453</v>
      </c>
      <c r="N3535" s="76" t="s">
        <v>14993</v>
      </c>
    </row>
    <row r="3536" spans="1:14" hidden="1">
      <c r="A3536" s="258" t="s">
        <v>14452</v>
      </c>
      <c r="B3536" s="76"/>
      <c r="C3536" s="496" t="s">
        <v>14994</v>
      </c>
      <c r="D3536" s="39" t="s">
        <v>14994</v>
      </c>
      <c r="E3536" s="496">
        <f>VLOOKUP(F3536,[13]abbr_btch2lot2!A:B,2,FALSE)</f>
        <v>2491</v>
      </c>
      <c r="F3536" s="529" t="s">
        <v>14995</v>
      </c>
      <c r="G3536" s="76"/>
      <c r="H3536" s="546" t="s">
        <v>2231</v>
      </c>
      <c r="I3536" s="546" t="s">
        <v>2386</v>
      </c>
      <c r="J3536" s="76"/>
      <c r="K3536" s="76" t="s">
        <v>2195</v>
      </c>
      <c r="L3536" s="76">
        <v>190</v>
      </c>
      <c r="M3536" s="76" t="s">
        <v>14453</v>
      </c>
      <c r="N3536" s="76" t="s">
        <v>14996</v>
      </c>
    </row>
    <row r="3537" spans="1:14" hidden="1">
      <c r="A3537" s="258" t="s">
        <v>14452</v>
      </c>
      <c r="B3537" s="76"/>
      <c r="C3537" s="496" t="s">
        <v>14997</v>
      </c>
      <c r="D3537" s="39" t="s">
        <v>14997</v>
      </c>
      <c r="E3537" s="496">
        <f>VLOOKUP(F3537,[13]abbr_btch2lot2!A:B,2,FALSE)</f>
        <v>2492</v>
      </c>
      <c r="F3537" s="529" t="s">
        <v>14998</v>
      </c>
      <c r="G3537" s="76"/>
      <c r="H3537" s="546" t="s">
        <v>2455</v>
      </c>
      <c r="I3537" s="76">
        <v>7</v>
      </c>
      <c r="J3537" s="76"/>
      <c r="K3537" s="76" t="s">
        <v>2195</v>
      </c>
      <c r="L3537" s="76">
        <v>191</v>
      </c>
      <c r="M3537" s="76" t="s">
        <v>14453</v>
      </c>
      <c r="N3537" s="76" t="s">
        <v>14999</v>
      </c>
    </row>
    <row r="3538" spans="1:14" hidden="1">
      <c r="A3538" s="258" t="s">
        <v>14452</v>
      </c>
      <c r="B3538" s="76"/>
      <c r="C3538" s="496" t="s">
        <v>15000</v>
      </c>
      <c r="D3538" s="39" t="s">
        <v>15000</v>
      </c>
      <c r="E3538" s="496">
        <f>VLOOKUP(F3538,[13]abbr_btch2lot2!A:B,2,FALSE)</f>
        <v>2493</v>
      </c>
      <c r="F3538" s="529" t="s">
        <v>15001</v>
      </c>
      <c r="G3538" s="76"/>
      <c r="H3538" s="546" t="s">
        <v>2231</v>
      </c>
      <c r="I3538" s="546" t="s">
        <v>2386</v>
      </c>
      <c r="J3538" s="76"/>
      <c r="K3538" s="76" t="s">
        <v>2195</v>
      </c>
      <c r="L3538" s="76">
        <v>192</v>
      </c>
      <c r="M3538" s="76" t="s">
        <v>14453</v>
      </c>
      <c r="N3538" s="76" t="s">
        <v>15002</v>
      </c>
    </row>
    <row r="3539" spans="1:14" hidden="1">
      <c r="A3539" s="258" t="s">
        <v>14452</v>
      </c>
      <c r="B3539" s="76"/>
      <c r="C3539" s="496"/>
      <c r="D3539" s="39"/>
      <c r="E3539" s="496">
        <f>VLOOKUP(F3539,[13]abbr_btch2lot2!A:B,2,FALSE)</f>
        <v>2494</v>
      </c>
      <c r="F3539" s="529" t="s">
        <v>15003</v>
      </c>
      <c r="G3539" s="76"/>
      <c r="H3539" s="546" t="s">
        <v>2455</v>
      </c>
      <c r="I3539" s="76">
        <v>7</v>
      </c>
      <c r="J3539" s="76"/>
      <c r="K3539" s="76" t="s">
        <v>2195</v>
      </c>
      <c r="L3539" s="76">
        <v>193</v>
      </c>
      <c r="M3539" s="76" t="s">
        <v>14453</v>
      </c>
      <c r="N3539" s="76" t="s">
        <v>15004</v>
      </c>
    </row>
    <row r="3540" spans="1:14" hidden="1">
      <c r="A3540" s="258" t="s">
        <v>14452</v>
      </c>
      <c r="B3540" s="76"/>
      <c r="C3540" s="496"/>
      <c r="D3540" s="39"/>
      <c r="E3540" s="496">
        <f>VLOOKUP(F3540,[13]abbr_btch2lot2!A:B,2,FALSE)</f>
        <v>2495</v>
      </c>
      <c r="F3540" s="529" t="s">
        <v>15005</v>
      </c>
      <c r="G3540" s="76"/>
      <c r="H3540" s="546" t="s">
        <v>2231</v>
      </c>
      <c r="I3540" s="546" t="s">
        <v>2386</v>
      </c>
      <c r="J3540" s="76"/>
      <c r="K3540" s="76" t="s">
        <v>2195</v>
      </c>
      <c r="L3540" s="76">
        <v>194</v>
      </c>
      <c r="M3540" s="76" t="s">
        <v>14453</v>
      </c>
      <c r="N3540" s="76" t="s">
        <v>15006</v>
      </c>
    </row>
    <row r="3541" spans="1:14" hidden="1">
      <c r="A3541" s="258" t="s">
        <v>14452</v>
      </c>
      <c r="B3541" s="76"/>
      <c r="C3541" s="496" t="s">
        <v>15007</v>
      </c>
      <c r="D3541" s="39" t="s">
        <v>15007</v>
      </c>
      <c r="E3541" s="496">
        <f>VLOOKUP(F3541,[13]abbr_btch2lot2!A:B,2,FALSE)</f>
        <v>2496</v>
      </c>
      <c r="F3541" s="529" t="s">
        <v>15008</v>
      </c>
      <c r="G3541" s="76"/>
      <c r="H3541" s="546" t="s">
        <v>2455</v>
      </c>
      <c r="I3541" s="76">
        <v>7</v>
      </c>
      <c r="J3541" s="76"/>
      <c r="K3541" s="76" t="s">
        <v>2195</v>
      </c>
      <c r="L3541" s="76">
        <v>195</v>
      </c>
      <c r="M3541" s="76" t="s">
        <v>14453</v>
      </c>
      <c r="N3541" s="76" t="s">
        <v>15009</v>
      </c>
    </row>
    <row r="3542" spans="1:14" hidden="1">
      <c r="A3542" s="258" t="s">
        <v>14452</v>
      </c>
      <c r="B3542" s="76"/>
      <c r="C3542" s="496" t="s">
        <v>15010</v>
      </c>
      <c r="D3542" s="39" t="s">
        <v>15010</v>
      </c>
      <c r="E3542" s="496">
        <f>VLOOKUP(F3542,[13]abbr_btch2lot2!A:B,2,FALSE)</f>
        <v>2497</v>
      </c>
      <c r="F3542" s="529" t="s">
        <v>15011</v>
      </c>
      <c r="G3542" s="76"/>
      <c r="H3542" s="546" t="s">
        <v>2231</v>
      </c>
      <c r="I3542" s="546" t="s">
        <v>2386</v>
      </c>
      <c r="J3542" s="76"/>
      <c r="K3542" s="76" t="s">
        <v>2195</v>
      </c>
      <c r="L3542" s="76">
        <v>196</v>
      </c>
      <c r="M3542" s="76" t="s">
        <v>14453</v>
      </c>
      <c r="N3542" s="76" t="s">
        <v>15012</v>
      </c>
    </row>
    <row r="3543" spans="1:14" hidden="1">
      <c r="A3543" s="258" t="s">
        <v>14452</v>
      </c>
      <c r="B3543" s="76"/>
      <c r="C3543" s="496" t="s">
        <v>15013</v>
      </c>
      <c r="D3543" s="39" t="s">
        <v>15013</v>
      </c>
      <c r="E3543" s="496">
        <f>VLOOKUP(F3543,[13]abbr_btch2lot2!A:B,2,FALSE)</f>
        <v>2498</v>
      </c>
      <c r="F3543" s="529" t="s">
        <v>15014</v>
      </c>
      <c r="G3543" s="76"/>
      <c r="H3543" s="546" t="s">
        <v>2455</v>
      </c>
      <c r="I3543" s="76">
        <v>7</v>
      </c>
      <c r="J3543" s="76"/>
      <c r="K3543" s="76" t="s">
        <v>2195</v>
      </c>
      <c r="L3543" s="76">
        <v>197</v>
      </c>
      <c r="M3543" s="76" t="s">
        <v>14453</v>
      </c>
      <c r="N3543" s="76" t="s">
        <v>15015</v>
      </c>
    </row>
    <row r="3544" spans="1:14" hidden="1">
      <c r="A3544" s="258" t="s">
        <v>14452</v>
      </c>
      <c r="B3544" s="76"/>
      <c r="C3544" s="496" t="s">
        <v>15016</v>
      </c>
      <c r="D3544" s="39" t="s">
        <v>15016</v>
      </c>
      <c r="E3544" s="496">
        <f>VLOOKUP(F3544,[13]abbr_btch2lot2!A:B,2,FALSE)</f>
        <v>2499</v>
      </c>
      <c r="F3544" s="529" t="s">
        <v>15017</v>
      </c>
      <c r="G3544" s="76"/>
      <c r="H3544" s="546" t="s">
        <v>2231</v>
      </c>
      <c r="I3544" s="546" t="s">
        <v>2386</v>
      </c>
      <c r="J3544" s="76"/>
      <c r="K3544" s="76" t="s">
        <v>2195</v>
      </c>
      <c r="L3544" s="76">
        <v>198</v>
      </c>
      <c r="M3544" s="76" t="s">
        <v>14453</v>
      </c>
      <c r="N3544" s="76" t="s">
        <v>15018</v>
      </c>
    </row>
    <row r="3545" spans="1:14" hidden="1">
      <c r="A3545" s="258" t="s">
        <v>14452</v>
      </c>
      <c r="B3545" s="76"/>
      <c r="C3545" s="496" t="s">
        <v>15019</v>
      </c>
      <c r="D3545" s="39" t="s">
        <v>15019</v>
      </c>
      <c r="E3545" s="496">
        <f>VLOOKUP(F3545,[13]abbr_btch2lot2!A:B,2,FALSE)</f>
        <v>2500</v>
      </c>
      <c r="F3545" s="529" t="s">
        <v>15020</v>
      </c>
      <c r="G3545" s="76"/>
      <c r="H3545" s="546" t="s">
        <v>2455</v>
      </c>
      <c r="I3545" s="76">
        <v>7</v>
      </c>
      <c r="J3545" s="76"/>
      <c r="K3545" s="76" t="s">
        <v>2195</v>
      </c>
      <c r="L3545" s="76">
        <v>199</v>
      </c>
      <c r="M3545" s="76" t="s">
        <v>14453</v>
      </c>
      <c r="N3545" s="76" t="s">
        <v>15021</v>
      </c>
    </row>
    <row r="3546" spans="1:14" hidden="1">
      <c r="A3546" s="258" t="s">
        <v>14452</v>
      </c>
      <c r="B3546" s="76"/>
      <c r="C3546" s="496" t="s">
        <v>15022</v>
      </c>
      <c r="D3546" s="39" t="s">
        <v>15022</v>
      </c>
      <c r="E3546" s="496">
        <f>VLOOKUP(F3546,[13]abbr_btch2lot2!A:B,2,FALSE)</f>
        <v>2501</v>
      </c>
      <c r="F3546" s="529" t="s">
        <v>15023</v>
      </c>
      <c r="G3546" s="76"/>
      <c r="H3546" s="546" t="s">
        <v>2231</v>
      </c>
      <c r="I3546" s="546" t="s">
        <v>2386</v>
      </c>
      <c r="J3546" s="76"/>
      <c r="K3546" s="76" t="s">
        <v>2195</v>
      </c>
      <c r="L3546" s="76">
        <v>200</v>
      </c>
      <c r="M3546" s="76" t="s">
        <v>14453</v>
      </c>
      <c r="N3546" s="76" t="s">
        <v>15024</v>
      </c>
    </row>
    <row r="3547" spans="1:14" hidden="1">
      <c r="A3547" s="258" t="s">
        <v>14452</v>
      </c>
      <c r="B3547" s="76"/>
      <c r="C3547" s="496" t="s">
        <v>15025</v>
      </c>
      <c r="D3547" s="39" t="s">
        <v>15025</v>
      </c>
      <c r="E3547" s="496">
        <f>VLOOKUP(F3547,[13]abbr_btch2lot2!A:B,2,FALSE)</f>
        <v>2502</v>
      </c>
      <c r="F3547" s="529" t="s">
        <v>15026</v>
      </c>
      <c r="G3547" s="76"/>
      <c r="H3547" s="546" t="s">
        <v>2455</v>
      </c>
      <c r="I3547" s="76">
        <v>7</v>
      </c>
      <c r="J3547" s="76"/>
      <c r="K3547" s="76" t="s">
        <v>2195</v>
      </c>
      <c r="L3547" s="76">
        <v>201</v>
      </c>
      <c r="M3547" s="76" t="s">
        <v>14453</v>
      </c>
      <c r="N3547" s="76" t="s">
        <v>15027</v>
      </c>
    </row>
    <row r="3548" spans="1:14" hidden="1">
      <c r="A3548" s="258" t="s">
        <v>14452</v>
      </c>
      <c r="B3548" s="76"/>
      <c r="C3548" s="496" t="s">
        <v>15028</v>
      </c>
      <c r="D3548" s="39" t="s">
        <v>15028</v>
      </c>
      <c r="E3548" s="496">
        <f>VLOOKUP(F3548,[13]abbr_btch2lot2!A:B,2,FALSE)</f>
        <v>2503</v>
      </c>
      <c r="F3548" s="529" t="s">
        <v>15029</v>
      </c>
      <c r="G3548" s="76"/>
      <c r="H3548" s="546" t="s">
        <v>2231</v>
      </c>
      <c r="I3548" s="546" t="s">
        <v>2386</v>
      </c>
      <c r="J3548" s="76"/>
      <c r="K3548" s="76" t="s">
        <v>2195</v>
      </c>
      <c r="L3548" s="76">
        <v>202</v>
      </c>
      <c r="M3548" s="76" t="s">
        <v>14453</v>
      </c>
      <c r="N3548" s="76" t="s">
        <v>15030</v>
      </c>
    </row>
    <row r="3549" spans="1:14" hidden="1">
      <c r="A3549" s="258" t="s">
        <v>14452</v>
      </c>
      <c r="B3549" s="76"/>
      <c r="C3549" s="496" t="s">
        <v>15031</v>
      </c>
      <c r="D3549" s="39" t="s">
        <v>15031</v>
      </c>
      <c r="E3549" s="496">
        <f>VLOOKUP(F3549,[13]abbr_btch2lot2!A:B,2,FALSE)</f>
        <v>2504</v>
      </c>
      <c r="F3549" s="529" t="s">
        <v>15032</v>
      </c>
      <c r="G3549" s="76"/>
      <c r="H3549" s="76" t="s">
        <v>2231</v>
      </c>
      <c r="I3549" s="76" t="s">
        <v>2439</v>
      </c>
      <c r="J3549" s="76"/>
      <c r="K3549" s="76" t="s">
        <v>2195</v>
      </c>
      <c r="L3549" s="76">
        <v>203</v>
      </c>
      <c r="M3549" s="76" t="s">
        <v>14453</v>
      </c>
      <c r="N3549" s="76" t="s">
        <v>15033</v>
      </c>
    </row>
    <row r="3550" spans="1:14" hidden="1">
      <c r="A3550" s="258" t="s">
        <v>14452</v>
      </c>
      <c r="B3550" s="76"/>
      <c r="C3550" s="496" t="s">
        <v>15034</v>
      </c>
      <c r="D3550" s="39" t="s">
        <v>15034</v>
      </c>
      <c r="E3550" s="496">
        <f>VLOOKUP(F3550,[13]abbr_btch2lot2!A:B,2,FALSE)</f>
        <v>2505</v>
      </c>
      <c r="F3550" s="529" t="s">
        <v>15035</v>
      </c>
      <c r="G3550" s="76"/>
      <c r="H3550" s="76" t="s">
        <v>2231</v>
      </c>
      <c r="I3550" s="76" t="s">
        <v>8260</v>
      </c>
      <c r="J3550" s="76"/>
      <c r="K3550" s="76" t="s">
        <v>2195</v>
      </c>
      <c r="L3550" s="76">
        <v>204</v>
      </c>
      <c r="M3550" s="76" t="s">
        <v>14453</v>
      </c>
      <c r="N3550" s="76" t="s">
        <v>15036</v>
      </c>
    </row>
    <row r="3551" spans="1:14" hidden="1">
      <c r="A3551" s="258" t="s">
        <v>14452</v>
      </c>
      <c r="B3551" s="76"/>
      <c r="C3551" s="496" t="s">
        <v>15037</v>
      </c>
      <c r="D3551" s="39" t="s">
        <v>15037</v>
      </c>
      <c r="E3551" s="496">
        <f>VLOOKUP(F3551,[13]abbr_btch2lot2!A:B,2,FALSE)</f>
        <v>2506</v>
      </c>
      <c r="F3551" s="529" t="s">
        <v>15038</v>
      </c>
      <c r="G3551" s="76"/>
      <c r="H3551" s="546" t="s">
        <v>2455</v>
      </c>
      <c r="I3551" s="76">
        <v>7</v>
      </c>
      <c r="J3551" s="76"/>
      <c r="K3551" s="76" t="s">
        <v>2195</v>
      </c>
      <c r="L3551" s="76">
        <v>205</v>
      </c>
      <c r="M3551" s="76" t="s">
        <v>14453</v>
      </c>
      <c r="N3551" s="76" t="s">
        <v>15039</v>
      </c>
    </row>
    <row r="3552" spans="1:14" hidden="1">
      <c r="A3552" s="258" t="s">
        <v>14452</v>
      </c>
      <c r="B3552" s="76"/>
      <c r="C3552" s="496" t="s">
        <v>15040</v>
      </c>
      <c r="D3552" s="39" t="s">
        <v>15040</v>
      </c>
      <c r="E3552" s="496">
        <f>VLOOKUP(F3552,[13]abbr_btch2lot2!A:B,2,FALSE)</f>
        <v>2507</v>
      </c>
      <c r="F3552" s="529" t="s">
        <v>15041</v>
      </c>
      <c r="G3552" s="76"/>
      <c r="H3552" s="546" t="s">
        <v>2455</v>
      </c>
      <c r="I3552" s="76">
        <v>7</v>
      </c>
      <c r="J3552" s="76"/>
      <c r="K3552" s="76" t="s">
        <v>2195</v>
      </c>
      <c r="L3552" s="76">
        <v>206</v>
      </c>
      <c r="M3552" s="76" t="s">
        <v>14453</v>
      </c>
      <c r="N3552" s="76" t="s">
        <v>15042</v>
      </c>
    </row>
    <row r="3553" spans="1:14" hidden="1">
      <c r="A3553" s="258" t="s">
        <v>14452</v>
      </c>
      <c r="B3553" s="76"/>
      <c r="C3553" s="496" t="s">
        <v>15043</v>
      </c>
      <c r="D3553" s="39" t="s">
        <v>15043</v>
      </c>
      <c r="E3553" s="496">
        <f>VLOOKUP(F3553,[13]abbr_btch2lot2!A:B,2,FALSE)</f>
        <v>2508</v>
      </c>
      <c r="F3553" s="529" t="s">
        <v>15044</v>
      </c>
      <c r="G3553" s="76"/>
      <c r="H3553" s="76" t="s">
        <v>2231</v>
      </c>
      <c r="I3553" s="76" t="s">
        <v>8260</v>
      </c>
      <c r="J3553" s="76"/>
      <c r="K3553" s="76" t="s">
        <v>2195</v>
      </c>
      <c r="L3553" s="76">
        <v>207</v>
      </c>
      <c r="M3553" s="76" t="s">
        <v>14453</v>
      </c>
      <c r="N3553" s="76" t="s">
        <v>15045</v>
      </c>
    </row>
    <row r="3554" spans="1:14" hidden="1">
      <c r="A3554" s="258" t="s">
        <v>14452</v>
      </c>
      <c r="B3554" s="76"/>
      <c r="C3554" s="496" t="s">
        <v>15046</v>
      </c>
      <c r="D3554" s="39" t="s">
        <v>15046</v>
      </c>
      <c r="E3554" s="496">
        <f>VLOOKUP(F3554,[13]abbr_btch2lot2!A:B,2,FALSE)</f>
        <v>2509</v>
      </c>
      <c r="F3554" s="529" t="s">
        <v>15047</v>
      </c>
      <c r="G3554" s="76"/>
      <c r="H3554" s="76" t="s">
        <v>2231</v>
      </c>
      <c r="I3554" s="76" t="s">
        <v>8260</v>
      </c>
      <c r="J3554" s="76"/>
      <c r="K3554" s="76" t="s">
        <v>2195</v>
      </c>
      <c r="L3554" s="76">
        <v>208</v>
      </c>
      <c r="M3554" s="76" t="s">
        <v>14453</v>
      </c>
      <c r="N3554" s="76" t="s">
        <v>15048</v>
      </c>
    </row>
    <row r="3555" spans="1:14" hidden="1">
      <c r="A3555" s="258" t="s">
        <v>14452</v>
      </c>
      <c r="B3555" s="76"/>
      <c r="C3555" s="496" t="s">
        <v>15049</v>
      </c>
      <c r="D3555" s="39" t="s">
        <v>15049</v>
      </c>
      <c r="E3555" s="496">
        <f>VLOOKUP(F3555,[13]abbr_btch2lot2!A:B,2,FALSE)</f>
        <v>2510</v>
      </c>
      <c r="F3555" s="529" t="s">
        <v>15050</v>
      </c>
      <c r="G3555" s="76"/>
      <c r="H3555" s="546" t="s">
        <v>2228</v>
      </c>
      <c r="I3555" s="76">
        <v>1</v>
      </c>
      <c r="J3555" s="76"/>
      <c r="K3555" s="76" t="s">
        <v>2195</v>
      </c>
      <c r="L3555" s="76">
        <v>209</v>
      </c>
      <c r="M3555" s="76" t="s">
        <v>14453</v>
      </c>
      <c r="N3555" s="76" t="s">
        <v>15051</v>
      </c>
    </row>
    <row r="3556" spans="1:14" hidden="1">
      <c r="A3556" s="258" t="s">
        <v>14452</v>
      </c>
      <c r="B3556" s="76"/>
      <c r="C3556" s="496" t="s">
        <v>15052</v>
      </c>
      <c r="D3556" s="39" t="s">
        <v>15052</v>
      </c>
      <c r="E3556" s="496">
        <f>VLOOKUP(F3556,[13]abbr_btch2lot2!A:B,2,FALSE)</f>
        <v>2511</v>
      </c>
      <c r="F3556" s="529" t="s">
        <v>15053</v>
      </c>
      <c r="G3556" s="76"/>
      <c r="H3556" s="76" t="s">
        <v>2231</v>
      </c>
      <c r="I3556" s="76" t="s">
        <v>2439</v>
      </c>
      <c r="J3556" s="76"/>
      <c r="K3556" s="76" t="s">
        <v>2195</v>
      </c>
      <c r="L3556" s="76">
        <v>210</v>
      </c>
      <c r="M3556" s="76" t="s">
        <v>14453</v>
      </c>
      <c r="N3556" s="76" t="s">
        <v>15054</v>
      </c>
    </row>
    <row r="3557" spans="1:14" hidden="1">
      <c r="A3557" s="258" t="s">
        <v>14452</v>
      </c>
      <c r="B3557" s="76"/>
      <c r="C3557" s="496" t="s">
        <v>15055</v>
      </c>
      <c r="D3557" s="39" t="s">
        <v>15055</v>
      </c>
      <c r="E3557" s="496">
        <f>VLOOKUP(F3557,[13]abbr_btch2lot2!A:B,2,FALSE)</f>
        <v>2512</v>
      </c>
      <c r="F3557" s="529" t="s">
        <v>15056</v>
      </c>
      <c r="G3557" s="76"/>
      <c r="H3557" s="76" t="s">
        <v>2231</v>
      </c>
      <c r="I3557" s="76" t="s">
        <v>8260</v>
      </c>
      <c r="J3557" s="76"/>
      <c r="K3557" s="76" t="s">
        <v>2195</v>
      </c>
      <c r="L3557" s="76">
        <v>211</v>
      </c>
      <c r="M3557" s="76" t="s">
        <v>14453</v>
      </c>
      <c r="N3557" s="76" t="s">
        <v>15057</v>
      </c>
    </row>
    <row r="3558" spans="1:14" hidden="1">
      <c r="A3558" s="258" t="s">
        <v>14452</v>
      </c>
      <c r="B3558" s="76"/>
      <c r="C3558" s="496" t="s">
        <v>15058</v>
      </c>
      <c r="D3558" s="39" t="s">
        <v>15058</v>
      </c>
      <c r="E3558" s="496">
        <f>VLOOKUP(F3558,[13]abbr_btch2lot2!A:B,2,FALSE)</f>
        <v>2513</v>
      </c>
      <c r="F3558" s="529" t="s">
        <v>15059</v>
      </c>
      <c r="G3558" s="76"/>
      <c r="H3558" s="546" t="s">
        <v>2455</v>
      </c>
      <c r="I3558" s="76">
        <v>7</v>
      </c>
      <c r="J3558" s="76"/>
      <c r="K3558" s="76" t="s">
        <v>2195</v>
      </c>
      <c r="L3558" s="76">
        <v>212</v>
      </c>
      <c r="M3558" s="76" t="s">
        <v>14453</v>
      </c>
      <c r="N3558" s="76" t="s">
        <v>15060</v>
      </c>
    </row>
    <row r="3559" spans="1:14" hidden="1">
      <c r="A3559" s="258" t="s">
        <v>14452</v>
      </c>
      <c r="B3559" s="76"/>
      <c r="C3559" s="496" t="s">
        <v>15061</v>
      </c>
      <c r="D3559" s="39" t="s">
        <v>15061</v>
      </c>
      <c r="E3559" s="496">
        <f>VLOOKUP(F3559,[13]abbr_btch2lot2!A:B,2,FALSE)</f>
        <v>2514</v>
      </c>
      <c r="F3559" s="529" t="s">
        <v>15062</v>
      </c>
      <c r="G3559" s="76"/>
      <c r="H3559" s="546" t="s">
        <v>2455</v>
      </c>
      <c r="I3559" s="76">
        <v>7</v>
      </c>
      <c r="J3559" s="76"/>
      <c r="K3559" s="76" t="s">
        <v>2195</v>
      </c>
      <c r="L3559" s="76">
        <v>213</v>
      </c>
      <c r="M3559" s="76" t="s">
        <v>14453</v>
      </c>
      <c r="N3559" s="76" t="s">
        <v>15063</v>
      </c>
    </row>
    <row r="3560" spans="1:14" hidden="1">
      <c r="A3560" s="258" t="s">
        <v>14452</v>
      </c>
      <c r="B3560" s="76"/>
      <c r="C3560" s="496" t="s">
        <v>15064</v>
      </c>
      <c r="D3560" s="39" t="s">
        <v>15064</v>
      </c>
      <c r="E3560" s="496">
        <f>VLOOKUP(F3560,[13]abbr_btch2lot2!A:B,2,FALSE)</f>
        <v>2515</v>
      </c>
      <c r="F3560" s="529" t="s">
        <v>15065</v>
      </c>
      <c r="G3560" s="76"/>
      <c r="H3560" s="76" t="s">
        <v>2231</v>
      </c>
      <c r="I3560" s="76" t="s">
        <v>8260</v>
      </c>
      <c r="J3560" s="76"/>
      <c r="K3560" s="76" t="s">
        <v>2195</v>
      </c>
      <c r="L3560" s="76">
        <v>214</v>
      </c>
      <c r="M3560" s="76" t="s">
        <v>14453</v>
      </c>
      <c r="N3560" s="76" t="s">
        <v>15066</v>
      </c>
    </row>
    <row r="3561" spans="1:14" hidden="1">
      <c r="A3561" s="258" t="s">
        <v>14452</v>
      </c>
      <c r="B3561" s="76"/>
      <c r="C3561" s="496" t="s">
        <v>15067</v>
      </c>
      <c r="D3561" s="39" t="s">
        <v>15067</v>
      </c>
      <c r="E3561" s="496">
        <f>VLOOKUP(F3561,[13]abbr_btch2lot2!A:B,2,FALSE)</f>
        <v>2516</v>
      </c>
      <c r="F3561" s="529" t="s">
        <v>15068</v>
      </c>
      <c r="G3561" s="76"/>
      <c r="H3561" s="76" t="s">
        <v>2231</v>
      </c>
      <c r="I3561" s="76" t="s">
        <v>8260</v>
      </c>
      <c r="J3561" s="76"/>
      <c r="K3561" s="76" t="s">
        <v>2195</v>
      </c>
      <c r="L3561" s="76">
        <v>215</v>
      </c>
      <c r="M3561" s="76" t="s">
        <v>14453</v>
      </c>
      <c r="N3561" s="76" t="s">
        <v>15069</v>
      </c>
    </row>
    <row r="3562" spans="1:14" hidden="1">
      <c r="A3562" s="258" t="s">
        <v>14452</v>
      </c>
      <c r="B3562" s="76"/>
      <c r="C3562" s="496" t="s">
        <v>15070</v>
      </c>
      <c r="D3562" s="39" t="s">
        <v>15070</v>
      </c>
      <c r="E3562" s="496">
        <f>VLOOKUP(F3562,[13]abbr_btch2lot2!A:B,2,FALSE)</f>
        <v>2517</v>
      </c>
      <c r="F3562" s="529" t="s">
        <v>15071</v>
      </c>
      <c r="G3562" s="76"/>
      <c r="H3562" s="546" t="s">
        <v>2228</v>
      </c>
      <c r="I3562" s="76">
        <v>1</v>
      </c>
      <c r="J3562" s="76"/>
      <c r="K3562" s="76" t="s">
        <v>2195</v>
      </c>
      <c r="L3562" s="76">
        <v>216</v>
      </c>
      <c r="M3562" s="76" t="s">
        <v>14453</v>
      </c>
      <c r="N3562" s="76" t="s">
        <v>15072</v>
      </c>
    </row>
    <row r="3563" spans="1:14" hidden="1">
      <c r="A3563" s="258" t="s">
        <v>14452</v>
      </c>
      <c r="B3563" s="76"/>
      <c r="C3563" s="496" t="s">
        <v>15073</v>
      </c>
      <c r="D3563" s="39" t="s">
        <v>15073</v>
      </c>
      <c r="E3563" s="496">
        <f>VLOOKUP(F3563,[13]abbr_btch2lot2!A:B,2,FALSE)</f>
        <v>2518</v>
      </c>
      <c r="F3563" s="529" t="s">
        <v>15074</v>
      </c>
      <c r="G3563" s="76"/>
      <c r="H3563" s="546" t="s">
        <v>2455</v>
      </c>
      <c r="I3563" s="76">
        <v>7</v>
      </c>
      <c r="J3563" s="76"/>
      <c r="K3563" s="76" t="s">
        <v>2195</v>
      </c>
      <c r="L3563" s="76">
        <v>217</v>
      </c>
      <c r="M3563" s="76" t="s">
        <v>14453</v>
      </c>
      <c r="N3563" s="76" t="s">
        <v>15075</v>
      </c>
    </row>
    <row r="3564" spans="1:14" hidden="1">
      <c r="A3564" s="258" t="s">
        <v>14452</v>
      </c>
      <c r="B3564" s="76"/>
      <c r="C3564" s="496" t="s">
        <v>15076</v>
      </c>
      <c r="D3564" s="39" t="s">
        <v>15076</v>
      </c>
      <c r="E3564" s="496">
        <f>VLOOKUP(F3564,[13]abbr_btch2lot2!A:B,2,FALSE)</f>
        <v>2519</v>
      </c>
      <c r="F3564" s="529" t="s">
        <v>15077</v>
      </c>
      <c r="G3564" s="76"/>
      <c r="H3564" s="546" t="s">
        <v>2231</v>
      </c>
      <c r="I3564" s="546" t="s">
        <v>2386</v>
      </c>
      <c r="J3564" s="76"/>
      <c r="K3564" s="76" t="s">
        <v>2195</v>
      </c>
      <c r="L3564" s="76">
        <v>218</v>
      </c>
      <c r="M3564" s="76" t="s">
        <v>14453</v>
      </c>
      <c r="N3564" s="76" t="s">
        <v>15078</v>
      </c>
    </row>
    <row r="3565" spans="1:14" hidden="1">
      <c r="A3565" s="258" t="s">
        <v>14452</v>
      </c>
      <c r="B3565" s="76"/>
      <c r="C3565" s="496" t="s">
        <v>15079</v>
      </c>
      <c r="D3565" s="39" t="s">
        <v>15079</v>
      </c>
      <c r="E3565" s="496">
        <f>VLOOKUP(F3565,[13]abbr_btch2lot2!A:B,2,FALSE)</f>
        <v>2520</v>
      </c>
      <c r="F3565" s="529" t="s">
        <v>15080</v>
      </c>
      <c r="G3565" s="76"/>
      <c r="H3565" s="546" t="s">
        <v>2455</v>
      </c>
      <c r="I3565" s="76">
        <v>7</v>
      </c>
      <c r="J3565" s="76"/>
      <c r="K3565" s="76" t="s">
        <v>2195</v>
      </c>
      <c r="L3565" s="76">
        <v>219</v>
      </c>
      <c r="M3565" s="76" t="s">
        <v>14453</v>
      </c>
      <c r="N3565" s="76" t="s">
        <v>15081</v>
      </c>
    </row>
    <row r="3566" spans="1:14" hidden="1">
      <c r="A3566" s="258" t="s">
        <v>14452</v>
      </c>
      <c r="B3566" s="76"/>
      <c r="C3566" s="496" t="s">
        <v>15082</v>
      </c>
      <c r="D3566" s="39" t="s">
        <v>15082</v>
      </c>
      <c r="E3566" s="496">
        <f>VLOOKUP(F3566,[13]abbr_btch2lot2!A:B,2,FALSE)</f>
        <v>2521</v>
      </c>
      <c r="F3566" s="529" t="s">
        <v>15083</v>
      </c>
      <c r="G3566" s="76"/>
      <c r="H3566" s="546" t="s">
        <v>2231</v>
      </c>
      <c r="I3566" s="546" t="s">
        <v>2386</v>
      </c>
      <c r="J3566" s="76"/>
      <c r="K3566" s="76" t="s">
        <v>2195</v>
      </c>
      <c r="L3566" s="76">
        <v>220</v>
      </c>
      <c r="M3566" s="76" t="s">
        <v>14453</v>
      </c>
      <c r="N3566" s="76" t="s">
        <v>15084</v>
      </c>
    </row>
    <row r="3567" spans="1:14" hidden="1">
      <c r="A3567" s="258" t="s">
        <v>14452</v>
      </c>
      <c r="B3567" s="76"/>
      <c r="C3567" s="496" t="s">
        <v>15085</v>
      </c>
      <c r="D3567" s="39" t="s">
        <v>15085</v>
      </c>
      <c r="E3567" s="496">
        <f>VLOOKUP(F3567,[13]abbr_btch2lot2!A:B,2,FALSE)</f>
        <v>2522</v>
      </c>
      <c r="F3567" s="529" t="s">
        <v>15086</v>
      </c>
      <c r="G3567" s="76"/>
      <c r="H3567" s="546" t="s">
        <v>2455</v>
      </c>
      <c r="I3567" s="76">
        <v>7</v>
      </c>
      <c r="J3567" s="76"/>
      <c r="K3567" s="76" t="s">
        <v>2195</v>
      </c>
      <c r="L3567" s="76">
        <v>221</v>
      </c>
      <c r="M3567" s="76" t="s">
        <v>14453</v>
      </c>
      <c r="N3567" s="76" t="s">
        <v>15087</v>
      </c>
    </row>
    <row r="3568" spans="1:14" hidden="1">
      <c r="A3568" s="258" t="s">
        <v>14452</v>
      </c>
      <c r="B3568" s="76"/>
      <c r="C3568" s="496" t="s">
        <v>15088</v>
      </c>
      <c r="D3568" s="39" t="s">
        <v>15088</v>
      </c>
      <c r="E3568" s="496">
        <f>VLOOKUP(F3568,[13]abbr_btch2lot2!A:B,2,FALSE)</f>
        <v>2523</v>
      </c>
      <c r="F3568" s="529" t="s">
        <v>15089</v>
      </c>
      <c r="G3568" s="76"/>
      <c r="H3568" s="546" t="s">
        <v>2231</v>
      </c>
      <c r="I3568" s="546" t="s">
        <v>2386</v>
      </c>
      <c r="J3568" s="76"/>
      <c r="K3568" s="76" t="s">
        <v>2195</v>
      </c>
      <c r="L3568" s="76">
        <v>222</v>
      </c>
      <c r="M3568" s="76" t="s">
        <v>14453</v>
      </c>
      <c r="N3568" s="76" t="s">
        <v>15090</v>
      </c>
    </row>
    <row r="3569" spans="1:14" hidden="1">
      <c r="A3569" s="258" t="s">
        <v>14452</v>
      </c>
      <c r="B3569" s="76"/>
      <c r="C3569" s="496" t="s">
        <v>15091</v>
      </c>
      <c r="D3569" s="39" t="s">
        <v>15091</v>
      </c>
      <c r="E3569" s="496">
        <f>VLOOKUP(F3569,[13]abbr_btch2lot2!A:B,2,FALSE)</f>
        <v>2524</v>
      </c>
      <c r="F3569" s="529" t="s">
        <v>15092</v>
      </c>
      <c r="G3569" s="76"/>
      <c r="H3569" s="546" t="s">
        <v>2455</v>
      </c>
      <c r="I3569" s="76">
        <v>7</v>
      </c>
      <c r="J3569" s="76"/>
      <c r="K3569" s="76" t="s">
        <v>2195</v>
      </c>
      <c r="L3569" s="76">
        <v>223</v>
      </c>
      <c r="M3569" s="76" t="s">
        <v>14453</v>
      </c>
      <c r="N3569" s="76" t="s">
        <v>15093</v>
      </c>
    </row>
    <row r="3570" spans="1:14" hidden="1">
      <c r="A3570" s="258" t="s">
        <v>14452</v>
      </c>
      <c r="B3570" s="76"/>
      <c r="C3570" s="496" t="s">
        <v>15094</v>
      </c>
      <c r="D3570" s="39" t="s">
        <v>15094</v>
      </c>
      <c r="E3570" s="496">
        <f>VLOOKUP(F3570,[13]abbr_btch2lot2!A:B,2,FALSE)</f>
        <v>2525</v>
      </c>
      <c r="F3570" s="529" t="s">
        <v>15095</v>
      </c>
      <c r="G3570" s="76"/>
      <c r="H3570" s="546" t="s">
        <v>2231</v>
      </c>
      <c r="I3570" s="546" t="s">
        <v>2386</v>
      </c>
      <c r="J3570" s="76"/>
      <c r="K3570" s="76" t="s">
        <v>2195</v>
      </c>
      <c r="L3570" s="76">
        <v>224</v>
      </c>
      <c r="M3570" s="76" t="s">
        <v>14453</v>
      </c>
      <c r="N3570" s="76" t="s">
        <v>15096</v>
      </c>
    </row>
    <row r="3571" spans="1:14" hidden="1">
      <c r="A3571" s="258" t="s">
        <v>14452</v>
      </c>
      <c r="B3571" s="76"/>
      <c r="C3571" s="496" t="s">
        <v>15097</v>
      </c>
      <c r="D3571" s="39" t="s">
        <v>15097</v>
      </c>
      <c r="E3571" s="496">
        <f>VLOOKUP(F3571,[13]abbr_btch2lot2!A:B,2,FALSE)</f>
        <v>2526</v>
      </c>
      <c r="F3571" s="529" t="s">
        <v>15098</v>
      </c>
      <c r="G3571" s="76"/>
      <c r="H3571" s="546" t="s">
        <v>2455</v>
      </c>
      <c r="I3571" s="76">
        <v>7</v>
      </c>
      <c r="J3571" s="76"/>
      <c r="K3571" s="76" t="s">
        <v>2195</v>
      </c>
      <c r="L3571" s="76">
        <v>225</v>
      </c>
      <c r="M3571" s="76" t="s">
        <v>14453</v>
      </c>
      <c r="N3571" s="76" t="s">
        <v>15099</v>
      </c>
    </row>
    <row r="3572" spans="1:14" hidden="1">
      <c r="A3572" s="258" t="s">
        <v>14452</v>
      </c>
      <c r="B3572" s="76"/>
      <c r="C3572" s="496" t="s">
        <v>15100</v>
      </c>
      <c r="D3572" s="39" t="s">
        <v>15100</v>
      </c>
      <c r="E3572" s="496">
        <f>VLOOKUP(F3572,[13]abbr_btch2lot2!A:B,2,FALSE)</f>
        <v>2527</v>
      </c>
      <c r="F3572" s="529" t="s">
        <v>15101</v>
      </c>
      <c r="G3572" s="76"/>
      <c r="H3572" s="546" t="s">
        <v>2231</v>
      </c>
      <c r="I3572" s="546" t="s">
        <v>2386</v>
      </c>
      <c r="J3572" s="76"/>
      <c r="K3572" s="76" t="s">
        <v>2195</v>
      </c>
      <c r="L3572" s="76">
        <v>226</v>
      </c>
      <c r="M3572" s="76" t="s">
        <v>14453</v>
      </c>
      <c r="N3572" s="76" t="s">
        <v>15102</v>
      </c>
    </row>
    <row r="3573" spans="1:14" hidden="1">
      <c r="A3573" s="258" t="s">
        <v>14452</v>
      </c>
      <c r="B3573" s="76"/>
      <c r="C3573" s="496" t="s">
        <v>15103</v>
      </c>
      <c r="D3573" s="39" t="s">
        <v>15103</v>
      </c>
      <c r="E3573" s="496">
        <f>VLOOKUP(F3573,[13]abbr_btch2lot2!A:B,2,FALSE)</f>
        <v>2528</v>
      </c>
      <c r="F3573" s="529" t="s">
        <v>15104</v>
      </c>
      <c r="G3573" s="76"/>
      <c r="H3573" s="546" t="s">
        <v>2455</v>
      </c>
      <c r="I3573" s="76">
        <v>7</v>
      </c>
      <c r="J3573" s="76"/>
      <c r="K3573" s="76" t="s">
        <v>2195</v>
      </c>
      <c r="L3573" s="76">
        <v>227</v>
      </c>
      <c r="M3573" s="76" t="s">
        <v>14453</v>
      </c>
      <c r="N3573" s="76" t="s">
        <v>15105</v>
      </c>
    </row>
    <row r="3574" spans="1:14" hidden="1">
      <c r="A3574" s="258" t="s">
        <v>14452</v>
      </c>
      <c r="B3574" s="76"/>
      <c r="C3574" s="496" t="s">
        <v>15106</v>
      </c>
      <c r="D3574" s="39" t="s">
        <v>15106</v>
      </c>
      <c r="E3574" s="496">
        <f>VLOOKUP(F3574,[13]abbr_btch2lot2!A:B,2,FALSE)</f>
        <v>2529</v>
      </c>
      <c r="F3574" s="529" t="s">
        <v>15107</v>
      </c>
      <c r="G3574" s="76"/>
      <c r="H3574" s="546" t="s">
        <v>2231</v>
      </c>
      <c r="I3574" s="546" t="s">
        <v>2386</v>
      </c>
      <c r="J3574" s="76"/>
      <c r="K3574" s="76" t="s">
        <v>2195</v>
      </c>
      <c r="L3574" s="76">
        <v>228</v>
      </c>
      <c r="M3574" s="76" t="s">
        <v>14453</v>
      </c>
      <c r="N3574" s="76" t="s">
        <v>15108</v>
      </c>
    </row>
    <row r="3575" spans="1:14" hidden="1">
      <c r="A3575" s="258" t="s">
        <v>14452</v>
      </c>
      <c r="B3575" s="76"/>
      <c r="C3575" s="496" t="s">
        <v>15109</v>
      </c>
      <c r="D3575" s="39" t="s">
        <v>15109</v>
      </c>
      <c r="E3575" s="496">
        <f>VLOOKUP(F3575,[13]abbr_btch2lot2!A:B,2,FALSE)</f>
        <v>2530</v>
      </c>
      <c r="F3575" s="529" t="s">
        <v>15110</v>
      </c>
      <c r="G3575" s="76"/>
      <c r="H3575" s="546" t="s">
        <v>2231</v>
      </c>
      <c r="I3575" s="546" t="s">
        <v>2386</v>
      </c>
      <c r="J3575" s="76"/>
      <c r="K3575" s="76" t="s">
        <v>2195</v>
      </c>
      <c r="L3575" s="76">
        <v>229</v>
      </c>
      <c r="M3575" s="76" t="s">
        <v>14453</v>
      </c>
      <c r="N3575" s="76" t="s">
        <v>15111</v>
      </c>
    </row>
    <row r="3576" spans="1:14" hidden="1">
      <c r="A3576" s="258" t="s">
        <v>14452</v>
      </c>
      <c r="B3576" s="76"/>
      <c r="C3576" s="496" t="s">
        <v>15112</v>
      </c>
      <c r="D3576" s="39" t="s">
        <v>15112</v>
      </c>
      <c r="E3576" s="496">
        <f>VLOOKUP(F3576,[13]abbr_btch2lot2!A:B,2,FALSE)</f>
        <v>2531</v>
      </c>
      <c r="F3576" s="529" t="s">
        <v>15113</v>
      </c>
      <c r="G3576" s="76"/>
      <c r="H3576" s="546" t="s">
        <v>2231</v>
      </c>
      <c r="I3576" s="546" t="s">
        <v>2386</v>
      </c>
      <c r="J3576" s="76"/>
      <c r="K3576" s="76" t="s">
        <v>2195</v>
      </c>
      <c r="L3576" s="76">
        <v>230</v>
      </c>
      <c r="M3576" s="76" t="s">
        <v>14453</v>
      </c>
      <c r="N3576" s="76" t="s">
        <v>15114</v>
      </c>
    </row>
    <row r="3577" spans="1:14" hidden="1">
      <c r="A3577" s="258" t="s">
        <v>14452</v>
      </c>
      <c r="B3577" s="76"/>
      <c r="C3577" s="496" t="s">
        <v>15115</v>
      </c>
      <c r="D3577" s="39" t="s">
        <v>15115</v>
      </c>
      <c r="E3577" s="496">
        <f>VLOOKUP(F3577,[13]abbr_btch2lot2!A:B,2,FALSE)</f>
        <v>2532</v>
      </c>
      <c r="F3577" s="529" t="s">
        <v>15116</v>
      </c>
      <c r="G3577" s="76"/>
      <c r="H3577" s="546" t="s">
        <v>2455</v>
      </c>
      <c r="I3577" s="76">
        <v>7</v>
      </c>
      <c r="J3577" s="76"/>
      <c r="K3577" s="76" t="s">
        <v>2195</v>
      </c>
      <c r="L3577" s="76">
        <v>231</v>
      </c>
      <c r="M3577" s="76" t="s">
        <v>14453</v>
      </c>
      <c r="N3577" s="76" t="s">
        <v>15117</v>
      </c>
    </row>
    <row r="3578" spans="1:14" hidden="1">
      <c r="A3578" s="258" t="s">
        <v>14452</v>
      </c>
      <c r="B3578" s="76"/>
      <c r="C3578" s="496" t="s">
        <v>15118</v>
      </c>
      <c r="D3578" s="39" t="s">
        <v>15118</v>
      </c>
      <c r="E3578" s="496">
        <f>VLOOKUP(F3578,[13]abbr_btch2lot2!A:B,2,FALSE)</f>
        <v>2533</v>
      </c>
      <c r="F3578" s="529" t="s">
        <v>15119</v>
      </c>
      <c r="G3578" s="76"/>
      <c r="H3578" s="546" t="s">
        <v>2455</v>
      </c>
      <c r="I3578" s="76">
        <v>7</v>
      </c>
      <c r="J3578" s="76"/>
      <c r="K3578" s="76" t="s">
        <v>2195</v>
      </c>
      <c r="L3578" s="76">
        <v>232</v>
      </c>
      <c r="M3578" s="76" t="s">
        <v>14453</v>
      </c>
      <c r="N3578" s="76" t="s">
        <v>15120</v>
      </c>
    </row>
    <row r="3579" spans="1:14" hidden="1">
      <c r="A3579" s="258" t="s">
        <v>14452</v>
      </c>
      <c r="B3579" s="76"/>
      <c r="C3579" s="496" t="s">
        <v>15121</v>
      </c>
      <c r="D3579" s="39" t="s">
        <v>15121</v>
      </c>
      <c r="E3579" s="496">
        <f>VLOOKUP(F3579,[13]abbr_btch2lot2!A:B,2,FALSE)</f>
        <v>2534</v>
      </c>
      <c r="F3579" s="529" t="s">
        <v>15122</v>
      </c>
      <c r="G3579" s="76"/>
      <c r="H3579" s="546" t="s">
        <v>2455</v>
      </c>
      <c r="I3579" s="76">
        <v>7</v>
      </c>
      <c r="J3579" s="76"/>
      <c r="K3579" s="76" t="s">
        <v>2195</v>
      </c>
      <c r="L3579" s="76">
        <v>233</v>
      </c>
      <c r="M3579" s="76" t="s">
        <v>14453</v>
      </c>
      <c r="N3579" s="76" t="s">
        <v>15123</v>
      </c>
    </row>
    <row r="3580" spans="1:14" hidden="1">
      <c r="A3580" s="258" t="s">
        <v>14452</v>
      </c>
      <c r="B3580" s="76"/>
      <c r="C3580" s="496" t="s">
        <v>15124</v>
      </c>
      <c r="D3580" s="39" t="s">
        <v>15124</v>
      </c>
      <c r="E3580" s="496">
        <f>VLOOKUP(F3580,[13]abbr_btch2lot2!A:B,2,FALSE)</f>
        <v>2535</v>
      </c>
      <c r="F3580" s="529" t="s">
        <v>15125</v>
      </c>
      <c r="G3580" s="76"/>
      <c r="H3580" s="546" t="s">
        <v>2455</v>
      </c>
      <c r="I3580" s="76">
        <v>9</v>
      </c>
      <c r="J3580" s="76"/>
      <c r="K3580" s="76" t="s">
        <v>2195</v>
      </c>
      <c r="L3580" s="76">
        <v>234</v>
      </c>
      <c r="M3580" s="76" t="s">
        <v>14453</v>
      </c>
      <c r="N3580" s="76" t="s">
        <v>15126</v>
      </c>
    </row>
    <row r="3581" spans="1:14" hidden="1">
      <c r="A3581" s="258" t="s">
        <v>14452</v>
      </c>
      <c r="B3581" s="76"/>
      <c r="C3581" s="496" t="s">
        <v>15127</v>
      </c>
      <c r="D3581" s="39" t="s">
        <v>15127</v>
      </c>
      <c r="E3581" s="496">
        <f>VLOOKUP(F3581,[13]abbr_btch2lot2!A:B,2,FALSE)</f>
        <v>2536</v>
      </c>
      <c r="F3581" s="529" t="s">
        <v>15128</v>
      </c>
      <c r="G3581" s="76"/>
      <c r="H3581" s="546" t="s">
        <v>2455</v>
      </c>
      <c r="I3581" s="76">
        <v>9</v>
      </c>
      <c r="J3581" s="76"/>
      <c r="K3581" s="76" t="s">
        <v>2195</v>
      </c>
      <c r="L3581" s="76">
        <v>235</v>
      </c>
      <c r="M3581" s="76" t="s">
        <v>14453</v>
      </c>
      <c r="N3581" s="76" t="s">
        <v>15129</v>
      </c>
    </row>
    <row r="3582" spans="1:14" hidden="1">
      <c r="A3582" s="258" t="s">
        <v>14452</v>
      </c>
      <c r="B3582" s="76"/>
      <c r="C3582" s="496" t="s">
        <v>15130</v>
      </c>
      <c r="D3582" s="39" t="s">
        <v>15130</v>
      </c>
      <c r="E3582" s="496">
        <f>VLOOKUP(F3582,[13]abbr_btch2lot2!A:B,2,FALSE)</f>
        <v>2537</v>
      </c>
      <c r="F3582" s="529" t="s">
        <v>15131</v>
      </c>
      <c r="G3582" s="76"/>
      <c r="H3582" s="546" t="s">
        <v>2455</v>
      </c>
      <c r="I3582" s="76">
        <v>9</v>
      </c>
      <c r="J3582" s="76"/>
      <c r="K3582" s="76" t="s">
        <v>2195</v>
      </c>
      <c r="L3582" s="76">
        <v>236</v>
      </c>
      <c r="M3582" s="76" t="s">
        <v>14453</v>
      </c>
      <c r="N3582" s="76" t="s">
        <v>15132</v>
      </c>
    </row>
    <row r="3583" spans="1:14" hidden="1">
      <c r="A3583" s="258" t="s">
        <v>14452</v>
      </c>
      <c r="B3583" s="76"/>
      <c r="C3583" s="496" t="s">
        <v>15133</v>
      </c>
      <c r="D3583" s="39" t="s">
        <v>15133</v>
      </c>
      <c r="E3583" s="496">
        <f>VLOOKUP(F3583,[13]abbr_btch2lot2!A:B,2,FALSE)</f>
        <v>2538</v>
      </c>
      <c r="F3583" s="529" t="s">
        <v>15134</v>
      </c>
      <c r="G3583" s="76"/>
      <c r="H3583" s="546" t="s">
        <v>2455</v>
      </c>
      <c r="I3583" s="76">
        <v>9</v>
      </c>
      <c r="J3583" s="76"/>
      <c r="K3583" s="76" t="s">
        <v>2195</v>
      </c>
      <c r="L3583" s="76">
        <v>237</v>
      </c>
      <c r="M3583" s="76" t="s">
        <v>14453</v>
      </c>
      <c r="N3583" s="76" t="s">
        <v>15135</v>
      </c>
    </row>
    <row r="3584" spans="1:14" hidden="1">
      <c r="A3584" s="258" t="s">
        <v>14452</v>
      </c>
      <c r="B3584" s="76"/>
      <c r="C3584" s="496" t="s">
        <v>15136</v>
      </c>
      <c r="D3584" s="39" t="s">
        <v>15136</v>
      </c>
      <c r="E3584" s="496">
        <f>VLOOKUP(F3584,[13]abbr_btch2lot2!A:B,2,FALSE)</f>
        <v>2539</v>
      </c>
      <c r="F3584" s="529" t="s">
        <v>15137</v>
      </c>
      <c r="G3584" s="76"/>
      <c r="H3584" s="546" t="s">
        <v>2455</v>
      </c>
      <c r="I3584" s="76">
        <v>7</v>
      </c>
      <c r="J3584" s="76"/>
      <c r="K3584" s="76" t="s">
        <v>2195</v>
      </c>
      <c r="L3584" s="76">
        <v>238</v>
      </c>
      <c r="M3584" s="76" t="s">
        <v>14453</v>
      </c>
      <c r="N3584" s="76" t="s">
        <v>15138</v>
      </c>
    </row>
    <row r="3585" spans="1:14" hidden="1">
      <c r="A3585" s="258" t="s">
        <v>14452</v>
      </c>
      <c r="B3585" s="76"/>
      <c r="C3585" s="496" t="s">
        <v>15139</v>
      </c>
      <c r="D3585" s="39" t="s">
        <v>15139</v>
      </c>
      <c r="E3585" s="496">
        <f>VLOOKUP(F3585,[13]abbr_btch2lot2!A:B,2,FALSE)</f>
        <v>2540</v>
      </c>
      <c r="F3585" s="529" t="s">
        <v>15140</v>
      </c>
      <c r="G3585" s="76"/>
      <c r="H3585" s="546" t="s">
        <v>2231</v>
      </c>
      <c r="I3585" s="546" t="s">
        <v>2386</v>
      </c>
      <c r="J3585" s="76"/>
      <c r="K3585" s="76" t="s">
        <v>2195</v>
      </c>
      <c r="L3585" s="76">
        <v>239</v>
      </c>
      <c r="M3585" s="76" t="s">
        <v>14453</v>
      </c>
      <c r="N3585" s="76" t="s">
        <v>15141</v>
      </c>
    </row>
    <row r="3586" spans="1:14" hidden="1">
      <c r="A3586" s="258" t="s">
        <v>14452</v>
      </c>
      <c r="B3586" s="76"/>
      <c r="C3586" s="496"/>
      <c r="D3586" s="39"/>
      <c r="E3586" s="496">
        <f>VLOOKUP(F3586,[13]abbr_btch2lot2!A:B,2,FALSE)</f>
        <v>2541</v>
      </c>
      <c r="F3586" s="529" t="s">
        <v>15142</v>
      </c>
      <c r="G3586" s="76"/>
      <c r="H3586" s="546" t="s">
        <v>2455</v>
      </c>
      <c r="I3586" s="76">
        <v>7</v>
      </c>
      <c r="J3586" s="76"/>
      <c r="K3586" s="76" t="s">
        <v>2195</v>
      </c>
      <c r="L3586" s="76">
        <v>240</v>
      </c>
      <c r="M3586" s="76" t="s">
        <v>14453</v>
      </c>
      <c r="N3586" s="76" t="s">
        <v>15143</v>
      </c>
    </row>
    <row r="3587" spans="1:14" hidden="1">
      <c r="A3587" s="258" t="s">
        <v>14452</v>
      </c>
      <c r="B3587" s="76"/>
      <c r="C3587" s="496"/>
      <c r="D3587" s="39"/>
      <c r="E3587" s="496">
        <f>VLOOKUP(F3587,[13]abbr_btch2lot2!A:B,2,FALSE)</f>
        <v>2542</v>
      </c>
      <c r="F3587" s="529" t="s">
        <v>15144</v>
      </c>
      <c r="G3587" s="76"/>
      <c r="H3587" s="546" t="s">
        <v>2231</v>
      </c>
      <c r="I3587" s="546" t="s">
        <v>2386</v>
      </c>
      <c r="J3587" s="76"/>
      <c r="K3587" s="76" t="s">
        <v>2195</v>
      </c>
      <c r="L3587" s="76">
        <v>241</v>
      </c>
      <c r="M3587" s="76" t="s">
        <v>14453</v>
      </c>
      <c r="N3587" s="76" t="s">
        <v>15145</v>
      </c>
    </row>
    <row r="3588" spans="1:14" hidden="1">
      <c r="A3588" s="258" t="s">
        <v>14452</v>
      </c>
      <c r="B3588" s="76"/>
      <c r="C3588" s="496" t="s">
        <v>15146</v>
      </c>
      <c r="D3588" s="39" t="s">
        <v>15146</v>
      </c>
      <c r="E3588" s="496">
        <f>VLOOKUP(F3588,[13]abbr_btch2lot2!A:B,2,FALSE)</f>
        <v>2543</v>
      </c>
      <c r="F3588" s="529" t="s">
        <v>15147</v>
      </c>
      <c r="G3588" s="76"/>
      <c r="H3588" s="546" t="s">
        <v>2455</v>
      </c>
      <c r="I3588" s="76">
        <v>7</v>
      </c>
      <c r="J3588" s="76"/>
      <c r="K3588" s="76" t="s">
        <v>2195</v>
      </c>
      <c r="L3588" s="76">
        <v>242</v>
      </c>
      <c r="M3588" s="76" t="s">
        <v>14453</v>
      </c>
      <c r="N3588" s="76" t="s">
        <v>15148</v>
      </c>
    </row>
    <row r="3589" spans="1:14" hidden="1">
      <c r="A3589" s="258" t="s">
        <v>14452</v>
      </c>
      <c r="B3589" s="76"/>
      <c r="C3589" s="496" t="s">
        <v>15149</v>
      </c>
      <c r="D3589" s="39" t="s">
        <v>15149</v>
      </c>
      <c r="E3589" s="496">
        <f>VLOOKUP(F3589,[13]abbr_btch2lot2!A:B,2,FALSE)</f>
        <v>2544</v>
      </c>
      <c r="F3589" s="529" t="s">
        <v>15150</v>
      </c>
      <c r="G3589" s="76"/>
      <c r="H3589" s="546" t="s">
        <v>2231</v>
      </c>
      <c r="I3589" s="546" t="s">
        <v>2386</v>
      </c>
      <c r="J3589" s="76"/>
      <c r="K3589" s="76" t="s">
        <v>2195</v>
      </c>
      <c r="L3589" s="76">
        <v>243</v>
      </c>
      <c r="M3589" s="76" t="s">
        <v>14453</v>
      </c>
      <c r="N3589" s="76" t="s">
        <v>15151</v>
      </c>
    </row>
    <row r="3590" spans="1:14" hidden="1">
      <c r="A3590" s="258" t="s">
        <v>14452</v>
      </c>
      <c r="B3590" s="76"/>
      <c r="C3590" s="496"/>
      <c r="D3590" s="39"/>
      <c r="E3590" s="496">
        <f>VLOOKUP(F3590,[13]abbr_btch2lot2!A:B,2,FALSE)</f>
        <v>2545</v>
      </c>
      <c r="F3590" s="529" t="s">
        <v>15152</v>
      </c>
      <c r="G3590" s="76"/>
      <c r="H3590" s="546" t="s">
        <v>2455</v>
      </c>
      <c r="I3590" s="76">
        <v>7</v>
      </c>
      <c r="J3590" s="76"/>
      <c r="K3590" s="76" t="s">
        <v>2195</v>
      </c>
      <c r="L3590" s="76">
        <v>244</v>
      </c>
      <c r="M3590" s="76" t="s">
        <v>14453</v>
      </c>
      <c r="N3590" s="76" t="s">
        <v>15153</v>
      </c>
    </row>
    <row r="3591" spans="1:14" hidden="1">
      <c r="A3591" s="258" t="s">
        <v>14452</v>
      </c>
      <c r="B3591" s="76"/>
      <c r="C3591" s="496"/>
      <c r="D3591" s="39"/>
      <c r="E3591" s="496">
        <f>VLOOKUP(F3591,[13]abbr_btch2lot2!A:B,2,FALSE)</f>
        <v>2546</v>
      </c>
      <c r="F3591" s="529" t="s">
        <v>15154</v>
      </c>
      <c r="G3591" s="76"/>
      <c r="H3591" s="546" t="s">
        <v>2231</v>
      </c>
      <c r="I3591" s="546" t="s">
        <v>2386</v>
      </c>
      <c r="J3591" s="76"/>
      <c r="K3591" s="76" t="s">
        <v>2195</v>
      </c>
      <c r="L3591" s="76">
        <v>245</v>
      </c>
      <c r="M3591" s="76" t="s">
        <v>14453</v>
      </c>
      <c r="N3591" s="76" t="s">
        <v>15155</v>
      </c>
    </row>
    <row r="3592" spans="1:14" hidden="1">
      <c r="A3592" s="258" t="s">
        <v>14452</v>
      </c>
      <c r="B3592" s="76"/>
      <c r="C3592" s="496" t="s">
        <v>15156</v>
      </c>
      <c r="D3592" s="39" t="s">
        <v>15156</v>
      </c>
      <c r="E3592" s="496">
        <f>VLOOKUP(F3592,[13]abbr_btch2lot2!A:B,2,FALSE)</f>
        <v>2547</v>
      </c>
      <c r="F3592" s="529" t="s">
        <v>15157</v>
      </c>
      <c r="G3592" s="76"/>
      <c r="H3592" s="546" t="s">
        <v>2455</v>
      </c>
      <c r="I3592" s="76">
        <v>7</v>
      </c>
      <c r="J3592" s="76"/>
      <c r="K3592" s="76" t="s">
        <v>2195</v>
      </c>
      <c r="L3592" s="76">
        <v>246</v>
      </c>
      <c r="M3592" s="76" t="s">
        <v>14453</v>
      </c>
      <c r="N3592" s="76" t="s">
        <v>15158</v>
      </c>
    </row>
    <row r="3593" spans="1:14" hidden="1">
      <c r="A3593" s="258" t="s">
        <v>14452</v>
      </c>
      <c r="B3593" s="76"/>
      <c r="C3593" s="496" t="s">
        <v>15159</v>
      </c>
      <c r="D3593" s="39" t="s">
        <v>15159</v>
      </c>
      <c r="E3593" s="496">
        <f>VLOOKUP(F3593,[13]abbr_btch2lot2!A:B,2,FALSE)</f>
        <v>2548</v>
      </c>
      <c r="F3593" s="529" t="s">
        <v>15160</v>
      </c>
      <c r="G3593" s="76"/>
      <c r="H3593" s="546" t="s">
        <v>2231</v>
      </c>
      <c r="I3593" s="546" t="s">
        <v>2386</v>
      </c>
      <c r="J3593" s="76"/>
      <c r="K3593" s="76" t="s">
        <v>2195</v>
      </c>
      <c r="L3593" s="76">
        <v>247</v>
      </c>
      <c r="M3593" s="76" t="s">
        <v>14453</v>
      </c>
      <c r="N3593" s="76" t="s">
        <v>15161</v>
      </c>
    </row>
    <row r="3594" spans="1:14" hidden="1">
      <c r="A3594" s="258" t="s">
        <v>14452</v>
      </c>
      <c r="B3594" s="76"/>
      <c r="C3594" s="496" t="s">
        <v>15162</v>
      </c>
      <c r="D3594" s="39" t="s">
        <v>15162</v>
      </c>
      <c r="E3594" s="496">
        <f>VLOOKUP(F3594,[13]abbr_btch2lot2!A:B,2,FALSE)</f>
        <v>2549</v>
      </c>
      <c r="F3594" s="529" t="s">
        <v>15163</v>
      </c>
      <c r="G3594" s="76"/>
      <c r="H3594" s="546" t="s">
        <v>2455</v>
      </c>
      <c r="I3594" s="76">
        <v>7</v>
      </c>
      <c r="J3594" s="76"/>
      <c r="K3594" s="76" t="s">
        <v>2195</v>
      </c>
      <c r="L3594" s="76">
        <v>248</v>
      </c>
      <c r="M3594" s="76" t="s">
        <v>14453</v>
      </c>
      <c r="N3594" s="76" t="s">
        <v>15164</v>
      </c>
    </row>
    <row r="3595" spans="1:14" hidden="1">
      <c r="A3595" s="258" t="s">
        <v>14452</v>
      </c>
      <c r="B3595" s="76"/>
      <c r="C3595" s="496" t="s">
        <v>15165</v>
      </c>
      <c r="D3595" s="39" t="s">
        <v>15165</v>
      </c>
      <c r="E3595" s="496">
        <f>VLOOKUP(F3595,[13]abbr_btch2lot2!A:B,2,FALSE)</f>
        <v>2550</v>
      </c>
      <c r="F3595" s="529" t="s">
        <v>15166</v>
      </c>
      <c r="G3595" s="76"/>
      <c r="H3595" s="546" t="s">
        <v>2231</v>
      </c>
      <c r="I3595" s="546" t="s">
        <v>2386</v>
      </c>
      <c r="J3595" s="76"/>
      <c r="K3595" s="76" t="s">
        <v>2195</v>
      </c>
      <c r="L3595" s="76">
        <v>249</v>
      </c>
      <c r="M3595" s="76" t="s">
        <v>14453</v>
      </c>
      <c r="N3595" s="76" t="s">
        <v>15167</v>
      </c>
    </row>
    <row r="3596" spans="1:14" hidden="1">
      <c r="A3596" s="258" t="s">
        <v>14452</v>
      </c>
      <c r="B3596" s="76"/>
      <c r="C3596" s="496" t="s">
        <v>15168</v>
      </c>
      <c r="D3596" s="39" t="s">
        <v>15168</v>
      </c>
      <c r="E3596" s="496">
        <f>VLOOKUP(F3596,[13]abbr_btch2lot2!A:B,2,FALSE)</f>
        <v>2551</v>
      </c>
      <c r="F3596" s="529" t="s">
        <v>15169</v>
      </c>
      <c r="G3596" s="76"/>
      <c r="H3596" s="546" t="s">
        <v>2455</v>
      </c>
      <c r="I3596" s="76">
        <v>7</v>
      </c>
      <c r="J3596" s="76"/>
      <c r="K3596" s="76" t="s">
        <v>2195</v>
      </c>
      <c r="L3596" s="76">
        <v>250</v>
      </c>
      <c r="M3596" s="76" t="s">
        <v>14453</v>
      </c>
      <c r="N3596" s="76" t="s">
        <v>15170</v>
      </c>
    </row>
    <row r="3597" spans="1:14" hidden="1">
      <c r="A3597" s="258" t="s">
        <v>14452</v>
      </c>
      <c r="B3597" s="76"/>
      <c r="C3597" s="496" t="s">
        <v>15171</v>
      </c>
      <c r="D3597" s="39" t="s">
        <v>15171</v>
      </c>
      <c r="E3597" s="496">
        <f>VLOOKUP(F3597,[13]abbr_btch2lot2!A:B,2,FALSE)</f>
        <v>2552</v>
      </c>
      <c r="F3597" s="529" t="s">
        <v>15172</v>
      </c>
      <c r="G3597" s="76"/>
      <c r="H3597" s="546" t="s">
        <v>2231</v>
      </c>
      <c r="I3597" s="546" t="s">
        <v>2386</v>
      </c>
      <c r="J3597" s="76"/>
      <c r="K3597" s="76" t="s">
        <v>2195</v>
      </c>
      <c r="L3597" s="76">
        <v>251</v>
      </c>
      <c r="M3597" s="76" t="s">
        <v>14453</v>
      </c>
      <c r="N3597" s="76" t="s">
        <v>15173</v>
      </c>
    </row>
    <row r="3598" spans="1:14" hidden="1">
      <c r="A3598" s="258" t="s">
        <v>14452</v>
      </c>
      <c r="B3598" s="76"/>
      <c r="C3598" s="496"/>
      <c r="D3598" s="39"/>
      <c r="E3598" s="496">
        <f>VLOOKUP(F3598,[13]abbr_btch2lot2!A:B,2,FALSE)</f>
        <v>2553</v>
      </c>
      <c r="F3598" s="529" t="s">
        <v>15174</v>
      </c>
      <c r="G3598" s="76"/>
      <c r="H3598" s="546" t="s">
        <v>2455</v>
      </c>
      <c r="I3598" s="76">
        <v>7</v>
      </c>
      <c r="J3598" s="76"/>
      <c r="K3598" s="76" t="s">
        <v>2195</v>
      </c>
      <c r="L3598" s="76">
        <v>252</v>
      </c>
      <c r="M3598" s="76" t="s">
        <v>14453</v>
      </c>
      <c r="N3598" s="76" t="s">
        <v>15175</v>
      </c>
    </row>
    <row r="3599" spans="1:14" hidden="1">
      <c r="A3599" s="258" t="s">
        <v>14452</v>
      </c>
      <c r="B3599" s="76"/>
      <c r="C3599" s="496"/>
      <c r="D3599" s="39"/>
      <c r="E3599" s="496">
        <f>VLOOKUP(F3599,[13]abbr_btch2lot2!A:B,2,FALSE)</f>
        <v>2554</v>
      </c>
      <c r="F3599" s="529" t="s">
        <v>15176</v>
      </c>
      <c r="G3599" s="76"/>
      <c r="H3599" s="546" t="s">
        <v>2231</v>
      </c>
      <c r="I3599" s="546" t="s">
        <v>2386</v>
      </c>
      <c r="J3599" s="76"/>
      <c r="K3599" s="76" t="s">
        <v>2195</v>
      </c>
      <c r="L3599" s="76">
        <v>253</v>
      </c>
      <c r="M3599" s="76" t="s">
        <v>14453</v>
      </c>
      <c r="N3599" s="76" t="s">
        <v>15177</v>
      </c>
    </row>
    <row r="3600" spans="1:14" hidden="1">
      <c r="A3600" s="258" t="s">
        <v>14452</v>
      </c>
      <c r="B3600" s="76"/>
      <c r="C3600" s="496" t="s">
        <v>15178</v>
      </c>
      <c r="D3600" s="39" t="s">
        <v>15178</v>
      </c>
      <c r="E3600" s="496">
        <f>VLOOKUP(F3600,[13]abbr_btch2lot2!A:B,2,FALSE)</f>
        <v>2555</v>
      </c>
      <c r="F3600" s="529" t="s">
        <v>15179</v>
      </c>
      <c r="G3600" s="76"/>
      <c r="H3600" s="546" t="s">
        <v>2455</v>
      </c>
      <c r="I3600" s="76">
        <v>7</v>
      </c>
      <c r="J3600" s="76"/>
      <c r="K3600" s="76" t="s">
        <v>2195</v>
      </c>
      <c r="L3600" s="76">
        <v>254</v>
      </c>
      <c r="M3600" s="76" t="s">
        <v>14453</v>
      </c>
      <c r="N3600" s="76" t="s">
        <v>15180</v>
      </c>
    </row>
    <row r="3601" spans="1:14" hidden="1">
      <c r="A3601" s="258" t="s">
        <v>14452</v>
      </c>
      <c r="B3601" s="76"/>
      <c r="C3601" s="496" t="s">
        <v>15181</v>
      </c>
      <c r="D3601" s="39" t="s">
        <v>15181</v>
      </c>
      <c r="E3601" s="496">
        <f>VLOOKUP(F3601,[13]abbr_btch2lot2!A:B,2,FALSE)</f>
        <v>2556</v>
      </c>
      <c r="F3601" s="529" t="s">
        <v>15182</v>
      </c>
      <c r="G3601" s="76"/>
      <c r="H3601" s="546" t="s">
        <v>2231</v>
      </c>
      <c r="I3601" s="546" t="s">
        <v>2386</v>
      </c>
      <c r="J3601" s="76"/>
      <c r="K3601" s="76" t="s">
        <v>2195</v>
      </c>
      <c r="L3601" s="76">
        <v>255</v>
      </c>
      <c r="M3601" s="76" t="s">
        <v>14453</v>
      </c>
      <c r="N3601" s="76" t="s">
        <v>15183</v>
      </c>
    </row>
    <row r="3602" spans="1:14" hidden="1">
      <c r="A3602" s="258" t="s">
        <v>14452</v>
      </c>
      <c r="B3602" s="76"/>
      <c r="C3602" s="496" t="s">
        <v>15184</v>
      </c>
      <c r="D3602" s="39" t="s">
        <v>15184</v>
      </c>
      <c r="E3602" s="496">
        <f>VLOOKUP(F3602,[13]abbr_btch2lot2!A:B,2,FALSE)</f>
        <v>2557</v>
      </c>
      <c r="F3602" s="529" t="s">
        <v>15185</v>
      </c>
      <c r="G3602" s="76"/>
      <c r="H3602" s="546" t="s">
        <v>2455</v>
      </c>
      <c r="I3602" s="76">
        <v>7</v>
      </c>
      <c r="J3602" s="76"/>
      <c r="K3602" s="76" t="s">
        <v>2195</v>
      </c>
      <c r="L3602" s="76">
        <v>256</v>
      </c>
      <c r="M3602" s="76" t="s">
        <v>14453</v>
      </c>
      <c r="N3602" s="76" t="s">
        <v>15186</v>
      </c>
    </row>
    <row r="3603" spans="1:14" hidden="1">
      <c r="A3603" s="258" t="s">
        <v>14452</v>
      </c>
      <c r="B3603" s="76"/>
      <c r="C3603" s="496" t="s">
        <v>15187</v>
      </c>
      <c r="D3603" s="39" t="s">
        <v>15187</v>
      </c>
      <c r="E3603" s="496">
        <f>VLOOKUP(F3603,[13]abbr_btch2lot2!A:B,2,FALSE)</f>
        <v>2558</v>
      </c>
      <c r="F3603" s="529" t="s">
        <v>15188</v>
      </c>
      <c r="G3603" s="76"/>
      <c r="H3603" s="546" t="s">
        <v>2231</v>
      </c>
      <c r="I3603" s="546" t="s">
        <v>2386</v>
      </c>
      <c r="J3603" s="76"/>
      <c r="K3603" s="76" t="s">
        <v>2195</v>
      </c>
      <c r="L3603" s="76">
        <v>257</v>
      </c>
      <c r="M3603" s="76" t="s">
        <v>14453</v>
      </c>
      <c r="N3603" s="76" t="s">
        <v>15189</v>
      </c>
    </row>
    <row r="3604" spans="1:14" hidden="1">
      <c r="A3604" s="258" t="s">
        <v>14452</v>
      </c>
      <c r="B3604" s="76"/>
      <c r="C3604" s="496" t="s">
        <v>15190</v>
      </c>
      <c r="D3604" s="39" t="s">
        <v>15190</v>
      </c>
      <c r="E3604" s="496">
        <f>VLOOKUP(F3604,[13]abbr_btch2lot2!A:B,2,FALSE)</f>
        <v>2559</v>
      </c>
      <c r="F3604" s="529" t="s">
        <v>15191</v>
      </c>
      <c r="G3604" s="76"/>
      <c r="H3604" s="546" t="s">
        <v>2455</v>
      </c>
      <c r="I3604" s="76">
        <v>7</v>
      </c>
      <c r="J3604" s="76"/>
      <c r="K3604" s="76" t="s">
        <v>2195</v>
      </c>
      <c r="L3604" s="76">
        <v>258</v>
      </c>
      <c r="M3604" s="76" t="s">
        <v>14453</v>
      </c>
      <c r="N3604" s="76" t="s">
        <v>15192</v>
      </c>
    </row>
    <row r="3605" spans="1:14" hidden="1">
      <c r="A3605" s="258" t="s">
        <v>14452</v>
      </c>
      <c r="B3605" s="76"/>
      <c r="C3605" s="496" t="s">
        <v>15193</v>
      </c>
      <c r="D3605" s="39" t="s">
        <v>15193</v>
      </c>
      <c r="E3605" s="496">
        <f>VLOOKUP(F3605,[13]abbr_btch2lot2!A:B,2,FALSE)</f>
        <v>2560</v>
      </c>
      <c r="F3605" s="529" t="s">
        <v>15194</v>
      </c>
      <c r="G3605" s="76"/>
      <c r="H3605" s="546" t="s">
        <v>2231</v>
      </c>
      <c r="I3605" s="546" t="s">
        <v>2386</v>
      </c>
      <c r="J3605" s="76"/>
      <c r="K3605" s="76" t="s">
        <v>2195</v>
      </c>
      <c r="L3605" s="76">
        <v>259</v>
      </c>
      <c r="M3605" s="76" t="s">
        <v>14453</v>
      </c>
      <c r="N3605" s="76" t="s">
        <v>15195</v>
      </c>
    </row>
    <row r="3606" spans="1:14" hidden="1">
      <c r="A3606" s="258" t="s">
        <v>14452</v>
      </c>
      <c r="B3606" s="76"/>
      <c r="C3606" s="496" t="s">
        <v>15196</v>
      </c>
      <c r="D3606" s="39" t="s">
        <v>15196</v>
      </c>
      <c r="E3606" s="496">
        <f>VLOOKUP(F3606,[13]abbr_btch2lot2!A:B,2,FALSE)</f>
        <v>2561</v>
      </c>
      <c r="F3606" s="529" t="s">
        <v>15197</v>
      </c>
      <c r="G3606" s="76"/>
      <c r="H3606" s="546" t="s">
        <v>2455</v>
      </c>
      <c r="I3606" s="76">
        <v>7</v>
      </c>
      <c r="J3606" s="76"/>
      <c r="K3606" s="76" t="s">
        <v>2195</v>
      </c>
      <c r="L3606" s="76">
        <v>260</v>
      </c>
      <c r="M3606" s="76" t="s">
        <v>14453</v>
      </c>
      <c r="N3606" s="76" t="s">
        <v>15198</v>
      </c>
    </row>
    <row r="3607" spans="1:14" hidden="1">
      <c r="A3607" s="258" t="s">
        <v>14452</v>
      </c>
      <c r="B3607" s="76"/>
      <c r="C3607" s="496" t="s">
        <v>15199</v>
      </c>
      <c r="D3607" s="39" t="s">
        <v>15199</v>
      </c>
      <c r="E3607" s="496">
        <f>VLOOKUP(F3607,[13]abbr_btch2lot2!A:B,2,FALSE)</f>
        <v>2562</v>
      </c>
      <c r="F3607" s="529" t="s">
        <v>15200</v>
      </c>
      <c r="G3607" s="76"/>
      <c r="H3607" s="546" t="s">
        <v>2231</v>
      </c>
      <c r="I3607" s="546" t="s">
        <v>2386</v>
      </c>
      <c r="J3607" s="76"/>
      <c r="K3607" s="76" t="s">
        <v>2195</v>
      </c>
      <c r="L3607" s="76">
        <v>261</v>
      </c>
      <c r="M3607" s="76" t="s">
        <v>14453</v>
      </c>
      <c r="N3607" s="76" t="s">
        <v>15201</v>
      </c>
    </row>
    <row r="3608" spans="1:14" hidden="1">
      <c r="A3608" s="258" t="s">
        <v>14452</v>
      </c>
      <c r="B3608" s="76"/>
      <c r="C3608" s="496" t="s">
        <v>15202</v>
      </c>
      <c r="D3608" s="39" t="s">
        <v>15202</v>
      </c>
      <c r="E3608" s="496">
        <f>VLOOKUP(F3608,[13]abbr_btch2lot2!A:B,2,FALSE)</f>
        <v>2563</v>
      </c>
      <c r="F3608" s="529" t="s">
        <v>15203</v>
      </c>
      <c r="G3608" s="76"/>
      <c r="H3608" s="76" t="s">
        <v>2231</v>
      </c>
      <c r="I3608" s="76" t="s">
        <v>2439</v>
      </c>
      <c r="J3608" s="76"/>
      <c r="K3608" s="76" t="s">
        <v>2195</v>
      </c>
      <c r="L3608" s="76">
        <v>262</v>
      </c>
      <c r="M3608" s="76" t="s">
        <v>14453</v>
      </c>
      <c r="N3608" s="76" t="s">
        <v>15204</v>
      </c>
    </row>
    <row r="3609" spans="1:14" hidden="1">
      <c r="A3609" s="258" t="s">
        <v>14452</v>
      </c>
      <c r="B3609" s="76"/>
      <c r="C3609" s="496" t="s">
        <v>15205</v>
      </c>
      <c r="D3609" s="39" t="s">
        <v>15205</v>
      </c>
      <c r="E3609" s="496">
        <f>VLOOKUP(F3609,[13]abbr_btch2lot2!A:B,2,FALSE)</f>
        <v>2564</v>
      </c>
      <c r="F3609" s="529" t="s">
        <v>15206</v>
      </c>
      <c r="G3609" s="76"/>
      <c r="H3609" s="76" t="s">
        <v>2231</v>
      </c>
      <c r="I3609" s="76" t="s">
        <v>8260</v>
      </c>
      <c r="J3609" s="76"/>
      <c r="K3609" s="76" t="s">
        <v>2195</v>
      </c>
      <c r="L3609" s="76">
        <v>263</v>
      </c>
      <c r="M3609" s="76" t="s">
        <v>14453</v>
      </c>
      <c r="N3609" s="76" t="s">
        <v>15207</v>
      </c>
    </row>
    <row r="3610" spans="1:14" hidden="1">
      <c r="A3610" s="258" t="s">
        <v>14452</v>
      </c>
      <c r="B3610" s="76"/>
      <c r="C3610" s="496" t="s">
        <v>15208</v>
      </c>
      <c r="D3610" s="39" t="s">
        <v>15208</v>
      </c>
      <c r="E3610" s="496">
        <f>VLOOKUP(F3610,[13]abbr_btch2lot2!A:B,2,FALSE)</f>
        <v>2565</v>
      </c>
      <c r="F3610" s="529" t="s">
        <v>15209</v>
      </c>
      <c r="G3610" s="76"/>
      <c r="H3610" s="546" t="s">
        <v>2455</v>
      </c>
      <c r="I3610" s="76">
        <v>7</v>
      </c>
      <c r="J3610" s="76"/>
      <c r="K3610" s="76" t="s">
        <v>2195</v>
      </c>
      <c r="L3610" s="76">
        <v>264</v>
      </c>
      <c r="M3610" s="76" t="s">
        <v>14453</v>
      </c>
      <c r="N3610" s="76" t="s">
        <v>15210</v>
      </c>
    </row>
    <row r="3611" spans="1:14" hidden="1">
      <c r="A3611" s="258" t="s">
        <v>14452</v>
      </c>
      <c r="B3611" s="76"/>
      <c r="C3611" s="496" t="s">
        <v>15211</v>
      </c>
      <c r="D3611" s="39" t="s">
        <v>15211</v>
      </c>
      <c r="E3611" s="496">
        <f>VLOOKUP(F3611,[13]abbr_btch2lot2!A:B,2,FALSE)</f>
        <v>2566</v>
      </c>
      <c r="F3611" s="529" t="s">
        <v>15212</v>
      </c>
      <c r="G3611" s="76"/>
      <c r="H3611" s="546" t="s">
        <v>2455</v>
      </c>
      <c r="I3611" s="76">
        <v>7</v>
      </c>
      <c r="J3611" s="76"/>
      <c r="K3611" s="76" t="s">
        <v>2195</v>
      </c>
      <c r="L3611" s="76">
        <v>265</v>
      </c>
      <c r="M3611" s="76" t="s">
        <v>14453</v>
      </c>
      <c r="N3611" s="76" t="s">
        <v>15213</v>
      </c>
    </row>
    <row r="3612" spans="1:14" hidden="1">
      <c r="A3612" s="258" t="s">
        <v>14452</v>
      </c>
      <c r="B3612" s="76"/>
      <c r="C3612" s="496" t="s">
        <v>15214</v>
      </c>
      <c r="D3612" s="39" t="s">
        <v>15214</v>
      </c>
      <c r="E3612" s="496">
        <f>VLOOKUP(F3612,[13]abbr_btch2lot2!A:B,2,FALSE)</f>
        <v>2567</v>
      </c>
      <c r="F3612" s="529" t="s">
        <v>15215</v>
      </c>
      <c r="G3612" s="76"/>
      <c r="H3612" s="76" t="s">
        <v>2231</v>
      </c>
      <c r="I3612" s="76" t="s">
        <v>8260</v>
      </c>
      <c r="J3612" s="76"/>
      <c r="K3612" s="76" t="s">
        <v>2195</v>
      </c>
      <c r="L3612" s="76">
        <v>266</v>
      </c>
      <c r="M3612" s="76" t="s">
        <v>14453</v>
      </c>
      <c r="N3612" s="76" t="s">
        <v>15216</v>
      </c>
    </row>
    <row r="3613" spans="1:14" hidden="1">
      <c r="A3613" s="258" t="s">
        <v>14452</v>
      </c>
      <c r="B3613" s="76"/>
      <c r="C3613" s="496" t="s">
        <v>15217</v>
      </c>
      <c r="D3613" s="39" t="s">
        <v>15217</v>
      </c>
      <c r="E3613" s="496">
        <f>VLOOKUP(F3613,[13]abbr_btch2lot2!A:B,2,FALSE)</f>
        <v>2568</v>
      </c>
      <c r="F3613" s="529" t="s">
        <v>15218</v>
      </c>
      <c r="G3613" s="76"/>
      <c r="H3613" s="76" t="s">
        <v>2231</v>
      </c>
      <c r="I3613" s="76" t="s">
        <v>8260</v>
      </c>
      <c r="J3613" s="76"/>
      <c r="K3613" s="76" t="s">
        <v>2195</v>
      </c>
      <c r="L3613" s="76">
        <v>267</v>
      </c>
      <c r="M3613" s="76" t="s">
        <v>14453</v>
      </c>
      <c r="N3613" s="76" t="s">
        <v>15219</v>
      </c>
    </row>
    <row r="3614" spans="1:14" hidden="1">
      <c r="A3614" s="258" t="s">
        <v>14452</v>
      </c>
      <c r="B3614" s="76"/>
      <c r="C3614" s="496" t="s">
        <v>15220</v>
      </c>
      <c r="D3614" s="39" t="s">
        <v>15220</v>
      </c>
      <c r="E3614" s="496">
        <f>VLOOKUP(F3614,[13]abbr_btch2lot2!A:B,2,FALSE)</f>
        <v>2569</v>
      </c>
      <c r="F3614" s="529" t="s">
        <v>15221</v>
      </c>
      <c r="G3614" s="76"/>
      <c r="H3614" s="546" t="s">
        <v>2228</v>
      </c>
      <c r="I3614" s="76">
        <v>1</v>
      </c>
      <c r="J3614" s="76"/>
      <c r="K3614" s="76" t="s">
        <v>2195</v>
      </c>
      <c r="L3614" s="76">
        <v>268</v>
      </c>
      <c r="M3614" s="76" t="s">
        <v>14453</v>
      </c>
      <c r="N3614" s="76" t="s">
        <v>15222</v>
      </c>
    </row>
    <row r="3615" spans="1:14" hidden="1">
      <c r="A3615" s="258" t="s">
        <v>14452</v>
      </c>
      <c r="B3615" s="76"/>
      <c r="C3615" s="496" t="s">
        <v>15223</v>
      </c>
      <c r="D3615" s="39" t="s">
        <v>15223</v>
      </c>
      <c r="E3615" s="496">
        <f>VLOOKUP(F3615,[13]abbr_btch2lot2!A:B,2,FALSE)</f>
        <v>2570</v>
      </c>
      <c r="F3615" s="529" t="s">
        <v>15224</v>
      </c>
      <c r="G3615" s="76"/>
      <c r="H3615" s="76" t="s">
        <v>2231</v>
      </c>
      <c r="I3615" s="76" t="s">
        <v>2439</v>
      </c>
      <c r="J3615" s="76"/>
      <c r="K3615" s="76" t="s">
        <v>2195</v>
      </c>
      <c r="L3615" s="76">
        <v>269</v>
      </c>
      <c r="M3615" s="76" t="s">
        <v>14453</v>
      </c>
      <c r="N3615" s="76" t="s">
        <v>15225</v>
      </c>
    </row>
    <row r="3616" spans="1:14" hidden="1">
      <c r="A3616" s="258" t="s">
        <v>14452</v>
      </c>
      <c r="B3616" s="76"/>
      <c r="C3616" s="496" t="s">
        <v>15226</v>
      </c>
      <c r="D3616" s="39" t="s">
        <v>15226</v>
      </c>
      <c r="E3616" s="496">
        <f>VLOOKUP(F3616,[13]abbr_btch2lot2!A:B,2,FALSE)</f>
        <v>2571</v>
      </c>
      <c r="F3616" s="529" t="s">
        <v>15227</v>
      </c>
      <c r="G3616" s="76"/>
      <c r="H3616" s="76" t="s">
        <v>2231</v>
      </c>
      <c r="I3616" s="76" t="s">
        <v>8260</v>
      </c>
      <c r="J3616" s="76"/>
      <c r="K3616" s="76" t="s">
        <v>2195</v>
      </c>
      <c r="L3616" s="76">
        <v>270</v>
      </c>
      <c r="M3616" s="76" t="s">
        <v>14453</v>
      </c>
      <c r="N3616" s="76" t="s">
        <v>15228</v>
      </c>
    </row>
    <row r="3617" spans="1:14" hidden="1">
      <c r="A3617" s="258" t="s">
        <v>14452</v>
      </c>
      <c r="B3617" s="76"/>
      <c r="C3617" s="496" t="s">
        <v>15229</v>
      </c>
      <c r="D3617" s="39" t="s">
        <v>15229</v>
      </c>
      <c r="E3617" s="496">
        <f>VLOOKUP(F3617,[13]abbr_btch2lot2!A:B,2,FALSE)</f>
        <v>2572</v>
      </c>
      <c r="F3617" s="529" t="s">
        <v>15230</v>
      </c>
      <c r="G3617" s="76"/>
      <c r="H3617" s="546" t="s">
        <v>2455</v>
      </c>
      <c r="I3617" s="76">
        <v>7</v>
      </c>
      <c r="J3617" s="76"/>
      <c r="K3617" s="76" t="s">
        <v>2195</v>
      </c>
      <c r="L3617" s="76">
        <v>271</v>
      </c>
      <c r="M3617" s="76" t="s">
        <v>14453</v>
      </c>
      <c r="N3617" s="76" t="s">
        <v>15231</v>
      </c>
    </row>
    <row r="3618" spans="1:14" hidden="1">
      <c r="A3618" s="258" t="s">
        <v>14452</v>
      </c>
      <c r="B3618" s="76"/>
      <c r="C3618" s="496" t="s">
        <v>15232</v>
      </c>
      <c r="D3618" s="39" t="s">
        <v>15232</v>
      </c>
      <c r="E3618" s="496">
        <f>VLOOKUP(F3618,[13]abbr_btch2lot2!A:B,2,FALSE)</f>
        <v>2573</v>
      </c>
      <c r="F3618" s="529" t="s">
        <v>15233</v>
      </c>
      <c r="G3618" s="76"/>
      <c r="H3618" s="546" t="s">
        <v>2455</v>
      </c>
      <c r="I3618" s="76">
        <v>7</v>
      </c>
      <c r="J3618" s="76"/>
      <c r="K3618" s="76" t="s">
        <v>2195</v>
      </c>
      <c r="L3618" s="76">
        <v>272</v>
      </c>
      <c r="M3618" s="76" t="s">
        <v>14453</v>
      </c>
      <c r="N3618" s="76" t="s">
        <v>15234</v>
      </c>
    </row>
    <row r="3619" spans="1:14" hidden="1">
      <c r="A3619" s="258" t="s">
        <v>14452</v>
      </c>
      <c r="B3619" s="76"/>
      <c r="C3619" s="496" t="s">
        <v>15235</v>
      </c>
      <c r="D3619" s="39" t="s">
        <v>15235</v>
      </c>
      <c r="E3619" s="496">
        <f>VLOOKUP(F3619,[13]abbr_btch2lot2!A:B,2,FALSE)</f>
        <v>2574</v>
      </c>
      <c r="F3619" s="529" t="s">
        <v>15236</v>
      </c>
      <c r="G3619" s="76"/>
      <c r="H3619" s="76" t="s">
        <v>2231</v>
      </c>
      <c r="I3619" s="76" t="s">
        <v>8260</v>
      </c>
      <c r="J3619" s="76"/>
      <c r="K3619" s="76" t="s">
        <v>2195</v>
      </c>
      <c r="L3619" s="76">
        <v>273</v>
      </c>
      <c r="M3619" s="76" t="s">
        <v>14453</v>
      </c>
      <c r="N3619" s="76" t="s">
        <v>15237</v>
      </c>
    </row>
    <row r="3620" spans="1:14" hidden="1">
      <c r="A3620" s="258" t="s">
        <v>14452</v>
      </c>
      <c r="B3620" s="76"/>
      <c r="C3620" s="496" t="s">
        <v>15238</v>
      </c>
      <c r="D3620" s="39" t="s">
        <v>15238</v>
      </c>
      <c r="E3620" s="496">
        <f>VLOOKUP(F3620,[13]abbr_btch2lot2!A:B,2,FALSE)</f>
        <v>2575</v>
      </c>
      <c r="F3620" s="529" t="s">
        <v>15239</v>
      </c>
      <c r="G3620" s="76"/>
      <c r="H3620" s="76" t="s">
        <v>2231</v>
      </c>
      <c r="I3620" s="76" t="s">
        <v>8260</v>
      </c>
      <c r="J3620" s="76"/>
      <c r="K3620" s="76" t="s">
        <v>2195</v>
      </c>
      <c r="L3620" s="76">
        <v>274</v>
      </c>
      <c r="M3620" s="76" t="s">
        <v>14453</v>
      </c>
      <c r="N3620" s="76" t="s">
        <v>15240</v>
      </c>
    </row>
    <row r="3621" spans="1:14" hidden="1">
      <c r="A3621" s="258" t="s">
        <v>14452</v>
      </c>
      <c r="B3621" s="76"/>
      <c r="C3621" s="496" t="s">
        <v>15241</v>
      </c>
      <c r="D3621" s="39" t="s">
        <v>15241</v>
      </c>
      <c r="E3621" s="496">
        <f>VLOOKUP(F3621,[13]abbr_btch2lot2!A:B,2,FALSE)</f>
        <v>2576</v>
      </c>
      <c r="F3621" s="529" t="s">
        <v>15242</v>
      </c>
      <c r="G3621" s="76"/>
      <c r="H3621" s="546" t="s">
        <v>2228</v>
      </c>
      <c r="I3621" s="76">
        <v>1</v>
      </c>
      <c r="J3621" s="76"/>
      <c r="K3621" s="76" t="s">
        <v>2195</v>
      </c>
      <c r="L3621" s="76">
        <v>275</v>
      </c>
      <c r="M3621" s="76" t="s">
        <v>14453</v>
      </c>
      <c r="N3621" s="76" t="s">
        <v>15243</v>
      </c>
    </row>
    <row r="3622" spans="1:14" hidden="1">
      <c r="A3622" s="258" t="s">
        <v>14452</v>
      </c>
      <c r="B3622" s="76"/>
      <c r="C3622" s="496" t="s">
        <v>15244</v>
      </c>
      <c r="D3622" s="39" t="s">
        <v>15244</v>
      </c>
      <c r="E3622" s="496">
        <f>VLOOKUP(F3622,[13]abbr_btch2lot2!A:B,2,FALSE)</f>
        <v>2577</v>
      </c>
      <c r="F3622" s="529" t="s">
        <v>15245</v>
      </c>
      <c r="G3622" s="76"/>
      <c r="H3622" s="546" t="s">
        <v>2455</v>
      </c>
      <c r="I3622" s="76">
        <v>7</v>
      </c>
      <c r="J3622" s="76"/>
      <c r="K3622" s="76" t="s">
        <v>2195</v>
      </c>
      <c r="L3622" s="76">
        <v>276</v>
      </c>
      <c r="M3622" s="76" t="s">
        <v>14453</v>
      </c>
      <c r="N3622" s="76" t="s">
        <v>15246</v>
      </c>
    </row>
    <row r="3623" spans="1:14" hidden="1">
      <c r="A3623" s="258" t="s">
        <v>14452</v>
      </c>
      <c r="B3623" s="76"/>
      <c r="C3623" s="496" t="s">
        <v>15247</v>
      </c>
      <c r="D3623" s="39" t="s">
        <v>15247</v>
      </c>
      <c r="E3623" s="496">
        <f>VLOOKUP(F3623,[13]abbr_btch2lot2!A:B,2,FALSE)</f>
        <v>2578</v>
      </c>
      <c r="F3623" s="529" t="s">
        <v>15248</v>
      </c>
      <c r="G3623" s="76"/>
      <c r="H3623" s="546" t="s">
        <v>2231</v>
      </c>
      <c r="I3623" s="546" t="s">
        <v>2386</v>
      </c>
      <c r="J3623" s="76"/>
      <c r="K3623" s="76" t="s">
        <v>2195</v>
      </c>
      <c r="L3623" s="76">
        <v>277</v>
      </c>
      <c r="M3623" s="76" t="s">
        <v>14453</v>
      </c>
      <c r="N3623" s="76" t="s">
        <v>15249</v>
      </c>
    </row>
    <row r="3624" spans="1:14" hidden="1">
      <c r="A3624" s="258" t="s">
        <v>14452</v>
      </c>
      <c r="B3624" s="76"/>
      <c r="C3624" s="496" t="s">
        <v>15250</v>
      </c>
      <c r="D3624" s="39" t="s">
        <v>15250</v>
      </c>
      <c r="E3624" s="496">
        <f>VLOOKUP(F3624,[13]abbr_btch2lot2!A:B,2,FALSE)</f>
        <v>2579</v>
      </c>
      <c r="F3624" s="529" t="s">
        <v>15251</v>
      </c>
      <c r="G3624" s="76"/>
      <c r="H3624" s="546" t="s">
        <v>2455</v>
      </c>
      <c r="I3624" s="76">
        <v>7</v>
      </c>
      <c r="J3624" s="76"/>
      <c r="K3624" s="76" t="s">
        <v>2195</v>
      </c>
      <c r="L3624" s="76">
        <v>278</v>
      </c>
      <c r="M3624" s="76" t="s">
        <v>14453</v>
      </c>
      <c r="N3624" s="76" t="s">
        <v>15252</v>
      </c>
    </row>
    <row r="3625" spans="1:14" hidden="1">
      <c r="A3625" s="258" t="s">
        <v>14452</v>
      </c>
      <c r="B3625" s="76"/>
      <c r="C3625" s="496" t="s">
        <v>15253</v>
      </c>
      <c r="D3625" s="39" t="s">
        <v>15253</v>
      </c>
      <c r="E3625" s="496">
        <f>VLOOKUP(F3625,[13]abbr_btch2lot2!A:B,2,FALSE)</f>
        <v>2580</v>
      </c>
      <c r="F3625" s="529" t="s">
        <v>15254</v>
      </c>
      <c r="G3625" s="76"/>
      <c r="H3625" s="546" t="s">
        <v>2231</v>
      </c>
      <c r="I3625" s="546" t="s">
        <v>2386</v>
      </c>
      <c r="J3625" s="76"/>
      <c r="K3625" s="76" t="s">
        <v>2195</v>
      </c>
      <c r="L3625" s="76">
        <v>279</v>
      </c>
      <c r="M3625" s="76" t="s">
        <v>14453</v>
      </c>
      <c r="N3625" s="76" t="s">
        <v>15255</v>
      </c>
    </row>
    <row r="3626" spans="1:14" hidden="1">
      <c r="A3626" s="258" t="s">
        <v>14452</v>
      </c>
      <c r="B3626" s="76"/>
      <c r="C3626" s="496" t="s">
        <v>15256</v>
      </c>
      <c r="D3626" s="39" t="s">
        <v>15256</v>
      </c>
      <c r="E3626" s="496">
        <f>VLOOKUP(F3626,[13]abbr_btch2lot2!A:B,2,FALSE)</f>
        <v>2581</v>
      </c>
      <c r="F3626" s="529" t="s">
        <v>15257</v>
      </c>
      <c r="G3626" s="76"/>
      <c r="H3626" s="546" t="s">
        <v>2455</v>
      </c>
      <c r="I3626" s="76">
        <v>7</v>
      </c>
      <c r="J3626" s="76"/>
      <c r="K3626" s="76" t="s">
        <v>2195</v>
      </c>
      <c r="L3626" s="76">
        <v>280</v>
      </c>
      <c r="M3626" s="76" t="s">
        <v>14453</v>
      </c>
      <c r="N3626" s="76" t="s">
        <v>15258</v>
      </c>
    </row>
    <row r="3627" spans="1:14" hidden="1">
      <c r="A3627" s="258" t="s">
        <v>14452</v>
      </c>
      <c r="B3627" s="76"/>
      <c r="C3627" s="496" t="s">
        <v>15259</v>
      </c>
      <c r="D3627" s="39" t="s">
        <v>15259</v>
      </c>
      <c r="E3627" s="496">
        <f>VLOOKUP(F3627,[13]abbr_btch2lot2!A:B,2,FALSE)</f>
        <v>2582</v>
      </c>
      <c r="F3627" s="529" t="s">
        <v>15260</v>
      </c>
      <c r="G3627" s="76"/>
      <c r="H3627" s="546" t="s">
        <v>2231</v>
      </c>
      <c r="I3627" s="546" t="s">
        <v>2386</v>
      </c>
      <c r="J3627" s="76"/>
      <c r="K3627" s="76" t="s">
        <v>2195</v>
      </c>
      <c r="L3627" s="76">
        <v>281</v>
      </c>
      <c r="M3627" s="76" t="s">
        <v>14453</v>
      </c>
      <c r="N3627" s="76" t="s">
        <v>15261</v>
      </c>
    </row>
    <row r="3628" spans="1:14" hidden="1">
      <c r="A3628" s="258" t="s">
        <v>14452</v>
      </c>
      <c r="B3628" s="76"/>
      <c r="C3628" s="496" t="s">
        <v>15262</v>
      </c>
      <c r="D3628" s="39" t="s">
        <v>15262</v>
      </c>
      <c r="E3628" s="496">
        <f>VLOOKUP(F3628,[13]abbr_btch2lot2!A:B,2,FALSE)</f>
        <v>2583</v>
      </c>
      <c r="F3628" s="529" t="s">
        <v>15263</v>
      </c>
      <c r="G3628" s="76"/>
      <c r="H3628" s="546" t="s">
        <v>2455</v>
      </c>
      <c r="I3628" s="76">
        <v>7</v>
      </c>
      <c r="J3628" s="76"/>
      <c r="K3628" s="76" t="s">
        <v>2195</v>
      </c>
      <c r="L3628" s="76">
        <v>282</v>
      </c>
      <c r="M3628" s="76" t="s">
        <v>14453</v>
      </c>
      <c r="N3628" s="76" t="s">
        <v>15264</v>
      </c>
    </row>
    <row r="3629" spans="1:14" hidden="1">
      <c r="A3629" s="258" t="s">
        <v>14452</v>
      </c>
      <c r="B3629" s="76"/>
      <c r="C3629" s="496" t="s">
        <v>15265</v>
      </c>
      <c r="D3629" s="39" t="s">
        <v>15265</v>
      </c>
      <c r="E3629" s="496">
        <f>VLOOKUP(F3629,[13]abbr_btch2lot2!A:B,2,FALSE)</f>
        <v>2584</v>
      </c>
      <c r="F3629" s="529" t="s">
        <v>15266</v>
      </c>
      <c r="G3629" s="76"/>
      <c r="H3629" s="546" t="s">
        <v>2231</v>
      </c>
      <c r="I3629" s="546" t="s">
        <v>2386</v>
      </c>
      <c r="J3629" s="76"/>
      <c r="K3629" s="76" t="s">
        <v>2195</v>
      </c>
      <c r="L3629" s="76">
        <v>283</v>
      </c>
      <c r="M3629" s="76" t="s">
        <v>14453</v>
      </c>
      <c r="N3629" s="76" t="s">
        <v>15267</v>
      </c>
    </row>
    <row r="3630" spans="1:14" hidden="1">
      <c r="A3630" s="258" t="s">
        <v>14452</v>
      </c>
      <c r="B3630" s="76"/>
      <c r="C3630" s="496" t="s">
        <v>15268</v>
      </c>
      <c r="D3630" s="39" t="s">
        <v>15268</v>
      </c>
      <c r="E3630" s="496">
        <f>VLOOKUP(F3630,[13]abbr_btch2lot2!A:B,2,FALSE)</f>
        <v>2585</v>
      </c>
      <c r="F3630" s="529" t="s">
        <v>15269</v>
      </c>
      <c r="G3630" s="76"/>
      <c r="H3630" s="546" t="s">
        <v>2455</v>
      </c>
      <c r="I3630" s="76">
        <v>7</v>
      </c>
      <c r="J3630" s="76"/>
      <c r="K3630" s="76" t="s">
        <v>2195</v>
      </c>
      <c r="L3630" s="76">
        <v>284</v>
      </c>
      <c r="M3630" s="76" t="s">
        <v>14453</v>
      </c>
      <c r="N3630" s="76" t="s">
        <v>15270</v>
      </c>
    </row>
    <row r="3631" spans="1:14" hidden="1">
      <c r="A3631" s="258" t="s">
        <v>14452</v>
      </c>
      <c r="B3631" s="76"/>
      <c r="C3631" s="496" t="s">
        <v>15271</v>
      </c>
      <c r="D3631" s="39" t="s">
        <v>15271</v>
      </c>
      <c r="E3631" s="496">
        <f>VLOOKUP(F3631,[13]abbr_btch2lot2!A:B,2,FALSE)</f>
        <v>2586</v>
      </c>
      <c r="F3631" s="529" t="s">
        <v>15272</v>
      </c>
      <c r="G3631" s="76"/>
      <c r="H3631" s="546" t="s">
        <v>2231</v>
      </c>
      <c r="I3631" s="546" t="s">
        <v>2386</v>
      </c>
      <c r="J3631" s="76"/>
      <c r="K3631" s="76" t="s">
        <v>2195</v>
      </c>
      <c r="L3631" s="76">
        <v>285</v>
      </c>
      <c r="M3631" s="76" t="s">
        <v>14453</v>
      </c>
      <c r="N3631" s="76" t="s">
        <v>15273</v>
      </c>
    </row>
    <row r="3632" spans="1:14" hidden="1">
      <c r="A3632" s="258" t="s">
        <v>14452</v>
      </c>
      <c r="B3632" s="76"/>
      <c r="C3632" s="496" t="s">
        <v>15274</v>
      </c>
      <c r="D3632" s="39" t="s">
        <v>15274</v>
      </c>
      <c r="E3632" s="496">
        <f>VLOOKUP(F3632,[13]abbr_btch2lot2!A:B,2,FALSE)</f>
        <v>2587</v>
      </c>
      <c r="F3632" s="529" t="s">
        <v>15275</v>
      </c>
      <c r="G3632" s="76"/>
      <c r="H3632" s="546" t="s">
        <v>2455</v>
      </c>
      <c r="I3632" s="76">
        <v>7</v>
      </c>
      <c r="J3632" s="76"/>
      <c r="K3632" s="76" t="s">
        <v>2195</v>
      </c>
      <c r="L3632" s="76">
        <v>286</v>
      </c>
      <c r="M3632" s="76" t="s">
        <v>14453</v>
      </c>
      <c r="N3632" s="76" t="s">
        <v>15276</v>
      </c>
    </row>
    <row r="3633" spans="1:14" hidden="1">
      <c r="A3633" s="258" t="s">
        <v>14452</v>
      </c>
      <c r="B3633" s="76"/>
      <c r="C3633" s="496" t="s">
        <v>15277</v>
      </c>
      <c r="D3633" s="39" t="s">
        <v>15277</v>
      </c>
      <c r="E3633" s="496">
        <f>VLOOKUP(F3633,[13]abbr_btch2lot2!A:B,2,FALSE)</f>
        <v>2588</v>
      </c>
      <c r="F3633" s="529" t="s">
        <v>15278</v>
      </c>
      <c r="G3633" s="76"/>
      <c r="H3633" s="546" t="s">
        <v>2231</v>
      </c>
      <c r="I3633" s="546" t="s">
        <v>2386</v>
      </c>
      <c r="J3633" s="76"/>
      <c r="K3633" s="76" t="s">
        <v>2195</v>
      </c>
      <c r="L3633" s="76">
        <v>287</v>
      </c>
      <c r="M3633" s="76" t="s">
        <v>14453</v>
      </c>
      <c r="N3633" s="76" t="s">
        <v>15279</v>
      </c>
    </row>
    <row r="3634" spans="1:14" hidden="1">
      <c r="A3634" s="258" t="s">
        <v>14452</v>
      </c>
      <c r="B3634" s="76"/>
      <c r="C3634" s="496" t="s">
        <v>15280</v>
      </c>
      <c r="D3634" s="39" t="s">
        <v>15280</v>
      </c>
      <c r="E3634" s="496">
        <f>VLOOKUP(F3634,[13]abbr_btch2lot2!A:B,2,FALSE)</f>
        <v>2589</v>
      </c>
      <c r="F3634" s="529" t="s">
        <v>15281</v>
      </c>
      <c r="G3634" s="76"/>
      <c r="H3634" s="546" t="s">
        <v>2231</v>
      </c>
      <c r="I3634" s="546" t="s">
        <v>2386</v>
      </c>
      <c r="J3634" s="76"/>
      <c r="K3634" s="76" t="s">
        <v>2195</v>
      </c>
      <c r="L3634" s="76">
        <v>288</v>
      </c>
      <c r="M3634" s="76" t="s">
        <v>14453</v>
      </c>
      <c r="N3634" s="76" t="s">
        <v>15282</v>
      </c>
    </row>
    <row r="3635" spans="1:14" hidden="1">
      <c r="A3635" s="258" t="s">
        <v>14452</v>
      </c>
      <c r="B3635" s="76"/>
      <c r="C3635" s="496" t="s">
        <v>15283</v>
      </c>
      <c r="D3635" s="39" t="s">
        <v>15283</v>
      </c>
      <c r="E3635" s="496">
        <f>VLOOKUP(F3635,[13]abbr_btch2lot2!A:B,2,FALSE)</f>
        <v>2590</v>
      </c>
      <c r="F3635" s="529" t="s">
        <v>15284</v>
      </c>
      <c r="G3635" s="76"/>
      <c r="H3635" s="546" t="s">
        <v>2231</v>
      </c>
      <c r="I3635" s="546" t="s">
        <v>2386</v>
      </c>
      <c r="J3635" s="76"/>
      <c r="K3635" s="76" t="s">
        <v>2195</v>
      </c>
      <c r="L3635" s="76">
        <v>289</v>
      </c>
      <c r="M3635" s="76" t="s">
        <v>14453</v>
      </c>
      <c r="N3635" s="76" t="s">
        <v>15285</v>
      </c>
    </row>
    <row r="3636" spans="1:14" hidden="1">
      <c r="A3636" s="258" t="s">
        <v>14452</v>
      </c>
      <c r="B3636" s="76"/>
      <c r="C3636" s="496" t="s">
        <v>15286</v>
      </c>
      <c r="D3636" s="39" t="s">
        <v>15286</v>
      </c>
      <c r="E3636" s="496">
        <f>VLOOKUP(F3636,[13]abbr_btch2lot2!A:B,2,FALSE)</f>
        <v>2591</v>
      </c>
      <c r="F3636" s="529" t="s">
        <v>15287</v>
      </c>
      <c r="G3636" s="76"/>
      <c r="H3636" s="546" t="s">
        <v>2455</v>
      </c>
      <c r="I3636" s="76">
        <v>7</v>
      </c>
      <c r="J3636" s="76"/>
      <c r="K3636" s="76" t="s">
        <v>2195</v>
      </c>
      <c r="L3636" s="76">
        <v>290</v>
      </c>
      <c r="M3636" s="76" t="s">
        <v>14453</v>
      </c>
      <c r="N3636" s="76" t="s">
        <v>15288</v>
      </c>
    </row>
    <row r="3637" spans="1:14" hidden="1">
      <c r="A3637" s="258" t="s">
        <v>14452</v>
      </c>
      <c r="B3637" s="76"/>
      <c r="C3637" s="496" t="s">
        <v>15289</v>
      </c>
      <c r="D3637" s="39" t="s">
        <v>15289</v>
      </c>
      <c r="E3637" s="496">
        <f>VLOOKUP(F3637,[13]abbr_btch2lot2!A:B,2,FALSE)</f>
        <v>2592</v>
      </c>
      <c r="F3637" s="529" t="s">
        <v>15290</v>
      </c>
      <c r="G3637" s="76"/>
      <c r="H3637" s="546" t="s">
        <v>2455</v>
      </c>
      <c r="I3637" s="76">
        <v>7</v>
      </c>
      <c r="J3637" s="76"/>
      <c r="K3637" s="76" t="s">
        <v>2195</v>
      </c>
      <c r="L3637" s="76">
        <v>291</v>
      </c>
      <c r="M3637" s="76" t="s">
        <v>14453</v>
      </c>
      <c r="N3637" s="76" t="s">
        <v>15291</v>
      </c>
    </row>
    <row r="3638" spans="1:14" hidden="1">
      <c r="A3638" s="258" t="s">
        <v>14452</v>
      </c>
      <c r="B3638" s="76"/>
      <c r="C3638" s="496" t="s">
        <v>15292</v>
      </c>
      <c r="D3638" s="39" t="s">
        <v>15292</v>
      </c>
      <c r="E3638" s="496">
        <f>VLOOKUP(F3638,[13]abbr_btch2lot2!A:B,2,FALSE)</f>
        <v>2593</v>
      </c>
      <c r="F3638" s="529" t="s">
        <v>15293</v>
      </c>
      <c r="G3638" s="76"/>
      <c r="H3638" s="546" t="s">
        <v>2455</v>
      </c>
      <c r="I3638" s="76">
        <v>7</v>
      </c>
      <c r="J3638" s="76"/>
      <c r="K3638" s="76" t="s">
        <v>2195</v>
      </c>
      <c r="L3638" s="76">
        <v>292</v>
      </c>
      <c r="M3638" s="76" t="s">
        <v>14453</v>
      </c>
      <c r="N3638" s="76" t="s">
        <v>15294</v>
      </c>
    </row>
    <row r="3639" spans="1:14" hidden="1">
      <c r="A3639" s="258" t="s">
        <v>14452</v>
      </c>
      <c r="B3639" s="76"/>
      <c r="C3639" s="496" t="s">
        <v>15295</v>
      </c>
      <c r="D3639" s="39" t="s">
        <v>15295</v>
      </c>
      <c r="E3639" s="496">
        <f>VLOOKUP(F3639,[13]abbr_btch2lot2!A:B,2,FALSE)</f>
        <v>2594</v>
      </c>
      <c r="F3639" s="529" t="s">
        <v>15296</v>
      </c>
      <c r="G3639" s="76"/>
      <c r="H3639" s="546" t="s">
        <v>2455</v>
      </c>
      <c r="I3639" s="76">
        <v>9</v>
      </c>
      <c r="J3639" s="76"/>
      <c r="K3639" s="76" t="s">
        <v>2195</v>
      </c>
      <c r="L3639" s="76">
        <v>293</v>
      </c>
      <c r="M3639" s="76" t="s">
        <v>14453</v>
      </c>
      <c r="N3639" s="76" t="s">
        <v>15297</v>
      </c>
    </row>
    <row r="3640" spans="1:14" hidden="1">
      <c r="A3640" s="258" t="s">
        <v>14452</v>
      </c>
      <c r="B3640" s="76"/>
      <c r="C3640" s="496" t="s">
        <v>15298</v>
      </c>
      <c r="D3640" s="39" t="s">
        <v>15298</v>
      </c>
      <c r="E3640" s="496">
        <f>VLOOKUP(F3640,[13]abbr_btch2lot2!A:B,2,FALSE)</f>
        <v>2595</v>
      </c>
      <c r="F3640" s="529" t="s">
        <v>15299</v>
      </c>
      <c r="G3640" s="76"/>
      <c r="H3640" s="546" t="s">
        <v>2455</v>
      </c>
      <c r="I3640" s="76">
        <v>9</v>
      </c>
      <c r="J3640" s="76"/>
      <c r="K3640" s="76" t="s">
        <v>2195</v>
      </c>
      <c r="L3640" s="76">
        <v>294</v>
      </c>
      <c r="M3640" s="76" t="s">
        <v>14453</v>
      </c>
      <c r="N3640" s="76" t="s">
        <v>15300</v>
      </c>
    </row>
    <row r="3641" spans="1:14" hidden="1">
      <c r="A3641" s="258" t="s">
        <v>14452</v>
      </c>
      <c r="B3641" s="76"/>
      <c r="C3641" s="496" t="s">
        <v>15301</v>
      </c>
      <c r="D3641" s="39" t="s">
        <v>15301</v>
      </c>
      <c r="E3641" s="496">
        <f>VLOOKUP(F3641,[13]abbr_btch2lot2!A:B,2,FALSE)</f>
        <v>2596</v>
      </c>
      <c r="F3641" s="529" t="s">
        <v>15302</v>
      </c>
      <c r="G3641" s="76"/>
      <c r="H3641" s="546" t="s">
        <v>2455</v>
      </c>
      <c r="I3641" s="76">
        <v>9</v>
      </c>
      <c r="J3641" s="76"/>
      <c r="K3641" s="76" t="s">
        <v>2195</v>
      </c>
      <c r="L3641" s="76">
        <v>295</v>
      </c>
      <c r="M3641" s="76" t="s">
        <v>14453</v>
      </c>
      <c r="N3641" s="76" t="s">
        <v>15303</v>
      </c>
    </row>
    <row r="3642" spans="1:14" hidden="1">
      <c r="A3642" s="258" t="s">
        <v>14452</v>
      </c>
      <c r="B3642" s="76"/>
      <c r="C3642" s="496" t="s">
        <v>15304</v>
      </c>
      <c r="D3642" s="39" t="s">
        <v>15304</v>
      </c>
      <c r="E3642" s="496">
        <f>VLOOKUP(F3642,[13]abbr_btch2lot2!A:B,2,FALSE)</f>
        <v>2597</v>
      </c>
      <c r="F3642" s="529" t="s">
        <v>15305</v>
      </c>
      <c r="G3642" s="76"/>
      <c r="H3642" s="546" t="s">
        <v>2455</v>
      </c>
      <c r="I3642" s="76">
        <v>9</v>
      </c>
      <c r="J3642" s="76"/>
      <c r="K3642" s="76" t="s">
        <v>2195</v>
      </c>
      <c r="L3642" s="76">
        <v>296</v>
      </c>
      <c r="M3642" s="76" t="s">
        <v>14453</v>
      </c>
      <c r="N3642" s="76" t="s">
        <v>15306</v>
      </c>
    </row>
    <row r="3643" spans="1:14" hidden="1">
      <c r="A3643" s="258" t="s">
        <v>14452</v>
      </c>
      <c r="B3643" s="76"/>
      <c r="C3643" s="496" t="s">
        <v>15307</v>
      </c>
      <c r="D3643" s="39" t="s">
        <v>15307</v>
      </c>
      <c r="E3643" s="496">
        <f>VLOOKUP(F3643,[13]abbr_btch2lot2!A:B,2,FALSE)</f>
        <v>2598</v>
      </c>
      <c r="F3643" s="529" t="s">
        <v>15308</v>
      </c>
      <c r="G3643" s="76"/>
      <c r="H3643" s="546" t="s">
        <v>2455</v>
      </c>
      <c r="I3643" s="76">
        <v>7</v>
      </c>
      <c r="J3643" s="76"/>
      <c r="K3643" s="76" t="s">
        <v>2195</v>
      </c>
      <c r="L3643" s="76">
        <v>297</v>
      </c>
      <c r="M3643" s="76" t="s">
        <v>14453</v>
      </c>
      <c r="N3643" s="76" t="s">
        <v>15309</v>
      </c>
    </row>
    <row r="3644" spans="1:14" hidden="1">
      <c r="A3644" s="258" t="s">
        <v>14452</v>
      </c>
      <c r="B3644" s="76"/>
      <c r="C3644" s="496" t="s">
        <v>15310</v>
      </c>
      <c r="D3644" s="39" t="s">
        <v>15310</v>
      </c>
      <c r="E3644" s="496">
        <f>VLOOKUP(F3644,[13]abbr_btch2lot2!A:B,2,FALSE)</f>
        <v>2599</v>
      </c>
      <c r="F3644" s="529" t="s">
        <v>15311</v>
      </c>
      <c r="G3644" s="76"/>
      <c r="H3644" s="546" t="s">
        <v>2231</v>
      </c>
      <c r="I3644" s="546" t="s">
        <v>2386</v>
      </c>
      <c r="J3644" s="76"/>
      <c r="K3644" s="76" t="s">
        <v>2195</v>
      </c>
      <c r="L3644" s="76">
        <v>298</v>
      </c>
      <c r="M3644" s="76" t="s">
        <v>14453</v>
      </c>
      <c r="N3644" s="76" t="s">
        <v>15312</v>
      </c>
    </row>
    <row r="3645" spans="1:14" hidden="1">
      <c r="A3645" s="258" t="s">
        <v>14452</v>
      </c>
      <c r="B3645" s="76"/>
      <c r="C3645" s="496"/>
      <c r="D3645" s="39"/>
      <c r="E3645" s="496">
        <f>VLOOKUP(F3645,[13]abbr_btch2lot2!A:B,2,FALSE)</f>
        <v>2600</v>
      </c>
      <c r="F3645" s="529" t="s">
        <v>15313</v>
      </c>
      <c r="G3645" s="76"/>
      <c r="H3645" s="546" t="s">
        <v>2455</v>
      </c>
      <c r="I3645" s="76">
        <v>7</v>
      </c>
      <c r="J3645" s="76"/>
      <c r="K3645" s="76" t="s">
        <v>2195</v>
      </c>
      <c r="L3645" s="76">
        <v>299</v>
      </c>
      <c r="M3645" s="76" t="s">
        <v>14453</v>
      </c>
      <c r="N3645" s="76" t="s">
        <v>15314</v>
      </c>
    </row>
    <row r="3646" spans="1:14" hidden="1">
      <c r="A3646" s="258" t="s">
        <v>14452</v>
      </c>
      <c r="B3646" s="76"/>
      <c r="C3646" s="496"/>
      <c r="D3646" s="39"/>
      <c r="E3646" s="496">
        <f>VLOOKUP(F3646,[13]abbr_btch2lot2!A:B,2,FALSE)</f>
        <v>2601</v>
      </c>
      <c r="F3646" s="529" t="s">
        <v>15315</v>
      </c>
      <c r="G3646" s="76"/>
      <c r="H3646" s="546" t="s">
        <v>2231</v>
      </c>
      <c r="I3646" s="546" t="s">
        <v>2386</v>
      </c>
      <c r="J3646" s="76"/>
      <c r="K3646" s="76" t="s">
        <v>2195</v>
      </c>
      <c r="L3646" s="76">
        <v>300</v>
      </c>
      <c r="M3646" s="76" t="s">
        <v>14453</v>
      </c>
      <c r="N3646" s="76" t="s">
        <v>15316</v>
      </c>
    </row>
    <row r="3647" spans="1:14" hidden="1">
      <c r="A3647" s="258" t="s">
        <v>14452</v>
      </c>
      <c r="B3647" s="76"/>
      <c r="C3647" s="496" t="s">
        <v>15317</v>
      </c>
      <c r="D3647" s="39" t="s">
        <v>15317</v>
      </c>
      <c r="E3647" s="496">
        <f>VLOOKUP(F3647,[13]abbr_btch2lot2!A:B,2,FALSE)</f>
        <v>2602</v>
      </c>
      <c r="F3647" s="529" t="s">
        <v>15318</v>
      </c>
      <c r="G3647" s="76"/>
      <c r="H3647" s="546" t="s">
        <v>2455</v>
      </c>
      <c r="I3647" s="76">
        <v>7</v>
      </c>
      <c r="J3647" s="76"/>
      <c r="K3647" s="76" t="s">
        <v>2195</v>
      </c>
      <c r="L3647" s="76">
        <v>301</v>
      </c>
      <c r="M3647" s="76" t="s">
        <v>14453</v>
      </c>
      <c r="N3647" s="76" t="s">
        <v>15319</v>
      </c>
    </row>
    <row r="3648" spans="1:14" hidden="1">
      <c r="A3648" s="258" t="s">
        <v>14452</v>
      </c>
      <c r="B3648" s="76"/>
      <c r="C3648" s="496" t="s">
        <v>15320</v>
      </c>
      <c r="D3648" s="39" t="s">
        <v>15320</v>
      </c>
      <c r="E3648" s="496">
        <f>VLOOKUP(F3648,[13]abbr_btch2lot2!A:B,2,FALSE)</f>
        <v>2603</v>
      </c>
      <c r="F3648" s="529" t="s">
        <v>15321</v>
      </c>
      <c r="G3648" s="76"/>
      <c r="H3648" s="546" t="s">
        <v>2231</v>
      </c>
      <c r="I3648" s="546" t="s">
        <v>2386</v>
      </c>
      <c r="J3648" s="76"/>
      <c r="K3648" s="76" t="s">
        <v>2195</v>
      </c>
      <c r="L3648" s="76">
        <v>302</v>
      </c>
      <c r="M3648" s="76" t="s">
        <v>14453</v>
      </c>
      <c r="N3648" s="76" t="s">
        <v>15322</v>
      </c>
    </row>
    <row r="3649" spans="1:14" hidden="1">
      <c r="A3649" s="258" t="s">
        <v>14452</v>
      </c>
      <c r="B3649" s="76"/>
      <c r="C3649" s="496"/>
      <c r="D3649" s="39"/>
      <c r="E3649" s="496">
        <f>VLOOKUP(F3649,[13]abbr_btch2lot2!A:B,2,FALSE)</f>
        <v>2604</v>
      </c>
      <c r="F3649" s="529" t="s">
        <v>15323</v>
      </c>
      <c r="G3649" s="76"/>
      <c r="H3649" s="546" t="s">
        <v>2455</v>
      </c>
      <c r="I3649" s="76">
        <v>7</v>
      </c>
      <c r="J3649" s="76"/>
      <c r="K3649" s="76" t="s">
        <v>2195</v>
      </c>
      <c r="L3649" s="76">
        <v>303</v>
      </c>
      <c r="M3649" s="76" t="s">
        <v>14453</v>
      </c>
      <c r="N3649" s="76" t="s">
        <v>15324</v>
      </c>
    </row>
    <row r="3650" spans="1:14" hidden="1">
      <c r="A3650" s="258" t="s">
        <v>14452</v>
      </c>
      <c r="B3650" s="76"/>
      <c r="C3650" s="496"/>
      <c r="D3650" s="39"/>
      <c r="E3650" s="496">
        <f>VLOOKUP(F3650,[13]abbr_btch2lot2!A:B,2,FALSE)</f>
        <v>2605</v>
      </c>
      <c r="F3650" s="529" t="s">
        <v>15325</v>
      </c>
      <c r="G3650" s="76"/>
      <c r="H3650" s="546" t="s">
        <v>2231</v>
      </c>
      <c r="I3650" s="546" t="s">
        <v>2386</v>
      </c>
      <c r="J3650" s="76"/>
      <c r="K3650" s="76" t="s">
        <v>2195</v>
      </c>
      <c r="L3650" s="76">
        <v>304</v>
      </c>
      <c r="M3650" s="76" t="s">
        <v>14453</v>
      </c>
      <c r="N3650" s="76" t="s">
        <v>15326</v>
      </c>
    </row>
    <row r="3651" spans="1:14" hidden="1">
      <c r="A3651" s="258" t="s">
        <v>14452</v>
      </c>
      <c r="B3651" s="76"/>
      <c r="C3651" s="496" t="s">
        <v>15327</v>
      </c>
      <c r="D3651" s="39" t="s">
        <v>15327</v>
      </c>
      <c r="E3651" s="496">
        <f>VLOOKUP(F3651,[13]abbr_btch2lot2!A:B,2,FALSE)</f>
        <v>2606</v>
      </c>
      <c r="F3651" s="529" t="s">
        <v>15328</v>
      </c>
      <c r="G3651" s="76"/>
      <c r="H3651" s="546" t="s">
        <v>2455</v>
      </c>
      <c r="I3651" s="76">
        <v>7</v>
      </c>
      <c r="J3651" s="76"/>
      <c r="K3651" s="76" t="s">
        <v>2195</v>
      </c>
      <c r="L3651" s="76">
        <v>305</v>
      </c>
      <c r="M3651" s="76" t="s">
        <v>14453</v>
      </c>
      <c r="N3651" s="76" t="s">
        <v>15329</v>
      </c>
    </row>
    <row r="3652" spans="1:14" hidden="1">
      <c r="A3652" s="258" t="s">
        <v>14452</v>
      </c>
      <c r="B3652" s="76"/>
      <c r="C3652" s="496" t="s">
        <v>15330</v>
      </c>
      <c r="D3652" s="39" t="s">
        <v>15330</v>
      </c>
      <c r="E3652" s="496">
        <f>VLOOKUP(F3652,[13]abbr_btch2lot2!A:B,2,FALSE)</f>
        <v>2607</v>
      </c>
      <c r="F3652" s="529" t="s">
        <v>15331</v>
      </c>
      <c r="G3652" s="76"/>
      <c r="H3652" s="546" t="s">
        <v>2231</v>
      </c>
      <c r="I3652" s="546" t="s">
        <v>2386</v>
      </c>
      <c r="J3652" s="76"/>
      <c r="K3652" s="76" t="s">
        <v>2195</v>
      </c>
      <c r="L3652" s="76">
        <v>306</v>
      </c>
      <c r="M3652" s="76" t="s">
        <v>14453</v>
      </c>
      <c r="N3652" s="76" t="s">
        <v>15332</v>
      </c>
    </row>
    <row r="3653" spans="1:14" hidden="1">
      <c r="A3653" s="258" t="s">
        <v>14452</v>
      </c>
      <c r="B3653" s="76"/>
      <c r="C3653" s="496" t="s">
        <v>15333</v>
      </c>
      <c r="D3653" s="39" t="s">
        <v>15333</v>
      </c>
      <c r="E3653" s="496">
        <f>VLOOKUP(F3653,[13]abbr_btch2lot2!A:B,2,FALSE)</f>
        <v>2608</v>
      </c>
      <c r="F3653" s="529" t="s">
        <v>15334</v>
      </c>
      <c r="G3653" s="76"/>
      <c r="H3653" s="546" t="s">
        <v>2455</v>
      </c>
      <c r="I3653" s="76">
        <v>7</v>
      </c>
      <c r="J3653" s="76"/>
      <c r="K3653" s="76" t="s">
        <v>2195</v>
      </c>
      <c r="L3653" s="76">
        <v>307</v>
      </c>
      <c r="M3653" s="76" t="s">
        <v>14453</v>
      </c>
      <c r="N3653" s="76" t="s">
        <v>15335</v>
      </c>
    </row>
    <row r="3654" spans="1:14" hidden="1">
      <c r="A3654" s="258" t="s">
        <v>14452</v>
      </c>
      <c r="B3654" s="76"/>
      <c r="C3654" s="496" t="s">
        <v>15336</v>
      </c>
      <c r="D3654" s="39" t="s">
        <v>15336</v>
      </c>
      <c r="E3654" s="496">
        <f>VLOOKUP(F3654,[13]abbr_btch2lot2!A:B,2,FALSE)</f>
        <v>2609</v>
      </c>
      <c r="F3654" s="529" t="s">
        <v>15337</v>
      </c>
      <c r="G3654" s="76"/>
      <c r="H3654" s="546" t="s">
        <v>2231</v>
      </c>
      <c r="I3654" s="546" t="s">
        <v>2386</v>
      </c>
      <c r="J3654" s="76"/>
      <c r="K3654" s="76" t="s">
        <v>2195</v>
      </c>
      <c r="L3654" s="76">
        <v>308</v>
      </c>
      <c r="M3654" s="76" t="s">
        <v>14453</v>
      </c>
      <c r="N3654" s="76" t="s">
        <v>15338</v>
      </c>
    </row>
    <row r="3655" spans="1:14" hidden="1">
      <c r="A3655" s="258" t="s">
        <v>14452</v>
      </c>
      <c r="B3655" s="76"/>
      <c r="C3655" s="496" t="s">
        <v>15339</v>
      </c>
      <c r="D3655" s="39" t="s">
        <v>15339</v>
      </c>
      <c r="E3655" s="496">
        <f>VLOOKUP(F3655,[13]abbr_btch2lot2!A:B,2,FALSE)</f>
        <v>2610</v>
      </c>
      <c r="F3655" s="529" t="s">
        <v>15340</v>
      </c>
      <c r="G3655" s="76"/>
      <c r="H3655" s="546" t="s">
        <v>2455</v>
      </c>
      <c r="I3655" s="76">
        <v>7</v>
      </c>
      <c r="J3655" s="76"/>
      <c r="K3655" s="76" t="s">
        <v>2195</v>
      </c>
      <c r="L3655" s="76">
        <v>309</v>
      </c>
      <c r="M3655" s="76" t="s">
        <v>14453</v>
      </c>
      <c r="N3655" s="76" t="s">
        <v>15341</v>
      </c>
    </row>
    <row r="3656" spans="1:14" hidden="1">
      <c r="A3656" s="258" t="s">
        <v>14452</v>
      </c>
      <c r="B3656" s="76"/>
      <c r="C3656" s="496" t="s">
        <v>15342</v>
      </c>
      <c r="D3656" s="39" t="s">
        <v>15342</v>
      </c>
      <c r="E3656" s="496">
        <f>VLOOKUP(F3656,[13]abbr_btch2lot2!A:B,2,FALSE)</f>
        <v>2611</v>
      </c>
      <c r="F3656" s="529" t="s">
        <v>15343</v>
      </c>
      <c r="G3656" s="76"/>
      <c r="H3656" s="546" t="s">
        <v>2231</v>
      </c>
      <c r="I3656" s="546" t="s">
        <v>2386</v>
      </c>
      <c r="J3656" s="76"/>
      <c r="K3656" s="76" t="s">
        <v>2195</v>
      </c>
      <c r="L3656" s="76">
        <v>310</v>
      </c>
      <c r="M3656" s="76" t="s">
        <v>14453</v>
      </c>
      <c r="N3656" s="76" t="s">
        <v>15344</v>
      </c>
    </row>
    <row r="3657" spans="1:14" hidden="1">
      <c r="A3657" s="258" t="s">
        <v>14452</v>
      </c>
      <c r="B3657" s="76"/>
      <c r="C3657" s="496"/>
      <c r="D3657" s="39"/>
      <c r="E3657" s="496">
        <f>VLOOKUP(F3657,[13]abbr_btch2lot2!A:B,2,FALSE)</f>
        <v>2612</v>
      </c>
      <c r="F3657" s="529" t="s">
        <v>15345</v>
      </c>
      <c r="G3657" s="76"/>
      <c r="H3657" s="546" t="s">
        <v>2455</v>
      </c>
      <c r="I3657" s="76">
        <v>7</v>
      </c>
      <c r="J3657" s="76"/>
      <c r="K3657" s="76" t="s">
        <v>2195</v>
      </c>
      <c r="L3657" s="76">
        <v>311</v>
      </c>
      <c r="M3657" s="76" t="s">
        <v>14453</v>
      </c>
      <c r="N3657" s="76" t="s">
        <v>15346</v>
      </c>
    </row>
    <row r="3658" spans="1:14" hidden="1">
      <c r="A3658" s="258" t="s">
        <v>14452</v>
      </c>
      <c r="B3658" s="76"/>
      <c r="C3658" s="496"/>
      <c r="D3658" s="39"/>
      <c r="E3658" s="496">
        <f>VLOOKUP(F3658,[13]abbr_btch2lot2!A:B,2,FALSE)</f>
        <v>2613</v>
      </c>
      <c r="F3658" s="529" t="s">
        <v>15347</v>
      </c>
      <c r="G3658" s="76"/>
      <c r="H3658" s="546" t="s">
        <v>2231</v>
      </c>
      <c r="I3658" s="546" t="s">
        <v>2386</v>
      </c>
      <c r="J3658" s="76"/>
      <c r="K3658" s="76" t="s">
        <v>2195</v>
      </c>
      <c r="L3658" s="76">
        <v>312</v>
      </c>
      <c r="M3658" s="76" t="s">
        <v>14453</v>
      </c>
      <c r="N3658" s="76" t="s">
        <v>15348</v>
      </c>
    </row>
    <row r="3659" spans="1:14" hidden="1">
      <c r="A3659" s="258" t="s">
        <v>14452</v>
      </c>
      <c r="B3659" s="76"/>
      <c r="C3659" s="496" t="s">
        <v>15349</v>
      </c>
      <c r="D3659" s="39" t="s">
        <v>15349</v>
      </c>
      <c r="E3659" s="496">
        <f>VLOOKUP(F3659,[13]abbr_btch2lot2!A:B,2,FALSE)</f>
        <v>2614</v>
      </c>
      <c r="F3659" s="529" t="s">
        <v>15350</v>
      </c>
      <c r="G3659" s="76"/>
      <c r="H3659" s="546" t="s">
        <v>2455</v>
      </c>
      <c r="I3659" s="76">
        <v>7</v>
      </c>
      <c r="J3659" s="76"/>
      <c r="K3659" s="76" t="s">
        <v>2195</v>
      </c>
      <c r="L3659" s="76">
        <v>313</v>
      </c>
      <c r="M3659" s="76" t="s">
        <v>14453</v>
      </c>
      <c r="N3659" s="76" t="s">
        <v>15351</v>
      </c>
    </row>
    <row r="3660" spans="1:14" hidden="1">
      <c r="A3660" s="258" t="s">
        <v>14452</v>
      </c>
      <c r="B3660" s="76"/>
      <c r="C3660" s="496" t="s">
        <v>15352</v>
      </c>
      <c r="D3660" s="39" t="s">
        <v>15352</v>
      </c>
      <c r="E3660" s="496">
        <f>VLOOKUP(F3660,[13]abbr_btch2lot2!A:B,2,FALSE)</f>
        <v>2615</v>
      </c>
      <c r="F3660" s="529" t="s">
        <v>15353</v>
      </c>
      <c r="G3660" s="76"/>
      <c r="H3660" s="546" t="s">
        <v>2231</v>
      </c>
      <c r="I3660" s="546" t="s">
        <v>2386</v>
      </c>
      <c r="J3660" s="76"/>
      <c r="K3660" s="76" t="s">
        <v>2195</v>
      </c>
      <c r="L3660" s="76">
        <v>314</v>
      </c>
      <c r="M3660" s="76" t="s">
        <v>14453</v>
      </c>
      <c r="N3660" s="76" t="s">
        <v>15354</v>
      </c>
    </row>
    <row r="3661" spans="1:14" hidden="1">
      <c r="A3661" s="258" t="s">
        <v>14452</v>
      </c>
      <c r="B3661" s="76"/>
      <c r="C3661" s="496" t="s">
        <v>15355</v>
      </c>
      <c r="D3661" s="39" t="s">
        <v>15355</v>
      </c>
      <c r="E3661" s="496">
        <f>VLOOKUP(F3661,[13]abbr_btch2lot2!A:B,2,FALSE)</f>
        <v>2616</v>
      </c>
      <c r="F3661" s="529" t="s">
        <v>15356</v>
      </c>
      <c r="G3661" s="76"/>
      <c r="H3661" s="546" t="s">
        <v>2455</v>
      </c>
      <c r="I3661" s="76">
        <v>7</v>
      </c>
      <c r="J3661" s="76"/>
      <c r="K3661" s="76" t="s">
        <v>2195</v>
      </c>
      <c r="L3661" s="76">
        <v>315</v>
      </c>
      <c r="M3661" s="76" t="s">
        <v>14453</v>
      </c>
      <c r="N3661" s="76" t="s">
        <v>15357</v>
      </c>
    </row>
    <row r="3662" spans="1:14" hidden="1">
      <c r="A3662" s="258" t="s">
        <v>14452</v>
      </c>
      <c r="B3662" s="76"/>
      <c r="C3662" s="496" t="s">
        <v>15358</v>
      </c>
      <c r="D3662" s="39" t="s">
        <v>15358</v>
      </c>
      <c r="E3662" s="496">
        <f>VLOOKUP(F3662,[13]abbr_btch2lot2!A:B,2,FALSE)</f>
        <v>2617</v>
      </c>
      <c r="F3662" s="529" t="s">
        <v>15359</v>
      </c>
      <c r="G3662" s="76"/>
      <c r="H3662" s="546" t="s">
        <v>2231</v>
      </c>
      <c r="I3662" s="546" t="s">
        <v>2386</v>
      </c>
      <c r="J3662" s="76"/>
      <c r="K3662" s="76" t="s">
        <v>2195</v>
      </c>
      <c r="L3662" s="76">
        <v>316</v>
      </c>
      <c r="M3662" s="76" t="s">
        <v>14453</v>
      </c>
      <c r="N3662" s="76" t="s">
        <v>15360</v>
      </c>
    </row>
    <row r="3663" spans="1:14" hidden="1">
      <c r="A3663" s="258" t="s">
        <v>14452</v>
      </c>
      <c r="B3663" s="76"/>
      <c r="C3663" s="496" t="s">
        <v>15361</v>
      </c>
      <c r="D3663" s="39" t="s">
        <v>15361</v>
      </c>
      <c r="E3663" s="496">
        <f>VLOOKUP(F3663,[13]abbr_btch2lot2!A:B,2,FALSE)</f>
        <v>2618</v>
      </c>
      <c r="F3663" s="529" t="s">
        <v>15362</v>
      </c>
      <c r="G3663" s="76"/>
      <c r="H3663" s="546" t="s">
        <v>2455</v>
      </c>
      <c r="I3663" s="76">
        <v>7</v>
      </c>
      <c r="J3663" s="76"/>
      <c r="K3663" s="76" t="s">
        <v>2195</v>
      </c>
      <c r="L3663" s="76">
        <v>317</v>
      </c>
      <c r="M3663" s="76" t="s">
        <v>14453</v>
      </c>
      <c r="N3663" s="76" t="s">
        <v>15363</v>
      </c>
    </row>
    <row r="3664" spans="1:14" hidden="1">
      <c r="A3664" s="258" t="s">
        <v>14452</v>
      </c>
      <c r="B3664" s="76"/>
      <c r="C3664" s="496" t="s">
        <v>15364</v>
      </c>
      <c r="D3664" s="39" t="s">
        <v>15364</v>
      </c>
      <c r="E3664" s="496">
        <f>VLOOKUP(F3664,[13]abbr_btch2lot2!A:B,2,FALSE)</f>
        <v>2619</v>
      </c>
      <c r="F3664" s="529" t="s">
        <v>15365</v>
      </c>
      <c r="G3664" s="76"/>
      <c r="H3664" s="546" t="s">
        <v>2231</v>
      </c>
      <c r="I3664" s="546" t="s">
        <v>2386</v>
      </c>
      <c r="J3664" s="76"/>
      <c r="K3664" s="76" t="s">
        <v>2195</v>
      </c>
      <c r="L3664" s="76">
        <v>318</v>
      </c>
      <c r="M3664" s="76" t="s">
        <v>14453</v>
      </c>
      <c r="N3664" s="76" t="s">
        <v>15366</v>
      </c>
    </row>
    <row r="3665" spans="1:14" hidden="1">
      <c r="A3665" s="258" t="s">
        <v>14452</v>
      </c>
      <c r="B3665" s="76"/>
      <c r="C3665" s="496" t="s">
        <v>15367</v>
      </c>
      <c r="D3665" s="39" t="s">
        <v>15367</v>
      </c>
      <c r="E3665" s="496">
        <f>VLOOKUP(F3665,[13]abbr_btch2lot2!A:B,2,FALSE)</f>
        <v>2620</v>
      </c>
      <c r="F3665" s="529" t="s">
        <v>15368</v>
      </c>
      <c r="G3665" s="76"/>
      <c r="H3665" s="546" t="s">
        <v>2455</v>
      </c>
      <c r="I3665" s="76">
        <v>7</v>
      </c>
      <c r="J3665" s="76"/>
      <c r="K3665" s="76" t="s">
        <v>2195</v>
      </c>
      <c r="L3665" s="76">
        <v>319</v>
      </c>
      <c r="M3665" s="76" t="s">
        <v>14453</v>
      </c>
      <c r="N3665" s="76" t="s">
        <v>15369</v>
      </c>
    </row>
    <row r="3666" spans="1:14" hidden="1">
      <c r="A3666" s="258" t="s">
        <v>14452</v>
      </c>
      <c r="B3666" s="76"/>
      <c r="C3666" s="496" t="s">
        <v>15370</v>
      </c>
      <c r="D3666" s="39" t="s">
        <v>15370</v>
      </c>
      <c r="E3666" s="496">
        <f>VLOOKUP(F3666,[13]abbr_btch2lot2!A:B,2,FALSE)</f>
        <v>2621</v>
      </c>
      <c r="F3666" s="529" t="s">
        <v>15371</v>
      </c>
      <c r="G3666" s="76"/>
      <c r="H3666" s="546" t="s">
        <v>2231</v>
      </c>
      <c r="I3666" s="546" t="s">
        <v>2386</v>
      </c>
      <c r="J3666" s="76"/>
      <c r="K3666" s="76" t="s">
        <v>2195</v>
      </c>
      <c r="L3666" s="76">
        <v>320</v>
      </c>
      <c r="M3666" s="76" t="s">
        <v>14453</v>
      </c>
      <c r="N3666" s="76" t="s">
        <v>15372</v>
      </c>
    </row>
    <row r="3667" spans="1:14" hidden="1">
      <c r="A3667" s="258" t="s">
        <v>14452</v>
      </c>
      <c r="B3667" s="76"/>
      <c r="C3667" s="496" t="s">
        <v>15373</v>
      </c>
      <c r="D3667" s="39" t="s">
        <v>15373</v>
      </c>
      <c r="E3667" s="496">
        <f>VLOOKUP(F3667,[13]abbr_btch2lot2!A:B,2,FALSE)</f>
        <v>2622</v>
      </c>
      <c r="F3667" s="529" t="s">
        <v>15374</v>
      </c>
      <c r="G3667" s="76"/>
      <c r="H3667" s="76" t="s">
        <v>2231</v>
      </c>
      <c r="I3667" s="76" t="s">
        <v>2439</v>
      </c>
      <c r="J3667" s="76"/>
      <c r="K3667" s="76" t="s">
        <v>2195</v>
      </c>
      <c r="L3667" s="76">
        <v>321</v>
      </c>
      <c r="M3667" s="76" t="s">
        <v>14453</v>
      </c>
      <c r="N3667" s="76" t="s">
        <v>15375</v>
      </c>
    </row>
    <row r="3668" spans="1:14" hidden="1">
      <c r="A3668" s="258" t="s">
        <v>14452</v>
      </c>
      <c r="B3668" s="76"/>
      <c r="C3668" s="496" t="s">
        <v>15376</v>
      </c>
      <c r="D3668" s="39" t="s">
        <v>15376</v>
      </c>
      <c r="E3668" s="496">
        <f>VLOOKUP(F3668,[13]abbr_btch2lot2!A:B,2,FALSE)</f>
        <v>2623</v>
      </c>
      <c r="F3668" s="529" t="s">
        <v>15377</v>
      </c>
      <c r="G3668" s="76"/>
      <c r="H3668" s="76" t="s">
        <v>2231</v>
      </c>
      <c r="I3668" s="76" t="s">
        <v>8260</v>
      </c>
      <c r="J3668" s="76"/>
      <c r="K3668" s="76" t="s">
        <v>2195</v>
      </c>
      <c r="L3668" s="76">
        <v>322</v>
      </c>
      <c r="M3668" s="76" t="s">
        <v>14453</v>
      </c>
      <c r="N3668" s="76" t="s">
        <v>15378</v>
      </c>
    </row>
    <row r="3669" spans="1:14" hidden="1">
      <c r="A3669" s="258" t="s">
        <v>14452</v>
      </c>
      <c r="B3669" s="76"/>
      <c r="C3669" s="496" t="s">
        <v>15379</v>
      </c>
      <c r="D3669" s="39" t="s">
        <v>15379</v>
      </c>
      <c r="E3669" s="496">
        <f>VLOOKUP(F3669,[13]abbr_btch2lot2!A:B,2,FALSE)</f>
        <v>2624</v>
      </c>
      <c r="F3669" s="529" t="s">
        <v>15380</v>
      </c>
      <c r="G3669" s="76"/>
      <c r="H3669" s="546" t="s">
        <v>2455</v>
      </c>
      <c r="I3669" s="76">
        <v>7</v>
      </c>
      <c r="J3669" s="76"/>
      <c r="K3669" s="76" t="s">
        <v>2195</v>
      </c>
      <c r="L3669" s="76">
        <v>323</v>
      </c>
      <c r="M3669" s="76" t="s">
        <v>14453</v>
      </c>
      <c r="N3669" s="76" t="s">
        <v>15381</v>
      </c>
    </row>
    <row r="3670" spans="1:14" hidden="1">
      <c r="A3670" s="258" t="s">
        <v>14452</v>
      </c>
      <c r="B3670" s="76"/>
      <c r="C3670" s="496" t="s">
        <v>15382</v>
      </c>
      <c r="D3670" s="39" t="s">
        <v>15382</v>
      </c>
      <c r="E3670" s="496">
        <f>VLOOKUP(F3670,[13]abbr_btch2lot2!A:B,2,FALSE)</f>
        <v>2625</v>
      </c>
      <c r="F3670" s="529" t="s">
        <v>15383</v>
      </c>
      <c r="G3670" s="76"/>
      <c r="H3670" s="546" t="s">
        <v>2455</v>
      </c>
      <c r="I3670" s="76">
        <v>7</v>
      </c>
      <c r="J3670" s="76"/>
      <c r="K3670" s="76" t="s">
        <v>2195</v>
      </c>
      <c r="L3670" s="76">
        <v>324</v>
      </c>
      <c r="M3670" s="76" t="s">
        <v>14453</v>
      </c>
      <c r="N3670" s="76" t="s">
        <v>15384</v>
      </c>
    </row>
    <row r="3671" spans="1:14" hidden="1">
      <c r="A3671" s="258" t="s">
        <v>14452</v>
      </c>
      <c r="B3671" s="76"/>
      <c r="C3671" s="496" t="s">
        <v>15385</v>
      </c>
      <c r="D3671" s="39" t="s">
        <v>15385</v>
      </c>
      <c r="E3671" s="496">
        <f>VLOOKUP(F3671,[13]abbr_btch2lot2!A:B,2,FALSE)</f>
        <v>2626</v>
      </c>
      <c r="F3671" s="529" t="s">
        <v>15386</v>
      </c>
      <c r="G3671" s="76"/>
      <c r="H3671" s="76" t="s">
        <v>2231</v>
      </c>
      <c r="I3671" s="76" t="s">
        <v>8260</v>
      </c>
      <c r="J3671" s="76"/>
      <c r="K3671" s="76" t="s">
        <v>2195</v>
      </c>
      <c r="L3671" s="76">
        <v>325</v>
      </c>
      <c r="M3671" s="76" t="s">
        <v>14453</v>
      </c>
      <c r="N3671" s="76" t="s">
        <v>15387</v>
      </c>
    </row>
    <row r="3672" spans="1:14" hidden="1">
      <c r="A3672" s="258" t="s">
        <v>14452</v>
      </c>
      <c r="B3672" s="76"/>
      <c r="C3672" s="496" t="s">
        <v>15388</v>
      </c>
      <c r="D3672" s="39" t="s">
        <v>15388</v>
      </c>
      <c r="E3672" s="496">
        <f>VLOOKUP(F3672,[13]abbr_btch2lot2!A:B,2,FALSE)</f>
        <v>2627</v>
      </c>
      <c r="F3672" s="529" t="s">
        <v>15389</v>
      </c>
      <c r="G3672" s="76"/>
      <c r="H3672" s="76" t="s">
        <v>2231</v>
      </c>
      <c r="I3672" s="76" t="s">
        <v>8260</v>
      </c>
      <c r="J3672" s="76"/>
      <c r="K3672" s="76" t="s">
        <v>2195</v>
      </c>
      <c r="L3672" s="76">
        <v>326</v>
      </c>
      <c r="M3672" s="76" t="s">
        <v>14453</v>
      </c>
      <c r="N3672" s="76" t="s">
        <v>15390</v>
      </c>
    </row>
    <row r="3673" spans="1:14" hidden="1">
      <c r="A3673" s="258" t="s">
        <v>14452</v>
      </c>
      <c r="B3673" s="76"/>
      <c r="C3673" s="496" t="s">
        <v>15391</v>
      </c>
      <c r="D3673" s="39" t="s">
        <v>15391</v>
      </c>
      <c r="E3673" s="496">
        <f>VLOOKUP(F3673,[13]abbr_btch2lot2!A:B,2,FALSE)</f>
        <v>2628</v>
      </c>
      <c r="F3673" s="529" t="s">
        <v>15392</v>
      </c>
      <c r="G3673" s="76"/>
      <c r="H3673" s="546" t="s">
        <v>2228</v>
      </c>
      <c r="I3673" s="76">
        <v>1</v>
      </c>
      <c r="J3673" s="76"/>
      <c r="K3673" s="76" t="s">
        <v>2195</v>
      </c>
      <c r="L3673" s="76">
        <v>327</v>
      </c>
      <c r="M3673" s="76" t="s">
        <v>14453</v>
      </c>
      <c r="N3673" s="76" t="s">
        <v>15393</v>
      </c>
    </row>
    <row r="3674" spans="1:14" hidden="1">
      <c r="A3674" s="258" t="s">
        <v>14452</v>
      </c>
      <c r="B3674" s="76"/>
      <c r="C3674" s="496" t="s">
        <v>15394</v>
      </c>
      <c r="D3674" s="39" t="s">
        <v>15394</v>
      </c>
      <c r="E3674" s="496">
        <f>VLOOKUP(F3674,[13]abbr_btch2lot2!A:B,2,FALSE)</f>
        <v>2629</v>
      </c>
      <c r="F3674" s="529" t="s">
        <v>15395</v>
      </c>
      <c r="G3674" s="76"/>
      <c r="H3674" s="76" t="s">
        <v>2231</v>
      </c>
      <c r="I3674" s="76" t="s">
        <v>2439</v>
      </c>
      <c r="J3674" s="76"/>
      <c r="K3674" s="76" t="s">
        <v>2195</v>
      </c>
      <c r="L3674" s="76">
        <v>328</v>
      </c>
      <c r="M3674" s="76" t="s">
        <v>14453</v>
      </c>
      <c r="N3674" s="76" t="s">
        <v>15396</v>
      </c>
    </row>
    <row r="3675" spans="1:14" hidden="1">
      <c r="A3675" s="258" t="s">
        <v>14452</v>
      </c>
      <c r="B3675" s="76"/>
      <c r="C3675" s="496" t="s">
        <v>15397</v>
      </c>
      <c r="D3675" s="39" t="s">
        <v>15397</v>
      </c>
      <c r="E3675" s="496">
        <f>VLOOKUP(F3675,[13]abbr_btch2lot2!A:B,2,FALSE)</f>
        <v>2630</v>
      </c>
      <c r="F3675" s="529" t="s">
        <v>15398</v>
      </c>
      <c r="G3675" s="76"/>
      <c r="H3675" s="76" t="s">
        <v>2231</v>
      </c>
      <c r="I3675" s="76" t="s">
        <v>8260</v>
      </c>
      <c r="J3675" s="76"/>
      <c r="K3675" s="76" t="s">
        <v>2195</v>
      </c>
      <c r="L3675" s="76">
        <v>329</v>
      </c>
      <c r="M3675" s="76" t="s">
        <v>14453</v>
      </c>
      <c r="N3675" s="76" t="s">
        <v>15399</v>
      </c>
    </row>
    <row r="3676" spans="1:14" hidden="1">
      <c r="A3676" s="258" t="s">
        <v>14452</v>
      </c>
      <c r="B3676" s="76"/>
      <c r="C3676" s="496" t="s">
        <v>15400</v>
      </c>
      <c r="D3676" s="39" t="s">
        <v>15400</v>
      </c>
      <c r="E3676" s="496">
        <f>VLOOKUP(F3676,[13]abbr_btch2lot2!A:B,2,FALSE)</f>
        <v>2631</v>
      </c>
      <c r="F3676" s="529" t="s">
        <v>15401</v>
      </c>
      <c r="G3676" s="76"/>
      <c r="H3676" s="546" t="s">
        <v>2455</v>
      </c>
      <c r="I3676" s="76">
        <v>7</v>
      </c>
      <c r="J3676" s="76"/>
      <c r="K3676" s="76" t="s">
        <v>2195</v>
      </c>
      <c r="L3676" s="76">
        <v>330</v>
      </c>
      <c r="M3676" s="76" t="s">
        <v>14453</v>
      </c>
      <c r="N3676" s="76" t="s">
        <v>15402</v>
      </c>
    </row>
    <row r="3677" spans="1:14" hidden="1">
      <c r="A3677" s="258" t="s">
        <v>14452</v>
      </c>
      <c r="B3677" s="76"/>
      <c r="C3677" s="496" t="s">
        <v>15403</v>
      </c>
      <c r="D3677" s="39" t="s">
        <v>15403</v>
      </c>
      <c r="E3677" s="496">
        <f>VLOOKUP(F3677,[13]abbr_btch2lot2!A:B,2,FALSE)</f>
        <v>2632</v>
      </c>
      <c r="F3677" s="529" t="s">
        <v>15404</v>
      </c>
      <c r="G3677" s="76"/>
      <c r="H3677" s="546" t="s">
        <v>2455</v>
      </c>
      <c r="I3677" s="76">
        <v>7</v>
      </c>
      <c r="J3677" s="76"/>
      <c r="K3677" s="76" t="s">
        <v>2195</v>
      </c>
      <c r="L3677" s="76">
        <v>331</v>
      </c>
      <c r="M3677" s="76" t="s">
        <v>14453</v>
      </c>
      <c r="N3677" s="76" t="s">
        <v>15405</v>
      </c>
    </row>
    <row r="3678" spans="1:14" hidden="1">
      <c r="A3678" s="258" t="s">
        <v>14452</v>
      </c>
      <c r="B3678" s="76"/>
      <c r="C3678" s="496" t="s">
        <v>15406</v>
      </c>
      <c r="D3678" s="39" t="s">
        <v>15406</v>
      </c>
      <c r="E3678" s="496">
        <f>VLOOKUP(F3678,[13]abbr_btch2lot2!A:B,2,FALSE)</f>
        <v>2633</v>
      </c>
      <c r="F3678" s="529" t="s">
        <v>15407</v>
      </c>
      <c r="G3678" s="76"/>
      <c r="H3678" s="76" t="s">
        <v>2231</v>
      </c>
      <c r="I3678" s="76" t="s">
        <v>8260</v>
      </c>
      <c r="J3678" s="76"/>
      <c r="K3678" s="76" t="s">
        <v>2195</v>
      </c>
      <c r="L3678" s="76">
        <v>332</v>
      </c>
      <c r="M3678" s="76" t="s">
        <v>14453</v>
      </c>
      <c r="N3678" s="76" t="s">
        <v>15408</v>
      </c>
    </row>
    <row r="3679" spans="1:14" hidden="1">
      <c r="A3679" s="258" t="s">
        <v>14452</v>
      </c>
      <c r="B3679" s="76"/>
      <c r="C3679" s="496" t="s">
        <v>15409</v>
      </c>
      <c r="D3679" s="39" t="s">
        <v>15409</v>
      </c>
      <c r="E3679" s="496">
        <f>VLOOKUP(F3679,[13]abbr_btch2lot2!A:B,2,FALSE)</f>
        <v>2634</v>
      </c>
      <c r="F3679" s="529" t="s">
        <v>15410</v>
      </c>
      <c r="G3679" s="76"/>
      <c r="H3679" s="76" t="s">
        <v>2231</v>
      </c>
      <c r="I3679" s="76" t="s">
        <v>8260</v>
      </c>
      <c r="J3679" s="76"/>
      <c r="K3679" s="76" t="s">
        <v>2195</v>
      </c>
      <c r="L3679" s="76">
        <v>333</v>
      </c>
      <c r="M3679" s="76" t="s">
        <v>14453</v>
      </c>
      <c r="N3679" s="76" t="s">
        <v>15411</v>
      </c>
    </row>
    <row r="3680" spans="1:14" hidden="1">
      <c r="A3680" s="258" t="s">
        <v>14452</v>
      </c>
      <c r="B3680" s="76"/>
      <c r="C3680" s="496" t="s">
        <v>15412</v>
      </c>
      <c r="D3680" s="39" t="s">
        <v>15412</v>
      </c>
      <c r="E3680" s="496">
        <f>VLOOKUP(F3680,[13]abbr_btch2lot2!A:B,2,FALSE)</f>
        <v>2635</v>
      </c>
      <c r="F3680" s="529" t="s">
        <v>15413</v>
      </c>
      <c r="G3680" s="76"/>
      <c r="H3680" s="546" t="s">
        <v>2228</v>
      </c>
      <c r="I3680" s="76">
        <v>1</v>
      </c>
      <c r="J3680" s="76"/>
      <c r="K3680" s="76" t="s">
        <v>2195</v>
      </c>
      <c r="L3680" s="76">
        <v>334</v>
      </c>
      <c r="M3680" s="76" t="s">
        <v>14453</v>
      </c>
      <c r="N3680" s="76" t="s">
        <v>15414</v>
      </c>
    </row>
    <row r="3681" spans="1:14" hidden="1">
      <c r="A3681" s="258" t="s">
        <v>14452</v>
      </c>
      <c r="B3681" s="76"/>
      <c r="C3681" s="496" t="s">
        <v>15415</v>
      </c>
      <c r="D3681" s="39" t="s">
        <v>15415</v>
      </c>
      <c r="E3681" s="496">
        <f>VLOOKUP(F3681,[13]abbr_btch2lot2!A:B,2,FALSE)</f>
        <v>2636</v>
      </c>
      <c r="F3681" s="529" t="s">
        <v>15416</v>
      </c>
      <c r="G3681" s="76"/>
      <c r="H3681" s="546" t="s">
        <v>2455</v>
      </c>
      <c r="I3681" s="76">
        <v>7</v>
      </c>
      <c r="J3681" s="76"/>
      <c r="K3681" s="76" t="s">
        <v>2195</v>
      </c>
      <c r="L3681" s="76">
        <v>335</v>
      </c>
      <c r="M3681" s="76" t="s">
        <v>14453</v>
      </c>
      <c r="N3681" s="76" t="s">
        <v>15417</v>
      </c>
    </row>
    <row r="3682" spans="1:14" hidden="1">
      <c r="A3682" s="258" t="s">
        <v>14452</v>
      </c>
      <c r="B3682" s="76"/>
      <c r="C3682" s="496" t="s">
        <v>15418</v>
      </c>
      <c r="D3682" s="39" t="s">
        <v>15418</v>
      </c>
      <c r="E3682" s="496">
        <f>VLOOKUP(F3682,[13]abbr_btch2lot2!A:B,2,FALSE)</f>
        <v>2637</v>
      </c>
      <c r="F3682" s="529" t="s">
        <v>15419</v>
      </c>
      <c r="G3682" s="76"/>
      <c r="H3682" s="546" t="s">
        <v>2231</v>
      </c>
      <c r="I3682" s="546" t="s">
        <v>2386</v>
      </c>
      <c r="J3682" s="76"/>
      <c r="K3682" s="76" t="s">
        <v>2195</v>
      </c>
      <c r="L3682" s="76">
        <v>336</v>
      </c>
      <c r="M3682" s="76" t="s">
        <v>14453</v>
      </c>
      <c r="N3682" s="76" t="s">
        <v>15420</v>
      </c>
    </row>
    <row r="3683" spans="1:14" hidden="1">
      <c r="A3683" s="258" t="s">
        <v>14452</v>
      </c>
      <c r="B3683" s="76"/>
      <c r="C3683" s="496" t="s">
        <v>15421</v>
      </c>
      <c r="D3683" s="39" t="s">
        <v>15421</v>
      </c>
      <c r="E3683" s="496">
        <f>VLOOKUP(F3683,[13]abbr_btch2lot2!A:B,2,FALSE)</f>
        <v>2638</v>
      </c>
      <c r="F3683" s="529" t="s">
        <v>15422</v>
      </c>
      <c r="G3683" s="76"/>
      <c r="H3683" s="546" t="s">
        <v>2455</v>
      </c>
      <c r="I3683" s="76">
        <v>7</v>
      </c>
      <c r="J3683" s="76"/>
      <c r="K3683" s="76" t="s">
        <v>2195</v>
      </c>
      <c r="L3683" s="76">
        <v>337</v>
      </c>
      <c r="M3683" s="76" t="s">
        <v>14453</v>
      </c>
      <c r="N3683" s="76" t="s">
        <v>15423</v>
      </c>
    </row>
    <row r="3684" spans="1:14" hidden="1">
      <c r="A3684" s="258" t="s">
        <v>14452</v>
      </c>
      <c r="B3684" s="76"/>
      <c r="C3684" s="496" t="s">
        <v>15424</v>
      </c>
      <c r="D3684" s="39" t="s">
        <v>15424</v>
      </c>
      <c r="E3684" s="496">
        <f>VLOOKUP(F3684,[13]abbr_btch2lot2!A:B,2,FALSE)</f>
        <v>2639</v>
      </c>
      <c r="F3684" s="529" t="s">
        <v>15425</v>
      </c>
      <c r="G3684" s="76"/>
      <c r="H3684" s="546" t="s">
        <v>2231</v>
      </c>
      <c r="I3684" s="546" t="s">
        <v>2386</v>
      </c>
      <c r="J3684" s="76"/>
      <c r="K3684" s="76" t="s">
        <v>2195</v>
      </c>
      <c r="L3684" s="76">
        <v>338</v>
      </c>
      <c r="M3684" s="76" t="s">
        <v>14453</v>
      </c>
      <c r="N3684" s="76" t="s">
        <v>15426</v>
      </c>
    </row>
    <row r="3685" spans="1:14" hidden="1">
      <c r="A3685" s="258" t="s">
        <v>14452</v>
      </c>
      <c r="B3685" s="76"/>
      <c r="C3685" s="496" t="s">
        <v>15427</v>
      </c>
      <c r="D3685" s="39" t="s">
        <v>15427</v>
      </c>
      <c r="E3685" s="496">
        <f>VLOOKUP(F3685,[13]abbr_btch2lot2!A:B,2,FALSE)</f>
        <v>2640</v>
      </c>
      <c r="F3685" s="529" t="s">
        <v>15428</v>
      </c>
      <c r="G3685" s="76"/>
      <c r="H3685" s="546" t="s">
        <v>2455</v>
      </c>
      <c r="I3685" s="76">
        <v>7</v>
      </c>
      <c r="J3685" s="76"/>
      <c r="K3685" s="76" t="s">
        <v>2195</v>
      </c>
      <c r="L3685" s="76">
        <v>339</v>
      </c>
      <c r="M3685" s="76" t="s">
        <v>14453</v>
      </c>
      <c r="N3685" s="76" t="s">
        <v>15429</v>
      </c>
    </row>
    <row r="3686" spans="1:14" hidden="1">
      <c r="A3686" s="258" t="s">
        <v>14452</v>
      </c>
      <c r="B3686" s="76"/>
      <c r="C3686" s="496" t="s">
        <v>15430</v>
      </c>
      <c r="D3686" s="39" t="s">
        <v>15430</v>
      </c>
      <c r="E3686" s="496">
        <f>VLOOKUP(F3686,[13]abbr_btch2lot2!A:B,2,FALSE)</f>
        <v>2641</v>
      </c>
      <c r="F3686" s="529" t="s">
        <v>15431</v>
      </c>
      <c r="G3686" s="76"/>
      <c r="H3686" s="546" t="s">
        <v>2231</v>
      </c>
      <c r="I3686" s="546" t="s">
        <v>2386</v>
      </c>
      <c r="J3686" s="76"/>
      <c r="K3686" s="76" t="s">
        <v>2195</v>
      </c>
      <c r="L3686" s="76">
        <v>340</v>
      </c>
      <c r="M3686" s="76" t="s">
        <v>14453</v>
      </c>
      <c r="N3686" s="76" t="s">
        <v>15432</v>
      </c>
    </row>
    <row r="3687" spans="1:14" hidden="1">
      <c r="A3687" s="258" t="s">
        <v>14452</v>
      </c>
      <c r="B3687" s="76"/>
      <c r="C3687" s="496" t="s">
        <v>15433</v>
      </c>
      <c r="D3687" s="39" t="s">
        <v>15433</v>
      </c>
      <c r="E3687" s="496">
        <f>VLOOKUP(F3687,[13]abbr_btch2lot2!A:B,2,FALSE)</f>
        <v>2642</v>
      </c>
      <c r="F3687" s="529" t="s">
        <v>15434</v>
      </c>
      <c r="G3687" s="76"/>
      <c r="H3687" s="546" t="s">
        <v>2455</v>
      </c>
      <c r="I3687" s="76">
        <v>7</v>
      </c>
      <c r="J3687" s="76"/>
      <c r="K3687" s="76" t="s">
        <v>2195</v>
      </c>
      <c r="L3687" s="76">
        <v>341</v>
      </c>
      <c r="M3687" s="76" t="s">
        <v>14453</v>
      </c>
      <c r="N3687" s="76" t="s">
        <v>15435</v>
      </c>
    </row>
    <row r="3688" spans="1:14" hidden="1">
      <c r="A3688" s="258" t="s">
        <v>14452</v>
      </c>
      <c r="B3688" s="76"/>
      <c r="C3688" s="496" t="s">
        <v>15436</v>
      </c>
      <c r="D3688" s="39" t="s">
        <v>15436</v>
      </c>
      <c r="E3688" s="496">
        <f>VLOOKUP(F3688,[13]abbr_btch2lot2!A:B,2,FALSE)</f>
        <v>2643</v>
      </c>
      <c r="F3688" s="529" t="s">
        <v>15437</v>
      </c>
      <c r="G3688" s="76"/>
      <c r="H3688" s="546" t="s">
        <v>2231</v>
      </c>
      <c r="I3688" s="546" t="s">
        <v>2386</v>
      </c>
      <c r="J3688" s="76"/>
      <c r="K3688" s="76" t="s">
        <v>2195</v>
      </c>
      <c r="L3688" s="76">
        <v>342</v>
      </c>
      <c r="M3688" s="76" t="s">
        <v>14453</v>
      </c>
      <c r="N3688" s="76" t="s">
        <v>15438</v>
      </c>
    </row>
    <row r="3689" spans="1:14" hidden="1">
      <c r="A3689" s="258" t="s">
        <v>14452</v>
      </c>
      <c r="B3689" s="76"/>
      <c r="C3689" s="496" t="s">
        <v>15439</v>
      </c>
      <c r="D3689" s="39" t="s">
        <v>15439</v>
      </c>
      <c r="E3689" s="496">
        <f>VLOOKUP(F3689,[13]abbr_btch2lot2!A:B,2,FALSE)</f>
        <v>2644</v>
      </c>
      <c r="F3689" s="529" t="s">
        <v>15440</v>
      </c>
      <c r="G3689" s="76"/>
      <c r="H3689" s="546" t="s">
        <v>2455</v>
      </c>
      <c r="I3689" s="76">
        <v>7</v>
      </c>
      <c r="J3689" s="76"/>
      <c r="K3689" s="76" t="s">
        <v>2195</v>
      </c>
      <c r="L3689" s="76">
        <v>343</v>
      </c>
      <c r="M3689" s="76" t="s">
        <v>14453</v>
      </c>
      <c r="N3689" s="76" t="s">
        <v>15441</v>
      </c>
    </row>
    <row r="3690" spans="1:14" hidden="1">
      <c r="A3690" s="258" t="s">
        <v>14452</v>
      </c>
      <c r="B3690" s="76"/>
      <c r="C3690" s="496" t="s">
        <v>15442</v>
      </c>
      <c r="D3690" s="39" t="s">
        <v>15442</v>
      </c>
      <c r="E3690" s="496">
        <f>VLOOKUP(F3690,[13]abbr_btch2lot2!A:B,2,FALSE)</f>
        <v>2645</v>
      </c>
      <c r="F3690" s="529" t="s">
        <v>15443</v>
      </c>
      <c r="G3690" s="76"/>
      <c r="H3690" s="546" t="s">
        <v>2231</v>
      </c>
      <c r="I3690" s="546" t="s">
        <v>2386</v>
      </c>
      <c r="J3690" s="76"/>
      <c r="K3690" s="76" t="s">
        <v>2195</v>
      </c>
      <c r="L3690" s="76">
        <v>344</v>
      </c>
      <c r="M3690" s="76" t="s">
        <v>14453</v>
      </c>
      <c r="N3690" s="76" t="s">
        <v>15444</v>
      </c>
    </row>
    <row r="3691" spans="1:14" hidden="1">
      <c r="A3691" s="258" t="s">
        <v>14452</v>
      </c>
      <c r="B3691" s="76"/>
      <c r="C3691" s="496" t="s">
        <v>15445</v>
      </c>
      <c r="D3691" s="39" t="s">
        <v>15445</v>
      </c>
      <c r="E3691" s="496">
        <f>VLOOKUP(F3691,[13]abbr_btch2lot2!A:B,2,FALSE)</f>
        <v>2646</v>
      </c>
      <c r="F3691" s="529" t="s">
        <v>15446</v>
      </c>
      <c r="G3691" s="76"/>
      <c r="H3691" s="546" t="s">
        <v>2455</v>
      </c>
      <c r="I3691" s="76">
        <v>7</v>
      </c>
      <c r="J3691" s="76"/>
      <c r="K3691" s="76" t="s">
        <v>2195</v>
      </c>
      <c r="L3691" s="76">
        <v>345</v>
      </c>
      <c r="M3691" s="76" t="s">
        <v>14453</v>
      </c>
      <c r="N3691" s="76" t="s">
        <v>15447</v>
      </c>
    </row>
    <row r="3692" spans="1:14" hidden="1">
      <c r="A3692" s="258" t="s">
        <v>14452</v>
      </c>
      <c r="B3692" s="76"/>
      <c r="C3692" s="496" t="s">
        <v>15448</v>
      </c>
      <c r="D3692" s="39" t="s">
        <v>15448</v>
      </c>
      <c r="E3692" s="496">
        <f>VLOOKUP(F3692,[13]abbr_btch2lot2!A:B,2,FALSE)</f>
        <v>2647</v>
      </c>
      <c r="F3692" s="529" t="s">
        <v>15449</v>
      </c>
      <c r="G3692" s="76"/>
      <c r="H3692" s="546" t="s">
        <v>2231</v>
      </c>
      <c r="I3692" s="546" t="s">
        <v>2386</v>
      </c>
      <c r="J3692" s="76"/>
      <c r="K3692" s="76" t="s">
        <v>2195</v>
      </c>
      <c r="L3692" s="76">
        <v>346</v>
      </c>
      <c r="M3692" s="76" t="s">
        <v>14453</v>
      </c>
      <c r="N3692" s="76" t="s">
        <v>15450</v>
      </c>
    </row>
    <row r="3693" spans="1:14" hidden="1">
      <c r="A3693" s="258" t="s">
        <v>14452</v>
      </c>
      <c r="B3693" s="76"/>
      <c r="C3693" s="496" t="s">
        <v>15451</v>
      </c>
      <c r="D3693" s="39" t="s">
        <v>15451</v>
      </c>
      <c r="E3693" s="496">
        <f>VLOOKUP(F3693,[13]abbr_btch2lot2!A:B,2,FALSE)</f>
        <v>2648</v>
      </c>
      <c r="F3693" s="529" t="s">
        <v>15452</v>
      </c>
      <c r="G3693" s="76"/>
      <c r="H3693" s="546" t="s">
        <v>2231</v>
      </c>
      <c r="I3693" s="546" t="s">
        <v>2386</v>
      </c>
      <c r="J3693" s="76"/>
      <c r="K3693" s="76" t="s">
        <v>2195</v>
      </c>
      <c r="L3693" s="76">
        <v>347</v>
      </c>
      <c r="M3693" s="76" t="s">
        <v>14453</v>
      </c>
      <c r="N3693" s="76" t="s">
        <v>15453</v>
      </c>
    </row>
    <row r="3694" spans="1:14" hidden="1">
      <c r="A3694" s="258" t="s">
        <v>14452</v>
      </c>
      <c r="B3694" s="76"/>
      <c r="C3694" s="496" t="s">
        <v>15454</v>
      </c>
      <c r="D3694" s="39" t="s">
        <v>15454</v>
      </c>
      <c r="E3694" s="496">
        <f>VLOOKUP(F3694,[13]abbr_btch2lot2!A:B,2,FALSE)</f>
        <v>2649</v>
      </c>
      <c r="F3694" s="529" t="s">
        <v>15455</v>
      </c>
      <c r="G3694" s="76"/>
      <c r="H3694" s="546" t="s">
        <v>2231</v>
      </c>
      <c r="I3694" s="546" t="s">
        <v>2386</v>
      </c>
      <c r="J3694" s="76"/>
      <c r="K3694" s="76" t="s">
        <v>2195</v>
      </c>
      <c r="L3694" s="76">
        <v>348</v>
      </c>
      <c r="M3694" s="76" t="s">
        <v>14453</v>
      </c>
      <c r="N3694" s="76" t="s">
        <v>15456</v>
      </c>
    </row>
    <row r="3695" spans="1:14" hidden="1">
      <c r="A3695" s="258" t="s">
        <v>14452</v>
      </c>
      <c r="B3695" s="76"/>
      <c r="C3695" s="496" t="s">
        <v>15457</v>
      </c>
      <c r="D3695" s="39" t="s">
        <v>15457</v>
      </c>
      <c r="E3695" s="496">
        <f>VLOOKUP(F3695,[13]abbr_btch2lot2!A:B,2,FALSE)</f>
        <v>2650</v>
      </c>
      <c r="F3695" s="529" t="s">
        <v>15458</v>
      </c>
      <c r="G3695" s="76"/>
      <c r="H3695" s="546" t="s">
        <v>2455</v>
      </c>
      <c r="I3695" s="76">
        <v>7</v>
      </c>
      <c r="J3695" s="76"/>
      <c r="K3695" s="76" t="s">
        <v>2195</v>
      </c>
      <c r="L3695" s="76">
        <v>349</v>
      </c>
      <c r="M3695" s="76" t="s">
        <v>14453</v>
      </c>
      <c r="N3695" s="76" t="s">
        <v>15459</v>
      </c>
    </row>
    <row r="3696" spans="1:14" hidden="1">
      <c r="A3696" s="258" t="s">
        <v>14452</v>
      </c>
      <c r="B3696" s="76"/>
      <c r="C3696" s="496" t="s">
        <v>15460</v>
      </c>
      <c r="D3696" s="39" t="s">
        <v>15460</v>
      </c>
      <c r="E3696" s="496">
        <f>VLOOKUP(F3696,[13]abbr_btch2lot2!A:B,2,FALSE)</f>
        <v>2651</v>
      </c>
      <c r="F3696" s="529" t="s">
        <v>15461</v>
      </c>
      <c r="G3696" s="76"/>
      <c r="H3696" s="546" t="s">
        <v>2455</v>
      </c>
      <c r="I3696" s="76">
        <v>7</v>
      </c>
      <c r="J3696" s="76"/>
      <c r="K3696" s="76" t="s">
        <v>2195</v>
      </c>
      <c r="L3696" s="76">
        <v>350</v>
      </c>
      <c r="M3696" s="76" t="s">
        <v>14453</v>
      </c>
      <c r="N3696" s="76" t="s">
        <v>15462</v>
      </c>
    </row>
    <row r="3697" spans="1:14" hidden="1">
      <c r="A3697" s="258" t="s">
        <v>14452</v>
      </c>
      <c r="B3697" s="76"/>
      <c r="C3697" s="496" t="s">
        <v>15463</v>
      </c>
      <c r="D3697" s="39" t="s">
        <v>15463</v>
      </c>
      <c r="E3697" s="496">
        <f>VLOOKUP(F3697,[13]abbr_btch2lot2!A:B,2,FALSE)</f>
        <v>2652</v>
      </c>
      <c r="F3697" s="529" t="s">
        <v>15464</v>
      </c>
      <c r="G3697" s="76"/>
      <c r="H3697" s="546" t="s">
        <v>2455</v>
      </c>
      <c r="I3697" s="76">
        <v>7</v>
      </c>
      <c r="J3697" s="76"/>
      <c r="K3697" s="76" t="s">
        <v>2195</v>
      </c>
      <c r="L3697" s="76">
        <v>351</v>
      </c>
      <c r="M3697" s="76" t="s">
        <v>14453</v>
      </c>
      <c r="N3697" s="76" t="s">
        <v>15465</v>
      </c>
    </row>
    <row r="3698" spans="1:14" hidden="1">
      <c r="A3698" s="258" t="s">
        <v>14452</v>
      </c>
      <c r="B3698" s="76"/>
      <c r="C3698" s="496" t="s">
        <v>15466</v>
      </c>
      <c r="D3698" s="39" t="s">
        <v>15466</v>
      </c>
      <c r="E3698" s="496">
        <f>VLOOKUP(F3698,[13]abbr_btch2lot2!A:B,2,FALSE)</f>
        <v>2653</v>
      </c>
      <c r="F3698" s="529" t="s">
        <v>15467</v>
      </c>
      <c r="G3698" s="76"/>
      <c r="H3698" s="546" t="s">
        <v>2455</v>
      </c>
      <c r="I3698" s="76">
        <v>9</v>
      </c>
      <c r="J3698" s="76"/>
      <c r="K3698" s="76" t="s">
        <v>2195</v>
      </c>
      <c r="L3698" s="76">
        <v>352</v>
      </c>
      <c r="M3698" s="76" t="s">
        <v>14453</v>
      </c>
      <c r="N3698" s="76" t="s">
        <v>15468</v>
      </c>
    </row>
    <row r="3699" spans="1:14" hidden="1">
      <c r="A3699" s="258" t="s">
        <v>14452</v>
      </c>
      <c r="B3699" s="76"/>
      <c r="C3699" s="496" t="s">
        <v>15469</v>
      </c>
      <c r="D3699" s="39" t="s">
        <v>15469</v>
      </c>
      <c r="E3699" s="496">
        <f>VLOOKUP(F3699,[13]abbr_btch2lot2!A:B,2,FALSE)</f>
        <v>2654</v>
      </c>
      <c r="F3699" s="529" t="s">
        <v>15470</v>
      </c>
      <c r="G3699" s="76"/>
      <c r="H3699" s="546" t="s">
        <v>2455</v>
      </c>
      <c r="I3699" s="76">
        <v>9</v>
      </c>
      <c r="J3699" s="76"/>
      <c r="K3699" s="76" t="s">
        <v>2195</v>
      </c>
      <c r="L3699" s="76">
        <v>353</v>
      </c>
      <c r="M3699" s="76" t="s">
        <v>14453</v>
      </c>
      <c r="N3699" s="76" t="s">
        <v>15471</v>
      </c>
    </row>
    <row r="3700" spans="1:14" hidden="1">
      <c r="A3700" s="258" t="s">
        <v>14452</v>
      </c>
      <c r="B3700" s="76"/>
      <c r="C3700" s="496" t="s">
        <v>15472</v>
      </c>
      <c r="D3700" s="39" t="s">
        <v>15472</v>
      </c>
      <c r="E3700" s="496">
        <f>VLOOKUP(F3700,[13]abbr_btch2lot2!A:B,2,FALSE)</f>
        <v>2655</v>
      </c>
      <c r="F3700" s="529" t="s">
        <v>15473</v>
      </c>
      <c r="G3700" s="76"/>
      <c r="H3700" s="546" t="s">
        <v>2455</v>
      </c>
      <c r="I3700" s="76">
        <v>9</v>
      </c>
      <c r="J3700" s="76"/>
      <c r="K3700" s="76" t="s">
        <v>2195</v>
      </c>
      <c r="L3700" s="76">
        <v>354</v>
      </c>
      <c r="M3700" s="76" t="s">
        <v>14453</v>
      </c>
      <c r="N3700" s="76" t="s">
        <v>15474</v>
      </c>
    </row>
    <row r="3701" spans="1:14" hidden="1">
      <c r="A3701" s="258" t="s">
        <v>14452</v>
      </c>
      <c r="B3701" s="76"/>
      <c r="C3701" s="496" t="s">
        <v>15475</v>
      </c>
      <c r="D3701" s="39" t="s">
        <v>15475</v>
      </c>
      <c r="E3701" s="496">
        <f>VLOOKUP(F3701,[13]abbr_btch2lot2!A:B,2,FALSE)</f>
        <v>2656</v>
      </c>
      <c r="F3701" s="529" t="s">
        <v>15476</v>
      </c>
      <c r="G3701" s="76"/>
      <c r="H3701" s="546" t="s">
        <v>2455</v>
      </c>
      <c r="I3701" s="76">
        <v>9</v>
      </c>
      <c r="J3701" s="76"/>
      <c r="K3701" s="76" t="s">
        <v>2195</v>
      </c>
      <c r="L3701" s="76">
        <v>355</v>
      </c>
      <c r="M3701" s="76" t="s">
        <v>14453</v>
      </c>
      <c r="N3701" s="76" t="s">
        <v>15477</v>
      </c>
    </row>
    <row r="3702" spans="1:14" hidden="1">
      <c r="A3702" s="258" t="s">
        <v>14452</v>
      </c>
      <c r="B3702" s="76"/>
      <c r="C3702" s="496" t="s">
        <v>15478</v>
      </c>
      <c r="D3702" s="39" t="s">
        <v>15478</v>
      </c>
      <c r="E3702" s="496">
        <f>VLOOKUP(F3702,[13]abbr_btch2lot2!A:B,2,FALSE)</f>
        <v>2657</v>
      </c>
      <c r="F3702" s="529" t="s">
        <v>15479</v>
      </c>
      <c r="G3702" s="76"/>
      <c r="H3702" s="546" t="s">
        <v>2455</v>
      </c>
      <c r="I3702" s="76">
        <v>7</v>
      </c>
      <c r="J3702" s="76"/>
      <c r="K3702" s="76" t="s">
        <v>2195</v>
      </c>
      <c r="L3702" s="76">
        <v>356</v>
      </c>
      <c r="M3702" s="76" t="s">
        <v>14453</v>
      </c>
      <c r="N3702" s="76" t="s">
        <v>15480</v>
      </c>
    </row>
    <row r="3703" spans="1:14" hidden="1">
      <c r="A3703" s="258" t="s">
        <v>14452</v>
      </c>
      <c r="B3703" s="76"/>
      <c r="C3703" s="496" t="s">
        <v>15481</v>
      </c>
      <c r="D3703" s="39" t="s">
        <v>15481</v>
      </c>
      <c r="E3703" s="496">
        <f>VLOOKUP(F3703,[13]abbr_btch2lot2!A:B,2,FALSE)</f>
        <v>2658</v>
      </c>
      <c r="F3703" s="529" t="s">
        <v>15482</v>
      </c>
      <c r="G3703" s="76"/>
      <c r="H3703" s="546" t="s">
        <v>2231</v>
      </c>
      <c r="I3703" s="546" t="s">
        <v>2386</v>
      </c>
      <c r="J3703" s="76"/>
      <c r="K3703" s="76" t="s">
        <v>2195</v>
      </c>
      <c r="L3703" s="76">
        <v>357</v>
      </c>
      <c r="M3703" s="76" t="s">
        <v>14453</v>
      </c>
      <c r="N3703" s="76" t="s">
        <v>15483</v>
      </c>
    </row>
    <row r="3704" spans="1:14" hidden="1">
      <c r="A3704" s="258" t="s">
        <v>14452</v>
      </c>
      <c r="B3704" s="76"/>
      <c r="C3704" s="496"/>
      <c r="D3704" s="39"/>
      <c r="E3704" s="496">
        <f>VLOOKUP(F3704,[13]abbr_btch2lot2!A:B,2,FALSE)</f>
        <v>2659</v>
      </c>
      <c r="F3704" s="529" t="s">
        <v>15484</v>
      </c>
      <c r="G3704" s="76"/>
      <c r="H3704" s="546" t="s">
        <v>2455</v>
      </c>
      <c r="I3704" s="76">
        <v>7</v>
      </c>
      <c r="J3704" s="76"/>
      <c r="K3704" s="76" t="s">
        <v>2195</v>
      </c>
      <c r="L3704" s="76">
        <v>358</v>
      </c>
      <c r="M3704" s="76" t="s">
        <v>14453</v>
      </c>
      <c r="N3704" s="76" t="s">
        <v>15485</v>
      </c>
    </row>
    <row r="3705" spans="1:14" hidden="1">
      <c r="A3705" s="258" t="s">
        <v>14452</v>
      </c>
      <c r="B3705" s="76"/>
      <c r="C3705" s="496"/>
      <c r="D3705" s="39"/>
      <c r="E3705" s="496">
        <f>VLOOKUP(F3705,[13]abbr_btch2lot2!A:B,2,FALSE)</f>
        <v>2660</v>
      </c>
      <c r="F3705" s="529" t="s">
        <v>15486</v>
      </c>
      <c r="G3705" s="76"/>
      <c r="H3705" s="546" t="s">
        <v>2231</v>
      </c>
      <c r="I3705" s="546" t="s">
        <v>2386</v>
      </c>
      <c r="J3705" s="76"/>
      <c r="K3705" s="76" t="s">
        <v>2195</v>
      </c>
      <c r="L3705" s="76">
        <v>359</v>
      </c>
      <c r="M3705" s="76" t="s">
        <v>14453</v>
      </c>
      <c r="N3705" s="76" t="s">
        <v>15487</v>
      </c>
    </row>
    <row r="3706" spans="1:14" hidden="1">
      <c r="A3706" s="258" t="s">
        <v>14452</v>
      </c>
      <c r="B3706" s="76"/>
      <c r="C3706" s="496" t="s">
        <v>15488</v>
      </c>
      <c r="D3706" s="39" t="s">
        <v>15488</v>
      </c>
      <c r="E3706" s="496">
        <f>VLOOKUP(F3706,[13]abbr_btch2lot2!A:B,2,FALSE)</f>
        <v>2661</v>
      </c>
      <c r="F3706" s="529" t="s">
        <v>15489</v>
      </c>
      <c r="G3706" s="76"/>
      <c r="H3706" s="546" t="s">
        <v>2455</v>
      </c>
      <c r="I3706" s="76">
        <v>7</v>
      </c>
      <c r="J3706" s="76"/>
      <c r="K3706" s="76" t="s">
        <v>2195</v>
      </c>
      <c r="L3706" s="76">
        <v>360</v>
      </c>
      <c r="M3706" s="76" t="s">
        <v>14453</v>
      </c>
      <c r="N3706" s="76" t="s">
        <v>15490</v>
      </c>
    </row>
    <row r="3707" spans="1:14" hidden="1">
      <c r="A3707" s="258" t="s">
        <v>14452</v>
      </c>
      <c r="B3707" s="76"/>
      <c r="C3707" s="496" t="s">
        <v>15491</v>
      </c>
      <c r="D3707" s="39" t="s">
        <v>15491</v>
      </c>
      <c r="E3707" s="496">
        <f>VLOOKUP(F3707,[13]abbr_btch2lot2!A:B,2,FALSE)</f>
        <v>2662</v>
      </c>
      <c r="F3707" s="529" t="s">
        <v>15492</v>
      </c>
      <c r="G3707" s="76"/>
      <c r="H3707" s="546" t="s">
        <v>2231</v>
      </c>
      <c r="I3707" s="546" t="s">
        <v>2386</v>
      </c>
      <c r="J3707" s="76"/>
      <c r="K3707" s="76" t="s">
        <v>2195</v>
      </c>
      <c r="L3707" s="76">
        <v>361</v>
      </c>
      <c r="M3707" s="76" t="s">
        <v>14453</v>
      </c>
      <c r="N3707" s="76" t="s">
        <v>15493</v>
      </c>
    </row>
    <row r="3708" spans="1:14" hidden="1">
      <c r="A3708" s="258" t="s">
        <v>14452</v>
      </c>
      <c r="B3708" s="76"/>
      <c r="C3708" s="496"/>
      <c r="D3708" s="39"/>
      <c r="E3708" s="496">
        <f>VLOOKUP(F3708,[13]abbr_btch2lot2!A:B,2,FALSE)</f>
        <v>2663</v>
      </c>
      <c r="F3708" s="529" t="s">
        <v>15494</v>
      </c>
      <c r="G3708" s="76"/>
      <c r="H3708" s="546" t="s">
        <v>2455</v>
      </c>
      <c r="I3708" s="76">
        <v>7</v>
      </c>
      <c r="J3708" s="76"/>
      <c r="K3708" s="76" t="s">
        <v>2195</v>
      </c>
      <c r="L3708" s="76">
        <v>362</v>
      </c>
      <c r="M3708" s="76" t="s">
        <v>14453</v>
      </c>
      <c r="N3708" s="76" t="s">
        <v>15495</v>
      </c>
    </row>
    <row r="3709" spans="1:14" hidden="1">
      <c r="A3709" s="258" t="s">
        <v>14452</v>
      </c>
      <c r="B3709" s="76"/>
      <c r="C3709" s="496"/>
      <c r="D3709" s="39"/>
      <c r="E3709" s="496">
        <f>VLOOKUP(F3709,[13]abbr_btch2lot2!A:B,2,FALSE)</f>
        <v>2664</v>
      </c>
      <c r="F3709" s="529" t="s">
        <v>15496</v>
      </c>
      <c r="G3709" s="76"/>
      <c r="H3709" s="546" t="s">
        <v>2231</v>
      </c>
      <c r="I3709" s="546" t="s">
        <v>2386</v>
      </c>
      <c r="J3709" s="76"/>
      <c r="K3709" s="76" t="s">
        <v>2195</v>
      </c>
      <c r="L3709" s="76">
        <v>363</v>
      </c>
      <c r="M3709" s="76" t="s">
        <v>14453</v>
      </c>
      <c r="N3709" s="76" t="s">
        <v>15497</v>
      </c>
    </row>
    <row r="3710" spans="1:14" hidden="1">
      <c r="A3710" s="258" t="s">
        <v>14452</v>
      </c>
      <c r="B3710" s="76"/>
      <c r="C3710" s="496" t="s">
        <v>15498</v>
      </c>
      <c r="D3710" s="39" t="s">
        <v>15498</v>
      </c>
      <c r="E3710" s="496">
        <f>VLOOKUP(F3710,[13]abbr_btch2lot2!A:B,2,FALSE)</f>
        <v>2665</v>
      </c>
      <c r="F3710" s="529" t="s">
        <v>15499</v>
      </c>
      <c r="G3710" s="76"/>
      <c r="H3710" s="546" t="s">
        <v>2455</v>
      </c>
      <c r="I3710" s="76">
        <v>7</v>
      </c>
      <c r="J3710" s="76"/>
      <c r="K3710" s="76" t="s">
        <v>2195</v>
      </c>
      <c r="L3710" s="76">
        <v>364</v>
      </c>
      <c r="M3710" s="76" t="s">
        <v>14453</v>
      </c>
      <c r="N3710" s="76" t="s">
        <v>15500</v>
      </c>
    </row>
    <row r="3711" spans="1:14" hidden="1">
      <c r="A3711" s="258" t="s">
        <v>14452</v>
      </c>
      <c r="B3711" s="76"/>
      <c r="C3711" s="496" t="s">
        <v>15501</v>
      </c>
      <c r="D3711" s="39" t="s">
        <v>15501</v>
      </c>
      <c r="E3711" s="496">
        <f>VLOOKUP(F3711,[13]abbr_btch2lot2!A:B,2,FALSE)</f>
        <v>2666</v>
      </c>
      <c r="F3711" s="529" t="s">
        <v>15502</v>
      </c>
      <c r="G3711" s="76"/>
      <c r="H3711" s="546" t="s">
        <v>2231</v>
      </c>
      <c r="I3711" s="546" t="s">
        <v>2386</v>
      </c>
      <c r="J3711" s="76"/>
      <c r="K3711" s="76" t="s">
        <v>2195</v>
      </c>
      <c r="L3711" s="76">
        <v>365</v>
      </c>
      <c r="M3711" s="76" t="s">
        <v>14453</v>
      </c>
      <c r="N3711" s="76" t="s">
        <v>15503</v>
      </c>
    </row>
    <row r="3712" spans="1:14" hidden="1">
      <c r="A3712" s="258" t="s">
        <v>14452</v>
      </c>
      <c r="B3712" s="76"/>
      <c r="C3712" s="496" t="s">
        <v>15504</v>
      </c>
      <c r="D3712" s="39" t="s">
        <v>15504</v>
      </c>
      <c r="E3712" s="496">
        <f>VLOOKUP(F3712,[13]abbr_btch2lot2!A:B,2,FALSE)</f>
        <v>2667</v>
      </c>
      <c r="F3712" s="529" t="s">
        <v>15505</v>
      </c>
      <c r="G3712" s="76"/>
      <c r="H3712" s="546" t="s">
        <v>2455</v>
      </c>
      <c r="I3712" s="76">
        <v>7</v>
      </c>
      <c r="J3712" s="76"/>
      <c r="K3712" s="76" t="s">
        <v>2195</v>
      </c>
      <c r="L3712" s="76">
        <v>366</v>
      </c>
      <c r="M3712" s="76" t="s">
        <v>14453</v>
      </c>
      <c r="N3712" s="76" t="s">
        <v>15506</v>
      </c>
    </row>
    <row r="3713" spans="1:14" hidden="1">
      <c r="A3713" s="258" t="s">
        <v>14452</v>
      </c>
      <c r="B3713" s="76"/>
      <c r="C3713" s="496" t="s">
        <v>15507</v>
      </c>
      <c r="D3713" s="39" t="s">
        <v>15507</v>
      </c>
      <c r="E3713" s="496">
        <f>VLOOKUP(F3713,[13]abbr_btch2lot2!A:B,2,FALSE)</f>
        <v>2668</v>
      </c>
      <c r="F3713" s="529" t="s">
        <v>15508</v>
      </c>
      <c r="G3713" s="76"/>
      <c r="H3713" s="546" t="s">
        <v>2231</v>
      </c>
      <c r="I3713" s="546" t="s">
        <v>2386</v>
      </c>
      <c r="J3713" s="76"/>
      <c r="K3713" s="76" t="s">
        <v>2195</v>
      </c>
      <c r="L3713" s="76">
        <v>367</v>
      </c>
      <c r="M3713" s="76" t="s">
        <v>14453</v>
      </c>
      <c r="N3713" s="76" t="s">
        <v>15509</v>
      </c>
    </row>
    <row r="3714" spans="1:14" hidden="1">
      <c r="A3714" s="258" t="s">
        <v>14452</v>
      </c>
      <c r="B3714" s="76"/>
      <c r="C3714" s="496" t="s">
        <v>15510</v>
      </c>
      <c r="D3714" s="39" t="s">
        <v>15510</v>
      </c>
      <c r="E3714" s="496">
        <f>VLOOKUP(F3714,[13]abbr_btch2lot2!A:B,2,FALSE)</f>
        <v>2669</v>
      </c>
      <c r="F3714" s="529" t="s">
        <v>15511</v>
      </c>
      <c r="G3714" s="76"/>
      <c r="H3714" s="546" t="s">
        <v>2455</v>
      </c>
      <c r="I3714" s="76">
        <v>7</v>
      </c>
      <c r="J3714" s="76"/>
      <c r="K3714" s="76" t="s">
        <v>2195</v>
      </c>
      <c r="L3714" s="76">
        <v>368</v>
      </c>
      <c r="M3714" s="76" t="s">
        <v>14453</v>
      </c>
      <c r="N3714" s="76" t="s">
        <v>15512</v>
      </c>
    </row>
    <row r="3715" spans="1:14" hidden="1">
      <c r="A3715" s="258" t="s">
        <v>14452</v>
      </c>
      <c r="B3715" s="76"/>
      <c r="C3715" s="496" t="s">
        <v>15513</v>
      </c>
      <c r="D3715" s="39" t="s">
        <v>15513</v>
      </c>
      <c r="E3715" s="496">
        <f>VLOOKUP(F3715,[13]abbr_btch2lot2!A:B,2,FALSE)</f>
        <v>2670</v>
      </c>
      <c r="F3715" s="529" t="s">
        <v>15514</v>
      </c>
      <c r="G3715" s="76"/>
      <c r="H3715" s="546" t="s">
        <v>2231</v>
      </c>
      <c r="I3715" s="546" t="s">
        <v>2386</v>
      </c>
      <c r="J3715" s="76"/>
      <c r="K3715" s="76" t="s">
        <v>2195</v>
      </c>
      <c r="L3715" s="76">
        <v>369</v>
      </c>
      <c r="M3715" s="76" t="s">
        <v>14453</v>
      </c>
      <c r="N3715" s="76" t="s">
        <v>15515</v>
      </c>
    </row>
    <row r="3716" spans="1:14" hidden="1">
      <c r="A3716" s="258" t="s">
        <v>14452</v>
      </c>
      <c r="B3716" s="76"/>
      <c r="C3716" s="496"/>
      <c r="D3716" s="39"/>
      <c r="E3716" s="496">
        <f>VLOOKUP(F3716,[13]abbr_btch2lot2!A:B,2,FALSE)</f>
        <v>2671</v>
      </c>
      <c r="F3716" s="529" t="s">
        <v>15516</v>
      </c>
      <c r="G3716" s="76"/>
      <c r="H3716" s="546" t="s">
        <v>2455</v>
      </c>
      <c r="I3716" s="76">
        <v>7</v>
      </c>
      <c r="J3716" s="76"/>
      <c r="K3716" s="76" t="s">
        <v>2195</v>
      </c>
      <c r="L3716" s="76">
        <v>370</v>
      </c>
      <c r="M3716" s="76" t="s">
        <v>14453</v>
      </c>
      <c r="N3716" s="76" t="s">
        <v>15517</v>
      </c>
    </row>
    <row r="3717" spans="1:14" hidden="1">
      <c r="A3717" s="258" t="s">
        <v>14452</v>
      </c>
      <c r="B3717" s="76"/>
      <c r="C3717" s="496"/>
      <c r="D3717" s="39"/>
      <c r="E3717" s="496">
        <f>VLOOKUP(F3717,[13]abbr_btch2lot2!A:B,2,FALSE)</f>
        <v>2672</v>
      </c>
      <c r="F3717" s="529" t="s">
        <v>15518</v>
      </c>
      <c r="G3717" s="76"/>
      <c r="H3717" s="546" t="s">
        <v>2231</v>
      </c>
      <c r="I3717" s="546" t="s">
        <v>2386</v>
      </c>
      <c r="J3717" s="76"/>
      <c r="K3717" s="76" t="s">
        <v>2195</v>
      </c>
      <c r="L3717" s="76">
        <v>371</v>
      </c>
      <c r="M3717" s="76" t="s">
        <v>14453</v>
      </c>
      <c r="N3717" s="76" t="s">
        <v>15519</v>
      </c>
    </row>
    <row r="3718" spans="1:14" hidden="1">
      <c r="A3718" s="258" t="s">
        <v>14452</v>
      </c>
      <c r="B3718" s="76"/>
      <c r="C3718" s="496" t="s">
        <v>15520</v>
      </c>
      <c r="D3718" s="39" t="s">
        <v>15520</v>
      </c>
      <c r="E3718" s="496">
        <f>VLOOKUP(F3718,[13]abbr_btch2lot2!A:B,2,FALSE)</f>
        <v>2673</v>
      </c>
      <c r="F3718" s="529" t="s">
        <v>15521</v>
      </c>
      <c r="G3718" s="76"/>
      <c r="H3718" s="546" t="s">
        <v>2455</v>
      </c>
      <c r="I3718" s="76">
        <v>7</v>
      </c>
      <c r="J3718" s="76"/>
      <c r="K3718" s="76" t="s">
        <v>2195</v>
      </c>
      <c r="L3718" s="76">
        <v>372</v>
      </c>
      <c r="M3718" s="76" t="s">
        <v>14453</v>
      </c>
      <c r="N3718" s="76" t="s">
        <v>15522</v>
      </c>
    </row>
    <row r="3719" spans="1:14" hidden="1">
      <c r="A3719" s="258" t="s">
        <v>14452</v>
      </c>
      <c r="B3719" s="76"/>
      <c r="C3719" s="496" t="s">
        <v>15523</v>
      </c>
      <c r="D3719" s="39" t="s">
        <v>15523</v>
      </c>
      <c r="E3719" s="496">
        <f>VLOOKUP(F3719,[13]abbr_btch2lot2!A:B,2,FALSE)</f>
        <v>2674</v>
      </c>
      <c r="F3719" s="529" t="s">
        <v>15524</v>
      </c>
      <c r="G3719" s="76"/>
      <c r="H3719" s="546" t="s">
        <v>2231</v>
      </c>
      <c r="I3719" s="546" t="s">
        <v>2386</v>
      </c>
      <c r="J3719" s="76"/>
      <c r="K3719" s="76" t="s">
        <v>2195</v>
      </c>
      <c r="L3719" s="76">
        <v>373</v>
      </c>
      <c r="M3719" s="76" t="s">
        <v>14453</v>
      </c>
      <c r="N3719" s="76" t="s">
        <v>15525</v>
      </c>
    </row>
    <row r="3720" spans="1:14" hidden="1">
      <c r="A3720" s="258" t="s">
        <v>14452</v>
      </c>
      <c r="B3720" s="76"/>
      <c r="C3720" s="496" t="s">
        <v>15526</v>
      </c>
      <c r="D3720" s="39" t="s">
        <v>15526</v>
      </c>
      <c r="E3720" s="496">
        <f>VLOOKUP(F3720,[13]abbr_btch2lot2!A:B,2,FALSE)</f>
        <v>2675</v>
      </c>
      <c r="F3720" s="529" t="s">
        <v>15527</v>
      </c>
      <c r="G3720" s="76"/>
      <c r="H3720" s="546" t="s">
        <v>2455</v>
      </c>
      <c r="I3720" s="76">
        <v>7</v>
      </c>
      <c r="J3720" s="76"/>
      <c r="K3720" s="76" t="s">
        <v>2195</v>
      </c>
      <c r="L3720" s="76">
        <v>374</v>
      </c>
      <c r="M3720" s="76" t="s">
        <v>14453</v>
      </c>
      <c r="N3720" s="76" t="s">
        <v>15528</v>
      </c>
    </row>
    <row r="3721" spans="1:14" hidden="1">
      <c r="A3721" s="258" t="s">
        <v>14452</v>
      </c>
      <c r="B3721" s="76"/>
      <c r="C3721" s="496" t="s">
        <v>15529</v>
      </c>
      <c r="D3721" s="39" t="s">
        <v>15529</v>
      </c>
      <c r="E3721" s="496">
        <f>VLOOKUP(F3721,[13]abbr_btch2lot2!A:B,2,FALSE)</f>
        <v>2676</v>
      </c>
      <c r="F3721" s="529" t="s">
        <v>15530</v>
      </c>
      <c r="G3721" s="76"/>
      <c r="H3721" s="546" t="s">
        <v>2231</v>
      </c>
      <c r="I3721" s="546" t="s">
        <v>2386</v>
      </c>
      <c r="J3721" s="76"/>
      <c r="K3721" s="76" t="s">
        <v>2195</v>
      </c>
      <c r="L3721" s="76">
        <v>375</v>
      </c>
      <c r="M3721" s="76" t="s">
        <v>14453</v>
      </c>
      <c r="N3721" s="76" t="s">
        <v>15531</v>
      </c>
    </row>
    <row r="3722" spans="1:14" hidden="1">
      <c r="A3722" s="258" t="s">
        <v>14452</v>
      </c>
      <c r="B3722" s="76"/>
      <c r="C3722" s="496" t="s">
        <v>15532</v>
      </c>
      <c r="D3722" s="39" t="s">
        <v>15532</v>
      </c>
      <c r="E3722" s="496">
        <f>VLOOKUP(F3722,[13]abbr_btch2lot2!A:B,2,FALSE)</f>
        <v>2677</v>
      </c>
      <c r="F3722" s="529" t="s">
        <v>15533</v>
      </c>
      <c r="G3722" s="76"/>
      <c r="H3722" s="546" t="s">
        <v>2455</v>
      </c>
      <c r="I3722" s="76">
        <v>7</v>
      </c>
      <c r="J3722" s="76"/>
      <c r="K3722" s="76" t="s">
        <v>2195</v>
      </c>
      <c r="L3722" s="76">
        <v>376</v>
      </c>
      <c r="M3722" s="76" t="s">
        <v>14453</v>
      </c>
      <c r="N3722" s="76" t="s">
        <v>15534</v>
      </c>
    </row>
    <row r="3723" spans="1:14" hidden="1">
      <c r="A3723" s="258" t="s">
        <v>14452</v>
      </c>
      <c r="B3723" s="76"/>
      <c r="C3723" s="496" t="s">
        <v>15535</v>
      </c>
      <c r="D3723" s="39" t="s">
        <v>15535</v>
      </c>
      <c r="E3723" s="496">
        <f>VLOOKUP(F3723,[13]abbr_btch2lot2!A:B,2,FALSE)</f>
        <v>2678</v>
      </c>
      <c r="F3723" s="529" t="s">
        <v>15536</v>
      </c>
      <c r="G3723" s="76"/>
      <c r="H3723" s="546" t="s">
        <v>2231</v>
      </c>
      <c r="I3723" s="546" t="s">
        <v>2386</v>
      </c>
      <c r="J3723" s="76"/>
      <c r="K3723" s="76" t="s">
        <v>2195</v>
      </c>
      <c r="L3723" s="76">
        <v>377</v>
      </c>
      <c r="M3723" s="76" t="s">
        <v>14453</v>
      </c>
      <c r="N3723" s="76" t="s">
        <v>15537</v>
      </c>
    </row>
    <row r="3724" spans="1:14" hidden="1">
      <c r="A3724" s="258" t="s">
        <v>14452</v>
      </c>
      <c r="B3724" s="76"/>
      <c r="C3724" s="496" t="s">
        <v>15538</v>
      </c>
      <c r="D3724" s="39" t="s">
        <v>15538</v>
      </c>
      <c r="E3724" s="496">
        <f>VLOOKUP(F3724,[13]abbr_btch2lot2!A:B,2,FALSE)</f>
        <v>2679</v>
      </c>
      <c r="F3724" s="529" t="s">
        <v>15539</v>
      </c>
      <c r="G3724" s="76"/>
      <c r="H3724" s="546" t="s">
        <v>2455</v>
      </c>
      <c r="I3724" s="76">
        <v>7</v>
      </c>
      <c r="J3724" s="76"/>
      <c r="K3724" s="76" t="s">
        <v>2195</v>
      </c>
      <c r="L3724" s="76">
        <v>378</v>
      </c>
      <c r="M3724" s="76" t="s">
        <v>14453</v>
      </c>
      <c r="N3724" s="76" t="s">
        <v>15540</v>
      </c>
    </row>
    <row r="3725" spans="1:14" hidden="1">
      <c r="A3725" s="258" t="s">
        <v>14452</v>
      </c>
      <c r="B3725" s="76"/>
      <c r="C3725" s="496" t="s">
        <v>15541</v>
      </c>
      <c r="D3725" s="39" t="s">
        <v>15541</v>
      </c>
      <c r="E3725" s="496">
        <f>VLOOKUP(F3725,[13]abbr_btch2lot2!A:B,2,FALSE)</f>
        <v>2680</v>
      </c>
      <c r="F3725" s="529" t="s">
        <v>15542</v>
      </c>
      <c r="G3725" s="76"/>
      <c r="H3725" s="546" t="s">
        <v>2231</v>
      </c>
      <c r="I3725" s="546" t="s">
        <v>2386</v>
      </c>
      <c r="J3725" s="76"/>
      <c r="K3725" s="76" t="s">
        <v>2195</v>
      </c>
      <c r="L3725" s="76">
        <v>379</v>
      </c>
      <c r="M3725" s="76" t="s">
        <v>14453</v>
      </c>
      <c r="N3725" s="76" t="s">
        <v>15543</v>
      </c>
    </row>
    <row r="3726" spans="1:14" hidden="1">
      <c r="A3726" s="258" t="s">
        <v>14452</v>
      </c>
      <c r="B3726" s="76"/>
      <c r="C3726" s="496" t="s">
        <v>15544</v>
      </c>
      <c r="D3726" s="39" t="s">
        <v>15544</v>
      </c>
      <c r="E3726" s="496">
        <f>VLOOKUP(F3726,[13]abbr_btch2lot2!A:B,2,FALSE)</f>
        <v>2681</v>
      </c>
      <c r="F3726" s="529" t="s">
        <v>15545</v>
      </c>
      <c r="G3726" s="76"/>
      <c r="H3726" s="76" t="s">
        <v>2231</v>
      </c>
      <c r="I3726" s="76" t="s">
        <v>2439</v>
      </c>
      <c r="J3726" s="76"/>
      <c r="K3726" s="76" t="s">
        <v>2195</v>
      </c>
      <c r="L3726" s="76">
        <v>380</v>
      </c>
      <c r="M3726" s="76" t="s">
        <v>14453</v>
      </c>
      <c r="N3726" s="76" t="s">
        <v>15546</v>
      </c>
    </row>
    <row r="3727" spans="1:14" hidden="1">
      <c r="A3727" s="258" t="s">
        <v>14452</v>
      </c>
      <c r="B3727" s="76"/>
      <c r="C3727" s="496" t="s">
        <v>15547</v>
      </c>
      <c r="D3727" s="39" t="s">
        <v>15547</v>
      </c>
      <c r="E3727" s="496">
        <f>VLOOKUP(F3727,[13]abbr_btch2lot2!A:B,2,FALSE)</f>
        <v>2682</v>
      </c>
      <c r="F3727" s="529" t="s">
        <v>15548</v>
      </c>
      <c r="G3727" s="76"/>
      <c r="H3727" s="76" t="s">
        <v>2231</v>
      </c>
      <c r="I3727" s="76" t="s">
        <v>8260</v>
      </c>
      <c r="J3727" s="76"/>
      <c r="K3727" s="76" t="s">
        <v>2195</v>
      </c>
      <c r="L3727" s="76">
        <v>381</v>
      </c>
      <c r="M3727" s="76" t="s">
        <v>14453</v>
      </c>
      <c r="N3727" s="76" t="s">
        <v>15549</v>
      </c>
    </row>
    <row r="3728" spans="1:14" hidden="1">
      <c r="A3728" s="258" t="s">
        <v>14452</v>
      </c>
      <c r="B3728" s="76"/>
      <c r="C3728" s="496" t="s">
        <v>15550</v>
      </c>
      <c r="D3728" s="39" t="s">
        <v>15550</v>
      </c>
      <c r="E3728" s="496">
        <f>VLOOKUP(F3728,[13]abbr_btch2lot2!A:B,2,FALSE)</f>
        <v>2683</v>
      </c>
      <c r="F3728" s="529" t="s">
        <v>15551</v>
      </c>
      <c r="G3728" s="76"/>
      <c r="H3728" s="546" t="s">
        <v>2455</v>
      </c>
      <c r="I3728" s="76">
        <v>7</v>
      </c>
      <c r="J3728" s="76"/>
      <c r="K3728" s="76" t="s">
        <v>2195</v>
      </c>
      <c r="L3728" s="76">
        <v>382</v>
      </c>
      <c r="M3728" s="76" t="s">
        <v>14453</v>
      </c>
      <c r="N3728" s="76" t="s">
        <v>15552</v>
      </c>
    </row>
    <row r="3729" spans="1:14" hidden="1">
      <c r="A3729" s="258" t="s">
        <v>14452</v>
      </c>
      <c r="B3729" s="76"/>
      <c r="C3729" s="496" t="s">
        <v>15553</v>
      </c>
      <c r="D3729" s="39" t="s">
        <v>15553</v>
      </c>
      <c r="E3729" s="496">
        <f>VLOOKUP(F3729,[13]abbr_btch2lot2!A:B,2,FALSE)</f>
        <v>2684</v>
      </c>
      <c r="F3729" s="529" t="s">
        <v>15554</v>
      </c>
      <c r="G3729" s="76"/>
      <c r="H3729" s="546" t="s">
        <v>2455</v>
      </c>
      <c r="I3729" s="76">
        <v>7</v>
      </c>
      <c r="J3729" s="76"/>
      <c r="K3729" s="76" t="s">
        <v>2195</v>
      </c>
      <c r="L3729" s="76">
        <v>383</v>
      </c>
      <c r="M3729" s="76" t="s">
        <v>14453</v>
      </c>
      <c r="N3729" s="76" t="s">
        <v>15555</v>
      </c>
    </row>
    <row r="3730" spans="1:14" hidden="1">
      <c r="A3730" s="258" t="s">
        <v>14452</v>
      </c>
      <c r="B3730" s="76"/>
      <c r="C3730" s="496" t="s">
        <v>15556</v>
      </c>
      <c r="D3730" s="39" t="s">
        <v>15556</v>
      </c>
      <c r="E3730" s="496">
        <f>VLOOKUP(F3730,[13]abbr_btch2lot2!A:B,2,FALSE)</f>
        <v>2685</v>
      </c>
      <c r="F3730" s="529" t="s">
        <v>15557</v>
      </c>
      <c r="G3730" s="76"/>
      <c r="H3730" s="76" t="s">
        <v>2231</v>
      </c>
      <c r="I3730" s="76" t="s">
        <v>8260</v>
      </c>
      <c r="J3730" s="76"/>
      <c r="K3730" s="76" t="s">
        <v>2195</v>
      </c>
      <c r="L3730" s="76">
        <v>384</v>
      </c>
      <c r="M3730" s="76" t="s">
        <v>14453</v>
      </c>
      <c r="N3730" s="76" t="s">
        <v>15558</v>
      </c>
    </row>
    <row r="3731" spans="1:14" hidden="1">
      <c r="A3731" s="258" t="s">
        <v>14452</v>
      </c>
      <c r="B3731" s="76"/>
      <c r="C3731" s="496" t="s">
        <v>15559</v>
      </c>
      <c r="D3731" s="39" t="s">
        <v>15559</v>
      </c>
      <c r="E3731" s="496">
        <f>VLOOKUP(F3731,[13]abbr_btch2lot2!A:B,2,FALSE)</f>
        <v>2686</v>
      </c>
      <c r="F3731" s="529" t="s">
        <v>15560</v>
      </c>
      <c r="G3731" s="76"/>
      <c r="H3731" s="76" t="s">
        <v>2231</v>
      </c>
      <c r="I3731" s="76" t="s">
        <v>8260</v>
      </c>
      <c r="J3731" s="76"/>
      <c r="K3731" s="76" t="s">
        <v>2195</v>
      </c>
      <c r="L3731" s="76">
        <v>385</v>
      </c>
      <c r="M3731" s="76" t="s">
        <v>14453</v>
      </c>
      <c r="N3731" s="76" t="s">
        <v>15561</v>
      </c>
    </row>
    <row r="3732" spans="1:14" hidden="1">
      <c r="A3732" s="258" t="s">
        <v>14452</v>
      </c>
      <c r="B3732" s="76"/>
      <c r="C3732" s="496" t="s">
        <v>15562</v>
      </c>
      <c r="D3732" s="39" t="s">
        <v>15562</v>
      </c>
      <c r="E3732" s="496">
        <f>VLOOKUP(F3732,[13]abbr_btch2lot2!A:B,2,FALSE)</f>
        <v>2687</v>
      </c>
      <c r="F3732" s="529" t="s">
        <v>15563</v>
      </c>
      <c r="G3732" s="76"/>
      <c r="H3732" s="546" t="s">
        <v>2228</v>
      </c>
      <c r="I3732" s="76">
        <v>1</v>
      </c>
      <c r="J3732" s="76"/>
      <c r="K3732" s="76" t="s">
        <v>2195</v>
      </c>
      <c r="L3732" s="76">
        <v>386</v>
      </c>
      <c r="M3732" s="76" t="s">
        <v>14453</v>
      </c>
      <c r="N3732" s="76" t="s">
        <v>15564</v>
      </c>
    </row>
    <row r="3733" spans="1:14" hidden="1">
      <c r="A3733" s="258" t="s">
        <v>14452</v>
      </c>
      <c r="B3733" s="76"/>
      <c r="C3733" s="496" t="s">
        <v>15565</v>
      </c>
      <c r="D3733" s="39" t="s">
        <v>15565</v>
      </c>
      <c r="E3733" s="496">
        <f>VLOOKUP(F3733,[13]abbr_btch2lot2!A:B,2,FALSE)</f>
        <v>2688</v>
      </c>
      <c r="F3733" s="529" t="s">
        <v>15566</v>
      </c>
      <c r="G3733" s="76"/>
      <c r="H3733" s="76" t="s">
        <v>2231</v>
      </c>
      <c r="I3733" s="76" t="s">
        <v>2439</v>
      </c>
      <c r="J3733" s="76"/>
      <c r="K3733" s="76" t="s">
        <v>2195</v>
      </c>
      <c r="L3733" s="76">
        <v>387</v>
      </c>
      <c r="M3733" s="76" t="s">
        <v>14453</v>
      </c>
      <c r="N3733" s="76" t="s">
        <v>15567</v>
      </c>
    </row>
    <row r="3734" spans="1:14" hidden="1">
      <c r="A3734" s="258" t="s">
        <v>14452</v>
      </c>
      <c r="B3734" s="76"/>
      <c r="C3734" s="496" t="s">
        <v>15568</v>
      </c>
      <c r="D3734" s="39" t="s">
        <v>15568</v>
      </c>
      <c r="E3734" s="496">
        <f>VLOOKUP(F3734,[13]abbr_btch2lot2!A:B,2,FALSE)</f>
        <v>2689</v>
      </c>
      <c r="F3734" s="529" t="s">
        <v>15569</v>
      </c>
      <c r="G3734" s="76"/>
      <c r="H3734" s="76" t="s">
        <v>2231</v>
      </c>
      <c r="I3734" s="76" t="s">
        <v>8260</v>
      </c>
      <c r="J3734" s="76"/>
      <c r="K3734" s="76" t="s">
        <v>2195</v>
      </c>
      <c r="L3734" s="76">
        <v>388</v>
      </c>
      <c r="M3734" s="76" t="s">
        <v>14453</v>
      </c>
      <c r="N3734" s="76" t="s">
        <v>15570</v>
      </c>
    </row>
    <row r="3735" spans="1:14" hidden="1">
      <c r="A3735" s="258" t="s">
        <v>14452</v>
      </c>
      <c r="B3735" s="76"/>
      <c r="C3735" s="496" t="s">
        <v>15571</v>
      </c>
      <c r="D3735" s="39" t="s">
        <v>15571</v>
      </c>
      <c r="E3735" s="496">
        <f>VLOOKUP(F3735,[13]abbr_btch2lot2!A:B,2,FALSE)</f>
        <v>2690</v>
      </c>
      <c r="F3735" s="529" t="s">
        <v>15572</v>
      </c>
      <c r="G3735" s="76"/>
      <c r="H3735" s="546" t="s">
        <v>2455</v>
      </c>
      <c r="I3735" s="76">
        <v>7</v>
      </c>
      <c r="J3735" s="76"/>
      <c r="K3735" s="76" t="s">
        <v>2195</v>
      </c>
      <c r="L3735" s="76">
        <v>389</v>
      </c>
      <c r="M3735" s="76" t="s">
        <v>14453</v>
      </c>
      <c r="N3735" s="76" t="s">
        <v>15573</v>
      </c>
    </row>
    <row r="3736" spans="1:14" hidden="1">
      <c r="A3736" s="258" t="s">
        <v>14452</v>
      </c>
      <c r="B3736" s="76"/>
      <c r="C3736" s="496" t="s">
        <v>15574</v>
      </c>
      <c r="D3736" s="39" t="s">
        <v>15574</v>
      </c>
      <c r="E3736" s="496">
        <f>VLOOKUP(F3736,[13]abbr_btch2lot2!A:B,2,FALSE)</f>
        <v>2691</v>
      </c>
      <c r="F3736" s="529" t="s">
        <v>15575</v>
      </c>
      <c r="G3736" s="76"/>
      <c r="H3736" s="546" t="s">
        <v>2455</v>
      </c>
      <c r="I3736" s="76">
        <v>7</v>
      </c>
      <c r="J3736" s="76"/>
      <c r="K3736" s="76" t="s">
        <v>2195</v>
      </c>
      <c r="L3736" s="76">
        <v>390</v>
      </c>
      <c r="M3736" s="76" t="s">
        <v>14453</v>
      </c>
      <c r="N3736" s="76" t="s">
        <v>15576</v>
      </c>
    </row>
    <row r="3737" spans="1:14" hidden="1">
      <c r="A3737" s="258" t="s">
        <v>14452</v>
      </c>
      <c r="B3737" s="76"/>
      <c r="C3737" s="496" t="s">
        <v>15577</v>
      </c>
      <c r="D3737" s="39" t="s">
        <v>15577</v>
      </c>
      <c r="E3737" s="496">
        <f>VLOOKUP(F3737,[13]abbr_btch2lot2!A:B,2,FALSE)</f>
        <v>2692</v>
      </c>
      <c r="F3737" s="529" t="s">
        <v>15578</v>
      </c>
      <c r="G3737" s="76"/>
      <c r="H3737" s="76" t="s">
        <v>2231</v>
      </c>
      <c r="I3737" s="76" t="s">
        <v>8260</v>
      </c>
      <c r="J3737" s="76"/>
      <c r="K3737" s="76" t="s">
        <v>2195</v>
      </c>
      <c r="L3737" s="76">
        <v>391</v>
      </c>
      <c r="M3737" s="76" t="s">
        <v>14453</v>
      </c>
      <c r="N3737" s="76" t="s">
        <v>15579</v>
      </c>
    </row>
    <row r="3738" spans="1:14" hidden="1">
      <c r="A3738" s="258" t="s">
        <v>14452</v>
      </c>
      <c r="B3738" s="76"/>
      <c r="C3738" s="496" t="s">
        <v>15580</v>
      </c>
      <c r="D3738" s="39" t="s">
        <v>15580</v>
      </c>
      <c r="E3738" s="496">
        <f>VLOOKUP(F3738,[13]abbr_btch2lot2!A:B,2,FALSE)</f>
        <v>2693</v>
      </c>
      <c r="F3738" s="529" t="s">
        <v>15581</v>
      </c>
      <c r="G3738" s="76"/>
      <c r="H3738" s="76" t="s">
        <v>2231</v>
      </c>
      <c r="I3738" s="76" t="s">
        <v>8260</v>
      </c>
      <c r="J3738" s="76"/>
      <c r="K3738" s="76" t="s">
        <v>2195</v>
      </c>
      <c r="L3738" s="76">
        <v>392</v>
      </c>
      <c r="M3738" s="76" t="s">
        <v>14453</v>
      </c>
      <c r="N3738" s="76" t="s">
        <v>15582</v>
      </c>
    </row>
    <row r="3739" spans="1:14" hidden="1">
      <c r="A3739" s="258" t="s">
        <v>14452</v>
      </c>
      <c r="B3739" s="76"/>
      <c r="C3739" s="496" t="s">
        <v>15583</v>
      </c>
      <c r="D3739" s="39" t="s">
        <v>15583</v>
      </c>
      <c r="E3739" s="496">
        <f>VLOOKUP(F3739,[13]abbr_btch2lot2!A:B,2,FALSE)</f>
        <v>2694</v>
      </c>
      <c r="F3739" s="529" t="s">
        <v>15584</v>
      </c>
      <c r="G3739" s="76"/>
      <c r="H3739" s="546" t="s">
        <v>2228</v>
      </c>
      <c r="I3739" s="76">
        <v>1</v>
      </c>
      <c r="J3739" s="76"/>
      <c r="K3739" s="76" t="s">
        <v>2195</v>
      </c>
      <c r="L3739" s="76">
        <v>393</v>
      </c>
      <c r="M3739" s="76" t="s">
        <v>14453</v>
      </c>
      <c r="N3739" s="76" t="s">
        <v>15585</v>
      </c>
    </row>
    <row r="3740" spans="1:14" hidden="1">
      <c r="A3740" s="258" t="s">
        <v>14452</v>
      </c>
      <c r="B3740" s="76"/>
      <c r="C3740" s="496" t="s">
        <v>15586</v>
      </c>
      <c r="D3740" s="39" t="s">
        <v>15586</v>
      </c>
      <c r="E3740" s="496">
        <f>VLOOKUP(F3740,[13]abbr_btch2lot2!A:B,2,FALSE)</f>
        <v>2695</v>
      </c>
      <c r="F3740" s="529" t="s">
        <v>15587</v>
      </c>
      <c r="G3740" s="76"/>
      <c r="H3740" s="546" t="s">
        <v>2455</v>
      </c>
      <c r="I3740" s="76">
        <v>7</v>
      </c>
      <c r="J3740" s="76"/>
      <c r="K3740" s="76" t="s">
        <v>2195</v>
      </c>
      <c r="L3740" s="76">
        <v>394</v>
      </c>
      <c r="M3740" s="76" t="s">
        <v>14453</v>
      </c>
      <c r="N3740" s="76" t="s">
        <v>15588</v>
      </c>
    </row>
    <row r="3741" spans="1:14" hidden="1">
      <c r="A3741" s="258" t="s">
        <v>14452</v>
      </c>
      <c r="B3741" s="76"/>
      <c r="C3741" s="496" t="s">
        <v>15589</v>
      </c>
      <c r="D3741" s="39" t="s">
        <v>15589</v>
      </c>
      <c r="E3741" s="496">
        <f>VLOOKUP(F3741,[13]abbr_btch2lot2!A:B,2,FALSE)</f>
        <v>2696</v>
      </c>
      <c r="F3741" s="529" t="s">
        <v>15590</v>
      </c>
      <c r="G3741" s="76"/>
      <c r="H3741" s="546" t="s">
        <v>2231</v>
      </c>
      <c r="I3741" s="546" t="s">
        <v>2386</v>
      </c>
      <c r="J3741" s="76"/>
      <c r="K3741" s="76" t="s">
        <v>2195</v>
      </c>
      <c r="L3741" s="76">
        <v>395</v>
      </c>
      <c r="M3741" s="76" t="s">
        <v>14453</v>
      </c>
      <c r="N3741" s="76" t="s">
        <v>15591</v>
      </c>
    </row>
    <row r="3742" spans="1:14" hidden="1">
      <c r="A3742" s="258" t="s">
        <v>14452</v>
      </c>
      <c r="B3742" s="76"/>
      <c r="C3742" s="496" t="s">
        <v>15592</v>
      </c>
      <c r="D3742" s="39" t="s">
        <v>15592</v>
      </c>
      <c r="E3742" s="496">
        <f>VLOOKUP(F3742,[13]abbr_btch2lot2!A:B,2,FALSE)</f>
        <v>2697</v>
      </c>
      <c r="F3742" s="529" t="s">
        <v>15593</v>
      </c>
      <c r="G3742" s="76"/>
      <c r="H3742" s="546" t="s">
        <v>2455</v>
      </c>
      <c r="I3742" s="76">
        <v>7</v>
      </c>
      <c r="J3742" s="76"/>
      <c r="K3742" s="76" t="s">
        <v>2195</v>
      </c>
      <c r="L3742" s="76">
        <v>396</v>
      </c>
      <c r="M3742" s="76" t="s">
        <v>14453</v>
      </c>
      <c r="N3742" s="76" t="s">
        <v>15594</v>
      </c>
    </row>
    <row r="3743" spans="1:14" hidden="1">
      <c r="A3743" s="258" t="s">
        <v>14452</v>
      </c>
      <c r="B3743" s="76"/>
      <c r="C3743" s="496" t="s">
        <v>15595</v>
      </c>
      <c r="D3743" s="39" t="s">
        <v>15595</v>
      </c>
      <c r="E3743" s="496">
        <f>VLOOKUP(F3743,[13]abbr_btch2lot2!A:B,2,FALSE)</f>
        <v>2698</v>
      </c>
      <c r="F3743" s="529" t="s">
        <v>15596</v>
      </c>
      <c r="G3743" s="76"/>
      <c r="H3743" s="546" t="s">
        <v>2231</v>
      </c>
      <c r="I3743" s="546" t="s">
        <v>2386</v>
      </c>
      <c r="J3743" s="76"/>
      <c r="K3743" s="76" t="s">
        <v>2195</v>
      </c>
      <c r="L3743" s="76">
        <v>397</v>
      </c>
      <c r="M3743" s="76" t="s">
        <v>14453</v>
      </c>
      <c r="N3743" s="76" t="s">
        <v>15597</v>
      </c>
    </row>
    <row r="3744" spans="1:14" hidden="1">
      <c r="A3744" s="258" t="s">
        <v>14452</v>
      </c>
      <c r="B3744" s="76"/>
      <c r="C3744" s="496" t="s">
        <v>15598</v>
      </c>
      <c r="D3744" s="39" t="s">
        <v>15598</v>
      </c>
      <c r="E3744" s="496">
        <f>VLOOKUP(F3744,[13]abbr_btch2lot2!A:B,2,FALSE)</f>
        <v>2699</v>
      </c>
      <c r="F3744" s="529" t="s">
        <v>15599</v>
      </c>
      <c r="G3744" s="76"/>
      <c r="H3744" s="546" t="s">
        <v>2455</v>
      </c>
      <c r="I3744" s="76">
        <v>7</v>
      </c>
      <c r="J3744" s="76"/>
      <c r="K3744" s="76" t="s">
        <v>2195</v>
      </c>
      <c r="L3744" s="76">
        <v>398</v>
      </c>
      <c r="M3744" s="76" t="s">
        <v>14453</v>
      </c>
      <c r="N3744" s="76" t="s">
        <v>15600</v>
      </c>
    </row>
    <row r="3745" spans="1:14" hidden="1">
      <c r="A3745" s="258" t="s">
        <v>14452</v>
      </c>
      <c r="B3745" s="76"/>
      <c r="C3745" s="496" t="s">
        <v>15601</v>
      </c>
      <c r="D3745" s="39" t="s">
        <v>15601</v>
      </c>
      <c r="E3745" s="496">
        <f>VLOOKUP(F3745,[13]abbr_btch2lot2!A:B,2,FALSE)</f>
        <v>2700</v>
      </c>
      <c r="F3745" s="529" t="s">
        <v>15602</v>
      </c>
      <c r="G3745" s="76"/>
      <c r="H3745" s="546" t="s">
        <v>2231</v>
      </c>
      <c r="I3745" s="546" t="s">
        <v>2386</v>
      </c>
      <c r="J3745" s="76"/>
      <c r="K3745" s="76" t="s">
        <v>2195</v>
      </c>
      <c r="L3745" s="76">
        <v>399</v>
      </c>
      <c r="M3745" s="76" t="s">
        <v>14453</v>
      </c>
      <c r="N3745" s="76" t="s">
        <v>15603</v>
      </c>
    </row>
    <row r="3746" spans="1:14" hidden="1">
      <c r="A3746" s="258" t="s">
        <v>14452</v>
      </c>
      <c r="B3746" s="76"/>
      <c r="C3746" s="496" t="s">
        <v>15604</v>
      </c>
      <c r="D3746" s="39" t="s">
        <v>15604</v>
      </c>
      <c r="E3746" s="496">
        <f>VLOOKUP(F3746,[13]abbr_btch2lot2!A:B,2,FALSE)</f>
        <v>2701</v>
      </c>
      <c r="F3746" s="529" t="s">
        <v>15605</v>
      </c>
      <c r="G3746" s="76"/>
      <c r="H3746" s="546" t="s">
        <v>2455</v>
      </c>
      <c r="I3746" s="76">
        <v>7</v>
      </c>
      <c r="J3746" s="76"/>
      <c r="K3746" s="76" t="s">
        <v>2195</v>
      </c>
      <c r="L3746" s="76">
        <v>400</v>
      </c>
      <c r="M3746" s="76" t="s">
        <v>14453</v>
      </c>
      <c r="N3746" s="76" t="s">
        <v>15606</v>
      </c>
    </row>
    <row r="3747" spans="1:14" hidden="1">
      <c r="A3747" s="258" t="s">
        <v>14452</v>
      </c>
      <c r="B3747" s="76"/>
      <c r="C3747" s="496" t="s">
        <v>15607</v>
      </c>
      <c r="D3747" s="39" t="s">
        <v>15607</v>
      </c>
      <c r="E3747" s="496">
        <f>VLOOKUP(F3747,[13]abbr_btch2lot2!A:B,2,FALSE)</f>
        <v>2702</v>
      </c>
      <c r="F3747" s="529" t="s">
        <v>15608</v>
      </c>
      <c r="G3747" s="76"/>
      <c r="H3747" s="546" t="s">
        <v>2231</v>
      </c>
      <c r="I3747" s="546" t="s">
        <v>2386</v>
      </c>
      <c r="J3747" s="76"/>
      <c r="K3747" s="76" t="s">
        <v>2195</v>
      </c>
      <c r="L3747" s="76">
        <v>401</v>
      </c>
      <c r="M3747" s="76" t="s">
        <v>14453</v>
      </c>
      <c r="N3747" s="76" t="s">
        <v>15609</v>
      </c>
    </row>
    <row r="3748" spans="1:14" hidden="1">
      <c r="A3748" s="258" t="s">
        <v>14452</v>
      </c>
      <c r="B3748" s="76"/>
      <c r="C3748" s="496" t="s">
        <v>15610</v>
      </c>
      <c r="D3748" s="39" t="s">
        <v>15610</v>
      </c>
      <c r="E3748" s="496">
        <f>VLOOKUP(F3748,[13]abbr_btch2lot2!A:B,2,FALSE)</f>
        <v>2703</v>
      </c>
      <c r="F3748" s="529" t="s">
        <v>15611</v>
      </c>
      <c r="G3748" s="76"/>
      <c r="H3748" s="546" t="s">
        <v>2455</v>
      </c>
      <c r="I3748" s="76">
        <v>7</v>
      </c>
      <c r="J3748" s="76"/>
      <c r="K3748" s="76" t="s">
        <v>2195</v>
      </c>
      <c r="L3748" s="76">
        <v>402</v>
      </c>
      <c r="M3748" s="76" t="s">
        <v>14453</v>
      </c>
      <c r="N3748" s="76" t="s">
        <v>15612</v>
      </c>
    </row>
    <row r="3749" spans="1:14" hidden="1">
      <c r="A3749" s="258" t="s">
        <v>14452</v>
      </c>
      <c r="B3749" s="76"/>
      <c r="C3749" s="496" t="s">
        <v>15613</v>
      </c>
      <c r="D3749" s="39" t="s">
        <v>15613</v>
      </c>
      <c r="E3749" s="496">
        <f>VLOOKUP(F3749,[13]abbr_btch2lot2!A:B,2,FALSE)</f>
        <v>2704</v>
      </c>
      <c r="F3749" s="529" t="s">
        <v>15614</v>
      </c>
      <c r="G3749" s="76"/>
      <c r="H3749" s="546" t="s">
        <v>2231</v>
      </c>
      <c r="I3749" s="546" t="s">
        <v>2386</v>
      </c>
      <c r="J3749" s="76"/>
      <c r="K3749" s="76" t="s">
        <v>2195</v>
      </c>
      <c r="L3749" s="76">
        <v>403</v>
      </c>
      <c r="M3749" s="76" t="s">
        <v>14453</v>
      </c>
      <c r="N3749" s="76" t="s">
        <v>15615</v>
      </c>
    </row>
    <row r="3750" spans="1:14" hidden="1">
      <c r="A3750" s="258" t="s">
        <v>14452</v>
      </c>
      <c r="B3750" s="76"/>
      <c r="C3750" s="496" t="s">
        <v>15616</v>
      </c>
      <c r="D3750" s="39" t="s">
        <v>15616</v>
      </c>
      <c r="E3750" s="496">
        <f>VLOOKUP(F3750,[13]abbr_btch2lot2!A:B,2,FALSE)</f>
        <v>2705</v>
      </c>
      <c r="F3750" s="529" t="s">
        <v>15617</v>
      </c>
      <c r="G3750" s="76"/>
      <c r="H3750" s="546" t="s">
        <v>2455</v>
      </c>
      <c r="I3750" s="76">
        <v>7</v>
      </c>
      <c r="J3750" s="76"/>
      <c r="K3750" s="76" t="s">
        <v>2195</v>
      </c>
      <c r="L3750" s="76">
        <v>404</v>
      </c>
      <c r="M3750" s="76" t="s">
        <v>14453</v>
      </c>
      <c r="N3750" s="76" t="s">
        <v>15618</v>
      </c>
    </row>
    <row r="3751" spans="1:14" hidden="1">
      <c r="A3751" s="258" t="s">
        <v>14452</v>
      </c>
      <c r="B3751" s="76"/>
      <c r="C3751" s="496" t="s">
        <v>15619</v>
      </c>
      <c r="D3751" s="39" t="s">
        <v>15619</v>
      </c>
      <c r="E3751" s="496">
        <f>VLOOKUP(F3751,[13]abbr_btch2lot2!A:B,2,FALSE)</f>
        <v>2706</v>
      </c>
      <c r="F3751" s="529" t="s">
        <v>15620</v>
      </c>
      <c r="G3751" s="76"/>
      <c r="H3751" s="546" t="s">
        <v>2231</v>
      </c>
      <c r="I3751" s="546" t="s">
        <v>2386</v>
      </c>
      <c r="J3751" s="76"/>
      <c r="K3751" s="76" t="s">
        <v>2195</v>
      </c>
      <c r="L3751" s="76">
        <v>405</v>
      </c>
      <c r="M3751" s="76" t="s">
        <v>14453</v>
      </c>
      <c r="N3751" s="76" t="s">
        <v>15621</v>
      </c>
    </row>
    <row r="3752" spans="1:14" hidden="1">
      <c r="A3752" s="258" t="s">
        <v>14452</v>
      </c>
      <c r="B3752" s="76"/>
      <c r="C3752" s="496" t="s">
        <v>15622</v>
      </c>
      <c r="D3752" s="39" t="s">
        <v>15622</v>
      </c>
      <c r="E3752" s="496">
        <f>VLOOKUP(F3752,[13]abbr_btch2lot2!A:B,2,FALSE)</f>
        <v>2707</v>
      </c>
      <c r="F3752" s="529" t="s">
        <v>15623</v>
      </c>
      <c r="G3752" s="76"/>
      <c r="H3752" s="546" t="s">
        <v>2231</v>
      </c>
      <c r="I3752" s="546" t="s">
        <v>2386</v>
      </c>
      <c r="J3752" s="76"/>
      <c r="K3752" s="76" t="s">
        <v>2195</v>
      </c>
      <c r="L3752" s="76">
        <v>406</v>
      </c>
      <c r="M3752" s="76" t="s">
        <v>14453</v>
      </c>
      <c r="N3752" s="76" t="s">
        <v>15624</v>
      </c>
    </row>
    <row r="3753" spans="1:14" hidden="1">
      <c r="A3753" s="258" t="s">
        <v>14452</v>
      </c>
      <c r="B3753" s="76"/>
      <c r="C3753" s="496" t="s">
        <v>15625</v>
      </c>
      <c r="D3753" s="39" t="s">
        <v>15625</v>
      </c>
      <c r="E3753" s="496">
        <f>VLOOKUP(F3753,[13]abbr_btch2lot2!A:B,2,FALSE)</f>
        <v>2708</v>
      </c>
      <c r="F3753" s="529" t="s">
        <v>15626</v>
      </c>
      <c r="G3753" s="76"/>
      <c r="H3753" s="546" t="s">
        <v>2231</v>
      </c>
      <c r="I3753" s="546" t="s">
        <v>2386</v>
      </c>
      <c r="J3753" s="76"/>
      <c r="K3753" s="76" t="s">
        <v>2195</v>
      </c>
      <c r="L3753" s="76">
        <v>407</v>
      </c>
      <c r="M3753" s="76" t="s">
        <v>14453</v>
      </c>
      <c r="N3753" s="76" t="s">
        <v>15627</v>
      </c>
    </row>
    <row r="3754" spans="1:14" hidden="1">
      <c r="A3754" s="258" t="s">
        <v>14452</v>
      </c>
      <c r="B3754" s="76"/>
      <c r="C3754" s="496" t="s">
        <v>15628</v>
      </c>
      <c r="D3754" s="39" t="s">
        <v>15628</v>
      </c>
      <c r="E3754" s="496">
        <f>VLOOKUP(F3754,[13]abbr_btch2lot2!A:B,2,FALSE)</f>
        <v>2709</v>
      </c>
      <c r="F3754" s="529" t="s">
        <v>15629</v>
      </c>
      <c r="G3754" s="76"/>
      <c r="H3754" s="546" t="s">
        <v>2455</v>
      </c>
      <c r="I3754" s="76">
        <v>7</v>
      </c>
      <c r="J3754" s="76"/>
      <c r="K3754" s="76" t="s">
        <v>2195</v>
      </c>
      <c r="L3754" s="76">
        <v>408</v>
      </c>
      <c r="M3754" s="76" t="s">
        <v>14453</v>
      </c>
      <c r="N3754" s="76" t="s">
        <v>15630</v>
      </c>
    </row>
    <row r="3755" spans="1:14" hidden="1">
      <c r="A3755" s="258" t="s">
        <v>14452</v>
      </c>
      <c r="B3755" s="76"/>
      <c r="C3755" s="496" t="s">
        <v>15631</v>
      </c>
      <c r="D3755" s="39" t="s">
        <v>15631</v>
      </c>
      <c r="E3755" s="496">
        <f>VLOOKUP(F3755,[13]abbr_btch2lot2!A:B,2,FALSE)</f>
        <v>2710</v>
      </c>
      <c r="F3755" s="529" t="s">
        <v>15632</v>
      </c>
      <c r="G3755" s="76"/>
      <c r="H3755" s="546" t="s">
        <v>2455</v>
      </c>
      <c r="I3755" s="76">
        <v>7</v>
      </c>
      <c r="J3755" s="76"/>
      <c r="K3755" s="76" t="s">
        <v>2195</v>
      </c>
      <c r="L3755" s="76">
        <v>409</v>
      </c>
      <c r="M3755" s="76" t="s">
        <v>14453</v>
      </c>
      <c r="N3755" s="76" t="s">
        <v>15633</v>
      </c>
    </row>
    <row r="3756" spans="1:14" hidden="1">
      <c r="A3756" s="258" t="s">
        <v>14452</v>
      </c>
      <c r="B3756" s="76"/>
      <c r="C3756" s="496" t="s">
        <v>15634</v>
      </c>
      <c r="D3756" s="39" t="s">
        <v>15634</v>
      </c>
      <c r="E3756" s="496">
        <f>VLOOKUP(F3756,[13]abbr_btch2lot2!A:B,2,FALSE)</f>
        <v>2711</v>
      </c>
      <c r="F3756" s="529" t="s">
        <v>15635</v>
      </c>
      <c r="G3756" s="76"/>
      <c r="H3756" s="546" t="s">
        <v>2455</v>
      </c>
      <c r="I3756" s="76">
        <v>7</v>
      </c>
      <c r="J3756" s="76"/>
      <c r="K3756" s="76" t="s">
        <v>2195</v>
      </c>
      <c r="L3756" s="76">
        <v>410</v>
      </c>
      <c r="M3756" s="76" t="s">
        <v>14453</v>
      </c>
      <c r="N3756" s="76" t="s">
        <v>15636</v>
      </c>
    </row>
    <row r="3757" spans="1:14" hidden="1">
      <c r="A3757" s="258" t="s">
        <v>14452</v>
      </c>
      <c r="B3757" s="76"/>
      <c r="C3757" s="496" t="s">
        <v>15637</v>
      </c>
      <c r="D3757" s="39" t="s">
        <v>15637</v>
      </c>
      <c r="E3757" s="496">
        <f>VLOOKUP(F3757,[13]abbr_btch2lot2!A:B,2,FALSE)</f>
        <v>2712</v>
      </c>
      <c r="F3757" s="529" t="s">
        <v>15638</v>
      </c>
      <c r="G3757" s="76"/>
      <c r="H3757" s="546" t="s">
        <v>2455</v>
      </c>
      <c r="I3757" s="76">
        <v>9</v>
      </c>
      <c r="J3757" s="76"/>
      <c r="K3757" s="76" t="s">
        <v>2195</v>
      </c>
      <c r="L3757" s="76">
        <v>411</v>
      </c>
      <c r="M3757" s="76" t="s">
        <v>14453</v>
      </c>
      <c r="N3757" s="76" t="s">
        <v>15639</v>
      </c>
    </row>
    <row r="3758" spans="1:14" hidden="1">
      <c r="A3758" s="258" t="s">
        <v>14452</v>
      </c>
      <c r="B3758" s="76"/>
      <c r="C3758" s="496" t="s">
        <v>15640</v>
      </c>
      <c r="D3758" s="39" t="s">
        <v>15640</v>
      </c>
      <c r="E3758" s="496">
        <f>VLOOKUP(F3758,[13]abbr_btch2lot2!A:B,2,FALSE)</f>
        <v>2713</v>
      </c>
      <c r="F3758" s="529" t="s">
        <v>15641</v>
      </c>
      <c r="G3758" s="76"/>
      <c r="H3758" s="546" t="s">
        <v>2455</v>
      </c>
      <c r="I3758" s="76">
        <v>9</v>
      </c>
      <c r="J3758" s="76"/>
      <c r="K3758" s="76" t="s">
        <v>2195</v>
      </c>
      <c r="L3758" s="76">
        <v>412</v>
      </c>
      <c r="M3758" s="76" t="s">
        <v>14453</v>
      </c>
      <c r="N3758" s="76" t="s">
        <v>15642</v>
      </c>
    </row>
    <row r="3759" spans="1:14" hidden="1">
      <c r="A3759" s="258" t="s">
        <v>14452</v>
      </c>
      <c r="B3759" s="76"/>
      <c r="C3759" s="496" t="s">
        <v>15643</v>
      </c>
      <c r="D3759" s="39" t="s">
        <v>15643</v>
      </c>
      <c r="E3759" s="496">
        <f>VLOOKUP(F3759,[13]abbr_btch2lot2!A:B,2,FALSE)</f>
        <v>2714</v>
      </c>
      <c r="F3759" s="529" t="s">
        <v>15644</v>
      </c>
      <c r="G3759" s="76"/>
      <c r="H3759" s="546" t="s">
        <v>2455</v>
      </c>
      <c r="I3759" s="76">
        <v>9</v>
      </c>
      <c r="J3759" s="76"/>
      <c r="K3759" s="76" t="s">
        <v>2195</v>
      </c>
      <c r="L3759" s="76">
        <v>413</v>
      </c>
      <c r="M3759" s="76" t="s">
        <v>14453</v>
      </c>
      <c r="N3759" s="76" t="s">
        <v>15645</v>
      </c>
    </row>
    <row r="3760" spans="1:14" hidden="1">
      <c r="A3760" s="258" t="s">
        <v>14452</v>
      </c>
      <c r="B3760" s="76"/>
      <c r="C3760" s="496" t="s">
        <v>15646</v>
      </c>
      <c r="D3760" s="39" t="s">
        <v>15646</v>
      </c>
      <c r="E3760" s="496">
        <f>VLOOKUP(F3760,[13]abbr_btch2lot2!A:B,2,FALSE)</f>
        <v>2715</v>
      </c>
      <c r="F3760" s="529" t="s">
        <v>15647</v>
      </c>
      <c r="G3760" s="76"/>
      <c r="H3760" s="546" t="s">
        <v>2455</v>
      </c>
      <c r="I3760" s="76">
        <v>9</v>
      </c>
      <c r="J3760" s="76"/>
      <c r="K3760" s="76" t="s">
        <v>2195</v>
      </c>
      <c r="L3760" s="76">
        <v>414</v>
      </c>
      <c r="M3760" s="76" t="s">
        <v>14453</v>
      </c>
      <c r="N3760" s="76" t="s">
        <v>15648</v>
      </c>
    </row>
    <row r="3761" spans="1:14" hidden="1">
      <c r="A3761" s="258" t="s">
        <v>14452</v>
      </c>
      <c r="B3761" s="76"/>
      <c r="C3761" s="496" t="s">
        <v>15649</v>
      </c>
      <c r="D3761" s="39" t="s">
        <v>15649</v>
      </c>
      <c r="E3761" s="496">
        <f>VLOOKUP(F3761,[13]abbr_btch2lot2!A:B,2,FALSE)</f>
        <v>2716</v>
      </c>
      <c r="F3761" s="529" t="s">
        <v>15650</v>
      </c>
      <c r="G3761" s="76"/>
      <c r="H3761" s="546" t="s">
        <v>2455</v>
      </c>
      <c r="I3761" s="76">
        <v>7</v>
      </c>
      <c r="J3761" s="76"/>
      <c r="K3761" s="76" t="s">
        <v>2195</v>
      </c>
      <c r="L3761" s="76">
        <v>415</v>
      </c>
      <c r="M3761" s="76" t="s">
        <v>14453</v>
      </c>
      <c r="N3761" s="76" t="s">
        <v>15651</v>
      </c>
    </row>
    <row r="3762" spans="1:14" hidden="1">
      <c r="A3762" s="258" t="s">
        <v>14452</v>
      </c>
      <c r="B3762" s="76"/>
      <c r="C3762" s="496" t="s">
        <v>15652</v>
      </c>
      <c r="D3762" s="39" t="s">
        <v>15652</v>
      </c>
      <c r="E3762" s="496">
        <f>VLOOKUP(F3762,[13]abbr_btch2lot2!A:B,2,FALSE)</f>
        <v>2717</v>
      </c>
      <c r="F3762" s="529" t="s">
        <v>15653</v>
      </c>
      <c r="G3762" s="76"/>
      <c r="H3762" s="546" t="s">
        <v>2231</v>
      </c>
      <c r="I3762" s="546" t="s">
        <v>2386</v>
      </c>
      <c r="J3762" s="76"/>
      <c r="K3762" s="76" t="s">
        <v>2195</v>
      </c>
      <c r="L3762" s="76">
        <v>416</v>
      </c>
      <c r="M3762" s="76" t="s">
        <v>14453</v>
      </c>
      <c r="N3762" s="76" t="s">
        <v>15654</v>
      </c>
    </row>
    <row r="3763" spans="1:14" hidden="1">
      <c r="A3763" s="258" t="s">
        <v>14452</v>
      </c>
      <c r="B3763" s="76"/>
      <c r="C3763" s="496"/>
      <c r="D3763" s="39"/>
      <c r="E3763" s="496">
        <f>VLOOKUP(F3763,[13]abbr_btch2lot2!A:B,2,FALSE)</f>
        <v>2718</v>
      </c>
      <c r="F3763" s="529" t="s">
        <v>15655</v>
      </c>
      <c r="G3763" s="76"/>
      <c r="H3763" s="546" t="s">
        <v>2455</v>
      </c>
      <c r="I3763" s="76">
        <v>7</v>
      </c>
      <c r="J3763" s="76"/>
      <c r="K3763" s="76" t="s">
        <v>2195</v>
      </c>
      <c r="L3763" s="76">
        <v>417</v>
      </c>
      <c r="M3763" s="76" t="s">
        <v>14453</v>
      </c>
      <c r="N3763" s="76" t="s">
        <v>15656</v>
      </c>
    </row>
    <row r="3764" spans="1:14" hidden="1">
      <c r="A3764" s="258" t="s">
        <v>14452</v>
      </c>
      <c r="B3764" s="76"/>
      <c r="C3764" s="496"/>
      <c r="D3764" s="39"/>
      <c r="E3764" s="496">
        <f>VLOOKUP(F3764,[13]abbr_btch2lot2!A:B,2,FALSE)</f>
        <v>2719</v>
      </c>
      <c r="F3764" s="529" t="s">
        <v>15657</v>
      </c>
      <c r="G3764" s="76"/>
      <c r="H3764" s="546" t="s">
        <v>2231</v>
      </c>
      <c r="I3764" s="546" t="s">
        <v>2386</v>
      </c>
      <c r="J3764" s="76"/>
      <c r="K3764" s="76" t="s">
        <v>2195</v>
      </c>
      <c r="L3764" s="76">
        <v>418</v>
      </c>
      <c r="M3764" s="76" t="s">
        <v>14453</v>
      </c>
      <c r="N3764" s="76" t="s">
        <v>15658</v>
      </c>
    </row>
    <row r="3765" spans="1:14" hidden="1">
      <c r="A3765" s="258" t="s">
        <v>14452</v>
      </c>
      <c r="B3765" s="76"/>
      <c r="C3765" s="496" t="s">
        <v>15659</v>
      </c>
      <c r="D3765" s="39" t="s">
        <v>15659</v>
      </c>
      <c r="E3765" s="496">
        <f>VLOOKUP(F3765,[13]abbr_btch2lot2!A:B,2,FALSE)</f>
        <v>2720</v>
      </c>
      <c r="F3765" s="529" t="s">
        <v>15660</v>
      </c>
      <c r="G3765" s="76"/>
      <c r="H3765" s="546" t="s">
        <v>2455</v>
      </c>
      <c r="I3765" s="76">
        <v>7</v>
      </c>
      <c r="J3765" s="76"/>
      <c r="K3765" s="76" t="s">
        <v>2195</v>
      </c>
      <c r="L3765" s="76">
        <v>419</v>
      </c>
      <c r="M3765" s="76" t="s">
        <v>14453</v>
      </c>
      <c r="N3765" s="76" t="s">
        <v>15661</v>
      </c>
    </row>
    <row r="3766" spans="1:14" hidden="1">
      <c r="A3766" s="258" t="s">
        <v>14452</v>
      </c>
      <c r="B3766" s="76"/>
      <c r="C3766" s="496" t="s">
        <v>15662</v>
      </c>
      <c r="D3766" s="39" t="s">
        <v>15662</v>
      </c>
      <c r="E3766" s="496">
        <f>VLOOKUP(F3766,[13]abbr_btch2lot2!A:B,2,FALSE)</f>
        <v>2721</v>
      </c>
      <c r="F3766" s="529" t="s">
        <v>15663</v>
      </c>
      <c r="G3766" s="76"/>
      <c r="H3766" s="546" t="s">
        <v>2231</v>
      </c>
      <c r="I3766" s="546" t="s">
        <v>2386</v>
      </c>
      <c r="J3766" s="76"/>
      <c r="K3766" s="76" t="s">
        <v>2195</v>
      </c>
      <c r="L3766" s="76">
        <v>420</v>
      </c>
      <c r="M3766" s="76" t="s">
        <v>14453</v>
      </c>
      <c r="N3766" s="76" t="s">
        <v>15664</v>
      </c>
    </row>
    <row r="3767" spans="1:14" hidden="1">
      <c r="A3767" s="258" t="s">
        <v>14452</v>
      </c>
      <c r="B3767" s="76"/>
      <c r="C3767" s="496"/>
      <c r="D3767" s="39"/>
      <c r="E3767" s="496">
        <f>VLOOKUP(F3767,[13]abbr_btch2lot2!A:B,2,FALSE)</f>
        <v>2722</v>
      </c>
      <c r="F3767" s="529" t="s">
        <v>15665</v>
      </c>
      <c r="G3767" s="76"/>
      <c r="H3767" s="546" t="s">
        <v>2455</v>
      </c>
      <c r="I3767" s="76">
        <v>7</v>
      </c>
      <c r="J3767" s="76"/>
      <c r="K3767" s="76" t="s">
        <v>2195</v>
      </c>
      <c r="L3767" s="76">
        <v>421</v>
      </c>
      <c r="M3767" s="76" t="s">
        <v>14453</v>
      </c>
      <c r="N3767" s="76" t="s">
        <v>15666</v>
      </c>
    </row>
    <row r="3768" spans="1:14" hidden="1">
      <c r="A3768" s="258" t="s">
        <v>14452</v>
      </c>
      <c r="B3768" s="76"/>
      <c r="C3768" s="496"/>
      <c r="D3768" s="39"/>
      <c r="E3768" s="496">
        <f>VLOOKUP(F3768,[13]abbr_btch2lot2!A:B,2,FALSE)</f>
        <v>2723</v>
      </c>
      <c r="F3768" s="529" t="s">
        <v>15667</v>
      </c>
      <c r="G3768" s="76"/>
      <c r="H3768" s="546" t="s">
        <v>2231</v>
      </c>
      <c r="I3768" s="546" t="s">
        <v>2386</v>
      </c>
      <c r="J3768" s="76"/>
      <c r="K3768" s="76" t="s">
        <v>2195</v>
      </c>
      <c r="L3768" s="76">
        <v>422</v>
      </c>
      <c r="M3768" s="76" t="s">
        <v>14453</v>
      </c>
      <c r="N3768" s="76" t="s">
        <v>15668</v>
      </c>
    </row>
    <row r="3769" spans="1:14" hidden="1">
      <c r="A3769" s="258" t="s">
        <v>14452</v>
      </c>
      <c r="B3769" s="76"/>
      <c r="C3769" s="496" t="s">
        <v>15669</v>
      </c>
      <c r="D3769" s="39" t="s">
        <v>15669</v>
      </c>
      <c r="E3769" s="496">
        <f>VLOOKUP(F3769,[13]abbr_btch2lot2!A:B,2,FALSE)</f>
        <v>2724</v>
      </c>
      <c r="F3769" s="529" t="s">
        <v>15670</v>
      </c>
      <c r="G3769" s="76"/>
      <c r="H3769" s="546" t="s">
        <v>2455</v>
      </c>
      <c r="I3769" s="76">
        <v>7</v>
      </c>
      <c r="J3769" s="76"/>
      <c r="K3769" s="76" t="s">
        <v>2195</v>
      </c>
      <c r="L3769" s="76">
        <v>423</v>
      </c>
      <c r="M3769" s="76" t="s">
        <v>14453</v>
      </c>
      <c r="N3769" s="76" t="s">
        <v>15671</v>
      </c>
    </row>
    <row r="3770" spans="1:14" hidden="1">
      <c r="A3770" s="258" t="s">
        <v>14452</v>
      </c>
      <c r="B3770" s="76"/>
      <c r="C3770" s="496" t="s">
        <v>15672</v>
      </c>
      <c r="D3770" s="39" t="s">
        <v>15672</v>
      </c>
      <c r="E3770" s="496">
        <f>VLOOKUP(F3770,[13]abbr_btch2lot2!A:B,2,FALSE)</f>
        <v>2725</v>
      </c>
      <c r="F3770" s="529" t="s">
        <v>15673</v>
      </c>
      <c r="G3770" s="76"/>
      <c r="H3770" s="546" t="s">
        <v>2231</v>
      </c>
      <c r="I3770" s="546" t="s">
        <v>2386</v>
      </c>
      <c r="J3770" s="76"/>
      <c r="K3770" s="76" t="s">
        <v>2195</v>
      </c>
      <c r="L3770" s="76">
        <v>424</v>
      </c>
      <c r="M3770" s="76" t="s">
        <v>14453</v>
      </c>
      <c r="N3770" s="76" t="s">
        <v>15674</v>
      </c>
    </row>
    <row r="3771" spans="1:14" hidden="1">
      <c r="A3771" s="258" t="s">
        <v>14452</v>
      </c>
      <c r="B3771" s="76"/>
      <c r="C3771" s="496" t="s">
        <v>15675</v>
      </c>
      <c r="D3771" s="39" t="s">
        <v>15675</v>
      </c>
      <c r="E3771" s="496">
        <f>VLOOKUP(F3771,[13]abbr_btch2lot2!A:B,2,FALSE)</f>
        <v>2726</v>
      </c>
      <c r="F3771" s="529" t="s">
        <v>15676</v>
      </c>
      <c r="G3771" s="76"/>
      <c r="H3771" s="546" t="s">
        <v>2455</v>
      </c>
      <c r="I3771" s="76">
        <v>7</v>
      </c>
      <c r="J3771" s="76"/>
      <c r="K3771" s="76" t="s">
        <v>2195</v>
      </c>
      <c r="L3771" s="76">
        <v>425</v>
      </c>
      <c r="M3771" s="76" t="s">
        <v>14453</v>
      </c>
      <c r="N3771" s="76" t="s">
        <v>15677</v>
      </c>
    </row>
    <row r="3772" spans="1:14" hidden="1">
      <c r="A3772" s="258" t="s">
        <v>14452</v>
      </c>
      <c r="B3772" s="76"/>
      <c r="C3772" s="496" t="s">
        <v>15678</v>
      </c>
      <c r="D3772" s="39" t="s">
        <v>15678</v>
      </c>
      <c r="E3772" s="496">
        <f>VLOOKUP(F3772,[13]abbr_btch2lot2!A:B,2,FALSE)</f>
        <v>2727</v>
      </c>
      <c r="F3772" s="529" t="s">
        <v>15679</v>
      </c>
      <c r="G3772" s="76"/>
      <c r="H3772" s="546" t="s">
        <v>2231</v>
      </c>
      <c r="I3772" s="546" t="s">
        <v>2386</v>
      </c>
      <c r="J3772" s="76"/>
      <c r="K3772" s="76" t="s">
        <v>2195</v>
      </c>
      <c r="L3772" s="76">
        <v>426</v>
      </c>
      <c r="M3772" s="76" t="s">
        <v>14453</v>
      </c>
      <c r="N3772" s="76" t="s">
        <v>15680</v>
      </c>
    </row>
    <row r="3773" spans="1:14" hidden="1">
      <c r="A3773" s="258" t="s">
        <v>14452</v>
      </c>
      <c r="B3773" s="76"/>
      <c r="C3773" s="496" t="s">
        <v>15681</v>
      </c>
      <c r="D3773" s="39" t="s">
        <v>15681</v>
      </c>
      <c r="E3773" s="496">
        <f>VLOOKUP(F3773,[13]abbr_btch2lot2!A:B,2,FALSE)</f>
        <v>2728</v>
      </c>
      <c r="F3773" s="529" t="s">
        <v>15682</v>
      </c>
      <c r="G3773" s="76"/>
      <c r="H3773" s="546" t="s">
        <v>2455</v>
      </c>
      <c r="I3773" s="76">
        <v>7</v>
      </c>
      <c r="J3773" s="76"/>
      <c r="K3773" s="76" t="s">
        <v>2195</v>
      </c>
      <c r="L3773" s="76">
        <v>427</v>
      </c>
      <c r="M3773" s="76" t="s">
        <v>14453</v>
      </c>
      <c r="N3773" s="76" t="s">
        <v>15683</v>
      </c>
    </row>
    <row r="3774" spans="1:14" hidden="1">
      <c r="A3774" s="258" t="s">
        <v>14452</v>
      </c>
      <c r="B3774" s="76"/>
      <c r="C3774" s="496" t="s">
        <v>15684</v>
      </c>
      <c r="D3774" s="39" t="s">
        <v>15684</v>
      </c>
      <c r="E3774" s="496">
        <f>VLOOKUP(F3774,[13]abbr_btch2lot2!A:B,2,FALSE)</f>
        <v>2729</v>
      </c>
      <c r="F3774" s="529" t="s">
        <v>15685</v>
      </c>
      <c r="G3774" s="76"/>
      <c r="H3774" s="546" t="s">
        <v>2231</v>
      </c>
      <c r="I3774" s="546" t="s">
        <v>2386</v>
      </c>
      <c r="J3774" s="76"/>
      <c r="K3774" s="76" t="s">
        <v>2195</v>
      </c>
      <c r="L3774" s="76">
        <v>428</v>
      </c>
      <c r="M3774" s="76" t="s">
        <v>14453</v>
      </c>
      <c r="N3774" s="76" t="s">
        <v>15686</v>
      </c>
    </row>
    <row r="3775" spans="1:14" hidden="1">
      <c r="A3775" s="258" t="s">
        <v>14452</v>
      </c>
      <c r="B3775" s="76"/>
      <c r="C3775" s="496"/>
      <c r="D3775" s="39"/>
      <c r="E3775" s="496">
        <f>VLOOKUP(F3775,[13]abbr_btch2lot2!A:B,2,FALSE)</f>
        <v>2730</v>
      </c>
      <c r="F3775" s="529" t="s">
        <v>15687</v>
      </c>
      <c r="G3775" s="76"/>
      <c r="H3775" s="546" t="s">
        <v>2455</v>
      </c>
      <c r="I3775" s="76">
        <v>7</v>
      </c>
      <c r="J3775" s="76"/>
      <c r="K3775" s="76" t="s">
        <v>2195</v>
      </c>
      <c r="L3775" s="76">
        <v>429</v>
      </c>
      <c r="M3775" s="76" t="s">
        <v>14453</v>
      </c>
      <c r="N3775" s="76" t="s">
        <v>15688</v>
      </c>
    </row>
    <row r="3776" spans="1:14" hidden="1">
      <c r="A3776" s="258" t="s">
        <v>14452</v>
      </c>
      <c r="B3776" s="76"/>
      <c r="C3776" s="496"/>
      <c r="D3776" s="39"/>
      <c r="E3776" s="496">
        <f>VLOOKUP(F3776,[13]abbr_btch2lot2!A:B,2,FALSE)</f>
        <v>2731</v>
      </c>
      <c r="F3776" s="529" t="s">
        <v>15689</v>
      </c>
      <c r="G3776" s="76"/>
      <c r="H3776" s="546" t="s">
        <v>2231</v>
      </c>
      <c r="I3776" s="546" t="s">
        <v>2386</v>
      </c>
      <c r="J3776" s="76"/>
      <c r="K3776" s="76" t="s">
        <v>2195</v>
      </c>
      <c r="L3776" s="76">
        <v>430</v>
      </c>
      <c r="M3776" s="76" t="s">
        <v>14453</v>
      </c>
      <c r="N3776" s="76" t="s">
        <v>15690</v>
      </c>
    </row>
    <row r="3777" spans="1:14" hidden="1">
      <c r="A3777" s="258" t="s">
        <v>14452</v>
      </c>
      <c r="B3777" s="76"/>
      <c r="C3777" s="496" t="s">
        <v>15691</v>
      </c>
      <c r="D3777" s="39" t="s">
        <v>15691</v>
      </c>
      <c r="E3777" s="496">
        <f>VLOOKUP(F3777,[13]abbr_btch2lot2!A:B,2,FALSE)</f>
        <v>2732</v>
      </c>
      <c r="F3777" s="529" t="s">
        <v>15692</v>
      </c>
      <c r="G3777" s="76"/>
      <c r="H3777" s="546" t="s">
        <v>2455</v>
      </c>
      <c r="I3777" s="76">
        <v>7</v>
      </c>
      <c r="J3777" s="76"/>
      <c r="K3777" s="76" t="s">
        <v>2195</v>
      </c>
      <c r="L3777" s="76">
        <v>431</v>
      </c>
      <c r="M3777" s="76" t="s">
        <v>14453</v>
      </c>
      <c r="N3777" s="76" t="s">
        <v>15693</v>
      </c>
    </row>
    <row r="3778" spans="1:14" hidden="1">
      <c r="A3778" s="258" t="s">
        <v>14452</v>
      </c>
      <c r="B3778" s="76"/>
      <c r="C3778" s="496" t="s">
        <v>15694</v>
      </c>
      <c r="D3778" s="39" t="s">
        <v>15694</v>
      </c>
      <c r="E3778" s="496">
        <f>VLOOKUP(F3778,[13]abbr_btch2lot2!A:B,2,FALSE)</f>
        <v>2733</v>
      </c>
      <c r="F3778" s="529" t="s">
        <v>15695</v>
      </c>
      <c r="G3778" s="76"/>
      <c r="H3778" s="546" t="s">
        <v>2231</v>
      </c>
      <c r="I3778" s="546" t="s">
        <v>2386</v>
      </c>
      <c r="J3778" s="76"/>
      <c r="K3778" s="76" t="s">
        <v>2195</v>
      </c>
      <c r="L3778" s="76">
        <v>432</v>
      </c>
      <c r="M3778" s="76" t="s">
        <v>14453</v>
      </c>
      <c r="N3778" s="76" t="s">
        <v>15696</v>
      </c>
    </row>
    <row r="3779" spans="1:14" hidden="1">
      <c r="A3779" s="258" t="s">
        <v>14452</v>
      </c>
      <c r="B3779" s="76"/>
      <c r="C3779" s="496" t="s">
        <v>15697</v>
      </c>
      <c r="D3779" s="39" t="s">
        <v>15697</v>
      </c>
      <c r="E3779" s="496">
        <f>VLOOKUP(F3779,[13]abbr_btch2lot2!A:B,2,FALSE)</f>
        <v>2734</v>
      </c>
      <c r="F3779" s="529" t="s">
        <v>15698</v>
      </c>
      <c r="G3779" s="76"/>
      <c r="H3779" s="546" t="s">
        <v>2455</v>
      </c>
      <c r="I3779" s="76">
        <v>7</v>
      </c>
      <c r="J3779" s="76"/>
      <c r="K3779" s="76" t="s">
        <v>2195</v>
      </c>
      <c r="L3779" s="76">
        <v>433</v>
      </c>
      <c r="M3779" s="76" t="s">
        <v>14453</v>
      </c>
      <c r="N3779" s="76" t="s">
        <v>15699</v>
      </c>
    </row>
    <row r="3780" spans="1:14" hidden="1">
      <c r="A3780" s="258" t="s">
        <v>14452</v>
      </c>
      <c r="B3780" s="76"/>
      <c r="C3780" s="496" t="s">
        <v>15700</v>
      </c>
      <c r="D3780" s="39" t="s">
        <v>15700</v>
      </c>
      <c r="E3780" s="496">
        <f>VLOOKUP(F3780,[13]abbr_btch2lot2!A:B,2,FALSE)</f>
        <v>2735</v>
      </c>
      <c r="F3780" s="529" t="s">
        <v>15701</v>
      </c>
      <c r="G3780" s="76"/>
      <c r="H3780" s="546" t="s">
        <v>2231</v>
      </c>
      <c r="I3780" s="546" t="s">
        <v>2386</v>
      </c>
      <c r="J3780" s="76"/>
      <c r="K3780" s="76" t="s">
        <v>2195</v>
      </c>
      <c r="L3780" s="76">
        <v>434</v>
      </c>
      <c r="M3780" s="76" t="s">
        <v>14453</v>
      </c>
      <c r="N3780" s="76" t="s">
        <v>15702</v>
      </c>
    </row>
    <row r="3781" spans="1:14" hidden="1">
      <c r="A3781" s="258" t="s">
        <v>14452</v>
      </c>
      <c r="B3781" s="76"/>
      <c r="C3781" s="496" t="s">
        <v>15703</v>
      </c>
      <c r="D3781" s="39" t="s">
        <v>15703</v>
      </c>
      <c r="E3781" s="496">
        <f>VLOOKUP(F3781,[13]abbr_btch2lot2!A:B,2,FALSE)</f>
        <v>2736</v>
      </c>
      <c r="F3781" s="529" t="s">
        <v>15704</v>
      </c>
      <c r="G3781" s="76"/>
      <c r="H3781" s="546" t="s">
        <v>2455</v>
      </c>
      <c r="I3781" s="76">
        <v>7</v>
      </c>
      <c r="J3781" s="76"/>
      <c r="K3781" s="76" t="s">
        <v>2195</v>
      </c>
      <c r="L3781" s="76">
        <v>435</v>
      </c>
      <c r="M3781" s="76" t="s">
        <v>14453</v>
      </c>
      <c r="N3781" s="76" t="s">
        <v>15705</v>
      </c>
    </row>
    <row r="3782" spans="1:14" hidden="1">
      <c r="A3782" s="258" t="s">
        <v>14452</v>
      </c>
      <c r="B3782" s="76"/>
      <c r="C3782" s="496" t="s">
        <v>15706</v>
      </c>
      <c r="D3782" s="39" t="s">
        <v>15706</v>
      </c>
      <c r="E3782" s="496">
        <f>VLOOKUP(F3782,[13]abbr_btch2lot2!A:B,2,FALSE)</f>
        <v>2737</v>
      </c>
      <c r="F3782" s="529" t="s">
        <v>15707</v>
      </c>
      <c r="G3782" s="76"/>
      <c r="H3782" s="546" t="s">
        <v>2231</v>
      </c>
      <c r="I3782" s="546" t="s">
        <v>2386</v>
      </c>
      <c r="J3782" s="76"/>
      <c r="K3782" s="76" t="s">
        <v>2195</v>
      </c>
      <c r="L3782" s="76">
        <v>436</v>
      </c>
      <c r="M3782" s="76" t="s">
        <v>14453</v>
      </c>
      <c r="N3782" s="76" t="s">
        <v>15708</v>
      </c>
    </row>
    <row r="3783" spans="1:14" hidden="1">
      <c r="A3783" s="258" t="s">
        <v>14452</v>
      </c>
      <c r="B3783" s="76"/>
      <c r="C3783" s="496" t="s">
        <v>15709</v>
      </c>
      <c r="D3783" s="39" t="s">
        <v>15709</v>
      </c>
      <c r="E3783" s="496">
        <f>VLOOKUP(F3783,[13]abbr_btch2lot2!A:B,2,FALSE)</f>
        <v>2738</v>
      </c>
      <c r="F3783" s="529" t="s">
        <v>15710</v>
      </c>
      <c r="G3783" s="76"/>
      <c r="H3783" s="546" t="s">
        <v>2455</v>
      </c>
      <c r="I3783" s="76">
        <v>7</v>
      </c>
      <c r="J3783" s="76"/>
      <c r="K3783" s="76" t="s">
        <v>2195</v>
      </c>
      <c r="L3783" s="76">
        <v>437</v>
      </c>
      <c r="M3783" s="76" t="s">
        <v>14453</v>
      </c>
      <c r="N3783" s="76" t="s">
        <v>15711</v>
      </c>
    </row>
    <row r="3784" spans="1:14" hidden="1">
      <c r="A3784" s="258" t="s">
        <v>14452</v>
      </c>
      <c r="B3784" s="76"/>
      <c r="C3784" s="496" t="s">
        <v>15712</v>
      </c>
      <c r="D3784" s="39" t="s">
        <v>15712</v>
      </c>
      <c r="E3784" s="496">
        <f>VLOOKUP(F3784,[13]abbr_btch2lot2!A:B,2,FALSE)</f>
        <v>2739</v>
      </c>
      <c r="F3784" s="529" t="s">
        <v>15713</v>
      </c>
      <c r="G3784" s="76"/>
      <c r="H3784" s="546" t="s">
        <v>2231</v>
      </c>
      <c r="I3784" s="546" t="s">
        <v>2386</v>
      </c>
      <c r="J3784" s="76"/>
      <c r="K3784" s="76" t="s">
        <v>2195</v>
      </c>
      <c r="L3784" s="76">
        <v>438</v>
      </c>
      <c r="M3784" s="76" t="s">
        <v>14453</v>
      </c>
      <c r="N3784" s="76" t="s">
        <v>15714</v>
      </c>
    </row>
    <row r="3785" spans="1:14" hidden="1">
      <c r="A3785" s="258" t="s">
        <v>14452</v>
      </c>
      <c r="B3785" s="76"/>
      <c r="C3785" s="496" t="s">
        <v>15715</v>
      </c>
      <c r="D3785" s="39" t="s">
        <v>15715</v>
      </c>
      <c r="E3785" s="496">
        <f>VLOOKUP(F3785,[13]abbr_btch2lot2!A:B,2,FALSE)</f>
        <v>2740</v>
      </c>
      <c r="F3785" s="529" t="s">
        <v>15716</v>
      </c>
      <c r="G3785" s="76"/>
      <c r="H3785" s="76" t="s">
        <v>2231</v>
      </c>
      <c r="I3785" s="76" t="s">
        <v>2439</v>
      </c>
      <c r="J3785" s="76"/>
      <c r="K3785" s="76" t="s">
        <v>2195</v>
      </c>
      <c r="L3785" s="76">
        <v>439</v>
      </c>
      <c r="M3785" s="76" t="s">
        <v>14453</v>
      </c>
      <c r="N3785" s="76" t="s">
        <v>15717</v>
      </c>
    </row>
    <row r="3786" spans="1:14" hidden="1">
      <c r="A3786" s="258" t="s">
        <v>14452</v>
      </c>
      <c r="B3786" s="76"/>
      <c r="C3786" s="496" t="s">
        <v>15718</v>
      </c>
      <c r="D3786" s="39" t="s">
        <v>15718</v>
      </c>
      <c r="E3786" s="496">
        <f>VLOOKUP(F3786,[13]abbr_btch2lot2!A:B,2,FALSE)</f>
        <v>2741</v>
      </c>
      <c r="F3786" s="529" t="s">
        <v>15719</v>
      </c>
      <c r="G3786" s="76"/>
      <c r="H3786" s="76" t="s">
        <v>2231</v>
      </c>
      <c r="I3786" s="76" t="s">
        <v>8260</v>
      </c>
      <c r="J3786" s="76"/>
      <c r="K3786" s="76" t="s">
        <v>2195</v>
      </c>
      <c r="L3786" s="76">
        <v>440</v>
      </c>
      <c r="M3786" s="76" t="s">
        <v>14453</v>
      </c>
      <c r="N3786" s="76" t="s">
        <v>15720</v>
      </c>
    </row>
    <row r="3787" spans="1:14" hidden="1">
      <c r="A3787" s="258" t="s">
        <v>14452</v>
      </c>
      <c r="B3787" s="76"/>
      <c r="C3787" s="496" t="s">
        <v>15721</v>
      </c>
      <c r="D3787" s="39" t="s">
        <v>15721</v>
      </c>
      <c r="E3787" s="496">
        <f>VLOOKUP(F3787,[13]abbr_btch2lot2!A:B,2,FALSE)</f>
        <v>2742</v>
      </c>
      <c r="F3787" s="529" t="s">
        <v>15722</v>
      </c>
      <c r="G3787" s="76"/>
      <c r="H3787" s="546" t="s">
        <v>2455</v>
      </c>
      <c r="I3787" s="76">
        <v>7</v>
      </c>
      <c r="J3787" s="76"/>
      <c r="K3787" s="76" t="s">
        <v>2195</v>
      </c>
      <c r="L3787" s="76">
        <v>441</v>
      </c>
      <c r="M3787" s="76" t="s">
        <v>14453</v>
      </c>
      <c r="N3787" s="76" t="s">
        <v>15723</v>
      </c>
    </row>
    <row r="3788" spans="1:14" hidden="1">
      <c r="A3788" s="258" t="s">
        <v>14452</v>
      </c>
      <c r="B3788" s="76"/>
      <c r="C3788" s="496" t="s">
        <v>15724</v>
      </c>
      <c r="D3788" s="39" t="s">
        <v>15724</v>
      </c>
      <c r="E3788" s="496">
        <f>VLOOKUP(F3788,[13]abbr_btch2lot2!A:B,2,FALSE)</f>
        <v>2743</v>
      </c>
      <c r="F3788" s="529" t="s">
        <v>15725</v>
      </c>
      <c r="G3788" s="76"/>
      <c r="H3788" s="546" t="s">
        <v>2455</v>
      </c>
      <c r="I3788" s="76">
        <v>7</v>
      </c>
      <c r="J3788" s="76"/>
      <c r="K3788" s="76" t="s">
        <v>2195</v>
      </c>
      <c r="L3788" s="76">
        <v>442</v>
      </c>
      <c r="M3788" s="76" t="s">
        <v>14453</v>
      </c>
      <c r="N3788" s="76" t="s">
        <v>15726</v>
      </c>
    </row>
    <row r="3789" spans="1:14" hidden="1">
      <c r="A3789" s="258" t="s">
        <v>14452</v>
      </c>
      <c r="B3789" s="76"/>
      <c r="C3789" s="496" t="s">
        <v>15727</v>
      </c>
      <c r="D3789" s="39" t="s">
        <v>15727</v>
      </c>
      <c r="E3789" s="496">
        <f>VLOOKUP(F3789,[13]abbr_btch2lot2!A:B,2,FALSE)</f>
        <v>2744</v>
      </c>
      <c r="F3789" s="529" t="s">
        <v>15728</v>
      </c>
      <c r="G3789" s="76"/>
      <c r="H3789" s="76" t="s">
        <v>2231</v>
      </c>
      <c r="I3789" s="76" t="s">
        <v>8260</v>
      </c>
      <c r="J3789" s="76"/>
      <c r="K3789" s="76" t="s">
        <v>2195</v>
      </c>
      <c r="L3789" s="76">
        <v>443</v>
      </c>
      <c r="M3789" s="76" t="s">
        <v>14453</v>
      </c>
      <c r="N3789" s="76" t="s">
        <v>15729</v>
      </c>
    </row>
    <row r="3790" spans="1:14" hidden="1">
      <c r="A3790" s="258" t="s">
        <v>14452</v>
      </c>
      <c r="B3790" s="76"/>
      <c r="C3790" s="496" t="s">
        <v>15730</v>
      </c>
      <c r="D3790" s="39" t="s">
        <v>15730</v>
      </c>
      <c r="E3790" s="496">
        <f>VLOOKUP(F3790,[13]abbr_btch2lot2!A:B,2,FALSE)</f>
        <v>2745</v>
      </c>
      <c r="F3790" s="529" t="s">
        <v>15731</v>
      </c>
      <c r="G3790" s="76"/>
      <c r="H3790" s="76" t="s">
        <v>2231</v>
      </c>
      <c r="I3790" s="76" t="s">
        <v>8260</v>
      </c>
      <c r="J3790" s="76"/>
      <c r="K3790" s="76" t="s">
        <v>2195</v>
      </c>
      <c r="L3790" s="76">
        <v>444</v>
      </c>
      <c r="M3790" s="76" t="s">
        <v>14453</v>
      </c>
      <c r="N3790" s="76" t="s">
        <v>15732</v>
      </c>
    </row>
    <row r="3791" spans="1:14" hidden="1">
      <c r="A3791" s="258" t="s">
        <v>14452</v>
      </c>
      <c r="B3791" s="76"/>
      <c r="C3791" s="496" t="s">
        <v>15733</v>
      </c>
      <c r="D3791" s="39" t="s">
        <v>15733</v>
      </c>
      <c r="E3791" s="496">
        <f>VLOOKUP(F3791,[13]abbr_btch2lot2!A:B,2,FALSE)</f>
        <v>2746</v>
      </c>
      <c r="F3791" s="529" t="s">
        <v>15734</v>
      </c>
      <c r="G3791" s="76"/>
      <c r="H3791" s="546" t="s">
        <v>2228</v>
      </c>
      <c r="I3791" s="76">
        <v>1</v>
      </c>
      <c r="J3791" s="76"/>
      <c r="K3791" s="76" t="s">
        <v>2195</v>
      </c>
      <c r="L3791" s="76">
        <v>445</v>
      </c>
      <c r="M3791" s="76" t="s">
        <v>14453</v>
      </c>
      <c r="N3791" s="76" t="s">
        <v>15735</v>
      </c>
    </row>
    <row r="3792" spans="1:14" hidden="1">
      <c r="A3792" s="258" t="s">
        <v>14452</v>
      </c>
      <c r="B3792" s="76"/>
      <c r="C3792" s="496" t="s">
        <v>15736</v>
      </c>
      <c r="D3792" s="39" t="s">
        <v>15736</v>
      </c>
      <c r="E3792" s="496">
        <f>VLOOKUP(F3792,[13]abbr_btch2lot2!A:B,2,FALSE)</f>
        <v>2747</v>
      </c>
      <c r="F3792" s="529" t="s">
        <v>15737</v>
      </c>
      <c r="G3792" s="76"/>
      <c r="H3792" s="76" t="s">
        <v>2231</v>
      </c>
      <c r="I3792" s="76" t="s">
        <v>2439</v>
      </c>
      <c r="J3792" s="76"/>
      <c r="K3792" s="76" t="s">
        <v>2195</v>
      </c>
      <c r="L3792" s="76">
        <v>446</v>
      </c>
      <c r="M3792" s="76" t="s">
        <v>14453</v>
      </c>
      <c r="N3792" s="76" t="s">
        <v>15738</v>
      </c>
    </row>
    <row r="3793" spans="1:14" hidden="1">
      <c r="A3793" s="258" t="s">
        <v>14452</v>
      </c>
      <c r="B3793" s="76"/>
      <c r="C3793" s="496" t="s">
        <v>15739</v>
      </c>
      <c r="D3793" s="39" t="s">
        <v>15739</v>
      </c>
      <c r="E3793" s="496">
        <f>VLOOKUP(F3793,[13]abbr_btch2lot2!A:B,2,FALSE)</f>
        <v>2748</v>
      </c>
      <c r="F3793" s="529" t="s">
        <v>15740</v>
      </c>
      <c r="G3793" s="76"/>
      <c r="H3793" s="76" t="s">
        <v>2231</v>
      </c>
      <c r="I3793" s="76" t="s">
        <v>8260</v>
      </c>
      <c r="J3793" s="76"/>
      <c r="K3793" s="76" t="s">
        <v>2195</v>
      </c>
      <c r="L3793" s="76">
        <v>447</v>
      </c>
      <c r="M3793" s="76" t="s">
        <v>14453</v>
      </c>
      <c r="N3793" s="76" t="s">
        <v>15741</v>
      </c>
    </row>
    <row r="3794" spans="1:14" hidden="1">
      <c r="A3794" s="258" t="s">
        <v>14452</v>
      </c>
      <c r="B3794" s="76"/>
      <c r="C3794" s="496" t="s">
        <v>15742</v>
      </c>
      <c r="D3794" s="39" t="s">
        <v>15742</v>
      </c>
      <c r="E3794" s="496">
        <f>VLOOKUP(F3794,[13]abbr_btch2lot2!A:B,2,FALSE)</f>
        <v>2749</v>
      </c>
      <c r="F3794" s="529" t="s">
        <v>15743</v>
      </c>
      <c r="G3794" s="76"/>
      <c r="H3794" s="546" t="s">
        <v>2455</v>
      </c>
      <c r="I3794" s="76">
        <v>7</v>
      </c>
      <c r="J3794" s="76"/>
      <c r="K3794" s="76" t="s">
        <v>2195</v>
      </c>
      <c r="L3794" s="76">
        <v>448</v>
      </c>
      <c r="M3794" s="76" t="s">
        <v>14453</v>
      </c>
      <c r="N3794" s="76" t="s">
        <v>15744</v>
      </c>
    </row>
    <row r="3795" spans="1:14" hidden="1">
      <c r="A3795" s="258" t="s">
        <v>14452</v>
      </c>
      <c r="B3795" s="76"/>
      <c r="C3795" s="496" t="s">
        <v>15745</v>
      </c>
      <c r="D3795" s="39" t="s">
        <v>15745</v>
      </c>
      <c r="E3795" s="496">
        <f>VLOOKUP(F3795,[13]abbr_btch2lot2!A:B,2,FALSE)</f>
        <v>2750</v>
      </c>
      <c r="F3795" s="529" t="s">
        <v>15746</v>
      </c>
      <c r="G3795" s="76"/>
      <c r="H3795" s="546" t="s">
        <v>2455</v>
      </c>
      <c r="I3795" s="76">
        <v>7</v>
      </c>
      <c r="J3795" s="76"/>
      <c r="K3795" s="76" t="s">
        <v>2195</v>
      </c>
      <c r="L3795" s="76">
        <v>449</v>
      </c>
      <c r="M3795" s="76" t="s">
        <v>14453</v>
      </c>
      <c r="N3795" s="76" t="s">
        <v>15747</v>
      </c>
    </row>
    <row r="3796" spans="1:14" hidden="1">
      <c r="A3796" s="258" t="s">
        <v>14452</v>
      </c>
      <c r="B3796" s="76"/>
      <c r="C3796" s="496" t="s">
        <v>15748</v>
      </c>
      <c r="D3796" s="39" t="s">
        <v>15748</v>
      </c>
      <c r="E3796" s="496">
        <f>VLOOKUP(F3796,[13]abbr_btch2lot2!A:B,2,FALSE)</f>
        <v>2751</v>
      </c>
      <c r="F3796" s="529" t="s">
        <v>15749</v>
      </c>
      <c r="G3796" s="76"/>
      <c r="H3796" s="76" t="s">
        <v>2231</v>
      </c>
      <c r="I3796" s="76" t="s">
        <v>8260</v>
      </c>
      <c r="J3796" s="76"/>
      <c r="K3796" s="76" t="s">
        <v>2195</v>
      </c>
      <c r="L3796" s="76">
        <v>450</v>
      </c>
      <c r="M3796" s="76" t="s">
        <v>14453</v>
      </c>
      <c r="N3796" s="76" t="s">
        <v>15750</v>
      </c>
    </row>
    <row r="3797" spans="1:14" hidden="1">
      <c r="A3797" s="258" t="s">
        <v>14452</v>
      </c>
      <c r="B3797" s="76"/>
      <c r="C3797" s="496" t="s">
        <v>15751</v>
      </c>
      <c r="D3797" s="39" t="s">
        <v>15751</v>
      </c>
      <c r="E3797" s="496">
        <f>VLOOKUP(F3797,[13]abbr_btch2lot2!A:B,2,FALSE)</f>
        <v>2752</v>
      </c>
      <c r="F3797" s="529" t="s">
        <v>15752</v>
      </c>
      <c r="G3797" s="76"/>
      <c r="H3797" s="76" t="s">
        <v>2231</v>
      </c>
      <c r="I3797" s="76" t="s">
        <v>8260</v>
      </c>
      <c r="J3797" s="76"/>
      <c r="K3797" s="76" t="s">
        <v>2195</v>
      </c>
      <c r="L3797" s="76">
        <v>451</v>
      </c>
      <c r="M3797" s="76" t="s">
        <v>14453</v>
      </c>
      <c r="N3797" s="76" t="s">
        <v>15753</v>
      </c>
    </row>
    <row r="3798" spans="1:14" hidden="1">
      <c r="A3798" s="258" t="s">
        <v>14452</v>
      </c>
      <c r="B3798" s="76"/>
      <c r="C3798" s="496" t="s">
        <v>15754</v>
      </c>
      <c r="D3798" s="39" t="s">
        <v>15754</v>
      </c>
      <c r="E3798" s="496">
        <f>VLOOKUP(F3798,[13]abbr_btch2lot2!A:B,2,FALSE)</f>
        <v>2753</v>
      </c>
      <c r="F3798" s="529" t="s">
        <v>15755</v>
      </c>
      <c r="G3798" s="76"/>
      <c r="H3798" s="546" t="s">
        <v>2228</v>
      </c>
      <c r="I3798" s="76">
        <v>1</v>
      </c>
      <c r="J3798" s="76"/>
      <c r="K3798" s="76" t="s">
        <v>2195</v>
      </c>
      <c r="L3798" s="76">
        <v>452</v>
      </c>
      <c r="M3798" s="76" t="s">
        <v>14453</v>
      </c>
      <c r="N3798" s="76" t="s">
        <v>15756</v>
      </c>
    </row>
    <row r="3799" spans="1:14" hidden="1">
      <c r="A3799" s="258" t="s">
        <v>14452</v>
      </c>
      <c r="B3799" s="76"/>
      <c r="C3799" s="496" t="s">
        <v>15757</v>
      </c>
      <c r="D3799" s="39" t="s">
        <v>15757</v>
      </c>
      <c r="E3799" s="496">
        <f>VLOOKUP(F3799,[13]abbr_btch2lot2!A:B,2,FALSE)</f>
        <v>2754</v>
      </c>
      <c r="F3799" s="529" t="s">
        <v>15758</v>
      </c>
      <c r="G3799" s="76"/>
      <c r="H3799" s="546" t="s">
        <v>2455</v>
      </c>
      <c r="I3799" s="76">
        <v>7</v>
      </c>
      <c r="J3799" s="76"/>
      <c r="K3799" s="76" t="s">
        <v>2195</v>
      </c>
      <c r="L3799" s="76">
        <v>453</v>
      </c>
      <c r="M3799" s="76" t="s">
        <v>14453</v>
      </c>
      <c r="N3799" s="76" t="s">
        <v>15759</v>
      </c>
    </row>
    <row r="3800" spans="1:14" hidden="1">
      <c r="A3800" s="258" t="s">
        <v>14452</v>
      </c>
      <c r="B3800" s="76"/>
      <c r="C3800" s="496" t="s">
        <v>15760</v>
      </c>
      <c r="D3800" s="39" t="s">
        <v>15760</v>
      </c>
      <c r="E3800" s="496">
        <f>VLOOKUP(F3800,[13]abbr_btch2lot2!A:B,2,FALSE)</f>
        <v>2755</v>
      </c>
      <c r="F3800" s="529" t="s">
        <v>15761</v>
      </c>
      <c r="G3800" s="76"/>
      <c r="H3800" s="546" t="s">
        <v>2231</v>
      </c>
      <c r="I3800" s="546" t="s">
        <v>2386</v>
      </c>
      <c r="J3800" s="76"/>
      <c r="K3800" s="76" t="s">
        <v>2195</v>
      </c>
      <c r="L3800" s="76">
        <v>454</v>
      </c>
      <c r="M3800" s="76" t="s">
        <v>14453</v>
      </c>
      <c r="N3800" s="76" t="s">
        <v>15762</v>
      </c>
    </row>
    <row r="3801" spans="1:14" hidden="1">
      <c r="A3801" s="258" t="s">
        <v>14452</v>
      </c>
      <c r="B3801" s="76"/>
      <c r="C3801" s="496" t="s">
        <v>15763</v>
      </c>
      <c r="D3801" s="39" t="s">
        <v>15763</v>
      </c>
      <c r="E3801" s="496">
        <f>VLOOKUP(F3801,[13]abbr_btch2lot2!A:B,2,FALSE)</f>
        <v>2756</v>
      </c>
      <c r="F3801" s="529" t="s">
        <v>15764</v>
      </c>
      <c r="G3801" s="76"/>
      <c r="H3801" s="546" t="s">
        <v>2455</v>
      </c>
      <c r="I3801" s="76">
        <v>7</v>
      </c>
      <c r="J3801" s="76"/>
      <c r="K3801" s="76" t="s">
        <v>2195</v>
      </c>
      <c r="L3801" s="76">
        <v>455</v>
      </c>
      <c r="M3801" s="76" t="s">
        <v>14453</v>
      </c>
      <c r="N3801" s="76" t="s">
        <v>15765</v>
      </c>
    </row>
    <row r="3802" spans="1:14" hidden="1">
      <c r="A3802" s="258" t="s">
        <v>14452</v>
      </c>
      <c r="B3802" s="76"/>
      <c r="C3802" s="496" t="s">
        <v>15766</v>
      </c>
      <c r="D3802" s="39" t="s">
        <v>15766</v>
      </c>
      <c r="E3802" s="496">
        <f>VLOOKUP(F3802,[13]abbr_btch2lot2!A:B,2,FALSE)</f>
        <v>2757</v>
      </c>
      <c r="F3802" s="529" t="s">
        <v>15767</v>
      </c>
      <c r="G3802" s="76"/>
      <c r="H3802" s="546" t="s">
        <v>2231</v>
      </c>
      <c r="I3802" s="546" t="s">
        <v>2386</v>
      </c>
      <c r="J3802" s="76"/>
      <c r="K3802" s="76" t="s">
        <v>2195</v>
      </c>
      <c r="L3802" s="76">
        <v>456</v>
      </c>
      <c r="M3802" s="76" t="s">
        <v>14453</v>
      </c>
      <c r="N3802" s="76" t="s">
        <v>15768</v>
      </c>
    </row>
    <row r="3803" spans="1:14" hidden="1">
      <c r="A3803" s="258" t="s">
        <v>14452</v>
      </c>
      <c r="B3803" s="76"/>
      <c r="C3803" s="496" t="s">
        <v>15769</v>
      </c>
      <c r="D3803" s="39" t="s">
        <v>15769</v>
      </c>
      <c r="E3803" s="496">
        <f>VLOOKUP(F3803,[13]abbr_btch2lot2!A:B,2,FALSE)</f>
        <v>2758</v>
      </c>
      <c r="F3803" s="529" t="s">
        <v>15770</v>
      </c>
      <c r="G3803" s="76"/>
      <c r="H3803" s="546" t="s">
        <v>2455</v>
      </c>
      <c r="I3803" s="76">
        <v>7</v>
      </c>
      <c r="J3803" s="76"/>
      <c r="K3803" s="76" t="s">
        <v>2195</v>
      </c>
      <c r="L3803" s="76">
        <v>457</v>
      </c>
      <c r="M3803" s="76" t="s">
        <v>14453</v>
      </c>
      <c r="N3803" s="76" t="s">
        <v>15771</v>
      </c>
    </row>
    <row r="3804" spans="1:14" hidden="1">
      <c r="A3804" s="258" t="s">
        <v>14452</v>
      </c>
      <c r="B3804" s="76"/>
      <c r="C3804" s="496" t="s">
        <v>15772</v>
      </c>
      <c r="D3804" s="39" t="s">
        <v>15772</v>
      </c>
      <c r="E3804" s="496">
        <f>VLOOKUP(F3804,[13]abbr_btch2lot2!A:B,2,FALSE)</f>
        <v>2759</v>
      </c>
      <c r="F3804" s="529" t="s">
        <v>15773</v>
      </c>
      <c r="G3804" s="76"/>
      <c r="H3804" s="546" t="s">
        <v>2231</v>
      </c>
      <c r="I3804" s="546" t="s">
        <v>2386</v>
      </c>
      <c r="J3804" s="76"/>
      <c r="K3804" s="76" t="s">
        <v>2195</v>
      </c>
      <c r="L3804" s="76">
        <v>458</v>
      </c>
      <c r="M3804" s="76" t="s">
        <v>14453</v>
      </c>
      <c r="N3804" s="76" t="s">
        <v>15774</v>
      </c>
    </row>
    <row r="3805" spans="1:14" hidden="1">
      <c r="A3805" s="258" t="s">
        <v>14452</v>
      </c>
      <c r="B3805" s="76"/>
      <c r="C3805" s="496" t="s">
        <v>15775</v>
      </c>
      <c r="D3805" s="39" t="s">
        <v>15775</v>
      </c>
      <c r="E3805" s="496">
        <f>VLOOKUP(F3805,[13]abbr_btch2lot2!A:B,2,FALSE)</f>
        <v>2760</v>
      </c>
      <c r="F3805" s="529" t="s">
        <v>15776</v>
      </c>
      <c r="G3805" s="76"/>
      <c r="H3805" s="546" t="s">
        <v>2455</v>
      </c>
      <c r="I3805" s="76">
        <v>7</v>
      </c>
      <c r="J3805" s="76"/>
      <c r="K3805" s="76" t="s">
        <v>2195</v>
      </c>
      <c r="L3805" s="76">
        <v>459</v>
      </c>
      <c r="M3805" s="76" t="s">
        <v>14453</v>
      </c>
      <c r="N3805" s="76" t="s">
        <v>15777</v>
      </c>
    </row>
    <row r="3806" spans="1:14" hidden="1">
      <c r="A3806" s="258" t="s">
        <v>14452</v>
      </c>
      <c r="B3806" s="76"/>
      <c r="C3806" s="496" t="s">
        <v>15778</v>
      </c>
      <c r="D3806" s="39" t="s">
        <v>15778</v>
      </c>
      <c r="E3806" s="496">
        <f>VLOOKUP(F3806,[13]abbr_btch2lot2!A:B,2,FALSE)</f>
        <v>2761</v>
      </c>
      <c r="F3806" s="529" t="s">
        <v>15779</v>
      </c>
      <c r="G3806" s="76"/>
      <c r="H3806" s="546" t="s">
        <v>2231</v>
      </c>
      <c r="I3806" s="546" t="s">
        <v>2386</v>
      </c>
      <c r="J3806" s="76"/>
      <c r="K3806" s="76" t="s">
        <v>2195</v>
      </c>
      <c r="L3806" s="76">
        <v>460</v>
      </c>
      <c r="M3806" s="76" t="s">
        <v>14453</v>
      </c>
      <c r="N3806" s="76" t="s">
        <v>15780</v>
      </c>
    </row>
    <row r="3807" spans="1:14" hidden="1">
      <c r="A3807" s="258" t="s">
        <v>14452</v>
      </c>
      <c r="B3807" s="76"/>
      <c r="C3807" s="496" t="s">
        <v>15781</v>
      </c>
      <c r="D3807" s="39" t="s">
        <v>15781</v>
      </c>
      <c r="E3807" s="496">
        <f>VLOOKUP(F3807,[13]abbr_btch2lot2!A:B,2,FALSE)</f>
        <v>2762</v>
      </c>
      <c r="F3807" s="529" t="s">
        <v>15782</v>
      </c>
      <c r="G3807" s="76"/>
      <c r="H3807" s="546" t="s">
        <v>2455</v>
      </c>
      <c r="I3807" s="76">
        <v>7</v>
      </c>
      <c r="J3807" s="76"/>
      <c r="K3807" s="76" t="s">
        <v>2195</v>
      </c>
      <c r="L3807" s="76">
        <v>461</v>
      </c>
      <c r="M3807" s="76" t="s">
        <v>14453</v>
      </c>
      <c r="N3807" s="76" t="s">
        <v>15783</v>
      </c>
    </row>
    <row r="3808" spans="1:14" hidden="1">
      <c r="A3808" s="258" t="s">
        <v>14452</v>
      </c>
      <c r="B3808" s="76"/>
      <c r="C3808" s="496" t="s">
        <v>15784</v>
      </c>
      <c r="D3808" s="39" t="s">
        <v>15784</v>
      </c>
      <c r="E3808" s="496">
        <f>VLOOKUP(F3808,[13]abbr_btch2lot2!A:B,2,FALSE)</f>
        <v>2763</v>
      </c>
      <c r="F3808" s="529" t="s">
        <v>15785</v>
      </c>
      <c r="G3808" s="76"/>
      <c r="H3808" s="546" t="s">
        <v>2231</v>
      </c>
      <c r="I3808" s="546" t="s">
        <v>2386</v>
      </c>
      <c r="J3808" s="76"/>
      <c r="K3808" s="76" t="s">
        <v>2195</v>
      </c>
      <c r="L3808" s="76">
        <v>462</v>
      </c>
      <c r="M3808" s="76" t="s">
        <v>14453</v>
      </c>
      <c r="N3808" s="76" t="s">
        <v>15786</v>
      </c>
    </row>
    <row r="3809" spans="1:14" hidden="1">
      <c r="A3809" s="258" t="s">
        <v>14452</v>
      </c>
      <c r="B3809" s="76"/>
      <c r="C3809" s="496" t="s">
        <v>15787</v>
      </c>
      <c r="D3809" s="39" t="s">
        <v>15787</v>
      </c>
      <c r="E3809" s="496">
        <f>VLOOKUP(F3809,[13]abbr_btch2lot2!A:B,2,FALSE)</f>
        <v>2764</v>
      </c>
      <c r="F3809" s="529" t="s">
        <v>15788</v>
      </c>
      <c r="G3809" s="76"/>
      <c r="H3809" s="546" t="s">
        <v>2455</v>
      </c>
      <c r="I3809" s="76">
        <v>7</v>
      </c>
      <c r="J3809" s="76"/>
      <c r="K3809" s="76" t="s">
        <v>2195</v>
      </c>
      <c r="L3809" s="76">
        <v>463</v>
      </c>
      <c r="M3809" s="76" t="s">
        <v>14453</v>
      </c>
      <c r="N3809" s="76" t="s">
        <v>15789</v>
      </c>
    </row>
    <row r="3810" spans="1:14" hidden="1">
      <c r="A3810" s="258" t="s">
        <v>14452</v>
      </c>
      <c r="B3810" s="76"/>
      <c r="C3810" s="496" t="s">
        <v>15790</v>
      </c>
      <c r="D3810" s="39" t="s">
        <v>15790</v>
      </c>
      <c r="E3810" s="496">
        <f>VLOOKUP(F3810,[13]abbr_btch2lot2!A:B,2,FALSE)</f>
        <v>2765</v>
      </c>
      <c r="F3810" s="529" t="s">
        <v>15791</v>
      </c>
      <c r="G3810" s="76"/>
      <c r="H3810" s="546" t="s">
        <v>2231</v>
      </c>
      <c r="I3810" s="546" t="s">
        <v>2386</v>
      </c>
      <c r="J3810" s="76"/>
      <c r="K3810" s="76" t="s">
        <v>2195</v>
      </c>
      <c r="L3810" s="76">
        <v>464</v>
      </c>
      <c r="M3810" s="76" t="s">
        <v>14453</v>
      </c>
      <c r="N3810" s="76" t="s">
        <v>15792</v>
      </c>
    </row>
    <row r="3811" spans="1:14" hidden="1">
      <c r="A3811" s="258" t="s">
        <v>14452</v>
      </c>
      <c r="B3811" s="76"/>
      <c r="C3811" s="496" t="s">
        <v>15793</v>
      </c>
      <c r="D3811" s="39" t="s">
        <v>15793</v>
      </c>
      <c r="E3811" s="496">
        <f>VLOOKUP(F3811,[13]abbr_btch2lot2!A:B,2,FALSE)</f>
        <v>2766</v>
      </c>
      <c r="F3811" s="529" t="s">
        <v>15794</v>
      </c>
      <c r="G3811" s="76"/>
      <c r="H3811" s="546" t="s">
        <v>2231</v>
      </c>
      <c r="I3811" s="546" t="s">
        <v>2386</v>
      </c>
      <c r="J3811" s="76"/>
      <c r="K3811" s="76" t="s">
        <v>2195</v>
      </c>
      <c r="L3811" s="76">
        <v>465</v>
      </c>
      <c r="M3811" s="76" t="s">
        <v>14453</v>
      </c>
      <c r="N3811" s="76" t="s">
        <v>15795</v>
      </c>
    </row>
    <row r="3812" spans="1:14" hidden="1">
      <c r="A3812" s="258" t="s">
        <v>14452</v>
      </c>
      <c r="B3812" s="76"/>
      <c r="C3812" s="496" t="s">
        <v>15796</v>
      </c>
      <c r="D3812" s="39" t="s">
        <v>15796</v>
      </c>
      <c r="E3812" s="496">
        <f>VLOOKUP(F3812,[13]abbr_btch2lot2!A:B,2,FALSE)</f>
        <v>2767</v>
      </c>
      <c r="F3812" s="529" t="s">
        <v>15797</v>
      </c>
      <c r="G3812" s="76"/>
      <c r="H3812" s="546" t="s">
        <v>2231</v>
      </c>
      <c r="I3812" s="546" t="s">
        <v>2386</v>
      </c>
      <c r="J3812" s="76"/>
      <c r="K3812" s="76" t="s">
        <v>2195</v>
      </c>
      <c r="L3812" s="76">
        <v>466</v>
      </c>
      <c r="M3812" s="76" t="s">
        <v>14453</v>
      </c>
      <c r="N3812" s="76" t="s">
        <v>15798</v>
      </c>
    </row>
    <row r="3813" spans="1:14" hidden="1">
      <c r="A3813" s="258" t="s">
        <v>14452</v>
      </c>
      <c r="B3813" s="76"/>
      <c r="C3813" s="496" t="s">
        <v>15799</v>
      </c>
      <c r="D3813" s="39" t="s">
        <v>15799</v>
      </c>
      <c r="E3813" s="496">
        <f>VLOOKUP(F3813,[13]abbr_btch2lot2!A:B,2,FALSE)</f>
        <v>2768</v>
      </c>
      <c r="F3813" s="529" t="s">
        <v>15800</v>
      </c>
      <c r="G3813" s="76"/>
      <c r="H3813" s="546" t="s">
        <v>2455</v>
      </c>
      <c r="I3813" s="76">
        <v>7</v>
      </c>
      <c r="J3813" s="76"/>
      <c r="K3813" s="76" t="s">
        <v>2195</v>
      </c>
      <c r="L3813" s="76">
        <v>467</v>
      </c>
      <c r="M3813" s="76" t="s">
        <v>14453</v>
      </c>
      <c r="N3813" s="76" t="s">
        <v>15801</v>
      </c>
    </row>
    <row r="3814" spans="1:14" hidden="1">
      <c r="A3814" s="258" t="s">
        <v>14452</v>
      </c>
      <c r="B3814" s="76"/>
      <c r="C3814" s="496" t="s">
        <v>15802</v>
      </c>
      <c r="D3814" s="39" t="s">
        <v>15802</v>
      </c>
      <c r="E3814" s="496">
        <f>VLOOKUP(F3814,[13]abbr_btch2lot2!A:B,2,FALSE)</f>
        <v>2769</v>
      </c>
      <c r="F3814" s="529" t="s">
        <v>15803</v>
      </c>
      <c r="G3814" s="76"/>
      <c r="H3814" s="546" t="s">
        <v>2455</v>
      </c>
      <c r="I3814" s="76">
        <v>7</v>
      </c>
      <c r="J3814" s="76"/>
      <c r="K3814" s="76" t="s">
        <v>2195</v>
      </c>
      <c r="L3814" s="76">
        <v>468</v>
      </c>
      <c r="M3814" s="76" t="s">
        <v>14453</v>
      </c>
      <c r="N3814" s="76" t="s">
        <v>15804</v>
      </c>
    </row>
    <row r="3815" spans="1:14" hidden="1">
      <c r="A3815" s="258" t="s">
        <v>14452</v>
      </c>
      <c r="B3815" s="76"/>
      <c r="C3815" s="496" t="s">
        <v>15805</v>
      </c>
      <c r="D3815" s="39" t="s">
        <v>15805</v>
      </c>
      <c r="E3815" s="496">
        <f>VLOOKUP(F3815,[13]abbr_btch2lot2!A:B,2,FALSE)</f>
        <v>2770</v>
      </c>
      <c r="F3815" s="529" t="s">
        <v>15806</v>
      </c>
      <c r="G3815" s="76"/>
      <c r="H3815" s="546" t="s">
        <v>2455</v>
      </c>
      <c r="I3815" s="76">
        <v>7</v>
      </c>
      <c r="J3815" s="76"/>
      <c r="K3815" s="76" t="s">
        <v>2195</v>
      </c>
      <c r="L3815" s="76">
        <v>469</v>
      </c>
      <c r="M3815" s="76" t="s">
        <v>14453</v>
      </c>
      <c r="N3815" s="76" t="s">
        <v>15807</v>
      </c>
    </row>
    <row r="3816" spans="1:14" hidden="1">
      <c r="A3816" s="258" t="s">
        <v>14452</v>
      </c>
      <c r="B3816" s="76"/>
      <c r="C3816" s="496" t="s">
        <v>15808</v>
      </c>
      <c r="D3816" s="39" t="s">
        <v>15808</v>
      </c>
      <c r="E3816" s="496">
        <f>VLOOKUP(F3816,[13]abbr_btch2lot2!A:B,2,FALSE)</f>
        <v>2771</v>
      </c>
      <c r="F3816" s="529" t="s">
        <v>15809</v>
      </c>
      <c r="G3816" s="76"/>
      <c r="H3816" s="546" t="s">
        <v>2455</v>
      </c>
      <c r="I3816" s="76">
        <v>9</v>
      </c>
      <c r="J3816" s="76"/>
      <c r="K3816" s="76" t="s">
        <v>2195</v>
      </c>
      <c r="L3816" s="76">
        <v>470</v>
      </c>
      <c r="M3816" s="76" t="s">
        <v>14453</v>
      </c>
      <c r="N3816" s="76" t="s">
        <v>15810</v>
      </c>
    </row>
    <row r="3817" spans="1:14" hidden="1">
      <c r="A3817" s="258" t="s">
        <v>14452</v>
      </c>
      <c r="B3817" s="76"/>
      <c r="C3817" s="496" t="s">
        <v>15811</v>
      </c>
      <c r="D3817" s="39" t="s">
        <v>15811</v>
      </c>
      <c r="E3817" s="496">
        <f>VLOOKUP(F3817,[13]abbr_btch2lot2!A:B,2,FALSE)</f>
        <v>2772</v>
      </c>
      <c r="F3817" s="529" t="s">
        <v>15812</v>
      </c>
      <c r="G3817" s="76"/>
      <c r="H3817" s="546" t="s">
        <v>2455</v>
      </c>
      <c r="I3817" s="76">
        <v>9</v>
      </c>
      <c r="J3817" s="76"/>
      <c r="K3817" s="76" t="s">
        <v>2195</v>
      </c>
      <c r="L3817" s="76">
        <v>471</v>
      </c>
      <c r="M3817" s="76" t="s">
        <v>14453</v>
      </c>
      <c r="N3817" s="76" t="s">
        <v>15813</v>
      </c>
    </row>
    <row r="3818" spans="1:14" hidden="1">
      <c r="A3818" s="258" t="s">
        <v>14452</v>
      </c>
      <c r="B3818" s="76"/>
      <c r="C3818" s="496" t="s">
        <v>15814</v>
      </c>
      <c r="D3818" s="39" t="s">
        <v>15814</v>
      </c>
      <c r="E3818" s="496">
        <f>VLOOKUP(F3818,[13]abbr_btch2lot2!A:B,2,FALSE)</f>
        <v>2773</v>
      </c>
      <c r="F3818" s="529" t="s">
        <v>15815</v>
      </c>
      <c r="G3818" s="76"/>
      <c r="H3818" s="546" t="s">
        <v>2455</v>
      </c>
      <c r="I3818" s="76">
        <v>9</v>
      </c>
      <c r="J3818" s="76"/>
      <c r="K3818" s="76" t="s">
        <v>2195</v>
      </c>
      <c r="L3818" s="76">
        <v>472</v>
      </c>
      <c r="M3818" s="76" t="s">
        <v>14453</v>
      </c>
      <c r="N3818" s="76" t="s">
        <v>15816</v>
      </c>
    </row>
    <row r="3819" spans="1:14" hidden="1">
      <c r="A3819" s="258" t="s">
        <v>14452</v>
      </c>
      <c r="B3819" s="76"/>
      <c r="C3819" s="496" t="s">
        <v>15817</v>
      </c>
      <c r="D3819" s="39" t="s">
        <v>15817</v>
      </c>
      <c r="E3819" s="496">
        <f>VLOOKUP(F3819,[13]abbr_btch2lot2!A:B,2,FALSE)</f>
        <v>2774</v>
      </c>
      <c r="F3819" s="529" t="s">
        <v>15818</v>
      </c>
      <c r="G3819" s="76"/>
      <c r="H3819" s="546" t="s">
        <v>2455</v>
      </c>
      <c r="I3819" s="76">
        <v>9</v>
      </c>
      <c r="J3819" s="76"/>
      <c r="K3819" s="76" t="s">
        <v>2195</v>
      </c>
      <c r="L3819" s="76">
        <v>473</v>
      </c>
      <c r="M3819" s="76" t="s">
        <v>14453</v>
      </c>
      <c r="N3819" s="76" t="s">
        <v>15819</v>
      </c>
    </row>
    <row r="3820" spans="1:14" hidden="1">
      <c r="A3820" s="258" t="s">
        <v>14452</v>
      </c>
      <c r="B3820" s="76"/>
      <c r="C3820" s="496" t="s">
        <v>15820</v>
      </c>
      <c r="D3820" s="39" t="s">
        <v>15820</v>
      </c>
      <c r="E3820" s="496">
        <f>VLOOKUP(F3820,[13]abbr_btch2lot2!A:B,2,FALSE)</f>
        <v>2775</v>
      </c>
      <c r="F3820" s="529" t="s">
        <v>15821</v>
      </c>
      <c r="G3820" s="76"/>
      <c r="H3820" s="546" t="s">
        <v>2455</v>
      </c>
      <c r="I3820" s="76">
        <v>7</v>
      </c>
      <c r="J3820" s="76"/>
      <c r="K3820" s="76" t="s">
        <v>2195</v>
      </c>
      <c r="L3820" s="76">
        <v>474</v>
      </c>
      <c r="M3820" s="76" t="s">
        <v>14453</v>
      </c>
      <c r="N3820" s="76" t="s">
        <v>15822</v>
      </c>
    </row>
    <row r="3821" spans="1:14" hidden="1">
      <c r="A3821" s="258" t="s">
        <v>14452</v>
      </c>
      <c r="B3821" s="76"/>
      <c r="C3821" s="496" t="s">
        <v>15823</v>
      </c>
      <c r="D3821" s="39" t="s">
        <v>15823</v>
      </c>
      <c r="E3821" s="496">
        <f>VLOOKUP(F3821,[13]abbr_btch2lot2!A:B,2,FALSE)</f>
        <v>2776</v>
      </c>
      <c r="F3821" s="529" t="s">
        <v>15824</v>
      </c>
      <c r="G3821" s="76"/>
      <c r="H3821" s="546" t="s">
        <v>2231</v>
      </c>
      <c r="I3821" s="546" t="s">
        <v>2386</v>
      </c>
      <c r="J3821" s="76"/>
      <c r="K3821" s="76" t="s">
        <v>2195</v>
      </c>
      <c r="L3821" s="76">
        <v>475</v>
      </c>
      <c r="M3821" s="76" t="s">
        <v>14453</v>
      </c>
      <c r="N3821" s="76" t="s">
        <v>15825</v>
      </c>
    </row>
    <row r="3822" spans="1:14" hidden="1">
      <c r="A3822" s="258" t="s">
        <v>14452</v>
      </c>
      <c r="B3822" s="76"/>
      <c r="C3822" s="496"/>
      <c r="D3822" s="39"/>
      <c r="E3822" s="496">
        <f>VLOOKUP(F3822,[13]abbr_btch2lot2!A:B,2,FALSE)</f>
        <v>2777</v>
      </c>
      <c r="F3822" s="529" t="s">
        <v>15826</v>
      </c>
      <c r="G3822" s="76"/>
      <c r="H3822" s="546" t="s">
        <v>2455</v>
      </c>
      <c r="I3822" s="76">
        <v>7</v>
      </c>
      <c r="J3822" s="76"/>
      <c r="K3822" s="76" t="s">
        <v>2195</v>
      </c>
      <c r="L3822" s="76">
        <v>476</v>
      </c>
      <c r="M3822" s="76" t="s">
        <v>14453</v>
      </c>
      <c r="N3822" s="76" t="s">
        <v>15827</v>
      </c>
    </row>
    <row r="3823" spans="1:14" hidden="1">
      <c r="A3823" s="258" t="s">
        <v>14452</v>
      </c>
      <c r="B3823" s="76"/>
      <c r="C3823" s="496"/>
      <c r="D3823" s="39"/>
      <c r="E3823" s="496">
        <f>VLOOKUP(F3823,[13]abbr_btch2lot2!A:B,2,FALSE)</f>
        <v>2778</v>
      </c>
      <c r="F3823" s="529" t="s">
        <v>15828</v>
      </c>
      <c r="G3823" s="76"/>
      <c r="H3823" s="546" t="s">
        <v>2231</v>
      </c>
      <c r="I3823" s="546" t="s">
        <v>2386</v>
      </c>
      <c r="J3823" s="76"/>
      <c r="K3823" s="76" t="s">
        <v>2195</v>
      </c>
      <c r="L3823" s="76">
        <v>477</v>
      </c>
      <c r="M3823" s="76" t="s">
        <v>14453</v>
      </c>
      <c r="N3823" s="76" t="s">
        <v>15829</v>
      </c>
    </row>
    <row r="3824" spans="1:14" hidden="1">
      <c r="A3824" s="258" t="s">
        <v>14452</v>
      </c>
      <c r="B3824" s="76"/>
      <c r="C3824" s="496" t="s">
        <v>15830</v>
      </c>
      <c r="D3824" s="39" t="s">
        <v>15830</v>
      </c>
      <c r="E3824" s="496">
        <f>VLOOKUP(F3824,[13]abbr_btch2lot2!A:B,2,FALSE)</f>
        <v>2779</v>
      </c>
      <c r="F3824" s="529" t="s">
        <v>15831</v>
      </c>
      <c r="G3824" s="76"/>
      <c r="H3824" s="546" t="s">
        <v>2455</v>
      </c>
      <c r="I3824" s="76">
        <v>7</v>
      </c>
      <c r="J3824" s="76"/>
      <c r="K3824" s="76" t="s">
        <v>2195</v>
      </c>
      <c r="L3824" s="76">
        <v>478</v>
      </c>
      <c r="M3824" s="76" t="s">
        <v>14453</v>
      </c>
      <c r="N3824" s="76" t="s">
        <v>15832</v>
      </c>
    </row>
    <row r="3825" spans="1:14" hidden="1">
      <c r="A3825" s="258" t="s">
        <v>14452</v>
      </c>
      <c r="B3825" s="76"/>
      <c r="C3825" s="496" t="s">
        <v>15833</v>
      </c>
      <c r="D3825" s="39" t="s">
        <v>15833</v>
      </c>
      <c r="E3825" s="496">
        <f>VLOOKUP(F3825,[13]abbr_btch2lot2!A:B,2,FALSE)</f>
        <v>2780</v>
      </c>
      <c r="F3825" s="529" t="s">
        <v>15834</v>
      </c>
      <c r="G3825" s="76"/>
      <c r="H3825" s="546" t="s">
        <v>2231</v>
      </c>
      <c r="I3825" s="546" t="s">
        <v>2386</v>
      </c>
      <c r="J3825" s="76"/>
      <c r="K3825" s="76" t="s">
        <v>2195</v>
      </c>
      <c r="L3825" s="76">
        <v>479</v>
      </c>
      <c r="M3825" s="76" t="s">
        <v>14453</v>
      </c>
      <c r="N3825" s="76" t="s">
        <v>15835</v>
      </c>
    </row>
    <row r="3826" spans="1:14" hidden="1">
      <c r="A3826" s="258" t="s">
        <v>14452</v>
      </c>
      <c r="B3826" s="76"/>
      <c r="C3826" s="496"/>
      <c r="D3826" s="39"/>
      <c r="E3826" s="496">
        <f>VLOOKUP(F3826,[13]abbr_btch2lot2!A:B,2,FALSE)</f>
        <v>2781</v>
      </c>
      <c r="F3826" s="529" t="s">
        <v>15836</v>
      </c>
      <c r="G3826" s="76"/>
      <c r="H3826" s="546" t="s">
        <v>2455</v>
      </c>
      <c r="I3826" s="76">
        <v>7</v>
      </c>
      <c r="J3826" s="76"/>
      <c r="K3826" s="76" t="s">
        <v>2195</v>
      </c>
      <c r="L3826" s="76">
        <v>480</v>
      </c>
      <c r="M3826" s="76" t="s">
        <v>14453</v>
      </c>
      <c r="N3826" s="76" t="s">
        <v>15837</v>
      </c>
    </row>
    <row r="3827" spans="1:14" hidden="1">
      <c r="A3827" s="258" t="s">
        <v>14452</v>
      </c>
      <c r="B3827" s="76"/>
      <c r="C3827" s="496"/>
      <c r="D3827" s="39"/>
      <c r="E3827" s="496">
        <f>VLOOKUP(F3827,[13]abbr_btch2lot2!A:B,2,FALSE)</f>
        <v>2782</v>
      </c>
      <c r="F3827" s="529" t="s">
        <v>15838</v>
      </c>
      <c r="G3827" s="76"/>
      <c r="H3827" s="546" t="s">
        <v>2231</v>
      </c>
      <c r="I3827" s="546" t="s">
        <v>2386</v>
      </c>
      <c r="J3827" s="76"/>
      <c r="K3827" s="76" t="s">
        <v>2195</v>
      </c>
      <c r="L3827" s="76">
        <v>481</v>
      </c>
      <c r="M3827" s="76" t="s">
        <v>14453</v>
      </c>
      <c r="N3827" s="76" t="s">
        <v>15839</v>
      </c>
    </row>
    <row r="3828" spans="1:14" hidden="1">
      <c r="A3828" s="258" t="s">
        <v>14452</v>
      </c>
      <c r="B3828" s="76"/>
      <c r="C3828" s="496" t="s">
        <v>15840</v>
      </c>
      <c r="D3828" s="39" t="s">
        <v>15840</v>
      </c>
      <c r="E3828" s="496">
        <f>VLOOKUP(F3828,[13]abbr_btch2lot2!A:B,2,FALSE)</f>
        <v>2783</v>
      </c>
      <c r="F3828" s="529" t="s">
        <v>15841</v>
      </c>
      <c r="G3828" s="76"/>
      <c r="H3828" s="546" t="s">
        <v>2455</v>
      </c>
      <c r="I3828" s="76">
        <v>7</v>
      </c>
      <c r="J3828" s="76"/>
      <c r="K3828" s="76" t="s">
        <v>2195</v>
      </c>
      <c r="L3828" s="76">
        <v>482</v>
      </c>
      <c r="M3828" s="76" t="s">
        <v>14453</v>
      </c>
      <c r="N3828" s="76" t="s">
        <v>15842</v>
      </c>
    </row>
    <row r="3829" spans="1:14" hidden="1">
      <c r="A3829" s="258" t="s">
        <v>14452</v>
      </c>
      <c r="B3829" s="76"/>
      <c r="C3829" s="496" t="s">
        <v>15843</v>
      </c>
      <c r="D3829" s="39" t="s">
        <v>15843</v>
      </c>
      <c r="E3829" s="496">
        <f>VLOOKUP(F3829,[13]abbr_btch2lot2!A:B,2,FALSE)</f>
        <v>2784</v>
      </c>
      <c r="F3829" s="529" t="s">
        <v>15844</v>
      </c>
      <c r="G3829" s="76"/>
      <c r="H3829" s="546" t="s">
        <v>2231</v>
      </c>
      <c r="I3829" s="546" t="s">
        <v>2386</v>
      </c>
      <c r="J3829" s="76"/>
      <c r="K3829" s="76" t="s">
        <v>2195</v>
      </c>
      <c r="L3829" s="76">
        <v>483</v>
      </c>
      <c r="M3829" s="76" t="s">
        <v>14453</v>
      </c>
      <c r="N3829" s="76" t="s">
        <v>15845</v>
      </c>
    </row>
    <row r="3830" spans="1:14" hidden="1">
      <c r="A3830" s="258" t="s">
        <v>14452</v>
      </c>
      <c r="B3830" s="76"/>
      <c r="C3830" s="496" t="s">
        <v>15846</v>
      </c>
      <c r="D3830" s="39" t="s">
        <v>15846</v>
      </c>
      <c r="E3830" s="496">
        <f>VLOOKUP(F3830,[13]abbr_btch2lot2!A:B,2,FALSE)</f>
        <v>2785</v>
      </c>
      <c r="F3830" s="529" t="s">
        <v>15847</v>
      </c>
      <c r="G3830" s="76"/>
      <c r="H3830" s="546" t="s">
        <v>2455</v>
      </c>
      <c r="I3830" s="76">
        <v>7</v>
      </c>
      <c r="J3830" s="76"/>
      <c r="K3830" s="76" t="s">
        <v>2195</v>
      </c>
      <c r="L3830" s="76">
        <v>484</v>
      </c>
      <c r="M3830" s="76" t="s">
        <v>14453</v>
      </c>
      <c r="N3830" s="76" t="s">
        <v>15848</v>
      </c>
    </row>
    <row r="3831" spans="1:14" hidden="1">
      <c r="A3831" s="258" t="s">
        <v>14452</v>
      </c>
      <c r="B3831" s="76"/>
      <c r="C3831" s="496" t="s">
        <v>15849</v>
      </c>
      <c r="D3831" s="39" t="s">
        <v>15849</v>
      </c>
      <c r="E3831" s="496">
        <f>VLOOKUP(F3831,[13]abbr_btch2lot2!A:B,2,FALSE)</f>
        <v>2786</v>
      </c>
      <c r="F3831" s="529" t="s">
        <v>15850</v>
      </c>
      <c r="G3831" s="76"/>
      <c r="H3831" s="546" t="s">
        <v>2231</v>
      </c>
      <c r="I3831" s="546" t="s">
        <v>2386</v>
      </c>
      <c r="J3831" s="76"/>
      <c r="K3831" s="76" t="s">
        <v>2195</v>
      </c>
      <c r="L3831" s="76">
        <v>485</v>
      </c>
      <c r="M3831" s="76" t="s">
        <v>14453</v>
      </c>
      <c r="N3831" s="76" t="s">
        <v>15851</v>
      </c>
    </row>
    <row r="3832" spans="1:14" hidden="1">
      <c r="A3832" s="258" t="s">
        <v>14452</v>
      </c>
      <c r="B3832" s="76"/>
      <c r="C3832" s="496" t="s">
        <v>15852</v>
      </c>
      <c r="D3832" s="39" t="s">
        <v>15852</v>
      </c>
      <c r="E3832" s="496">
        <f>VLOOKUP(F3832,[13]abbr_btch2lot2!A:B,2,FALSE)</f>
        <v>2787</v>
      </c>
      <c r="F3832" s="529" t="s">
        <v>15853</v>
      </c>
      <c r="G3832" s="76"/>
      <c r="H3832" s="546" t="s">
        <v>2455</v>
      </c>
      <c r="I3832" s="76">
        <v>7</v>
      </c>
      <c r="J3832" s="76"/>
      <c r="K3832" s="76" t="s">
        <v>2195</v>
      </c>
      <c r="L3832" s="76">
        <v>486</v>
      </c>
      <c r="M3832" s="76" t="s">
        <v>14453</v>
      </c>
      <c r="N3832" s="76" t="s">
        <v>15854</v>
      </c>
    </row>
    <row r="3833" spans="1:14" hidden="1">
      <c r="A3833" s="258" t="s">
        <v>14452</v>
      </c>
      <c r="B3833" s="76"/>
      <c r="C3833" s="496" t="s">
        <v>15855</v>
      </c>
      <c r="D3833" s="39" t="s">
        <v>15855</v>
      </c>
      <c r="E3833" s="496">
        <f>VLOOKUP(F3833,[13]abbr_btch2lot2!A:B,2,FALSE)</f>
        <v>2788</v>
      </c>
      <c r="F3833" s="529" t="s">
        <v>15856</v>
      </c>
      <c r="G3833" s="76"/>
      <c r="H3833" s="546" t="s">
        <v>2231</v>
      </c>
      <c r="I3833" s="546" t="s">
        <v>2386</v>
      </c>
      <c r="J3833" s="76"/>
      <c r="K3833" s="76" t="s">
        <v>2195</v>
      </c>
      <c r="L3833" s="76">
        <v>487</v>
      </c>
      <c r="M3833" s="76" t="s">
        <v>14453</v>
      </c>
      <c r="N3833" s="76" t="s">
        <v>15857</v>
      </c>
    </row>
    <row r="3834" spans="1:14" hidden="1">
      <c r="A3834" s="258" t="s">
        <v>14452</v>
      </c>
      <c r="B3834" s="76"/>
      <c r="C3834" s="496"/>
      <c r="D3834" s="39"/>
      <c r="E3834" s="496">
        <f>VLOOKUP(F3834,[13]abbr_btch2lot2!A:B,2,FALSE)</f>
        <v>2789</v>
      </c>
      <c r="F3834" s="529" t="s">
        <v>15858</v>
      </c>
      <c r="G3834" s="76"/>
      <c r="H3834" s="546" t="s">
        <v>2455</v>
      </c>
      <c r="I3834" s="76">
        <v>7</v>
      </c>
      <c r="J3834" s="76"/>
      <c r="K3834" s="76" t="s">
        <v>2195</v>
      </c>
      <c r="L3834" s="76">
        <v>488</v>
      </c>
      <c r="M3834" s="76" t="s">
        <v>14453</v>
      </c>
      <c r="N3834" s="76" t="s">
        <v>15859</v>
      </c>
    </row>
    <row r="3835" spans="1:14" hidden="1">
      <c r="A3835" s="258" t="s">
        <v>14452</v>
      </c>
      <c r="B3835" s="76"/>
      <c r="C3835" s="496"/>
      <c r="D3835" s="39"/>
      <c r="E3835" s="496">
        <f>VLOOKUP(F3835,[13]abbr_btch2lot2!A:B,2,FALSE)</f>
        <v>2790</v>
      </c>
      <c r="F3835" s="529" t="s">
        <v>15860</v>
      </c>
      <c r="G3835" s="76"/>
      <c r="H3835" s="546" t="s">
        <v>2231</v>
      </c>
      <c r="I3835" s="546" t="s">
        <v>2386</v>
      </c>
      <c r="J3835" s="76"/>
      <c r="K3835" s="76" t="s">
        <v>2195</v>
      </c>
      <c r="L3835" s="76">
        <v>489</v>
      </c>
      <c r="M3835" s="76" t="s">
        <v>14453</v>
      </c>
      <c r="N3835" s="76" t="s">
        <v>15861</v>
      </c>
    </row>
    <row r="3836" spans="1:14" hidden="1">
      <c r="A3836" s="258" t="s">
        <v>14452</v>
      </c>
      <c r="B3836" s="76"/>
      <c r="C3836" s="496" t="s">
        <v>15862</v>
      </c>
      <c r="D3836" s="39" t="s">
        <v>15862</v>
      </c>
      <c r="E3836" s="496">
        <f>VLOOKUP(F3836,[13]abbr_btch2lot2!A:B,2,FALSE)</f>
        <v>2791</v>
      </c>
      <c r="F3836" s="529" t="s">
        <v>15863</v>
      </c>
      <c r="G3836" s="76"/>
      <c r="H3836" s="546" t="s">
        <v>2455</v>
      </c>
      <c r="I3836" s="76">
        <v>7</v>
      </c>
      <c r="J3836" s="76"/>
      <c r="K3836" s="76" t="s">
        <v>2195</v>
      </c>
      <c r="L3836" s="76">
        <v>490</v>
      </c>
      <c r="M3836" s="76" t="s">
        <v>14453</v>
      </c>
      <c r="N3836" s="76" t="s">
        <v>15864</v>
      </c>
    </row>
    <row r="3837" spans="1:14" hidden="1">
      <c r="A3837" s="258" t="s">
        <v>14452</v>
      </c>
      <c r="B3837" s="76"/>
      <c r="C3837" s="496" t="s">
        <v>15865</v>
      </c>
      <c r="D3837" s="39" t="s">
        <v>15865</v>
      </c>
      <c r="E3837" s="496">
        <f>VLOOKUP(F3837,[13]abbr_btch2lot2!A:B,2,FALSE)</f>
        <v>2792</v>
      </c>
      <c r="F3837" s="529" t="s">
        <v>15866</v>
      </c>
      <c r="G3837" s="76"/>
      <c r="H3837" s="546" t="s">
        <v>2231</v>
      </c>
      <c r="I3837" s="546" t="s">
        <v>2386</v>
      </c>
      <c r="J3837" s="76"/>
      <c r="K3837" s="76" t="s">
        <v>2195</v>
      </c>
      <c r="L3837" s="76">
        <v>491</v>
      </c>
      <c r="M3837" s="76" t="s">
        <v>14453</v>
      </c>
      <c r="N3837" s="76" t="s">
        <v>15867</v>
      </c>
    </row>
    <row r="3838" spans="1:14" hidden="1">
      <c r="A3838" s="258" t="s">
        <v>14452</v>
      </c>
      <c r="B3838" s="76"/>
      <c r="C3838" s="496" t="s">
        <v>15868</v>
      </c>
      <c r="D3838" s="39" t="s">
        <v>15868</v>
      </c>
      <c r="E3838" s="496">
        <f>VLOOKUP(F3838,[13]abbr_btch2lot2!A:B,2,FALSE)</f>
        <v>2793</v>
      </c>
      <c r="F3838" s="529" t="s">
        <v>15869</v>
      </c>
      <c r="G3838" s="76"/>
      <c r="H3838" s="546" t="s">
        <v>2455</v>
      </c>
      <c r="I3838" s="76">
        <v>7</v>
      </c>
      <c r="J3838" s="76"/>
      <c r="K3838" s="76" t="s">
        <v>2195</v>
      </c>
      <c r="L3838" s="76">
        <v>492</v>
      </c>
      <c r="M3838" s="76" t="s">
        <v>14453</v>
      </c>
      <c r="N3838" s="76" t="s">
        <v>15870</v>
      </c>
    </row>
    <row r="3839" spans="1:14" hidden="1">
      <c r="A3839" s="258" t="s">
        <v>14452</v>
      </c>
      <c r="B3839" s="76"/>
      <c r="C3839" s="496" t="s">
        <v>15871</v>
      </c>
      <c r="D3839" s="39" t="s">
        <v>15871</v>
      </c>
      <c r="E3839" s="496">
        <f>VLOOKUP(F3839,[13]abbr_btch2lot2!A:B,2,FALSE)</f>
        <v>2794</v>
      </c>
      <c r="F3839" s="529" t="s">
        <v>15872</v>
      </c>
      <c r="G3839" s="76"/>
      <c r="H3839" s="546" t="s">
        <v>2231</v>
      </c>
      <c r="I3839" s="546" t="s">
        <v>2386</v>
      </c>
      <c r="J3839" s="76"/>
      <c r="K3839" s="76" t="s">
        <v>2195</v>
      </c>
      <c r="L3839" s="76">
        <v>493</v>
      </c>
      <c r="M3839" s="76" t="s">
        <v>14453</v>
      </c>
      <c r="N3839" s="76" t="s">
        <v>15873</v>
      </c>
    </row>
    <row r="3840" spans="1:14" hidden="1">
      <c r="A3840" s="258" t="s">
        <v>14452</v>
      </c>
      <c r="B3840" s="76"/>
      <c r="C3840" s="496" t="s">
        <v>15874</v>
      </c>
      <c r="D3840" s="39" t="s">
        <v>15874</v>
      </c>
      <c r="E3840" s="496">
        <f>VLOOKUP(F3840,[13]abbr_btch2lot2!A:B,2,FALSE)</f>
        <v>2795</v>
      </c>
      <c r="F3840" s="529" t="s">
        <v>15875</v>
      </c>
      <c r="G3840" s="76"/>
      <c r="H3840" s="546" t="s">
        <v>2455</v>
      </c>
      <c r="I3840" s="76">
        <v>7</v>
      </c>
      <c r="J3840" s="76"/>
      <c r="K3840" s="76" t="s">
        <v>2195</v>
      </c>
      <c r="L3840" s="76">
        <v>494</v>
      </c>
      <c r="M3840" s="76" t="s">
        <v>14453</v>
      </c>
      <c r="N3840" s="76" t="s">
        <v>15876</v>
      </c>
    </row>
    <row r="3841" spans="1:14" hidden="1">
      <c r="A3841" s="258" t="s">
        <v>14452</v>
      </c>
      <c r="B3841" s="76"/>
      <c r="C3841" s="496" t="s">
        <v>15877</v>
      </c>
      <c r="D3841" s="39" t="s">
        <v>15877</v>
      </c>
      <c r="E3841" s="496">
        <f>VLOOKUP(F3841,[13]abbr_btch2lot2!A:B,2,FALSE)</f>
        <v>2796</v>
      </c>
      <c r="F3841" s="529" t="s">
        <v>15878</v>
      </c>
      <c r="G3841" s="76"/>
      <c r="H3841" s="546" t="s">
        <v>2231</v>
      </c>
      <c r="I3841" s="546" t="s">
        <v>2386</v>
      </c>
      <c r="J3841" s="76"/>
      <c r="K3841" s="76" t="s">
        <v>2195</v>
      </c>
      <c r="L3841" s="76">
        <v>495</v>
      </c>
      <c r="M3841" s="76" t="s">
        <v>14453</v>
      </c>
      <c r="N3841" s="76" t="s">
        <v>15879</v>
      </c>
    </row>
    <row r="3842" spans="1:14" hidden="1">
      <c r="A3842" s="258" t="s">
        <v>14452</v>
      </c>
      <c r="B3842" s="76"/>
      <c r="C3842" s="496" t="s">
        <v>15880</v>
      </c>
      <c r="D3842" s="39" t="s">
        <v>15880</v>
      </c>
      <c r="E3842" s="496">
        <f>VLOOKUP(F3842,[13]abbr_btch2lot2!A:B,2,FALSE)</f>
        <v>2797</v>
      </c>
      <c r="F3842" s="529" t="s">
        <v>15881</v>
      </c>
      <c r="G3842" s="76"/>
      <c r="H3842" s="546" t="s">
        <v>2455</v>
      </c>
      <c r="I3842" s="76">
        <v>7</v>
      </c>
      <c r="J3842" s="76"/>
      <c r="K3842" s="76" t="s">
        <v>2195</v>
      </c>
      <c r="L3842" s="76">
        <v>496</v>
      </c>
      <c r="M3842" s="76" t="s">
        <v>14453</v>
      </c>
      <c r="N3842" s="76" t="s">
        <v>15882</v>
      </c>
    </row>
    <row r="3843" spans="1:14" hidden="1">
      <c r="A3843" s="258" t="s">
        <v>14452</v>
      </c>
      <c r="B3843" s="76"/>
      <c r="C3843" s="496" t="s">
        <v>15883</v>
      </c>
      <c r="D3843" s="39" t="s">
        <v>15883</v>
      </c>
      <c r="E3843" s="496">
        <f>VLOOKUP(F3843,[13]abbr_btch2lot2!A:B,2,FALSE)</f>
        <v>2798</v>
      </c>
      <c r="F3843" s="529" t="s">
        <v>15884</v>
      </c>
      <c r="G3843" s="76"/>
      <c r="H3843" s="546" t="s">
        <v>2231</v>
      </c>
      <c r="I3843" s="546" t="s">
        <v>2386</v>
      </c>
      <c r="J3843" s="76"/>
      <c r="K3843" s="76" t="s">
        <v>2195</v>
      </c>
      <c r="L3843" s="76">
        <v>497</v>
      </c>
      <c r="M3843" s="76" t="s">
        <v>14453</v>
      </c>
      <c r="N3843" s="76" t="s">
        <v>15885</v>
      </c>
    </row>
    <row r="3844" spans="1:14" hidden="1">
      <c r="A3844" s="258" t="s">
        <v>14452</v>
      </c>
      <c r="B3844" s="76"/>
      <c r="C3844" s="496" t="s">
        <v>15886</v>
      </c>
      <c r="D3844" s="39" t="s">
        <v>15886</v>
      </c>
      <c r="E3844" s="496">
        <f>VLOOKUP(F3844,[13]abbr_btch2lot2!A:B,2,FALSE)</f>
        <v>2799</v>
      </c>
      <c r="F3844" s="529" t="s">
        <v>15887</v>
      </c>
      <c r="G3844" s="76"/>
      <c r="H3844" s="76" t="s">
        <v>2231</v>
      </c>
      <c r="I3844" s="76" t="s">
        <v>2439</v>
      </c>
      <c r="J3844" s="76"/>
      <c r="K3844" s="76" t="s">
        <v>2195</v>
      </c>
      <c r="L3844" s="76">
        <v>498</v>
      </c>
      <c r="M3844" s="76" t="s">
        <v>14453</v>
      </c>
      <c r="N3844" s="76" t="s">
        <v>15888</v>
      </c>
    </row>
    <row r="3845" spans="1:14" hidden="1">
      <c r="A3845" s="258" t="s">
        <v>14452</v>
      </c>
      <c r="B3845" s="76"/>
      <c r="C3845" s="496" t="s">
        <v>15889</v>
      </c>
      <c r="D3845" s="39" t="s">
        <v>15889</v>
      </c>
      <c r="E3845" s="496">
        <f>VLOOKUP(F3845,[13]abbr_btch2lot2!A:B,2,FALSE)</f>
        <v>2800</v>
      </c>
      <c r="F3845" s="529" t="s">
        <v>15890</v>
      </c>
      <c r="G3845" s="76"/>
      <c r="H3845" s="76" t="s">
        <v>2231</v>
      </c>
      <c r="I3845" s="76" t="s">
        <v>8260</v>
      </c>
      <c r="J3845" s="76"/>
      <c r="K3845" s="76" t="s">
        <v>2195</v>
      </c>
      <c r="L3845" s="76">
        <v>499</v>
      </c>
      <c r="M3845" s="76" t="s">
        <v>14453</v>
      </c>
      <c r="N3845" s="76" t="s">
        <v>15891</v>
      </c>
    </row>
    <row r="3846" spans="1:14" hidden="1">
      <c r="A3846" s="258" t="s">
        <v>14452</v>
      </c>
      <c r="B3846" s="76"/>
      <c r="C3846" s="496" t="s">
        <v>15892</v>
      </c>
      <c r="D3846" s="39" t="s">
        <v>15892</v>
      </c>
      <c r="E3846" s="496">
        <f>VLOOKUP(F3846,[13]abbr_btch2lot2!A:B,2,FALSE)</f>
        <v>2801</v>
      </c>
      <c r="F3846" s="529" t="s">
        <v>15893</v>
      </c>
      <c r="G3846" s="76"/>
      <c r="H3846" s="546" t="s">
        <v>2455</v>
      </c>
      <c r="I3846" s="76">
        <v>7</v>
      </c>
      <c r="J3846" s="76"/>
      <c r="K3846" s="76" t="s">
        <v>2195</v>
      </c>
      <c r="L3846" s="76">
        <v>500</v>
      </c>
      <c r="M3846" s="76" t="s">
        <v>14453</v>
      </c>
      <c r="N3846" s="76" t="s">
        <v>15894</v>
      </c>
    </row>
    <row r="3847" spans="1:14" hidden="1">
      <c r="A3847" s="258" t="s">
        <v>14452</v>
      </c>
      <c r="B3847" s="76"/>
      <c r="C3847" s="496" t="s">
        <v>15895</v>
      </c>
      <c r="D3847" s="39" t="s">
        <v>15895</v>
      </c>
      <c r="E3847" s="496">
        <f>VLOOKUP(F3847,[13]abbr_btch2lot2!A:B,2,FALSE)</f>
        <v>2802</v>
      </c>
      <c r="F3847" s="529" t="s">
        <v>15896</v>
      </c>
      <c r="G3847" s="76"/>
      <c r="H3847" s="546" t="s">
        <v>2455</v>
      </c>
      <c r="I3847" s="76">
        <v>7</v>
      </c>
      <c r="J3847" s="76"/>
      <c r="K3847" s="76" t="s">
        <v>2195</v>
      </c>
      <c r="L3847" s="76">
        <v>501</v>
      </c>
      <c r="M3847" s="76" t="s">
        <v>14453</v>
      </c>
      <c r="N3847" s="76" t="s">
        <v>15897</v>
      </c>
    </row>
    <row r="3848" spans="1:14" hidden="1">
      <c r="A3848" s="258" t="s">
        <v>14452</v>
      </c>
      <c r="B3848" s="76"/>
      <c r="C3848" s="496" t="s">
        <v>15898</v>
      </c>
      <c r="D3848" s="39" t="s">
        <v>15898</v>
      </c>
      <c r="E3848" s="496">
        <f>VLOOKUP(F3848,[13]abbr_btch2lot2!A:B,2,FALSE)</f>
        <v>2803</v>
      </c>
      <c r="F3848" s="529" t="s">
        <v>15899</v>
      </c>
      <c r="G3848" s="76"/>
      <c r="H3848" s="76" t="s">
        <v>2231</v>
      </c>
      <c r="I3848" s="76" t="s">
        <v>8260</v>
      </c>
      <c r="J3848" s="76"/>
      <c r="K3848" s="76" t="s">
        <v>2195</v>
      </c>
      <c r="L3848" s="76">
        <v>502</v>
      </c>
      <c r="M3848" s="76" t="s">
        <v>14453</v>
      </c>
      <c r="N3848" s="76" t="s">
        <v>15900</v>
      </c>
    </row>
    <row r="3849" spans="1:14" hidden="1">
      <c r="A3849" s="258" t="s">
        <v>14452</v>
      </c>
      <c r="B3849" s="76"/>
      <c r="C3849" s="496" t="s">
        <v>15901</v>
      </c>
      <c r="D3849" s="39" t="s">
        <v>15901</v>
      </c>
      <c r="E3849" s="496">
        <f>VLOOKUP(F3849,[13]abbr_btch2lot2!A:B,2,FALSE)</f>
        <v>2804</v>
      </c>
      <c r="F3849" s="529" t="s">
        <v>15902</v>
      </c>
      <c r="G3849" s="76"/>
      <c r="H3849" s="76" t="s">
        <v>2231</v>
      </c>
      <c r="I3849" s="76" t="s">
        <v>8260</v>
      </c>
      <c r="J3849" s="76"/>
      <c r="K3849" s="76" t="s">
        <v>2195</v>
      </c>
      <c r="L3849" s="76">
        <v>503</v>
      </c>
      <c r="M3849" s="76" t="s">
        <v>14453</v>
      </c>
      <c r="N3849" s="76" t="s">
        <v>15903</v>
      </c>
    </row>
    <row r="3850" spans="1:14" hidden="1">
      <c r="A3850" s="258" t="s">
        <v>14452</v>
      </c>
      <c r="B3850" s="76"/>
      <c r="C3850" s="496" t="s">
        <v>15904</v>
      </c>
      <c r="D3850" s="39" t="s">
        <v>15904</v>
      </c>
      <c r="E3850" s="496">
        <f>VLOOKUP(F3850,[13]abbr_btch2lot2!A:B,2,FALSE)</f>
        <v>2805</v>
      </c>
      <c r="F3850" s="529" t="s">
        <v>15905</v>
      </c>
      <c r="G3850" s="76"/>
      <c r="H3850" s="546" t="s">
        <v>2228</v>
      </c>
      <c r="I3850" s="76">
        <v>1</v>
      </c>
      <c r="J3850" s="76"/>
      <c r="K3850" s="76" t="s">
        <v>2195</v>
      </c>
      <c r="L3850" s="76">
        <v>504</v>
      </c>
      <c r="M3850" s="76" t="s">
        <v>14453</v>
      </c>
      <c r="N3850" s="76" t="s">
        <v>15906</v>
      </c>
    </row>
    <row r="3851" spans="1:14" hidden="1">
      <c r="A3851" s="258" t="s">
        <v>14452</v>
      </c>
      <c r="B3851" s="76"/>
      <c r="C3851" s="496" t="s">
        <v>15907</v>
      </c>
      <c r="D3851" s="39" t="s">
        <v>15907</v>
      </c>
      <c r="E3851" s="496">
        <f>VLOOKUP(F3851,[13]abbr_btch2lot2!A:B,2,FALSE)</f>
        <v>2806</v>
      </c>
      <c r="F3851" s="529" t="s">
        <v>15908</v>
      </c>
      <c r="G3851" s="76"/>
      <c r="H3851" s="76" t="s">
        <v>2231</v>
      </c>
      <c r="I3851" s="76" t="s">
        <v>2439</v>
      </c>
      <c r="J3851" s="76"/>
      <c r="K3851" s="76" t="s">
        <v>2195</v>
      </c>
      <c r="L3851" s="76">
        <v>505</v>
      </c>
      <c r="M3851" s="76" t="s">
        <v>14453</v>
      </c>
      <c r="N3851" s="76" t="s">
        <v>15909</v>
      </c>
    </row>
    <row r="3852" spans="1:14" hidden="1">
      <c r="A3852" s="258" t="s">
        <v>14452</v>
      </c>
      <c r="B3852" s="76"/>
      <c r="C3852" s="496" t="s">
        <v>15910</v>
      </c>
      <c r="D3852" s="39" t="s">
        <v>15910</v>
      </c>
      <c r="E3852" s="496">
        <f>VLOOKUP(F3852,[13]abbr_btch2lot2!A:B,2,FALSE)</f>
        <v>2807</v>
      </c>
      <c r="F3852" s="529" t="s">
        <v>15911</v>
      </c>
      <c r="G3852" s="76"/>
      <c r="H3852" s="76" t="s">
        <v>2231</v>
      </c>
      <c r="I3852" s="76" t="s">
        <v>8260</v>
      </c>
      <c r="J3852" s="76"/>
      <c r="K3852" s="76" t="s">
        <v>2195</v>
      </c>
      <c r="L3852" s="76">
        <v>506</v>
      </c>
      <c r="M3852" s="76" t="s">
        <v>14453</v>
      </c>
      <c r="N3852" s="76" t="s">
        <v>15912</v>
      </c>
    </row>
    <row r="3853" spans="1:14" hidden="1">
      <c r="A3853" s="258" t="s">
        <v>14452</v>
      </c>
      <c r="B3853" s="76"/>
      <c r="C3853" s="496" t="s">
        <v>15913</v>
      </c>
      <c r="D3853" s="39" t="s">
        <v>15913</v>
      </c>
      <c r="E3853" s="496">
        <f>VLOOKUP(F3853,[13]abbr_btch2lot2!A:B,2,FALSE)</f>
        <v>2808</v>
      </c>
      <c r="F3853" s="529" t="s">
        <v>15914</v>
      </c>
      <c r="G3853" s="76"/>
      <c r="H3853" s="546" t="s">
        <v>2455</v>
      </c>
      <c r="I3853" s="76">
        <v>7</v>
      </c>
      <c r="J3853" s="76"/>
      <c r="K3853" s="76" t="s">
        <v>2195</v>
      </c>
      <c r="L3853" s="76">
        <v>507</v>
      </c>
      <c r="M3853" s="76" t="s">
        <v>14453</v>
      </c>
      <c r="N3853" s="76" t="s">
        <v>15915</v>
      </c>
    </row>
    <row r="3854" spans="1:14" hidden="1">
      <c r="A3854" s="258" t="s">
        <v>14452</v>
      </c>
      <c r="B3854" s="76"/>
      <c r="C3854" s="496" t="s">
        <v>15916</v>
      </c>
      <c r="D3854" s="39" t="s">
        <v>15916</v>
      </c>
      <c r="E3854" s="496">
        <f>VLOOKUP(F3854,[13]abbr_btch2lot2!A:B,2,FALSE)</f>
        <v>2809</v>
      </c>
      <c r="F3854" s="529" t="s">
        <v>15917</v>
      </c>
      <c r="G3854" s="76"/>
      <c r="H3854" s="546" t="s">
        <v>2455</v>
      </c>
      <c r="I3854" s="76">
        <v>7</v>
      </c>
      <c r="J3854" s="76"/>
      <c r="K3854" s="76" t="s">
        <v>2195</v>
      </c>
      <c r="L3854" s="76">
        <v>508</v>
      </c>
      <c r="M3854" s="76" t="s">
        <v>14453</v>
      </c>
      <c r="N3854" s="76" t="s">
        <v>15918</v>
      </c>
    </row>
    <row r="3855" spans="1:14" hidden="1">
      <c r="A3855" s="258" t="s">
        <v>14452</v>
      </c>
      <c r="B3855" s="76"/>
      <c r="C3855" s="496" t="s">
        <v>15919</v>
      </c>
      <c r="D3855" s="39" t="s">
        <v>15919</v>
      </c>
      <c r="E3855" s="496">
        <f>VLOOKUP(F3855,[13]abbr_btch2lot2!A:B,2,FALSE)</f>
        <v>2810</v>
      </c>
      <c r="F3855" s="529" t="s">
        <v>15920</v>
      </c>
      <c r="G3855" s="76"/>
      <c r="H3855" s="76" t="s">
        <v>2231</v>
      </c>
      <c r="I3855" s="76" t="s">
        <v>8260</v>
      </c>
      <c r="J3855" s="76"/>
      <c r="K3855" s="76" t="s">
        <v>2195</v>
      </c>
      <c r="L3855" s="76">
        <v>509</v>
      </c>
      <c r="M3855" s="76" t="s">
        <v>14453</v>
      </c>
      <c r="N3855" s="76" t="s">
        <v>15921</v>
      </c>
    </row>
    <row r="3856" spans="1:14" hidden="1">
      <c r="A3856" s="258" t="s">
        <v>14452</v>
      </c>
      <c r="B3856" s="76"/>
      <c r="C3856" s="496" t="s">
        <v>15922</v>
      </c>
      <c r="D3856" s="39" t="s">
        <v>15922</v>
      </c>
      <c r="E3856" s="496">
        <f>VLOOKUP(F3856,[13]abbr_btch2lot2!A:B,2,FALSE)</f>
        <v>2811</v>
      </c>
      <c r="F3856" s="529" t="s">
        <v>15923</v>
      </c>
      <c r="G3856" s="76"/>
      <c r="H3856" s="76" t="s">
        <v>2231</v>
      </c>
      <c r="I3856" s="76" t="s">
        <v>8260</v>
      </c>
      <c r="J3856" s="76"/>
      <c r="K3856" s="76" t="s">
        <v>2195</v>
      </c>
      <c r="L3856" s="76">
        <v>510</v>
      </c>
      <c r="M3856" s="76" t="s">
        <v>14453</v>
      </c>
      <c r="N3856" s="76" t="s">
        <v>15924</v>
      </c>
    </row>
    <row r="3857" spans="1:14" hidden="1">
      <c r="A3857" s="258" t="s">
        <v>14452</v>
      </c>
      <c r="B3857" s="76"/>
      <c r="C3857" s="496" t="s">
        <v>15925</v>
      </c>
      <c r="D3857" s="39" t="s">
        <v>15925</v>
      </c>
      <c r="E3857" s="496">
        <f>VLOOKUP(F3857,[13]abbr_btch2lot2!A:B,2,FALSE)</f>
        <v>2812</v>
      </c>
      <c r="F3857" s="529" t="s">
        <v>15926</v>
      </c>
      <c r="G3857" s="76"/>
      <c r="H3857" s="546" t="s">
        <v>2228</v>
      </c>
      <c r="I3857" s="76">
        <v>1</v>
      </c>
      <c r="J3857" s="76"/>
      <c r="K3857" s="76" t="s">
        <v>2195</v>
      </c>
      <c r="L3857" s="76">
        <v>511</v>
      </c>
      <c r="M3857" s="76" t="s">
        <v>14453</v>
      </c>
      <c r="N3857" s="76" t="s">
        <v>15927</v>
      </c>
    </row>
    <row r="3858" spans="1:14" hidden="1">
      <c r="A3858" s="258" t="s">
        <v>14452</v>
      </c>
      <c r="B3858" s="76"/>
      <c r="C3858" s="496" t="s">
        <v>15928</v>
      </c>
      <c r="D3858" s="39" t="s">
        <v>15928</v>
      </c>
      <c r="E3858" s="496">
        <f>VLOOKUP(F3858,[13]abbr_btch2lot2!A:B,2,FALSE)</f>
        <v>2813</v>
      </c>
      <c r="F3858" s="529" t="s">
        <v>15929</v>
      </c>
      <c r="G3858" s="76"/>
      <c r="H3858" s="546" t="s">
        <v>2455</v>
      </c>
      <c r="I3858" s="76">
        <v>7</v>
      </c>
      <c r="J3858" s="76"/>
      <c r="K3858" s="76" t="s">
        <v>2195</v>
      </c>
      <c r="L3858" s="76">
        <v>512</v>
      </c>
      <c r="M3858" s="76" t="s">
        <v>14453</v>
      </c>
      <c r="N3858" s="76" t="s">
        <v>15930</v>
      </c>
    </row>
    <row r="3859" spans="1:14" hidden="1">
      <c r="A3859" s="258" t="s">
        <v>14452</v>
      </c>
      <c r="B3859" s="76"/>
      <c r="C3859" s="496" t="s">
        <v>15931</v>
      </c>
      <c r="D3859" s="39" t="s">
        <v>15931</v>
      </c>
      <c r="E3859" s="496">
        <f>VLOOKUP(F3859,[13]abbr_btch2lot2!A:B,2,FALSE)</f>
        <v>2814</v>
      </c>
      <c r="F3859" s="529" t="s">
        <v>15932</v>
      </c>
      <c r="G3859" s="76"/>
      <c r="H3859" s="546" t="s">
        <v>2231</v>
      </c>
      <c r="I3859" s="546" t="s">
        <v>2386</v>
      </c>
      <c r="J3859" s="76"/>
      <c r="K3859" s="76" t="s">
        <v>2195</v>
      </c>
      <c r="L3859" s="76">
        <v>513</v>
      </c>
      <c r="M3859" s="76" t="s">
        <v>14453</v>
      </c>
      <c r="N3859" s="76" t="s">
        <v>15933</v>
      </c>
    </row>
    <row r="3860" spans="1:14" hidden="1">
      <c r="A3860" s="258" t="s">
        <v>14452</v>
      </c>
      <c r="B3860" s="76"/>
      <c r="C3860" s="496" t="s">
        <v>15934</v>
      </c>
      <c r="D3860" s="39" t="s">
        <v>15934</v>
      </c>
      <c r="E3860" s="496">
        <f>VLOOKUP(F3860,[13]abbr_btch2lot2!A:B,2,FALSE)</f>
        <v>2815</v>
      </c>
      <c r="F3860" s="529" t="s">
        <v>15935</v>
      </c>
      <c r="G3860" s="76"/>
      <c r="H3860" s="546" t="s">
        <v>2455</v>
      </c>
      <c r="I3860" s="76">
        <v>7</v>
      </c>
      <c r="J3860" s="76"/>
      <c r="K3860" s="76" t="s">
        <v>2195</v>
      </c>
      <c r="L3860" s="76">
        <v>514</v>
      </c>
      <c r="M3860" s="76" t="s">
        <v>14453</v>
      </c>
      <c r="N3860" s="76" t="s">
        <v>15936</v>
      </c>
    </row>
    <row r="3861" spans="1:14" hidden="1">
      <c r="A3861" s="258" t="s">
        <v>14452</v>
      </c>
      <c r="B3861" s="76"/>
      <c r="C3861" s="496" t="s">
        <v>15937</v>
      </c>
      <c r="D3861" s="39" t="s">
        <v>15937</v>
      </c>
      <c r="E3861" s="496">
        <f>VLOOKUP(F3861,[13]abbr_btch2lot2!A:B,2,FALSE)</f>
        <v>2816</v>
      </c>
      <c r="F3861" s="529" t="s">
        <v>15938</v>
      </c>
      <c r="G3861" s="76"/>
      <c r="H3861" s="546" t="s">
        <v>2231</v>
      </c>
      <c r="I3861" s="546" t="s">
        <v>2386</v>
      </c>
      <c r="J3861" s="76"/>
      <c r="K3861" s="76" t="s">
        <v>2195</v>
      </c>
      <c r="L3861" s="76">
        <v>515</v>
      </c>
      <c r="M3861" s="76" t="s">
        <v>14453</v>
      </c>
      <c r="N3861" s="76" t="s">
        <v>15939</v>
      </c>
    </row>
    <row r="3862" spans="1:14" hidden="1">
      <c r="A3862" s="258" t="s">
        <v>14452</v>
      </c>
      <c r="B3862" s="76"/>
      <c r="C3862" s="496" t="s">
        <v>15940</v>
      </c>
      <c r="D3862" s="39" t="s">
        <v>15940</v>
      </c>
      <c r="E3862" s="496">
        <f>VLOOKUP(F3862,[13]abbr_btch2lot2!A:B,2,FALSE)</f>
        <v>2817</v>
      </c>
      <c r="F3862" s="529" t="s">
        <v>15941</v>
      </c>
      <c r="G3862" s="76"/>
      <c r="H3862" s="546" t="s">
        <v>2455</v>
      </c>
      <c r="I3862" s="76">
        <v>7</v>
      </c>
      <c r="J3862" s="76"/>
      <c r="K3862" s="76" t="s">
        <v>2195</v>
      </c>
      <c r="L3862" s="76">
        <v>516</v>
      </c>
      <c r="M3862" s="76" t="s">
        <v>14453</v>
      </c>
      <c r="N3862" s="76" t="s">
        <v>15942</v>
      </c>
    </row>
    <row r="3863" spans="1:14" hidden="1">
      <c r="A3863" s="258" t="s">
        <v>14452</v>
      </c>
      <c r="B3863" s="76"/>
      <c r="C3863" s="496" t="s">
        <v>15943</v>
      </c>
      <c r="D3863" s="39" t="s">
        <v>15943</v>
      </c>
      <c r="E3863" s="496">
        <f>VLOOKUP(F3863,[13]abbr_btch2lot2!A:B,2,FALSE)</f>
        <v>2818</v>
      </c>
      <c r="F3863" s="529" t="s">
        <v>15944</v>
      </c>
      <c r="G3863" s="76"/>
      <c r="H3863" s="546" t="s">
        <v>2231</v>
      </c>
      <c r="I3863" s="546" t="s">
        <v>2386</v>
      </c>
      <c r="J3863" s="76"/>
      <c r="K3863" s="76" t="s">
        <v>2195</v>
      </c>
      <c r="L3863" s="76">
        <v>517</v>
      </c>
      <c r="M3863" s="76" t="s">
        <v>14453</v>
      </c>
      <c r="N3863" s="76" t="s">
        <v>15945</v>
      </c>
    </row>
    <row r="3864" spans="1:14" hidden="1">
      <c r="A3864" s="258" t="s">
        <v>14452</v>
      </c>
      <c r="B3864" s="76"/>
      <c r="C3864" s="496" t="s">
        <v>15946</v>
      </c>
      <c r="D3864" s="39" t="s">
        <v>15946</v>
      </c>
      <c r="E3864" s="496">
        <f>VLOOKUP(F3864,[13]abbr_btch2lot2!A:B,2,FALSE)</f>
        <v>2819</v>
      </c>
      <c r="F3864" s="529" t="s">
        <v>15947</v>
      </c>
      <c r="G3864" s="76"/>
      <c r="H3864" s="546" t="s">
        <v>2455</v>
      </c>
      <c r="I3864" s="76">
        <v>7</v>
      </c>
      <c r="J3864" s="76"/>
      <c r="K3864" s="76" t="s">
        <v>2195</v>
      </c>
      <c r="L3864" s="76">
        <v>518</v>
      </c>
      <c r="M3864" s="76" t="s">
        <v>14453</v>
      </c>
      <c r="N3864" s="76" t="s">
        <v>15948</v>
      </c>
    </row>
    <row r="3865" spans="1:14" hidden="1">
      <c r="A3865" s="258" t="s">
        <v>14452</v>
      </c>
      <c r="B3865" s="76"/>
      <c r="C3865" s="496" t="s">
        <v>15949</v>
      </c>
      <c r="D3865" s="39" t="s">
        <v>15949</v>
      </c>
      <c r="E3865" s="496">
        <f>VLOOKUP(F3865,[13]abbr_btch2lot2!A:B,2,FALSE)</f>
        <v>2820</v>
      </c>
      <c r="F3865" s="529" t="s">
        <v>15950</v>
      </c>
      <c r="G3865" s="76"/>
      <c r="H3865" s="546" t="s">
        <v>2231</v>
      </c>
      <c r="I3865" s="546" t="s">
        <v>2386</v>
      </c>
      <c r="J3865" s="76"/>
      <c r="K3865" s="76" t="s">
        <v>2195</v>
      </c>
      <c r="L3865" s="76">
        <v>519</v>
      </c>
      <c r="M3865" s="76" t="s">
        <v>14453</v>
      </c>
      <c r="N3865" s="76" t="s">
        <v>15951</v>
      </c>
    </row>
    <row r="3866" spans="1:14" hidden="1">
      <c r="A3866" s="258" t="s">
        <v>14452</v>
      </c>
      <c r="B3866" s="76"/>
      <c r="C3866" s="496" t="s">
        <v>15952</v>
      </c>
      <c r="D3866" s="39" t="s">
        <v>15952</v>
      </c>
      <c r="E3866" s="496">
        <f>VLOOKUP(F3866,[13]abbr_btch2lot2!A:B,2,FALSE)</f>
        <v>2821</v>
      </c>
      <c r="F3866" s="529" t="s">
        <v>15953</v>
      </c>
      <c r="G3866" s="76"/>
      <c r="H3866" s="546" t="s">
        <v>2455</v>
      </c>
      <c r="I3866" s="76">
        <v>7</v>
      </c>
      <c r="J3866" s="76"/>
      <c r="K3866" s="76" t="s">
        <v>2195</v>
      </c>
      <c r="L3866" s="76">
        <v>520</v>
      </c>
      <c r="M3866" s="76" t="s">
        <v>14453</v>
      </c>
      <c r="N3866" s="76" t="s">
        <v>15954</v>
      </c>
    </row>
    <row r="3867" spans="1:14" hidden="1">
      <c r="A3867" s="258" t="s">
        <v>14452</v>
      </c>
      <c r="B3867" s="76"/>
      <c r="C3867" s="496" t="s">
        <v>15955</v>
      </c>
      <c r="D3867" s="39" t="s">
        <v>15955</v>
      </c>
      <c r="E3867" s="496">
        <f>VLOOKUP(F3867,[13]abbr_btch2lot2!A:B,2,FALSE)</f>
        <v>2822</v>
      </c>
      <c r="F3867" s="529" t="s">
        <v>15956</v>
      </c>
      <c r="G3867" s="76"/>
      <c r="H3867" s="546" t="s">
        <v>2231</v>
      </c>
      <c r="I3867" s="546" t="s">
        <v>2386</v>
      </c>
      <c r="J3867" s="76"/>
      <c r="K3867" s="76" t="s">
        <v>2195</v>
      </c>
      <c r="L3867" s="76">
        <v>521</v>
      </c>
      <c r="M3867" s="76" t="s">
        <v>14453</v>
      </c>
      <c r="N3867" s="76" t="s">
        <v>15957</v>
      </c>
    </row>
    <row r="3868" spans="1:14" hidden="1">
      <c r="A3868" s="258" t="s">
        <v>14452</v>
      </c>
      <c r="B3868" s="76"/>
      <c r="C3868" s="496" t="s">
        <v>15958</v>
      </c>
      <c r="D3868" s="39" t="s">
        <v>15958</v>
      </c>
      <c r="E3868" s="496">
        <f>VLOOKUP(F3868,[13]abbr_btch2lot2!A:B,2,FALSE)</f>
        <v>2823</v>
      </c>
      <c r="F3868" s="529" t="s">
        <v>15959</v>
      </c>
      <c r="G3868" s="76"/>
      <c r="H3868" s="546" t="s">
        <v>2455</v>
      </c>
      <c r="I3868" s="76">
        <v>7</v>
      </c>
      <c r="J3868" s="76"/>
      <c r="K3868" s="76" t="s">
        <v>2195</v>
      </c>
      <c r="L3868" s="76">
        <v>522</v>
      </c>
      <c r="M3868" s="76" t="s">
        <v>14453</v>
      </c>
      <c r="N3868" s="76" t="s">
        <v>15960</v>
      </c>
    </row>
    <row r="3869" spans="1:14" hidden="1">
      <c r="A3869" s="258" t="s">
        <v>14452</v>
      </c>
      <c r="B3869" s="76"/>
      <c r="C3869" s="496" t="s">
        <v>15961</v>
      </c>
      <c r="D3869" s="39" t="s">
        <v>15961</v>
      </c>
      <c r="E3869" s="496">
        <f>VLOOKUP(F3869,[13]abbr_btch2lot2!A:B,2,FALSE)</f>
        <v>2824</v>
      </c>
      <c r="F3869" s="529" t="s">
        <v>15962</v>
      </c>
      <c r="G3869" s="76"/>
      <c r="H3869" s="546" t="s">
        <v>2231</v>
      </c>
      <c r="I3869" s="546" t="s">
        <v>2386</v>
      </c>
      <c r="J3869" s="76"/>
      <c r="K3869" s="76" t="s">
        <v>2195</v>
      </c>
      <c r="L3869" s="76">
        <v>523</v>
      </c>
      <c r="M3869" s="76" t="s">
        <v>14453</v>
      </c>
      <c r="N3869" s="76" t="s">
        <v>15963</v>
      </c>
    </row>
    <row r="3870" spans="1:14" hidden="1">
      <c r="A3870" s="258" t="s">
        <v>14452</v>
      </c>
      <c r="B3870" s="76"/>
      <c r="C3870" s="496" t="s">
        <v>15964</v>
      </c>
      <c r="D3870" s="39" t="s">
        <v>15964</v>
      </c>
      <c r="E3870" s="496">
        <f>VLOOKUP(F3870,[13]abbr_btch2lot2!A:B,2,FALSE)</f>
        <v>2825</v>
      </c>
      <c r="F3870" s="529" t="s">
        <v>15965</v>
      </c>
      <c r="G3870" s="76"/>
      <c r="H3870" s="546" t="s">
        <v>2231</v>
      </c>
      <c r="I3870" s="546" t="s">
        <v>2386</v>
      </c>
      <c r="J3870" s="76"/>
      <c r="K3870" s="76" t="s">
        <v>2195</v>
      </c>
      <c r="L3870" s="76">
        <v>524</v>
      </c>
      <c r="M3870" s="76" t="s">
        <v>14453</v>
      </c>
      <c r="N3870" s="76" t="s">
        <v>15966</v>
      </c>
    </row>
    <row r="3871" spans="1:14" hidden="1">
      <c r="A3871" s="258" t="s">
        <v>14452</v>
      </c>
      <c r="B3871" s="76"/>
      <c r="C3871" s="496" t="s">
        <v>15967</v>
      </c>
      <c r="D3871" s="39" t="s">
        <v>15967</v>
      </c>
      <c r="E3871" s="496">
        <f>VLOOKUP(F3871,[13]abbr_btch2lot2!A:B,2,FALSE)</f>
        <v>2826</v>
      </c>
      <c r="F3871" s="529" t="s">
        <v>15968</v>
      </c>
      <c r="G3871" s="76"/>
      <c r="H3871" s="546" t="s">
        <v>2231</v>
      </c>
      <c r="I3871" s="546" t="s">
        <v>2386</v>
      </c>
      <c r="J3871" s="76"/>
      <c r="K3871" s="76" t="s">
        <v>2195</v>
      </c>
      <c r="L3871" s="76">
        <v>525</v>
      </c>
      <c r="M3871" s="76" t="s">
        <v>14453</v>
      </c>
      <c r="N3871" s="76" t="s">
        <v>15969</v>
      </c>
    </row>
    <row r="3872" spans="1:14" hidden="1">
      <c r="A3872" s="258" t="s">
        <v>14452</v>
      </c>
      <c r="B3872" s="76"/>
      <c r="C3872" s="496" t="s">
        <v>15970</v>
      </c>
      <c r="D3872" s="39" t="s">
        <v>15970</v>
      </c>
      <c r="E3872" s="496">
        <f>VLOOKUP(F3872,[13]abbr_btch2lot2!A:B,2,FALSE)</f>
        <v>2827</v>
      </c>
      <c r="F3872" s="529" t="s">
        <v>15971</v>
      </c>
      <c r="G3872" s="76"/>
      <c r="H3872" s="546" t="s">
        <v>2455</v>
      </c>
      <c r="I3872" s="76">
        <v>7</v>
      </c>
      <c r="J3872" s="76"/>
      <c r="K3872" s="76" t="s">
        <v>2195</v>
      </c>
      <c r="L3872" s="76">
        <v>526</v>
      </c>
      <c r="M3872" s="76" t="s">
        <v>14453</v>
      </c>
      <c r="N3872" s="76" t="s">
        <v>15972</v>
      </c>
    </row>
    <row r="3873" spans="1:14" hidden="1">
      <c r="A3873" s="258" t="s">
        <v>14452</v>
      </c>
      <c r="B3873" s="76"/>
      <c r="C3873" s="496" t="s">
        <v>15973</v>
      </c>
      <c r="D3873" s="39" t="s">
        <v>15973</v>
      </c>
      <c r="E3873" s="496">
        <f>VLOOKUP(F3873,[13]abbr_btch2lot2!A:B,2,FALSE)</f>
        <v>2828</v>
      </c>
      <c r="F3873" s="529" t="s">
        <v>15974</v>
      </c>
      <c r="G3873" s="76"/>
      <c r="H3873" s="546" t="s">
        <v>2455</v>
      </c>
      <c r="I3873" s="76">
        <v>7</v>
      </c>
      <c r="J3873" s="76"/>
      <c r="K3873" s="76" t="s">
        <v>2195</v>
      </c>
      <c r="L3873" s="76">
        <v>527</v>
      </c>
      <c r="M3873" s="76" t="s">
        <v>14453</v>
      </c>
      <c r="N3873" s="76" t="s">
        <v>15975</v>
      </c>
    </row>
    <row r="3874" spans="1:14" hidden="1">
      <c r="A3874" s="258" t="s">
        <v>14452</v>
      </c>
      <c r="B3874" s="76"/>
      <c r="C3874" s="496" t="s">
        <v>15976</v>
      </c>
      <c r="D3874" s="39" t="s">
        <v>15976</v>
      </c>
      <c r="E3874" s="496">
        <f>VLOOKUP(F3874,[13]abbr_btch2lot2!A:B,2,FALSE)</f>
        <v>2829</v>
      </c>
      <c r="F3874" s="529" t="s">
        <v>15977</v>
      </c>
      <c r="G3874" s="76"/>
      <c r="H3874" s="546" t="s">
        <v>2455</v>
      </c>
      <c r="I3874" s="76">
        <v>7</v>
      </c>
      <c r="J3874" s="76"/>
      <c r="K3874" s="76" t="s">
        <v>2195</v>
      </c>
      <c r="L3874" s="76">
        <v>528</v>
      </c>
      <c r="M3874" s="76" t="s">
        <v>14453</v>
      </c>
      <c r="N3874" s="76" t="s">
        <v>15978</v>
      </c>
    </row>
    <row r="3875" spans="1:14" hidden="1">
      <c r="A3875" s="258" t="s">
        <v>14452</v>
      </c>
      <c r="B3875" s="76"/>
      <c r="C3875" s="496" t="s">
        <v>15979</v>
      </c>
      <c r="D3875" s="39" t="s">
        <v>15979</v>
      </c>
      <c r="E3875" s="496">
        <f>VLOOKUP(F3875,[13]abbr_btch2lot2!A:B,2,FALSE)</f>
        <v>2830</v>
      </c>
      <c r="F3875" s="529" t="s">
        <v>15980</v>
      </c>
      <c r="G3875" s="76"/>
      <c r="H3875" s="546" t="s">
        <v>2455</v>
      </c>
      <c r="I3875" s="76">
        <v>9</v>
      </c>
      <c r="J3875" s="76"/>
      <c r="K3875" s="76" t="s">
        <v>2195</v>
      </c>
      <c r="L3875" s="76">
        <v>529</v>
      </c>
      <c r="M3875" s="76" t="s">
        <v>14453</v>
      </c>
      <c r="N3875" s="76" t="s">
        <v>15981</v>
      </c>
    </row>
    <row r="3876" spans="1:14" hidden="1">
      <c r="A3876" s="258" t="s">
        <v>14452</v>
      </c>
      <c r="B3876" s="76"/>
      <c r="C3876" s="496" t="s">
        <v>15982</v>
      </c>
      <c r="D3876" s="39" t="s">
        <v>15982</v>
      </c>
      <c r="E3876" s="496">
        <f>VLOOKUP(F3876,[13]abbr_btch2lot2!A:B,2,FALSE)</f>
        <v>2831</v>
      </c>
      <c r="F3876" s="529" t="s">
        <v>15983</v>
      </c>
      <c r="G3876" s="76"/>
      <c r="H3876" s="546" t="s">
        <v>2455</v>
      </c>
      <c r="I3876" s="76">
        <v>9</v>
      </c>
      <c r="J3876" s="76"/>
      <c r="K3876" s="76" t="s">
        <v>2195</v>
      </c>
      <c r="L3876" s="76">
        <v>530</v>
      </c>
      <c r="M3876" s="76" t="s">
        <v>14453</v>
      </c>
      <c r="N3876" s="76" t="s">
        <v>15984</v>
      </c>
    </row>
    <row r="3877" spans="1:14" hidden="1">
      <c r="A3877" s="258" t="s">
        <v>14452</v>
      </c>
      <c r="B3877" s="76"/>
      <c r="C3877" s="496" t="s">
        <v>15985</v>
      </c>
      <c r="D3877" s="39" t="s">
        <v>15985</v>
      </c>
      <c r="E3877" s="496">
        <f>VLOOKUP(F3877,[13]abbr_btch2lot2!A:B,2,FALSE)</f>
        <v>2832</v>
      </c>
      <c r="F3877" s="529" t="s">
        <v>15986</v>
      </c>
      <c r="G3877" s="76"/>
      <c r="H3877" s="546" t="s">
        <v>2455</v>
      </c>
      <c r="I3877" s="76">
        <v>9</v>
      </c>
      <c r="J3877" s="76"/>
      <c r="K3877" s="76" t="s">
        <v>2195</v>
      </c>
      <c r="L3877" s="76">
        <v>531</v>
      </c>
      <c r="M3877" s="76" t="s">
        <v>14453</v>
      </c>
      <c r="N3877" s="76" t="s">
        <v>15987</v>
      </c>
    </row>
    <row r="3878" spans="1:14" hidden="1">
      <c r="A3878" s="258" t="s">
        <v>14452</v>
      </c>
      <c r="B3878" s="76"/>
      <c r="C3878" s="496" t="s">
        <v>15988</v>
      </c>
      <c r="D3878" s="39" t="s">
        <v>15988</v>
      </c>
      <c r="E3878" s="496">
        <f>VLOOKUP(F3878,[13]abbr_btch2lot2!A:B,2,FALSE)</f>
        <v>2833</v>
      </c>
      <c r="F3878" s="529" t="s">
        <v>15989</v>
      </c>
      <c r="G3878" s="76"/>
      <c r="H3878" s="546" t="s">
        <v>2455</v>
      </c>
      <c r="I3878" s="76">
        <v>9</v>
      </c>
      <c r="J3878" s="76"/>
      <c r="K3878" s="76" t="s">
        <v>2195</v>
      </c>
      <c r="L3878" s="76">
        <v>532</v>
      </c>
      <c r="M3878" s="76" t="s">
        <v>14453</v>
      </c>
      <c r="N3878" s="76" t="s">
        <v>15990</v>
      </c>
    </row>
    <row r="3879" spans="1:14" hidden="1">
      <c r="A3879" s="258" t="s">
        <v>14452</v>
      </c>
      <c r="B3879" s="76"/>
      <c r="C3879" s="496" t="s">
        <v>15991</v>
      </c>
      <c r="D3879" s="39" t="s">
        <v>15991</v>
      </c>
      <c r="E3879" s="496">
        <f>VLOOKUP(F3879,[13]abbr_btch2lot2!A:B,2,FALSE)</f>
        <v>2834</v>
      </c>
      <c r="F3879" s="529" t="s">
        <v>15992</v>
      </c>
      <c r="G3879" s="76"/>
      <c r="H3879" s="546" t="s">
        <v>2455</v>
      </c>
      <c r="I3879" s="76">
        <v>7</v>
      </c>
      <c r="J3879" s="76"/>
      <c r="K3879" s="76" t="s">
        <v>2195</v>
      </c>
      <c r="L3879" s="76">
        <v>533</v>
      </c>
      <c r="M3879" s="76" t="s">
        <v>14453</v>
      </c>
      <c r="N3879" s="76" t="s">
        <v>15993</v>
      </c>
    </row>
    <row r="3880" spans="1:14" hidden="1">
      <c r="A3880" s="258" t="s">
        <v>14452</v>
      </c>
      <c r="B3880" s="76"/>
      <c r="C3880" s="496" t="s">
        <v>15994</v>
      </c>
      <c r="D3880" s="39" t="s">
        <v>15994</v>
      </c>
      <c r="E3880" s="496">
        <f>VLOOKUP(F3880,[13]abbr_btch2lot2!A:B,2,FALSE)</f>
        <v>2835</v>
      </c>
      <c r="F3880" s="529" t="s">
        <v>15995</v>
      </c>
      <c r="G3880" s="76"/>
      <c r="H3880" s="546" t="s">
        <v>2231</v>
      </c>
      <c r="I3880" s="546" t="s">
        <v>2386</v>
      </c>
      <c r="J3880" s="76"/>
      <c r="K3880" s="76" t="s">
        <v>2195</v>
      </c>
      <c r="L3880" s="76">
        <v>534</v>
      </c>
      <c r="M3880" s="76" t="s">
        <v>14453</v>
      </c>
      <c r="N3880" s="76" t="s">
        <v>15996</v>
      </c>
    </row>
    <row r="3881" spans="1:14" hidden="1">
      <c r="A3881" s="258" t="s">
        <v>14452</v>
      </c>
      <c r="B3881" s="76"/>
      <c r="C3881" s="496"/>
      <c r="D3881" s="39"/>
      <c r="E3881" s="496">
        <f>VLOOKUP(F3881,[13]abbr_btch2lot2!A:B,2,FALSE)</f>
        <v>2836</v>
      </c>
      <c r="F3881" s="529" t="s">
        <v>15997</v>
      </c>
      <c r="G3881" s="76"/>
      <c r="H3881" s="546" t="s">
        <v>2455</v>
      </c>
      <c r="I3881" s="76">
        <v>7</v>
      </c>
      <c r="J3881" s="76"/>
      <c r="K3881" s="76" t="s">
        <v>2195</v>
      </c>
      <c r="L3881" s="76">
        <v>535</v>
      </c>
      <c r="M3881" s="76" t="s">
        <v>14453</v>
      </c>
      <c r="N3881" s="76" t="s">
        <v>15998</v>
      </c>
    </row>
    <row r="3882" spans="1:14" hidden="1">
      <c r="A3882" s="258" t="s">
        <v>14452</v>
      </c>
      <c r="B3882" s="76"/>
      <c r="C3882" s="496"/>
      <c r="D3882" s="39"/>
      <c r="E3882" s="496">
        <f>VLOOKUP(F3882,[13]abbr_btch2lot2!A:B,2,FALSE)</f>
        <v>2837</v>
      </c>
      <c r="F3882" s="529" t="s">
        <v>15999</v>
      </c>
      <c r="G3882" s="76"/>
      <c r="H3882" s="546" t="s">
        <v>2231</v>
      </c>
      <c r="I3882" s="546" t="s">
        <v>2386</v>
      </c>
      <c r="J3882" s="76"/>
      <c r="K3882" s="76" t="s">
        <v>2195</v>
      </c>
      <c r="L3882" s="76">
        <v>536</v>
      </c>
      <c r="M3882" s="76" t="s">
        <v>14453</v>
      </c>
      <c r="N3882" s="76" t="s">
        <v>16000</v>
      </c>
    </row>
    <row r="3883" spans="1:14" hidden="1">
      <c r="A3883" s="258" t="s">
        <v>14452</v>
      </c>
      <c r="B3883" s="76"/>
      <c r="C3883" s="496" t="s">
        <v>16001</v>
      </c>
      <c r="D3883" s="39" t="s">
        <v>16001</v>
      </c>
      <c r="E3883" s="496">
        <f>VLOOKUP(F3883,[13]abbr_btch2lot2!A:B,2,FALSE)</f>
        <v>2838</v>
      </c>
      <c r="F3883" s="529" t="s">
        <v>16002</v>
      </c>
      <c r="G3883" s="76"/>
      <c r="H3883" s="546" t="s">
        <v>2455</v>
      </c>
      <c r="I3883" s="76">
        <v>7</v>
      </c>
      <c r="J3883" s="76"/>
      <c r="K3883" s="76" t="s">
        <v>2195</v>
      </c>
      <c r="L3883" s="76">
        <v>537</v>
      </c>
      <c r="M3883" s="76" t="s">
        <v>14453</v>
      </c>
      <c r="N3883" s="76" t="s">
        <v>16003</v>
      </c>
    </row>
    <row r="3884" spans="1:14" hidden="1">
      <c r="A3884" s="258" t="s">
        <v>14452</v>
      </c>
      <c r="B3884" s="76"/>
      <c r="C3884" s="496" t="s">
        <v>16004</v>
      </c>
      <c r="D3884" s="39" t="s">
        <v>16004</v>
      </c>
      <c r="E3884" s="496">
        <f>VLOOKUP(F3884,[13]abbr_btch2lot2!A:B,2,FALSE)</f>
        <v>2839</v>
      </c>
      <c r="F3884" s="529" t="s">
        <v>16005</v>
      </c>
      <c r="G3884" s="76"/>
      <c r="H3884" s="546" t="s">
        <v>2231</v>
      </c>
      <c r="I3884" s="546" t="s">
        <v>2386</v>
      </c>
      <c r="J3884" s="76"/>
      <c r="K3884" s="76" t="s">
        <v>2195</v>
      </c>
      <c r="L3884" s="76">
        <v>538</v>
      </c>
      <c r="M3884" s="76" t="s">
        <v>14453</v>
      </c>
      <c r="N3884" s="76" t="s">
        <v>16006</v>
      </c>
    </row>
    <row r="3885" spans="1:14" hidden="1">
      <c r="A3885" s="258" t="s">
        <v>14452</v>
      </c>
      <c r="B3885" s="76"/>
      <c r="C3885" s="496"/>
      <c r="D3885" s="39"/>
      <c r="E3885" s="496">
        <f>VLOOKUP(F3885,[13]abbr_btch2lot2!A:B,2,FALSE)</f>
        <v>2840</v>
      </c>
      <c r="F3885" s="529" t="s">
        <v>16007</v>
      </c>
      <c r="G3885" s="76"/>
      <c r="H3885" s="546" t="s">
        <v>2455</v>
      </c>
      <c r="I3885" s="76">
        <v>7</v>
      </c>
      <c r="J3885" s="76"/>
      <c r="K3885" s="76" t="s">
        <v>2195</v>
      </c>
      <c r="L3885" s="76">
        <v>539</v>
      </c>
      <c r="M3885" s="76" t="s">
        <v>14453</v>
      </c>
      <c r="N3885" s="76" t="s">
        <v>16008</v>
      </c>
    </row>
    <row r="3886" spans="1:14" hidden="1">
      <c r="A3886" s="258" t="s">
        <v>14452</v>
      </c>
      <c r="B3886" s="76"/>
      <c r="C3886" s="496"/>
      <c r="D3886" s="39"/>
      <c r="E3886" s="496">
        <f>VLOOKUP(F3886,[13]abbr_btch2lot2!A:B,2,FALSE)</f>
        <v>2841</v>
      </c>
      <c r="F3886" s="529" t="s">
        <v>16009</v>
      </c>
      <c r="G3886" s="76"/>
      <c r="H3886" s="546" t="s">
        <v>2231</v>
      </c>
      <c r="I3886" s="546" t="s">
        <v>2386</v>
      </c>
      <c r="J3886" s="76"/>
      <c r="K3886" s="76" t="s">
        <v>2195</v>
      </c>
      <c r="L3886" s="76">
        <v>540</v>
      </c>
      <c r="M3886" s="76" t="s">
        <v>14453</v>
      </c>
      <c r="N3886" s="76" t="s">
        <v>16010</v>
      </c>
    </row>
    <row r="3887" spans="1:14" hidden="1">
      <c r="A3887" s="258" t="s">
        <v>14452</v>
      </c>
      <c r="B3887" s="76"/>
      <c r="C3887" s="496" t="s">
        <v>16011</v>
      </c>
      <c r="D3887" s="39" t="s">
        <v>16011</v>
      </c>
      <c r="E3887" s="496">
        <f>VLOOKUP(F3887,[13]abbr_btch2lot2!A:B,2,FALSE)</f>
        <v>2842</v>
      </c>
      <c r="F3887" s="529" t="s">
        <v>16012</v>
      </c>
      <c r="G3887" s="76"/>
      <c r="H3887" s="546" t="s">
        <v>2455</v>
      </c>
      <c r="I3887" s="76">
        <v>7</v>
      </c>
      <c r="J3887" s="76"/>
      <c r="K3887" s="76" t="s">
        <v>2195</v>
      </c>
      <c r="L3887" s="76">
        <v>541</v>
      </c>
      <c r="M3887" s="76" t="s">
        <v>14453</v>
      </c>
      <c r="N3887" s="76" t="s">
        <v>16013</v>
      </c>
    </row>
    <row r="3888" spans="1:14" hidden="1">
      <c r="A3888" s="258" t="s">
        <v>14452</v>
      </c>
      <c r="B3888" s="76"/>
      <c r="C3888" s="496" t="s">
        <v>16014</v>
      </c>
      <c r="D3888" s="39" t="s">
        <v>16014</v>
      </c>
      <c r="E3888" s="496">
        <f>VLOOKUP(F3888,[13]abbr_btch2lot2!A:B,2,FALSE)</f>
        <v>2843</v>
      </c>
      <c r="F3888" s="529" t="s">
        <v>16015</v>
      </c>
      <c r="G3888" s="76"/>
      <c r="H3888" s="546" t="s">
        <v>2231</v>
      </c>
      <c r="I3888" s="546" t="s">
        <v>2386</v>
      </c>
      <c r="J3888" s="76"/>
      <c r="K3888" s="76" t="s">
        <v>2195</v>
      </c>
      <c r="L3888" s="76">
        <v>542</v>
      </c>
      <c r="M3888" s="76" t="s">
        <v>14453</v>
      </c>
      <c r="N3888" s="76" t="s">
        <v>16016</v>
      </c>
    </row>
    <row r="3889" spans="1:14" hidden="1">
      <c r="A3889" s="258" t="s">
        <v>14452</v>
      </c>
      <c r="B3889" s="76"/>
      <c r="C3889" s="496" t="s">
        <v>16017</v>
      </c>
      <c r="D3889" s="39" t="s">
        <v>16017</v>
      </c>
      <c r="E3889" s="496">
        <f>VLOOKUP(F3889,[13]abbr_btch2lot2!A:B,2,FALSE)</f>
        <v>2844</v>
      </c>
      <c r="F3889" s="529" t="s">
        <v>16018</v>
      </c>
      <c r="G3889" s="76"/>
      <c r="H3889" s="546" t="s">
        <v>2455</v>
      </c>
      <c r="I3889" s="76">
        <v>7</v>
      </c>
      <c r="J3889" s="76"/>
      <c r="K3889" s="76" t="s">
        <v>2195</v>
      </c>
      <c r="L3889" s="76">
        <v>543</v>
      </c>
      <c r="M3889" s="76" t="s">
        <v>14453</v>
      </c>
      <c r="N3889" s="76" t="s">
        <v>16019</v>
      </c>
    </row>
    <row r="3890" spans="1:14" hidden="1">
      <c r="A3890" s="258" t="s">
        <v>14452</v>
      </c>
      <c r="B3890" s="76"/>
      <c r="C3890" s="496" t="s">
        <v>16020</v>
      </c>
      <c r="D3890" s="39" t="s">
        <v>16020</v>
      </c>
      <c r="E3890" s="496">
        <f>VLOOKUP(F3890,[13]abbr_btch2lot2!A:B,2,FALSE)</f>
        <v>2845</v>
      </c>
      <c r="F3890" s="529" t="s">
        <v>16021</v>
      </c>
      <c r="G3890" s="76"/>
      <c r="H3890" s="546" t="s">
        <v>2231</v>
      </c>
      <c r="I3890" s="546" t="s">
        <v>2386</v>
      </c>
      <c r="J3890" s="76"/>
      <c r="K3890" s="76" t="s">
        <v>2195</v>
      </c>
      <c r="L3890" s="76">
        <v>544</v>
      </c>
      <c r="M3890" s="76" t="s">
        <v>14453</v>
      </c>
      <c r="N3890" s="76" t="s">
        <v>16022</v>
      </c>
    </row>
    <row r="3891" spans="1:14" hidden="1">
      <c r="A3891" s="258" t="s">
        <v>14452</v>
      </c>
      <c r="B3891" s="76"/>
      <c r="C3891" s="496" t="s">
        <v>16023</v>
      </c>
      <c r="D3891" s="39" t="s">
        <v>16023</v>
      </c>
      <c r="E3891" s="496">
        <f>VLOOKUP(F3891,[13]abbr_btch2lot2!A:B,2,FALSE)</f>
        <v>2846</v>
      </c>
      <c r="F3891" s="529" t="s">
        <v>16024</v>
      </c>
      <c r="G3891" s="76"/>
      <c r="H3891" s="546" t="s">
        <v>2455</v>
      </c>
      <c r="I3891" s="76">
        <v>7</v>
      </c>
      <c r="J3891" s="76"/>
      <c r="K3891" s="76" t="s">
        <v>2195</v>
      </c>
      <c r="L3891" s="76">
        <v>545</v>
      </c>
      <c r="M3891" s="76" t="s">
        <v>14453</v>
      </c>
      <c r="N3891" s="76" t="s">
        <v>16025</v>
      </c>
    </row>
    <row r="3892" spans="1:14" hidden="1">
      <c r="A3892" s="258" t="s">
        <v>14452</v>
      </c>
      <c r="B3892" s="76"/>
      <c r="C3892" s="496" t="s">
        <v>16026</v>
      </c>
      <c r="D3892" s="39" t="s">
        <v>16026</v>
      </c>
      <c r="E3892" s="496">
        <f>VLOOKUP(F3892,[13]abbr_btch2lot2!A:B,2,FALSE)</f>
        <v>2847</v>
      </c>
      <c r="F3892" s="529" t="s">
        <v>16027</v>
      </c>
      <c r="G3892" s="76"/>
      <c r="H3892" s="546" t="s">
        <v>2231</v>
      </c>
      <c r="I3892" s="546" t="s">
        <v>2386</v>
      </c>
      <c r="J3892" s="76"/>
      <c r="K3892" s="76" t="s">
        <v>2195</v>
      </c>
      <c r="L3892" s="76">
        <v>546</v>
      </c>
      <c r="M3892" s="76" t="s">
        <v>14453</v>
      </c>
      <c r="N3892" s="76" t="s">
        <v>16028</v>
      </c>
    </row>
    <row r="3893" spans="1:14" hidden="1">
      <c r="A3893" s="258" t="s">
        <v>14452</v>
      </c>
      <c r="B3893" s="76"/>
      <c r="C3893" s="496"/>
      <c r="D3893" s="39"/>
      <c r="E3893" s="496">
        <f>VLOOKUP(F3893,[13]abbr_btch2lot2!A:B,2,FALSE)</f>
        <v>2848</v>
      </c>
      <c r="F3893" s="529" t="s">
        <v>16029</v>
      </c>
      <c r="G3893" s="76"/>
      <c r="H3893" s="546" t="s">
        <v>2455</v>
      </c>
      <c r="I3893" s="76">
        <v>7</v>
      </c>
      <c r="J3893" s="76"/>
      <c r="K3893" s="76" t="s">
        <v>2195</v>
      </c>
      <c r="L3893" s="76">
        <v>547</v>
      </c>
      <c r="M3893" s="76" t="s">
        <v>14453</v>
      </c>
      <c r="N3893" s="76" t="s">
        <v>16030</v>
      </c>
    </row>
    <row r="3894" spans="1:14" hidden="1">
      <c r="A3894" s="258" t="s">
        <v>14452</v>
      </c>
      <c r="B3894" s="76"/>
      <c r="C3894" s="496"/>
      <c r="D3894" s="39"/>
      <c r="E3894" s="496">
        <f>VLOOKUP(F3894,[13]abbr_btch2lot2!A:B,2,FALSE)</f>
        <v>2849</v>
      </c>
      <c r="F3894" s="529" t="s">
        <v>16031</v>
      </c>
      <c r="G3894" s="76"/>
      <c r="H3894" s="546" t="s">
        <v>2231</v>
      </c>
      <c r="I3894" s="546" t="s">
        <v>2386</v>
      </c>
      <c r="J3894" s="76"/>
      <c r="K3894" s="76" t="s">
        <v>2195</v>
      </c>
      <c r="L3894" s="76">
        <v>548</v>
      </c>
      <c r="M3894" s="76" t="s">
        <v>14453</v>
      </c>
      <c r="N3894" s="76" t="s">
        <v>16032</v>
      </c>
    </row>
    <row r="3895" spans="1:14" hidden="1">
      <c r="A3895" s="258" t="s">
        <v>14452</v>
      </c>
      <c r="B3895" s="76"/>
      <c r="C3895" s="496" t="s">
        <v>16033</v>
      </c>
      <c r="D3895" s="39" t="s">
        <v>16033</v>
      </c>
      <c r="E3895" s="496">
        <f>VLOOKUP(F3895,[13]abbr_btch2lot2!A:B,2,FALSE)</f>
        <v>2850</v>
      </c>
      <c r="F3895" s="529" t="s">
        <v>16034</v>
      </c>
      <c r="G3895" s="76"/>
      <c r="H3895" s="546" t="s">
        <v>2455</v>
      </c>
      <c r="I3895" s="76">
        <v>7</v>
      </c>
      <c r="J3895" s="76"/>
      <c r="K3895" s="76" t="s">
        <v>2195</v>
      </c>
      <c r="L3895" s="76">
        <v>549</v>
      </c>
      <c r="M3895" s="76" t="s">
        <v>14453</v>
      </c>
      <c r="N3895" s="76" t="s">
        <v>16035</v>
      </c>
    </row>
    <row r="3896" spans="1:14" hidden="1">
      <c r="A3896" s="258" t="s">
        <v>14452</v>
      </c>
      <c r="B3896" s="76"/>
      <c r="C3896" s="496" t="s">
        <v>16036</v>
      </c>
      <c r="D3896" s="39" t="s">
        <v>16036</v>
      </c>
      <c r="E3896" s="496">
        <f>VLOOKUP(F3896,[13]abbr_btch2lot2!A:B,2,FALSE)</f>
        <v>2851</v>
      </c>
      <c r="F3896" s="529" t="s">
        <v>16037</v>
      </c>
      <c r="G3896" s="76"/>
      <c r="H3896" s="546" t="s">
        <v>2231</v>
      </c>
      <c r="I3896" s="546" t="s">
        <v>2386</v>
      </c>
      <c r="J3896" s="76"/>
      <c r="K3896" s="76" t="s">
        <v>2195</v>
      </c>
      <c r="L3896" s="76">
        <v>550</v>
      </c>
      <c r="M3896" s="76" t="s">
        <v>14453</v>
      </c>
      <c r="N3896" s="76" t="s">
        <v>16038</v>
      </c>
    </row>
    <row r="3897" spans="1:14" hidden="1">
      <c r="A3897" s="258" t="s">
        <v>14452</v>
      </c>
      <c r="B3897" s="76"/>
      <c r="C3897" s="496" t="s">
        <v>16039</v>
      </c>
      <c r="D3897" s="39" t="s">
        <v>16039</v>
      </c>
      <c r="E3897" s="496">
        <f>VLOOKUP(F3897,[13]abbr_btch2lot2!A:B,2,FALSE)</f>
        <v>2852</v>
      </c>
      <c r="F3897" s="529" t="s">
        <v>16040</v>
      </c>
      <c r="G3897" s="76"/>
      <c r="H3897" s="546" t="s">
        <v>2455</v>
      </c>
      <c r="I3897" s="76">
        <v>7</v>
      </c>
      <c r="J3897" s="76"/>
      <c r="K3897" s="76" t="s">
        <v>2195</v>
      </c>
      <c r="L3897" s="76">
        <v>551</v>
      </c>
      <c r="M3897" s="76" t="s">
        <v>14453</v>
      </c>
      <c r="N3897" s="76" t="s">
        <v>16041</v>
      </c>
    </row>
    <row r="3898" spans="1:14" hidden="1">
      <c r="A3898" s="258" t="s">
        <v>14452</v>
      </c>
      <c r="B3898" s="76"/>
      <c r="C3898" s="496" t="s">
        <v>16042</v>
      </c>
      <c r="D3898" s="39" t="s">
        <v>16042</v>
      </c>
      <c r="E3898" s="496">
        <f>VLOOKUP(F3898,[13]abbr_btch2lot2!A:B,2,FALSE)</f>
        <v>2853</v>
      </c>
      <c r="F3898" s="529" t="s">
        <v>16043</v>
      </c>
      <c r="G3898" s="76"/>
      <c r="H3898" s="546" t="s">
        <v>2231</v>
      </c>
      <c r="I3898" s="546" t="s">
        <v>2386</v>
      </c>
      <c r="J3898" s="76"/>
      <c r="K3898" s="76" t="s">
        <v>2195</v>
      </c>
      <c r="L3898" s="76">
        <v>552</v>
      </c>
      <c r="M3898" s="76" t="s">
        <v>14453</v>
      </c>
      <c r="N3898" s="76" t="s">
        <v>16044</v>
      </c>
    </row>
    <row r="3899" spans="1:14" hidden="1">
      <c r="A3899" s="258" t="s">
        <v>14452</v>
      </c>
      <c r="B3899" s="76"/>
      <c r="C3899" s="496" t="s">
        <v>16045</v>
      </c>
      <c r="D3899" s="39" t="s">
        <v>16045</v>
      </c>
      <c r="E3899" s="496">
        <f>VLOOKUP(F3899,[13]abbr_btch2lot2!A:B,2,FALSE)</f>
        <v>2854</v>
      </c>
      <c r="F3899" s="529" t="s">
        <v>16046</v>
      </c>
      <c r="G3899" s="76"/>
      <c r="H3899" s="546" t="s">
        <v>2455</v>
      </c>
      <c r="I3899" s="76">
        <v>7</v>
      </c>
      <c r="J3899" s="76"/>
      <c r="K3899" s="76" t="s">
        <v>2195</v>
      </c>
      <c r="L3899" s="76">
        <v>553</v>
      </c>
      <c r="M3899" s="76" t="s">
        <v>14453</v>
      </c>
      <c r="N3899" s="76" t="s">
        <v>16047</v>
      </c>
    </row>
    <row r="3900" spans="1:14" hidden="1">
      <c r="A3900" s="258" t="s">
        <v>14452</v>
      </c>
      <c r="B3900" s="76"/>
      <c r="C3900" s="496" t="s">
        <v>16048</v>
      </c>
      <c r="D3900" s="39" t="s">
        <v>16048</v>
      </c>
      <c r="E3900" s="496">
        <f>VLOOKUP(F3900,[13]abbr_btch2lot2!A:B,2,FALSE)</f>
        <v>2855</v>
      </c>
      <c r="F3900" s="529" t="s">
        <v>16049</v>
      </c>
      <c r="G3900" s="76"/>
      <c r="H3900" s="546" t="s">
        <v>2231</v>
      </c>
      <c r="I3900" s="546" t="s">
        <v>2386</v>
      </c>
      <c r="J3900" s="76"/>
      <c r="K3900" s="76" t="s">
        <v>2195</v>
      </c>
      <c r="L3900" s="76">
        <v>554</v>
      </c>
      <c r="M3900" s="76" t="s">
        <v>14453</v>
      </c>
      <c r="N3900" s="76" t="s">
        <v>16050</v>
      </c>
    </row>
    <row r="3901" spans="1:14" hidden="1">
      <c r="A3901" s="258" t="s">
        <v>14452</v>
      </c>
      <c r="B3901" s="76"/>
      <c r="C3901" s="496" t="s">
        <v>16051</v>
      </c>
      <c r="D3901" s="39" t="s">
        <v>16051</v>
      </c>
      <c r="E3901" s="496">
        <f>VLOOKUP(F3901,[13]abbr_btch2lot2!A:B,2,FALSE)</f>
        <v>2856</v>
      </c>
      <c r="F3901" s="529" t="s">
        <v>16052</v>
      </c>
      <c r="G3901" s="76"/>
      <c r="H3901" s="546" t="s">
        <v>2455</v>
      </c>
      <c r="I3901" s="76">
        <v>7</v>
      </c>
      <c r="J3901" s="76"/>
      <c r="K3901" s="76" t="s">
        <v>2195</v>
      </c>
      <c r="L3901" s="76">
        <v>555</v>
      </c>
      <c r="M3901" s="76" t="s">
        <v>14453</v>
      </c>
      <c r="N3901" s="76" t="s">
        <v>16053</v>
      </c>
    </row>
    <row r="3902" spans="1:14" hidden="1">
      <c r="A3902" s="258" t="s">
        <v>14452</v>
      </c>
      <c r="B3902" s="76"/>
      <c r="C3902" s="496" t="s">
        <v>16054</v>
      </c>
      <c r="D3902" s="39" t="s">
        <v>16054</v>
      </c>
      <c r="E3902" s="496">
        <f>VLOOKUP(F3902,[13]abbr_btch2lot2!A:B,2,FALSE)</f>
        <v>2857</v>
      </c>
      <c r="F3902" s="529" t="s">
        <v>16055</v>
      </c>
      <c r="G3902" s="76"/>
      <c r="H3902" s="546" t="s">
        <v>2231</v>
      </c>
      <c r="I3902" s="546" t="s">
        <v>2386</v>
      </c>
      <c r="J3902" s="76"/>
      <c r="K3902" s="76" t="s">
        <v>2195</v>
      </c>
      <c r="L3902" s="76">
        <v>556</v>
      </c>
      <c r="M3902" s="76" t="s">
        <v>14453</v>
      </c>
      <c r="N3902" s="76" t="s">
        <v>16056</v>
      </c>
    </row>
    <row r="3903" spans="1:14" hidden="1">
      <c r="A3903" s="258" t="s">
        <v>14452</v>
      </c>
      <c r="B3903" s="76"/>
      <c r="C3903" s="496" t="s">
        <v>16057</v>
      </c>
      <c r="D3903" s="39" t="s">
        <v>16057</v>
      </c>
      <c r="E3903" s="496">
        <f>VLOOKUP(F3903,[13]abbr_btch2lot2!A:B,2,FALSE)</f>
        <v>2858</v>
      </c>
      <c r="F3903" s="529" t="s">
        <v>16058</v>
      </c>
      <c r="G3903" s="76"/>
      <c r="H3903" s="76" t="s">
        <v>2231</v>
      </c>
      <c r="I3903" s="76" t="s">
        <v>2439</v>
      </c>
      <c r="J3903" s="76"/>
      <c r="K3903" s="76" t="s">
        <v>2195</v>
      </c>
      <c r="L3903" s="76">
        <v>557</v>
      </c>
      <c r="M3903" s="76" t="s">
        <v>14453</v>
      </c>
      <c r="N3903" s="76" t="s">
        <v>16059</v>
      </c>
    </row>
    <row r="3904" spans="1:14" hidden="1">
      <c r="A3904" s="258" t="s">
        <v>14452</v>
      </c>
      <c r="B3904" s="76"/>
      <c r="C3904" s="496" t="s">
        <v>16060</v>
      </c>
      <c r="D3904" s="39" t="s">
        <v>16060</v>
      </c>
      <c r="E3904" s="496">
        <f>VLOOKUP(F3904,[13]abbr_btch2lot2!A:B,2,FALSE)</f>
        <v>2859</v>
      </c>
      <c r="F3904" s="529" t="s">
        <v>16061</v>
      </c>
      <c r="G3904" s="76"/>
      <c r="H3904" s="76" t="s">
        <v>2231</v>
      </c>
      <c r="I3904" s="76" t="s">
        <v>8260</v>
      </c>
      <c r="J3904" s="76"/>
      <c r="K3904" s="76" t="s">
        <v>2195</v>
      </c>
      <c r="L3904" s="76">
        <v>558</v>
      </c>
      <c r="M3904" s="76" t="s">
        <v>14453</v>
      </c>
      <c r="N3904" s="76" t="s">
        <v>16062</v>
      </c>
    </row>
    <row r="3905" spans="1:14" hidden="1">
      <c r="A3905" s="258" t="s">
        <v>14452</v>
      </c>
      <c r="B3905" s="76"/>
      <c r="C3905" s="496" t="s">
        <v>16063</v>
      </c>
      <c r="D3905" s="39" t="s">
        <v>16063</v>
      </c>
      <c r="E3905" s="496">
        <f>VLOOKUP(F3905,[13]abbr_btch2lot2!A:B,2,FALSE)</f>
        <v>2860</v>
      </c>
      <c r="F3905" s="529" t="s">
        <v>16064</v>
      </c>
      <c r="G3905" s="76"/>
      <c r="H3905" s="546" t="s">
        <v>2455</v>
      </c>
      <c r="I3905" s="76">
        <v>7</v>
      </c>
      <c r="J3905" s="76"/>
      <c r="K3905" s="76" t="s">
        <v>2195</v>
      </c>
      <c r="L3905" s="76">
        <v>559</v>
      </c>
      <c r="M3905" s="76" t="s">
        <v>14453</v>
      </c>
      <c r="N3905" s="76" t="s">
        <v>16065</v>
      </c>
    </row>
    <row r="3906" spans="1:14" hidden="1">
      <c r="A3906" s="258" t="s">
        <v>14452</v>
      </c>
      <c r="B3906" s="76"/>
      <c r="C3906" s="496" t="s">
        <v>16066</v>
      </c>
      <c r="D3906" s="39" t="s">
        <v>16066</v>
      </c>
      <c r="E3906" s="496">
        <f>VLOOKUP(F3906,[13]abbr_btch2lot2!A:B,2,FALSE)</f>
        <v>2861</v>
      </c>
      <c r="F3906" s="529" t="s">
        <v>16067</v>
      </c>
      <c r="G3906" s="76"/>
      <c r="H3906" s="546" t="s">
        <v>2455</v>
      </c>
      <c r="I3906" s="76">
        <v>7</v>
      </c>
      <c r="J3906" s="76"/>
      <c r="K3906" s="76" t="s">
        <v>2195</v>
      </c>
      <c r="L3906" s="76">
        <v>560</v>
      </c>
      <c r="M3906" s="76" t="s">
        <v>14453</v>
      </c>
      <c r="N3906" s="76" t="s">
        <v>16068</v>
      </c>
    </row>
    <row r="3907" spans="1:14" hidden="1">
      <c r="A3907" s="258" t="s">
        <v>14452</v>
      </c>
      <c r="B3907" s="76"/>
      <c r="C3907" s="496" t="s">
        <v>16069</v>
      </c>
      <c r="D3907" s="39" t="s">
        <v>16069</v>
      </c>
      <c r="E3907" s="496">
        <f>VLOOKUP(F3907,[13]abbr_btch2lot2!A:B,2,FALSE)</f>
        <v>2862</v>
      </c>
      <c r="F3907" s="529" t="s">
        <v>16070</v>
      </c>
      <c r="G3907" s="76"/>
      <c r="H3907" s="76" t="s">
        <v>2231</v>
      </c>
      <c r="I3907" s="76" t="s">
        <v>8260</v>
      </c>
      <c r="J3907" s="76"/>
      <c r="K3907" s="76" t="s">
        <v>2195</v>
      </c>
      <c r="L3907" s="76">
        <v>561</v>
      </c>
      <c r="M3907" s="76" t="s">
        <v>14453</v>
      </c>
      <c r="N3907" s="76" t="s">
        <v>16071</v>
      </c>
    </row>
    <row r="3908" spans="1:14" hidden="1">
      <c r="A3908" s="258" t="s">
        <v>14452</v>
      </c>
      <c r="B3908" s="76"/>
      <c r="C3908" s="496" t="s">
        <v>16072</v>
      </c>
      <c r="D3908" s="39" t="s">
        <v>16072</v>
      </c>
      <c r="E3908" s="496">
        <f>VLOOKUP(F3908,[13]abbr_btch2lot2!A:B,2,FALSE)</f>
        <v>2863</v>
      </c>
      <c r="F3908" s="529" t="s">
        <v>16073</v>
      </c>
      <c r="G3908" s="76"/>
      <c r="H3908" s="76" t="s">
        <v>2231</v>
      </c>
      <c r="I3908" s="76" t="s">
        <v>8260</v>
      </c>
      <c r="J3908" s="76"/>
      <c r="K3908" s="76" t="s">
        <v>2195</v>
      </c>
      <c r="L3908" s="76">
        <v>562</v>
      </c>
      <c r="M3908" s="76" t="s">
        <v>14453</v>
      </c>
      <c r="N3908" s="76" t="s">
        <v>16074</v>
      </c>
    </row>
    <row r="3909" spans="1:14" hidden="1">
      <c r="A3909" s="258" t="s">
        <v>14452</v>
      </c>
      <c r="B3909" s="76"/>
      <c r="C3909" s="496" t="s">
        <v>16075</v>
      </c>
      <c r="D3909" s="39" t="s">
        <v>16075</v>
      </c>
      <c r="E3909" s="496">
        <f>VLOOKUP(F3909,[13]abbr_btch2lot2!A:B,2,FALSE)</f>
        <v>2864</v>
      </c>
      <c r="F3909" s="529" t="s">
        <v>16076</v>
      </c>
      <c r="G3909" s="76"/>
      <c r="H3909" s="546" t="s">
        <v>2228</v>
      </c>
      <c r="I3909" s="76">
        <v>1</v>
      </c>
      <c r="J3909" s="76"/>
      <c r="K3909" s="76" t="s">
        <v>2195</v>
      </c>
      <c r="L3909" s="76">
        <v>563</v>
      </c>
      <c r="M3909" s="76" t="s">
        <v>14453</v>
      </c>
      <c r="N3909" s="76" t="s">
        <v>16077</v>
      </c>
    </row>
    <row r="3910" spans="1:14" hidden="1">
      <c r="A3910" s="258" t="s">
        <v>14452</v>
      </c>
      <c r="B3910" s="76"/>
      <c r="C3910" s="496" t="s">
        <v>16078</v>
      </c>
      <c r="D3910" s="39" t="s">
        <v>16078</v>
      </c>
      <c r="E3910" s="496">
        <f>VLOOKUP(F3910,[13]abbr_btch2lot2!A:B,2,FALSE)</f>
        <v>2865</v>
      </c>
      <c r="F3910" s="529" t="s">
        <v>16079</v>
      </c>
      <c r="G3910" s="76"/>
      <c r="H3910" s="76" t="s">
        <v>2231</v>
      </c>
      <c r="I3910" s="76" t="s">
        <v>2439</v>
      </c>
      <c r="J3910" s="76"/>
      <c r="K3910" s="76" t="s">
        <v>2195</v>
      </c>
      <c r="L3910" s="76">
        <v>564</v>
      </c>
      <c r="M3910" s="76" t="s">
        <v>14453</v>
      </c>
      <c r="N3910" s="76" t="s">
        <v>16080</v>
      </c>
    </row>
    <row r="3911" spans="1:14" hidden="1">
      <c r="A3911" s="258" t="s">
        <v>14452</v>
      </c>
      <c r="B3911" s="76"/>
      <c r="C3911" s="496" t="s">
        <v>16081</v>
      </c>
      <c r="D3911" s="39" t="s">
        <v>16081</v>
      </c>
      <c r="E3911" s="496">
        <f>VLOOKUP(F3911,[13]abbr_btch2lot2!A:B,2,FALSE)</f>
        <v>2866</v>
      </c>
      <c r="F3911" s="529" t="s">
        <v>16082</v>
      </c>
      <c r="G3911" s="76"/>
      <c r="H3911" s="76" t="s">
        <v>2231</v>
      </c>
      <c r="I3911" s="76" t="s">
        <v>8260</v>
      </c>
      <c r="J3911" s="76"/>
      <c r="K3911" s="76" t="s">
        <v>2195</v>
      </c>
      <c r="L3911" s="76">
        <v>565</v>
      </c>
      <c r="M3911" s="76" t="s">
        <v>14453</v>
      </c>
      <c r="N3911" s="76" t="s">
        <v>16083</v>
      </c>
    </row>
    <row r="3912" spans="1:14" hidden="1">
      <c r="A3912" s="258" t="s">
        <v>14452</v>
      </c>
      <c r="B3912" s="76"/>
      <c r="C3912" s="496" t="s">
        <v>16084</v>
      </c>
      <c r="D3912" s="39" t="s">
        <v>16084</v>
      </c>
      <c r="E3912" s="496">
        <f>VLOOKUP(F3912,[13]abbr_btch2lot2!A:B,2,FALSE)</f>
        <v>2867</v>
      </c>
      <c r="F3912" s="529" t="s">
        <v>16085</v>
      </c>
      <c r="G3912" s="76"/>
      <c r="H3912" s="546" t="s">
        <v>2455</v>
      </c>
      <c r="I3912" s="76">
        <v>7</v>
      </c>
      <c r="J3912" s="76"/>
      <c r="K3912" s="76" t="s">
        <v>2195</v>
      </c>
      <c r="L3912" s="76">
        <v>566</v>
      </c>
      <c r="M3912" s="76" t="s">
        <v>14453</v>
      </c>
      <c r="N3912" s="76" t="s">
        <v>16086</v>
      </c>
    </row>
    <row r="3913" spans="1:14" hidden="1">
      <c r="A3913" s="258" t="s">
        <v>14452</v>
      </c>
      <c r="B3913" s="76"/>
      <c r="C3913" s="496" t="s">
        <v>16087</v>
      </c>
      <c r="D3913" s="39" t="s">
        <v>16087</v>
      </c>
      <c r="E3913" s="496">
        <f>VLOOKUP(F3913,[13]abbr_btch2lot2!A:B,2,FALSE)</f>
        <v>2868</v>
      </c>
      <c r="F3913" s="529" t="s">
        <v>16088</v>
      </c>
      <c r="G3913" s="76"/>
      <c r="H3913" s="546" t="s">
        <v>2455</v>
      </c>
      <c r="I3913" s="76">
        <v>7</v>
      </c>
      <c r="J3913" s="76"/>
      <c r="K3913" s="76" t="s">
        <v>2195</v>
      </c>
      <c r="L3913" s="76">
        <v>567</v>
      </c>
      <c r="M3913" s="76" t="s">
        <v>14453</v>
      </c>
      <c r="N3913" s="76" t="s">
        <v>16089</v>
      </c>
    </row>
    <row r="3914" spans="1:14" hidden="1">
      <c r="A3914" s="258" t="s">
        <v>14452</v>
      </c>
      <c r="B3914" s="76"/>
      <c r="C3914" s="496" t="s">
        <v>16090</v>
      </c>
      <c r="D3914" s="39" t="s">
        <v>16090</v>
      </c>
      <c r="E3914" s="496">
        <f>VLOOKUP(F3914,[13]abbr_btch2lot2!A:B,2,FALSE)</f>
        <v>2869</v>
      </c>
      <c r="F3914" s="529" t="s">
        <v>16091</v>
      </c>
      <c r="G3914" s="76"/>
      <c r="H3914" s="76" t="s">
        <v>2231</v>
      </c>
      <c r="I3914" s="76" t="s">
        <v>8260</v>
      </c>
      <c r="J3914" s="76"/>
      <c r="K3914" s="76" t="s">
        <v>2195</v>
      </c>
      <c r="L3914" s="76">
        <v>568</v>
      </c>
      <c r="M3914" s="76" t="s">
        <v>14453</v>
      </c>
      <c r="N3914" s="76" t="s">
        <v>16092</v>
      </c>
    </row>
    <row r="3915" spans="1:14" hidden="1">
      <c r="A3915" s="258" t="s">
        <v>14452</v>
      </c>
      <c r="B3915" s="76"/>
      <c r="C3915" s="496" t="s">
        <v>16093</v>
      </c>
      <c r="D3915" s="39" t="s">
        <v>16093</v>
      </c>
      <c r="E3915" s="496">
        <f>VLOOKUP(F3915,[13]abbr_btch2lot2!A:B,2,FALSE)</f>
        <v>2870</v>
      </c>
      <c r="F3915" s="529" t="s">
        <v>16094</v>
      </c>
      <c r="G3915" s="76"/>
      <c r="H3915" s="76" t="s">
        <v>2231</v>
      </c>
      <c r="I3915" s="76" t="s">
        <v>8260</v>
      </c>
      <c r="J3915" s="76"/>
      <c r="K3915" s="76" t="s">
        <v>2195</v>
      </c>
      <c r="L3915" s="76">
        <v>569</v>
      </c>
      <c r="M3915" s="76" t="s">
        <v>14453</v>
      </c>
      <c r="N3915" s="76" t="s">
        <v>16095</v>
      </c>
    </row>
    <row r="3916" spans="1:14" hidden="1">
      <c r="A3916" s="258" t="s">
        <v>14452</v>
      </c>
      <c r="B3916" s="76"/>
      <c r="C3916" s="496" t="s">
        <v>16096</v>
      </c>
      <c r="D3916" s="39" t="s">
        <v>16096</v>
      </c>
      <c r="E3916" s="496">
        <f>VLOOKUP(F3916,[13]abbr_btch2lot2!A:B,2,FALSE)</f>
        <v>2871</v>
      </c>
      <c r="F3916" s="529" t="s">
        <v>16097</v>
      </c>
      <c r="G3916" s="76"/>
      <c r="H3916" s="546" t="s">
        <v>2228</v>
      </c>
      <c r="I3916" s="76">
        <v>1</v>
      </c>
      <c r="J3916" s="76"/>
      <c r="K3916" s="76" t="s">
        <v>2195</v>
      </c>
      <c r="L3916" s="76">
        <v>570</v>
      </c>
      <c r="M3916" s="76" t="s">
        <v>14453</v>
      </c>
      <c r="N3916" s="76" t="s">
        <v>16098</v>
      </c>
    </row>
    <row r="3917" spans="1:14" hidden="1">
      <c r="A3917" s="258" t="s">
        <v>14452</v>
      </c>
      <c r="B3917" s="76"/>
      <c r="C3917" s="496" t="s">
        <v>16099</v>
      </c>
      <c r="D3917" s="39" t="s">
        <v>16099</v>
      </c>
      <c r="E3917" s="496">
        <f>VLOOKUP(F3917,[13]abbr_btch2lot2!A:B,2,FALSE)</f>
        <v>2872</v>
      </c>
      <c r="F3917" s="529" t="s">
        <v>16100</v>
      </c>
      <c r="G3917" s="76"/>
      <c r="H3917" s="546" t="s">
        <v>2455</v>
      </c>
      <c r="I3917" s="76">
        <v>7</v>
      </c>
      <c r="J3917" s="76"/>
      <c r="K3917" s="76" t="s">
        <v>2195</v>
      </c>
      <c r="L3917" s="76">
        <v>571</v>
      </c>
      <c r="M3917" s="76" t="s">
        <v>14453</v>
      </c>
      <c r="N3917" s="76" t="s">
        <v>16101</v>
      </c>
    </row>
    <row r="3918" spans="1:14" hidden="1">
      <c r="A3918" s="258" t="s">
        <v>14452</v>
      </c>
      <c r="B3918" s="76"/>
      <c r="C3918" s="496" t="s">
        <v>16102</v>
      </c>
      <c r="D3918" s="39" t="s">
        <v>16102</v>
      </c>
      <c r="E3918" s="496">
        <f>VLOOKUP(F3918,[13]abbr_btch2lot2!A:B,2,FALSE)</f>
        <v>2873</v>
      </c>
      <c r="F3918" s="529" t="s">
        <v>16103</v>
      </c>
      <c r="G3918" s="76"/>
      <c r="H3918" s="546" t="s">
        <v>2231</v>
      </c>
      <c r="I3918" s="546" t="s">
        <v>2386</v>
      </c>
      <c r="J3918" s="76"/>
      <c r="K3918" s="76" t="s">
        <v>2195</v>
      </c>
      <c r="L3918" s="76">
        <v>572</v>
      </c>
      <c r="M3918" s="76" t="s">
        <v>14453</v>
      </c>
      <c r="N3918" s="76" t="s">
        <v>16104</v>
      </c>
    </row>
    <row r="3919" spans="1:14" hidden="1">
      <c r="A3919" s="258" t="s">
        <v>14452</v>
      </c>
      <c r="B3919" s="76"/>
      <c r="C3919" s="496" t="s">
        <v>16105</v>
      </c>
      <c r="D3919" s="39" t="s">
        <v>16105</v>
      </c>
      <c r="E3919" s="496">
        <f>VLOOKUP(F3919,[13]abbr_btch2lot2!A:B,2,FALSE)</f>
        <v>2874</v>
      </c>
      <c r="F3919" s="529" t="s">
        <v>16106</v>
      </c>
      <c r="G3919" s="76"/>
      <c r="H3919" s="546" t="s">
        <v>2455</v>
      </c>
      <c r="I3919" s="76">
        <v>7</v>
      </c>
      <c r="J3919" s="76"/>
      <c r="K3919" s="76" t="s">
        <v>2195</v>
      </c>
      <c r="L3919" s="76">
        <v>573</v>
      </c>
      <c r="M3919" s="76" t="s">
        <v>14453</v>
      </c>
      <c r="N3919" s="76" t="s">
        <v>16107</v>
      </c>
    </row>
    <row r="3920" spans="1:14" hidden="1">
      <c r="A3920" s="258" t="s">
        <v>14452</v>
      </c>
      <c r="B3920" s="76"/>
      <c r="C3920" s="496" t="s">
        <v>16108</v>
      </c>
      <c r="D3920" s="39" t="s">
        <v>16108</v>
      </c>
      <c r="E3920" s="496">
        <f>VLOOKUP(F3920,[13]abbr_btch2lot2!A:B,2,FALSE)</f>
        <v>2875</v>
      </c>
      <c r="F3920" s="529" t="s">
        <v>16109</v>
      </c>
      <c r="G3920" s="76"/>
      <c r="H3920" s="546" t="s">
        <v>2231</v>
      </c>
      <c r="I3920" s="546" t="s">
        <v>2386</v>
      </c>
      <c r="J3920" s="76"/>
      <c r="K3920" s="76" t="s">
        <v>2195</v>
      </c>
      <c r="L3920" s="76">
        <v>574</v>
      </c>
      <c r="M3920" s="76" t="s">
        <v>14453</v>
      </c>
      <c r="N3920" s="76" t="s">
        <v>16110</v>
      </c>
    </row>
    <row r="3921" spans="1:14" hidden="1">
      <c r="A3921" s="258" t="s">
        <v>14452</v>
      </c>
      <c r="B3921" s="76"/>
      <c r="C3921" s="496" t="s">
        <v>16111</v>
      </c>
      <c r="D3921" s="39" t="s">
        <v>16111</v>
      </c>
      <c r="E3921" s="496">
        <f>VLOOKUP(F3921,[13]abbr_btch2lot2!A:B,2,FALSE)</f>
        <v>2876</v>
      </c>
      <c r="F3921" s="529" t="s">
        <v>16112</v>
      </c>
      <c r="G3921" s="76"/>
      <c r="H3921" s="546" t="s">
        <v>2455</v>
      </c>
      <c r="I3921" s="76">
        <v>7</v>
      </c>
      <c r="J3921" s="76"/>
      <c r="K3921" s="76" t="s">
        <v>2195</v>
      </c>
      <c r="L3921" s="76">
        <v>575</v>
      </c>
      <c r="M3921" s="76" t="s">
        <v>14453</v>
      </c>
      <c r="N3921" s="76" t="s">
        <v>16113</v>
      </c>
    </row>
    <row r="3922" spans="1:14" hidden="1">
      <c r="A3922" s="258" t="s">
        <v>14452</v>
      </c>
      <c r="B3922" s="76"/>
      <c r="C3922" s="496" t="s">
        <v>16114</v>
      </c>
      <c r="D3922" s="39" t="s">
        <v>16114</v>
      </c>
      <c r="E3922" s="496">
        <f>VLOOKUP(F3922,[13]abbr_btch2lot2!A:B,2,FALSE)</f>
        <v>2877</v>
      </c>
      <c r="F3922" s="529" t="s">
        <v>16115</v>
      </c>
      <c r="G3922" s="76"/>
      <c r="H3922" s="546" t="s">
        <v>2231</v>
      </c>
      <c r="I3922" s="546" t="s">
        <v>2386</v>
      </c>
      <c r="J3922" s="76"/>
      <c r="K3922" s="76" t="s">
        <v>2195</v>
      </c>
      <c r="L3922" s="76">
        <v>576</v>
      </c>
      <c r="M3922" s="76" t="s">
        <v>14453</v>
      </c>
      <c r="N3922" s="76" t="s">
        <v>16116</v>
      </c>
    </row>
    <row r="3923" spans="1:14" hidden="1">
      <c r="A3923" s="258" t="s">
        <v>14452</v>
      </c>
      <c r="B3923" s="76"/>
      <c r="C3923" s="496" t="s">
        <v>16117</v>
      </c>
      <c r="D3923" s="39" t="s">
        <v>16117</v>
      </c>
      <c r="E3923" s="496">
        <f>VLOOKUP(F3923,[13]abbr_btch2lot2!A:B,2,FALSE)</f>
        <v>2878</v>
      </c>
      <c r="F3923" s="529" t="s">
        <v>16118</v>
      </c>
      <c r="G3923" s="76"/>
      <c r="H3923" s="546" t="s">
        <v>2455</v>
      </c>
      <c r="I3923" s="76">
        <v>7</v>
      </c>
      <c r="J3923" s="76"/>
      <c r="K3923" s="76" t="s">
        <v>2195</v>
      </c>
      <c r="L3923" s="76">
        <v>577</v>
      </c>
      <c r="M3923" s="76" t="s">
        <v>14453</v>
      </c>
      <c r="N3923" s="76" t="s">
        <v>16119</v>
      </c>
    </row>
    <row r="3924" spans="1:14" hidden="1">
      <c r="A3924" s="258" t="s">
        <v>14452</v>
      </c>
      <c r="B3924" s="76"/>
      <c r="C3924" s="496" t="s">
        <v>16120</v>
      </c>
      <c r="D3924" s="39" t="s">
        <v>16120</v>
      </c>
      <c r="E3924" s="496">
        <f>VLOOKUP(F3924,[13]abbr_btch2lot2!A:B,2,FALSE)</f>
        <v>2879</v>
      </c>
      <c r="F3924" s="529" t="s">
        <v>16121</v>
      </c>
      <c r="G3924" s="76"/>
      <c r="H3924" s="546" t="s">
        <v>2231</v>
      </c>
      <c r="I3924" s="546" t="s">
        <v>2386</v>
      </c>
      <c r="J3924" s="76"/>
      <c r="K3924" s="76" t="s">
        <v>2195</v>
      </c>
      <c r="L3924" s="76">
        <v>578</v>
      </c>
      <c r="M3924" s="76" t="s">
        <v>14453</v>
      </c>
      <c r="N3924" s="76" t="s">
        <v>16122</v>
      </c>
    </row>
    <row r="3925" spans="1:14" hidden="1">
      <c r="A3925" s="258" t="s">
        <v>14452</v>
      </c>
      <c r="B3925" s="76"/>
      <c r="C3925" s="496" t="s">
        <v>16123</v>
      </c>
      <c r="D3925" s="39" t="s">
        <v>16123</v>
      </c>
      <c r="E3925" s="496">
        <f>VLOOKUP(F3925,[13]abbr_btch2lot2!A:B,2,FALSE)</f>
        <v>2880</v>
      </c>
      <c r="F3925" s="529" t="s">
        <v>16124</v>
      </c>
      <c r="G3925" s="76"/>
      <c r="H3925" s="546" t="s">
        <v>2455</v>
      </c>
      <c r="I3925" s="76">
        <v>7</v>
      </c>
      <c r="J3925" s="76"/>
      <c r="K3925" s="76" t="s">
        <v>2195</v>
      </c>
      <c r="L3925" s="76">
        <v>579</v>
      </c>
      <c r="M3925" s="76" t="s">
        <v>14453</v>
      </c>
      <c r="N3925" s="76" t="s">
        <v>16125</v>
      </c>
    </row>
    <row r="3926" spans="1:14" hidden="1">
      <c r="A3926" s="258" t="s">
        <v>14452</v>
      </c>
      <c r="B3926" s="76"/>
      <c r="C3926" s="496" t="s">
        <v>16126</v>
      </c>
      <c r="D3926" s="39" t="s">
        <v>16126</v>
      </c>
      <c r="E3926" s="496">
        <f>VLOOKUP(F3926,[13]abbr_btch2lot2!A:B,2,FALSE)</f>
        <v>2881</v>
      </c>
      <c r="F3926" s="529" t="s">
        <v>16127</v>
      </c>
      <c r="G3926" s="76"/>
      <c r="H3926" s="546" t="s">
        <v>2231</v>
      </c>
      <c r="I3926" s="546" t="s">
        <v>2386</v>
      </c>
      <c r="J3926" s="76"/>
      <c r="K3926" s="76" t="s">
        <v>2195</v>
      </c>
      <c r="L3926" s="76">
        <v>580</v>
      </c>
      <c r="M3926" s="76" t="s">
        <v>14453</v>
      </c>
      <c r="N3926" s="76" t="s">
        <v>16128</v>
      </c>
    </row>
    <row r="3927" spans="1:14" hidden="1">
      <c r="A3927" s="258" t="s">
        <v>14452</v>
      </c>
      <c r="B3927" s="76"/>
      <c r="C3927" s="496" t="s">
        <v>16129</v>
      </c>
      <c r="D3927" s="39" t="s">
        <v>16129</v>
      </c>
      <c r="E3927" s="496">
        <f>VLOOKUP(F3927,[13]abbr_btch2lot2!A:B,2,FALSE)</f>
        <v>2882</v>
      </c>
      <c r="F3927" s="529" t="s">
        <v>16130</v>
      </c>
      <c r="G3927" s="76"/>
      <c r="H3927" s="546" t="s">
        <v>2455</v>
      </c>
      <c r="I3927" s="76">
        <v>7</v>
      </c>
      <c r="J3927" s="76"/>
      <c r="K3927" s="76" t="s">
        <v>2195</v>
      </c>
      <c r="L3927" s="76">
        <v>581</v>
      </c>
      <c r="M3927" s="76" t="s">
        <v>14453</v>
      </c>
      <c r="N3927" s="76" t="s">
        <v>16131</v>
      </c>
    </row>
    <row r="3928" spans="1:14" hidden="1">
      <c r="A3928" s="258" t="s">
        <v>14452</v>
      </c>
      <c r="B3928" s="76"/>
      <c r="C3928" s="496" t="s">
        <v>16132</v>
      </c>
      <c r="D3928" s="39" t="s">
        <v>16132</v>
      </c>
      <c r="E3928" s="496">
        <f>VLOOKUP(F3928,[13]abbr_btch2lot2!A:B,2,FALSE)</f>
        <v>2883</v>
      </c>
      <c r="F3928" s="529" t="s">
        <v>16133</v>
      </c>
      <c r="G3928" s="76"/>
      <c r="H3928" s="546" t="s">
        <v>2231</v>
      </c>
      <c r="I3928" s="546" t="s">
        <v>2386</v>
      </c>
      <c r="J3928" s="76"/>
      <c r="K3928" s="76" t="s">
        <v>2195</v>
      </c>
      <c r="L3928" s="76">
        <v>582</v>
      </c>
      <c r="M3928" s="76" t="s">
        <v>14453</v>
      </c>
      <c r="N3928" s="76" t="s">
        <v>16134</v>
      </c>
    </row>
    <row r="3929" spans="1:14" hidden="1">
      <c r="A3929" s="258" t="s">
        <v>14452</v>
      </c>
      <c r="B3929" s="76"/>
      <c r="C3929" s="496" t="s">
        <v>16135</v>
      </c>
      <c r="D3929" s="39" t="s">
        <v>16135</v>
      </c>
      <c r="E3929" s="496">
        <f>VLOOKUP(F3929,[13]abbr_btch2lot2!A:B,2,FALSE)</f>
        <v>2884</v>
      </c>
      <c r="F3929" s="529" t="s">
        <v>16136</v>
      </c>
      <c r="G3929" s="76"/>
      <c r="H3929" s="546" t="s">
        <v>2231</v>
      </c>
      <c r="I3929" s="546" t="s">
        <v>2386</v>
      </c>
      <c r="J3929" s="76"/>
      <c r="K3929" s="76" t="s">
        <v>2195</v>
      </c>
      <c r="L3929" s="76">
        <v>583</v>
      </c>
      <c r="M3929" s="76" t="s">
        <v>14453</v>
      </c>
      <c r="N3929" s="76" t="s">
        <v>16137</v>
      </c>
    </row>
    <row r="3930" spans="1:14" hidden="1">
      <c r="A3930" s="258" t="s">
        <v>14452</v>
      </c>
      <c r="B3930" s="76"/>
      <c r="C3930" s="496" t="s">
        <v>16138</v>
      </c>
      <c r="D3930" s="39" t="s">
        <v>16138</v>
      </c>
      <c r="E3930" s="496">
        <f>VLOOKUP(F3930,[13]abbr_btch2lot2!A:B,2,FALSE)</f>
        <v>2885</v>
      </c>
      <c r="F3930" s="529" t="s">
        <v>16139</v>
      </c>
      <c r="G3930" s="76"/>
      <c r="H3930" s="546" t="s">
        <v>2231</v>
      </c>
      <c r="I3930" s="546" t="s">
        <v>2386</v>
      </c>
      <c r="J3930" s="76"/>
      <c r="K3930" s="76" t="s">
        <v>2195</v>
      </c>
      <c r="L3930" s="76">
        <v>584</v>
      </c>
      <c r="M3930" s="76" t="s">
        <v>14453</v>
      </c>
      <c r="N3930" s="76" t="s">
        <v>16140</v>
      </c>
    </row>
    <row r="3931" spans="1:14" hidden="1">
      <c r="A3931" s="258" t="s">
        <v>14452</v>
      </c>
      <c r="B3931" s="76"/>
      <c r="C3931" s="496" t="s">
        <v>16141</v>
      </c>
      <c r="D3931" s="39" t="s">
        <v>16141</v>
      </c>
      <c r="E3931" s="496">
        <f>VLOOKUP(F3931,[13]abbr_btch2lot2!A:B,2,FALSE)</f>
        <v>2886</v>
      </c>
      <c r="F3931" s="529" t="s">
        <v>16142</v>
      </c>
      <c r="G3931" s="76"/>
      <c r="H3931" s="546" t="s">
        <v>2455</v>
      </c>
      <c r="I3931" s="76">
        <v>7</v>
      </c>
      <c r="J3931" s="76"/>
      <c r="K3931" s="76" t="s">
        <v>2195</v>
      </c>
      <c r="L3931" s="76">
        <v>585</v>
      </c>
      <c r="M3931" s="76" t="s">
        <v>14453</v>
      </c>
      <c r="N3931" s="76" t="s">
        <v>16143</v>
      </c>
    </row>
    <row r="3932" spans="1:14" hidden="1">
      <c r="A3932" s="258" t="s">
        <v>14452</v>
      </c>
      <c r="B3932" s="76"/>
      <c r="C3932" s="496" t="s">
        <v>16144</v>
      </c>
      <c r="D3932" s="39" t="s">
        <v>16144</v>
      </c>
      <c r="E3932" s="496">
        <f>VLOOKUP(F3932,[13]abbr_btch2lot2!A:B,2,FALSE)</f>
        <v>2887</v>
      </c>
      <c r="F3932" s="529" t="s">
        <v>16145</v>
      </c>
      <c r="G3932" s="76"/>
      <c r="H3932" s="546" t="s">
        <v>2455</v>
      </c>
      <c r="I3932" s="76">
        <v>7</v>
      </c>
      <c r="J3932" s="76"/>
      <c r="K3932" s="76" t="s">
        <v>2195</v>
      </c>
      <c r="L3932" s="76">
        <v>586</v>
      </c>
      <c r="M3932" s="76" t="s">
        <v>14453</v>
      </c>
      <c r="N3932" s="76" t="s">
        <v>16146</v>
      </c>
    </row>
    <row r="3933" spans="1:14" hidden="1">
      <c r="A3933" s="258" t="s">
        <v>14452</v>
      </c>
      <c r="B3933" s="76"/>
      <c r="C3933" s="496" t="s">
        <v>16147</v>
      </c>
      <c r="D3933" s="39" t="s">
        <v>16147</v>
      </c>
      <c r="E3933" s="496">
        <f>VLOOKUP(F3933,[13]abbr_btch2lot2!A:B,2,FALSE)</f>
        <v>2888</v>
      </c>
      <c r="F3933" s="529" t="s">
        <v>16148</v>
      </c>
      <c r="G3933" s="76"/>
      <c r="H3933" s="546" t="s">
        <v>2455</v>
      </c>
      <c r="I3933" s="76">
        <v>7</v>
      </c>
      <c r="J3933" s="76"/>
      <c r="K3933" s="76" t="s">
        <v>2195</v>
      </c>
      <c r="L3933" s="76">
        <v>587</v>
      </c>
      <c r="M3933" s="76" t="s">
        <v>14453</v>
      </c>
      <c r="N3933" s="76" t="s">
        <v>16149</v>
      </c>
    </row>
    <row r="3934" spans="1:14" hidden="1">
      <c r="A3934" s="258" t="s">
        <v>14452</v>
      </c>
      <c r="B3934" s="76"/>
      <c r="C3934" s="496" t="s">
        <v>16150</v>
      </c>
      <c r="D3934" s="39" t="s">
        <v>16150</v>
      </c>
      <c r="E3934" s="496">
        <f>VLOOKUP(F3934,[13]abbr_btch2lot2!A:B,2,FALSE)</f>
        <v>2889</v>
      </c>
      <c r="F3934" s="529" t="s">
        <v>16151</v>
      </c>
      <c r="G3934" s="76"/>
      <c r="H3934" s="546" t="s">
        <v>2455</v>
      </c>
      <c r="I3934" s="76">
        <v>9</v>
      </c>
      <c r="J3934" s="76"/>
      <c r="K3934" s="76" t="s">
        <v>2195</v>
      </c>
      <c r="L3934" s="76">
        <v>588</v>
      </c>
      <c r="M3934" s="76" t="s">
        <v>14453</v>
      </c>
      <c r="N3934" s="76" t="s">
        <v>16152</v>
      </c>
    </row>
    <row r="3935" spans="1:14" hidden="1">
      <c r="A3935" s="258" t="s">
        <v>14452</v>
      </c>
      <c r="B3935" s="76"/>
      <c r="C3935" s="496" t="s">
        <v>16153</v>
      </c>
      <c r="D3935" s="39" t="s">
        <v>16153</v>
      </c>
      <c r="E3935" s="496">
        <f>VLOOKUP(F3935,[13]abbr_btch2lot2!A:B,2,FALSE)</f>
        <v>2890</v>
      </c>
      <c r="F3935" s="529" t="s">
        <v>16154</v>
      </c>
      <c r="G3935" s="76"/>
      <c r="H3935" s="546" t="s">
        <v>2455</v>
      </c>
      <c r="I3935" s="76">
        <v>9</v>
      </c>
      <c r="J3935" s="76"/>
      <c r="K3935" s="76" t="s">
        <v>2195</v>
      </c>
      <c r="L3935" s="76">
        <v>589</v>
      </c>
      <c r="M3935" s="76" t="s">
        <v>14453</v>
      </c>
      <c r="N3935" s="76" t="s">
        <v>16155</v>
      </c>
    </row>
    <row r="3936" spans="1:14" hidden="1">
      <c r="A3936" s="258" t="s">
        <v>14452</v>
      </c>
      <c r="B3936" s="76"/>
      <c r="C3936" s="496" t="s">
        <v>16156</v>
      </c>
      <c r="D3936" s="39" t="s">
        <v>16156</v>
      </c>
      <c r="E3936" s="496">
        <f>VLOOKUP(F3936,[13]abbr_btch2lot2!A:B,2,FALSE)</f>
        <v>2891</v>
      </c>
      <c r="F3936" s="529" t="s">
        <v>16157</v>
      </c>
      <c r="G3936" s="76"/>
      <c r="H3936" s="546" t="s">
        <v>2455</v>
      </c>
      <c r="I3936" s="76">
        <v>9</v>
      </c>
      <c r="J3936" s="76"/>
      <c r="K3936" s="76" t="s">
        <v>2195</v>
      </c>
      <c r="L3936" s="76">
        <v>590</v>
      </c>
      <c r="M3936" s="76" t="s">
        <v>14453</v>
      </c>
      <c r="N3936" s="76" t="s">
        <v>16158</v>
      </c>
    </row>
    <row r="3937" spans="1:14" hidden="1">
      <c r="A3937" s="258" t="s">
        <v>14452</v>
      </c>
      <c r="B3937" s="76"/>
      <c r="C3937" s="496" t="s">
        <v>16159</v>
      </c>
      <c r="D3937" s="39" t="s">
        <v>16159</v>
      </c>
      <c r="E3937" s="496">
        <f>VLOOKUP(F3937,[13]abbr_btch2lot2!A:B,2,FALSE)</f>
        <v>2892</v>
      </c>
      <c r="F3937" s="529" t="s">
        <v>16160</v>
      </c>
      <c r="G3937" s="76"/>
      <c r="H3937" s="546" t="s">
        <v>2455</v>
      </c>
      <c r="I3937" s="76">
        <v>9</v>
      </c>
      <c r="J3937" s="76"/>
      <c r="K3937" s="76" t="s">
        <v>2195</v>
      </c>
      <c r="L3937" s="76">
        <v>591</v>
      </c>
      <c r="M3937" s="76" t="s">
        <v>14453</v>
      </c>
      <c r="N3937" s="76" t="s">
        <v>16161</v>
      </c>
    </row>
    <row r="3938" spans="1:14" hidden="1">
      <c r="A3938" s="258" t="s">
        <v>14452</v>
      </c>
      <c r="B3938" s="76"/>
      <c r="C3938" s="496" t="s">
        <v>16162</v>
      </c>
      <c r="D3938" s="39" t="s">
        <v>16162</v>
      </c>
      <c r="E3938" s="496">
        <f>VLOOKUP(F3938,[13]abbr_btch2lot2!A:B,2,FALSE)</f>
        <v>2893</v>
      </c>
      <c r="F3938" s="529" t="s">
        <v>16163</v>
      </c>
      <c r="G3938" s="76"/>
      <c r="H3938" s="546" t="s">
        <v>2455</v>
      </c>
      <c r="I3938" s="76">
        <v>7</v>
      </c>
      <c r="J3938" s="76"/>
      <c r="K3938" s="76" t="s">
        <v>2195</v>
      </c>
      <c r="L3938" s="76">
        <v>592</v>
      </c>
      <c r="M3938" s="76" t="s">
        <v>14453</v>
      </c>
      <c r="N3938" s="76" t="s">
        <v>16164</v>
      </c>
    </row>
    <row r="3939" spans="1:14" hidden="1">
      <c r="A3939" s="258" t="s">
        <v>14452</v>
      </c>
      <c r="B3939" s="76"/>
      <c r="C3939" s="496" t="s">
        <v>16165</v>
      </c>
      <c r="D3939" s="39" t="s">
        <v>16165</v>
      </c>
      <c r="E3939" s="496">
        <f>VLOOKUP(F3939,[13]abbr_btch2lot2!A:B,2,FALSE)</f>
        <v>2894</v>
      </c>
      <c r="F3939" s="529" t="s">
        <v>16166</v>
      </c>
      <c r="G3939" s="76"/>
      <c r="H3939" s="546" t="s">
        <v>2231</v>
      </c>
      <c r="I3939" s="546" t="s">
        <v>2386</v>
      </c>
      <c r="J3939" s="76"/>
      <c r="K3939" s="76" t="s">
        <v>2195</v>
      </c>
      <c r="L3939" s="76">
        <v>593</v>
      </c>
      <c r="M3939" s="76" t="s">
        <v>14453</v>
      </c>
      <c r="N3939" s="76" t="s">
        <v>16167</v>
      </c>
    </row>
    <row r="3940" spans="1:14" hidden="1">
      <c r="A3940" s="258" t="s">
        <v>14452</v>
      </c>
      <c r="B3940" s="76"/>
      <c r="C3940" s="496"/>
      <c r="D3940" s="39"/>
      <c r="E3940" s="496">
        <f>VLOOKUP(F3940,[13]abbr_btch2lot2!A:B,2,FALSE)</f>
        <v>2895</v>
      </c>
      <c r="F3940" s="529" t="s">
        <v>16168</v>
      </c>
      <c r="G3940" s="76"/>
      <c r="H3940" s="546" t="s">
        <v>2455</v>
      </c>
      <c r="I3940" s="76">
        <v>7</v>
      </c>
      <c r="J3940" s="76"/>
      <c r="K3940" s="76" t="s">
        <v>2195</v>
      </c>
      <c r="L3940" s="76">
        <v>594</v>
      </c>
      <c r="M3940" s="76" t="s">
        <v>14453</v>
      </c>
      <c r="N3940" s="76" t="s">
        <v>16169</v>
      </c>
    </row>
    <row r="3941" spans="1:14" hidden="1">
      <c r="A3941" s="258" t="s">
        <v>14452</v>
      </c>
      <c r="B3941" s="76"/>
      <c r="C3941" s="496"/>
      <c r="D3941" s="39"/>
      <c r="E3941" s="496">
        <f>VLOOKUP(F3941,[13]abbr_btch2lot2!A:B,2,FALSE)</f>
        <v>2896</v>
      </c>
      <c r="F3941" s="529" t="s">
        <v>16170</v>
      </c>
      <c r="G3941" s="76"/>
      <c r="H3941" s="546" t="s">
        <v>2231</v>
      </c>
      <c r="I3941" s="546" t="s">
        <v>2386</v>
      </c>
      <c r="J3941" s="76"/>
      <c r="K3941" s="76" t="s">
        <v>2195</v>
      </c>
      <c r="L3941" s="76">
        <v>595</v>
      </c>
      <c r="M3941" s="76" t="s">
        <v>14453</v>
      </c>
      <c r="N3941" s="76" t="s">
        <v>16171</v>
      </c>
    </row>
    <row r="3942" spans="1:14" hidden="1">
      <c r="A3942" s="258" t="s">
        <v>14452</v>
      </c>
      <c r="B3942" s="76"/>
      <c r="C3942" s="496" t="s">
        <v>16172</v>
      </c>
      <c r="D3942" s="39" t="s">
        <v>16172</v>
      </c>
      <c r="E3942" s="496">
        <f>VLOOKUP(F3942,[13]abbr_btch2lot2!A:B,2,FALSE)</f>
        <v>2897</v>
      </c>
      <c r="F3942" s="529" t="s">
        <v>16173</v>
      </c>
      <c r="G3942" s="76"/>
      <c r="H3942" s="546" t="s">
        <v>2455</v>
      </c>
      <c r="I3942" s="76">
        <v>7</v>
      </c>
      <c r="J3942" s="76"/>
      <c r="K3942" s="76" t="s">
        <v>2195</v>
      </c>
      <c r="L3942" s="76">
        <v>596</v>
      </c>
      <c r="M3942" s="76" t="s">
        <v>14453</v>
      </c>
      <c r="N3942" s="76" t="s">
        <v>16174</v>
      </c>
    </row>
    <row r="3943" spans="1:14" hidden="1">
      <c r="A3943" s="258" t="s">
        <v>14452</v>
      </c>
      <c r="B3943" s="76"/>
      <c r="C3943" s="496" t="s">
        <v>16175</v>
      </c>
      <c r="D3943" s="39" t="s">
        <v>16175</v>
      </c>
      <c r="E3943" s="496">
        <f>VLOOKUP(F3943,[13]abbr_btch2lot2!A:B,2,FALSE)</f>
        <v>2898</v>
      </c>
      <c r="F3943" s="529" t="s">
        <v>16176</v>
      </c>
      <c r="G3943" s="76"/>
      <c r="H3943" s="546" t="s">
        <v>2231</v>
      </c>
      <c r="I3943" s="546" t="s">
        <v>2386</v>
      </c>
      <c r="J3943" s="76"/>
      <c r="K3943" s="76" t="s">
        <v>2195</v>
      </c>
      <c r="L3943" s="76">
        <v>597</v>
      </c>
      <c r="M3943" s="76" t="s">
        <v>14453</v>
      </c>
      <c r="N3943" s="76" t="s">
        <v>16177</v>
      </c>
    </row>
    <row r="3944" spans="1:14" hidden="1">
      <c r="A3944" s="258" t="s">
        <v>14452</v>
      </c>
      <c r="B3944" s="76"/>
      <c r="C3944" s="496"/>
      <c r="D3944" s="39"/>
      <c r="E3944" s="496">
        <f>VLOOKUP(F3944,[13]abbr_btch2lot2!A:B,2,FALSE)</f>
        <v>2899</v>
      </c>
      <c r="F3944" s="529" t="s">
        <v>16178</v>
      </c>
      <c r="G3944" s="76"/>
      <c r="H3944" s="546" t="s">
        <v>2455</v>
      </c>
      <c r="I3944" s="76">
        <v>7</v>
      </c>
      <c r="J3944" s="76"/>
      <c r="K3944" s="76" t="s">
        <v>2195</v>
      </c>
      <c r="L3944" s="76">
        <v>598</v>
      </c>
      <c r="M3944" s="76" t="s">
        <v>14453</v>
      </c>
      <c r="N3944" s="76" t="s">
        <v>16179</v>
      </c>
    </row>
    <row r="3945" spans="1:14" hidden="1">
      <c r="A3945" s="258" t="s">
        <v>14452</v>
      </c>
      <c r="B3945" s="76"/>
      <c r="C3945" s="496"/>
      <c r="D3945" s="39"/>
      <c r="E3945" s="496">
        <f>VLOOKUP(F3945,[13]abbr_btch2lot2!A:B,2,FALSE)</f>
        <v>2900</v>
      </c>
      <c r="F3945" s="529" t="s">
        <v>16180</v>
      </c>
      <c r="G3945" s="76"/>
      <c r="H3945" s="546" t="s">
        <v>2231</v>
      </c>
      <c r="I3945" s="546" t="s">
        <v>2386</v>
      </c>
      <c r="J3945" s="76"/>
      <c r="K3945" s="76" t="s">
        <v>2195</v>
      </c>
      <c r="L3945" s="76">
        <v>599</v>
      </c>
      <c r="M3945" s="76" t="s">
        <v>14453</v>
      </c>
      <c r="N3945" s="76" t="s">
        <v>16181</v>
      </c>
    </row>
    <row r="3946" spans="1:14" hidden="1">
      <c r="A3946" s="258" t="s">
        <v>14452</v>
      </c>
      <c r="B3946" s="76"/>
      <c r="C3946" s="496" t="s">
        <v>16182</v>
      </c>
      <c r="D3946" s="39" t="s">
        <v>16182</v>
      </c>
      <c r="E3946" s="496">
        <f>VLOOKUP(F3946,[13]abbr_btch2lot2!A:B,2,FALSE)</f>
        <v>2901</v>
      </c>
      <c r="F3946" s="529" t="s">
        <v>16183</v>
      </c>
      <c r="G3946" s="76"/>
      <c r="H3946" s="546" t="s">
        <v>2455</v>
      </c>
      <c r="I3946" s="76">
        <v>7</v>
      </c>
      <c r="J3946" s="76"/>
      <c r="K3946" s="76" t="s">
        <v>2195</v>
      </c>
      <c r="L3946" s="76">
        <v>600</v>
      </c>
      <c r="M3946" s="76" t="s">
        <v>14453</v>
      </c>
      <c r="N3946" s="76" t="s">
        <v>16184</v>
      </c>
    </row>
    <row r="3947" spans="1:14" hidden="1">
      <c r="A3947" s="258" t="s">
        <v>14452</v>
      </c>
      <c r="B3947" s="76"/>
      <c r="C3947" s="496" t="s">
        <v>16185</v>
      </c>
      <c r="D3947" s="39" t="s">
        <v>16185</v>
      </c>
      <c r="E3947" s="496">
        <f>VLOOKUP(F3947,[13]abbr_btch2lot2!A:B,2,FALSE)</f>
        <v>2902</v>
      </c>
      <c r="F3947" s="529" t="s">
        <v>16186</v>
      </c>
      <c r="G3947" s="76"/>
      <c r="H3947" s="546" t="s">
        <v>2231</v>
      </c>
      <c r="I3947" s="546" t="s">
        <v>2386</v>
      </c>
      <c r="J3947" s="76"/>
      <c r="K3947" s="76" t="s">
        <v>2195</v>
      </c>
      <c r="L3947" s="76">
        <v>601</v>
      </c>
      <c r="M3947" s="76" t="s">
        <v>14453</v>
      </c>
      <c r="N3947" s="76" t="s">
        <v>16187</v>
      </c>
    </row>
    <row r="3948" spans="1:14" hidden="1">
      <c r="A3948" s="258" t="s">
        <v>14452</v>
      </c>
      <c r="B3948" s="76"/>
      <c r="C3948" s="496" t="s">
        <v>16188</v>
      </c>
      <c r="D3948" s="39" t="s">
        <v>16188</v>
      </c>
      <c r="E3948" s="496">
        <f>VLOOKUP(F3948,[13]abbr_btch2lot2!A:B,2,FALSE)</f>
        <v>2903</v>
      </c>
      <c r="F3948" s="529" t="s">
        <v>16189</v>
      </c>
      <c r="G3948" s="76"/>
      <c r="H3948" s="546" t="s">
        <v>2455</v>
      </c>
      <c r="I3948" s="76">
        <v>7</v>
      </c>
      <c r="J3948" s="76"/>
      <c r="K3948" s="76" t="s">
        <v>2195</v>
      </c>
      <c r="L3948" s="76">
        <v>602</v>
      </c>
      <c r="M3948" s="76" t="s">
        <v>14453</v>
      </c>
      <c r="N3948" s="76" t="s">
        <v>16190</v>
      </c>
    </row>
    <row r="3949" spans="1:14" hidden="1">
      <c r="A3949" s="258" t="s">
        <v>14452</v>
      </c>
      <c r="B3949" s="76"/>
      <c r="C3949" s="496" t="s">
        <v>16191</v>
      </c>
      <c r="D3949" s="39" t="s">
        <v>16191</v>
      </c>
      <c r="E3949" s="496">
        <f>VLOOKUP(F3949,[13]abbr_btch2lot2!A:B,2,FALSE)</f>
        <v>2904</v>
      </c>
      <c r="F3949" s="529" t="s">
        <v>16192</v>
      </c>
      <c r="G3949" s="76"/>
      <c r="H3949" s="546" t="s">
        <v>2231</v>
      </c>
      <c r="I3949" s="546" t="s">
        <v>2386</v>
      </c>
      <c r="J3949" s="76"/>
      <c r="K3949" s="76" t="s">
        <v>2195</v>
      </c>
      <c r="L3949" s="76">
        <v>603</v>
      </c>
      <c r="M3949" s="76" t="s">
        <v>14453</v>
      </c>
      <c r="N3949" s="76" t="s">
        <v>16193</v>
      </c>
    </row>
    <row r="3950" spans="1:14" hidden="1">
      <c r="A3950" s="258" t="s">
        <v>14452</v>
      </c>
      <c r="B3950" s="76"/>
      <c r="C3950" s="496" t="s">
        <v>16194</v>
      </c>
      <c r="D3950" s="39" t="s">
        <v>16194</v>
      </c>
      <c r="E3950" s="496">
        <f>VLOOKUP(F3950,[13]abbr_btch2lot2!A:B,2,FALSE)</f>
        <v>2905</v>
      </c>
      <c r="F3950" s="529" t="s">
        <v>16195</v>
      </c>
      <c r="G3950" s="76"/>
      <c r="H3950" s="546" t="s">
        <v>2455</v>
      </c>
      <c r="I3950" s="76">
        <v>7</v>
      </c>
      <c r="J3950" s="76"/>
      <c r="K3950" s="76" t="s">
        <v>2195</v>
      </c>
      <c r="L3950" s="76">
        <v>604</v>
      </c>
      <c r="M3950" s="76" t="s">
        <v>14453</v>
      </c>
      <c r="N3950" s="76" t="s">
        <v>16196</v>
      </c>
    </row>
    <row r="3951" spans="1:14" hidden="1">
      <c r="A3951" s="258" t="s">
        <v>14452</v>
      </c>
      <c r="B3951" s="76"/>
      <c r="C3951" s="496" t="s">
        <v>16197</v>
      </c>
      <c r="D3951" s="39" t="s">
        <v>16197</v>
      </c>
      <c r="E3951" s="496">
        <f>VLOOKUP(F3951,[13]abbr_btch2lot2!A:B,2,FALSE)</f>
        <v>2906</v>
      </c>
      <c r="F3951" s="529" t="s">
        <v>16198</v>
      </c>
      <c r="G3951" s="76"/>
      <c r="H3951" s="546" t="s">
        <v>2231</v>
      </c>
      <c r="I3951" s="546" t="s">
        <v>2386</v>
      </c>
      <c r="J3951" s="76"/>
      <c r="K3951" s="76" t="s">
        <v>2195</v>
      </c>
      <c r="L3951" s="76">
        <v>605</v>
      </c>
      <c r="M3951" s="76" t="s">
        <v>14453</v>
      </c>
      <c r="N3951" s="76" t="s">
        <v>16199</v>
      </c>
    </row>
    <row r="3952" spans="1:14" hidden="1">
      <c r="A3952" s="258" t="s">
        <v>14452</v>
      </c>
      <c r="B3952" s="76"/>
      <c r="C3952" s="496"/>
      <c r="D3952" s="39"/>
      <c r="E3952" s="496">
        <f>VLOOKUP(F3952,[13]abbr_btch2lot2!A:B,2,FALSE)</f>
        <v>2907</v>
      </c>
      <c r="F3952" s="529" t="s">
        <v>16200</v>
      </c>
      <c r="G3952" s="76"/>
      <c r="H3952" s="546" t="s">
        <v>2455</v>
      </c>
      <c r="I3952" s="76">
        <v>7</v>
      </c>
      <c r="J3952" s="76"/>
      <c r="K3952" s="76" t="s">
        <v>2195</v>
      </c>
      <c r="L3952" s="76">
        <v>606</v>
      </c>
      <c r="M3952" s="76" t="s">
        <v>14453</v>
      </c>
      <c r="N3952" s="76" t="s">
        <v>16201</v>
      </c>
    </row>
    <row r="3953" spans="1:14" hidden="1">
      <c r="A3953" s="258" t="s">
        <v>14452</v>
      </c>
      <c r="B3953" s="76"/>
      <c r="C3953" s="496"/>
      <c r="D3953" s="39"/>
      <c r="E3953" s="496">
        <f>VLOOKUP(F3953,[13]abbr_btch2lot2!A:B,2,FALSE)</f>
        <v>2908</v>
      </c>
      <c r="F3953" s="529" t="s">
        <v>16202</v>
      </c>
      <c r="G3953" s="76"/>
      <c r="H3953" s="546" t="s">
        <v>2231</v>
      </c>
      <c r="I3953" s="546" t="s">
        <v>2386</v>
      </c>
      <c r="J3953" s="76"/>
      <c r="K3953" s="76" t="s">
        <v>2195</v>
      </c>
      <c r="L3953" s="76">
        <v>607</v>
      </c>
      <c r="M3953" s="76" t="s">
        <v>14453</v>
      </c>
      <c r="N3953" s="76" t="s">
        <v>16203</v>
      </c>
    </row>
    <row r="3954" spans="1:14" hidden="1">
      <c r="A3954" s="258" t="s">
        <v>14452</v>
      </c>
      <c r="B3954" s="76"/>
      <c r="C3954" s="496" t="s">
        <v>16204</v>
      </c>
      <c r="D3954" s="39" t="s">
        <v>16204</v>
      </c>
      <c r="E3954" s="496">
        <f>VLOOKUP(F3954,[13]abbr_btch2lot2!A:B,2,FALSE)</f>
        <v>2909</v>
      </c>
      <c r="F3954" s="529" t="s">
        <v>16205</v>
      </c>
      <c r="G3954" s="76"/>
      <c r="H3954" s="546" t="s">
        <v>2455</v>
      </c>
      <c r="I3954" s="76">
        <v>7</v>
      </c>
      <c r="J3954" s="76"/>
      <c r="K3954" s="76" t="s">
        <v>2195</v>
      </c>
      <c r="L3954" s="76">
        <v>608</v>
      </c>
      <c r="M3954" s="76" t="s">
        <v>14453</v>
      </c>
      <c r="N3954" s="76" t="s">
        <v>16206</v>
      </c>
    </row>
    <row r="3955" spans="1:14" hidden="1">
      <c r="A3955" s="258" t="s">
        <v>14452</v>
      </c>
      <c r="B3955" s="76"/>
      <c r="C3955" s="496" t="s">
        <v>16207</v>
      </c>
      <c r="D3955" s="39" t="s">
        <v>16207</v>
      </c>
      <c r="E3955" s="496">
        <f>VLOOKUP(F3955,[13]abbr_btch2lot2!A:B,2,FALSE)</f>
        <v>2910</v>
      </c>
      <c r="F3955" s="529" t="s">
        <v>16208</v>
      </c>
      <c r="G3955" s="76"/>
      <c r="H3955" s="546" t="s">
        <v>2231</v>
      </c>
      <c r="I3955" s="546" t="s">
        <v>2386</v>
      </c>
      <c r="J3955" s="76"/>
      <c r="K3955" s="76" t="s">
        <v>2195</v>
      </c>
      <c r="L3955" s="76">
        <v>609</v>
      </c>
      <c r="M3955" s="76" t="s">
        <v>14453</v>
      </c>
      <c r="N3955" s="76" t="s">
        <v>16209</v>
      </c>
    </row>
    <row r="3956" spans="1:14" hidden="1">
      <c r="A3956" s="258" t="s">
        <v>14452</v>
      </c>
      <c r="B3956" s="76"/>
      <c r="C3956" s="496" t="s">
        <v>16210</v>
      </c>
      <c r="D3956" s="39" t="s">
        <v>16210</v>
      </c>
      <c r="E3956" s="496">
        <f>VLOOKUP(F3956,[13]abbr_btch2lot2!A:B,2,FALSE)</f>
        <v>2911</v>
      </c>
      <c r="F3956" s="529" t="s">
        <v>16211</v>
      </c>
      <c r="G3956" s="76"/>
      <c r="H3956" s="546" t="s">
        <v>2455</v>
      </c>
      <c r="I3956" s="76">
        <v>7</v>
      </c>
      <c r="J3956" s="76"/>
      <c r="K3956" s="76" t="s">
        <v>2195</v>
      </c>
      <c r="L3956" s="76">
        <v>610</v>
      </c>
      <c r="M3956" s="76" t="s">
        <v>14453</v>
      </c>
      <c r="N3956" s="76" t="s">
        <v>16212</v>
      </c>
    </row>
    <row r="3957" spans="1:14" hidden="1">
      <c r="A3957" s="258" t="s">
        <v>14452</v>
      </c>
      <c r="B3957" s="76"/>
      <c r="C3957" s="496" t="s">
        <v>16213</v>
      </c>
      <c r="D3957" s="39" t="s">
        <v>16213</v>
      </c>
      <c r="E3957" s="496">
        <f>VLOOKUP(F3957,[13]abbr_btch2lot2!A:B,2,FALSE)</f>
        <v>2912</v>
      </c>
      <c r="F3957" s="529" t="s">
        <v>16214</v>
      </c>
      <c r="G3957" s="76"/>
      <c r="H3957" s="546" t="s">
        <v>2231</v>
      </c>
      <c r="I3957" s="546" t="s">
        <v>2386</v>
      </c>
      <c r="J3957" s="76"/>
      <c r="K3957" s="76" t="s">
        <v>2195</v>
      </c>
      <c r="L3957" s="76">
        <v>611</v>
      </c>
      <c r="M3957" s="76" t="s">
        <v>14453</v>
      </c>
      <c r="N3957" s="76" t="s">
        <v>16215</v>
      </c>
    </row>
    <row r="3958" spans="1:14" hidden="1">
      <c r="A3958" s="258" t="s">
        <v>14452</v>
      </c>
      <c r="B3958" s="76"/>
      <c r="C3958" s="496" t="s">
        <v>16216</v>
      </c>
      <c r="D3958" s="39" t="s">
        <v>16216</v>
      </c>
      <c r="E3958" s="496">
        <f>VLOOKUP(F3958,[13]abbr_btch2lot2!A:B,2,FALSE)</f>
        <v>2913</v>
      </c>
      <c r="F3958" s="529" t="s">
        <v>16217</v>
      </c>
      <c r="G3958" s="76"/>
      <c r="H3958" s="546" t="s">
        <v>2455</v>
      </c>
      <c r="I3958" s="76">
        <v>7</v>
      </c>
      <c r="J3958" s="76"/>
      <c r="K3958" s="76" t="s">
        <v>2195</v>
      </c>
      <c r="L3958" s="76">
        <v>612</v>
      </c>
      <c r="M3958" s="76" t="s">
        <v>14453</v>
      </c>
      <c r="N3958" s="76" t="s">
        <v>16218</v>
      </c>
    </row>
    <row r="3959" spans="1:14" hidden="1">
      <c r="A3959" s="258" t="s">
        <v>14452</v>
      </c>
      <c r="B3959" s="76"/>
      <c r="C3959" s="496" t="s">
        <v>16219</v>
      </c>
      <c r="D3959" s="39" t="s">
        <v>16219</v>
      </c>
      <c r="E3959" s="496">
        <f>VLOOKUP(F3959,[13]abbr_btch2lot2!A:B,2,FALSE)</f>
        <v>2914</v>
      </c>
      <c r="F3959" s="529" t="s">
        <v>16220</v>
      </c>
      <c r="G3959" s="76"/>
      <c r="H3959" s="546" t="s">
        <v>2231</v>
      </c>
      <c r="I3959" s="546" t="s">
        <v>2386</v>
      </c>
      <c r="J3959" s="76"/>
      <c r="K3959" s="76" t="s">
        <v>2195</v>
      </c>
      <c r="L3959" s="76">
        <v>613</v>
      </c>
      <c r="M3959" s="76" t="s">
        <v>14453</v>
      </c>
      <c r="N3959" s="76" t="s">
        <v>16221</v>
      </c>
    </row>
    <row r="3960" spans="1:14" hidden="1">
      <c r="A3960" s="258" t="s">
        <v>14452</v>
      </c>
      <c r="B3960" s="76"/>
      <c r="C3960" s="496" t="s">
        <v>16222</v>
      </c>
      <c r="D3960" s="39" t="s">
        <v>16222</v>
      </c>
      <c r="E3960" s="496">
        <f>VLOOKUP(F3960,[13]abbr_btch2lot2!A:B,2,FALSE)</f>
        <v>2915</v>
      </c>
      <c r="F3960" s="529" t="s">
        <v>16223</v>
      </c>
      <c r="G3960" s="76"/>
      <c r="H3960" s="546" t="s">
        <v>2455</v>
      </c>
      <c r="I3960" s="76">
        <v>7</v>
      </c>
      <c r="J3960" s="76"/>
      <c r="K3960" s="76" t="s">
        <v>2195</v>
      </c>
      <c r="L3960" s="76">
        <v>614</v>
      </c>
      <c r="M3960" s="76" t="s">
        <v>14453</v>
      </c>
      <c r="N3960" s="76" t="s">
        <v>16224</v>
      </c>
    </row>
    <row r="3961" spans="1:14" hidden="1">
      <c r="A3961" s="258" t="s">
        <v>14452</v>
      </c>
      <c r="B3961" s="76"/>
      <c r="C3961" s="496" t="s">
        <v>16225</v>
      </c>
      <c r="D3961" s="39" t="s">
        <v>16225</v>
      </c>
      <c r="E3961" s="496">
        <f>VLOOKUP(F3961,[13]abbr_btch2lot2!A:B,2,FALSE)</f>
        <v>2916</v>
      </c>
      <c r="F3961" s="529" t="s">
        <v>16226</v>
      </c>
      <c r="G3961" s="76"/>
      <c r="H3961" s="546" t="s">
        <v>2231</v>
      </c>
      <c r="I3961" s="546" t="s">
        <v>2386</v>
      </c>
      <c r="J3961" s="76"/>
      <c r="K3961" s="76" t="s">
        <v>2195</v>
      </c>
      <c r="L3961" s="76">
        <v>615</v>
      </c>
      <c r="M3961" s="76" t="s">
        <v>14453</v>
      </c>
      <c r="N3961" s="76" t="s">
        <v>16227</v>
      </c>
    </row>
    <row r="3962" spans="1:14" hidden="1">
      <c r="A3962" s="258" t="s">
        <v>14452</v>
      </c>
      <c r="B3962" s="76"/>
      <c r="C3962" s="496" t="s">
        <v>16228</v>
      </c>
      <c r="D3962" s="39" t="s">
        <v>16228</v>
      </c>
      <c r="E3962" s="496">
        <f>VLOOKUP(F3962,[13]abbr_btch2lot2!A:B,2,FALSE)</f>
        <v>2917</v>
      </c>
      <c r="F3962" s="529" t="s">
        <v>16229</v>
      </c>
      <c r="G3962" s="76"/>
      <c r="H3962" s="76" t="s">
        <v>2231</v>
      </c>
      <c r="I3962" s="76" t="s">
        <v>2439</v>
      </c>
      <c r="J3962" s="76"/>
      <c r="K3962" s="76" t="s">
        <v>2195</v>
      </c>
      <c r="L3962" s="76">
        <v>616</v>
      </c>
      <c r="M3962" s="76" t="s">
        <v>14453</v>
      </c>
      <c r="N3962" s="76" t="s">
        <v>16230</v>
      </c>
    </row>
    <row r="3963" spans="1:14" hidden="1">
      <c r="A3963" s="258" t="s">
        <v>14452</v>
      </c>
      <c r="B3963" s="76"/>
      <c r="C3963" s="496" t="s">
        <v>16231</v>
      </c>
      <c r="D3963" s="39" t="s">
        <v>16231</v>
      </c>
      <c r="E3963" s="496">
        <f>VLOOKUP(F3963,[13]abbr_btch2lot2!A:B,2,FALSE)</f>
        <v>2918</v>
      </c>
      <c r="F3963" s="529" t="s">
        <v>16232</v>
      </c>
      <c r="G3963" s="76"/>
      <c r="H3963" s="76" t="s">
        <v>2231</v>
      </c>
      <c r="I3963" s="76" t="s">
        <v>8260</v>
      </c>
      <c r="J3963" s="76"/>
      <c r="K3963" s="76" t="s">
        <v>2195</v>
      </c>
      <c r="L3963" s="76">
        <v>617</v>
      </c>
      <c r="M3963" s="76" t="s">
        <v>14453</v>
      </c>
      <c r="N3963" s="76" t="s">
        <v>16233</v>
      </c>
    </row>
    <row r="3964" spans="1:14" hidden="1">
      <c r="A3964" s="258" t="s">
        <v>14452</v>
      </c>
      <c r="B3964" s="76"/>
      <c r="C3964" s="496" t="s">
        <v>16234</v>
      </c>
      <c r="D3964" s="39" t="s">
        <v>16234</v>
      </c>
      <c r="E3964" s="496">
        <f>VLOOKUP(F3964,[13]abbr_btch2lot2!A:B,2,FALSE)</f>
        <v>2919</v>
      </c>
      <c r="F3964" s="529" t="s">
        <v>16235</v>
      </c>
      <c r="G3964" s="76"/>
      <c r="H3964" s="546" t="s">
        <v>2455</v>
      </c>
      <c r="I3964" s="76">
        <v>7</v>
      </c>
      <c r="J3964" s="76"/>
      <c r="K3964" s="76" t="s">
        <v>2195</v>
      </c>
      <c r="L3964" s="76">
        <v>618</v>
      </c>
      <c r="M3964" s="76" t="s">
        <v>14453</v>
      </c>
      <c r="N3964" s="76" t="s">
        <v>16236</v>
      </c>
    </row>
    <row r="3965" spans="1:14" hidden="1">
      <c r="A3965" s="258" t="s">
        <v>14452</v>
      </c>
      <c r="B3965" s="76"/>
      <c r="C3965" s="496" t="s">
        <v>16237</v>
      </c>
      <c r="D3965" s="39" t="s">
        <v>16237</v>
      </c>
      <c r="E3965" s="496">
        <f>VLOOKUP(F3965,[13]abbr_btch2lot2!A:B,2,FALSE)</f>
        <v>2920</v>
      </c>
      <c r="F3965" s="529" t="s">
        <v>16238</v>
      </c>
      <c r="G3965" s="76"/>
      <c r="H3965" s="546" t="s">
        <v>2455</v>
      </c>
      <c r="I3965" s="76">
        <v>7</v>
      </c>
      <c r="J3965" s="76"/>
      <c r="K3965" s="76" t="s">
        <v>2195</v>
      </c>
      <c r="L3965" s="76">
        <v>619</v>
      </c>
      <c r="M3965" s="76" t="s">
        <v>14453</v>
      </c>
      <c r="N3965" s="76" t="s">
        <v>16239</v>
      </c>
    </row>
    <row r="3966" spans="1:14" hidden="1">
      <c r="A3966" s="258" t="s">
        <v>14452</v>
      </c>
      <c r="B3966" s="76"/>
      <c r="C3966" s="496" t="s">
        <v>16240</v>
      </c>
      <c r="D3966" s="39" t="s">
        <v>16240</v>
      </c>
      <c r="E3966" s="496">
        <f>VLOOKUP(F3966,[13]abbr_btch2lot2!A:B,2,FALSE)</f>
        <v>2921</v>
      </c>
      <c r="F3966" s="529" t="s">
        <v>16241</v>
      </c>
      <c r="G3966" s="76"/>
      <c r="H3966" s="76" t="s">
        <v>2231</v>
      </c>
      <c r="I3966" s="76" t="s">
        <v>8260</v>
      </c>
      <c r="J3966" s="76"/>
      <c r="K3966" s="76" t="s">
        <v>2195</v>
      </c>
      <c r="L3966" s="76">
        <v>620</v>
      </c>
      <c r="M3966" s="76" t="s">
        <v>14453</v>
      </c>
      <c r="N3966" s="76" t="s">
        <v>16242</v>
      </c>
    </row>
    <row r="3967" spans="1:14" hidden="1">
      <c r="A3967" s="258" t="s">
        <v>14452</v>
      </c>
      <c r="B3967" s="76"/>
      <c r="C3967" s="496" t="s">
        <v>16243</v>
      </c>
      <c r="D3967" s="39" t="s">
        <v>16243</v>
      </c>
      <c r="E3967" s="496">
        <f>VLOOKUP(F3967,[13]abbr_btch2lot2!A:B,2,FALSE)</f>
        <v>2922</v>
      </c>
      <c r="F3967" s="529" t="s">
        <v>16244</v>
      </c>
      <c r="G3967" s="76"/>
      <c r="H3967" s="76" t="s">
        <v>2231</v>
      </c>
      <c r="I3967" s="76" t="s">
        <v>8260</v>
      </c>
      <c r="J3967" s="76"/>
      <c r="K3967" s="76" t="s">
        <v>2195</v>
      </c>
      <c r="L3967" s="76">
        <v>621</v>
      </c>
      <c r="M3967" s="76" t="s">
        <v>14453</v>
      </c>
      <c r="N3967" s="76" t="s">
        <v>16245</v>
      </c>
    </row>
    <row r="3968" spans="1:14" hidden="1">
      <c r="A3968" s="258" t="s">
        <v>14452</v>
      </c>
      <c r="B3968" s="76"/>
      <c r="C3968" s="496" t="s">
        <v>16246</v>
      </c>
      <c r="D3968" s="39" t="s">
        <v>16246</v>
      </c>
      <c r="E3968" s="496">
        <f>VLOOKUP(F3968,[13]abbr_btch2lot2!A:B,2,FALSE)</f>
        <v>2923</v>
      </c>
      <c r="F3968" s="529" t="s">
        <v>16247</v>
      </c>
      <c r="G3968" s="76"/>
      <c r="H3968" s="546" t="s">
        <v>2228</v>
      </c>
      <c r="I3968" s="76">
        <v>1</v>
      </c>
      <c r="J3968" s="76"/>
      <c r="K3968" s="76" t="s">
        <v>2195</v>
      </c>
      <c r="L3968" s="76">
        <v>622</v>
      </c>
      <c r="M3968" s="76" t="s">
        <v>14453</v>
      </c>
      <c r="N3968" s="76" t="s">
        <v>16248</v>
      </c>
    </row>
    <row r="3969" spans="1:14" hidden="1">
      <c r="A3969" s="258" t="s">
        <v>14452</v>
      </c>
      <c r="B3969" s="76"/>
      <c r="C3969" s="496" t="s">
        <v>16249</v>
      </c>
      <c r="D3969" s="39" t="s">
        <v>16249</v>
      </c>
      <c r="E3969" s="496">
        <f>VLOOKUP(F3969,[13]abbr_btch2lot2!A:B,2,FALSE)</f>
        <v>2924</v>
      </c>
      <c r="F3969" s="529" t="s">
        <v>16250</v>
      </c>
      <c r="G3969" s="76"/>
      <c r="H3969" s="76" t="s">
        <v>2231</v>
      </c>
      <c r="I3969" s="76" t="s">
        <v>2439</v>
      </c>
      <c r="J3969" s="76"/>
      <c r="K3969" s="76" t="s">
        <v>2195</v>
      </c>
      <c r="L3969" s="76">
        <v>623</v>
      </c>
      <c r="M3969" s="76" t="s">
        <v>14453</v>
      </c>
      <c r="N3969" s="76" t="s">
        <v>16251</v>
      </c>
    </row>
    <row r="3970" spans="1:14" hidden="1">
      <c r="A3970" s="258" t="s">
        <v>14452</v>
      </c>
      <c r="B3970" s="76"/>
      <c r="C3970" s="496" t="s">
        <v>16252</v>
      </c>
      <c r="D3970" s="39" t="s">
        <v>16252</v>
      </c>
      <c r="E3970" s="496">
        <f>VLOOKUP(F3970,[13]abbr_btch2lot2!A:B,2,FALSE)</f>
        <v>2925</v>
      </c>
      <c r="F3970" s="529" t="s">
        <v>16253</v>
      </c>
      <c r="G3970" s="76"/>
      <c r="H3970" s="76" t="s">
        <v>2231</v>
      </c>
      <c r="I3970" s="76" t="s">
        <v>8260</v>
      </c>
      <c r="J3970" s="76"/>
      <c r="K3970" s="76" t="s">
        <v>2195</v>
      </c>
      <c r="L3970" s="76">
        <v>624</v>
      </c>
      <c r="M3970" s="76" t="s">
        <v>14453</v>
      </c>
      <c r="N3970" s="76" t="s">
        <v>16254</v>
      </c>
    </row>
    <row r="3971" spans="1:14" hidden="1">
      <c r="A3971" s="258" t="s">
        <v>14452</v>
      </c>
      <c r="B3971" s="76"/>
      <c r="C3971" s="496" t="s">
        <v>16255</v>
      </c>
      <c r="D3971" s="39" t="s">
        <v>16255</v>
      </c>
      <c r="E3971" s="496">
        <f>VLOOKUP(F3971,[13]abbr_btch2lot2!A:B,2,FALSE)</f>
        <v>2926</v>
      </c>
      <c r="F3971" s="529" t="s">
        <v>16256</v>
      </c>
      <c r="G3971" s="76"/>
      <c r="H3971" s="546" t="s">
        <v>2455</v>
      </c>
      <c r="I3971" s="76">
        <v>7</v>
      </c>
      <c r="J3971" s="76"/>
      <c r="K3971" s="76" t="s">
        <v>2195</v>
      </c>
      <c r="L3971" s="76">
        <v>625</v>
      </c>
      <c r="M3971" s="76" t="s">
        <v>14453</v>
      </c>
      <c r="N3971" s="76" t="s">
        <v>16257</v>
      </c>
    </row>
    <row r="3972" spans="1:14" hidden="1">
      <c r="A3972" s="258" t="s">
        <v>14452</v>
      </c>
      <c r="B3972" s="76"/>
      <c r="C3972" s="496" t="s">
        <v>16258</v>
      </c>
      <c r="D3972" s="39" t="s">
        <v>16258</v>
      </c>
      <c r="E3972" s="496">
        <f>VLOOKUP(F3972,[13]abbr_btch2lot2!A:B,2,FALSE)</f>
        <v>2927</v>
      </c>
      <c r="F3972" s="529" t="s">
        <v>16259</v>
      </c>
      <c r="G3972" s="76"/>
      <c r="H3972" s="546" t="s">
        <v>2455</v>
      </c>
      <c r="I3972" s="76">
        <v>7</v>
      </c>
      <c r="J3972" s="76"/>
      <c r="K3972" s="76" t="s">
        <v>2195</v>
      </c>
      <c r="L3972" s="76">
        <v>626</v>
      </c>
      <c r="M3972" s="76" t="s">
        <v>14453</v>
      </c>
      <c r="N3972" s="76" t="s">
        <v>16260</v>
      </c>
    </row>
    <row r="3973" spans="1:14" hidden="1">
      <c r="A3973" s="258" t="s">
        <v>14452</v>
      </c>
      <c r="B3973" s="76"/>
      <c r="C3973" s="496" t="s">
        <v>16261</v>
      </c>
      <c r="D3973" s="39" t="s">
        <v>16261</v>
      </c>
      <c r="E3973" s="496">
        <f>VLOOKUP(F3973,[13]abbr_btch2lot2!A:B,2,FALSE)</f>
        <v>2928</v>
      </c>
      <c r="F3973" s="529" t="s">
        <v>16262</v>
      </c>
      <c r="G3973" s="76"/>
      <c r="H3973" s="76" t="s">
        <v>2231</v>
      </c>
      <c r="I3973" s="76" t="s">
        <v>8260</v>
      </c>
      <c r="J3973" s="76"/>
      <c r="K3973" s="76" t="s">
        <v>2195</v>
      </c>
      <c r="L3973" s="76">
        <v>627</v>
      </c>
      <c r="M3973" s="76" t="s">
        <v>14453</v>
      </c>
      <c r="N3973" s="76" t="s">
        <v>16263</v>
      </c>
    </row>
    <row r="3974" spans="1:14" hidden="1">
      <c r="A3974" s="258" t="s">
        <v>14452</v>
      </c>
      <c r="B3974" s="76"/>
      <c r="C3974" s="496" t="s">
        <v>16264</v>
      </c>
      <c r="D3974" s="39" t="s">
        <v>16264</v>
      </c>
      <c r="E3974" s="496">
        <f>VLOOKUP(F3974,[13]abbr_btch2lot2!A:B,2,FALSE)</f>
        <v>2929</v>
      </c>
      <c r="F3974" s="529" t="s">
        <v>16265</v>
      </c>
      <c r="G3974" s="76"/>
      <c r="H3974" s="76" t="s">
        <v>2231</v>
      </c>
      <c r="I3974" s="76" t="s">
        <v>8260</v>
      </c>
      <c r="J3974" s="76"/>
      <c r="K3974" s="76" t="s">
        <v>2195</v>
      </c>
      <c r="L3974" s="76">
        <v>628</v>
      </c>
      <c r="M3974" s="76" t="s">
        <v>14453</v>
      </c>
      <c r="N3974" s="76" t="s">
        <v>16266</v>
      </c>
    </row>
    <row r="3975" spans="1:14" hidden="1">
      <c r="A3975" s="258" t="s">
        <v>14452</v>
      </c>
      <c r="B3975" s="76"/>
      <c r="C3975" s="496" t="s">
        <v>16267</v>
      </c>
      <c r="D3975" s="39" t="s">
        <v>16267</v>
      </c>
      <c r="E3975" s="496">
        <f>VLOOKUP(F3975,[13]abbr_btch2lot2!A:B,2,FALSE)</f>
        <v>2930</v>
      </c>
      <c r="F3975" s="529" t="s">
        <v>16268</v>
      </c>
      <c r="G3975" s="76"/>
      <c r="H3975" s="546" t="s">
        <v>2228</v>
      </c>
      <c r="I3975" s="76">
        <v>1</v>
      </c>
      <c r="J3975" s="76"/>
      <c r="K3975" s="76" t="s">
        <v>2195</v>
      </c>
      <c r="L3975" s="76">
        <v>629</v>
      </c>
      <c r="M3975" s="76" t="s">
        <v>14453</v>
      </c>
      <c r="N3975" s="76" t="s">
        <v>16269</v>
      </c>
    </row>
    <row r="3976" spans="1:14" hidden="1">
      <c r="A3976" s="258" t="s">
        <v>14452</v>
      </c>
      <c r="B3976" s="76"/>
      <c r="C3976" s="496" t="s">
        <v>16270</v>
      </c>
      <c r="D3976" s="39" t="s">
        <v>16270</v>
      </c>
      <c r="E3976" s="496">
        <f>VLOOKUP(F3976,[13]abbr_btch2lot2!A:B,2,FALSE)</f>
        <v>2931</v>
      </c>
      <c r="F3976" s="529" t="s">
        <v>16271</v>
      </c>
      <c r="G3976" s="76"/>
      <c r="H3976" s="546" t="s">
        <v>2455</v>
      </c>
      <c r="I3976" s="76">
        <v>7</v>
      </c>
      <c r="J3976" s="76"/>
      <c r="K3976" s="76" t="s">
        <v>2195</v>
      </c>
      <c r="L3976" s="76">
        <v>630</v>
      </c>
      <c r="M3976" s="76" t="s">
        <v>14453</v>
      </c>
      <c r="N3976" s="76" t="s">
        <v>16272</v>
      </c>
    </row>
    <row r="3977" spans="1:14" hidden="1">
      <c r="A3977" s="258" t="s">
        <v>14452</v>
      </c>
      <c r="B3977" s="76"/>
      <c r="C3977" s="496" t="s">
        <v>16273</v>
      </c>
      <c r="D3977" s="39" t="s">
        <v>16273</v>
      </c>
      <c r="E3977" s="496">
        <f>VLOOKUP(F3977,[13]abbr_btch2lot2!A:B,2,FALSE)</f>
        <v>2932</v>
      </c>
      <c r="F3977" s="529" t="s">
        <v>16274</v>
      </c>
      <c r="G3977" s="76"/>
      <c r="H3977" s="546" t="s">
        <v>2231</v>
      </c>
      <c r="I3977" s="546" t="s">
        <v>2386</v>
      </c>
      <c r="J3977" s="76"/>
      <c r="K3977" s="76" t="s">
        <v>2195</v>
      </c>
      <c r="L3977" s="76">
        <v>631</v>
      </c>
      <c r="M3977" s="76" t="s">
        <v>14453</v>
      </c>
      <c r="N3977" s="76" t="s">
        <v>16275</v>
      </c>
    </row>
    <row r="3978" spans="1:14" hidden="1">
      <c r="A3978" s="258" t="s">
        <v>14452</v>
      </c>
      <c r="B3978" s="76"/>
      <c r="C3978" s="496" t="s">
        <v>16276</v>
      </c>
      <c r="D3978" s="39" t="s">
        <v>16276</v>
      </c>
      <c r="E3978" s="496">
        <f>VLOOKUP(F3978,[13]abbr_btch2lot2!A:B,2,FALSE)</f>
        <v>2933</v>
      </c>
      <c r="F3978" s="529" t="s">
        <v>16277</v>
      </c>
      <c r="G3978" s="76"/>
      <c r="H3978" s="546" t="s">
        <v>2455</v>
      </c>
      <c r="I3978" s="76">
        <v>7</v>
      </c>
      <c r="J3978" s="76"/>
      <c r="K3978" s="76" t="s">
        <v>2195</v>
      </c>
      <c r="L3978" s="76">
        <v>632</v>
      </c>
      <c r="M3978" s="76" t="s">
        <v>14453</v>
      </c>
      <c r="N3978" s="76" t="s">
        <v>16278</v>
      </c>
    </row>
    <row r="3979" spans="1:14" hidden="1">
      <c r="A3979" s="258" t="s">
        <v>14452</v>
      </c>
      <c r="B3979" s="76"/>
      <c r="C3979" s="496" t="s">
        <v>16279</v>
      </c>
      <c r="D3979" s="39" t="s">
        <v>16279</v>
      </c>
      <c r="E3979" s="496">
        <f>VLOOKUP(F3979,[13]abbr_btch2lot2!A:B,2,FALSE)</f>
        <v>2934</v>
      </c>
      <c r="F3979" s="529" t="s">
        <v>16280</v>
      </c>
      <c r="G3979" s="76"/>
      <c r="H3979" s="546" t="s">
        <v>2231</v>
      </c>
      <c r="I3979" s="546" t="s">
        <v>2386</v>
      </c>
      <c r="J3979" s="76"/>
      <c r="K3979" s="76" t="s">
        <v>2195</v>
      </c>
      <c r="L3979" s="76">
        <v>633</v>
      </c>
      <c r="M3979" s="76" t="s">
        <v>14453</v>
      </c>
      <c r="N3979" s="76" t="s">
        <v>16281</v>
      </c>
    </row>
    <row r="3980" spans="1:14" hidden="1">
      <c r="A3980" s="258" t="s">
        <v>14452</v>
      </c>
      <c r="B3980" s="76"/>
      <c r="C3980" s="496" t="s">
        <v>16282</v>
      </c>
      <c r="D3980" s="39" t="s">
        <v>16282</v>
      </c>
      <c r="E3980" s="496">
        <f>VLOOKUP(F3980,[13]abbr_btch2lot2!A:B,2,FALSE)</f>
        <v>2935</v>
      </c>
      <c r="F3980" s="529" t="s">
        <v>16283</v>
      </c>
      <c r="G3980" s="76"/>
      <c r="H3980" s="546" t="s">
        <v>2455</v>
      </c>
      <c r="I3980" s="76">
        <v>7</v>
      </c>
      <c r="J3980" s="76"/>
      <c r="K3980" s="76" t="s">
        <v>2195</v>
      </c>
      <c r="L3980" s="76">
        <v>634</v>
      </c>
      <c r="M3980" s="76" t="s">
        <v>14453</v>
      </c>
      <c r="N3980" s="76" t="s">
        <v>16284</v>
      </c>
    </row>
    <row r="3981" spans="1:14" hidden="1">
      <c r="A3981" s="258" t="s">
        <v>14452</v>
      </c>
      <c r="B3981" s="76"/>
      <c r="C3981" s="496" t="s">
        <v>16285</v>
      </c>
      <c r="D3981" s="39" t="s">
        <v>16285</v>
      </c>
      <c r="E3981" s="496">
        <f>VLOOKUP(F3981,[13]abbr_btch2lot2!A:B,2,FALSE)</f>
        <v>2936</v>
      </c>
      <c r="F3981" s="529" t="s">
        <v>16286</v>
      </c>
      <c r="G3981" s="76"/>
      <c r="H3981" s="546" t="s">
        <v>2231</v>
      </c>
      <c r="I3981" s="546" t="s">
        <v>2386</v>
      </c>
      <c r="J3981" s="76"/>
      <c r="K3981" s="76" t="s">
        <v>2195</v>
      </c>
      <c r="L3981" s="76">
        <v>635</v>
      </c>
      <c r="M3981" s="76" t="s">
        <v>14453</v>
      </c>
      <c r="N3981" s="76" t="s">
        <v>16287</v>
      </c>
    </row>
    <row r="3982" spans="1:14" hidden="1">
      <c r="A3982" s="258" t="s">
        <v>14452</v>
      </c>
      <c r="B3982" s="76"/>
      <c r="C3982" s="496" t="s">
        <v>16288</v>
      </c>
      <c r="D3982" s="39" t="s">
        <v>16288</v>
      </c>
      <c r="E3982" s="496">
        <f>VLOOKUP(F3982,[13]abbr_btch2lot2!A:B,2,FALSE)</f>
        <v>2937</v>
      </c>
      <c r="F3982" s="529" t="s">
        <v>16289</v>
      </c>
      <c r="G3982" s="76"/>
      <c r="H3982" s="546" t="s">
        <v>2455</v>
      </c>
      <c r="I3982" s="76">
        <v>7</v>
      </c>
      <c r="J3982" s="76"/>
      <c r="K3982" s="76" t="s">
        <v>2195</v>
      </c>
      <c r="L3982" s="76">
        <v>636</v>
      </c>
      <c r="M3982" s="76" t="s">
        <v>14453</v>
      </c>
      <c r="N3982" s="76" t="s">
        <v>16290</v>
      </c>
    </row>
    <row r="3983" spans="1:14" hidden="1">
      <c r="A3983" s="258" t="s">
        <v>14452</v>
      </c>
      <c r="B3983" s="76"/>
      <c r="C3983" s="496" t="s">
        <v>16291</v>
      </c>
      <c r="D3983" s="39" t="s">
        <v>16291</v>
      </c>
      <c r="E3983" s="496">
        <f>VLOOKUP(F3983,[13]abbr_btch2lot2!A:B,2,FALSE)</f>
        <v>2938</v>
      </c>
      <c r="F3983" s="529" t="s">
        <v>16292</v>
      </c>
      <c r="G3983" s="76"/>
      <c r="H3983" s="546" t="s">
        <v>2231</v>
      </c>
      <c r="I3983" s="546" t="s">
        <v>2386</v>
      </c>
      <c r="J3983" s="76"/>
      <c r="K3983" s="76" t="s">
        <v>2195</v>
      </c>
      <c r="L3983" s="76">
        <v>637</v>
      </c>
      <c r="M3983" s="76" t="s">
        <v>14453</v>
      </c>
      <c r="N3983" s="76" t="s">
        <v>16293</v>
      </c>
    </row>
    <row r="3984" spans="1:14" hidden="1">
      <c r="A3984" s="258" t="s">
        <v>14452</v>
      </c>
      <c r="B3984" s="76"/>
      <c r="C3984" s="496" t="s">
        <v>16294</v>
      </c>
      <c r="D3984" s="39" t="s">
        <v>16294</v>
      </c>
      <c r="E3984" s="496">
        <f>VLOOKUP(F3984,[13]abbr_btch2lot2!A:B,2,FALSE)</f>
        <v>2939</v>
      </c>
      <c r="F3984" s="529" t="s">
        <v>16295</v>
      </c>
      <c r="G3984" s="76"/>
      <c r="H3984" s="546" t="s">
        <v>2455</v>
      </c>
      <c r="I3984" s="76">
        <v>7</v>
      </c>
      <c r="J3984" s="76"/>
      <c r="K3984" s="76" t="s">
        <v>2195</v>
      </c>
      <c r="L3984" s="76">
        <v>638</v>
      </c>
      <c r="M3984" s="76" t="s">
        <v>14453</v>
      </c>
      <c r="N3984" s="76" t="s">
        <v>16296</v>
      </c>
    </row>
    <row r="3985" spans="1:14" hidden="1">
      <c r="A3985" s="258" t="s">
        <v>14452</v>
      </c>
      <c r="B3985" s="76"/>
      <c r="C3985" s="496" t="s">
        <v>16297</v>
      </c>
      <c r="D3985" s="39" t="s">
        <v>16297</v>
      </c>
      <c r="E3985" s="496">
        <f>VLOOKUP(F3985,[13]abbr_btch2lot2!A:B,2,FALSE)</f>
        <v>2940</v>
      </c>
      <c r="F3985" s="529" t="s">
        <v>16298</v>
      </c>
      <c r="G3985" s="76"/>
      <c r="H3985" s="546" t="s">
        <v>2231</v>
      </c>
      <c r="I3985" s="546" t="s">
        <v>2386</v>
      </c>
      <c r="J3985" s="76"/>
      <c r="K3985" s="76" t="s">
        <v>2195</v>
      </c>
      <c r="L3985" s="76">
        <v>639</v>
      </c>
      <c r="M3985" s="76" t="s">
        <v>14453</v>
      </c>
      <c r="N3985" s="76" t="s">
        <v>16299</v>
      </c>
    </row>
    <row r="3986" spans="1:14" hidden="1">
      <c r="A3986" s="258" t="s">
        <v>14452</v>
      </c>
      <c r="B3986" s="76"/>
      <c r="C3986" s="496" t="s">
        <v>16300</v>
      </c>
      <c r="D3986" s="39" t="s">
        <v>16300</v>
      </c>
      <c r="E3986" s="496">
        <f>VLOOKUP(F3986,[13]abbr_btch2lot2!A:B,2,FALSE)</f>
        <v>2941</v>
      </c>
      <c r="F3986" s="529" t="s">
        <v>16301</v>
      </c>
      <c r="G3986" s="76"/>
      <c r="H3986" s="546" t="s">
        <v>2455</v>
      </c>
      <c r="I3986" s="76">
        <v>7</v>
      </c>
      <c r="J3986" s="76"/>
      <c r="K3986" s="76" t="s">
        <v>2195</v>
      </c>
      <c r="L3986" s="76">
        <v>640</v>
      </c>
      <c r="M3986" s="76" t="s">
        <v>14453</v>
      </c>
      <c r="N3986" s="76" t="s">
        <v>16302</v>
      </c>
    </row>
    <row r="3987" spans="1:14" hidden="1">
      <c r="A3987" s="258" t="s">
        <v>14452</v>
      </c>
      <c r="B3987" s="76"/>
      <c r="C3987" s="496" t="s">
        <v>16303</v>
      </c>
      <c r="D3987" s="39" t="s">
        <v>16303</v>
      </c>
      <c r="E3987" s="496">
        <f>VLOOKUP(F3987,[13]abbr_btch2lot2!A:B,2,FALSE)</f>
        <v>2942</v>
      </c>
      <c r="F3987" s="529" t="s">
        <v>16304</v>
      </c>
      <c r="G3987" s="76"/>
      <c r="H3987" s="546" t="s">
        <v>2231</v>
      </c>
      <c r="I3987" s="546" t="s">
        <v>2386</v>
      </c>
      <c r="J3987" s="76"/>
      <c r="K3987" s="76" t="s">
        <v>2195</v>
      </c>
      <c r="L3987" s="76">
        <v>641</v>
      </c>
      <c r="M3987" s="76" t="s">
        <v>14453</v>
      </c>
      <c r="N3987" s="76" t="s">
        <v>16305</v>
      </c>
    </row>
    <row r="3988" spans="1:14" hidden="1">
      <c r="A3988" s="258" t="s">
        <v>14452</v>
      </c>
      <c r="B3988" s="76"/>
      <c r="C3988" s="496" t="s">
        <v>16306</v>
      </c>
      <c r="D3988" s="39" t="s">
        <v>16306</v>
      </c>
      <c r="E3988" s="496">
        <f>VLOOKUP(F3988,[13]abbr_btch2lot2!A:B,2,FALSE)</f>
        <v>2943</v>
      </c>
      <c r="F3988" s="529" t="s">
        <v>16307</v>
      </c>
      <c r="G3988" s="76"/>
      <c r="H3988" s="546" t="s">
        <v>2231</v>
      </c>
      <c r="I3988" s="546" t="s">
        <v>2386</v>
      </c>
      <c r="J3988" s="76"/>
      <c r="K3988" s="76" t="s">
        <v>2195</v>
      </c>
      <c r="L3988" s="76">
        <v>642</v>
      </c>
      <c r="M3988" s="76" t="s">
        <v>14453</v>
      </c>
      <c r="N3988" s="76" t="s">
        <v>16308</v>
      </c>
    </row>
    <row r="3989" spans="1:14" hidden="1">
      <c r="A3989" s="258" t="s">
        <v>14452</v>
      </c>
      <c r="B3989" s="76"/>
      <c r="C3989" s="496" t="s">
        <v>16309</v>
      </c>
      <c r="D3989" s="39" t="s">
        <v>16309</v>
      </c>
      <c r="E3989" s="496">
        <f>VLOOKUP(F3989,[13]abbr_btch2lot2!A:B,2,FALSE)</f>
        <v>2944</v>
      </c>
      <c r="F3989" s="529" t="s">
        <v>16310</v>
      </c>
      <c r="G3989" s="76"/>
      <c r="H3989" s="546" t="s">
        <v>2231</v>
      </c>
      <c r="I3989" s="546" t="s">
        <v>2386</v>
      </c>
      <c r="J3989" s="76"/>
      <c r="K3989" s="76" t="s">
        <v>2195</v>
      </c>
      <c r="L3989" s="76">
        <v>643</v>
      </c>
      <c r="M3989" s="76" t="s">
        <v>14453</v>
      </c>
      <c r="N3989" s="76" t="s">
        <v>16311</v>
      </c>
    </row>
    <row r="3990" spans="1:14" hidden="1">
      <c r="A3990" s="258" t="s">
        <v>14452</v>
      </c>
      <c r="B3990" s="76"/>
      <c r="C3990" s="496" t="s">
        <v>16312</v>
      </c>
      <c r="D3990" s="39" t="s">
        <v>16312</v>
      </c>
      <c r="E3990" s="496">
        <f>VLOOKUP(F3990,[13]abbr_btch2lot2!A:B,2,FALSE)</f>
        <v>2945</v>
      </c>
      <c r="F3990" s="529" t="s">
        <v>16313</v>
      </c>
      <c r="G3990" s="76"/>
      <c r="H3990" s="546" t="s">
        <v>2455</v>
      </c>
      <c r="I3990" s="76">
        <v>7</v>
      </c>
      <c r="J3990" s="76"/>
      <c r="K3990" s="76" t="s">
        <v>2195</v>
      </c>
      <c r="L3990" s="76">
        <v>644</v>
      </c>
      <c r="M3990" s="76" t="s">
        <v>14453</v>
      </c>
      <c r="N3990" s="76" t="s">
        <v>16314</v>
      </c>
    </row>
    <row r="3991" spans="1:14" hidden="1">
      <c r="A3991" s="258" t="s">
        <v>14452</v>
      </c>
      <c r="B3991" s="76"/>
      <c r="C3991" s="496" t="s">
        <v>16315</v>
      </c>
      <c r="D3991" s="39" t="s">
        <v>16315</v>
      </c>
      <c r="E3991" s="496">
        <f>VLOOKUP(F3991,[13]abbr_btch2lot2!A:B,2,FALSE)</f>
        <v>2946</v>
      </c>
      <c r="F3991" s="529" t="s">
        <v>16316</v>
      </c>
      <c r="G3991" s="76"/>
      <c r="H3991" s="546" t="s">
        <v>2455</v>
      </c>
      <c r="I3991" s="76">
        <v>7</v>
      </c>
      <c r="J3991" s="76"/>
      <c r="K3991" s="76" t="s">
        <v>2195</v>
      </c>
      <c r="L3991" s="76">
        <v>645</v>
      </c>
      <c r="M3991" s="76" t="s">
        <v>14453</v>
      </c>
      <c r="N3991" s="76" t="s">
        <v>16317</v>
      </c>
    </row>
    <row r="3992" spans="1:14" hidden="1">
      <c r="A3992" s="258" t="s">
        <v>14452</v>
      </c>
      <c r="B3992" s="76"/>
      <c r="C3992" s="496" t="s">
        <v>16318</v>
      </c>
      <c r="D3992" s="39" t="s">
        <v>16318</v>
      </c>
      <c r="E3992" s="496">
        <f>VLOOKUP(F3992,[13]abbr_btch2lot2!A:B,2,FALSE)</f>
        <v>2947</v>
      </c>
      <c r="F3992" s="529" t="s">
        <v>16319</v>
      </c>
      <c r="G3992" s="76"/>
      <c r="H3992" s="546" t="s">
        <v>2455</v>
      </c>
      <c r="I3992" s="76">
        <v>7</v>
      </c>
      <c r="J3992" s="76"/>
      <c r="K3992" s="76" t="s">
        <v>2195</v>
      </c>
      <c r="L3992" s="76">
        <v>646</v>
      </c>
      <c r="M3992" s="76" t="s">
        <v>14453</v>
      </c>
      <c r="N3992" s="76" t="s">
        <v>16320</v>
      </c>
    </row>
    <row r="3993" spans="1:14" hidden="1">
      <c r="A3993" s="258" t="s">
        <v>14452</v>
      </c>
      <c r="B3993" s="76"/>
      <c r="C3993" s="496" t="s">
        <v>16321</v>
      </c>
      <c r="D3993" s="39" t="s">
        <v>16321</v>
      </c>
      <c r="E3993" s="496">
        <f>VLOOKUP(F3993,[13]abbr_btch2lot2!A:B,2,FALSE)</f>
        <v>2948</v>
      </c>
      <c r="F3993" s="529" t="s">
        <v>16322</v>
      </c>
      <c r="G3993" s="76"/>
      <c r="H3993" s="546" t="s">
        <v>2455</v>
      </c>
      <c r="I3993" s="76">
        <v>9</v>
      </c>
      <c r="J3993" s="76"/>
      <c r="K3993" s="76" t="s">
        <v>2195</v>
      </c>
      <c r="L3993" s="76">
        <v>647</v>
      </c>
      <c r="M3993" s="76" t="s">
        <v>14453</v>
      </c>
      <c r="N3993" s="76" t="s">
        <v>16323</v>
      </c>
    </row>
    <row r="3994" spans="1:14" hidden="1">
      <c r="A3994" s="258" t="s">
        <v>14452</v>
      </c>
      <c r="B3994" s="76"/>
      <c r="C3994" s="496" t="s">
        <v>16324</v>
      </c>
      <c r="D3994" s="39" t="s">
        <v>16324</v>
      </c>
      <c r="E3994" s="496">
        <f>VLOOKUP(F3994,[13]abbr_btch2lot2!A:B,2,FALSE)</f>
        <v>2949</v>
      </c>
      <c r="F3994" s="529" t="s">
        <v>16325</v>
      </c>
      <c r="G3994" s="76"/>
      <c r="H3994" s="546" t="s">
        <v>2455</v>
      </c>
      <c r="I3994" s="76">
        <v>9</v>
      </c>
      <c r="J3994" s="76"/>
      <c r="K3994" s="76" t="s">
        <v>2195</v>
      </c>
      <c r="L3994" s="76">
        <v>648</v>
      </c>
      <c r="M3994" s="76" t="s">
        <v>14453</v>
      </c>
      <c r="N3994" s="76" t="s">
        <v>16326</v>
      </c>
    </row>
    <row r="3995" spans="1:14" hidden="1">
      <c r="A3995" s="258" t="s">
        <v>14452</v>
      </c>
      <c r="B3995" s="76"/>
      <c r="C3995" s="496" t="s">
        <v>16327</v>
      </c>
      <c r="D3995" s="39" t="s">
        <v>16327</v>
      </c>
      <c r="E3995" s="496">
        <f>VLOOKUP(F3995,[13]abbr_btch2lot2!A:B,2,FALSE)</f>
        <v>2950</v>
      </c>
      <c r="F3995" s="529" t="s">
        <v>16328</v>
      </c>
      <c r="G3995" s="76"/>
      <c r="H3995" s="546" t="s">
        <v>2455</v>
      </c>
      <c r="I3995" s="76">
        <v>9</v>
      </c>
      <c r="J3995" s="76"/>
      <c r="K3995" s="76" t="s">
        <v>2195</v>
      </c>
      <c r="L3995" s="76">
        <v>649</v>
      </c>
      <c r="M3995" s="76" t="s">
        <v>14453</v>
      </c>
      <c r="N3995" s="76" t="s">
        <v>16329</v>
      </c>
    </row>
    <row r="3996" spans="1:14" hidden="1">
      <c r="A3996" s="258" t="s">
        <v>14452</v>
      </c>
      <c r="B3996" s="76"/>
      <c r="C3996" s="496" t="s">
        <v>16330</v>
      </c>
      <c r="D3996" s="39" t="s">
        <v>16330</v>
      </c>
      <c r="E3996" s="496">
        <f>VLOOKUP(F3996,[13]abbr_btch2lot2!A:B,2,FALSE)</f>
        <v>2951</v>
      </c>
      <c r="F3996" s="529" t="s">
        <v>16331</v>
      </c>
      <c r="G3996" s="76"/>
      <c r="H3996" s="546" t="s">
        <v>2455</v>
      </c>
      <c r="I3996" s="76">
        <v>9</v>
      </c>
      <c r="J3996" s="76"/>
      <c r="K3996" s="76" t="s">
        <v>2195</v>
      </c>
      <c r="L3996" s="76">
        <v>650</v>
      </c>
      <c r="M3996" s="76" t="s">
        <v>14453</v>
      </c>
      <c r="N3996" s="76" t="s">
        <v>16332</v>
      </c>
    </row>
    <row r="3997" spans="1:14" hidden="1">
      <c r="A3997" s="258" t="s">
        <v>14452</v>
      </c>
      <c r="B3997" s="76"/>
      <c r="C3997" s="496" t="s">
        <v>16333</v>
      </c>
      <c r="D3997" s="39" t="s">
        <v>16333</v>
      </c>
      <c r="E3997" s="496">
        <f>VLOOKUP(F3997,[13]abbr_btch2lot2!A:B,2,FALSE)</f>
        <v>2952</v>
      </c>
      <c r="F3997" s="529" t="s">
        <v>16334</v>
      </c>
      <c r="G3997" s="76"/>
      <c r="H3997" s="546" t="s">
        <v>2455</v>
      </c>
      <c r="I3997" s="76">
        <v>7</v>
      </c>
      <c r="J3997" s="76"/>
      <c r="K3997" s="76" t="s">
        <v>2195</v>
      </c>
      <c r="L3997" s="76">
        <v>651</v>
      </c>
      <c r="M3997" s="76" t="s">
        <v>14453</v>
      </c>
      <c r="N3997" s="76" t="s">
        <v>16335</v>
      </c>
    </row>
    <row r="3998" spans="1:14" hidden="1">
      <c r="A3998" s="258" t="s">
        <v>14452</v>
      </c>
      <c r="B3998" s="76"/>
      <c r="C3998" s="496" t="s">
        <v>16336</v>
      </c>
      <c r="D3998" s="39" t="s">
        <v>16336</v>
      </c>
      <c r="E3998" s="496">
        <f>VLOOKUP(F3998,[13]abbr_btch2lot2!A:B,2,FALSE)</f>
        <v>2953</v>
      </c>
      <c r="F3998" s="529" t="s">
        <v>16337</v>
      </c>
      <c r="G3998" s="76"/>
      <c r="H3998" s="546" t="s">
        <v>2231</v>
      </c>
      <c r="I3998" s="546" t="s">
        <v>2386</v>
      </c>
      <c r="J3998" s="76"/>
      <c r="K3998" s="76" t="s">
        <v>2195</v>
      </c>
      <c r="L3998" s="76">
        <v>652</v>
      </c>
      <c r="M3998" s="76" t="s">
        <v>14453</v>
      </c>
      <c r="N3998" s="76" t="s">
        <v>16338</v>
      </c>
    </row>
    <row r="3999" spans="1:14" hidden="1">
      <c r="A3999" s="258" t="s">
        <v>14452</v>
      </c>
      <c r="B3999" s="76"/>
      <c r="C3999" s="496"/>
      <c r="D3999" s="39"/>
      <c r="E3999" s="496">
        <f>VLOOKUP(F3999,[13]abbr_btch2lot2!A:B,2,FALSE)</f>
        <v>2954</v>
      </c>
      <c r="F3999" s="529" t="s">
        <v>16339</v>
      </c>
      <c r="G3999" s="76"/>
      <c r="H3999" s="546" t="s">
        <v>2455</v>
      </c>
      <c r="I3999" s="76">
        <v>7</v>
      </c>
      <c r="J3999" s="76"/>
      <c r="K3999" s="76" t="s">
        <v>2195</v>
      </c>
      <c r="L3999" s="76">
        <v>653</v>
      </c>
      <c r="M3999" s="76" t="s">
        <v>14453</v>
      </c>
      <c r="N3999" s="76" t="s">
        <v>16340</v>
      </c>
    </row>
    <row r="4000" spans="1:14" hidden="1">
      <c r="A4000" s="258" t="s">
        <v>14452</v>
      </c>
      <c r="B4000" s="76"/>
      <c r="C4000" s="496"/>
      <c r="D4000" s="39"/>
      <c r="E4000" s="496">
        <f>VLOOKUP(F4000,[13]abbr_btch2lot2!A:B,2,FALSE)</f>
        <v>2955</v>
      </c>
      <c r="F4000" s="529" t="s">
        <v>16341</v>
      </c>
      <c r="G4000" s="76"/>
      <c r="H4000" s="546" t="s">
        <v>2231</v>
      </c>
      <c r="I4000" s="546" t="s">
        <v>2386</v>
      </c>
      <c r="J4000" s="76"/>
      <c r="K4000" s="76" t="s">
        <v>2195</v>
      </c>
      <c r="L4000" s="76">
        <v>654</v>
      </c>
      <c r="M4000" s="76" t="s">
        <v>14453</v>
      </c>
      <c r="N4000" s="76" t="s">
        <v>16342</v>
      </c>
    </row>
    <row r="4001" spans="1:14" hidden="1">
      <c r="A4001" s="258" t="s">
        <v>14452</v>
      </c>
      <c r="B4001" s="76"/>
      <c r="C4001" s="496" t="s">
        <v>16343</v>
      </c>
      <c r="D4001" s="39" t="s">
        <v>16343</v>
      </c>
      <c r="E4001" s="496">
        <f>VLOOKUP(F4001,[13]abbr_btch2lot2!A:B,2,FALSE)</f>
        <v>2956</v>
      </c>
      <c r="F4001" s="529" t="s">
        <v>16344</v>
      </c>
      <c r="G4001" s="76"/>
      <c r="H4001" s="546" t="s">
        <v>2455</v>
      </c>
      <c r="I4001" s="76">
        <v>7</v>
      </c>
      <c r="J4001" s="76"/>
      <c r="K4001" s="76" t="s">
        <v>2195</v>
      </c>
      <c r="L4001" s="76">
        <v>655</v>
      </c>
      <c r="M4001" s="76" t="s">
        <v>14453</v>
      </c>
      <c r="N4001" s="76" t="s">
        <v>16345</v>
      </c>
    </row>
    <row r="4002" spans="1:14" hidden="1">
      <c r="A4002" s="258" t="s">
        <v>14452</v>
      </c>
      <c r="B4002" s="76"/>
      <c r="C4002" s="496" t="s">
        <v>16346</v>
      </c>
      <c r="D4002" s="39" t="s">
        <v>16346</v>
      </c>
      <c r="E4002" s="496">
        <f>VLOOKUP(F4002,[13]abbr_btch2lot2!A:B,2,FALSE)</f>
        <v>2957</v>
      </c>
      <c r="F4002" s="529" t="s">
        <v>16347</v>
      </c>
      <c r="G4002" s="76"/>
      <c r="H4002" s="546" t="s">
        <v>2231</v>
      </c>
      <c r="I4002" s="546" t="s">
        <v>2386</v>
      </c>
      <c r="J4002" s="76"/>
      <c r="K4002" s="76" t="s">
        <v>2195</v>
      </c>
      <c r="L4002" s="76">
        <v>656</v>
      </c>
      <c r="M4002" s="76" t="s">
        <v>14453</v>
      </c>
      <c r="N4002" s="76" t="s">
        <v>16348</v>
      </c>
    </row>
    <row r="4003" spans="1:14" hidden="1">
      <c r="A4003" s="258" t="s">
        <v>14452</v>
      </c>
      <c r="B4003" s="76"/>
      <c r="C4003" s="496"/>
      <c r="D4003" s="39"/>
      <c r="E4003" s="496">
        <f>VLOOKUP(F4003,[13]abbr_btch2lot2!A:B,2,FALSE)</f>
        <v>2958</v>
      </c>
      <c r="F4003" s="529" t="s">
        <v>16349</v>
      </c>
      <c r="G4003" s="76"/>
      <c r="H4003" s="546" t="s">
        <v>2455</v>
      </c>
      <c r="I4003" s="76">
        <v>7</v>
      </c>
      <c r="J4003" s="76"/>
      <c r="K4003" s="76" t="s">
        <v>2195</v>
      </c>
      <c r="L4003" s="76">
        <v>657</v>
      </c>
      <c r="M4003" s="76" t="s">
        <v>14453</v>
      </c>
      <c r="N4003" s="76" t="s">
        <v>16350</v>
      </c>
    </row>
    <row r="4004" spans="1:14" hidden="1">
      <c r="A4004" s="258" t="s">
        <v>14452</v>
      </c>
      <c r="B4004" s="76"/>
      <c r="C4004" s="496"/>
      <c r="D4004" s="39"/>
      <c r="E4004" s="496">
        <f>VLOOKUP(F4004,[13]abbr_btch2lot2!A:B,2,FALSE)</f>
        <v>2959</v>
      </c>
      <c r="F4004" s="529" t="s">
        <v>16351</v>
      </c>
      <c r="G4004" s="76"/>
      <c r="H4004" s="546" t="s">
        <v>2231</v>
      </c>
      <c r="I4004" s="546" t="s">
        <v>2386</v>
      </c>
      <c r="J4004" s="76"/>
      <c r="K4004" s="76" t="s">
        <v>2195</v>
      </c>
      <c r="L4004" s="76">
        <v>658</v>
      </c>
      <c r="M4004" s="76" t="s">
        <v>14453</v>
      </c>
      <c r="N4004" s="76" t="s">
        <v>16352</v>
      </c>
    </row>
    <row r="4005" spans="1:14" hidden="1">
      <c r="A4005" s="258" t="s">
        <v>14452</v>
      </c>
      <c r="B4005" s="76"/>
      <c r="C4005" s="496" t="s">
        <v>16353</v>
      </c>
      <c r="D4005" s="39" t="s">
        <v>16353</v>
      </c>
      <c r="E4005" s="496">
        <f>VLOOKUP(F4005,[13]abbr_btch2lot2!A:B,2,FALSE)</f>
        <v>2960</v>
      </c>
      <c r="F4005" s="529" t="s">
        <v>16354</v>
      </c>
      <c r="G4005" s="76"/>
      <c r="H4005" s="546" t="s">
        <v>2455</v>
      </c>
      <c r="I4005" s="76">
        <v>7</v>
      </c>
      <c r="J4005" s="76"/>
      <c r="K4005" s="76" t="s">
        <v>2195</v>
      </c>
      <c r="L4005" s="76">
        <v>659</v>
      </c>
      <c r="M4005" s="76" t="s">
        <v>14453</v>
      </c>
      <c r="N4005" s="76" t="s">
        <v>16355</v>
      </c>
    </row>
    <row r="4006" spans="1:14" hidden="1">
      <c r="A4006" s="258" t="s">
        <v>14452</v>
      </c>
      <c r="B4006" s="76"/>
      <c r="C4006" s="496" t="s">
        <v>16356</v>
      </c>
      <c r="D4006" s="39" t="s">
        <v>16356</v>
      </c>
      <c r="E4006" s="496">
        <f>VLOOKUP(F4006,[13]abbr_btch2lot2!A:B,2,FALSE)</f>
        <v>2961</v>
      </c>
      <c r="F4006" s="529" t="s">
        <v>16357</v>
      </c>
      <c r="G4006" s="76"/>
      <c r="H4006" s="546" t="s">
        <v>2231</v>
      </c>
      <c r="I4006" s="546" t="s">
        <v>2386</v>
      </c>
      <c r="J4006" s="76"/>
      <c r="K4006" s="76" t="s">
        <v>2195</v>
      </c>
      <c r="L4006" s="76">
        <v>660</v>
      </c>
      <c r="M4006" s="76" t="s">
        <v>14453</v>
      </c>
      <c r="N4006" s="76" t="s">
        <v>16358</v>
      </c>
    </row>
    <row r="4007" spans="1:14" hidden="1">
      <c r="A4007" s="258" t="s">
        <v>14452</v>
      </c>
      <c r="B4007" s="76"/>
      <c r="C4007" s="496" t="s">
        <v>16359</v>
      </c>
      <c r="D4007" s="39" t="s">
        <v>16359</v>
      </c>
      <c r="E4007" s="496">
        <f>VLOOKUP(F4007,[13]abbr_btch2lot2!A:B,2,FALSE)</f>
        <v>2962</v>
      </c>
      <c r="F4007" s="529" t="s">
        <v>16360</v>
      </c>
      <c r="G4007" s="76"/>
      <c r="H4007" s="546" t="s">
        <v>2455</v>
      </c>
      <c r="I4007" s="76">
        <v>7</v>
      </c>
      <c r="J4007" s="76"/>
      <c r="K4007" s="76" t="s">
        <v>2195</v>
      </c>
      <c r="L4007" s="76">
        <v>661</v>
      </c>
      <c r="M4007" s="76" t="s">
        <v>14453</v>
      </c>
      <c r="N4007" s="76" t="s">
        <v>16361</v>
      </c>
    </row>
    <row r="4008" spans="1:14" hidden="1">
      <c r="A4008" s="258" t="s">
        <v>14452</v>
      </c>
      <c r="B4008" s="76"/>
      <c r="C4008" s="496" t="s">
        <v>16362</v>
      </c>
      <c r="D4008" s="39" t="s">
        <v>16362</v>
      </c>
      <c r="E4008" s="496">
        <f>VLOOKUP(F4008,[13]abbr_btch2lot2!A:B,2,FALSE)</f>
        <v>2963</v>
      </c>
      <c r="F4008" s="529" t="s">
        <v>16363</v>
      </c>
      <c r="G4008" s="76"/>
      <c r="H4008" s="546" t="s">
        <v>2231</v>
      </c>
      <c r="I4008" s="546" t="s">
        <v>2386</v>
      </c>
      <c r="J4008" s="76"/>
      <c r="K4008" s="76" t="s">
        <v>2195</v>
      </c>
      <c r="L4008" s="76">
        <v>662</v>
      </c>
      <c r="M4008" s="76" t="s">
        <v>14453</v>
      </c>
      <c r="N4008" s="76" t="s">
        <v>16364</v>
      </c>
    </row>
    <row r="4009" spans="1:14" hidden="1">
      <c r="A4009" s="258" t="s">
        <v>14452</v>
      </c>
      <c r="B4009" s="76"/>
      <c r="C4009" s="496" t="s">
        <v>16365</v>
      </c>
      <c r="D4009" s="39" t="s">
        <v>16365</v>
      </c>
      <c r="E4009" s="496">
        <f>VLOOKUP(F4009,[13]abbr_btch2lot2!A:B,2,FALSE)</f>
        <v>2964</v>
      </c>
      <c r="F4009" s="529" t="s">
        <v>16366</v>
      </c>
      <c r="G4009" s="76"/>
      <c r="H4009" s="546" t="s">
        <v>2455</v>
      </c>
      <c r="I4009" s="76">
        <v>7</v>
      </c>
      <c r="J4009" s="76"/>
      <c r="K4009" s="76" t="s">
        <v>2195</v>
      </c>
      <c r="L4009" s="76">
        <v>663</v>
      </c>
      <c r="M4009" s="76" t="s">
        <v>14453</v>
      </c>
      <c r="N4009" s="76" t="s">
        <v>16367</v>
      </c>
    </row>
    <row r="4010" spans="1:14" hidden="1">
      <c r="A4010" s="258" t="s">
        <v>14452</v>
      </c>
      <c r="B4010" s="76"/>
      <c r="C4010" s="496" t="s">
        <v>16368</v>
      </c>
      <c r="D4010" s="39" t="s">
        <v>16368</v>
      </c>
      <c r="E4010" s="496">
        <f>VLOOKUP(F4010,[13]abbr_btch2lot2!A:B,2,FALSE)</f>
        <v>2965</v>
      </c>
      <c r="F4010" s="529" t="s">
        <v>16369</v>
      </c>
      <c r="G4010" s="76"/>
      <c r="H4010" s="546" t="s">
        <v>2231</v>
      </c>
      <c r="I4010" s="546" t="s">
        <v>2386</v>
      </c>
      <c r="J4010" s="76"/>
      <c r="K4010" s="76" t="s">
        <v>2195</v>
      </c>
      <c r="L4010" s="76">
        <v>664</v>
      </c>
      <c r="M4010" s="76" t="s">
        <v>14453</v>
      </c>
      <c r="N4010" s="76" t="s">
        <v>16370</v>
      </c>
    </row>
    <row r="4011" spans="1:14" hidden="1">
      <c r="A4011" s="258" t="s">
        <v>14452</v>
      </c>
      <c r="B4011" s="76"/>
      <c r="C4011" s="496"/>
      <c r="D4011" s="39"/>
      <c r="E4011" s="496">
        <f>VLOOKUP(F4011,[13]abbr_btch2lot2!A:B,2,FALSE)</f>
        <v>2966</v>
      </c>
      <c r="F4011" s="529" t="s">
        <v>16371</v>
      </c>
      <c r="G4011" s="76"/>
      <c r="H4011" s="546" t="s">
        <v>2455</v>
      </c>
      <c r="I4011" s="76">
        <v>7</v>
      </c>
      <c r="J4011" s="76"/>
      <c r="K4011" s="76" t="s">
        <v>2195</v>
      </c>
      <c r="L4011" s="76">
        <v>665</v>
      </c>
      <c r="M4011" s="76" t="s">
        <v>14453</v>
      </c>
      <c r="N4011" s="76" t="s">
        <v>16372</v>
      </c>
    </row>
    <row r="4012" spans="1:14" hidden="1">
      <c r="A4012" s="258" t="s">
        <v>14452</v>
      </c>
      <c r="B4012" s="76"/>
      <c r="C4012" s="496"/>
      <c r="D4012" s="39"/>
      <c r="E4012" s="496">
        <f>VLOOKUP(F4012,[13]abbr_btch2lot2!A:B,2,FALSE)</f>
        <v>2967</v>
      </c>
      <c r="F4012" s="529" t="s">
        <v>16373</v>
      </c>
      <c r="G4012" s="76"/>
      <c r="H4012" s="546" t="s">
        <v>2231</v>
      </c>
      <c r="I4012" s="546" t="s">
        <v>2386</v>
      </c>
      <c r="J4012" s="76"/>
      <c r="K4012" s="76" t="s">
        <v>2195</v>
      </c>
      <c r="L4012" s="76">
        <v>666</v>
      </c>
      <c r="M4012" s="76" t="s">
        <v>14453</v>
      </c>
      <c r="N4012" s="76" t="s">
        <v>16374</v>
      </c>
    </row>
    <row r="4013" spans="1:14" hidden="1">
      <c r="A4013" s="258" t="s">
        <v>14452</v>
      </c>
      <c r="B4013" s="76"/>
      <c r="C4013" s="496" t="s">
        <v>16375</v>
      </c>
      <c r="D4013" s="39" t="s">
        <v>16375</v>
      </c>
      <c r="E4013" s="496">
        <f>VLOOKUP(F4013,[13]abbr_btch2lot2!A:B,2,FALSE)</f>
        <v>2968</v>
      </c>
      <c r="F4013" s="529" t="s">
        <v>16376</v>
      </c>
      <c r="G4013" s="76"/>
      <c r="H4013" s="546" t="s">
        <v>2455</v>
      </c>
      <c r="I4013" s="76">
        <v>7</v>
      </c>
      <c r="J4013" s="76"/>
      <c r="K4013" s="76" t="s">
        <v>2195</v>
      </c>
      <c r="L4013" s="76">
        <v>667</v>
      </c>
      <c r="M4013" s="76" t="s">
        <v>14453</v>
      </c>
      <c r="N4013" s="76" t="s">
        <v>16377</v>
      </c>
    </row>
    <row r="4014" spans="1:14" hidden="1">
      <c r="A4014" s="258" t="s">
        <v>14452</v>
      </c>
      <c r="B4014" s="76"/>
      <c r="C4014" s="496" t="s">
        <v>16378</v>
      </c>
      <c r="D4014" s="39" t="s">
        <v>16378</v>
      </c>
      <c r="E4014" s="496">
        <f>VLOOKUP(F4014,[13]abbr_btch2lot2!A:B,2,FALSE)</f>
        <v>2969</v>
      </c>
      <c r="F4014" s="529" t="s">
        <v>16379</v>
      </c>
      <c r="G4014" s="76"/>
      <c r="H4014" s="546" t="s">
        <v>2231</v>
      </c>
      <c r="I4014" s="546" t="s">
        <v>2386</v>
      </c>
      <c r="J4014" s="76"/>
      <c r="K4014" s="76" t="s">
        <v>2195</v>
      </c>
      <c r="L4014" s="76">
        <v>668</v>
      </c>
      <c r="M4014" s="76" t="s">
        <v>14453</v>
      </c>
      <c r="N4014" s="76" t="s">
        <v>16380</v>
      </c>
    </row>
    <row r="4015" spans="1:14" hidden="1">
      <c r="A4015" s="258" t="s">
        <v>14452</v>
      </c>
      <c r="B4015" s="76"/>
      <c r="C4015" s="496" t="s">
        <v>16381</v>
      </c>
      <c r="D4015" s="39" t="s">
        <v>16381</v>
      </c>
      <c r="E4015" s="496">
        <f>VLOOKUP(F4015,[13]abbr_btch2lot2!A:B,2,FALSE)</f>
        <v>2970</v>
      </c>
      <c r="F4015" s="529" t="s">
        <v>16382</v>
      </c>
      <c r="G4015" s="76"/>
      <c r="H4015" s="546" t="s">
        <v>2455</v>
      </c>
      <c r="I4015" s="76">
        <v>7</v>
      </c>
      <c r="J4015" s="76"/>
      <c r="K4015" s="76" t="s">
        <v>2195</v>
      </c>
      <c r="L4015" s="76">
        <v>669</v>
      </c>
      <c r="M4015" s="76" t="s">
        <v>14453</v>
      </c>
      <c r="N4015" s="76" t="s">
        <v>16383</v>
      </c>
    </row>
    <row r="4016" spans="1:14" hidden="1">
      <c r="A4016" s="258" t="s">
        <v>14452</v>
      </c>
      <c r="B4016" s="76"/>
      <c r="C4016" s="496" t="s">
        <v>16384</v>
      </c>
      <c r="D4016" s="39" t="s">
        <v>16384</v>
      </c>
      <c r="E4016" s="496">
        <f>VLOOKUP(F4016,[13]abbr_btch2lot2!A:B,2,FALSE)</f>
        <v>2971</v>
      </c>
      <c r="F4016" s="529" t="s">
        <v>16385</v>
      </c>
      <c r="G4016" s="76"/>
      <c r="H4016" s="546" t="s">
        <v>2231</v>
      </c>
      <c r="I4016" s="546" t="s">
        <v>2386</v>
      </c>
      <c r="J4016" s="76"/>
      <c r="K4016" s="76" t="s">
        <v>2195</v>
      </c>
      <c r="L4016" s="76">
        <v>670</v>
      </c>
      <c r="M4016" s="76" t="s">
        <v>14453</v>
      </c>
      <c r="N4016" s="76" t="s">
        <v>16386</v>
      </c>
    </row>
    <row r="4017" spans="1:14" hidden="1">
      <c r="A4017" s="258" t="s">
        <v>14452</v>
      </c>
      <c r="B4017" s="76"/>
      <c r="C4017" s="496" t="s">
        <v>16387</v>
      </c>
      <c r="D4017" s="39" t="s">
        <v>16387</v>
      </c>
      <c r="E4017" s="496">
        <f>VLOOKUP(F4017,[13]abbr_btch2lot2!A:B,2,FALSE)</f>
        <v>2972</v>
      </c>
      <c r="F4017" s="529" t="s">
        <v>16388</v>
      </c>
      <c r="G4017" s="76"/>
      <c r="H4017" s="546" t="s">
        <v>2455</v>
      </c>
      <c r="I4017" s="76">
        <v>7</v>
      </c>
      <c r="J4017" s="76"/>
      <c r="K4017" s="76" t="s">
        <v>2195</v>
      </c>
      <c r="L4017" s="76">
        <v>671</v>
      </c>
      <c r="M4017" s="76" t="s">
        <v>14453</v>
      </c>
      <c r="N4017" s="76" t="s">
        <v>16389</v>
      </c>
    </row>
    <row r="4018" spans="1:14" hidden="1">
      <c r="A4018" s="258" t="s">
        <v>14452</v>
      </c>
      <c r="B4018" s="76"/>
      <c r="C4018" s="496" t="s">
        <v>16390</v>
      </c>
      <c r="D4018" s="39" t="s">
        <v>16390</v>
      </c>
      <c r="E4018" s="496">
        <f>VLOOKUP(F4018,[13]abbr_btch2lot2!A:B,2,FALSE)</f>
        <v>2973</v>
      </c>
      <c r="F4018" s="529" t="s">
        <v>16391</v>
      </c>
      <c r="G4018" s="76"/>
      <c r="H4018" s="546" t="s">
        <v>2231</v>
      </c>
      <c r="I4018" s="546" t="s">
        <v>2386</v>
      </c>
      <c r="J4018" s="76"/>
      <c r="K4018" s="76" t="s">
        <v>2195</v>
      </c>
      <c r="L4018" s="76">
        <v>672</v>
      </c>
      <c r="M4018" s="76" t="s">
        <v>14453</v>
      </c>
      <c r="N4018" s="76" t="s">
        <v>16392</v>
      </c>
    </row>
    <row r="4019" spans="1:14" hidden="1">
      <c r="A4019" s="258" t="s">
        <v>14452</v>
      </c>
      <c r="B4019" s="76"/>
      <c r="C4019" s="496" t="s">
        <v>16393</v>
      </c>
      <c r="D4019" s="39" t="s">
        <v>16393</v>
      </c>
      <c r="E4019" s="496">
        <f>VLOOKUP(F4019,[13]abbr_btch2lot2!A:B,2,FALSE)</f>
        <v>2974</v>
      </c>
      <c r="F4019" s="529" t="s">
        <v>16394</v>
      </c>
      <c r="G4019" s="76"/>
      <c r="H4019" s="546" t="s">
        <v>2455</v>
      </c>
      <c r="I4019" s="76">
        <v>7</v>
      </c>
      <c r="J4019" s="76"/>
      <c r="K4019" s="76" t="s">
        <v>2195</v>
      </c>
      <c r="L4019" s="76">
        <v>673</v>
      </c>
      <c r="M4019" s="76" t="s">
        <v>14453</v>
      </c>
      <c r="N4019" s="76" t="s">
        <v>16395</v>
      </c>
    </row>
    <row r="4020" spans="1:14" hidden="1">
      <c r="A4020" s="258" t="s">
        <v>14452</v>
      </c>
      <c r="B4020" s="76"/>
      <c r="C4020" s="496" t="s">
        <v>16396</v>
      </c>
      <c r="D4020" s="39" t="s">
        <v>16396</v>
      </c>
      <c r="E4020" s="496">
        <f>VLOOKUP(F4020,[13]abbr_btch2lot2!A:B,2,FALSE)</f>
        <v>2975</v>
      </c>
      <c r="F4020" s="529" t="s">
        <v>16397</v>
      </c>
      <c r="G4020" s="76"/>
      <c r="H4020" s="546" t="s">
        <v>2231</v>
      </c>
      <c r="I4020" s="546" t="s">
        <v>2386</v>
      </c>
      <c r="J4020" s="76"/>
      <c r="K4020" s="76" t="s">
        <v>2195</v>
      </c>
      <c r="L4020" s="76">
        <v>674</v>
      </c>
      <c r="M4020" s="76" t="s">
        <v>14453</v>
      </c>
      <c r="N4020" s="76" t="s">
        <v>16398</v>
      </c>
    </row>
    <row r="4021" spans="1:14" hidden="1">
      <c r="A4021" s="258" t="s">
        <v>14452</v>
      </c>
      <c r="B4021" s="76"/>
      <c r="C4021" s="496" t="s">
        <v>16399</v>
      </c>
      <c r="D4021" s="39" t="s">
        <v>16399</v>
      </c>
      <c r="E4021" s="496">
        <f>VLOOKUP(F4021,[13]abbr_btch2lot2!A:B,2,FALSE)</f>
        <v>2976</v>
      </c>
      <c r="F4021" s="529" t="s">
        <v>16400</v>
      </c>
      <c r="G4021" s="76"/>
      <c r="H4021" s="76" t="s">
        <v>2231</v>
      </c>
      <c r="I4021" s="76" t="s">
        <v>2439</v>
      </c>
      <c r="J4021" s="76"/>
      <c r="K4021" s="76" t="s">
        <v>2195</v>
      </c>
      <c r="L4021" s="76">
        <v>675</v>
      </c>
      <c r="M4021" s="76" t="s">
        <v>14453</v>
      </c>
      <c r="N4021" s="76" t="s">
        <v>16401</v>
      </c>
    </row>
    <row r="4022" spans="1:14" hidden="1">
      <c r="A4022" s="258" t="s">
        <v>14452</v>
      </c>
      <c r="B4022" s="76"/>
      <c r="C4022" s="496" t="s">
        <v>16402</v>
      </c>
      <c r="D4022" s="39" t="s">
        <v>16402</v>
      </c>
      <c r="E4022" s="496">
        <f>VLOOKUP(F4022,[13]abbr_btch2lot2!A:B,2,FALSE)</f>
        <v>2977</v>
      </c>
      <c r="F4022" s="529" t="s">
        <v>16403</v>
      </c>
      <c r="G4022" s="76"/>
      <c r="H4022" s="76" t="s">
        <v>2231</v>
      </c>
      <c r="I4022" s="76" t="s">
        <v>8260</v>
      </c>
      <c r="J4022" s="76"/>
      <c r="K4022" s="76" t="s">
        <v>2195</v>
      </c>
      <c r="L4022" s="76">
        <v>676</v>
      </c>
      <c r="M4022" s="76" t="s">
        <v>14453</v>
      </c>
      <c r="N4022" s="76" t="s">
        <v>16404</v>
      </c>
    </row>
    <row r="4023" spans="1:14" hidden="1">
      <c r="A4023" s="258" t="s">
        <v>14452</v>
      </c>
      <c r="B4023" s="76"/>
      <c r="C4023" s="496" t="s">
        <v>16405</v>
      </c>
      <c r="D4023" s="39" t="s">
        <v>16405</v>
      </c>
      <c r="E4023" s="496">
        <f>VLOOKUP(F4023,[13]abbr_btch2lot2!A:B,2,FALSE)</f>
        <v>2978</v>
      </c>
      <c r="F4023" s="529" t="s">
        <v>16406</v>
      </c>
      <c r="G4023" s="76"/>
      <c r="H4023" s="546" t="s">
        <v>2455</v>
      </c>
      <c r="I4023" s="76">
        <v>7</v>
      </c>
      <c r="J4023" s="76"/>
      <c r="K4023" s="76" t="s">
        <v>2195</v>
      </c>
      <c r="L4023" s="76">
        <v>677</v>
      </c>
      <c r="M4023" s="76" t="s">
        <v>14453</v>
      </c>
      <c r="N4023" s="76" t="s">
        <v>16407</v>
      </c>
    </row>
    <row r="4024" spans="1:14" hidden="1">
      <c r="A4024" s="258" t="s">
        <v>14452</v>
      </c>
      <c r="B4024" s="76"/>
      <c r="C4024" s="496" t="s">
        <v>16408</v>
      </c>
      <c r="D4024" s="39" t="s">
        <v>16408</v>
      </c>
      <c r="E4024" s="496">
        <f>VLOOKUP(F4024,[13]abbr_btch2lot2!A:B,2,FALSE)</f>
        <v>2979</v>
      </c>
      <c r="F4024" s="529" t="s">
        <v>16409</v>
      </c>
      <c r="G4024" s="76"/>
      <c r="H4024" s="546" t="s">
        <v>2455</v>
      </c>
      <c r="I4024" s="76">
        <v>7</v>
      </c>
      <c r="J4024" s="76"/>
      <c r="K4024" s="76" t="s">
        <v>2195</v>
      </c>
      <c r="L4024" s="76">
        <v>678</v>
      </c>
      <c r="M4024" s="76" t="s">
        <v>14453</v>
      </c>
      <c r="N4024" s="76" t="s">
        <v>16410</v>
      </c>
    </row>
    <row r="4025" spans="1:14" hidden="1">
      <c r="A4025" s="258" t="s">
        <v>14452</v>
      </c>
      <c r="B4025" s="76"/>
      <c r="C4025" s="496" t="s">
        <v>16411</v>
      </c>
      <c r="D4025" s="39" t="s">
        <v>16411</v>
      </c>
      <c r="E4025" s="496">
        <f>VLOOKUP(F4025,[13]abbr_btch2lot2!A:B,2,FALSE)</f>
        <v>2980</v>
      </c>
      <c r="F4025" s="529" t="s">
        <v>16412</v>
      </c>
      <c r="G4025" s="76"/>
      <c r="H4025" s="76" t="s">
        <v>2231</v>
      </c>
      <c r="I4025" s="76" t="s">
        <v>8260</v>
      </c>
      <c r="J4025" s="76"/>
      <c r="K4025" s="76" t="s">
        <v>2195</v>
      </c>
      <c r="L4025" s="76">
        <v>679</v>
      </c>
      <c r="M4025" s="76" t="s">
        <v>14453</v>
      </c>
      <c r="N4025" s="76" t="s">
        <v>16413</v>
      </c>
    </row>
    <row r="4026" spans="1:14" hidden="1">
      <c r="A4026" s="258" t="s">
        <v>14452</v>
      </c>
      <c r="B4026" s="76"/>
      <c r="C4026" s="496" t="s">
        <v>16414</v>
      </c>
      <c r="D4026" s="39" t="s">
        <v>16414</v>
      </c>
      <c r="E4026" s="496">
        <f>VLOOKUP(F4026,[13]abbr_btch2lot2!A:B,2,FALSE)</f>
        <v>2981</v>
      </c>
      <c r="F4026" s="529" t="s">
        <v>16415</v>
      </c>
      <c r="G4026" s="76"/>
      <c r="H4026" s="76" t="s">
        <v>2231</v>
      </c>
      <c r="I4026" s="76" t="s">
        <v>8260</v>
      </c>
      <c r="J4026" s="76"/>
      <c r="K4026" s="76" t="s">
        <v>2195</v>
      </c>
      <c r="L4026" s="76">
        <v>680</v>
      </c>
      <c r="M4026" s="76" t="s">
        <v>14453</v>
      </c>
      <c r="N4026" s="76" t="s">
        <v>16416</v>
      </c>
    </row>
    <row r="4027" spans="1:14" hidden="1">
      <c r="A4027" s="258" t="s">
        <v>14452</v>
      </c>
      <c r="B4027" s="76"/>
      <c r="C4027" s="496" t="s">
        <v>16417</v>
      </c>
      <c r="D4027" s="39" t="s">
        <v>16417</v>
      </c>
      <c r="E4027" s="496">
        <f>VLOOKUP(F4027,[13]abbr_btch2lot2!A:B,2,FALSE)</f>
        <v>2982</v>
      </c>
      <c r="F4027" s="529" t="s">
        <v>16418</v>
      </c>
      <c r="G4027" s="76"/>
      <c r="H4027" s="546" t="s">
        <v>2228</v>
      </c>
      <c r="I4027" s="76">
        <v>1</v>
      </c>
      <c r="J4027" s="76"/>
      <c r="K4027" s="76" t="s">
        <v>2195</v>
      </c>
      <c r="L4027" s="76">
        <v>681</v>
      </c>
      <c r="M4027" s="76" t="s">
        <v>14453</v>
      </c>
      <c r="N4027" s="76" t="s">
        <v>16419</v>
      </c>
    </row>
    <row r="4028" spans="1:14" hidden="1">
      <c r="A4028" s="258" t="s">
        <v>14452</v>
      </c>
      <c r="B4028" s="76"/>
      <c r="C4028" s="496" t="s">
        <v>16420</v>
      </c>
      <c r="D4028" s="39" t="s">
        <v>16420</v>
      </c>
      <c r="E4028" s="496">
        <f>VLOOKUP(F4028,[13]abbr_btch2lot2!A:B,2,FALSE)</f>
        <v>2983</v>
      </c>
      <c r="F4028" s="529" t="s">
        <v>16421</v>
      </c>
      <c r="G4028" s="76"/>
      <c r="H4028" s="76" t="s">
        <v>2231</v>
      </c>
      <c r="I4028" s="76" t="s">
        <v>2439</v>
      </c>
      <c r="J4028" s="76"/>
      <c r="K4028" s="76" t="s">
        <v>2195</v>
      </c>
      <c r="L4028" s="76">
        <v>682</v>
      </c>
      <c r="M4028" s="76" t="s">
        <v>14453</v>
      </c>
      <c r="N4028" s="76" t="s">
        <v>16422</v>
      </c>
    </row>
    <row r="4029" spans="1:14" hidden="1">
      <c r="A4029" s="258" t="s">
        <v>14452</v>
      </c>
      <c r="B4029" s="76"/>
      <c r="C4029" s="496" t="s">
        <v>16423</v>
      </c>
      <c r="D4029" s="39" t="s">
        <v>16423</v>
      </c>
      <c r="E4029" s="496">
        <f>VLOOKUP(F4029,[13]abbr_btch2lot2!A:B,2,FALSE)</f>
        <v>2984</v>
      </c>
      <c r="F4029" s="529" t="s">
        <v>16424</v>
      </c>
      <c r="G4029" s="76"/>
      <c r="H4029" s="76" t="s">
        <v>2231</v>
      </c>
      <c r="I4029" s="76" t="s">
        <v>8260</v>
      </c>
      <c r="J4029" s="76"/>
      <c r="K4029" s="76" t="s">
        <v>2195</v>
      </c>
      <c r="L4029" s="76">
        <v>683</v>
      </c>
      <c r="M4029" s="76" t="s">
        <v>14453</v>
      </c>
      <c r="N4029" s="76" t="s">
        <v>16425</v>
      </c>
    </row>
    <row r="4030" spans="1:14" hidden="1">
      <c r="A4030" s="258" t="s">
        <v>14452</v>
      </c>
      <c r="B4030" s="76"/>
      <c r="C4030" s="496" t="s">
        <v>16426</v>
      </c>
      <c r="D4030" s="39" t="s">
        <v>16426</v>
      </c>
      <c r="E4030" s="496">
        <f>VLOOKUP(F4030,[13]abbr_btch2lot2!A:B,2,FALSE)</f>
        <v>2985</v>
      </c>
      <c r="F4030" s="529" t="s">
        <v>16427</v>
      </c>
      <c r="G4030" s="76"/>
      <c r="H4030" s="546" t="s">
        <v>2455</v>
      </c>
      <c r="I4030" s="76">
        <v>7</v>
      </c>
      <c r="J4030" s="76"/>
      <c r="K4030" s="76" t="s">
        <v>2195</v>
      </c>
      <c r="L4030" s="76">
        <v>684</v>
      </c>
      <c r="M4030" s="76" t="s">
        <v>14453</v>
      </c>
      <c r="N4030" s="76" t="s">
        <v>16428</v>
      </c>
    </row>
    <row r="4031" spans="1:14" hidden="1">
      <c r="A4031" s="258" t="s">
        <v>14452</v>
      </c>
      <c r="B4031" s="76"/>
      <c r="C4031" s="496" t="s">
        <v>16429</v>
      </c>
      <c r="D4031" s="39" t="s">
        <v>16429</v>
      </c>
      <c r="E4031" s="496">
        <f>VLOOKUP(F4031,[13]abbr_btch2lot2!A:B,2,FALSE)</f>
        <v>2986</v>
      </c>
      <c r="F4031" s="529" t="s">
        <v>16430</v>
      </c>
      <c r="G4031" s="76"/>
      <c r="H4031" s="546" t="s">
        <v>2455</v>
      </c>
      <c r="I4031" s="76">
        <v>7</v>
      </c>
      <c r="J4031" s="76"/>
      <c r="K4031" s="76" t="s">
        <v>2195</v>
      </c>
      <c r="L4031" s="76">
        <v>685</v>
      </c>
      <c r="M4031" s="76" t="s">
        <v>14453</v>
      </c>
      <c r="N4031" s="76" t="s">
        <v>16431</v>
      </c>
    </row>
    <row r="4032" spans="1:14" hidden="1">
      <c r="A4032" s="258" t="s">
        <v>14452</v>
      </c>
      <c r="B4032" s="76"/>
      <c r="C4032" s="496" t="s">
        <v>16432</v>
      </c>
      <c r="D4032" s="39" t="s">
        <v>16432</v>
      </c>
      <c r="E4032" s="496">
        <f>VLOOKUP(F4032,[13]abbr_btch2lot2!A:B,2,FALSE)</f>
        <v>2987</v>
      </c>
      <c r="F4032" s="529" t="s">
        <v>16433</v>
      </c>
      <c r="G4032" s="76"/>
      <c r="H4032" s="76" t="s">
        <v>2231</v>
      </c>
      <c r="I4032" s="76" t="s">
        <v>8260</v>
      </c>
      <c r="J4032" s="76"/>
      <c r="K4032" s="76" t="s">
        <v>2195</v>
      </c>
      <c r="L4032" s="76">
        <v>686</v>
      </c>
      <c r="M4032" s="76" t="s">
        <v>14453</v>
      </c>
      <c r="N4032" s="76" t="s">
        <v>16434</v>
      </c>
    </row>
    <row r="4033" spans="1:14" hidden="1">
      <c r="A4033" s="258" t="s">
        <v>14452</v>
      </c>
      <c r="B4033" s="76"/>
      <c r="C4033" s="496" t="s">
        <v>16435</v>
      </c>
      <c r="D4033" s="39" t="s">
        <v>16435</v>
      </c>
      <c r="E4033" s="496">
        <f>VLOOKUP(F4033,[13]abbr_btch2lot2!A:B,2,FALSE)</f>
        <v>2988</v>
      </c>
      <c r="F4033" s="529" t="s">
        <v>16436</v>
      </c>
      <c r="G4033" s="76"/>
      <c r="H4033" s="76" t="s">
        <v>2231</v>
      </c>
      <c r="I4033" s="76" t="s">
        <v>8260</v>
      </c>
      <c r="J4033" s="76"/>
      <c r="K4033" s="76" t="s">
        <v>2195</v>
      </c>
      <c r="L4033" s="76">
        <v>687</v>
      </c>
      <c r="M4033" s="76" t="s">
        <v>14453</v>
      </c>
      <c r="N4033" s="76" t="s">
        <v>16437</v>
      </c>
    </row>
    <row r="4034" spans="1:14" hidden="1">
      <c r="A4034" s="258" t="s">
        <v>14452</v>
      </c>
      <c r="B4034" s="76"/>
      <c r="C4034" s="496" t="s">
        <v>16438</v>
      </c>
      <c r="D4034" s="39" t="s">
        <v>16438</v>
      </c>
      <c r="E4034" s="496">
        <f>VLOOKUP(F4034,[13]abbr_btch2lot2!A:B,2,FALSE)</f>
        <v>2989</v>
      </c>
      <c r="F4034" s="529" t="s">
        <v>16439</v>
      </c>
      <c r="G4034" s="76"/>
      <c r="H4034" s="546" t="s">
        <v>2228</v>
      </c>
      <c r="I4034" s="76">
        <v>1</v>
      </c>
      <c r="J4034" s="76"/>
      <c r="K4034" s="76" t="s">
        <v>2195</v>
      </c>
      <c r="L4034" s="76">
        <v>688</v>
      </c>
      <c r="M4034" s="76" t="s">
        <v>14453</v>
      </c>
      <c r="N4034" s="76" t="s">
        <v>16440</v>
      </c>
    </row>
    <row r="4035" spans="1:14" hidden="1">
      <c r="A4035" s="258" t="s">
        <v>14452</v>
      </c>
      <c r="B4035" s="76"/>
      <c r="C4035" s="496" t="s">
        <v>16441</v>
      </c>
      <c r="D4035" s="39" t="s">
        <v>16441</v>
      </c>
      <c r="E4035" s="496">
        <f>VLOOKUP(F4035,[13]abbr_btch2lot2!A:B,2,FALSE)</f>
        <v>2990</v>
      </c>
      <c r="F4035" s="529" t="s">
        <v>16442</v>
      </c>
      <c r="G4035" s="76"/>
      <c r="H4035" s="546" t="s">
        <v>2455</v>
      </c>
      <c r="I4035" s="76">
        <v>7</v>
      </c>
      <c r="J4035" s="76"/>
      <c r="K4035" s="76" t="s">
        <v>2195</v>
      </c>
      <c r="L4035" s="76">
        <v>689</v>
      </c>
      <c r="M4035" s="76" t="s">
        <v>14453</v>
      </c>
      <c r="N4035" s="76" t="s">
        <v>16443</v>
      </c>
    </row>
    <row r="4036" spans="1:14" hidden="1">
      <c r="A4036" s="258" t="s">
        <v>14452</v>
      </c>
      <c r="B4036" s="76"/>
      <c r="C4036" s="496" t="s">
        <v>16444</v>
      </c>
      <c r="D4036" s="39" t="s">
        <v>16444</v>
      </c>
      <c r="E4036" s="496">
        <f>VLOOKUP(F4036,[13]abbr_btch2lot2!A:B,2,FALSE)</f>
        <v>2991</v>
      </c>
      <c r="F4036" s="529" t="s">
        <v>16445</v>
      </c>
      <c r="G4036" s="76"/>
      <c r="H4036" s="546" t="s">
        <v>2231</v>
      </c>
      <c r="I4036" s="546" t="s">
        <v>2386</v>
      </c>
      <c r="J4036" s="76"/>
      <c r="K4036" s="76" t="s">
        <v>2195</v>
      </c>
      <c r="L4036" s="76">
        <v>690</v>
      </c>
      <c r="M4036" s="76" t="s">
        <v>14453</v>
      </c>
      <c r="N4036" s="76" t="s">
        <v>16446</v>
      </c>
    </row>
    <row r="4037" spans="1:14" hidden="1">
      <c r="A4037" s="258" t="s">
        <v>14452</v>
      </c>
      <c r="B4037" s="76"/>
      <c r="C4037" s="496" t="s">
        <v>16447</v>
      </c>
      <c r="D4037" s="39" t="s">
        <v>16447</v>
      </c>
      <c r="E4037" s="496">
        <f>VLOOKUP(F4037,[13]abbr_btch2lot2!A:B,2,FALSE)</f>
        <v>2992</v>
      </c>
      <c r="F4037" s="529" t="s">
        <v>16448</v>
      </c>
      <c r="G4037" s="76"/>
      <c r="H4037" s="546" t="s">
        <v>2455</v>
      </c>
      <c r="I4037" s="76">
        <v>7</v>
      </c>
      <c r="J4037" s="76"/>
      <c r="K4037" s="76" t="s">
        <v>2195</v>
      </c>
      <c r="L4037" s="76">
        <v>691</v>
      </c>
      <c r="M4037" s="76" t="s">
        <v>14453</v>
      </c>
      <c r="N4037" s="76" t="s">
        <v>16449</v>
      </c>
    </row>
    <row r="4038" spans="1:14" hidden="1">
      <c r="A4038" s="258" t="s">
        <v>14452</v>
      </c>
      <c r="B4038" s="76"/>
      <c r="C4038" s="496" t="s">
        <v>16450</v>
      </c>
      <c r="D4038" s="39" t="s">
        <v>16450</v>
      </c>
      <c r="E4038" s="496">
        <f>VLOOKUP(F4038,[13]abbr_btch2lot2!A:B,2,FALSE)</f>
        <v>2993</v>
      </c>
      <c r="F4038" s="529" t="s">
        <v>16451</v>
      </c>
      <c r="G4038" s="76"/>
      <c r="H4038" s="546" t="s">
        <v>2231</v>
      </c>
      <c r="I4038" s="546" t="s">
        <v>2386</v>
      </c>
      <c r="J4038" s="76"/>
      <c r="K4038" s="76" t="s">
        <v>2195</v>
      </c>
      <c r="L4038" s="76">
        <v>692</v>
      </c>
      <c r="M4038" s="76" t="s">
        <v>14453</v>
      </c>
      <c r="N4038" s="76" t="s">
        <v>16452</v>
      </c>
    </row>
    <row r="4039" spans="1:14" hidden="1">
      <c r="A4039" s="258" t="s">
        <v>14452</v>
      </c>
      <c r="B4039" s="76"/>
      <c r="C4039" s="496" t="s">
        <v>16453</v>
      </c>
      <c r="D4039" s="39" t="s">
        <v>16453</v>
      </c>
      <c r="E4039" s="496">
        <f>VLOOKUP(F4039,[13]abbr_btch2lot2!A:B,2,FALSE)</f>
        <v>2994</v>
      </c>
      <c r="F4039" s="529" t="s">
        <v>16454</v>
      </c>
      <c r="G4039" s="76"/>
      <c r="H4039" s="546" t="s">
        <v>2455</v>
      </c>
      <c r="I4039" s="76">
        <v>7</v>
      </c>
      <c r="J4039" s="76"/>
      <c r="K4039" s="76" t="s">
        <v>2195</v>
      </c>
      <c r="L4039" s="76">
        <v>693</v>
      </c>
      <c r="M4039" s="76" t="s">
        <v>14453</v>
      </c>
      <c r="N4039" s="76" t="s">
        <v>16455</v>
      </c>
    </row>
    <row r="4040" spans="1:14" hidden="1">
      <c r="A4040" s="258" t="s">
        <v>14452</v>
      </c>
      <c r="B4040" s="76"/>
      <c r="C4040" s="496" t="s">
        <v>16456</v>
      </c>
      <c r="D4040" s="39" t="s">
        <v>16456</v>
      </c>
      <c r="E4040" s="496">
        <f>VLOOKUP(F4040,[13]abbr_btch2lot2!A:B,2,FALSE)</f>
        <v>2995</v>
      </c>
      <c r="F4040" s="529" t="s">
        <v>16457</v>
      </c>
      <c r="G4040" s="76"/>
      <c r="H4040" s="546" t="s">
        <v>2231</v>
      </c>
      <c r="I4040" s="546" t="s">
        <v>2386</v>
      </c>
      <c r="J4040" s="76"/>
      <c r="K4040" s="76" t="s">
        <v>2195</v>
      </c>
      <c r="L4040" s="76">
        <v>694</v>
      </c>
      <c r="M4040" s="76" t="s">
        <v>14453</v>
      </c>
      <c r="N4040" s="76" t="s">
        <v>16458</v>
      </c>
    </row>
    <row r="4041" spans="1:14" hidden="1">
      <c r="A4041" s="258" t="s">
        <v>14452</v>
      </c>
      <c r="B4041" s="76"/>
      <c r="C4041" s="496" t="s">
        <v>16459</v>
      </c>
      <c r="D4041" s="39" t="s">
        <v>16459</v>
      </c>
      <c r="E4041" s="496">
        <f>VLOOKUP(F4041,[13]abbr_btch2lot2!A:B,2,FALSE)</f>
        <v>2996</v>
      </c>
      <c r="F4041" s="529" t="s">
        <v>16460</v>
      </c>
      <c r="G4041" s="76"/>
      <c r="H4041" s="546" t="s">
        <v>2455</v>
      </c>
      <c r="I4041" s="76">
        <v>7</v>
      </c>
      <c r="J4041" s="76"/>
      <c r="K4041" s="76" t="s">
        <v>2195</v>
      </c>
      <c r="L4041" s="76">
        <v>695</v>
      </c>
      <c r="M4041" s="76" t="s">
        <v>14453</v>
      </c>
      <c r="N4041" s="76" t="s">
        <v>16461</v>
      </c>
    </row>
    <row r="4042" spans="1:14" hidden="1">
      <c r="A4042" s="258" t="s">
        <v>14452</v>
      </c>
      <c r="B4042" s="76"/>
      <c r="C4042" s="496" t="s">
        <v>16462</v>
      </c>
      <c r="D4042" s="39" t="s">
        <v>16462</v>
      </c>
      <c r="E4042" s="496">
        <f>VLOOKUP(F4042,[13]abbr_btch2lot2!A:B,2,FALSE)</f>
        <v>2997</v>
      </c>
      <c r="F4042" s="529" t="s">
        <v>16463</v>
      </c>
      <c r="G4042" s="76"/>
      <c r="H4042" s="546" t="s">
        <v>2231</v>
      </c>
      <c r="I4042" s="546" t="s">
        <v>2386</v>
      </c>
      <c r="J4042" s="76"/>
      <c r="K4042" s="76" t="s">
        <v>2195</v>
      </c>
      <c r="L4042" s="76">
        <v>696</v>
      </c>
      <c r="M4042" s="76" t="s">
        <v>14453</v>
      </c>
      <c r="N4042" s="76" t="s">
        <v>16464</v>
      </c>
    </row>
    <row r="4043" spans="1:14" hidden="1">
      <c r="A4043" s="258" t="s">
        <v>14452</v>
      </c>
      <c r="B4043" s="76"/>
      <c r="C4043" s="496" t="s">
        <v>16465</v>
      </c>
      <c r="D4043" s="39" t="s">
        <v>16465</v>
      </c>
      <c r="E4043" s="496">
        <f>VLOOKUP(F4043,[13]abbr_btch2lot2!A:B,2,FALSE)</f>
        <v>2998</v>
      </c>
      <c r="F4043" s="529" t="s">
        <v>16466</v>
      </c>
      <c r="G4043" s="76"/>
      <c r="H4043" s="546" t="s">
        <v>2455</v>
      </c>
      <c r="I4043" s="76">
        <v>7</v>
      </c>
      <c r="J4043" s="76"/>
      <c r="K4043" s="76" t="s">
        <v>2195</v>
      </c>
      <c r="L4043" s="76">
        <v>697</v>
      </c>
      <c r="M4043" s="76" t="s">
        <v>14453</v>
      </c>
      <c r="N4043" s="76" t="s">
        <v>16467</v>
      </c>
    </row>
    <row r="4044" spans="1:14" hidden="1">
      <c r="A4044" s="258" t="s">
        <v>14452</v>
      </c>
      <c r="B4044" s="76"/>
      <c r="C4044" s="496" t="s">
        <v>16468</v>
      </c>
      <c r="D4044" s="39" t="s">
        <v>16468</v>
      </c>
      <c r="E4044" s="496">
        <f>VLOOKUP(F4044,[13]abbr_btch2lot2!A:B,2,FALSE)</f>
        <v>2999</v>
      </c>
      <c r="F4044" s="529" t="s">
        <v>16469</v>
      </c>
      <c r="G4044" s="76"/>
      <c r="H4044" s="546" t="s">
        <v>2231</v>
      </c>
      <c r="I4044" s="546" t="s">
        <v>2386</v>
      </c>
      <c r="J4044" s="76"/>
      <c r="K4044" s="76" t="s">
        <v>2195</v>
      </c>
      <c r="L4044" s="76">
        <v>698</v>
      </c>
      <c r="M4044" s="76" t="s">
        <v>14453</v>
      </c>
      <c r="N4044" s="76" t="s">
        <v>16470</v>
      </c>
    </row>
    <row r="4045" spans="1:14" hidden="1">
      <c r="A4045" s="258" t="s">
        <v>14452</v>
      </c>
      <c r="B4045" s="76"/>
      <c r="C4045" s="496" t="s">
        <v>16471</v>
      </c>
      <c r="D4045" s="39" t="s">
        <v>16471</v>
      </c>
      <c r="E4045" s="496">
        <f>VLOOKUP(F4045,[13]abbr_btch2lot2!A:B,2,FALSE)</f>
        <v>3000</v>
      </c>
      <c r="F4045" s="529" t="s">
        <v>16472</v>
      </c>
      <c r="G4045" s="76"/>
      <c r="H4045" s="546" t="s">
        <v>2455</v>
      </c>
      <c r="I4045" s="76">
        <v>7</v>
      </c>
      <c r="J4045" s="76"/>
      <c r="K4045" s="76" t="s">
        <v>2195</v>
      </c>
      <c r="L4045" s="76">
        <v>699</v>
      </c>
      <c r="M4045" s="76" t="s">
        <v>14453</v>
      </c>
      <c r="N4045" s="76" t="s">
        <v>16473</v>
      </c>
    </row>
    <row r="4046" spans="1:14" hidden="1">
      <c r="A4046" s="258" t="s">
        <v>14452</v>
      </c>
      <c r="B4046" s="76"/>
      <c r="C4046" s="496" t="s">
        <v>16474</v>
      </c>
      <c r="D4046" s="39" t="s">
        <v>16474</v>
      </c>
      <c r="E4046" s="496">
        <f>VLOOKUP(F4046,[13]abbr_btch2lot2!A:B,2,FALSE)</f>
        <v>3001</v>
      </c>
      <c r="F4046" s="529" t="s">
        <v>16475</v>
      </c>
      <c r="G4046" s="76"/>
      <c r="H4046" s="546" t="s">
        <v>2231</v>
      </c>
      <c r="I4046" s="546" t="s">
        <v>2386</v>
      </c>
      <c r="J4046" s="76"/>
      <c r="K4046" s="76" t="s">
        <v>2195</v>
      </c>
      <c r="L4046" s="76">
        <v>700</v>
      </c>
      <c r="M4046" s="76" t="s">
        <v>14453</v>
      </c>
      <c r="N4046" s="76" t="s">
        <v>16476</v>
      </c>
    </row>
    <row r="4047" spans="1:14" hidden="1">
      <c r="A4047" s="258" t="s">
        <v>14452</v>
      </c>
      <c r="B4047" s="76"/>
      <c r="C4047" s="496" t="s">
        <v>16477</v>
      </c>
      <c r="D4047" s="39" t="s">
        <v>16477</v>
      </c>
      <c r="E4047" s="496">
        <f>VLOOKUP(F4047,[13]abbr_btch2lot2!A:B,2,FALSE)</f>
        <v>3002</v>
      </c>
      <c r="F4047" s="529" t="s">
        <v>16478</v>
      </c>
      <c r="G4047" s="76"/>
      <c r="H4047" s="546" t="s">
        <v>2231</v>
      </c>
      <c r="I4047" s="546" t="s">
        <v>2386</v>
      </c>
      <c r="J4047" s="76"/>
      <c r="K4047" s="76" t="s">
        <v>2195</v>
      </c>
      <c r="L4047" s="76">
        <v>701</v>
      </c>
      <c r="M4047" s="76" t="s">
        <v>14453</v>
      </c>
      <c r="N4047" s="76" t="s">
        <v>16479</v>
      </c>
    </row>
    <row r="4048" spans="1:14" hidden="1">
      <c r="A4048" s="258" t="s">
        <v>14452</v>
      </c>
      <c r="B4048" s="76"/>
      <c r="C4048" s="496" t="s">
        <v>16480</v>
      </c>
      <c r="D4048" s="39" t="s">
        <v>16480</v>
      </c>
      <c r="E4048" s="496">
        <f>VLOOKUP(F4048,[13]abbr_btch2lot2!A:B,2,FALSE)</f>
        <v>3003</v>
      </c>
      <c r="F4048" s="529" t="s">
        <v>16481</v>
      </c>
      <c r="G4048" s="76"/>
      <c r="H4048" s="546" t="s">
        <v>2231</v>
      </c>
      <c r="I4048" s="546" t="s">
        <v>2386</v>
      </c>
      <c r="J4048" s="76"/>
      <c r="K4048" s="76" t="s">
        <v>2195</v>
      </c>
      <c r="L4048" s="76">
        <v>702</v>
      </c>
      <c r="M4048" s="76" t="s">
        <v>14453</v>
      </c>
      <c r="N4048" s="76" t="s">
        <v>16482</v>
      </c>
    </row>
    <row r="4049" spans="1:14" hidden="1">
      <c r="A4049" s="258" t="s">
        <v>14452</v>
      </c>
      <c r="B4049" s="76"/>
      <c r="C4049" s="496" t="s">
        <v>16483</v>
      </c>
      <c r="D4049" s="39" t="s">
        <v>16483</v>
      </c>
      <c r="E4049" s="496">
        <f>VLOOKUP(F4049,[13]abbr_btch2lot2!A:B,2,FALSE)</f>
        <v>3004</v>
      </c>
      <c r="F4049" s="529" t="s">
        <v>16484</v>
      </c>
      <c r="G4049" s="76"/>
      <c r="H4049" s="546" t="s">
        <v>2455</v>
      </c>
      <c r="I4049" s="76">
        <v>7</v>
      </c>
      <c r="J4049" s="76"/>
      <c r="K4049" s="76" t="s">
        <v>2195</v>
      </c>
      <c r="L4049" s="76">
        <v>703</v>
      </c>
      <c r="M4049" s="76" t="s">
        <v>14453</v>
      </c>
      <c r="N4049" s="76" t="s">
        <v>16485</v>
      </c>
    </row>
    <row r="4050" spans="1:14" hidden="1">
      <c r="A4050" s="258" t="s">
        <v>14452</v>
      </c>
      <c r="B4050" s="76"/>
      <c r="C4050" s="496" t="s">
        <v>16486</v>
      </c>
      <c r="D4050" s="39" t="s">
        <v>16486</v>
      </c>
      <c r="E4050" s="496">
        <f>VLOOKUP(F4050,[13]abbr_btch2lot2!A:B,2,FALSE)</f>
        <v>3005</v>
      </c>
      <c r="F4050" s="529" t="s">
        <v>16487</v>
      </c>
      <c r="G4050" s="76"/>
      <c r="H4050" s="546" t="s">
        <v>2455</v>
      </c>
      <c r="I4050" s="76">
        <v>7</v>
      </c>
      <c r="J4050" s="76"/>
      <c r="K4050" s="76" t="s">
        <v>2195</v>
      </c>
      <c r="L4050" s="76">
        <v>704</v>
      </c>
      <c r="M4050" s="76" t="s">
        <v>14453</v>
      </c>
      <c r="N4050" s="76" t="s">
        <v>16488</v>
      </c>
    </row>
    <row r="4051" spans="1:14" hidden="1">
      <c r="A4051" s="258" t="s">
        <v>14452</v>
      </c>
      <c r="B4051" s="76"/>
      <c r="C4051" s="496" t="s">
        <v>16489</v>
      </c>
      <c r="D4051" s="39" t="s">
        <v>16489</v>
      </c>
      <c r="E4051" s="496">
        <f>VLOOKUP(F4051,[13]abbr_btch2lot2!A:B,2,FALSE)</f>
        <v>3006</v>
      </c>
      <c r="F4051" s="529" t="s">
        <v>16490</v>
      </c>
      <c r="G4051" s="76"/>
      <c r="H4051" s="546" t="s">
        <v>2455</v>
      </c>
      <c r="I4051" s="76">
        <v>7</v>
      </c>
      <c r="J4051" s="76"/>
      <c r="K4051" s="76" t="s">
        <v>2195</v>
      </c>
      <c r="L4051" s="76">
        <v>705</v>
      </c>
      <c r="M4051" s="76" t="s">
        <v>14453</v>
      </c>
      <c r="N4051" s="76" t="s">
        <v>16491</v>
      </c>
    </row>
    <row r="4052" spans="1:14" hidden="1">
      <c r="A4052" s="258" t="s">
        <v>14452</v>
      </c>
      <c r="B4052" s="76"/>
      <c r="C4052" s="496" t="s">
        <v>16492</v>
      </c>
      <c r="D4052" s="39" t="s">
        <v>16492</v>
      </c>
      <c r="E4052" s="496">
        <f>VLOOKUP(F4052,[13]abbr_btch2lot2!A:B,2,FALSE)</f>
        <v>3007</v>
      </c>
      <c r="F4052" s="529" t="s">
        <v>16493</v>
      </c>
      <c r="G4052" s="76"/>
      <c r="H4052" s="546" t="s">
        <v>2455</v>
      </c>
      <c r="I4052" s="76">
        <v>9</v>
      </c>
      <c r="J4052" s="76"/>
      <c r="K4052" s="76" t="s">
        <v>2195</v>
      </c>
      <c r="L4052" s="76">
        <v>706</v>
      </c>
      <c r="M4052" s="76" t="s">
        <v>14453</v>
      </c>
      <c r="N4052" s="76" t="s">
        <v>16494</v>
      </c>
    </row>
    <row r="4053" spans="1:14" hidden="1">
      <c r="A4053" s="258" t="s">
        <v>14452</v>
      </c>
      <c r="B4053" s="76"/>
      <c r="C4053" s="496" t="s">
        <v>16495</v>
      </c>
      <c r="D4053" s="39" t="s">
        <v>16495</v>
      </c>
      <c r="E4053" s="496">
        <f>VLOOKUP(F4053,[13]abbr_btch2lot2!A:B,2,FALSE)</f>
        <v>3008</v>
      </c>
      <c r="F4053" s="529" t="s">
        <v>16496</v>
      </c>
      <c r="G4053" s="76"/>
      <c r="H4053" s="546" t="s">
        <v>2455</v>
      </c>
      <c r="I4053" s="76">
        <v>9</v>
      </c>
      <c r="J4053" s="76"/>
      <c r="K4053" s="76" t="s">
        <v>2195</v>
      </c>
      <c r="L4053" s="76">
        <v>707</v>
      </c>
      <c r="M4053" s="76" t="s">
        <v>14453</v>
      </c>
      <c r="N4053" s="76" t="s">
        <v>16497</v>
      </c>
    </row>
    <row r="4054" spans="1:14" hidden="1">
      <c r="A4054" s="258" t="s">
        <v>14452</v>
      </c>
      <c r="B4054" s="76"/>
      <c r="C4054" s="496" t="s">
        <v>16498</v>
      </c>
      <c r="D4054" s="39" t="s">
        <v>16498</v>
      </c>
      <c r="E4054" s="496">
        <f>VLOOKUP(F4054,[13]abbr_btch2lot2!A:B,2,FALSE)</f>
        <v>3009</v>
      </c>
      <c r="F4054" s="529" t="s">
        <v>16499</v>
      </c>
      <c r="G4054" s="76"/>
      <c r="H4054" s="546" t="s">
        <v>2455</v>
      </c>
      <c r="I4054" s="76">
        <v>9</v>
      </c>
      <c r="J4054" s="76"/>
      <c r="K4054" s="76" t="s">
        <v>2195</v>
      </c>
      <c r="L4054" s="76">
        <v>708</v>
      </c>
      <c r="M4054" s="76" t="s">
        <v>14453</v>
      </c>
      <c r="N4054" s="76" t="s">
        <v>16500</v>
      </c>
    </row>
    <row r="4055" spans="1:14" hidden="1">
      <c r="A4055" s="258" t="s">
        <v>14452</v>
      </c>
      <c r="B4055" s="76"/>
      <c r="C4055" s="496" t="s">
        <v>16501</v>
      </c>
      <c r="D4055" s="39" t="s">
        <v>16501</v>
      </c>
      <c r="E4055" s="496">
        <f>VLOOKUP(F4055,[13]abbr_btch2lot2!A:B,2,FALSE)</f>
        <v>3010</v>
      </c>
      <c r="F4055" s="529" t="s">
        <v>16502</v>
      </c>
      <c r="G4055" s="76"/>
      <c r="H4055" s="546" t="s">
        <v>2455</v>
      </c>
      <c r="I4055" s="76">
        <v>9</v>
      </c>
      <c r="J4055" s="76"/>
      <c r="K4055" s="76" t="s">
        <v>2195</v>
      </c>
      <c r="L4055" s="76">
        <v>709</v>
      </c>
      <c r="M4055" s="76" t="s">
        <v>14453</v>
      </c>
      <c r="N4055" s="76" t="s">
        <v>16503</v>
      </c>
    </row>
    <row r="4056" spans="1:14" hidden="1">
      <c r="A4056" s="258" t="s">
        <v>14452</v>
      </c>
      <c r="B4056" s="76"/>
      <c r="C4056" s="496" t="s">
        <v>16504</v>
      </c>
      <c r="D4056" s="39" t="s">
        <v>16504</v>
      </c>
      <c r="E4056" s="496">
        <f>VLOOKUP(F4056,[13]abbr_btch2lot2!A:B,2,FALSE)</f>
        <v>3011</v>
      </c>
      <c r="F4056" s="529" t="s">
        <v>16505</v>
      </c>
      <c r="G4056" s="76"/>
      <c r="H4056" s="546" t="s">
        <v>2455</v>
      </c>
      <c r="I4056" s="76">
        <v>7</v>
      </c>
      <c r="J4056" s="76"/>
      <c r="K4056" s="76" t="s">
        <v>2195</v>
      </c>
      <c r="L4056" s="76">
        <v>710</v>
      </c>
      <c r="M4056" s="76" t="s">
        <v>14453</v>
      </c>
      <c r="N4056" s="76" t="s">
        <v>16506</v>
      </c>
    </row>
    <row r="4057" spans="1:14" hidden="1">
      <c r="A4057" s="258" t="s">
        <v>14452</v>
      </c>
      <c r="B4057" s="76"/>
      <c r="C4057" s="496" t="s">
        <v>16507</v>
      </c>
      <c r="D4057" s="39" t="s">
        <v>16507</v>
      </c>
      <c r="E4057" s="496">
        <f>VLOOKUP(F4057,[13]abbr_btch2lot2!A:B,2,FALSE)</f>
        <v>3012</v>
      </c>
      <c r="F4057" s="529" t="s">
        <v>16508</v>
      </c>
      <c r="G4057" s="76"/>
      <c r="H4057" s="546" t="s">
        <v>2231</v>
      </c>
      <c r="I4057" s="546" t="s">
        <v>2386</v>
      </c>
      <c r="J4057" s="76"/>
      <c r="K4057" s="76" t="s">
        <v>2195</v>
      </c>
      <c r="L4057" s="76">
        <v>711</v>
      </c>
      <c r="M4057" s="76" t="s">
        <v>14453</v>
      </c>
      <c r="N4057" s="76" t="s">
        <v>16509</v>
      </c>
    </row>
    <row r="4058" spans="1:14" hidden="1">
      <c r="A4058" s="258" t="s">
        <v>14452</v>
      </c>
      <c r="B4058" s="76"/>
      <c r="C4058" s="496"/>
      <c r="D4058" s="39"/>
      <c r="E4058" s="496">
        <f>VLOOKUP(F4058,[13]abbr_btch2lot2!A:B,2,FALSE)</f>
        <v>3013</v>
      </c>
      <c r="F4058" s="529" t="s">
        <v>16510</v>
      </c>
      <c r="G4058" s="76"/>
      <c r="H4058" s="546" t="s">
        <v>2455</v>
      </c>
      <c r="I4058" s="76">
        <v>7</v>
      </c>
      <c r="J4058" s="76"/>
      <c r="K4058" s="76" t="s">
        <v>2195</v>
      </c>
      <c r="L4058" s="76">
        <v>712</v>
      </c>
      <c r="M4058" s="76" t="s">
        <v>14453</v>
      </c>
      <c r="N4058" s="76" t="s">
        <v>16511</v>
      </c>
    </row>
    <row r="4059" spans="1:14" hidden="1">
      <c r="A4059" s="258" t="s">
        <v>14452</v>
      </c>
      <c r="B4059" s="76"/>
      <c r="C4059" s="496"/>
      <c r="D4059" s="39"/>
      <c r="E4059" s="496">
        <f>VLOOKUP(F4059,[13]abbr_btch2lot2!A:B,2,FALSE)</f>
        <v>3014</v>
      </c>
      <c r="F4059" s="529" t="s">
        <v>16512</v>
      </c>
      <c r="G4059" s="76"/>
      <c r="H4059" s="546" t="s">
        <v>2231</v>
      </c>
      <c r="I4059" s="546" t="s">
        <v>2386</v>
      </c>
      <c r="J4059" s="76"/>
      <c r="K4059" s="76" t="s">
        <v>2195</v>
      </c>
      <c r="L4059" s="76">
        <v>713</v>
      </c>
      <c r="M4059" s="76" t="s">
        <v>14453</v>
      </c>
      <c r="N4059" s="76" t="s">
        <v>16513</v>
      </c>
    </row>
    <row r="4060" spans="1:14" hidden="1">
      <c r="A4060" s="258" t="s">
        <v>14452</v>
      </c>
      <c r="B4060" s="76"/>
      <c r="C4060" s="496" t="s">
        <v>16514</v>
      </c>
      <c r="D4060" s="39" t="s">
        <v>16514</v>
      </c>
      <c r="E4060" s="496">
        <f>VLOOKUP(F4060,[13]abbr_btch2lot2!A:B,2,FALSE)</f>
        <v>3015</v>
      </c>
      <c r="F4060" s="529" t="s">
        <v>16515</v>
      </c>
      <c r="G4060" s="76"/>
      <c r="H4060" s="546" t="s">
        <v>2455</v>
      </c>
      <c r="I4060" s="76">
        <v>7</v>
      </c>
      <c r="J4060" s="76"/>
      <c r="K4060" s="76" t="s">
        <v>2195</v>
      </c>
      <c r="L4060" s="76">
        <v>714</v>
      </c>
      <c r="M4060" s="76" t="s">
        <v>14453</v>
      </c>
      <c r="N4060" s="76" t="s">
        <v>16516</v>
      </c>
    </row>
    <row r="4061" spans="1:14" hidden="1">
      <c r="A4061" s="258" t="s">
        <v>14452</v>
      </c>
      <c r="B4061" s="76"/>
      <c r="C4061" s="496" t="s">
        <v>16517</v>
      </c>
      <c r="D4061" s="39" t="s">
        <v>16517</v>
      </c>
      <c r="E4061" s="496">
        <f>VLOOKUP(F4061,[13]abbr_btch2lot2!A:B,2,FALSE)</f>
        <v>3016</v>
      </c>
      <c r="F4061" s="529" t="s">
        <v>16518</v>
      </c>
      <c r="G4061" s="76"/>
      <c r="H4061" s="546" t="s">
        <v>2231</v>
      </c>
      <c r="I4061" s="546" t="s">
        <v>2386</v>
      </c>
      <c r="J4061" s="76"/>
      <c r="K4061" s="76" t="s">
        <v>2195</v>
      </c>
      <c r="L4061" s="76">
        <v>715</v>
      </c>
      <c r="M4061" s="76" t="s">
        <v>14453</v>
      </c>
      <c r="N4061" s="76" t="s">
        <v>16519</v>
      </c>
    </row>
    <row r="4062" spans="1:14" hidden="1">
      <c r="A4062" s="258" t="s">
        <v>14452</v>
      </c>
      <c r="B4062" s="76"/>
      <c r="C4062" s="496"/>
      <c r="D4062" s="39"/>
      <c r="E4062" s="496">
        <f>VLOOKUP(F4062,[13]abbr_btch2lot2!A:B,2,FALSE)</f>
        <v>3017</v>
      </c>
      <c r="F4062" s="529" t="s">
        <v>16520</v>
      </c>
      <c r="G4062" s="76"/>
      <c r="H4062" s="546" t="s">
        <v>2455</v>
      </c>
      <c r="I4062" s="76">
        <v>7</v>
      </c>
      <c r="J4062" s="76"/>
      <c r="K4062" s="76" t="s">
        <v>2195</v>
      </c>
      <c r="L4062" s="76">
        <v>716</v>
      </c>
      <c r="M4062" s="76" t="s">
        <v>14453</v>
      </c>
      <c r="N4062" s="76" t="s">
        <v>16521</v>
      </c>
    </row>
    <row r="4063" spans="1:14" hidden="1">
      <c r="A4063" s="258" t="s">
        <v>14452</v>
      </c>
      <c r="B4063" s="76"/>
      <c r="C4063" s="496"/>
      <c r="D4063" s="39"/>
      <c r="E4063" s="496">
        <f>VLOOKUP(F4063,[13]abbr_btch2lot2!A:B,2,FALSE)</f>
        <v>3018</v>
      </c>
      <c r="F4063" s="529" t="s">
        <v>16522</v>
      </c>
      <c r="G4063" s="76"/>
      <c r="H4063" s="546" t="s">
        <v>2231</v>
      </c>
      <c r="I4063" s="546" t="s">
        <v>2386</v>
      </c>
      <c r="J4063" s="76"/>
      <c r="K4063" s="76" t="s">
        <v>2195</v>
      </c>
      <c r="L4063" s="76">
        <v>717</v>
      </c>
      <c r="M4063" s="76" t="s">
        <v>14453</v>
      </c>
      <c r="N4063" s="76" t="s">
        <v>16523</v>
      </c>
    </row>
    <row r="4064" spans="1:14" hidden="1">
      <c r="A4064" s="258" t="s">
        <v>14452</v>
      </c>
      <c r="B4064" s="76"/>
      <c r="C4064" s="496" t="s">
        <v>16524</v>
      </c>
      <c r="D4064" s="39" t="s">
        <v>16524</v>
      </c>
      <c r="E4064" s="496">
        <f>VLOOKUP(F4064,[13]abbr_btch2lot2!A:B,2,FALSE)</f>
        <v>3019</v>
      </c>
      <c r="F4064" s="529" t="s">
        <v>16525</v>
      </c>
      <c r="G4064" s="76"/>
      <c r="H4064" s="546" t="s">
        <v>2455</v>
      </c>
      <c r="I4064" s="76">
        <v>7</v>
      </c>
      <c r="J4064" s="76"/>
      <c r="K4064" s="76" t="s">
        <v>2195</v>
      </c>
      <c r="L4064" s="76">
        <v>718</v>
      </c>
      <c r="M4064" s="76" t="s">
        <v>14453</v>
      </c>
      <c r="N4064" s="76" t="s">
        <v>16526</v>
      </c>
    </row>
    <row r="4065" spans="1:14" hidden="1">
      <c r="A4065" s="258" t="s">
        <v>14452</v>
      </c>
      <c r="B4065" s="76"/>
      <c r="C4065" s="496" t="s">
        <v>16527</v>
      </c>
      <c r="D4065" s="39" t="s">
        <v>16527</v>
      </c>
      <c r="E4065" s="496">
        <f>VLOOKUP(F4065,[13]abbr_btch2lot2!A:B,2,FALSE)</f>
        <v>3020</v>
      </c>
      <c r="F4065" s="529" t="s">
        <v>16528</v>
      </c>
      <c r="G4065" s="76"/>
      <c r="H4065" s="546" t="s">
        <v>2231</v>
      </c>
      <c r="I4065" s="546" t="s">
        <v>2386</v>
      </c>
      <c r="J4065" s="76"/>
      <c r="K4065" s="76" t="s">
        <v>2195</v>
      </c>
      <c r="L4065" s="76">
        <v>719</v>
      </c>
      <c r="M4065" s="76" t="s">
        <v>14453</v>
      </c>
      <c r="N4065" s="76" t="s">
        <v>16529</v>
      </c>
    </row>
    <row r="4066" spans="1:14" hidden="1">
      <c r="A4066" s="258" t="s">
        <v>14452</v>
      </c>
      <c r="B4066" s="76"/>
      <c r="C4066" s="496" t="s">
        <v>16530</v>
      </c>
      <c r="D4066" s="39" t="s">
        <v>16530</v>
      </c>
      <c r="E4066" s="496">
        <f>VLOOKUP(F4066,[13]abbr_btch2lot2!A:B,2,FALSE)</f>
        <v>3021</v>
      </c>
      <c r="F4066" s="529" t="s">
        <v>16531</v>
      </c>
      <c r="G4066" s="76"/>
      <c r="H4066" s="546" t="s">
        <v>2455</v>
      </c>
      <c r="I4066" s="76">
        <v>7</v>
      </c>
      <c r="J4066" s="76"/>
      <c r="K4066" s="76" t="s">
        <v>2195</v>
      </c>
      <c r="L4066" s="76">
        <v>720</v>
      </c>
      <c r="M4066" s="76" t="s">
        <v>14453</v>
      </c>
      <c r="N4066" s="76" t="s">
        <v>16532</v>
      </c>
    </row>
    <row r="4067" spans="1:14" hidden="1">
      <c r="A4067" s="258" t="s">
        <v>14452</v>
      </c>
      <c r="B4067" s="76"/>
      <c r="C4067" s="496" t="s">
        <v>16533</v>
      </c>
      <c r="D4067" s="39" t="s">
        <v>16533</v>
      </c>
      <c r="E4067" s="496">
        <f>VLOOKUP(F4067,[13]abbr_btch2lot2!A:B,2,FALSE)</f>
        <v>3022</v>
      </c>
      <c r="F4067" s="529" t="s">
        <v>16534</v>
      </c>
      <c r="G4067" s="76"/>
      <c r="H4067" s="546" t="s">
        <v>2231</v>
      </c>
      <c r="I4067" s="546" t="s">
        <v>2386</v>
      </c>
      <c r="J4067" s="76"/>
      <c r="K4067" s="76" t="s">
        <v>2195</v>
      </c>
      <c r="L4067" s="76">
        <v>721</v>
      </c>
      <c r="M4067" s="76" t="s">
        <v>14453</v>
      </c>
      <c r="N4067" s="76" t="s">
        <v>16535</v>
      </c>
    </row>
    <row r="4068" spans="1:14" hidden="1">
      <c r="A4068" s="258" t="s">
        <v>14452</v>
      </c>
      <c r="B4068" s="76"/>
      <c r="C4068" s="496" t="s">
        <v>16536</v>
      </c>
      <c r="D4068" s="39" t="s">
        <v>16536</v>
      </c>
      <c r="E4068" s="496">
        <f>VLOOKUP(F4068,[13]abbr_btch2lot2!A:B,2,FALSE)</f>
        <v>3023</v>
      </c>
      <c r="F4068" s="529" t="s">
        <v>16537</v>
      </c>
      <c r="G4068" s="76"/>
      <c r="H4068" s="546" t="s">
        <v>2455</v>
      </c>
      <c r="I4068" s="76">
        <v>7</v>
      </c>
      <c r="J4068" s="76"/>
      <c r="K4068" s="76" t="s">
        <v>2195</v>
      </c>
      <c r="L4068" s="76">
        <v>722</v>
      </c>
      <c r="M4068" s="76" t="s">
        <v>14453</v>
      </c>
      <c r="N4068" s="76" t="s">
        <v>16538</v>
      </c>
    </row>
    <row r="4069" spans="1:14" hidden="1">
      <c r="A4069" s="258" t="s">
        <v>14452</v>
      </c>
      <c r="B4069" s="76"/>
      <c r="C4069" s="496" t="s">
        <v>16539</v>
      </c>
      <c r="D4069" s="39" t="s">
        <v>16539</v>
      </c>
      <c r="E4069" s="496">
        <f>VLOOKUP(F4069,[13]abbr_btch2lot2!A:B,2,FALSE)</f>
        <v>3024</v>
      </c>
      <c r="F4069" s="529" t="s">
        <v>16540</v>
      </c>
      <c r="G4069" s="76"/>
      <c r="H4069" s="546" t="s">
        <v>2231</v>
      </c>
      <c r="I4069" s="546" t="s">
        <v>2386</v>
      </c>
      <c r="J4069" s="76"/>
      <c r="K4069" s="76" t="s">
        <v>2195</v>
      </c>
      <c r="L4069" s="76">
        <v>723</v>
      </c>
      <c r="M4069" s="76" t="s">
        <v>14453</v>
      </c>
      <c r="N4069" s="76" t="s">
        <v>16541</v>
      </c>
    </row>
    <row r="4070" spans="1:14" hidden="1">
      <c r="A4070" s="258" t="s">
        <v>14452</v>
      </c>
      <c r="B4070" s="76"/>
      <c r="C4070" s="496"/>
      <c r="D4070" s="39"/>
      <c r="E4070" s="496">
        <f>VLOOKUP(F4070,[13]abbr_btch2lot2!A:B,2,FALSE)</f>
        <v>3025</v>
      </c>
      <c r="F4070" s="529" t="s">
        <v>16542</v>
      </c>
      <c r="G4070" s="76"/>
      <c r="H4070" s="546" t="s">
        <v>2455</v>
      </c>
      <c r="I4070" s="76">
        <v>7</v>
      </c>
      <c r="J4070" s="76"/>
      <c r="K4070" s="76" t="s">
        <v>2195</v>
      </c>
      <c r="L4070" s="76">
        <v>724</v>
      </c>
      <c r="M4070" s="76" t="s">
        <v>14453</v>
      </c>
      <c r="N4070" s="76" t="s">
        <v>16543</v>
      </c>
    </row>
    <row r="4071" spans="1:14" hidden="1">
      <c r="A4071" s="258" t="s">
        <v>14452</v>
      </c>
      <c r="B4071" s="76"/>
      <c r="C4071" s="496"/>
      <c r="D4071" s="39"/>
      <c r="E4071" s="496">
        <f>VLOOKUP(F4071,[13]abbr_btch2lot2!A:B,2,FALSE)</f>
        <v>3026</v>
      </c>
      <c r="F4071" s="529" t="s">
        <v>16544</v>
      </c>
      <c r="G4071" s="76"/>
      <c r="H4071" s="546" t="s">
        <v>2231</v>
      </c>
      <c r="I4071" s="546" t="s">
        <v>2386</v>
      </c>
      <c r="J4071" s="76"/>
      <c r="K4071" s="76" t="s">
        <v>2195</v>
      </c>
      <c r="L4071" s="76">
        <v>725</v>
      </c>
      <c r="M4071" s="76" t="s">
        <v>14453</v>
      </c>
      <c r="N4071" s="76" t="s">
        <v>16545</v>
      </c>
    </row>
    <row r="4072" spans="1:14" hidden="1">
      <c r="A4072" s="258" t="s">
        <v>14452</v>
      </c>
      <c r="B4072" s="76"/>
      <c r="C4072" s="496" t="s">
        <v>16546</v>
      </c>
      <c r="D4072" s="39" t="s">
        <v>16546</v>
      </c>
      <c r="E4072" s="496">
        <f>VLOOKUP(F4072,[13]abbr_btch2lot2!A:B,2,FALSE)</f>
        <v>3027</v>
      </c>
      <c r="F4072" s="529" t="s">
        <v>16547</v>
      </c>
      <c r="G4072" s="76"/>
      <c r="H4072" s="546" t="s">
        <v>2455</v>
      </c>
      <c r="I4072" s="76">
        <v>7</v>
      </c>
      <c r="J4072" s="76"/>
      <c r="K4072" s="76" t="s">
        <v>2195</v>
      </c>
      <c r="L4072" s="76">
        <v>726</v>
      </c>
      <c r="M4072" s="76" t="s">
        <v>14453</v>
      </c>
      <c r="N4072" s="76" t="s">
        <v>16548</v>
      </c>
    </row>
    <row r="4073" spans="1:14" hidden="1">
      <c r="A4073" s="258" t="s">
        <v>14452</v>
      </c>
      <c r="B4073" s="76"/>
      <c r="C4073" s="496" t="s">
        <v>16549</v>
      </c>
      <c r="D4073" s="39" t="s">
        <v>16549</v>
      </c>
      <c r="E4073" s="496">
        <f>VLOOKUP(F4073,[13]abbr_btch2lot2!A:B,2,FALSE)</f>
        <v>3028</v>
      </c>
      <c r="F4073" s="529" t="s">
        <v>16550</v>
      </c>
      <c r="G4073" s="76"/>
      <c r="H4073" s="546" t="s">
        <v>2231</v>
      </c>
      <c r="I4073" s="546" t="s">
        <v>2386</v>
      </c>
      <c r="J4073" s="76"/>
      <c r="K4073" s="76" t="s">
        <v>2195</v>
      </c>
      <c r="L4073" s="76">
        <v>727</v>
      </c>
      <c r="M4073" s="76" t="s">
        <v>14453</v>
      </c>
      <c r="N4073" s="76" t="s">
        <v>16551</v>
      </c>
    </row>
    <row r="4074" spans="1:14" hidden="1">
      <c r="A4074" s="258" t="s">
        <v>14452</v>
      </c>
      <c r="B4074" s="76"/>
      <c r="C4074" s="496" t="s">
        <v>16552</v>
      </c>
      <c r="D4074" s="39" t="s">
        <v>16552</v>
      </c>
      <c r="E4074" s="496">
        <f>VLOOKUP(F4074,[13]abbr_btch2lot2!A:B,2,FALSE)</f>
        <v>3029</v>
      </c>
      <c r="F4074" s="529" t="s">
        <v>16553</v>
      </c>
      <c r="G4074" s="76"/>
      <c r="H4074" s="546" t="s">
        <v>2455</v>
      </c>
      <c r="I4074" s="76">
        <v>7</v>
      </c>
      <c r="J4074" s="76"/>
      <c r="K4074" s="76" t="s">
        <v>2195</v>
      </c>
      <c r="L4074" s="76">
        <v>728</v>
      </c>
      <c r="M4074" s="76" t="s">
        <v>14453</v>
      </c>
      <c r="N4074" s="76" t="s">
        <v>16554</v>
      </c>
    </row>
    <row r="4075" spans="1:14" hidden="1">
      <c r="A4075" s="258" t="s">
        <v>14452</v>
      </c>
      <c r="B4075" s="76"/>
      <c r="C4075" s="496" t="s">
        <v>16555</v>
      </c>
      <c r="D4075" s="39" t="s">
        <v>16555</v>
      </c>
      <c r="E4075" s="496">
        <f>VLOOKUP(F4075,[13]abbr_btch2lot2!A:B,2,FALSE)</f>
        <v>3030</v>
      </c>
      <c r="F4075" s="529" t="s">
        <v>16556</v>
      </c>
      <c r="G4075" s="76"/>
      <c r="H4075" s="546" t="s">
        <v>2231</v>
      </c>
      <c r="I4075" s="546" t="s">
        <v>2386</v>
      </c>
      <c r="J4075" s="76"/>
      <c r="K4075" s="76" t="s">
        <v>2195</v>
      </c>
      <c r="L4075" s="76">
        <v>729</v>
      </c>
      <c r="M4075" s="76" t="s">
        <v>14453</v>
      </c>
      <c r="N4075" s="76" t="s">
        <v>16557</v>
      </c>
    </row>
    <row r="4076" spans="1:14" hidden="1">
      <c r="A4076" s="258" t="s">
        <v>14452</v>
      </c>
      <c r="B4076" s="76"/>
      <c r="C4076" s="496" t="s">
        <v>16558</v>
      </c>
      <c r="D4076" s="39" t="s">
        <v>16558</v>
      </c>
      <c r="E4076" s="496">
        <f>VLOOKUP(F4076,[13]abbr_btch2lot2!A:B,2,FALSE)</f>
        <v>3031</v>
      </c>
      <c r="F4076" s="529" t="s">
        <v>16559</v>
      </c>
      <c r="G4076" s="76"/>
      <c r="H4076" s="546" t="s">
        <v>2455</v>
      </c>
      <c r="I4076" s="76">
        <v>7</v>
      </c>
      <c r="J4076" s="76"/>
      <c r="K4076" s="76" t="s">
        <v>2195</v>
      </c>
      <c r="L4076" s="76">
        <v>730</v>
      </c>
      <c r="M4076" s="76" t="s">
        <v>14453</v>
      </c>
      <c r="N4076" s="76" t="s">
        <v>16560</v>
      </c>
    </row>
    <row r="4077" spans="1:14" hidden="1">
      <c r="A4077" s="258" t="s">
        <v>14452</v>
      </c>
      <c r="B4077" s="76"/>
      <c r="C4077" s="496" t="s">
        <v>16561</v>
      </c>
      <c r="D4077" s="39" t="s">
        <v>16561</v>
      </c>
      <c r="E4077" s="496">
        <f>VLOOKUP(F4077,[13]abbr_btch2lot2!A:B,2,FALSE)</f>
        <v>3032</v>
      </c>
      <c r="F4077" s="529" t="s">
        <v>16562</v>
      </c>
      <c r="G4077" s="76"/>
      <c r="H4077" s="546" t="s">
        <v>2231</v>
      </c>
      <c r="I4077" s="546" t="s">
        <v>2386</v>
      </c>
      <c r="J4077" s="76"/>
      <c r="K4077" s="76" t="s">
        <v>2195</v>
      </c>
      <c r="L4077" s="76">
        <v>731</v>
      </c>
      <c r="M4077" s="76" t="s">
        <v>14453</v>
      </c>
      <c r="N4077" s="76" t="s">
        <v>16563</v>
      </c>
    </row>
    <row r="4078" spans="1:14" hidden="1">
      <c r="A4078" s="258" t="s">
        <v>14452</v>
      </c>
      <c r="B4078" s="76"/>
      <c r="C4078" s="496" t="s">
        <v>16564</v>
      </c>
      <c r="D4078" s="39" t="s">
        <v>16564</v>
      </c>
      <c r="E4078" s="496">
        <f>VLOOKUP(F4078,[13]abbr_btch2lot2!A:B,2,FALSE)</f>
        <v>3033</v>
      </c>
      <c r="F4078" s="529" t="s">
        <v>16565</v>
      </c>
      <c r="G4078" s="76"/>
      <c r="H4078" s="546" t="s">
        <v>2455</v>
      </c>
      <c r="I4078" s="76">
        <v>7</v>
      </c>
      <c r="J4078" s="76"/>
      <c r="K4078" s="76" t="s">
        <v>2195</v>
      </c>
      <c r="L4078" s="76">
        <v>732</v>
      </c>
      <c r="M4078" s="76" t="s">
        <v>14453</v>
      </c>
      <c r="N4078" s="76" t="s">
        <v>16566</v>
      </c>
    </row>
    <row r="4079" spans="1:14" hidden="1">
      <c r="A4079" s="258" t="s">
        <v>14452</v>
      </c>
      <c r="B4079" s="76"/>
      <c r="C4079" s="496" t="s">
        <v>16567</v>
      </c>
      <c r="D4079" s="39" t="s">
        <v>16567</v>
      </c>
      <c r="E4079" s="496">
        <f>VLOOKUP(F4079,[13]abbr_btch2lot2!A:B,2,FALSE)</f>
        <v>3034</v>
      </c>
      <c r="F4079" s="529" t="s">
        <v>16568</v>
      </c>
      <c r="G4079" s="76"/>
      <c r="H4079" s="546" t="s">
        <v>2231</v>
      </c>
      <c r="I4079" s="546" t="s">
        <v>2386</v>
      </c>
      <c r="J4079" s="76"/>
      <c r="K4079" s="76" t="s">
        <v>2195</v>
      </c>
      <c r="L4079" s="76">
        <v>733</v>
      </c>
      <c r="M4079" s="76" t="s">
        <v>14453</v>
      </c>
      <c r="N4079" s="76" t="s">
        <v>16569</v>
      </c>
    </row>
    <row r="4080" spans="1:14" hidden="1">
      <c r="A4080" s="258" t="s">
        <v>14452</v>
      </c>
      <c r="B4080" s="76"/>
      <c r="C4080" s="496" t="s">
        <v>16570</v>
      </c>
      <c r="D4080" s="39" t="s">
        <v>16570</v>
      </c>
      <c r="E4080" s="496">
        <f>VLOOKUP(F4080,[13]abbr_btch2lot2!A:B,2,FALSE)</f>
        <v>3035</v>
      </c>
      <c r="F4080" s="529" t="s">
        <v>16571</v>
      </c>
      <c r="G4080" s="76"/>
      <c r="H4080" s="76" t="s">
        <v>2231</v>
      </c>
      <c r="I4080" s="76" t="s">
        <v>2439</v>
      </c>
      <c r="J4080" s="76"/>
      <c r="K4080" s="76" t="s">
        <v>2195</v>
      </c>
      <c r="L4080" s="76">
        <v>734</v>
      </c>
      <c r="M4080" s="76" t="s">
        <v>14453</v>
      </c>
      <c r="N4080" s="76" t="s">
        <v>16572</v>
      </c>
    </row>
    <row r="4081" spans="1:14" hidden="1">
      <c r="A4081" s="258" t="s">
        <v>14452</v>
      </c>
      <c r="B4081" s="76"/>
      <c r="C4081" s="496" t="s">
        <v>16573</v>
      </c>
      <c r="D4081" s="39" t="s">
        <v>16573</v>
      </c>
      <c r="E4081" s="496">
        <f>VLOOKUP(F4081,[13]abbr_btch2lot2!A:B,2,FALSE)</f>
        <v>3036</v>
      </c>
      <c r="F4081" s="529" t="s">
        <v>16574</v>
      </c>
      <c r="G4081" s="76"/>
      <c r="H4081" s="76" t="s">
        <v>2231</v>
      </c>
      <c r="I4081" s="76" t="s">
        <v>8260</v>
      </c>
      <c r="J4081" s="76"/>
      <c r="K4081" s="76" t="s">
        <v>2195</v>
      </c>
      <c r="L4081" s="76">
        <v>735</v>
      </c>
      <c r="M4081" s="76" t="s">
        <v>14453</v>
      </c>
      <c r="N4081" s="76" t="s">
        <v>16575</v>
      </c>
    </row>
    <row r="4082" spans="1:14" hidden="1">
      <c r="A4082" s="258" t="s">
        <v>14452</v>
      </c>
      <c r="B4082" s="76"/>
      <c r="C4082" s="496" t="s">
        <v>16576</v>
      </c>
      <c r="D4082" s="39" t="s">
        <v>16576</v>
      </c>
      <c r="E4082" s="496">
        <f>VLOOKUP(F4082,[13]abbr_btch2lot2!A:B,2,FALSE)</f>
        <v>3037</v>
      </c>
      <c r="F4082" s="529" t="s">
        <v>16577</v>
      </c>
      <c r="G4082" s="76"/>
      <c r="H4082" s="546" t="s">
        <v>2455</v>
      </c>
      <c r="I4082" s="76">
        <v>7</v>
      </c>
      <c r="J4082" s="76"/>
      <c r="K4082" s="76" t="s">
        <v>2195</v>
      </c>
      <c r="L4082" s="76">
        <v>736</v>
      </c>
      <c r="M4082" s="76" t="s">
        <v>14453</v>
      </c>
      <c r="N4082" s="76" t="s">
        <v>16578</v>
      </c>
    </row>
    <row r="4083" spans="1:14" hidden="1">
      <c r="A4083" s="258" t="s">
        <v>14452</v>
      </c>
      <c r="B4083" s="76"/>
      <c r="C4083" s="496" t="s">
        <v>16579</v>
      </c>
      <c r="D4083" s="39" t="s">
        <v>16579</v>
      </c>
      <c r="E4083" s="496">
        <f>VLOOKUP(F4083,[13]abbr_btch2lot2!A:B,2,FALSE)</f>
        <v>3038</v>
      </c>
      <c r="F4083" s="529" t="s">
        <v>16580</v>
      </c>
      <c r="G4083" s="76"/>
      <c r="H4083" s="546" t="s">
        <v>2455</v>
      </c>
      <c r="I4083" s="76">
        <v>7</v>
      </c>
      <c r="J4083" s="76"/>
      <c r="K4083" s="76" t="s">
        <v>2195</v>
      </c>
      <c r="L4083" s="76">
        <v>737</v>
      </c>
      <c r="M4083" s="76" t="s">
        <v>14453</v>
      </c>
      <c r="N4083" s="76" t="s">
        <v>16581</v>
      </c>
    </row>
    <row r="4084" spans="1:14" hidden="1">
      <c r="A4084" s="258" t="s">
        <v>14452</v>
      </c>
      <c r="B4084" s="76"/>
      <c r="C4084" s="496" t="s">
        <v>16582</v>
      </c>
      <c r="D4084" s="39" t="s">
        <v>16582</v>
      </c>
      <c r="E4084" s="496">
        <f>VLOOKUP(F4084,[13]abbr_btch2lot2!A:B,2,FALSE)</f>
        <v>3039</v>
      </c>
      <c r="F4084" s="529" t="s">
        <v>16583</v>
      </c>
      <c r="G4084" s="76"/>
      <c r="H4084" s="76" t="s">
        <v>2231</v>
      </c>
      <c r="I4084" s="76" t="s">
        <v>8260</v>
      </c>
      <c r="J4084" s="76"/>
      <c r="K4084" s="76" t="s">
        <v>2195</v>
      </c>
      <c r="L4084" s="76">
        <v>738</v>
      </c>
      <c r="M4084" s="76" t="s">
        <v>14453</v>
      </c>
      <c r="N4084" s="76" t="s">
        <v>16584</v>
      </c>
    </row>
    <row r="4085" spans="1:14" hidden="1">
      <c r="A4085" s="258" t="s">
        <v>14452</v>
      </c>
      <c r="B4085" s="76"/>
      <c r="C4085" s="496" t="s">
        <v>16585</v>
      </c>
      <c r="D4085" s="39" t="s">
        <v>16585</v>
      </c>
      <c r="E4085" s="496">
        <f>VLOOKUP(F4085,[13]abbr_btch2lot2!A:B,2,FALSE)</f>
        <v>3040</v>
      </c>
      <c r="F4085" s="529" t="s">
        <v>16586</v>
      </c>
      <c r="G4085" s="76"/>
      <c r="H4085" s="76" t="s">
        <v>2231</v>
      </c>
      <c r="I4085" s="76" t="s">
        <v>8260</v>
      </c>
      <c r="J4085" s="76"/>
      <c r="K4085" s="76" t="s">
        <v>2195</v>
      </c>
      <c r="L4085" s="76">
        <v>739</v>
      </c>
      <c r="M4085" s="76" t="s">
        <v>14453</v>
      </c>
      <c r="N4085" s="76" t="s">
        <v>16587</v>
      </c>
    </row>
    <row r="4086" spans="1:14" hidden="1">
      <c r="A4086" s="258" t="s">
        <v>14452</v>
      </c>
      <c r="B4086" s="76"/>
      <c r="C4086" s="496" t="s">
        <v>16588</v>
      </c>
      <c r="D4086" s="39" t="s">
        <v>16588</v>
      </c>
      <c r="E4086" s="496">
        <f>VLOOKUP(F4086,[13]abbr_btch2lot2!A:B,2,FALSE)</f>
        <v>3041</v>
      </c>
      <c r="F4086" s="529" t="s">
        <v>16589</v>
      </c>
      <c r="G4086" s="76"/>
      <c r="H4086" s="546" t="s">
        <v>2228</v>
      </c>
      <c r="I4086" s="76">
        <v>1</v>
      </c>
      <c r="J4086" s="76"/>
      <c r="K4086" s="76" t="s">
        <v>2195</v>
      </c>
      <c r="L4086" s="76">
        <v>740</v>
      </c>
      <c r="M4086" s="76" t="s">
        <v>14453</v>
      </c>
      <c r="N4086" s="76" t="s">
        <v>16590</v>
      </c>
    </row>
    <row r="4087" spans="1:14" hidden="1">
      <c r="A4087" s="258" t="s">
        <v>14452</v>
      </c>
      <c r="B4087" s="76"/>
      <c r="C4087" s="496" t="s">
        <v>16591</v>
      </c>
      <c r="D4087" s="39" t="s">
        <v>16591</v>
      </c>
      <c r="E4087" s="496">
        <f>VLOOKUP(F4087,[13]abbr_btch2lot2!A:B,2,FALSE)</f>
        <v>3042</v>
      </c>
      <c r="F4087" s="529" t="s">
        <v>16592</v>
      </c>
      <c r="G4087" s="76"/>
      <c r="H4087" s="76" t="s">
        <v>2231</v>
      </c>
      <c r="I4087" s="76" t="s">
        <v>2439</v>
      </c>
      <c r="J4087" s="76"/>
      <c r="K4087" s="76" t="s">
        <v>2195</v>
      </c>
      <c r="L4087" s="76">
        <v>741</v>
      </c>
      <c r="M4087" s="76" t="s">
        <v>14453</v>
      </c>
      <c r="N4087" s="76" t="s">
        <v>16593</v>
      </c>
    </row>
    <row r="4088" spans="1:14" hidden="1">
      <c r="A4088" s="258" t="s">
        <v>14452</v>
      </c>
      <c r="B4088" s="76"/>
      <c r="C4088" s="496" t="s">
        <v>16594</v>
      </c>
      <c r="D4088" s="39" t="s">
        <v>16594</v>
      </c>
      <c r="E4088" s="496">
        <f>VLOOKUP(F4088,[13]abbr_btch2lot2!A:B,2,FALSE)</f>
        <v>3043</v>
      </c>
      <c r="F4088" s="529" t="s">
        <v>16595</v>
      </c>
      <c r="G4088" s="76"/>
      <c r="H4088" s="76" t="s">
        <v>2231</v>
      </c>
      <c r="I4088" s="76" t="s">
        <v>8260</v>
      </c>
      <c r="J4088" s="76"/>
      <c r="K4088" s="76" t="s">
        <v>2195</v>
      </c>
      <c r="L4088" s="76">
        <v>742</v>
      </c>
      <c r="M4088" s="76" t="s">
        <v>14453</v>
      </c>
      <c r="N4088" s="76" t="s">
        <v>16596</v>
      </c>
    </row>
    <row r="4089" spans="1:14" hidden="1">
      <c r="A4089" s="258" t="s">
        <v>14452</v>
      </c>
      <c r="B4089" s="76"/>
      <c r="C4089" s="496" t="s">
        <v>16597</v>
      </c>
      <c r="D4089" s="39" t="s">
        <v>16597</v>
      </c>
      <c r="E4089" s="496">
        <f>VLOOKUP(F4089,[13]abbr_btch2lot2!A:B,2,FALSE)</f>
        <v>3044</v>
      </c>
      <c r="F4089" s="529" t="s">
        <v>16598</v>
      </c>
      <c r="G4089" s="76"/>
      <c r="H4089" s="546" t="s">
        <v>2455</v>
      </c>
      <c r="I4089" s="76">
        <v>7</v>
      </c>
      <c r="J4089" s="76"/>
      <c r="K4089" s="76" t="s">
        <v>2195</v>
      </c>
      <c r="L4089" s="76">
        <v>743</v>
      </c>
      <c r="M4089" s="76" t="s">
        <v>14453</v>
      </c>
      <c r="N4089" s="76" t="s">
        <v>16599</v>
      </c>
    </row>
    <row r="4090" spans="1:14" hidden="1">
      <c r="A4090" s="258" t="s">
        <v>14452</v>
      </c>
      <c r="B4090" s="76"/>
      <c r="C4090" s="496" t="s">
        <v>16600</v>
      </c>
      <c r="D4090" s="39" t="s">
        <v>16600</v>
      </c>
      <c r="E4090" s="496">
        <f>VLOOKUP(F4090,[13]abbr_btch2lot2!A:B,2,FALSE)</f>
        <v>3045</v>
      </c>
      <c r="F4090" s="529" t="s">
        <v>16601</v>
      </c>
      <c r="G4090" s="76"/>
      <c r="H4090" s="546" t="s">
        <v>2455</v>
      </c>
      <c r="I4090" s="76">
        <v>7</v>
      </c>
      <c r="J4090" s="76"/>
      <c r="K4090" s="76" t="s">
        <v>2195</v>
      </c>
      <c r="L4090" s="76">
        <v>744</v>
      </c>
      <c r="M4090" s="76" t="s">
        <v>14453</v>
      </c>
      <c r="N4090" s="76" t="s">
        <v>16602</v>
      </c>
    </row>
    <row r="4091" spans="1:14" hidden="1">
      <c r="A4091" s="258" t="s">
        <v>14452</v>
      </c>
      <c r="B4091" s="76"/>
      <c r="C4091" s="496" t="s">
        <v>16603</v>
      </c>
      <c r="D4091" s="39" t="s">
        <v>16603</v>
      </c>
      <c r="E4091" s="496">
        <f>VLOOKUP(F4091,[13]abbr_btch2lot2!A:B,2,FALSE)</f>
        <v>3046</v>
      </c>
      <c r="F4091" s="529" t="s">
        <v>16604</v>
      </c>
      <c r="G4091" s="76"/>
      <c r="H4091" s="76" t="s">
        <v>2231</v>
      </c>
      <c r="I4091" s="76" t="s">
        <v>8260</v>
      </c>
      <c r="J4091" s="76"/>
      <c r="K4091" s="76" t="s">
        <v>2195</v>
      </c>
      <c r="L4091" s="76">
        <v>745</v>
      </c>
      <c r="M4091" s="76" t="s">
        <v>14453</v>
      </c>
      <c r="N4091" s="76" t="s">
        <v>16605</v>
      </c>
    </row>
    <row r="4092" spans="1:14" hidden="1">
      <c r="A4092" s="258" t="s">
        <v>14452</v>
      </c>
      <c r="B4092" s="76"/>
      <c r="C4092" s="496" t="s">
        <v>16606</v>
      </c>
      <c r="D4092" s="39" t="s">
        <v>16606</v>
      </c>
      <c r="E4092" s="496">
        <f>VLOOKUP(F4092,[13]abbr_btch2lot2!A:B,2,FALSE)</f>
        <v>3047</v>
      </c>
      <c r="F4092" s="529" t="s">
        <v>16607</v>
      </c>
      <c r="G4092" s="76"/>
      <c r="H4092" s="76" t="s">
        <v>2231</v>
      </c>
      <c r="I4092" s="76" t="s">
        <v>8260</v>
      </c>
      <c r="J4092" s="76"/>
      <c r="K4092" s="76" t="s">
        <v>2195</v>
      </c>
      <c r="L4092" s="76">
        <v>746</v>
      </c>
      <c r="M4092" s="76" t="s">
        <v>14453</v>
      </c>
      <c r="N4092" s="76" t="s">
        <v>16608</v>
      </c>
    </row>
    <row r="4093" spans="1:14" hidden="1">
      <c r="A4093" s="258" t="s">
        <v>14452</v>
      </c>
      <c r="B4093" s="76"/>
      <c r="C4093" s="496" t="s">
        <v>16609</v>
      </c>
      <c r="D4093" s="39" t="s">
        <v>16609</v>
      </c>
      <c r="E4093" s="496">
        <f>VLOOKUP(F4093,[13]abbr_btch2lot2!A:B,2,FALSE)</f>
        <v>3048</v>
      </c>
      <c r="F4093" s="529" t="s">
        <v>16610</v>
      </c>
      <c r="G4093" s="76"/>
      <c r="H4093" s="546" t="s">
        <v>2228</v>
      </c>
      <c r="I4093" s="76">
        <v>1</v>
      </c>
      <c r="J4093" s="76"/>
      <c r="K4093" s="76" t="s">
        <v>2195</v>
      </c>
      <c r="L4093" s="76">
        <v>747</v>
      </c>
      <c r="M4093" s="76" t="s">
        <v>14453</v>
      </c>
      <c r="N4093" s="76" t="s">
        <v>16611</v>
      </c>
    </row>
    <row r="4094" spans="1:14" hidden="1">
      <c r="A4094" s="258" t="s">
        <v>14452</v>
      </c>
      <c r="B4094" s="76"/>
      <c r="C4094" s="496" t="s">
        <v>16612</v>
      </c>
      <c r="D4094" s="39" t="s">
        <v>16612</v>
      </c>
      <c r="E4094" s="496">
        <f>VLOOKUP(F4094,[13]abbr_btch2lot2!A:B,2,FALSE)</f>
        <v>3049</v>
      </c>
      <c r="F4094" s="529" t="s">
        <v>16613</v>
      </c>
      <c r="G4094" s="76"/>
      <c r="H4094" s="546" t="s">
        <v>2455</v>
      </c>
      <c r="I4094" s="76">
        <v>7</v>
      </c>
      <c r="J4094" s="76"/>
      <c r="K4094" s="76" t="s">
        <v>2195</v>
      </c>
      <c r="L4094" s="76">
        <v>748</v>
      </c>
      <c r="M4094" s="76" t="s">
        <v>14453</v>
      </c>
      <c r="N4094" s="76" t="s">
        <v>16614</v>
      </c>
    </row>
    <row r="4095" spans="1:14" hidden="1">
      <c r="A4095" s="258" t="s">
        <v>14452</v>
      </c>
      <c r="B4095" s="76"/>
      <c r="C4095" s="496" t="s">
        <v>16615</v>
      </c>
      <c r="D4095" s="39" t="s">
        <v>16615</v>
      </c>
      <c r="E4095" s="496">
        <f>VLOOKUP(F4095,[13]abbr_btch2lot2!A:B,2,FALSE)</f>
        <v>3050</v>
      </c>
      <c r="F4095" s="529" t="s">
        <v>16616</v>
      </c>
      <c r="G4095" s="76"/>
      <c r="H4095" s="546" t="s">
        <v>2231</v>
      </c>
      <c r="I4095" s="546" t="s">
        <v>2386</v>
      </c>
      <c r="J4095" s="76"/>
      <c r="K4095" s="76" t="s">
        <v>2195</v>
      </c>
      <c r="L4095" s="76">
        <v>749</v>
      </c>
      <c r="M4095" s="76" t="s">
        <v>14453</v>
      </c>
      <c r="N4095" s="76" t="s">
        <v>16617</v>
      </c>
    </row>
    <row r="4096" spans="1:14" hidden="1">
      <c r="A4096" s="258" t="s">
        <v>14452</v>
      </c>
      <c r="B4096" s="76"/>
      <c r="C4096" s="496" t="s">
        <v>16618</v>
      </c>
      <c r="D4096" s="39" t="s">
        <v>16618</v>
      </c>
      <c r="E4096" s="496">
        <f>VLOOKUP(F4096,[13]abbr_btch2lot2!A:B,2,FALSE)</f>
        <v>3051</v>
      </c>
      <c r="F4096" s="529" t="s">
        <v>16619</v>
      </c>
      <c r="G4096" s="76"/>
      <c r="H4096" s="546" t="s">
        <v>2455</v>
      </c>
      <c r="I4096" s="76">
        <v>7</v>
      </c>
      <c r="J4096" s="76"/>
      <c r="K4096" s="76" t="s">
        <v>2195</v>
      </c>
      <c r="L4096" s="76">
        <v>750</v>
      </c>
      <c r="M4096" s="76" t="s">
        <v>14453</v>
      </c>
      <c r="N4096" s="76" t="s">
        <v>16620</v>
      </c>
    </row>
    <row r="4097" spans="1:14" hidden="1">
      <c r="A4097" s="258" t="s">
        <v>14452</v>
      </c>
      <c r="B4097" s="76"/>
      <c r="C4097" s="496" t="s">
        <v>16621</v>
      </c>
      <c r="D4097" s="39" t="s">
        <v>16621</v>
      </c>
      <c r="E4097" s="496">
        <f>VLOOKUP(F4097,[13]abbr_btch2lot2!A:B,2,FALSE)</f>
        <v>3052</v>
      </c>
      <c r="F4097" s="529" t="s">
        <v>16622</v>
      </c>
      <c r="G4097" s="76"/>
      <c r="H4097" s="546" t="s">
        <v>2231</v>
      </c>
      <c r="I4097" s="546" t="s">
        <v>2386</v>
      </c>
      <c r="J4097" s="76"/>
      <c r="K4097" s="76" t="s">
        <v>2195</v>
      </c>
      <c r="L4097" s="76">
        <v>751</v>
      </c>
      <c r="M4097" s="76" t="s">
        <v>14453</v>
      </c>
      <c r="N4097" s="76" t="s">
        <v>16623</v>
      </c>
    </row>
    <row r="4098" spans="1:14" hidden="1">
      <c r="A4098" s="258" t="s">
        <v>14452</v>
      </c>
      <c r="B4098" s="76"/>
      <c r="C4098" s="496" t="s">
        <v>16624</v>
      </c>
      <c r="D4098" s="39" t="s">
        <v>16624</v>
      </c>
      <c r="E4098" s="496">
        <f>VLOOKUP(F4098,[13]abbr_btch2lot2!A:B,2,FALSE)</f>
        <v>3053</v>
      </c>
      <c r="F4098" s="529" t="s">
        <v>16625</v>
      </c>
      <c r="G4098" s="76"/>
      <c r="H4098" s="546" t="s">
        <v>2455</v>
      </c>
      <c r="I4098" s="76">
        <v>7</v>
      </c>
      <c r="J4098" s="76"/>
      <c r="K4098" s="76" t="s">
        <v>2195</v>
      </c>
      <c r="L4098" s="76">
        <v>752</v>
      </c>
      <c r="M4098" s="76" t="s">
        <v>14453</v>
      </c>
      <c r="N4098" s="76" t="s">
        <v>16626</v>
      </c>
    </row>
    <row r="4099" spans="1:14" hidden="1">
      <c r="A4099" s="258" t="s">
        <v>14452</v>
      </c>
      <c r="B4099" s="76"/>
      <c r="C4099" s="496" t="s">
        <v>16627</v>
      </c>
      <c r="D4099" s="39" t="s">
        <v>16627</v>
      </c>
      <c r="E4099" s="496">
        <f>VLOOKUP(F4099,[13]abbr_btch2lot2!A:B,2,FALSE)</f>
        <v>3054</v>
      </c>
      <c r="F4099" s="529" t="s">
        <v>16628</v>
      </c>
      <c r="G4099" s="76"/>
      <c r="H4099" s="546" t="s">
        <v>2231</v>
      </c>
      <c r="I4099" s="546" t="s">
        <v>2386</v>
      </c>
      <c r="J4099" s="76"/>
      <c r="K4099" s="76" t="s">
        <v>2195</v>
      </c>
      <c r="L4099" s="76">
        <v>753</v>
      </c>
      <c r="M4099" s="76" t="s">
        <v>14453</v>
      </c>
      <c r="N4099" s="76" t="s">
        <v>16629</v>
      </c>
    </row>
    <row r="4100" spans="1:14" hidden="1">
      <c r="A4100" s="258" t="s">
        <v>14452</v>
      </c>
      <c r="B4100" s="76"/>
      <c r="C4100" s="496" t="s">
        <v>16630</v>
      </c>
      <c r="D4100" s="39" t="s">
        <v>16630</v>
      </c>
      <c r="E4100" s="496">
        <f>VLOOKUP(F4100,[13]abbr_btch2lot2!A:B,2,FALSE)</f>
        <v>3055</v>
      </c>
      <c r="F4100" s="529" t="s">
        <v>16631</v>
      </c>
      <c r="G4100" s="76"/>
      <c r="H4100" s="546" t="s">
        <v>2455</v>
      </c>
      <c r="I4100" s="76">
        <v>7</v>
      </c>
      <c r="J4100" s="76"/>
      <c r="K4100" s="76" t="s">
        <v>2195</v>
      </c>
      <c r="L4100" s="76">
        <v>754</v>
      </c>
      <c r="M4100" s="76" t="s">
        <v>14453</v>
      </c>
      <c r="N4100" s="76" t="s">
        <v>16632</v>
      </c>
    </row>
    <row r="4101" spans="1:14" hidden="1">
      <c r="A4101" s="258" t="s">
        <v>14452</v>
      </c>
      <c r="B4101" s="76"/>
      <c r="C4101" s="496" t="s">
        <v>16633</v>
      </c>
      <c r="D4101" s="39" t="s">
        <v>16633</v>
      </c>
      <c r="E4101" s="496">
        <f>VLOOKUP(F4101,[13]abbr_btch2lot2!A:B,2,FALSE)</f>
        <v>3056</v>
      </c>
      <c r="F4101" s="529" t="s">
        <v>16634</v>
      </c>
      <c r="G4101" s="76"/>
      <c r="H4101" s="546" t="s">
        <v>2231</v>
      </c>
      <c r="I4101" s="546" t="s">
        <v>2386</v>
      </c>
      <c r="J4101" s="76"/>
      <c r="K4101" s="76" t="s">
        <v>2195</v>
      </c>
      <c r="L4101" s="76">
        <v>755</v>
      </c>
      <c r="M4101" s="76" t="s">
        <v>14453</v>
      </c>
      <c r="N4101" s="76" t="s">
        <v>16635</v>
      </c>
    </row>
    <row r="4102" spans="1:14" hidden="1">
      <c r="A4102" s="258" t="s">
        <v>14452</v>
      </c>
      <c r="B4102" s="76"/>
      <c r="C4102" s="496" t="s">
        <v>16636</v>
      </c>
      <c r="D4102" s="39" t="s">
        <v>16636</v>
      </c>
      <c r="E4102" s="496">
        <f>VLOOKUP(F4102,[13]abbr_btch2lot2!A:B,2,FALSE)</f>
        <v>3057</v>
      </c>
      <c r="F4102" s="529" t="s">
        <v>16637</v>
      </c>
      <c r="G4102" s="76"/>
      <c r="H4102" s="546" t="s">
        <v>2455</v>
      </c>
      <c r="I4102" s="76">
        <v>7</v>
      </c>
      <c r="J4102" s="76"/>
      <c r="K4102" s="76" t="s">
        <v>2195</v>
      </c>
      <c r="L4102" s="76">
        <v>756</v>
      </c>
      <c r="M4102" s="76" t="s">
        <v>14453</v>
      </c>
      <c r="N4102" s="76" t="s">
        <v>16638</v>
      </c>
    </row>
    <row r="4103" spans="1:14" hidden="1">
      <c r="A4103" s="258" t="s">
        <v>14452</v>
      </c>
      <c r="B4103" s="76"/>
      <c r="C4103" s="496" t="s">
        <v>16639</v>
      </c>
      <c r="D4103" s="39" t="s">
        <v>16639</v>
      </c>
      <c r="E4103" s="496">
        <f>VLOOKUP(F4103,[13]abbr_btch2lot2!A:B,2,FALSE)</f>
        <v>3058</v>
      </c>
      <c r="F4103" s="529" t="s">
        <v>16640</v>
      </c>
      <c r="G4103" s="76"/>
      <c r="H4103" s="546" t="s">
        <v>2231</v>
      </c>
      <c r="I4103" s="546" t="s">
        <v>2386</v>
      </c>
      <c r="J4103" s="76"/>
      <c r="K4103" s="76" t="s">
        <v>2195</v>
      </c>
      <c r="L4103" s="76">
        <v>757</v>
      </c>
      <c r="M4103" s="76" t="s">
        <v>14453</v>
      </c>
      <c r="N4103" s="76" t="s">
        <v>16641</v>
      </c>
    </row>
    <row r="4104" spans="1:14" hidden="1">
      <c r="A4104" s="258" t="s">
        <v>14452</v>
      </c>
      <c r="B4104" s="76"/>
      <c r="C4104" s="496" t="s">
        <v>16642</v>
      </c>
      <c r="D4104" s="39" t="s">
        <v>16642</v>
      </c>
      <c r="E4104" s="496">
        <f>VLOOKUP(F4104,[13]abbr_btch2lot2!A:B,2,FALSE)</f>
        <v>3059</v>
      </c>
      <c r="F4104" s="529" t="s">
        <v>16643</v>
      </c>
      <c r="G4104" s="76"/>
      <c r="H4104" s="546" t="s">
        <v>2455</v>
      </c>
      <c r="I4104" s="76">
        <v>7</v>
      </c>
      <c r="J4104" s="76"/>
      <c r="K4104" s="76" t="s">
        <v>2195</v>
      </c>
      <c r="L4104" s="76">
        <v>758</v>
      </c>
      <c r="M4104" s="76" t="s">
        <v>14453</v>
      </c>
      <c r="N4104" s="76" t="s">
        <v>16644</v>
      </c>
    </row>
    <row r="4105" spans="1:14" hidden="1">
      <c r="A4105" s="258" t="s">
        <v>14452</v>
      </c>
      <c r="B4105" s="76"/>
      <c r="C4105" s="496" t="s">
        <v>16645</v>
      </c>
      <c r="D4105" s="39" t="s">
        <v>16645</v>
      </c>
      <c r="E4105" s="496">
        <f>VLOOKUP(F4105,[13]abbr_btch2lot2!A:B,2,FALSE)</f>
        <v>3060</v>
      </c>
      <c r="F4105" s="529" t="s">
        <v>16646</v>
      </c>
      <c r="G4105" s="76"/>
      <c r="H4105" s="546" t="s">
        <v>2231</v>
      </c>
      <c r="I4105" s="546" t="s">
        <v>2386</v>
      </c>
      <c r="J4105" s="76"/>
      <c r="K4105" s="76" t="s">
        <v>2195</v>
      </c>
      <c r="L4105" s="76">
        <v>759</v>
      </c>
      <c r="M4105" s="76" t="s">
        <v>14453</v>
      </c>
      <c r="N4105" s="76" t="s">
        <v>16647</v>
      </c>
    </row>
    <row r="4106" spans="1:14" hidden="1">
      <c r="A4106" s="258" t="s">
        <v>14452</v>
      </c>
      <c r="B4106" s="76"/>
      <c r="C4106" s="496" t="s">
        <v>16648</v>
      </c>
      <c r="D4106" s="39" t="s">
        <v>16648</v>
      </c>
      <c r="E4106" s="496">
        <f>VLOOKUP(F4106,[13]abbr_btch2lot2!A:B,2,FALSE)</f>
        <v>3061</v>
      </c>
      <c r="F4106" s="529" t="s">
        <v>16649</v>
      </c>
      <c r="G4106" s="76"/>
      <c r="H4106" s="546" t="s">
        <v>2231</v>
      </c>
      <c r="I4106" s="546" t="s">
        <v>2386</v>
      </c>
      <c r="J4106" s="76"/>
      <c r="K4106" s="76" t="s">
        <v>2195</v>
      </c>
      <c r="L4106" s="76">
        <v>760</v>
      </c>
      <c r="M4106" s="76" t="s">
        <v>14453</v>
      </c>
      <c r="N4106" s="76" t="s">
        <v>16650</v>
      </c>
    </row>
    <row r="4107" spans="1:14" hidden="1">
      <c r="A4107" s="258" t="s">
        <v>14452</v>
      </c>
      <c r="B4107" s="76"/>
      <c r="C4107" s="496" t="s">
        <v>16651</v>
      </c>
      <c r="D4107" s="39" t="s">
        <v>16651</v>
      </c>
      <c r="E4107" s="496">
        <f>VLOOKUP(F4107,[13]abbr_btch2lot2!A:B,2,FALSE)</f>
        <v>3062</v>
      </c>
      <c r="F4107" s="529" t="s">
        <v>16652</v>
      </c>
      <c r="G4107" s="76"/>
      <c r="H4107" s="546" t="s">
        <v>2231</v>
      </c>
      <c r="I4107" s="546" t="s">
        <v>2386</v>
      </c>
      <c r="J4107" s="76"/>
      <c r="K4107" s="76" t="s">
        <v>2195</v>
      </c>
      <c r="L4107" s="76">
        <v>761</v>
      </c>
      <c r="M4107" s="76" t="s">
        <v>14453</v>
      </c>
      <c r="N4107" s="76" t="s">
        <v>16653</v>
      </c>
    </row>
    <row r="4108" spans="1:14" hidden="1">
      <c r="A4108" s="258" t="s">
        <v>14452</v>
      </c>
      <c r="B4108" s="76"/>
      <c r="C4108" s="496" t="s">
        <v>16654</v>
      </c>
      <c r="D4108" s="39" t="s">
        <v>16654</v>
      </c>
      <c r="E4108" s="496">
        <f>VLOOKUP(F4108,[13]abbr_btch2lot2!A:B,2,FALSE)</f>
        <v>3063</v>
      </c>
      <c r="F4108" s="529" t="s">
        <v>16655</v>
      </c>
      <c r="G4108" s="76"/>
      <c r="H4108" s="546" t="s">
        <v>2455</v>
      </c>
      <c r="I4108" s="76">
        <v>7</v>
      </c>
      <c r="J4108" s="76"/>
      <c r="K4108" s="76" t="s">
        <v>2195</v>
      </c>
      <c r="L4108" s="76">
        <v>762</v>
      </c>
      <c r="M4108" s="76" t="s">
        <v>14453</v>
      </c>
      <c r="N4108" s="76" t="s">
        <v>16656</v>
      </c>
    </row>
    <row r="4109" spans="1:14" hidden="1">
      <c r="A4109" s="258" t="s">
        <v>14452</v>
      </c>
      <c r="B4109" s="76"/>
      <c r="C4109" s="496" t="s">
        <v>16657</v>
      </c>
      <c r="D4109" s="39" t="s">
        <v>16657</v>
      </c>
      <c r="E4109" s="496">
        <f>VLOOKUP(F4109,[13]abbr_btch2lot2!A:B,2,FALSE)</f>
        <v>3064</v>
      </c>
      <c r="F4109" s="529" t="s">
        <v>16658</v>
      </c>
      <c r="G4109" s="76"/>
      <c r="H4109" s="546" t="s">
        <v>2455</v>
      </c>
      <c r="I4109" s="76">
        <v>7</v>
      </c>
      <c r="J4109" s="76"/>
      <c r="K4109" s="76" t="s">
        <v>2195</v>
      </c>
      <c r="L4109" s="76">
        <v>763</v>
      </c>
      <c r="M4109" s="76" t="s">
        <v>14453</v>
      </c>
      <c r="N4109" s="76" t="s">
        <v>16659</v>
      </c>
    </row>
    <row r="4110" spans="1:14" hidden="1">
      <c r="A4110" s="258" t="s">
        <v>14452</v>
      </c>
      <c r="B4110" s="76"/>
      <c r="C4110" s="496" t="s">
        <v>16660</v>
      </c>
      <c r="D4110" s="39" t="s">
        <v>16660</v>
      </c>
      <c r="E4110" s="496">
        <f>VLOOKUP(F4110,[13]abbr_btch2lot2!A:B,2,FALSE)</f>
        <v>3065</v>
      </c>
      <c r="F4110" s="529" t="s">
        <v>16661</v>
      </c>
      <c r="G4110" s="76"/>
      <c r="H4110" s="546" t="s">
        <v>2455</v>
      </c>
      <c r="I4110" s="76">
        <v>7</v>
      </c>
      <c r="J4110" s="76"/>
      <c r="K4110" s="76" t="s">
        <v>2195</v>
      </c>
      <c r="L4110" s="76">
        <v>764</v>
      </c>
      <c r="M4110" s="76" t="s">
        <v>14453</v>
      </c>
      <c r="N4110" s="76" t="s">
        <v>16662</v>
      </c>
    </row>
    <row r="4111" spans="1:14" hidden="1">
      <c r="A4111" s="258" t="s">
        <v>14452</v>
      </c>
      <c r="B4111" s="76"/>
      <c r="C4111" s="496" t="s">
        <v>16663</v>
      </c>
      <c r="D4111" s="39" t="s">
        <v>16663</v>
      </c>
      <c r="E4111" s="496">
        <f>VLOOKUP(F4111,[13]abbr_btch2lot2!A:B,2,FALSE)</f>
        <v>3066</v>
      </c>
      <c r="F4111" s="529" t="s">
        <v>16664</v>
      </c>
      <c r="G4111" s="76"/>
      <c r="H4111" s="546" t="s">
        <v>2455</v>
      </c>
      <c r="I4111" s="76">
        <v>9</v>
      </c>
      <c r="J4111" s="76"/>
      <c r="K4111" s="76" t="s">
        <v>2195</v>
      </c>
      <c r="L4111" s="76">
        <v>765</v>
      </c>
      <c r="M4111" s="76" t="s">
        <v>14453</v>
      </c>
      <c r="N4111" s="76" t="s">
        <v>16665</v>
      </c>
    </row>
    <row r="4112" spans="1:14" hidden="1">
      <c r="A4112" s="258" t="s">
        <v>14452</v>
      </c>
      <c r="B4112" s="76"/>
      <c r="C4112" s="496" t="s">
        <v>16666</v>
      </c>
      <c r="D4112" s="39" t="s">
        <v>16666</v>
      </c>
      <c r="E4112" s="496">
        <f>VLOOKUP(F4112,[13]abbr_btch2lot2!A:B,2,FALSE)</f>
        <v>3067</v>
      </c>
      <c r="F4112" s="529" t="s">
        <v>16667</v>
      </c>
      <c r="G4112" s="76"/>
      <c r="H4112" s="546" t="s">
        <v>2455</v>
      </c>
      <c r="I4112" s="76">
        <v>9</v>
      </c>
      <c r="J4112" s="76"/>
      <c r="K4112" s="76" t="s">
        <v>2195</v>
      </c>
      <c r="L4112" s="76">
        <v>766</v>
      </c>
      <c r="M4112" s="76" t="s">
        <v>14453</v>
      </c>
      <c r="N4112" s="76" t="s">
        <v>16668</v>
      </c>
    </row>
    <row r="4113" spans="1:14" hidden="1">
      <c r="A4113" s="258" t="s">
        <v>14452</v>
      </c>
      <c r="B4113" s="76"/>
      <c r="C4113" s="496" t="s">
        <v>16669</v>
      </c>
      <c r="D4113" s="39" t="s">
        <v>16669</v>
      </c>
      <c r="E4113" s="496">
        <f>VLOOKUP(F4113,[13]abbr_btch2lot2!A:B,2,FALSE)</f>
        <v>3068</v>
      </c>
      <c r="F4113" s="529" t="s">
        <v>16670</v>
      </c>
      <c r="G4113" s="76"/>
      <c r="H4113" s="546" t="s">
        <v>2455</v>
      </c>
      <c r="I4113" s="76">
        <v>9</v>
      </c>
      <c r="J4113" s="76"/>
      <c r="K4113" s="76" t="s">
        <v>2195</v>
      </c>
      <c r="L4113" s="76">
        <v>767</v>
      </c>
      <c r="M4113" s="76" t="s">
        <v>14453</v>
      </c>
      <c r="N4113" s="76" t="s">
        <v>16671</v>
      </c>
    </row>
    <row r="4114" spans="1:14" hidden="1">
      <c r="A4114" s="258" t="s">
        <v>14452</v>
      </c>
      <c r="B4114" s="76"/>
      <c r="C4114" s="496" t="s">
        <v>16672</v>
      </c>
      <c r="D4114" s="39" t="s">
        <v>16672</v>
      </c>
      <c r="E4114" s="496">
        <f>VLOOKUP(F4114,[13]abbr_btch2lot2!A:B,2,FALSE)</f>
        <v>3069</v>
      </c>
      <c r="F4114" s="529" t="s">
        <v>16673</v>
      </c>
      <c r="G4114" s="76"/>
      <c r="H4114" s="546" t="s">
        <v>2455</v>
      </c>
      <c r="I4114" s="76">
        <v>9</v>
      </c>
      <c r="J4114" s="76"/>
      <c r="K4114" s="76" t="s">
        <v>2195</v>
      </c>
      <c r="L4114" s="76">
        <v>768</v>
      </c>
      <c r="M4114" s="76" t="s">
        <v>14453</v>
      </c>
      <c r="N4114" s="76" t="s">
        <v>16674</v>
      </c>
    </row>
    <row r="4115" spans="1:14" hidden="1">
      <c r="A4115" s="258" t="s">
        <v>14452</v>
      </c>
      <c r="B4115" s="76"/>
      <c r="C4115" s="496" t="s">
        <v>16675</v>
      </c>
      <c r="D4115" s="39" t="s">
        <v>16675</v>
      </c>
      <c r="E4115" s="496">
        <f>VLOOKUP(F4115,[13]abbr_btch2lot2!A:B,2,FALSE)</f>
        <v>3070</v>
      </c>
      <c r="F4115" s="529" t="s">
        <v>16676</v>
      </c>
      <c r="G4115" s="76"/>
      <c r="H4115" s="546" t="s">
        <v>2455</v>
      </c>
      <c r="I4115" s="76">
        <v>7</v>
      </c>
      <c r="J4115" s="76"/>
      <c r="K4115" s="76" t="s">
        <v>2195</v>
      </c>
      <c r="L4115" s="76">
        <v>769</v>
      </c>
      <c r="M4115" s="76" t="s">
        <v>14453</v>
      </c>
      <c r="N4115" s="76" t="s">
        <v>16677</v>
      </c>
    </row>
    <row r="4116" spans="1:14" hidden="1">
      <c r="A4116" s="258" t="s">
        <v>14452</v>
      </c>
      <c r="B4116" s="76"/>
      <c r="C4116" s="496" t="s">
        <v>16678</v>
      </c>
      <c r="D4116" s="39" t="s">
        <v>16678</v>
      </c>
      <c r="E4116" s="496">
        <f>VLOOKUP(F4116,[13]abbr_btch2lot2!A:B,2,FALSE)</f>
        <v>3071</v>
      </c>
      <c r="F4116" s="529" t="s">
        <v>16679</v>
      </c>
      <c r="G4116" s="76"/>
      <c r="H4116" s="546" t="s">
        <v>2231</v>
      </c>
      <c r="I4116" s="546" t="s">
        <v>2386</v>
      </c>
      <c r="J4116" s="76"/>
      <c r="K4116" s="76" t="s">
        <v>2195</v>
      </c>
      <c r="L4116" s="76">
        <v>770</v>
      </c>
      <c r="M4116" s="76" t="s">
        <v>14453</v>
      </c>
      <c r="N4116" s="76" t="s">
        <v>16680</v>
      </c>
    </row>
    <row r="4117" spans="1:14" hidden="1">
      <c r="A4117" s="258" t="s">
        <v>14452</v>
      </c>
      <c r="B4117" s="76"/>
      <c r="C4117" s="496"/>
      <c r="D4117" s="39"/>
      <c r="E4117" s="496">
        <f>VLOOKUP(F4117,[13]abbr_btch2lot2!A:B,2,FALSE)</f>
        <v>3072</v>
      </c>
      <c r="F4117" s="529" t="s">
        <v>16681</v>
      </c>
      <c r="G4117" s="76"/>
      <c r="H4117" s="546" t="s">
        <v>2455</v>
      </c>
      <c r="I4117" s="76">
        <v>7</v>
      </c>
      <c r="J4117" s="76"/>
      <c r="K4117" s="76" t="s">
        <v>2195</v>
      </c>
      <c r="L4117" s="76">
        <v>771</v>
      </c>
      <c r="M4117" s="76" t="s">
        <v>14453</v>
      </c>
      <c r="N4117" s="76" t="s">
        <v>16682</v>
      </c>
    </row>
    <row r="4118" spans="1:14" hidden="1">
      <c r="A4118" s="258" t="s">
        <v>14452</v>
      </c>
      <c r="B4118" s="76"/>
      <c r="C4118" s="496"/>
      <c r="D4118" s="39"/>
      <c r="E4118" s="496">
        <f>VLOOKUP(F4118,[13]abbr_btch2lot2!A:B,2,FALSE)</f>
        <v>3073</v>
      </c>
      <c r="F4118" s="529" t="s">
        <v>16683</v>
      </c>
      <c r="G4118" s="76"/>
      <c r="H4118" s="546" t="s">
        <v>2231</v>
      </c>
      <c r="I4118" s="546" t="s">
        <v>2386</v>
      </c>
      <c r="J4118" s="76"/>
      <c r="K4118" s="76" t="s">
        <v>2195</v>
      </c>
      <c r="L4118" s="76">
        <v>772</v>
      </c>
      <c r="M4118" s="76" t="s">
        <v>14453</v>
      </c>
      <c r="N4118" s="76" t="s">
        <v>16684</v>
      </c>
    </row>
    <row r="4119" spans="1:14" hidden="1">
      <c r="A4119" s="258" t="s">
        <v>14452</v>
      </c>
      <c r="B4119" s="76"/>
      <c r="C4119" s="496" t="s">
        <v>16685</v>
      </c>
      <c r="D4119" s="39" t="s">
        <v>16685</v>
      </c>
      <c r="E4119" s="496">
        <f>VLOOKUP(F4119,[13]abbr_btch2lot2!A:B,2,FALSE)</f>
        <v>3074</v>
      </c>
      <c r="F4119" s="529" t="s">
        <v>16686</v>
      </c>
      <c r="G4119" s="76"/>
      <c r="H4119" s="546" t="s">
        <v>2455</v>
      </c>
      <c r="I4119" s="76">
        <v>7</v>
      </c>
      <c r="J4119" s="76"/>
      <c r="K4119" s="76" t="s">
        <v>2195</v>
      </c>
      <c r="L4119" s="76">
        <v>773</v>
      </c>
      <c r="M4119" s="76" t="s">
        <v>14453</v>
      </c>
      <c r="N4119" s="76" t="s">
        <v>16687</v>
      </c>
    </row>
    <row r="4120" spans="1:14" hidden="1">
      <c r="A4120" s="258" t="s">
        <v>14452</v>
      </c>
      <c r="B4120" s="76"/>
      <c r="C4120" s="496" t="s">
        <v>16688</v>
      </c>
      <c r="D4120" s="39" t="s">
        <v>16688</v>
      </c>
      <c r="E4120" s="496">
        <f>VLOOKUP(F4120,[13]abbr_btch2lot2!A:B,2,FALSE)</f>
        <v>3075</v>
      </c>
      <c r="F4120" s="529" t="s">
        <v>16689</v>
      </c>
      <c r="G4120" s="76"/>
      <c r="H4120" s="546" t="s">
        <v>2231</v>
      </c>
      <c r="I4120" s="546" t="s">
        <v>2386</v>
      </c>
      <c r="J4120" s="76"/>
      <c r="K4120" s="76" t="s">
        <v>2195</v>
      </c>
      <c r="L4120" s="76">
        <v>774</v>
      </c>
      <c r="M4120" s="76" t="s">
        <v>14453</v>
      </c>
      <c r="N4120" s="76" t="s">
        <v>16690</v>
      </c>
    </row>
    <row r="4121" spans="1:14" hidden="1">
      <c r="A4121" s="258" t="s">
        <v>14452</v>
      </c>
      <c r="B4121" s="76"/>
      <c r="C4121" s="496"/>
      <c r="D4121" s="39"/>
      <c r="E4121" s="496">
        <f>VLOOKUP(F4121,[13]abbr_btch2lot2!A:B,2,FALSE)</f>
        <v>3076</v>
      </c>
      <c r="F4121" s="529" t="s">
        <v>16691</v>
      </c>
      <c r="G4121" s="76"/>
      <c r="H4121" s="546" t="s">
        <v>2455</v>
      </c>
      <c r="I4121" s="76">
        <v>7</v>
      </c>
      <c r="J4121" s="76"/>
      <c r="K4121" s="76" t="s">
        <v>2195</v>
      </c>
      <c r="L4121" s="76">
        <v>775</v>
      </c>
      <c r="M4121" s="76" t="s">
        <v>14453</v>
      </c>
      <c r="N4121" s="76" t="s">
        <v>16692</v>
      </c>
    </row>
    <row r="4122" spans="1:14" hidden="1">
      <c r="A4122" s="258" t="s">
        <v>14452</v>
      </c>
      <c r="B4122" s="76"/>
      <c r="C4122" s="496"/>
      <c r="D4122" s="39"/>
      <c r="E4122" s="496">
        <f>VLOOKUP(F4122,[13]abbr_btch2lot2!A:B,2,FALSE)</f>
        <v>3077</v>
      </c>
      <c r="F4122" s="529" t="s">
        <v>16693</v>
      </c>
      <c r="G4122" s="76"/>
      <c r="H4122" s="546" t="s">
        <v>2231</v>
      </c>
      <c r="I4122" s="546" t="s">
        <v>2386</v>
      </c>
      <c r="J4122" s="76"/>
      <c r="K4122" s="76" t="s">
        <v>2195</v>
      </c>
      <c r="L4122" s="76">
        <v>776</v>
      </c>
      <c r="M4122" s="76" t="s">
        <v>14453</v>
      </c>
      <c r="N4122" s="76" t="s">
        <v>16694</v>
      </c>
    </row>
    <row r="4123" spans="1:14" hidden="1">
      <c r="A4123" s="258" t="s">
        <v>14452</v>
      </c>
      <c r="B4123" s="76"/>
      <c r="C4123" s="496" t="s">
        <v>16695</v>
      </c>
      <c r="D4123" s="39" t="s">
        <v>16695</v>
      </c>
      <c r="E4123" s="496">
        <f>VLOOKUP(F4123,[13]abbr_btch2lot2!A:B,2,FALSE)</f>
        <v>3078</v>
      </c>
      <c r="F4123" s="529" t="s">
        <v>16696</v>
      </c>
      <c r="G4123" s="76"/>
      <c r="H4123" s="546" t="s">
        <v>2455</v>
      </c>
      <c r="I4123" s="76">
        <v>7</v>
      </c>
      <c r="J4123" s="76"/>
      <c r="K4123" s="76" t="s">
        <v>2195</v>
      </c>
      <c r="L4123" s="76">
        <v>777</v>
      </c>
      <c r="M4123" s="76" t="s">
        <v>14453</v>
      </c>
      <c r="N4123" s="76" t="s">
        <v>16697</v>
      </c>
    </row>
    <row r="4124" spans="1:14" hidden="1">
      <c r="A4124" s="258" t="s">
        <v>14452</v>
      </c>
      <c r="B4124" s="76"/>
      <c r="C4124" s="496" t="s">
        <v>16698</v>
      </c>
      <c r="D4124" s="39" t="s">
        <v>16698</v>
      </c>
      <c r="E4124" s="496">
        <f>VLOOKUP(F4124,[13]abbr_btch2lot2!A:B,2,FALSE)</f>
        <v>3079</v>
      </c>
      <c r="F4124" s="529" t="s">
        <v>16699</v>
      </c>
      <c r="G4124" s="76"/>
      <c r="H4124" s="546" t="s">
        <v>2231</v>
      </c>
      <c r="I4124" s="546" t="s">
        <v>2386</v>
      </c>
      <c r="J4124" s="76"/>
      <c r="K4124" s="76" t="s">
        <v>2195</v>
      </c>
      <c r="L4124" s="76">
        <v>778</v>
      </c>
      <c r="M4124" s="76" t="s">
        <v>14453</v>
      </c>
      <c r="N4124" s="76" t="s">
        <v>16700</v>
      </c>
    </row>
    <row r="4125" spans="1:14" hidden="1">
      <c r="A4125" s="258" t="s">
        <v>14452</v>
      </c>
      <c r="B4125" s="76"/>
      <c r="C4125" s="496" t="s">
        <v>16701</v>
      </c>
      <c r="D4125" s="39" t="s">
        <v>16701</v>
      </c>
      <c r="E4125" s="496">
        <f>VLOOKUP(F4125,[13]abbr_btch2lot2!A:B,2,FALSE)</f>
        <v>3080</v>
      </c>
      <c r="F4125" s="529" t="s">
        <v>16702</v>
      </c>
      <c r="G4125" s="76"/>
      <c r="H4125" s="546" t="s">
        <v>2455</v>
      </c>
      <c r="I4125" s="76">
        <v>7</v>
      </c>
      <c r="J4125" s="76"/>
      <c r="K4125" s="76" t="s">
        <v>2195</v>
      </c>
      <c r="L4125" s="76">
        <v>779</v>
      </c>
      <c r="M4125" s="76" t="s">
        <v>14453</v>
      </c>
      <c r="N4125" s="76" t="s">
        <v>16703</v>
      </c>
    </row>
    <row r="4126" spans="1:14" hidden="1">
      <c r="A4126" s="258" t="s">
        <v>14452</v>
      </c>
      <c r="B4126" s="76"/>
      <c r="C4126" s="496" t="s">
        <v>16704</v>
      </c>
      <c r="D4126" s="39" t="s">
        <v>16704</v>
      </c>
      <c r="E4126" s="496">
        <f>VLOOKUP(F4126,[13]abbr_btch2lot2!A:B,2,FALSE)</f>
        <v>3081</v>
      </c>
      <c r="F4126" s="529" t="s">
        <v>16705</v>
      </c>
      <c r="G4126" s="76"/>
      <c r="H4126" s="546" t="s">
        <v>2231</v>
      </c>
      <c r="I4126" s="546" t="s">
        <v>2386</v>
      </c>
      <c r="J4126" s="76"/>
      <c r="K4126" s="76" t="s">
        <v>2195</v>
      </c>
      <c r="L4126" s="76">
        <v>780</v>
      </c>
      <c r="M4126" s="76" t="s">
        <v>14453</v>
      </c>
      <c r="N4126" s="76" t="s">
        <v>16706</v>
      </c>
    </row>
    <row r="4127" spans="1:14" hidden="1">
      <c r="A4127" s="258" t="s">
        <v>14452</v>
      </c>
      <c r="B4127" s="76"/>
      <c r="C4127" s="496" t="s">
        <v>16707</v>
      </c>
      <c r="D4127" s="39" t="s">
        <v>16707</v>
      </c>
      <c r="E4127" s="496">
        <f>VLOOKUP(F4127,[13]abbr_btch2lot2!A:B,2,FALSE)</f>
        <v>3082</v>
      </c>
      <c r="F4127" s="529" t="s">
        <v>16708</v>
      </c>
      <c r="G4127" s="76"/>
      <c r="H4127" s="546" t="s">
        <v>2455</v>
      </c>
      <c r="I4127" s="76">
        <v>7</v>
      </c>
      <c r="J4127" s="76"/>
      <c r="K4127" s="76" t="s">
        <v>2195</v>
      </c>
      <c r="L4127" s="76">
        <v>781</v>
      </c>
      <c r="M4127" s="76" t="s">
        <v>14453</v>
      </c>
      <c r="N4127" s="76" t="s">
        <v>16709</v>
      </c>
    </row>
    <row r="4128" spans="1:14" hidden="1">
      <c r="A4128" s="258" t="s">
        <v>14452</v>
      </c>
      <c r="B4128" s="76"/>
      <c r="C4128" s="496" t="s">
        <v>16710</v>
      </c>
      <c r="D4128" s="39" t="s">
        <v>16710</v>
      </c>
      <c r="E4128" s="496">
        <f>VLOOKUP(F4128,[13]abbr_btch2lot2!A:B,2,FALSE)</f>
        <v>3083</v>
      </c>
      <c r="F4128" s="529" t="s">
        <v>16711</v>
      </c>
      <c r="G4128" s="76"/>
      <c r="H4128" s="546" t="s">
        <v>2231</v>
      </c>
      <c r="I4128" s="546" t="s">
        <v>2386</v>
      </c>
      <c r="J4128" s="76"/>
      <c r="K4128" s="76" t="s">
        <v>2195</v>
      </c>
      <c r="L4128" s="76">
        <v>782</v>
      </c>
      <c r="M4128" s="76" t="s">
        <v>14453</v>
      </c>
      <c r="N4128" s="76" t="s">
        <v>16712</v>
      </c>
    </row>
    <row r="4129" spans="1:14" hidden="1">
      <c r="A4129" s="258" t="s">
        <v>14452</v>
      </c>
      <c r="B4129" s="76"/>
      <c r="C4129" s="496"/>
      <c r="D4129" s="39"/>
      <c r="E4129" s="496">
        <f>VLOOKUP(F4129,[13]abbr_btch2lot2!A:B,2,FALSE)</f>
        <v>3084</v>
      </c>
      <c r="F4129" s="529" t="s">
        <v>16713</v>
      </c>
      <c r="G4129" s="76"/>
      <c r="H4129" s="546" t="s">
        <v>2455</v>
      </c>
      <c r="I4129" s="76">
        <v>7</v>
      </c>
      <c r="J4129" s="76"/>
      <c r="K4129" s="76" t="s">
        <v>2195</v>
      </c>
      <c r="L4129" s="76">
        <v>783</v>
      </c>
      <c r="M4129" s="76" t="s">
        <v>14453</v>
      </c>
      <c r="N4129" s="76" t="s">
        <v>16714</v>
      </c>
    </row>
    <row r="4130" spans="1:14" hidden="1">
      <c r="A4130" s="258" t="s">
        <v>14452</v>
      </c>
      <c r="B4130" s="76"/>
      <c r="C4130" s="496"/>
      <c r="D4130" s="39"/>
      <c r="E4130" s="496">
        <f>VLOOKUP(F4130,[13]abbr_btch2lot2!A:B,2,FALSE)</f>
        <v>3085</v>
      </c>
      <c r="F4130" s="529" t="s">
        <v>16715</v>
      </c>
      <c r="G4130" s="76"/>
      <c r="H4130" s="546" t="s">
        <v>2231</v>
      </c>
      <c r="I4130" s="546" t="s">
        <v>2386</v>
      </c>
      <c r="J4130" s="76"/>
      <c r="K4130" s="76" t="s">
        <v>2195</v>
      </c>
      <c r="L4130" s="76">
        <v>784</v>
      </c>
      <c r="M4130" s="76" t="s">
        <v>14453</v>
      </c>
      <c r="N4130" s="76" t="s">
        <v>16716</v>
      </c>
    </row>
    <row r="4131" spans="1:14" hidden="1">
      <c r="A4131" s="258" t="s">
        <v>14452</v>
      </c>
      <c r="B4131" s="76"/>
      <c r="C4131" s="496" t="s">
        <v>16717</v>
      </c>
      <c r="D4131" s="39" t="s">
        <v>16717</v>
      </c>
      <c r="E4131" s="496">
        <f>VLOOKUP(F4131,[13]abbr_btch2lot2!A:B,2,FALSE)</f>
        <v>3086</v>
      </c>
      <c r="F4131" s="529" t="s">
        <v>16718</v>
      </c>
      <c r="G4131" s="76"/>
      <c r="H4131" s="546" t="s">
        <v>2455</v>
      </c>
      <c r="I4131" s="76">
        <v>7</v>
      </c>
      <c r="J4131" s="76"/>
      <c r="K4131" s="76" t="s">
        <v>2195</v>
      </c>
      <c r="L4131" s="76">
        <v>785</v>
      </c>
      <c r="M4131" s="76" t="s">
        <v>14453</v>
      </c>
      <c r="N4131" s="76" t="s">
        <v>16719</v>
      </c>
    </row>
    <row r="4132" spans="1:14" hidden="1">
      <c r="A4132" s="258" t="s">
        <v>14452</v>
      </c>
      <c r="B4132" s="76"/>
      <c r="C4132" s="496" t="s">
        <v>16720</v>
      </c>
      <c r="D4132" s="39" t="s">
        <v>16720</v>
      </c>
      <c r="E4132" s="496">
        <f>VLOOKUP(F4132,[13]abbr_btch2lot2!A:B,2,FALSE)</f>
        <v>3087</v>
      </c>
      <c r="F4132" s="529" t="s">
        <v>16721</v>
      </c>
      <c r="G4132" s="76"/>
      <c r="H4132" s="546" t="s">
        <v>2231</v>
      </c>
      <c r="I4132" s="546" t="s">
        <v>2386</v>
      </c>
      <c r="J4132" s="76"/>
      <c r="K4132" s="76" t="s">
        <v>2195</v>
      </c>
      <c r="L4132" s="76">
        <v>786</v>
      </c>
      <c r="M4132" s="76" t="s">
        <v>14453</v>
      </c>
      <c r="N4132" s="76" t="s">
        <v>16722</v>
      </c>
    </row>
    <row r="4133" spans="1:14" hidden="1">
      <c r="A4133" s="258" t="s">
        <v>14452</v>
      </c>
      <c r="B4133" s="76"/>
      <c r="C4133" s="496" t="s">
        <v>2014</v>
      </c>
      <c r="D4133" s="39"/>
      <c r="E4133" s="496" t="e">
        <f>VLOOKUP(F4133,[13]abbr_btch2lot2!A:B,2,FALSE)</f>
        <v>#N/A</v>
      </c>
      <c r="F4133" s="76"/>
      <c r="G4133" s="76"/>
      <c r="H4133" s="558" t="s">
        <v>2202</v>
      </c>
      <c r="I4133" s="76">
        <v>36</v>
      </c>
      <c r="J4133" s="76"/>
      <c r="K4133" s="76" t="s">
        <v>2195</v>
      </c>
      <c r="L4133" s="76">
        <v>787</v>
      </c>
      <c r="M4133" s="76" t="s">
        <v>14453</v>
      </c>
      <c r="N4133" s="76" t="s">
        <v>16723</v>
      </c>
    </row>
    <row r="4134" spans="1:14" hidden="1">
      <c r="A4134" s="258" t="s">
        <v>14452</v>
      </c>
      <c r="B4134" s="76" t="s">
        <v>149</v>
      </c>
      <c r="C4134" s="496" t="s">
        <v>149</v>
      </c>
      <c r="D4134" s="39"/>
      <c r="E4134" s="496" t="e">
        <f>VLOOKUP(F4134,[13]abbr_btch2lot2!A:B,2,FALSE)</f>
        <v>#N/A</v>
      </c>
      <c r="F4134" s="76"/>
      <c r="G4134" s="544" t="s">
        <v>2193</v>
      </c>
      <c r="H4134" s="544" t="s">
        <v>2308</v>
      </c>
      <c r="I4134" s="544">
        <v>26</v>
      </c>
      <c r="J4134" s="76"/>
      <c r="K4134" s="76" t="s">
        <v>2195</v>
      </c>
      <c r="L4134" s="76">
        <v>788</v>
      </c>
      <c r="M4134" s="76" t="s">
        <v>14453</v>
      </c>
      <c r="N4134" s="544" t="s">
        <v>149</v>
      </c>
    </row>
    <row r="4135" spans="1:14" hidden="1">
      <c r="A4135" s="258" t="s">
        <v>14452</v>
      </c>
      <c r="B4135" s="76" t="s">
        <v>151</v>
      </c>
      <c r="C4135" s="496" t="s">
        <v>151</v>
      </c>
      <c r="D4135" s="39"/>
      <c r="E4135" s="496" t="e">
        <f>VLOOKUP(F4135,[13]abbr_btch2lot2!A:B,2,FALSE)</f>
        <v>#N/A</v>
      </c>
      <c r="F4135" s="76"/>
      <c r="G4135" s="544" t="s">
        <v>2193</v>
      </c>
      <c r="H4135" s="544" t="s">
        <v>2202</v>
      </c>
      <c r="I4135" s="544">
        <v>10</v>
      </c>
      <c r="J4135" s="76"/>
      <c r="K4135" s="76" t="s">
        <v>2195</v>
      </c>
      <c r="L4135" s="76">
        <v>789</v>
      </c>
      <c r="M4135" s="76" t="s">
        <v>14453</v>
      </c>
      <c r="N4135" s="544" t="s">
        <v>151</v>
      </c>
    </row>
    <row r="4136" spans="1:14" hidden="1">
      <c r="A4136" s="258" t="s">
        <v>14452</v>
      </c>
      <c r="B4136" s="76" t="s">
        <v>153</v>
      </c>
      <c r="C4136" s="496" t="s">
        <v>153</v>
      </c>
      <c r="D4136" s="39"/>
      <c r="E4136" s="496" t="e">
        <f>VLOOKUP(F4136,[13]abbr_btch2lot2!A:B,2,FALSE)</f>
        <v>#N/A</v>
      </c>
      <c r="F4136" s="76"/>
      <c r="G4136" s="544" t="s">
        <v>2193</v>
      </c>
      <c r="H4136" s="544" t="s">
        <v>2202</v>
      </c>
      <c r="I4136" s="544">
        <v>4</v>
      </c>
      <c r="J4136" s="76"/>
      <c r="K4136" s="76" t="s">
        <v>2195</v>
      </c>
      <c r="L4136" s="76">
        <v>790</v>
      </c>
      <c r="M4136" s="76" t="s">
        <v>14453</v>
      </c>
      <c r="N4136" s="544" t="s">
        <v>153</v>
      </c>
    </row>
    <row r="4137" spans="1:14" hidden="1">
      <c r="A4137" s="258" t="s">
        <v>14452</v>
      </c>
      <c r="B4137" s="76" t="s">
        <v>155</v>
      </c>
      <c r="C4137" s="496" t="s">
        <v>155</v>
      </c>
      <c r="D4137" s="39"/>
      <c r="E4137" s="496" t="e">
        <f>VLOOKUP(F4137,[13]abbr_btch2lot2!A:B,2,FALSE)</f>
        <v>#N/A</v>
      </c>
      <c r="F4137" s="76"/>
      <c r="G4137" s="544" t="s">
        <v>2193</v>
      </c>
      <c r="H4137" s="544" t="s">
        <v>2202</v>
      </c>
      <c r="I4137" s="544">
        <v>2</v>
      </c>
      <c r="J4137" s="76"/>
      <c r="K4137" s="76" t="s">
        <v>2195</v>
      </c>
      <c r="L4137" s="76">
        <v>791</v>
      </c>
      <c r="M4137" s="76" t="s">
        <v>14453</v>
      </c>
      <c r="N4137" s="544" t="s">
        <v>155</v>
      </c>
    </row>
    <row r="4138" spans="1:14" hidden="1">
      <c r="A4138" s="258" t="s">
        <v>14452</v>
      </c>
      <c r="B4138" s="76" t="s">
        <v>157</v>
      </c>
      <c r="C4138" s="496" t="s">
        <v>157</v>
      </c>
      <c r="D4138" s="39"/>
      <c r="E4138" s="496" t="e">
        <f>VLOOKUP(F4138,[13]abbr_btch2lot2!A:B,2,FALSE)</f>
        <v>#N/A</v>
      </c>
      <c r="F4138" s="76"/>
      <c r="G4138" s="544" t="s">
        <v>2193</v>
      </c>
      <c r="H4138" s="544" t="s">
        <v>2202</v>
      </c>
      <c r="I4138" s="544">
        <v>2</v>
      </c>
      <c r="J4138" s="76"/>
      <c r="K4138" s="76" t="s">
        <v>2195</v>
      </c>
      <c r="L4138" s="76">
        <v>792</v>
      </c>
      <c r="M4138" s="76" t="s">
        <v>14453</v>
      </c>
      <c r="N4138" s="544" t="s">
        <v>157</v>
      </c>
    </row>
    <row r="4139" spans="1:14" hidden="1">
      <c r="A4139" s="258" t="s">
        <v>16724</v>
      </c>
      <c r="B4139" s="39" t="s">
        <v>34</v>
      </c>
      <c r="C4139" s="496" t="s">
        <v>34</v>
      </c>
      <c r="D4139" s="39" t="s">
        <v>34</v>
      </c>
      <c r="E4139" s="496">
        <f>VLOOKUP(F4139,[13]abbr_btch2lot2!A:B,2,FALSE)</f>
        <v>1039</v>
      </c>
      <c r="F4139" s="39" t="s">
        <v>430</v>
      </c>
      <c r="G4139" s="544" t="s">
        <v>2193</v>
      </c>
      <c r="H4139" s="544" t="s">
        <v>2194</v>
      </c>
      <c r="I4139" s="544">
        <v>8</v>
      </c>
      <c r="J4139" s="39"/>
      <c r="K4139" s="39" t="s">
        <v>2195</v>
      </c>
      <c r="L4139" s="544">
        <v>1</v>
      </c>
      <c r="M4139" s="546" t="s">
        <v>16725</v>
      </c>
      <c r="N4139" s="544" t="s">
        <v>34</v>
      </c>
    </row>
    <row r="4140" spans="1:14" hidden="1">
      <c r="A4140" s="258" t="s">
        <v>16724</v>
      </c>
      <c r="B4140" s="516"/>
      <c r="C4140" s="496" t="s">
        <v>11045</v>
      </c>
      <c r="D4140" s="39" t="s">
        <v>11045</v>
      </c>
      <c r="E4140" s="496">
        <f>VLOOKUP(F4140,[13]abbr_btch2lot2!A:B,2,FALSE)</f>
        <v>1040</v>
      </c>
      <c r="F4140" s="60" t="s">
        <v>11046</v>
      </c>
      <c r="G4140" s="546"/>
      <c r="H4140" s="558" t="s">
        <v>2202</v>
      </c>
      <c r="I4140" s="546">
        <v>1</v>
      </c>
      <c r="J4140" s="39"/>
      <c r="K4140" s="39" t="s">
        <v>2195</v>
      </c>
      <c r="L4140" s="544">
        <v>2</v>
      </c>
      <c r="M4140" s="546" t="s">
        <v>16725</v>
      </c>
      <c r="N4140" s="546" t="s">
        <v>16726</v>
      </c>
    </row>
    <row r="4141" spans="1:14" hidden="1">
      <c r="A4141" s="258" t="s">
        <v>16724</v>
      </c>
      <c r="B4141" s="516"/>
      <c r="C4141" s="496" t="s">
        <v>16727</v>
      </c>
      <c r="D4141" s="39" t="s">
        <v>16727</v>
      </c>
      <c r="E4141" s="496">
        <f>VLOOKUP(F4141,[13]abbr_btch2lot2!A:B,2,FALSE)</f>
        <v>3088</v>
      </c>
      <c r="F4141" s="60" t="s">
        <v>16728</v>
      </c>
      <c r="G4141" s="546"/>
      <c r="H4141" s="546" t="s">
        <v>2228</v>
      </c>
      <c r="I4141" s="546">
        <v>3</v>
      </c>
      <c r="J4141" s="39"/>
      <c r="K4141" s="39" t="s">
        <v>2195</v>
      </c>
      <c r="L4141" s="546">
        <v>3</v>
      </c>
      <c r="M4141" s="546" t="s">
        <v>16725</v>
      </c>
      <c r="N4141" s="546" t="s">
        <v>16729</v>
      </c>
    </row>
    <row r="4142" spans="1:14" hidden="1">
      <c r="A4142" s="258" t="s">
        <v>16724</v>
      </c>
      <c r="B4142" s="516"/>
      <c r="C4142" s="496" t="s">
        <v>1749</v>
      </c>
      <c r="D4142" s="39" t="s">
        <v>1749</v>
      </c>
      <c r="E4142" s="496">
        <f>VLOOKUP(F4142,[13]abbr_btch2lot2!A:B,2,FALSE)</f>
        <v>1060</v>
      </c>
      <c r="F4142" s="39" t="s">
        <v>1074</v>
      </c>
      <c r="G4142" s="546"/>
      <c r="H4142" s="546" t="s">
        <v>2228</v>
      </c>
      <c r="I4142" s="546">
        <v>3</v>
      </c>
      <c r="J4142" s="39"/>
      <c r="K4142" s="39" t="s">
        <v>2195</v>
      </c>
      <c r="L4142" s="546">
        <v>4</v>
      </c>
      <c r="M4142" s="546" t="s">
        <v>16725</v>
      </c>
      <c r="N4142" s="546" t="s">
        <v>16730</v>
      </c>
    </row>
    <row r="4143" spans="1:14" hidden="1">
      <c r="A4143" s="258" t="s">
        <v>16724</v>
      </c>
      <c r="B4143" s="516"/>
      <c r="C4143" s="496"/>
      <c r="D4143" s="39"/>
      <c r="E4143" s="496">
        <f>VLOOKUP(F4143,[13]abbr_btch2lot2!A:B,2,FALSE)</f>
        <v>3089</v>
      </c>
      <c r="F4143" s="39" t="s">
        <v>16731</v>
      </c>
      <c r="G4143" s="546"/>
      <c r="H4143" s="558" t="s">
        <v>2202</v>
      </c>
      <c r="I4143" s="546">
        <v>2</v>
      </c>
      <c r="J4143" s="39"/>
      <c r="K4143" s="39" t="s">
        <v>2195</v>
      </c>
      <c r="L4143" s="546">
        <v>5</v>
      </c>
      <c r="M4143" s="546" t="s">
        <v>16725</v>
      </c>
      <c r="N4143" s="546" t="s">
        <v>16732</v>
      </c>
    </row>
    <row r="4144" spans="1:14" hidden="1">
      <c r="A4144" s="258" t="s">
        <v>16724</v>
      </c>
      <c r="B4144" s="516"/>
      <c r="C4144" s="496" t="s">
        <v>16733</v>
      </c>
      <c r="D4144" s="39" t="s">
        <v>16733</v>
      </c>
      <c r="E4144" s="496">
        <f>VLOOKUP(F4144,[13]abbr_btch2lot2!A:B,2,FALSE)</f>
        <v>3090</v>
      </c>
      <c r="F4144" s="39" t="s">
        <v>16734</v>
      </c>
      <c r="G4144" s="546"/>
      <c r="H4144" s="558" t="s">
        <v>2202</v>
      </c>
      <c r="I4144" s="546">
        <v>4</v>
      </c>
      <c r="J4144" s="39"/>
      <c r="K4144" s="39" t="s">
        <v>2195</v>
      </c>
      <c r="L4144" s="546">
        <v>6</v>
      </c>
      <c r="M4144" s="546" t="s">
        <v>16725</v>
      </c>
      <c r="N4144" s="546" t="s">
        <v>16735</v>
      </c>
    </row>
    <row r="4145" spans="1:14" hidden="1">
      <c r="A4145" s="258" t="s">
        <v>16724</v>
      </c>
      <c r="B4145" s="516"/>
      <c r="C4145" s="496" t="s">
        <v>2014</v>
      </c>
      <c r="D4145" s="39"/>
      <c r="E4145" s="496" t="e">
        <f>VLOOKUP(F4145,[13]abbr_btch2lot2!A:B,2,FALSE)</f>
        <v>#N/A</v>
      </c>
      <c r="F4145" s="39"/>
      <c r="G4145" s="546"/>
      <c r="H4145" s="558" t="s">
        <v>2202</v>
      </c>
      <c r="I4145" s="546">
        <v>1</v>
      </c>
      <c r="J4145" s="39"/>
      <c r="K4145" s="39" t="s">
        <v>2195</v>
      </c>
      <c r="L4145" s="546">
        <v>7</v>
      </c>
      <c r="M4145" s="546" t="s">
        <v>16725</v>
      </c>
      <c r="N4145" s="546" t="s">
        <v>16736</v>
      </c>
    </row>
    <row r="4146" spans="1:14" hidden="1">
      <c r="A4146" s="258" t="s">
        <v>16724</v>
      </c>
      <c r="B4146" s="516"/>
      <c r="C4146" s="496" t="s">
        <v>16737</v>
      </c>
      <c r="D4146" s="39" t="s">
        <v>16737</v>
      </c>
      <c r="E4146" s="496">
        <f>VLOOKUP(F4146,[13]abbr_btch2lot2!A:B,2,FALSE)</f>
        <v>3091</v>
      </c>
      <c r="F4146" s="39" t="s">
        <v>16738</v>
      </c>
      <c r="G4146" s="546"/>
      <c r="H4146" s="546" t="s">
        <v>2228</v>
      </c>
      <c r="I4146" s="546">
        <v>3</v>
      </c>
      <c r="J4146" s="39"/>
      <c r="K4146" s="39" t="s">
        <v>2195</v>
      </c>
      <c r="L4146" s="546">
        <v>8</v>
      </c>
      <c r="M4146" s="546" t="s">
        <v>16725</v>
      </c>
      <c r="N4146" s="546" t="s">
        <v>16739</v>
      </c>
    </row>
    <row r="4147" spans="1:14" hidden="1">
      <c r="A4147" s="258" t="s">
        <v>16724</v>
      </c>
      <c r="B4147" s="516"/>
      <c r="C4147" s="496" t="s">
        <v>16740</v>
      </c>
      <c r="D4147" s="39" t="s">
        <v>16740</v>
      </c>
      <c r="E4147" s="496">
        <f>VLOOKUP(F4147,[13]abbr_btch2lot2!A:B,2,FALSE)</f>
        <v>3092</v>
      </c>
      <c r="F4147" s="39" t="s">
        <v>16741</v>
      </c>
      <c r="G4147" s="546"/>
      <c r="H4147" s="546" t="s">
        <v>2228</v>
      </c>
      <c r="I4147" s="546">
        <v>5</v>
      </c>
      <c r="J4147" s="39"/>
      <c r="K4147" s="39" t="s">
        <v>2195</v>
      </c>
      <c r="L4147" s="546">
        <v>9</v>
      </c>
      <c r="M4147" s="546" t="s">
        <v>16725</v>
      </c>
      <c r="N4147" s="546" t="s">
        <v>16742</v>
      </c>
    </row>
    <row r="4148" spans="1:14" hidden="1">
      <c r="A4148" s="258" t="s">
        <v>16724</v>
      </c>
      <c r="B4148" s="516"/>
      <c r="C4148" s="496" t="s">
        <v>16743</v>
      </c>
      <c r="D4148" s="39" t="s">
        <v>16743</v>
      </c>
      <c r="E4148" s="496">
        <f>VLOOKUP(F4148,[13]abbr_btch2lot2!A:B,2,FALSE)</f>
        <v>3093</v>
      </c>
      <c r="F4148" s="39" t="s">
        <v>16744</v>
      </c>
      <c r="G4148" s="546"/>
      <c r="H4148" s="546" t="s">
        <v>2455</v>
      </c>
      <c r="I4148" s="546">
        <v>7</v>
      </c>
      <c r="J4148" s="39"/>
      <c r="K4148" s="39" t="s">
        <v>2195</v>
      </c>
      <c r="L4148" s="546">
        <v>10</v>
      </c>
      <c r="M4148" s="546" t="s">
        <v>16725</v>
      </c>
      <c r="N4148" s="546" t="s">
        <v>16745</v>
      </c>
    </row>
    <row r="4149" spans="1:14" hidden="1">
      <c r="A4149" s="258" t="s">
        <v>16724</v>
      </c>
      <c r="B4149" s="516"/>
      <c r="C4149" s="496" t="s">
        <v>16746</v>
      </c>
      <c r="D4149" s="39" t="s">
        <v>16746</v>
      </c>
      <c r="E4149" s="496">
        <f>VLOOKUP(F4149,[13]abbr_btch2lot2!A:B,2,FALSE)</f>
        <v>3094</v>
      </c>
      <c r="F4149" s="39" t="s">
        <v>16747</v>
      </c>
      <c r="G4149" s="546"/>
      <c r="H4149" s="546" t="s">
        <v>2228</v>
      </c>
      <c r="I4149" s="546">
        <v>1</v>
      </c>
      <c r="J4149" s="39"/>
      <c r="K4149" s="39" t="s">
        <v>2195</v>
      </c>
      <c r="L4149" s="546">
        <v>11</v>
      </c>
      <c r="M4149" s="546" t="s">
        <v>16725</v>
      </c>
      <c r="N4149" s="546" t="s">
        <v>16748</v>
      </c>
    </row>
    <row r="4150" spans="1:14" hidden="1">
      <c r="A4150" s="258" t="s">
        <v>16724</v>
      </c>
      <c r="B4150" s="516"/>
      <c r="C4150" s="496" t="s">
        <v>16749</v>
      </c>
      <c r="D4150" s="39" t="s">
        <v>16749</v>
      </c>
      <c r="E4150" s="496">
        <f>VLOOKUP(F4150,[13]abbr_btch2lot2!A:B,2,FALSE)</f>
        <v>3095</v>
      </c>
      <c r="F4150" s="39" t="s">
        <v>16750</v>
      </c>
      <c r="G4150" s="546"/>
      <c r="H4150" s="546" t="s">
        <v>2228</v>
      </c>
      <c r="I4150" s="546">
        <v>3</v>
      </c>
      <c r="J4150" s="39"/>
      <c r="K4150" s="39" t="s">
        <v>2195</v>
      </c>
      <c r="L4150" s="546">
        <v>12</v>
      </c>
      <c r="M4150" s="546" t="s">
        <v>16725</v>
      </c>
      <c r="N4150" s="546" t="s">
        <v>16751</v>
      </c>
    </row>
    <row r="4151" spans="1:14" hidden="1">
      <c r="A4151" s="258" t="s">
        <v>16724</v>
      </c>
      <c r="B4151" s="516"/>
      <c r="C4151" s="496" t="s">
        <v>8367</v>
      </c>
      <c r="D4151" s="39" t="s">
        <v>8367</v>
      </c>
      <c r="E4151" s="496">
        <f>VLOOKUP(F4151,[13]abbr_btch2lot2!A:B,2,FALSE)</f>
        <v>3096</v>
      </c>
      <c r="F4151" s="39" t="s">
        <v>8368</v>
      </c>
      <c r="G4151" s="546"/>
      <c r="H4151" s="546" t="s">
        <v>2455</v>
      </c>
      <c r="I4151" s="546">
        <v>6</v>
      </c>
      <c r="J4151" s="39"/>
      <c r="K4151" s="39" t="s">
        <v>2195</v>
      </c>
      <c r="L4151" s="546">
        <v>13</v>
      </c>
      <c r="M4151" s="546" t="s">
        <v>16725</v>
      </c>
      <c r="N4151" s="546" t="s">
        <v>16752</v>
      </c>
    </row>
    <row r="4152" spans="1:14" hidden="1">
      <c r="A4152" s="258" t="s">
        <v>16724</v>
      </c>
      <c r="B4152" s="516"/>
      <c r="C4152" s="496"/>
      <c r="D4152" s="39"/>
      <c r="E4152" s="496">
        <f>VLOOKUP(F4152,[13]abbr_btch2lot2!A:B,2,FALSE)</f>
        <v>3097</v>
      </c>
      <c r="F4152" s="39" t="s">
        <v>16753</v>
      </c>
      <c r="G4152" s="546"/>
      <c r="H4152" s="546" t="s">
        <v>2228</v>
      </c>
      <c r="I4152" s="546">
        <v>3</v>
      </c>
      <c r="J4152" s="39"/>
      <c r="K4152" s="39" t="s">
        <v>2195</v>
      </c>
      <c r="L4152" s="546">
        <v>14</v>
      </c>
      <c r="M4152" s="546" t="s">
        <v>16725</v>
      </c>
      <c r="N4152" s="546" t="s">
        <v>16754</v>
      </c>
    </row>
    <row r="4153" spans="1:14" hidden="1">
      <c r="A4153" s="258" t="s">
        <v>16724</v>
      </c>
      <c r="B4153" s="516"/>
      <c r="C4153" s="496"/>
      <c r="D4153" s="39"/>
      <c r="E4153" s="496">
        <f>VLOOKUP(F4153,[13]abbr_btch2lot2!A:B,2,FALSE)</f>
        <v>3098</v>
      </c>
      <c r="F4153" s="39" t="s">
        <v>16755</v>
      </c>
      <c r="G4153" s="546"/>
      <c r="H4153" s="546" t="s">
        <v>2228</v>
      </c>
      <c r="I4153" s="546">
        <v>5</v>
      </c>
      <c r="J4153" s="39"/>
      <c r="K4153" s="39" t="s">
        <v>2195</v>
      </c>
      <c r="L4153" s="546">
        <v>15</v>
      </c>
      <c r="M4153" s="546" t="s">
        <v>16725</v>
      </c>
      <c r="N4153" s="546" t="s">
        <v>16756</v>
      </c>
    </row>
    <row r="4154" spans="1:14" hidden="1">
      <c r="A4154" s="258" t="s">
        <v>16724</v>
      </c>
      <c r="B4154" s="516"/>
      <c r="C4154" s="496" t="s">
        <v>16757</v>
      </c>
      <c r="D4154" s="39" t="s">
        <v>16757</v>
      </c>
      <c r="E4154" s="496">
        <f>VLOOKUP(F4154,[13]abbr_btch2lot2!A:B,2,FALSE)</f>
        <v>3099</v>
      </c>
      <c r="F4154" s="39" t="s">
        <v>16758</v>
      </c>
      <c r="G4154" s="546"/>
      <c r="H4154" s="546" t="s">
        <v>2228</v>
      </c>
      <c r="I4154" s="546">
        <v>4</v>
      </c>
      <c r="J4154" s="39"/>
      <c r="K4154" s="39" t="s">
        <v>2195</v>
      </c>
      <c r="L4154" s="546">
        <v>16</v>
      </c>
      <c r="M4154" s="546" t="s">
        <v>16725</v>
      </c>
      <c r="N4154" s="546" t="s">
        <v>16759</v>
      </c>
    </row>
    <row r="4155" spans="1:14" hidden="1">
      <c r="A4155" s="258" t="s">
        <v>16724</v>
      </c>
      <c r="B4155" s="516"/>
      <c r="C4155" s="496" t="s">
        <v>16760</v>
      </c>
      <c r="D4155" s="39" t="s">
        <v>16760</v>
      </c>
      <c r="E4155" s="496">
        <f>VLOOKUP(F4155,[13]abbr_btch2lot2!A:B,2,FALSE)</f>
        <v>3100</v>
      </c>
      <c r="F4155" s="39" t="s">
        <v>16761</v>
      </c>
      <c r="G4155" s="546"/>
      <c r="H4155" s="546" t="s">
        <v>2455</v>
      </c>
      <c r="I4155" s="546">
        <v>7</v>
      </c>
      <c r="J4155" s="39"/>
      <c r="K4155" s="39" t="s">
        <v>2195</v>
      </c>
      <c r="L4155" s="546">
        <v>17</v>
      </c>
      <c r="M4155" s="546" t="s">
        <v>16725</v>
      </c>
      <c r="N4155" s="546" t="s">
        <v>16762</v>
      </c>
    </row>
    <row r="4156" spans="1:14" hidden="1">
      <c r="A4156" s="258" t="s">
        <v>16724</v>
      </c>
      <c r="B4156" s="516"/>
      <c r="C4156" s="496" t="s">
        <v>1309</v>
      </c>
      <c r="D4156" s="39" t="s">
        <v>1309</v>
      </c>
      <c r="E4156" s="496">
        <f>VLOOKUP(F4156,[13]abbr_btch2lot2!A:B,2,FALSE)</f>
        <v>3101</v>
      </c>
      <c r="F4156" s="39" t="s">
        <v>760</v>
      </c>
      <c r="G4156" s="546"/>
      <c r="H4156" s="546" t="s">
        <v>2228</v>
      </c>
      <c r="I4156" s="546">
        <v>4</v>
      </c>
      <c r="J4156" s="39"/>
      <c r="K4156" s="39" t="s">
        <v>2195</v>
      </c>
      <c r="L4156" s="546">
        <v>18</v>
      </c>
      <c r="M4156" s="546" t="s">
        <v>16725</v>
      </c>
      <c r="N4156" s="546" t="s">
        <v>16763</v>
      </c>
    </row>
    <row r="4157" spans="1:14" hidden="1">
      <c r="A4157" s="258" t="s">
        <v>16724</v>
      </c>
      <c r="B4157" s="516"/>
      <c r="C4157" s="496" t="s">
        <v>2014</v>
      </c>
      <c r="D4157" s="39"/>
      <c r="E4157" s="496" t="e">
        <f>VLOOKUP(F4157,[13]abbr_btch2lot2!A:B,2,FALSE)</f>
        <v>#N/A</v>
      </c>
      <c r="F4157" s="39"/>
      <c r="G4157" s="546"/>
      <c r="H4157" s="558" t="s">
        <v>2202</v>
      </c>
      <c r="I4157" s="546">
        <v>1</v>
      </c>
      <c r="J4157" s="39"/>
      <c r="K4157" s="39" t="s">
        <v>2195</v>
      </c>
      <c r="L4157" s="546">
        <v>19</v>
      </c>
      <c r="M4157" s="546" t="s">
        <v>16725</v>
      </c>
      <c r="N4157" s="546" t="s">
        <v>16764</v>
      </c>
    </row>
    <row r="4158" spans="1:14" hidden="1">
      <c r="A4158" s="258" t="s">
        <v>16724</v>
      </c>
      <c r="B4158" s="516"/>
      <c r="C4158" s="496" t="s">
        <v>1129</v>
      </c>
      <c r="D4158" s="39" t="s">
        <v>1129</v>
      </c>
      <c r="E4158" s="496">
        <f>VLOOKUP(F4158,[13]abbr_btch2lot2!A:B,2,FALSE)</f>
        <v>3102</v>
      </c>
      <c r="F4158" s="39" t="s">
        <v>657</v>
      </c>
      <c r="G4158" s="546"/>
      <c r="H4158" s="546" t="s">
        <v>2455</v>
      </c>
      <c r="I4158" s="546">
        <v>9</v>
      </c>
      <c r="J4158" s="39"/>
      <c r="K4158" s="39" t="s">
        <v>2195</v>
      </c>
      <c r="L4158" s="546">
        <v>20</v>
      </c>
      <c r="M4158" s="546" t="s">
        <v>16725</v>
      </c>
      <c r="N4158" s="546" t="s">
        <v>16765</v>
      </c>
    </row>
    <row r="4159" spans="1:14" hidden="1">
      <c r="A4159" s="258" t="s">
        <v>16724</v>
      </c>
      <c r="B4159" s="516"/>
      <c r="C4159" s="496" t="s">
        <v>16766</v>
      </c>
      <c r="D4159" s="39" t="s">
        <v>16766</v>
      </c>
      <c r="E4159" s="496">
        <f>VLOOKUP(F4159,[13]abbr_btch2lot2!A:B,2,FALSE)</f>
        <v>3103</v>
      </c>
      <c r="F4159" s="39" t="s">
        <v>16767</v>
      </c>
      <c r="G4159" s="546"/>
      <c r="H4159" s="546" t="s">
        <v>2455</v>
      </c>
      <c r="I4159" s="546">
        <v>7</v>
      </c>
      <c r="J4159" s="39"/>
      <c r="K4159" s="39" t="s">
        <v>2195</v>
      </c>
      <c r="L4159" s="546">
        <v>21</v>
      </c>
      <c r="M4159" s="546" t="s">
        <v>16725</v>
      </c>
      <c r="N4159" s="546" t="s">
        <v>16768</v>
      </c>
    </row>
    <row r="4160" spans="1:14" hidden="1">
      <c r="A4160" s="258" t="s">
        <v>16724</v>
      </c>
      <c r="B4160" s="39"/>
      <c r="C4160" s="496" t="s">
        <v>16769</v>
      </c>
      <c r="D4160" s="39" t="s">
        <v>16769</v>
      </c>
      <c r="E4160" s="496">
        <f>VLOOKUP(F4160,[13]abbr_btch2lot2!A:B,2,FALSE)</f>
        <v>3104</v>
      </c>
      <c r="F4160" s="39" t="s">
        <v>16770</v>
      </c>
      <c r="G4160" s="76"/>
      <c r="H4160" s="558" t="s">
        <v>2202</v>
      </c>
      <c r="I4160" s="76">
        <v>24</v>
      </c>
      <c r="J4160" s="39"/>
      <c r="K4160" s="39" t="s">
        <v>2195</v>
      </c>
      <c r="L4160" s="544">
        <v>22</v>
      </c>
      <c r="M4160" s="546" t="s">
        <v>16725</v>
      </c>
      <c r="N4160" s="76" t="s">
        <v>16771</v>
      </c>
    </row>
    <row r="4161" spans="1:14" hidden="1">
      <c r="A4161" s="258" t="s">
        <v>16724</v>
      </c>
      <c r="B4161" s="39"/>
      <c r="C4161" s="496" t="s">
        <v>16772</v>
      </c>
      <c r="D4161" s="39" t="s">
        <v>16772</v>
      </c>
      <c r="E4161" s="496">
        <f>VLOOKUP(F4161,[13]abbr_btch2lot2!A:B,2,FALSE)</f>
        <v>3105</v>
      </c>
      <c r="F4161" s="39" t="s">
        <v>16773</v>
      </c>
      <c r="G4161" s="76"/>
      <c r="H4161" s="546" t="s">
        <v>2455</v>
      </c>
      <c r="I4161" s="76">
        <v>7</v>
      </c>
      <c r="J4161" s="39"/>
      <c r="K4161" s="39" t="s">
        <v>2195</v>
      </c>
      <c r="L4161" s="544">
        <v>23</v>
      </c>
      <c r="M4161" s="546" t="s">
        <v>16725</v>
      </c>
      <c r="N4161" s="76" t="s">
        <v>16774</v>
      </c>
    </row>
    <row r="4162" spans="1:14" hidden="1">
      <c r="A4162" s="258" t="s">
        <v>16724</v>
      </c>
      <c r="B4162" s="39"/>
      <c r="C4162" s="496" t="s">
        <v>16775</v>
      </c>
      <c r="D4162" s="39" t="s">
        <v>16775</v>
      </c>
      <c r="E4162" s="496">
        <f>VLOOKUP(F4162,[13]abbr_btch2lot2!A:B,2,FALSE)</f>
        <v>3106</v>
      </c>
      <c r="F4162" s="39" t="s">
        <v>16776</v>
      </c>
      <c r="G4162" s="76"/>
      <c r="H4162" s="558" t="s">
        <v>2202</v>
      </c>
      <c r="I4162" s="76">
        <v>28</v>
      </c>
      <c r="J4162" s="39"/>
      <c r="K4162" s="39" t="s">
        <v>2195</v>
      </c>
      <c r="L4162" s="546">
        <v>24</v>
      </c>
      <c r="M4162" s="546" t="s">
        <v>16725</v>
      </c>
      <c r="N4162" s="76" t="s">
        <v>16777</v>
      </c>
    </row>
    <row r="4163" spans="1:14" hidden="1">
      <c r="A4163" s="258" t="s">
        <v>16724</v>
      </c>
      <c r="B4163" s="39"/>
      <c r="C4163" s="496" t="s">
        <v>16778</v>
      </c>
      <c r="D4163" s="39" t="s">
        <v>16778</v>
      </c>
      <c r="E4163" s="496">
        <f>VLOOKUP(F4163,[13]abbr_btch2lot2!A:B,2,FALSE)</f>
        <v>3107</v>
      </c>
      <c r="F4163" s="39" t="s">
        <v>16779</v>
      </c>
      <c r="G4163" s="76"/>
      <c r="H4163" s="546" t="s">
        <v>2455</v>
      </c>
      <c r="I4163" s="76">
        <v>6</v>
      </c>
      <c r="J4163" s="39"/>
      <c r="K4163" s="39" t="s">
        <v>2195</v>
      </c>
      <c r="L4163" s="546">
        <v>25</v>
      </c>
      <c r="M4163" s="546" t="s">
        <v>16725</v>
      </c>
      <c r="N4163" s="76" t="s">
        <v>16780</v>
      </c>
    </row>
    <row r="4164" spans="1:14" hidden="1">
      <c r="A4164" s="258" t="s">
        <v>16724</v>
      </c>
      <c r="B4164" s="39"/>
      <c r="C4164" s="496" t="s">
        <v>16781</v>
      </c>
      <c r="D4164" s="39" t="s">
        <v>16781</v>
      </c>
      <c r="E4164" s="496">
        <f>VLOOKUP(F4164,[13]abbr_btch2lot2!A:B,2,FALSE)</f>
        <v>3108</v>
      </c>
      <c r="F4164" s="39" t="s">
        <v>16782</v>
      </c>
      <c r="G4164" s="76"/>
      <c r="H4164" s="546" t="s">
        <v>2228</v>
      </c>
      <c r="I4164" s="76">
        <v>3</v>
      </c>
      <c r="J4164" s="39"/>
      <c r="K4164" s="39" t="s">
        <v>2195</v>
      </c>
      <c r="L4164" s="546">
        <v>26</v>
      </c>
      <c r="M4164" s="546" t="s">
        <v>16725</v>
      </c>
      <c r="N4164" s="76" t="s">
        <v>16783</v>
      </c>
    </row>
    <row r="4165" spans="1:14" hidden="1">
      <c r="A4165" s="258" t="s">
        <v>16724</v>
      </c>
      <c r="B4165" s="39"/>
      <c r="C4165" s="496" t="s">
        <v>890</v>
      </c>
      <c r="D4165" s="39" t="s">
        <v>890</v>
      </c>
      <c r="E4165" s="496">
        <f>VLOOKUP(F4165,[13]abbr_btch2lot2!A:B,2,FALSE)</f>
        <v>3109</v>
      </c>
      <c r="F4165" s="39" t="s">
        <v>485</v>
      </c>
      <c r="G4165" s="76"/>
      <c r="H4165" s="558" t="s">
        <v>2202</v>
      </c>
      <c r="I4165" s="76">
        <v>60</v>
      </c>
      <c r="J4165" s="39"/>
      <c r="K4165" s="39" t="s">
        <v>2195</v>
      </c>
      <c r="L4165" s="546">
        <v>27</v>
      </c>
      <c r="M4165" s="546" t="s">
        <v>16725</v>
      </c>
      <c r="N4165" s="76" t="s">
        <v>16784</v>
      </c>
    </row>
    <row r="4166" spans="1:14" hidden="1">
      <c r="A4166" s="258" t="s">
        <v>16724</v>
      </c>
      <c r="B4166" s="39"/>
      <c r="C4166" s="496" t="s">
        <v>16785</v>
      </c>
      <c r="D4166" s="39" t="s">
        <v>16785</v>
      </c>
      <c r="E4166" s="496">
        <f>VLOOKUP(F4166,[13]abbr_btch2lot2!A:B,2,FALSE)</f>
        <v>3110</v>
      </c>
      <c r="F4166" s="39" t="s">
        <v>16786</v>
      </c>
      <c r="G4166" s="76"/>
      <c r="H4166" s="558" t="s">
        <v>2202</v>
      </c>
      <c r="I4166" s="76">
        <v>70</v>
      </c>
      <c r="J4166" s="39"/>
      <c r="K4166" s="39" t="s">
        <v>2195</v>
      </c>
      <c r="L4166" s="546">
        <v>28</v>
      </c>
      <c r="M4166" s="546" t="s">
        <v>16725</v>
      </c>
      <c r="N4166" s="76" t="s">
        <v>16787</v>
      </c>
    </row>
    <row r="4167" spans="1:14" hidden="1">
      <c r="A4167" s="258" t="s">
        <v>16724</v>
      </c>
      <c r="B4167" s="39"/>
      <c r="C4167" s="496" t="s">
        <v>2014</v>
      </c>
      <c r="D4167" s="39"/>
      <c r="E4167" s="496" t="e">
        <f>VLOOKUP(F4167,[13]abbr_btch2lot2!A:B,2,FALSE)</f>
        <v>#N/A</v>
      </c>
      <c r="F4167" s="39"/>
      <c r="G4167" s="76"/>
      <c r="H4167" s="558" t="s">
        <v>2202</v>
      </c>
      <c r="I4167" s="76">
        <v>63</v>
      </c>
      <c r="J4167" s="39"/>
      <c r="K4167" s="39" t="s">
        <v>2195</v>
      </c>
      <c r="L4167" s="546">
        <v>29</v>
      </c>
      <c r="M4167" s="546" t="s">
        <v>16725</v>
      </c>
      <c r="N4167" s="76" t="s">
        <v>16788</v>
      </c>
    </row>
    <row r="4168" spans="1:14" hidden="1">
      <c r="A4168" s="258" t="s">
        <v>16724</v>
      </c>
      <c r="B4168" s="39" t="s">
        <v>149</v>
      </c>
      <c r="C4168" s="496" t="s">
        <v>149</v>
      </c>
      <c r="D4168" s="39"/>
      <c r="E4168" s="496" t="e">
        <f>VLOOKUP(F4168,[13]abbr_btch2lot2!A:B,2,FALSE)</f>
        <v>#N/A</v>
      </c>
      <c r="F4168" s="39"/>
      <c r="G4168" s="544" t="s">
        <v>2193</v>
      </c>
      <c r="H4168" s="544" t="s">
        <v>2308</v>
      </c>
      <c r="I4168" s="544">
        <v>26</v>
      </c>
      <c r="J4168" s="39"/>
      <c r="K4168" s="39" t="s">
        <v>2195</v>
      </c>
      <c r="L4168" s="546">
        <v>34</v>
      </c>
      <c r="M4168" s="546" t="s">
        <v>16725</v>
      </c>
      <c r="N4168" s="544" t="s">
        <v>149</v>
      </c>
    </row>
    <row r="4169" spans="1:14" hidden="1">
      <c r="A4169" s="258" t="s">
        <v>16724</v>
      </c>
      <c r="B4169" s="39" t="s">
        <v>151</v>
      </c>
      <c r="C4169" s="496" t="s">
        <v>151</v>
      </c>
      <c r="D4169" s="39"/>
      <c r="E4169" s="496" t="e">
        <f>VLOOKUP(F4169,[13]abbr_btch2lot2!A:B,2,FALSE)</f>
        <v>#N/A</v>
      </c>
      <c r="F4169" s="39"/>
      <c r="G4169" s="544" t="s">
        <v>2193</v>
      </c>
      <c r="H4169" s="544" t="s">
        <v>2202</v>
      </c>
      <c r="I4169" s="544">
        <v>10</v>
      </c>
      <c r="J4169" s="39"/>
      <c r="K4169" s="39" t="s">
        <v>2195</v>
      </c>
      <c r="L4169" s="546">
        <v>35</v>
      </c>
      <c r="M4169" s="546" t="s">
        <v>16725</v>
      </c>
      <c r="N4169" s="544" t="s">
        <v>151</v>
      </c>
    </row>
    <row r="4170" spans="1:14" hidden="1">
      <c r="A4170" s="258" t="s">
        <v>16724</v>
      </c>
      <c r="B4170" s="39" t="s">
        <v>153</v>
      </c>
      <c r="C4170" s="496" t="s">
        <v>153</v>
      </c>
      <c r="D4170" s="39"/>
      <c r="E4170" s="496" t="e">
        <f>VLOOKUP(F4170,[13]abbr_btch2lot2!A:B,2,FALSE)</f>
        <v>#N/A</v>
      </c>
      <c r="F4170" s="39"/>
      <c r="G4170" s="544" t="s">
        <v>2193</v>
      </c>
      <c r="H4170" s="544" t="s">
        <v>2202</v>
      </c>
      <c r="I4170" s="544">
        <v>4</v>
      </c>
      <c r="J4170" s="39"/>
      <c r="K4170" s="39" t="s">
        <v>2195</v>
      </c>
      <c r="L4170" s="546">
        <v>36</v>
      </c>
      <c r="M4170" s="546" t="s">
        <v>16725</v>
      </c>
      <c r="N4170" s="544" t="s">
        <v>153</v>
      </c>
    </row>
    <row r="4171" spans="1:14" hidden="1">
      <c r="A4171" s="258" t="s">
        <v>16724</v>
      </c>
      <c r="B4171" s="39" t="s">
        <v>155</v>
      </c>
      <c r="C4171" s="496" t="s">
        <v>155</v>
      </c>
      <c r="D4171" s="39"/>
      <c r="E4171" s="496" t="e">
        <f>VLOOKUP(F4171,[13]abbr_btch2lot2!A:B,2,FALSE)</f>
        <v>#N/A</v>
      </c>
      <c r="F4171" s="39"/>
      <c r="G4171" s="544" t="s">
        <v>2193</v>
      </c>
      <c r="H4171" s="544" t="s">
        <v>2202</v>
      </c>
      <c r="I4171" s="544">
        <v>2</v>
      </c>
      <c r="J4171" s="39"/>
      <c r="K4171" s="39" t="s">
        <v>2195</v>
      </c>
      <c r="L4171" s="546">
        <v>37</v>
      </c>
      <c r="M4171" s="546" t="s">
        <v>16725</v>
      </c>
      <c r="N4171" s="544" t="s">
        <v>155</v>
      </c>
    </row>
    <row r="4172" spans="1:14" hidden="1">
      <c r="A4172" s="258" t="s">
        <v>16724</v>
      </c>
      <c r="B4172" s="39" t="s">
        <v>157</v>
      </c>
      <c r="C4172" s="496" t="s">
        <v>157</v>
      </c>
      <c r="D4172" s="39"/>
      <c r="E4172" s="496" t="e">
        <f>VLOOKUP(F4172,[13]abbr_btch2lot2!A:B,2,FALSE)</f>
        <v>#N/A</v>
      </c>
      <c r="F4172" s="39"/>
      <c r="G4172" s="544" t="s">
        <v>2193</v>
      </c>
      <c r="H4172" s="544" t="s">
        <v>2202</v>
      </c>
      <c r="I4172" s="544">
        <v>2</v>
      </c>
      <c r="J4172" s="39"/>
      <c r="K4172" s="39" t="s">
        <v>2195</v>
      </c>
      <c r="L4172" s="546">
        <v>38</v>
      </c>
      <c r="M4172" s="546" t="s">
        <v>16725</v>
      </c>
      <c r="N4172" s="544" t="s">
        <v>157</v>
      </c>
    </row>
    <row r="4173" spans="1:14" hidden="1">
      <c r="A4173" s="416" t="s">
        <v>16789</v>
      </c>
      <c r="B4173" s="76" t="s">
        <v>34</v>
      </c>
      <c r="C4173" s="496" t="s">
        <v>34</v>
      </c>
      <c r="D4173" s="39" t="s">
        <v>34</v>
      </c>
      <c r="E4173" s="496">
        <f>VLOOKUP(F4173,[13]abbr_btch2lot2!A:B,2,FALSE)</f>
        <v>1039</v>
      </c>
      <c r="F4173" s="39" t="s">
        <v>430</v>
      </c>
      <c r="G4173" s="76" t="s">
        <v>2193</v>
      </c>
      <c r="H4173" s="76" t="s">
        <v>2194</v>
      </c>
      <c r="I4173" s="76">
        <v>8</v>
      </c>
      <c r="J4173" s="39"/>
      <c r="K4173" s="39" t="s">
        <v>2195</v>
      </c>
      <c r="L4173" s="76">
        <v>1</v>
      </c>
      <c r="M4173" s="416" t="s">
        <v>16790</v>
      </c>
      <c r="N4173" s="76" t="s">
        <v>34</v>
      </c>
    </row>
    <row r="4174" spans="1:14" hidden="1">
      <c r="A4174" s="416" t="s">
        <v>16789</v>
      </c>
      <c r="B4174" s="76"/>
      <c r="C4174" s="496" t="s">
        <v>16791</v>
      </c>
      <c r="D4174" s="39" t="s">
        <v>16791</v>
      </c>
      <c r="E4174" s="496">
        <f>VLOOKUP(F4174,[13]abbr_btch2lot2!A:B,2,FALSE)</f>
        <v>3111</v>
      </c>
      <c r="F4174" s="60" t="s">
        <v>16792</v>
      </c>
      <c r="G4174" s="39"/>
      <c r="H4174" s="76" t="s">
        <v>2202</v>
      </c>
      <c r="I4174" s="76">
        <v>1</v>
      </c>
      <c r="J4174" s="39"/>
      <c r="K4174" s="39" t="s">
        <v>2195</v>
      </c>
      <c r="L4174" s="76">
        <v>2</v>
      </c>
      <c r="M4174" s="416" t="s">
        <v>16790</v>
      </c>
      <c r="N4174" s="76" t="s">
        <v>16793</v>
      </c>
    </row>
    <row r="4175" spans="1:14" hidden="1">
      <c r="A4175" s="416" t="s">
        <v>16789</v>
      </c>
      <c r="B4175" s="76"/>
      <c r="C4175" s="496" t="s">
        <v>12396</v>
      </c>
      <c r="D4175" s="39" t="s">
        <v>12396</v>
      </c>
      <c r="E4175" s="496">
        <f>VLOOKUP(F4175,[13]abbr_btch2lot2!A:B,2,FALSE)</f>
        <v>3112</v>
      </c>
      <c r="F4175" s="39" t="s">
        <v>16794</v>
      </c>
      <c r="G4175" s="39"/>
      <c r="H4175" s="76" t="s">
        <v>2194</v>
      </c>
      <c r="I4175" s="76" t="s">
        <v>7619</v>
      </c>
      <c r="J4175" s="39"/>
      <c r="K4175" s="39" t="s">
        <v>2195</v>
      </c>
      <c r="L4175" s="76">
        <v>3</v>
      </c>
      <c r="M4175" s="416" t="s">
        <v>16790</v>
      </c>
      <c r="N4175" s="76" t="s">
        <v>16795</v>
      </c>
    </row>
    <row r="4176" spans="1:14" hidden="1">
      <c r="A4176" s="416" t="s">
        <v>16789</v>
      </c>
      <c r="B4176" s="76"/>
      <c r="C4176" s="496" t="s">
        <v>2996</v>
      </c>
      <c r="D4176" s="39" t="s">
        <v>2996</v>
      </c>
      <c r="E4176" s="496">
        <f>VLOOKUP(F4176,[13]abbr_btch2lot2!A:B,2,FALSE)</f>
        <v>1860</v>
      </c>
      <c r="F4176" s="39" t="s">
        <v>6768</v>
      </c>
      <c r="G4176" s="39"/>
      <c r="H4176" s="76" t="s">
        <v>2194</v>
      </c>
      <c r="I4176" s="76" t="s">
        <v>7619</v>
      </c>
      <c r="J4176" s="39"/>
      <c r="K4176" s="39" t="s">
        <v>2195</v>
      </c>
      <c r="L4176" s="76">
        <v>4</v>
      </c>
      <c r="M4176" s="416" t="s">
        <v>16790</v>
      </c>
      <c r="N4176" s="76" t="s">
        <v>16796</v>
      </c>
    </row>
    <row r="4177" spans="1:14" hidden="1">
      <c r="A4177" s="416" t="s">
        <v>16789</v>
      </c>
      <c r="B4177" s="76"/>
      <c r="C4177" s="496" t="s">
        <v>12402</v>
      </c>
      <c r="D4177" s="39" t="s">
        <v>12402</v>
      </c>
      <c r="E4177" s="496">
        <f>VLOOKUP(F4177,[13]abbr_btch2lot2!A:B,2,FALSE)</f>
        <v>1536</v>
      </c>
      <c r="F4177" s="39" t="s">
        <v>12403</v>
      </c>
      <c r="G4177" s="39"/>
      <c r="H4177" s="76" t="s">
        <v>2194</v>
      </c>
      <c r="I4177" s="76" t="s">
        <v>7619</v>
      </c>
      <c r="J4177" s="39"/>
      <c r="K4177" s="39" t="s">
        <v>2195</v>
      </c>
      <c r="L4177" s="76">
        <v>5</v>
      </c>
      <c r="M4177" s="416" t="s">
        <v>16790</v>
      </c>
      <c r="N4177" s="76" t="s">
        <v>16797</v>
      </c>
    </row>
    <row r="4178" spans="1:14" hidden="1">
      <c r="A4178" s="416" t="s">
        <v>16789</v>
      </c>
      <c r="B4178" s="76"/>
      <c r="C4178" s="496" t="s">
        <v>3477</v>
      </c>
      <c r="D4178" s="39" t="s">
        <v>3477</v>
      </c>
      <c r="E4178" s="496">
        <f>VLOOKUP(F4178,[13]abbr_btch2lot2!A:B,2,FALSE)</f>
        <v>182</v>
      </c>
      <c r="F4178" s="39" t="s">
        <v>3478</v>
      </c>
      <c r="G4178" s="39"/>
      <c r="H4178" s="76" t="s">
        <v>2271</v>
      </c>
      <c r="I4178" s="76">
        <v>12</v>
      </c>
      <c r="J4178" s="39"/>
      <c r="K4178" s="39" t="s">
        <v>2195</v>
      </c>
      <c r="L4178" s="76">
        <v>6</v>
      </c>
      <c r="M4178" s="416" t="s">
        <v>16790</v>
      </c>
      <c r="N4178" s="76" t="s">
        <v>16798</v>
      </c>
    </row>
    <row r="4179" spans="1:14" hidden="1">
      <c r="A4179" s="416" t="s">
        <v>16789</v>
      </c>
      <c r="B4179" s="76"/>
      <c r="C4179" s="496" t="s">
        <v>3525</v>
      </c>
      <c r="D4179" s="39" t="s">
        <v>3525</v>
      </c>
      <c r="E4179" s="496">
        <f>VLOOKUP(F4179,[13]abbr_btch2lot2!A:B,2,FALSE)</f>
        <v>185</v>
      </c>
      <c r="F4179" s="39" t="s">
        <v>3526</v>
      </c>
      <c r="G4179" s="39"/>
      <c r="H4179" s="76" t="s">
        <v>2202</v>
      </c>
      <c r="I4179" s="76">
        <v>50</v>
      </c>
      <c r="J4179" s="39"/>
      <c r="K4179" s="39" t="s">
        <v>2195</v>
      </c>
      <c r="L4179" s="76">
        <v>7</v>
      </c>
      <c r="M4179" s="416" t="s">
        <v>16790</v>
      </c>
      <c r="N4179" s="76" t="s">
        <v>16799</v>
      </c>
    </row>
    <row r="4180" spans="1:14" hidden="1">
      <c r="A4180" s="416" t="s">
        <v>16789</v>
      </c>
      <c r="B4180" s="76"/>
      <c r="C4180" s="496" t="s">
        <v>16800</v>
      </c>
      <c r="D4180" s="39" t="s">
        <v>16800</v>
      </c>
      <c r="E4180" s="496">
        <f>VLOOKUP(F4180,[13]abbr_btch2lot2!A:B,2,FALSE)</f>
        <v>3113</v>
      </c>
      <c r="F4180" s="39" t="s">
        <v>16801</v>
      </c>
      <c r="G4180" s="39"/>
      <c r="H4180" s="76" t="s">
        <v>2228</v>
      </c>
      <c r="I4180" s="76">
        <v>3</v>
      </c>
      <c r="J4180" s="39"/>
      <c r="K4180" s="39" t="s">
        <v>2195</v>
      </c>
      <c r="L4180" s="76">
        <v>8</v>
      </c>
      <c r="M4180" s="416" t="s">
        <v>16790</v>
      </c>
      <c r="N4180" s="76" t="s">
        <v>16802</v>
      </c>
    </row>
    <row r="4181" spans="1:14" hidden="1">
      <c r="A4181" s="416" t="s">
        <v>16789</v>
      </c>
      <c r="B4181" s="76"/>
      <c r="C4181" s="496" t="s">
        <v>3548</v>
      </c>
      <c r="D4181" s="39" t="s">
        <v>3548</v>
      </c>
      <c r="E4181" s="496">
        <f>VLOOKUP(F4181,[13]abbr_btch2lot2!A:B,2,FALSE)</f>
        <v>1064</v>
      </c>
      <c r="F4181" s="39" t="s">
        <v>3549</v>
      </c>
      <c r="G4181" s="39"/>
      <c r="H4181" s="76" t="s">
        <v>2228</v>
      </c>
      <c r="I4181" s="76">
        <v>5</v>
      </c>
      <c r="J4181" s="39"/>
      <c r="K4181" s="39" t="s">
        <v>2195</v>
      </c>
      <c r="L4181" s="76">
        <v>9</v>
      </c>
      <c r="M4181" s="416" t="s">
        <v>16790</v>
      </c>
      <c r="N4181" s="76" t="s">
        <v>16803</v>
      </c>
    </row>
    <row r="4182" spans="1:14" hidden="1">
      <c r="A4182" s="416" t="s">
        <v>16789</v>
      </c>
      <c r="B4182" s="76"/>
      <c r="C4182" s="496" t="s">
        <v>10983</v>
      </c>
      <c r="D4182" s="39" t="s">
        <v>10983</v>
      </c>
      <c r="E4182" s="496">
        <f>VLOOKUP(F4182,[13]abbr_btch2lot2!A:B,2,FALSE)</f>
        <v>1011</v>
      </c>
      <c r="F4182" s="39" t="s">
        <v>10984</v>
      </c>
      <c r="G4182" s="39"/>
      <c r="H4182" s="76" t="s">
        <v>2228</v>
      </c>
      <c r="I4182" s="76">
        <v>5</v>
      </c>
      <c r="J4182" s="39"/>
      <c r="K4182" s="39" t="s">
        <v>2195</v>
      </c>
      <c r="L4182" s="76">
        <v>10</v>
      </c>
      <c r="M4182" s="416" t="s">
        <v>16790</v>
      </c>
      <c r="N4182" s="76" t="s">
        <v>16804</v>
      </c>
    </row>
    <row r="4183" spans="1:14" hidden="1">
      <c r="A4183" s="416" t="s">
        <v>16789</v>
      </c>
      <c r="B4183" s="76"/>
      <c r="C4183" s="496" t="s">
        <v>16805</v>
      </c>
      <c r="D4183" s="39" t="s">
        <v>16805</v>
      </c>
      <c r="E4183" s="496">
        <f>VLOOKUP(F4183,[13]abbr_btch2lot2!A:B,2,FALSE)</f>
        <v>3114</v>
      </c>
      <c r="F4183" s="39" t="s">
        <v>16806</v>
      </c>
      <c r="G4183" s="39"/>
      <c r="H4183" s="76" t="s">
        <v>2455</v>
      </c>
      <c r="I4183" s="76">
        <v>6</v>
      </c>
      <c r="J4183" s="39"/>
      <c r="K4183" s="39" t="s">
        <v>2195</v>
      </c>
      <c r="L4183" s="76">
        <v>11</v>
      </c>
      <c r="M4183" s="416" t="s">
        <v>16790</v>
      </c>
      <c r="N4183" s="76" t="s">
        <v>16807</v>
      </c>
    </row>
    <row r="4184" spans="1:14" hidden="1">
      <c r="A4184" s="416" t="s">
        <v>16789</v>
      </c>
      <c r="B4184" s="76"/>
      <c r="C4184" s="496" t="s">
        <v>469</v>
      </c>
      <c r="D4184" s="39" t="s">
        <v>469</v>
      </c>
      <c r="E4184" s="496">
        <f>VLOOKUP(F4184,[13]abbr_btch2lot2!A:B,2,FALSE)</f>
        <v>1016</v>
      </c>
      <c r="F4184" s="39" t="s">
        <v>255</v>
      </c>
      <c r="G4184" s="39"/>
      <c r="H4184" s="76" t="s">
        <v>2228</v>
      </c>
      <c r="I4184" s="76">
        <v>2</v>
      </c>
      <c r="J4184" s="39"/>
      <c r="K4184" s="39" t="s">
        <v>2195</v>
      </c>
      <c r="L4184" s="76">
        <v>12</v>
      </c>
      <c r="M4184" s="416" t="s">
        <v>16790</v>
      </c>
      <c r="N4184" s="76" t="s">
        <v>16808</v>
      </c>
    </row>
    <row r="4185" spans="1:14" hidden="1">
      <c r="A4185" s="416" t="s">
        <v>16789</v>
      </c>
      <c r="B4185" s="76"/>
      <c r="C4185" s="496" t="s">
        <v>465</v>
      </c>
      <c r="D4185" s="39" t="s">
        <v>465</v>
      </c>
      <c r="E4185" s="496">
        <f>VLOOKUP(F4185,[13]abbr_btch2lot2!A:B,2,FALSE)</f>
        <v>1021</v>
      </c>
      <c r="F4185" s="39" t="s">
        <v>251</v>
      </c>
      <c r="G4185" s="39"/>
      <c r="H4185" s="76" t="s">
        <v>2194</v>
      </c>
      <c r="I4185" s="76" t="s">
        <v>7619</v>
      </c>
      <c r="J4185" s="39"/>
      <c r="K4185" s="39" t="s">
        <v>2195</v>
      </c>
      <c r="L4185" s="76">
        <v>13</v>
      </c>
      <c r="M4185" s="416" t="s">
        <v>16790</v>
      </c>
      <c r="N4185" s="76" t="s">
        <v>16809</v>
      </c>
    </row>
    <row r="4186" spans="1:14" hidden="1">
      <c r="A4186" s="416" t="s">
        <v>16789</v>
      </c>
      <c r="B4186" s="76"/>
      <c r="C4186" s="496" t="s">
        <v>471</v>
      </c>
      <c r="D4186" s="39" t="s">
        <v>471</v>
      </c>
      <c r="E4186" s="496">
        <f>VLOOKUP(F4186,[13]abbr_btch2lot2!A:B,2,FALSE)</f>
        <v>1020</v>
      </c>
      <c r="F4186" s="39" t="s">
        <v>257</v>
      </c>
      <c r="G4186" s="39"/>
      <c r="H4186" s="76" t="s">
        <v>2228</v>
      </c>
      <c r="I4186" s="76">
        <v>4</v>
      </c>
      <c r="J4186" s="39"/>
      <c r="K4186" s="39" t="s">
        <v>2195</v>
      </c>
      <c r="L4186" s="76">
        <v>14</v>
      </c>
      <c r="M4186" s="416" t="s">
        <v>16790</v>
      </c>
      <c r="N4186" s="76" t="s">
        <v>16810</v>
      </c>
    </row>
    <row r="4187" spans="1:14" hidden="1">
      <c r="A4187" s="416" t="s">
        <v>16789</v>
      </c>
      <c r="B4187" s="76"/>
      <c r="C4187" s="496" t="s">
        <v>12418</v>
      </c>
      <c r="D4187" s="39" t="s">
        <v>12418</v>
      </c>
      <c r="E4187" s="496">
        <f>VLOOKUP(F4187,[13]abbr_btch2lot2!A:B,2,FALSE)</f>
        <v>1540</v>
      </c>
      <c r="F4187" s="39" t="s">
        <v>12419</v>
      </c>
      <c r="G4187" s="39"/>
      <c r="H4187" s="76" t="s">
        <v>2271</v>
      </c>
      <c r="I4187" s="76">
        <v>10</v>
      </c>
      <c r="J4187" s="39"/>
      <c r="K4187" s="39" t="s">
        <v>2195</v>
      </c>
      <c r="L4187" s="76">
        <v>15</v>
      </c>
      <c r="M4187" s="416" t="s">
        <v>16790</v>
      </c>
      <c r="N4187" s="76" t="s">
        <v>16811</v>
      </c>
    </row>
    <row r="4188" spans="1:14" hidden="1">
      <c r="A4188" s="416" t="s">
        <v>16789</v>
      </c>
      <c r="B4188" s="76"/>
      <c r="C4188" s="496" t="s">
        <v>16812</v>
      </c>
      <c r="D4188" s="39" t="s">
        <v>16812</v>
      </c>
      <c r="E4188" s="496">
        <f>VLOOKUP(F4188,[13]abbr_btch2lot2!A:B,2,FALSE)</f>
        <v>3115</v>
      </c>
      <c r="F4188" s="39" t="s">
        <v>16813</v>
      </c>
      <c r="G4188" s="39"/>
      <c r="H4188" s="76" t="s">
        <v>2271</v>
      </c>
      <c r="I4188" s="76">
        <v>10</v>
      </c>
      <c r="J4188" s="39"/>
      <c r="K4188" s="39" t="s">
        <v>2195</v>
      </c>
      <c r="L4188" s="76">
        <v>16</v>
      </c>
      <c r="M4188" s="416" t="s">
        <v>16790</v>
      </c>
      <c r="N4188" s="76" t="s">
        <v>16814</v>
      </c>
    </row>
    <row r="4189" spans="1:14" hidden="1">
      <c r="A4189" s="416" t="s">
        <v>16789</v>
      </c>
      <c r="B4189" s="76"/>
      <c r="C4189" s="496" t="s">
        <v>16815</v>
      </c>
      <c r="D4189" s="39" t="s">
        <v>16815</v>
      </c>
      <c r="E4189" s="496">
        <f>VLOOKUP(F4189,[13]abbr_btch2lot2!A:B,2,FALSE)</f>
        <v>3116</v>
      </c>
      <c r="F4189" s="39" t="s">
        <v>16816</v>
      </c>
      <c r="G4189" s="39"/>
      <c r="H4189" s="76" t="s">
        <v>2231</v>
      </c>
      <c r="I4189" s="76" t="s">
        <v>2779</v>
      </c>
      <c r="J4189" s="39"/>
      <c r="K4189" s="39" t="s">
        <v>2195</v>
      </c>
      <c r="L4189" s="76">
        <v>17</v>
      </c>
      <c r="M4189" s="416" t="s">
        <v>16790</v>
      </c>
      <c r="N4189" s="76" t="s">
        <v>16817</v>
      </c>
    </row>
    <row r="4190" spans="1:14" hidden="1">
      <c r="A4190" s="416" t="s">
        <v>16789</v>
      </c>
      <c r="B4190" s="76"/>
      <c r="C4190" s="496" t="s">
        <v>16818</v>
      </c>
      <c r="D4190" s="39" t="s">
        <v>16818</v>
      </c>
      <c r="E4190" s="496">
        <f>VLOOKUP(F4190,[13]abbr_btch2lot2!A:B,2,FALSE)</f>
        <v>3117</v>
      </c>
      <c r="F4190" s="39" t="s">
        <v>16819</v>
      </c>
      <c r="G4190" s="39"/>
      <c r="H4190" s="76" t="s">
        <v>2231</v>
      </c>
      <c r="I4190" s="76" t="s">
        <v>2779</v>
      </c>
      <c r="J4190" s="39"/>
      <c r="K4190" s="39" t="s">
        <v>2195</v>
      </c>
      <c r="L4190" s="76">
        <v>18</v>
      </c>
      <c r="M4190" s="416" t="s">
        <v>16790</v>
      </c>
      <c r="N4190" s="76" t="s">
        <v>16820</v>
      </c>
    </row>
    <row r="4191" spans="1:14" hidden="1">
      <c r="A4191" s="416" t="s">
        <v>16789</v>
      </c>
      <c r="B4191" s="76"/>
      <c r="C4191" s="496" t="s">
        <v>16821</v>
      </c>
      <c r="D4191" s="39" t="s">
        <v>16821</v>
      </c>
      <c r="E4191" s="496">
        <f>VLOOKUP(F4191,[13]abbr_btch2lot2!A:B,2,FALSE)</f>
        <v>3118</v>
      </c>
      <c r="F4191" s="39" t="s">
        <v>16822</v>
      </c>
      <c r="G4191" s="39"/>
      <c r="H4191" s="76" t="s">
        <v>2231</v>
      </c>
      <c r="I4191" s="76" t="s">
        <v>2779</v>
      </c>
      <c r="J4191" s="39"/>
      <c r="K4191" s="39" t="s">
        <v>2195</v>
      </c>
      <c r="L4191" s="76">
        <v>19</v>
      </c>
      <c r="M4191" s="416" t="s">
        <v>16790</v>
      </c>
      <c r="N4191" s="76" t="s">
        <v>16823</v>
      </c>
    </row>
    <row r="4192" spans="1:14" hidden="1">
      <c r="A4192" s="416" t="s">
        <v>16789</v>
      </c>
      <c r="B4192" s="76"/>
      <c r="C4192" s="496" t="s">
        <v>3467</v>
      </c>
      <c r="D4192" s="39" t="s">
        <v>3467</v>
      </c>
      <c r="E4192" s="496">
        <f>VLOOKUP(F4192,[13]abbr_btch2lot2!A:B,2,FALSE)</f>
        <v>1044</v>
      </c>
      <c r="F4192" s="39" t="s">
        <v>3468</v>
      </c>
      <c r="G4192" s="39"/>
      <c r="H4192" s="76" t="s">
        <v>2271</v>
      </c>
      <c r="I4192" s="76">
        <v>16</v>
      </c>
      <c r="J4192" s="39"/>
      <c r="K4192" s="39" t="s">
        <v>2195</v>
      </c>
      <c r="L4192" s="76">
        <v>20</v>
      </c>
      <c r="M4192" s="416" t="s">
        <v>16790</v>
      </c>
      <c r="N4192" s="76" t="s">
        <v>16824</v>
      </c>
    </row>
    <row r="4193" spans="1:14" hidden="1">
      <c r="A4193" s="416" t="s">
        <v>16789</v>
      </c>
      <c r="B4193" s="76"/>
      <c r="C4193" s="496" t="s">
        <v>480</v>
      </c>
      <c r="D4193" s="39" t="s">
        <v>480</v>
      </c>
      <c r="E4193" s="496">
        <f>VLOOKUP(F4193,[13]abbr_btch2lot2!A:B,2,FALSE)</f>
        <v>1048</v>
      </c>
      <c r="F4193" s="39" t="s">
        <v>267</v>
      </c>
      <c r="G4193" s="39"/>
      <c r="H4193" s="76" t="s">
        <v>2231</v>
      </c>
      <c r="I4193" s="76" t="s">
        <v>9732</v>
      </c>
      <c r="J4193" s="39"/>
      <c r="K4193" s="39" t="s">
        <v>2195</v>
      </c>
      <c r="L4193" s="76">
        <v>21</v>
      </c>
      <c r="M4193" s="416" t="s">
        <v>16790</v>
      </c>
      <c r="N4193" s="76" t="s">
        <v>16825</v>
      </c>
    </row>
    <row r="4194" spans="1:14" hidden="1">
      <c r="A4194" s="416" t="s">
        <v>16789</v>
      </c>
      <c r="B4194" s="76"/>
      <c r="C4194" s="496" t="s">
        <v>16826</v>
      </c>
      <c r="D4194" s="39" t="s">
        <v>16826</v>
      </c>
      <c r="E4194" s="496">
        <f>VLOOKUP(F4194,[13]abbr_btch2lot2!A:B,2,FALSE)</f>
        <v>3119</v>
      </c>
      <c r="F4194" s="39" t="s">
        <v>16827</v>
      </c>
      <c r="G4194" s="39"/>
      <c r="H4194" s="76" t="s">
        <v>2202</v>
      </c>
      <c r="I4194" s="76">
        <v>1</v>
      </c>
      <c r="J4194" s="39"/>
      <c r="K4194" s="39" t="s">
        <v>2195</v>
      </c>
      <c r="L4194" s="76">
        <v>22</v>
      </c>
      <c r="M4194" s="416" t="s">
        <v>16790</v>
      </c>
      <c r="N4194" s="76" t="s">
        <v>16828</v>
      </c>
    </row>
    <row r="4195" spans="1:14" hidden="1">
      <c r="A4195" s="416" t="s">
        <v>16789</v>
      </c>
      <c r="B4195" s="76"/>
      <c r="C4195" s="496" t="s">
        <v>16829</v>
      </c>
      <c r="D4195" s="39" t="s">
        <v>16829</v>
      </c>
      <c r="E4195" s="496">
        <f>VLOOKUP(F4195,[13]abbr_btch2lot2!A:B,2,FALSE)</f>
        <v>3120</v>
      </c>
      <c r="F4195" s="39" t="s">
        <v>16830</v>
      </c>
      <c r="G4195" s="39"/>
      <c r="H4195" s="76" t="s">
        <v>2202</v>
      </c>
      <c r="I4195" s="76">
        <v>1</v>
      </c>
      <c r="J4195" s="39"/>
      <c r="K4195" s="39" t="s">
        <v>2195</v>
      </c>
      <c r="L4195" s="76">
        <v>23</v>
      </c>
      <c r="M4195" s="416" t="s">
        <v>16790</v>
      </c>
      <c r="N4195" s="76" t="s">
        <v>16831</v>
      </c>
    </row>
    <row r="4196" spans="1:14" hidden="1">
      <c r="A4196" s="416" t="s">
        <v>16789</v>
      </c>
      <c r="B4196" s="76"/>
      <c r="C4196" s="496" t="s">
        <v>16832</v>
      </c>
      <c r="D4196" s="39" t="s">
        <v>16832</v>
      </c>
      <c r="E4196" s="496">
        <f>VLOOKUP(F4196,[13]abbr_btch2lot2!A:B,2,FALSE)</f>
        <v>3121</v>
      </c>
      <c r="F4196" s="39" t="s">
        <v>16833</v>
      </c>
      <c r="G4196" s="39"/>
      <c r="H4196" s="76" t="s">
        <v>2202</v>
      </c>
      <c r="I4196" s="76">
        <v>1</v>
      </c>
      <c r="J4196" s="39"/>
      <c r="K4196" s="39" t="s">
        <v>2195</v>
      </c>
      <c r="L4196" s="76">
        <v>24</v>
      </c>
      <c r="M4196" s="416" t="s">
        <v>16790</v>
      </c>
      <c r="N4196" s="76" t="s">
        <v>16834</v>
      </c>
    </row>
    <row r="4197" spans="1:14" hidden="1">
      <c r="A4197" s="416" t="s">
        <v>16789</v>
      </c>
      <c r="B4197" s="76"/>
      <c r="C4197" s="496" t="s">
        <v>11059</v>
      </c>
      <c r="D4197" s="39" t="s">
        <v>11059</v>
      </c>
      <c r="E4197" s="496">
        <f>VLOOKUP(F4197,[13]abbr_btch2lot2!A:B,2,FALSE)</f>
        <v>1045</v>
      </c>
      <c r="F4197" s="39" t="s">
        <v>11060</v>
      </c>
      <c r="G4197" s="39"/>
      <c r="H4197" s="76" t="s">
        <v>2202</v>
      </c>
      <c r="I4197" s="76">
        <v>6</v>
      </c>
      <c r="J4197" s="39"/>
      <c r="K4197" s="39" t="s">
        <v>2195</v>
      </c>
      <c r="L4197" s="76">
        <v>25</v>
      </c>
      <c r="M4197" s="416" t="s">
        <v>16790</v>
      </c>
      <c r="N4197" s="76" t="s">
        <v>16835</v>
      </c>
    </row>
    <row r="4198" spans="1:14" hidden="1">
      <c r="A4198" s="416" t="s">
        <v>16789</v>
      </c>
      <c r="B4198" s="76"/>
      <c r="C4198" s="496" t="s">
        <v>12407</v>
      </c>
      <c r="D4198" s="39" t="s">
        <v>12407</v>
      </c>
      <c r="E4198" s="496">
        <f>VLOOKUP(F4198,[13]abbr_btch2lot2!A:B,2,FALSE)</f>
        <v>1537</v>
      </c>
      <c r="F4198" s="39" t="s">
        <v>12408</v>
      </c>
      <c r="G4198" s="39"/>
      <c r="H4198" s="76" t="s">
        <v>2228</v>
      </c>
      <c r="I4198" s="76">
        <v>1</v>
      </c>
      <c r="J4198" s="39"/>
      <c r="K4198" s="39" t="s">
        <v>2195</v>
      </c>
      <c r="L4198" s="76">
        <v>26</v>
      </c>
      <c r="M4198" s="416" t="s">
        <v>16790</v>
      </c>
      <c r="N4198" s="76" t="s">
        <v>16836</v>
      </c>
    </row>
    <row r="4199" spans="1:14" hidden="1">
      <c r="A4199" s="416" t="s">
        <v>16789</v>
      </c>
      <c r="B4199" s="76"/>
      <c r="C4199" s="496" t="s">
        <v>3738</v>
      </c>
      <c r="D4199" s="39" t="s">
        <v>3738</v>
      </c>
      <c r="E4199" s="496">
        <f>VLOOKUP(F4199,[13]abbr_btch2lot2!A:B,2,FALSE)</f>
        <v>245</v>
      </c>
      <c r="F4199" s="39" t="s">
        <v>3739</v>
      </c>
      <c r="G4199" s="39"/>
      <c r="H4199" s="76" t="s">
        <v>2202</v>
      </c>
      <c r="I4199" s="76">
        <v>2</v>
      </c>
      <c r="J4199" s="39"/>
      <c r="K4199" s="39" t="s">
        <v>2195</v>
      </c>
      <c r="L4199" s="76">
        <v>27</v>
      </c>
      <c r="M4199" s="416" t="s">
        <v>16790</v>
      </c>
      <c r="N4199" s="76" t="s">
        <v>16837</v>
      </c>
    </row>
    <row r="4200" spans="1:14" hidden="1">
      <c r="A4200" s="416" t="s">
        <v>16789</v>
      </c>
      <c r="B4200" s="76"/>
      <c r="C4200" s="496" t="s">
        <v>1555</v>
      </c>
      <c r="D4200" s="39" t="s">
        <v>1555</v>
      </c>
      <c r="E4200" s="496">
        <f>VLOOKUP(F4200,[13]abbr_btch2lot2!A:B,2,FALSE)</f>
        <v>2218</v>
      </c>
      <c r="F4200" s="39" t="s">
        <v>850</v>
      </c>
      <c r="G4200" s="39"/>
      <c r="H4200" s="76" t="s">
        <v>2228</v>
      </c>
      <c r="I4200" s="76">
        <v>5</v>
      </c>
      <c r="J4200" s="39"/>
      <c r="K4200" s="39" t="s">
        <v>2195</v>
      </c>
      <c r="L4200" s="76">
        <v>28</v>
      </c>
      <c r="M4200" s="416" t="s">
        <v>16790</v>
      </c>
      <c r="N4200" s="76" t="s">
        <v>16838</v>
      </c>
    </row>
    <row r="4201" spans="1:14" hidden="1">
      <c r="A4201" s="416" t="s">
        <v>16789</v>
      </c>
      <c r="B4201" s="76"/>
      <c r="C4201" s="496" t="s">
        <v>16839</v>
      </c>
      <c r="D4201" s="39" t="s">
        <v>16839</v>
      </c>
      <c r="E4201" s="496">
        <f>VLOOKUP(F4201,[13]abbr_btch2lot2!A:B,2,FALSE)</f>
        <v>3122</v>
      </c>
      <c r="F4201" s="39" t="s">
        <v>16840</v>
      </c>
      <c r="G4201" s="39"/>
      <c r="H4201" s="76" t="s">
        <v>2202</v>
      </c>
      <c r="I4201" s="76">
        <v>1</v>
      </c>
      <c r="J4201" s="39"/>
      <c r="K4201" s="39" t="s">
        <v>2195</v>
      </c>
      <c r="L4201" s="76">
        <v>29</v>
      </c>
      <c r="M4201" s="416" t="s">
        <v>16790</v>
      </c>
      <c r="N4201" s="76" t="s">
        <v>16841</v>
      </c>
    </row>
    <row r="4202" spans="1:14" hidden="1">
      <c r="A4202" s="416" t="s">
        <v>16789</v>
      </c>
      <c r="B4202" s="76"/>
      <c r="C4202" s="496" t="s">
        <v>16842</v>
      </c>
      <c r="D4202" s="39" t="s">
        <v>16842</v>
      </c>
      <c r="E4202" s="496">
        <f>VLOOKUP(F4202,[13]abbr_btch2lot2!A:B,2,FALSE)</f>
        <v>3123</v>
      </c>
      <c r="F4202" s="39" t="s">
        <v>16843</v>
      </c>
      <c r="G4202" s="39"/>
      <c r="H4202" s="76" t="s">
        <v>2202</v>
      </c>
      <c r="I4202" s="76">
        <v>1</v>
      </c>
      <c r="J4202" s="39"/>
      <c r="K4202" s="39" t="s">
        <v>2195</v>
      </c>
      <c r="L4202" s="76">
        <v>30</v>
      </c>
      <c r="M4202" s="416" t="s">
        <v>16790</v>
      </c>
      <c r="N4202" s="76" t="s">
        <v>16844</v>
      </c>
    </row>
    <row r="4203" spans="1:14" hidden="1">
      <c r="A4203" s="416" t="s">
        <v>16789</v>
      </c>
      <c r="B4203" s="76"/>
      <c r="C4203" s="496"/>
      <c r="D4203" s="39"/>
      <c r="E4203" s="496">
        <f>VLOOKUP(F4203,[13]abbr_btch2lot2!A:B,2,FALSE)</f>
        <v>3124</v>
      </c>
      <c r="F4203" s="39" t="s">
        <v>16845</v>
      </c>
      <c r="G4203" s="39"/>
      <c r="H4203" s="76" t="s">
        <v>2231</v>
      </c>
      <c r="I4203" s="76" t="s">
        <v>2779</v>
      </c>
      <c r="J4203" s="39"/>
      <c r="K4203" s="39" t="s">
        <v>2195</v>
      </c>
      <c r="L4203" s="76">
        <v>31</v>
      </c>
      <c r="M4203" s="416" t="s">
        <v>16790</v>
      </c>
      <c r="N4203" s="76" t="s">
        <v>16846</v>
      </c>
    </row>
    <row r="4204" spans="1:14" hidden="1">
      <c r="A4204" s="416" t="s">
        <v>16789</v>
      </c>
      <c r="B4204" s="76"/>
      <c r="C4204" s="496" t="s">
        <v>12386</v>
      </c>
      <c r="D4204" s="39" t="s">
        <v>12386</v>
      </c>
      <c r="E4204" s="496">
        <f>VLOOKUP(F4204,[13]abbr_btch2lot2!A:B,2,FALSE)</f>
        <v>1531</v>
      </c>
      <c r="F4204" s="39" t="s">
        <v>12387</v>
      </c>
      <c r="G4204" s="39"/>
      <c r="H4204" s="76" t="s">
        <v>2231</v>
      </c>
      <c r="I4204" s="76" t="s">
        <v>9732</v>
      </c>
      <c r="J4204" s="39"/>
      <c r="K4204" s="39" t="s">
        <v>2195</v>
      </c>
      <c r="L4204" s="76">
        <v>32</v>
      </c>
      <c r="M4204" s="416" t="s">
        <v>16790</v>
      </c>
      <c r="N4204" s="76" t="s">
        <v>16847</v>
      </c>
    </row>
    <row r="4205" spans="1:14" hidden="1">
      <c r="A4205" s="416" t="s">
        <v>16789</v>
      </c>
      <c r="B4205" s="76"/>
      <c r="C4205" s="496" t="s">
        <v>61</v>
      </c>
      <c r="D4205" s="39" t="s">
        <v>61</v>
      </c>
      <c r="E4205" s="496">
        <f>VLOOKUP(F4205,[13]abbr_btch2lot2!A:B,2,FALSE)</f>
        <v>16</v>
      </c>
      <c r="F4205" s="39" t="s">
        <v>60</v>
      </c>
      <c r="G4205" s="39"/>
      <c r="H4205" s="76" t="s">
        <v>2202</v>
      </c>
      <c r="I4205" s="76">
        <v>3</v>
      </c>
      <c r="J4205" s="39"/>
      <c r="K4205" s="39" t="s">
        <v>2195</v>
      </c>
      <c r="L4205" s="76">
        <v>33</v>
      </c>
      <c r="M4205" s="416" t="s">
        <v>16790</v>
      </c>
      <c r="N4205" s="76" t="s">
        <v>16848</v>
      </c>
    </row>
    <row r="4206" spans="1:14" hidden="1">
      <c r="A4206" s="416" t="s">
        <v>16789</v>
      </c>
      <c r="B4206" s="76"/>
      <c r="C4206" s="496" t="s">
        <v>16849</v>
      </c>
      <c r="D4206" s="39" t="s">
        <v>16849</v>
      </c>
      <c r="E4206" s="496">
        <f>VLOOKUP(F4206,[13]abbr_btch2lot2!A:B,2,FALSE)</f>
        <v>3125</v>
      </c>
      <c r="F4206" s="39" t="s">
        <v>16850</v>
      </c>
      <c r="G4206" s="39"/>
      <c r="H4206" s="76" t="s">
        <v>2231</v>
      </c>
      <c r="I4206" s="76" t="s">
        <v>2779</v>
      </c>
      <c r="J4206" s="39"/>
      <c r="K4206" s="39" t="s">
        <v>2195</v>
      </c>
      <c r="L4206" s="76">
        <v>34</v>
      </c>
      <c r="M4206" s="416" t="s">
        <v>16790</v>
      </c>
      <c r="N4206" s="76" t="s">
        <v>16851</v>
      </c>
    </row>
    <row r="4207" spans="1:14" hidden="1">
      <c r="A4207" s="416" t="s">
        <v>16789</v>
      </c>
      <c r="B4207" s="76"/>
      <c r="C4207" s="496"/>
      <c r="D4207" s="39"/>
      <c r="E4207" s="496">
        <f>VLOOKUP(F4207,[13]abbr_btch2lot2!A:B,2,FALSE)</f>
        <v>1549</v>
      </c>
      <c r="F4207" s="39" t="s">
        <v>12443</v>
      </c>
      <c r="G4207" s="39"/>
      <c r="H4207" s="76" t="s">
        <v>2202</v>
      </c>
      <c r="I4207" s="76">
        <v>1</v>
      </c>
      <c r="J4207" s="39"/>
      <c r="K4207" s="39" t="s">
        <v>2195</v>
      </c>
      <c r="L4207" s="76">
        <v>35</v>
      </c>
      <c r="M4207" s="416" t="s">
        <v>16790</v>
      </c>
      <c r="N4207" s="76" t="s">
        <v>16852</v>
      </c>
    </row>
    <row r="4208" spans="1:14" hidden="1">
      <c r="A4208" s="416" t="s">
        <v>16789</v>
      </c>
      <c r="B4208" s="76"/>
      <c r="C4208" s="496"/>
      <c r="D4208" s="39"/>
      <c r="E4208" s="496">
        <f>VLOOKUP(F4208,[13]abbr_btch2lot2!A:B,2,FALSE)</f>
        <v>3126</v>
      </c>
      <c r="F4208" s="39" t="s">
        <v>16853</v>
      </c>
      <c r="G4208" s="39"/>
      <c r="H4208" s="76" t="s">
        <v>2231</v>
      </c>
      <c r="I4208" s="76" t="s">
        <v>2779</v>
      </c>
      <c r="J4208" s="39"/>
      <c r="K4208" s="39" t="s">
        <v>2195</v>
      </c>
      <c r="L4208" s="76">
        <v>36</v>
      </c>
      <c r="M4208" s="416" t="s">
        <v>16790</v>
      </c>
      <c r="N4208" s="76" t="s">
        <v>16854</v>
      </c>
    </row>
    <row r="4209" spans="1:14" hidden="1">
      <c r="A4209" s="416" t="s">
        <v>16789</v>
      </c>
      <c r="B4209" s="76"/>
      <c r="C4209" s="496" t="s">
        <v>16855</v>
      </c>
      <c r="D4209" s="39" t="s">
        <v>16855</v>
      </c>
      <c r="E4209" s="496">
        <f>VLOOKUP(F4209,[13]abbr_btch2lot2!A:B,2,FALSE)</f>
        <v>3127</v>
      </c>
      <c r="F4209" s="39" t="s">
        <v>16856</v>
      </c>
      <c r="G4209" s="39"/>
      <c r="H4209" s="76" t="s">
        <v>2202</v>
      </c>
      <c r="I4209" s="76">
        <v>2</v>
      </c>
      <c r="J4209" s="39"/>
      <c r="K4209" s="39" t="s">
        <v>2195</v>
      </c>
      <c r="L4209" s="76">
        <v>37</v>
      </c>
      <c r="M4209" s="416" t="s">
        <v>16790</v>
      </c>
      <c r="N4209" s="76" t="s">
        <v>16857</v>
      </c>
    </row>
    <row r="4210" spans="1:14" hidden="1">
      <c r="A4210" s="416" t="s">
        <v>16789</v>
      </c>
      <c r="B4210" s="76"/>
      <c r="C4210" s="496" t="s">
        <v>16858</v>
      </c>
      <c r="D4210" s="39" t="s">
        <v>16858</v>
      </c>
      <c r="E4210" s="496">
        <f>VLOOKUP(F4210,[13]abbr_btch2lot2!A:B,2,FALSE)</f>
        <v>3128</v>
      </c>
      <c r="F4210" s="39" t="s">
        <v>16859</v>
      </c>
      <c r="G4210" s="39"/>
      <c r="H4210" s="76" t="s">
        <v>2231</v>
      </c>
      <c r="I4210" s="76" t="s">
        <v>9140</v>
      </c>
      <c r="J4210" s="39"/>
      <c r="K4210" s="39" t="s">
        <v>2195</v>
      </c>
      <c r="L4210" s="76">
        <v>38</v>
      </c>
      <c r="M4210" s="416" t="s">
        <v>16790</v>
      </c>
      <c r="N4210" s="76" t="s">
        <v>16860</v>
      </c>
    </row>
    <row r="4211" spans="1:14" hidden="1">
      <c r="A4211" s="416" t="s">
        <v>16789</v>
      </c>
      <c r="B4211" s="76"/>
      <c r="C4211" s="496" t="s">
        <v>16861</v>
      </c>
      <c r="D4211" s="39" t="s">
        <v>16861</v>
      </c>
      <c r="E4211" s="496">
        <f>VLOOKUP(F4211,[13]abbr_btch2lot2!A:B,2,FALSE)</f>
        <v>3129</v>
      </c>
      <c r="F4211" s="39" t="s">
        <v>16862</v>
      </c>
      <c r="G4211" s="39"/>
      <c r="H4211" s="76" t="s">
        <v>2231</v>
      </c>
      <c r="I4211" s="76" t="s">
        <v>5032</v>
      </c>
      <c r="J4211" s="39"/>
      <c r="K4211" s="39" t="s">
        <v>2195</v>
      </c>
      <c r="L4211" s="76">
        <v>39</v>
      </c>
      <c r="M4211" s="416" t="s">
        <v>16790</v>
      </c>
      <c r="N4211" s="76" t="s">
        <v>16863</v>
      </c>
    </row>
    <row r="4212" spans="1:14" hidden="1">
      <c r="A4212" s="416" t="s">
        <v>16789</v>
      </c>
      <c r="B4212" s="76"/>
      <c r="C4212" s="496" t="s">
        <v>8918</v>
      </c>
      <c r="D4212" s="39" t="s">
        <v>8918</v>
      </c>
      <c r="E4212" s="496">
        <f>VLOOKUP(F4212,[13]abbr_btch2lot2!A:B,2,FALSE)</f>
        <v>243</v>
      </c>
      <c r="F4212" s="39" t="s">
        <v>8919</v>
      </c>
      <c r="G4212" s="39"/>
      <c r="H4212" s="76" t="s">
        <v>2202</v>
      </c>
      <c r="I4212" s="76">
        <v>2</v>
      </c>
      <c r="J4212" s="39"/>
      <c r="K4212" s="39" t="s">
        <v>2195</v>
      </c>
      <c r="L4212" s="76">
        <v>40</v>
      </c>
      <c r="M4212" s="416" t="s">
        <v>16790</v>
      </c>
      <c r="N4212" s="76" t="s">
        <v>16864</v>
      </c>
    </row>
    <row r="4213" spans="1:14" hidden="1">
      <c r="A4213" s="416" t="s">
        <v>16789</v>
      </c>
      <c r="B4213" s="76"/>
      <c r="C4213" s="496"/>
      <c r="D4213" s="39"/>
      <c r="E4213" s="496">
        <f>VLOOKUP(F4213,[13]abbr_btch2lot2!A:B,2,FALSE)</f>
        <v>3130</v>
      </c>
      <c r="F4213" s="39" t="s">
        <v>16865</v>
      </c>
      <c r="G4213" s="39"/>
      <c r="H4213" s="76" t="s">
        <v>2202</v>
      </c>
      <c r="I4213" s="76">
        <v>1</v>
      </c>
      <c r="J4213" s="39"/>
      <c r="K4213" s="39" t="s">
        <v>2195</v>
      </c>
      <c r="L4213" s="76">
        <v>41</v>
      </c>
      <c r="M4213" s="416" t="s">
        <v>16790</v>
      </c>
      <c r="N4213" s="76" t="s">
        <v>16866</v>
      </c>
    </row>
    <row r="4214" spans="1:14" hidden="1">
      <c r="A4214" s="416" t="s">
        <v>16789</v>
      </c>
      <c r="B4214" s="76"/>
      <c r="C4214" s="496" t="s">
        <v>12300</v>
      </c>
      <c r="D4214" s="39" t="s">
        <v>12300</v>
      </c>
      <c r="E4214" s="496">
        <f>VLOOKUP(F4214,[13]abbr_btch2lot2!A:B,2,FALSE)</f>
        <v>1501</v>
      </c>
      <c r="F4214" s="39" t="s">
        <v>12301</v>
      </c>
      <c r="G4214" s="39"/>
      <c r="H4214" s="76" t="s">
        <v>2228</v>
      </c>
      <c r="I4214" s="76">
        <v>2</v>
      </c>
      <c r="J4214" s="39"/>
      <c r="K4214" s="39" t="s">
        <v>2195</v>
      </c>
      <c r="L4214" s="76">
        <v>42</v>
      </c>
      <c r="M4214" s="416" t="s">
        <v>16790</v>
      </c>
      <c r="N4214" s="76" t="s">
        <v>16867</v>
      </c>
    </row>
    <row r="4215" spans="1:14" hidden="1">
      <c r="A4215" s="416" t="s">
        <v>16789</v>
      </c>
      <c r="B4215" s="76"/>
      <c r="C4215" s="496" t="s">
        <v>16868</v>
      </c>
      <c r="D4215" s="39" t="s">
        <v>16868</v>
      </c>
      <c r="E4215" s="496">
        <f>VLOOKUP(F4215,[13]abbr_btch2lot2!A:B,2,FALSE)</f>
        <v>3131</v>
      </c>
      <c r="F4215" s="39" t="s">
        <v>16869</v>
      </c>
      <c r="G4215" s="39"/>
      <c r="H4215" s="76" t="s">
        <v>2202</v>
      </c>
      <c r="I4215" s="76">
        <v>2</v>
      </c>
      <c r="J4215" s="39"/>
      <c r="K4215" s="39" t="s">
        <v>2195</v>
      </c>
      <c r="L4215" s="76">
        <v>43</v>
      </c>
      <c r="M4215" s="416" t="s">
        <v>16790</v>
      </c>
      <c r="N4215" s="76" t="s">
        <v>16870</v>
      </c>
    </row>
    <row r="4216" spans="1:14" hidden="1">
      <c r="A4216" s="416" t="s">
        <v>16789</v>
      </c>
      <c r="B4216" s="76"/>
      <c r="C4216" s="496" t="s">
        <v>11216</v>
      </c>
      <c r="D4216" s="39" t="s">
        <v>11216</v>
      </c>
      <c r="E4216" s="496">
        <f>VLOOKUP(F4216,[13]abbr_btch2lot2!A:B,2,FALSE)</f>
        <v>1101</v>
      </c>
      <c r="F4216" s="39" t="s">
        <v>11217</v>
      </c>
      <c r="G4216" s="39"/>
      <c r="H4216" s="76" t="s">
        <v>2202</v>
      </c>
      <c r="I4216" s="76">
        <v>1</v>
      </c>
      <c r="J4216" s="39"/>
      <c r="K4216" s="39" t="s">
        <v>2195</v>
      </c>
      <c r="L4216" s="76">
        <v>44</v>
      </c>
      <c r="M4216" s="416" t="s">
        <v>16790</v>
      </c>
      <c r="N4216" s="76" t="s">
        <v>16871</v>
      </c>
    </row>
    <row r="4217" spans="1:14" hidden="1">
      <c r="A4217" s="416" t="s">
        <v>16789</v>
      </c>
      <c r="B4217" s="76"/>
      <c r="C4217" s="496" t="s">
        <v>12447</v>
      </c>
      <c r="D4217" s="39" t="s">
        <v>12447</v>
      </c>
      <c r="E4217" s="496">
        <f>VLOOKUP(F4217,[13]abbr_btch2lot2!A:B,2,FALSE)</f>
        <v>3132</v>
      </c>
      <c r="F4217" s="39" t="s">
        <v>16872</v>
      </c>
      <c r="G4217" s="39"/>
      <c r="H4217" s="76" t="s">
        <v>2202</v>
      </c>
      <c r="I4217" s="76">
        <v>2</v>
      </c>
      <c r="J4217" s="39"/>
      <c r="K4217" s="39" t="s">
        <v>2195</v>
      </c>
      <c r="L4217" s="76">
        <v>45</v>
      </c>
      <c r="M4217" s="416" t="s">
        <v>16790</v>
      </c>
      <c r="N4217" s="76" t="s">
        <v>16873</v>
      </c>
    </row>
    <row r="4218" spans="1:14" hidden="1">
      <c r="A4218" s="416" t="s">
        <v>16789</v>
      </c>
      <c r="B4218" s="76"/>
      <c r="C4218" s="496"/>
      <c r="D4218" s="39"/>
      <c r="E4218" s="496">
        <f>VLOOKUP(F4218,[13]abbr_btch2lot2!A:B,2,FALSE)</f>
        <v>3133</v>
      </c>
      <c r="F4218" s="39" t="s">
        <v>16874</v>
      </c>
      <c r="G4218" s="39"/>
      <c r="H4218" s="76" t="s">
        <v>2231</v>
      </c>
      <c r="I4218" s="76" t="s">
        <v>2779</v>
      </c>
      <c r="J4218" s="39"/>
      <c r="K4218" s="39" t="s">
        <v>2195</v>
      </c>
      <c r="L4218" s="76">
        <v>46</v>
      </c>
      <c r="M4218" s="416" t="s">
        <v>16790</v>
      </c>
      <c r="N4218" s="76" t="s">
        <v>16875</v>
      </c>
    </row>
    <row r="4219" spans="1:14" hidden="1">
      <c r="A4219" s="416" t="s">
        <v>16789</v>
      </c>
      <c r="B4219" s="76"/>
      <c r="C4219" s="496" t="s">
        <v>16876</v>
      </c>
      <c r="D4219" s="39" t="s">
        <v>16876</v>
      </c>
      <c r="E4219" s="496">
        <f>VLOOKUP(F4219,[13]abbr_btch2lot2!A:B,2,FALSE)</f>
        <v>3134</v>
      </c>
      <c r="F4219" s="39" t="s">
        <v>16877</v>
      </c>
      <c r="G4219" s="39"/>
      <c r="H4219" s="76" t="s">
        <v>2231</v>
      </c>
      <c r="I4219" s="76" t="s">
        <v>2779</v>
      </c>
      <c r="J4219" s="39"/>
      <c r="K4219" s="39" t="s">
        <v>2195</v>
      </c>
      <c r="L4219" s="76">
        <v>47</v>
      </c>
      <c r="M4219" s="416" t="s">
        <v>16790</v>
      </c>
      <c r="N4219" s="76" t="s">
        <v>16878</v>
      </c>
    </row>
    <row r="4220" spans="1:14" hidden="1">
      <c r="A4220" s="416" t="s">
        <v>16789</v>
      </c>
      <c r="B4220" s="76"/>
      <c r="C4220" s="496"/>
      <c r="D4220" s="39"/>
      <c r="E4220" s="496">
        <f>VLOOKUP(F4220,[13]abbr_btch2lot2!A:B,2,FALSE)</f>
        <v>3135</v>
      </c>
      <c r="F4220" s="39" t="s">
        <v>16879</v>
      </c>
      <c r="G4220" s="39"/>
      <c r="H4220" s="76" t="s">
        <v>2231</v>
      </c>
      <c r="I4220" s="76" t="s">
        <v>2779</v>
      </c>
      <c r="J4220" s="39"/>
      <c r="K4220" s="39" t="s">
        <v>2195</v>
      </c>
      <c r="L4220" s="76">
        <v>48</v>
      </c>
      <c r="M4220" s="416" t="s">
        <v>16790</v>
      </c>
      <c r="N4220" s="76" t="s">
        <v>16880</v>
      </c>
    </row>
    <row r="4221" spans="1:14" hidden="1">
      <c r="A4221" s="416" t="s">
        <v>16789</v>
      </c>
      <c r="B4221" s="76"/>
      <c r="C4221" s="496"/>
      <c r="D4221" s="39"/>
      <c r="E4221" s="496">
        <f>VLOOKUP(F4221,[13]abbr_btch2lot2!A:B,2,FALSE)</f>
        <v>3136</v>
      </c>
      <c r="F4221" s="39" t="s">
        <v>16881</v>
      </c>
      <c r="G4221" s="39"/>
      <c r="H4221" s="76" t="s">
        <v>2231</v>
      </c>
      <c r="I4221" s="76" t="s">
        <v>2779</v>
      </c>
      <c r="J4221" s="39"/>
      <c r="K4221" s="39" t="s">
        <v>2195</v>
      </c>
      <c r="L4221" s="76">
        <v>49</v>
      </c>
      <c r="M4221" s="416" t="s">
        <v>16790</v>
      </c>
      <c r="N4221" s="76" t="s">
        <v>16882</v>
      </c>
    </row>
    <row r="4222" spans="1:14" hidden="1">
      <c r="A4222" s="416" t="s">
        <v>16789</v>
      </c>
      <c r="B4222" s="76"/>
      <c r="C4222" s="496"/>
      <c r="D4222" s="39"/>
      <c r="E4222" s="496">
        <f>VLOOKUP(F4222,[13]abbr_btch2lot2!A:B,2,FALSE)</f>
        <v>3137</v>
      </c>
      <c r="F4222" s="39" t="s">
        <v>16883</v>
      </c>
      <c r="G4222" s="39"/>
      <c r="H4222" s="76" t="s">
        <v>2231</v>
      </c>
      <c r="I4222" s="76" t="s">
        <v>2779</v>
      </c>
      <c r="J4222" s="39"/>
      <c r="K4222" s="39" t="s">
        <v>2195</v>
      </c>
      <c r="L4222" s="76">
        <v>50</v>
      </c>
      <c r="M4222" s="416" t="s">
        <v>16790</v>
      </c>
      <c r="N4222" s="76" t="s">
        <v>16884</v>
      </c>
    </row>
    <row r="4223" spans="1:14" hidden="1">
      <c r="A4223" s="416" t="s">
        <v>16789</v>
      </c>
      <c r="B4223" s="76"/>
      <c r="C4223" s="496"/>
      <c r="D4223" s="39"/>
      <c r="E4223" s="496">
        <f>VLOOKUP(F4223,[13]abbr_btch2lot2!A:B,2,FALSE)</f>
        <v>3138</v>
      </c>
      <c r="F4223" s="39" t="s">
        <v>16885</v>
      </c>
      <c r="G4223" s="39"/>
      <c r="H4223" s="76" t="s">
        <v>2231</v>
      </c>
      <c r="I4223" s="76" t="s">
        <v>2779</v>
      </c>
      <c r="J4223" s="39"/>
      <c r="K4223" s="39" t="s">
        <v>2195</v>
      </c>
      <c r="L4223" s="76">
        <v>51</v>
      </c>
      <c r="M4223" s="416" t="s">
        <v>16790</v>
      </c>
      <c r="N4223" s="76" t="s">
        <v>16886</v>
      </c>
    </row>
    <row r="4224" spans="1:14" hidden="1">
      <c r="A4224" s="416" t="s">
        <v>16789</v>
      </c>
      <c r="B4224" s="76"/>
      <c r="C4224" s="496"/>
      <c r="D4224" s="39"/>
      <c r="E4224" s="496">
        <f>VLOOKUP(F4224,[13]abbr_btch2lot2!A:B,2,FALSE)</f>
        <v>3139</v>
      </c>
      <c r="F4224" s="39" t="s">
        <v>16887</v>
      </c>
      <c r="G4224" s="39"/>
      <c r="H4224" s="76" t="s">
        <v>2231</v>
      </c>
      <c r="I4224" s="76" t="s">
        <v>2779</v>
      </c>
      <c r="J4224" s="39"/>
      <c r="K4224" s="39" t="s">
        <v>2195</v>
      </c>
      <c r="L4224" s="76">
        <v>52</v>
      </c>
      <c r="M4224" s="416" t="s">
        <v>16790</v>
      </c>
      <c r="N4224" s="76" t="s">
        <v>16888</v>
      </c>
    </row>
    <row r="4225" spans="1:14" hidden="1">
      <c r="A4225" s="416" t="s">
        <v>16789</v>
      </c>
      <c r="B4225" s="76"/>
      <c r="C4225" s="496"/>
      <c r="D4225" s="39"/>
      <c r="E4225" s="496">
        <f>VLOOKUP(F4225,[13]abbr_btch2lot2!A:B,2,FALSE)</f>
        <v>3140</v>
      </c>
      <c r="F4225" s="39" t="s">
        <v>16889</v>
      </c>
      <c r="G4225" s="39"/>
      <c r="H4225" s="76" t="s">
        <v>2231</v>
      </c>
      <c r="I4225" s="76" t="s">
        <v>2779</v>
      </c>
      <c r="J4225" s="39"/>
      <c r="K4225" s="39" t="s">
        <v>2195</v>
      </c>
      <c r="L4225" s="76">
        <v>53</v>
      </c>
      <c r="M4225" s="416" t="s">
        <v>16790</v>
      </c>
      <c r="N4225" s="76" t="s">
        <v>16890</v>
      </c>
    </row>
    <row r="4226" spans="1:14" hidden="1">
      <c r="A4226" s="416" t="s">
        <v>16789</v>
      </c>
      <c r="B4226" s="76"/>
      <c r="C4226" s="496"/>
      <c r="D4226" s="39"/>
      <c r="E4226" s="496">
        <f>VLOOKUP(F4226,[13]abbr_btch2lot2!A:B,2,FALSE)</f>
        <v>3141</v>
      </c>
      <c r="F4226" s="39" t="s">
        <v>16891</v>
      </c>
      <c r="G4226" s="39"/>
      <c r="H4226" s="76" t="s">
        <v>2231</v>
      </c>
      <c r="I4226" s="76" t="s">
        <v>2779</v>
      </c>
      <c r="J4226" s="39"/>
      <c r="K4226" s="39" t="s">
        <v>2195</v>
      </c>
      <c r="L4226" s="76">
        <v>54</v>
      </c>
      <c r="M4226" s="416" t="s">
        <v>16790</v>
      </c>
      <c r="N4226" s="76" t="s">
        <v>16892</v>
      </c>
    </row>
    <row r="4227" spans="1:14" hidden="1">
      <c r="A4227" s="416" t="s">
        <v>16789</v>
      </c>
      <c r="B4227" s="76"/>
      <c r="C4227" s="496"/>
      <c r="D4227" s="39"/>
      <c r="E4227" s="496">
        <f>VLOOKUP(F4227,[13]abbr_btch2lot2!A:B,2,FALSE)</f>
        <v>3142</v>
      </c>
      <c r="F4227" s="39" t="s">
        <v>16893</v>
      </c>
      <c r="G4227" s="39"/>
      <c r="H4227" s="76" t="s">
        <v>2231</v>
      </c>
      <c r="I4227" s="76" t="s">
        <v>2779</v>
      </c>
      <c r="J4227" s="39"/>
      <c r="K4227" s="39" t="s">
        <v>2195</v>
      </c>
      <c r="L4227" s="76">
        <v>55</v>
      </c>
      <c r="M4227" s="416" t="s">
        <v>16790</v>
      </c>
      <c r="N4227" s="76" t="s">
        <v>16894</v>
      </c>
    </row>
    <row r="4228" spans="1:14" hidden="1">
      <c r="A4228" s="416" t="s">
        <v>16789</v>
      </c>
      <c r="B4228" s="76"/>
      <c r="C4228" s="496" t="s">
        <v>16895</v>
      </c>
      <c r="D4228" s="39" t="s">
        <v>16895</v>
      </c>
      <c r="E4228" s="496">
        <f>VLOOKUP(F4228,[13]abbr_btch2lot2!A:B,2,FALSE)</f>
        <v>3143</v>
      </c>
      <c r="F4228" s="39" t="s">
        <v>16896</v>
      </c>
      <c r="G4228" s="39"/>
      <c r="H4228" s="76" t="s">
        <v>2231</v>
      </c>
      <c r="I4228" s="76" t="s">
        <v>2779</v>
      </c>
      <c r="J4228" s="39"/>
      <c r="K4228" s="39" t="s">
        <v>2195</v>
      </c>
      <c r="L4228" s="76">
        <v>56</v>
      </c>
      <c r="M4228" s="416" t="s">
        <v>16790</v>
      </c>
      <c r="N4228" s="76" t="s">
        <v>16897</v>
      </c>
    </row>
    <row r="4229" spans="1:14" hidden="1">
      <c r="A4229" s="416" t="s">
        <v>16789</v>
      </c>
      <c r="B4229" s="76"/>
      <c r="C4229" s="496" t="s">
        <v>7633</v>
      </c>
      <c r="D4229" s="39" t="s">
        <v>7633</v>
      </c>
      <c r="E4229" s="496">
        <f>VLOOKUP(F4229,[13]abbr_btch2lot2!A:B,2,FALSE)</f>
        <v>3144</v>
      </c>
      <c r="F4229" s="39" t="s">
        <v>7634</v>
      </c>
      <c r="G4229" s="39"/>
      <c r="H4229" s="76" t="s">
        <v>2231</v>
      </c>
      <c r="I4229" s="76" t="s">
        <v>16898</v>
      </c>
      <c r="J4229" s="39"/>
      <c r="K4229" s="39" t="s">
        <v>2195</v>
      </c>
      <c r="L4229" s="76">
        <v>57</v>
      </c>
      <c r="M4229" s="416" t="s">
        <v>16790</v>
      </c>
      <c r="N4229" s="76" t="s">
        <v>16899</v>
      </c>
    </row>
    <row r="4230" spans="1:14" hidden="1">
      <c r="A4230" s="416" t="s">
        <v>16789</v>
      </c>
      <c r="B4230" s="76"/>
      <c r="C4230" s="496" t="s">
        <v>16900</v>
      </c>
      <c r="D4230" s="39" t="s">
        <v>16900</v>
      </c>
      <c r="E4230" s="496">
        <f>VLOOKUP(F4230,[13]abbr_btch2lot2!A:B,2,FALSE)</f>
        <v>3145</v>
      </c>
      <c r="F4230" s="39" t="s">
        <v>16901</v>
      </c>
      <c r="G4230" s="39"/>
      <c r="H4230" s="76" t="s">
        <v>2228</v>
      </c>
      <c r="I4230" s="76">
        <v>2</v>
      </c>
      <c r="J4230" s="39"/>
      <c r="K4230" s="39" t="s">
        <v>2195</v>
      </c>
      <c r="L4230" s="76">
        <v>58</v>
      </c>
      <c r="M4230" s="416" t="s">
        <v>16790</v>
      </c>
      <c r="N4230" s="76" t="s">
        <v>16902</v>
      </c>
    </row>
    <row r="4231" spans="1:14" hidden="1">
      <c r="A4231" s="416" t="s">
        <v>16789</v>
      </c>
      <c r="B4231" s="76"/>
      <c r="C4231" s="496"/>
      <c r="D4231" s="39"/>
      <c r="E4231" s="496">
        <f>VLOOKUP(F4231,[13]abbr_btch2lot2!A:B,2,FALSE)</f>
        <v>3146</v>
      </c>
      <c r="F4231" s="39" t="s">
        <v>16903</v>
      </c>
      <c r="G4231" s="39"/>
      <c r="H4231" s="76" t="s">
        <v>2202</v>
      </c>
      <c r="I4231" s="76">
        <v>1</v>
      </c>
      <c r="J4231" s="39"/>
      <c r="K4231" s="39" t="s">
        <v>2195</v>
      </c>
      <c r="L4231" s="76">
        <v>59</v>
      </c>
      <c r="M4231" s="416" t="s">
        <v>16790</v>
      </c>
      <c r="N4231" s="76" t="s">
        <v>16904</v>
      </c>
    </row>
    <row r="4232" spans="1:14" hidden="1">
      <c r="A4232" s="416" t="s">
        <v>16789</v>
      </c>
      <c r="B4232" s="76"/>
      <c r="C4232" s="496"/>
      <c r="D4232" s="39"/>
      <c r="E4232" s="496">
        <f>VLOOKUP(F4232,[13]abbr_btch2lot2!A:B,2,FALSE)</f>
        <v>3147</v>
      </c>
      <c r="F4232" s="39" t="s">
        <v>16905</v>
      </c>
      <c r="G4232" s="39"/>
      <c r="H4232" s="76" t="s">
        <v>2202</v>
      </c>
      <c r="I4232" s="76">
        <v>1</v>
      </c>
      <c r="J4232" s="39"/>
      <c r="K4232" s="39" t="s">
        <v>2195</v>
      </c>
      <c r="L4232" s="76">
        <v>60</v>
      </c>
      <c r="M4232" s="416" t="s">
        <v>16790</v>
      </c>
      <c r="N4232" s="76" t="s">
        <v>16906</v>
      </c>
    </row>
    <row r="4233" spans="1:14" hidden="1">
      <c r="A4233" s="416" t="s">
        <v>16789</v>
      </c>
      <c r="B4233" s="76"/>
      <c r="C4233" s="496" t="s">
        <v>1749</v>
      </c>
      <c r="D4233" s="39" t="s">
        <v>1749</v>
      </c>
      <c r="E4233" s="496">
        <f>VLOOKUP(F4233,[13]abbr_btch2lot2!A:B,2,FALSE)</f>
        <v>1060</v>
      </c>
      <c r="F4233" s="39" t="s">
        <v>1074</v>
      </c>
      <c r="G4233" s="39"/>
      <c r="H4233" s="76" t="s">
        <v>2228</v>
      </c>
      <c r="I4233" s="76">
        <v>2</v>
      </c>
      <c r="J4233" s="39"/>
      <c r="K4233" s="39" t="s">
        <v>2195</v>
      </c>
      <c r="L4233" s="76">
        <v>61</v>
      </c>
      <c r="M4233" s="416" t="s">
        <v>16790</v>
      </c>
      <c r="N4233" s="76" t="s">
        <v>16907</v>
      </c>
    </row>
    <row r="4234" spans="1:14" hidden="1">
      <c r="A4234" s="416" t="s">
        <v>16789</v>
      </c>
      <c r="B4234" s="76"/>
      <c r="C4234" s="496"/>
      <c r="D4234" s="39"/>
      <c r="E4234" s="496">
        <f>VLOOKUP(F4234,[13]abbr_btch2lot2!A:B,2,FALSE)</f>
        <v>3148</v>
      </c>
      <c r="F4234" s="39" t="s">
        <v>16908</v>
      </c>
      <c r="G4234" s="39"/>
      <c r="H4234" s="76" t="s">
        <v>2231</v>
      </c>
      <c r="I4234" s="76" t="s">
        <v>7542</v>
      </c>
      <c r="J4234" s="39"/>
      <c r="K4234" s="39" t="s">
        <v>2195</v>
      </c>
      <c r="L4234" s="76">
        <v>62</v>
      </c>
      <c r="M4234" s="416" t="s">
        <v>16790</v>
      </c>
      <c r="N4234" s="76" t="s">
        <v>16909</v>
      </c>
    </row>
    <row r="4235" spans="1:14" hidden="1">
      <c r="A4235" s="416" t="s">
        <v>16789</v>
      </c>
      <c r="B4235" s="76"/>
      <c r="C4235" s="496" t="s">
        <v>16910</v>
      </c>
      <c r="D4235" s="39" t="s">
        <v>16910</v>
      </c>
      <c r="E4235" s="496">
        <f>VLOOKUP(F4235,[13]abbr_btch2lot2!A:B,2,FALSE)</f>
        <v>3149</v>
      </c>
      <c r="F4235" s="39" t="s">
        <v>16911</v>
      </c>
      <c r="G4235" s="39"/>
      <c r="H4235" s="76" t="s">
        <v>2231</v>
      </c>
      <c r="I4235" s="76" t="s">
        <v>9140</v>
      </c>
      <c r="J4235" s="39"/>
      <c r="K4235" s="39" t="s">
        <v>2195</v>
      </c>
      <c r="L4235" s="76">
        <v>63</v>
      </c>
      <c r="M4235" s="416" t="s">
        <v>16790</v>
      </c>
      <c r="N4235" s="76" t="s">
        <v>16912</v>
      </c>
    </row>
    <row r="4236" spans="1:14" hidden="1">
      <c r="A4236" s="416" t="s">
        <v>16789</v>
      </c>
      <c r="B4236" s="76"/>
      <c r="C4236" s="496" t="s">
        <v>16913</v>
      </c>
      <c r="D4236" s="39" t="s">
        <v>16913</v>
      </c>
      <c r="E4236" s="496">
        <f>VLOOKUP(F4236,[13]abbr_btch2lot2!A:B,2,FALSE)</f>
        <v>3150</v>
      </c>
      <c r="F4236" s="39" t="s">
        <v>16914</v>
      </c>
      <c r="G4236" s="39"/>
      <c r="H4236" s="76" t="s">
        <v>2202</v>
      </c>
      <c r="I4236" s="76">
        <v>1</v>
      </c>
      <c r="J4236" s="39"/>
      <c r="K4236" s="39" t="s">
        <v>2195</v>
      </c>
      <c r="L4236" s="76">
        <v>64</v>
      </c>
      <c r="M4236" s="416" t="s">
        <v>16790</v>
      </c>
      <c r="N4236" s="76" t="s">
        <v>16915</v>
      </c>
    </row>
    <row r="4237" spans="1:14" hidden="1">
      <c r="A4237" s="416" t="s">
        <v>16789</v>
      </c>
      <c r="B4237" s="76"/>
      <c r="C4237" s="496" t="s">
        <v>16916</v>
      </c>
      <c r="D4237" s="39" t="s">
        <v>16916</v>
      </c>
      <c r="E4237" s="496">
        <f>VLOOKUP(F4237,[13]abbr_btch2lot2!A:B,2,FALSE)</f>
        <v>3151</v>
      </c>
      <c r="F4237" s="39" t="s">
        <v>16917</v>
      </c>
      <c r="G4237" s="39"/>
      <c r="H4237" s="76" t="s">
        <v>2231</v>
      </c>
      <c r="I4237" s="76" t="s">
        <v>2779</v>
      </c>
      <c r="J4237" s="39"/>
      <c r="K4237" s="39" t="s">
        <v>2195</v>
      </c>
      <c r="L4237" s="76">
        <v>65</v>
      </c>
      <c r="M4237" s="416" t="s">
        <v>16790</v>
      </c>
      <c r="N4237" s="76" t="s">
        <v>16918</v>
      </c>
    </row>
    <row r="4238" spans="1:14" hidden="1">
      <c r="A4238" s="416" t="s">
        <v>16789</v>
      </c>
      <c r="B4238" s="76"/>
      <c r="C4238" s="496"/>
      <c r="D4238" s="39"/>
      <c r="E4238" s="496">
        <f>VLOOKUP(F4238,[13]abbr_btch2lot2!A:B,2,FALSE)</f>
        <v>3152</v>
      </c>
      <c r="F4238" s="39" t="s">
        <v>16919</v>
      </c>
      <c r="G4238" s="39"/>
      <c r="H4238" s="76" t="s">
        <v>2231</v>
      </c>
      <c r="I4238" s="76" t="s">
        <v>2779</v>
      </c>
      <c r="J4238" s="39"/>
      <c r="K4238" s="39" t="s">
        <v>2195</v>
      </c>
      <c r="L4238" s="76">
        <v>66</v>
      </c>
      <c r="M4238" s="416" t="s">
        <v>16790</v>
      </c>
      <c r="N4238" s="76" t="s">
        <v>16920</v>
      </c>
    </row>
    <row r="4239" spans="1:14" hidden="1">
      <c r="A4239" s="416" t="s">
        <v>16789</v>
      </c>
      <c r="B4239" s="76"/>
      <c r="C4239" s="496"/>
      <c r="D4239" s="39"/>
      <c r="E4239" s="496">
        <f>VLOOKUP(F4239,[13]abbr_btch2lot2!A:B,2,FALSE)</f>
        <v>3153</v>
      </c>
      <c r="F4239" s="39" t="s">
        <v>16921</v>
      </c>
      <c r="G4239" s="39"/>
      <c r="H4239" s="76" t="s">
        <v>2202</v>
      </c>
      <c r="I4239" s="76">
        <v>15</v>
      </c>
      <c r="J4239" s="39"/>
      <c r="K4239" s="39" t="s">
        <v>2195</v>
      </c>
      <c r="L4239" s="76">
        <v>67</v>
      </c>
      <c r="M4239" s="416" t="s">
        <v>16790</v>
      </c>
      <c r="N4239" s="76" t="s">
        <v>16922</v>
      </c>
    </row>
    <row r="4240" spans="1:14" hidden="1">
      <c r="A4240" s="416" t="s">
        <v>16789</v>
      </c>
      <c r="B4240" s="76"/>
      <c r="C4240" s="496" t="s">
        <v>3720</v>
      </c>
      <c r="D4240" s="39" t="s">
        <v>3720</v>
      </c>
      <c r="E4240" s="496">
        <f>VLOOKUP(F4240,[13]abbr_btch2lot2!A:B,2,FALSE)</f>
        <v>1273</v>
      </c>
      <c r="F4240" s="39" t="s">
        <v>3721</v>
      </c>
      <c r="G4240" s="39"/>
      <c r="H4240" s="76" t="s">
        <v>2202</v>
      </c>
      <c r="I4240" s="76">
        <v>2</v>
      </c>
      <c r="J4240" s="39"/>
      <c r="K4240" s="39" t="s">
        <v>2195</v>
      </c>
      <c r="L4240" s="76">
        <v>68</v>
      </c>
      <c r="M4240" s="416" t="s">
        <v>16790</v>
      </c>
      <c r="N4240" s="76" t="s">
        <v>16923</v>
      </c>
    </row>
    <row r="4241" spans="1:14" hidden="1">
      <c r="A4241" s="416" t="s">
        <v>16789</v>
      </c>
      <c r="B4241" s="76"/>
      <c r="C4241" s="496" t="s">
        <v>16924</v>
      </c>
      <c r="D4241" s="39" t="s">
        <v>16924</v>
      </c>
      <c r="E4241" s="496">
        <f>VLOOKUP(F4241,[13]abbr_btch2lot2!A:B,2,FALSE)</f>
        <v>3154</v>
      </c>
      <c r="F4241" s="39" t="s">
        <v>16925</v>
      </c>
      <c r="G4241" s="39"/>
      <c r="H4241" s="565" t="s">
        <v>2231</v>
      </c>
      <c r="I4241" s="76" t="s">
        <v>2506</v>
      </c>
      <c r="J4241" s="39"/>
      <c r="K4241" s="39" t="s">
        <v>2195</v>
      </c>
      <c r="L4241" s="76">
        <v>69</v>
      </c>
      <c r="M4241" s="416" t="s">
        <v>16790</v>
      </c>
      <c r="N4241" s="76" t="s">
        <v>16926</v>
      </c>
    </row>
    <row r="4242" spans="1:14" hidden="1">
      <c r="A4242" s="416" t="s">
        <v>16789</v>
      </c>
      <c r="B4242" s="76"/>
      <c r="C4242" s="496" t="s">
        <v>16927</v>
      </c>
      <c r="D4242" s="39" t="s">
        <v>16927</v>
      </c>
      <c r="E4242" s="496">
        <f>VLOOKUP(F4242,[13]abbr_btch2lot2!A:B,2,FALSE)</f>
        <v>3155</v>
      </c>
      <c r="F4242" s="39" t="s">
        <v>16928</v>
      </c>
      <c r="G4242" s="39"/>
      <c r="H4242" s="76" t="s">
        <v>2202</v>
      </c>
      <c r="I4242" s="76">
        <v>6</v>
      </c>
      <c r="J4242" s="39"/>
      <c r="K4242" s="39" t="s">
        <v>2195</v>
      </c>
      <c r="L4242" s="76">
        <v>70</v>
      </c>
      <c r="M4242" s="416" t="s">
        <v>16790</v>
      </c>
      <c r="N4242" s="76" t="s">
        <v>16929</v>
      </c>
    </row>
    <row r="4243" spans="1:14" hidden="1">
      <c r="A4243" s="416" t="s">
        <v>16789</v>
      </c>
      <c r="B4243" s="76"/>
      <c r="C4243" s="496"/>
      <c r="D4243" s="39"/>
      <c r="E4243" s="496">
        <f>VLOOKUP(F4243,[13]abbr_btch2lot2!A:B,2,FALSE)</f>
        <v>3156</v>
      </c>
      <c r="F4243" s="39" t="s">
        <v>16930</v>
      </c>
      <c r="G4243" s="39"/>
      <c r="H4243" s="76" t="s">
        <v>2202</v>
      </c>
      <c r="I4243" s="76">
        <v>1</v>
      </c>
      <c r="J4243" s="39"/>
      <c r="K4243" s="39" t="s">
        <v>2195</v>
      </c>
      <c r="L4243" s="76">
        <v>71</v>
      </c>
      <c r="M4243" s="416" t="s">
        <v>16790</v>
      </c>
      <c r="N4243" s="76" t="s">
        <v>16931</v>
      </c>
    </row>
    <row r="4244" spans="1:14" hidden="1">
      <c r="A4244" s="416" t="s">
        <v>16789</v>
      </c>
      <c r="B4244" s="76"/>
      <c r="C4244" s="496"/>
      <c r="D4244" s="39"/>
      <c r="E4244" s="496">
        <f>VLOOKUP(F4244,[13]abbr_btch2lot2!A:B,2,FALSE)</f>
        <v>3157</v>
      </c>
      <c r="F4244" s="39" t="s">
        <v>16932</v>
      </c>
      <c r="G4244" s="39"/>
      <c r="H4244" s="76" t="s">
        <v>2202</v>
      </c>
      <c r="I4244" s="76">
        <v>1</v>
      </c>
      <c r="J4244" s="39"/>
      <c r="K4244" s="39" t="s">
        <v>2195</v>
      </c>
      <c r="L4244" s="76">
        <v>72</v>
      </c>
      <c r="M4244" s="416" t="s">
        <v>16790</v>
      </c>
      <c r="N4244" s="76" t="s">
        <v>16933</v>
      </c>
    </row>
    <row r="4245" spans="1:14" hidden="1">
      <c r="A4245" s="416" t="s">
        <v>16789</v>
      </c>
      <c r="B4245" s="76"/>
      <c r="C4245" s="496"/>
      <c r="D4245" s="39"/>
      <c r="E4245" s="496">
        <f>VLOOKUP(F4245,[13]abbr_btch2lot2!A:B,2,FALSE)</f>
        <v>3158</v>
      </c>
      <c r="F4245" s="39" t="s">
        <v>16934</v>
      </c>
      <c r="G4245" s="39"/>
      <c r="H4245" s="76" t="s">
        <v>2202</v>
      </c>
      <c r="I4245" s="76">
        <v>1</v>
      </c>
      <c r="J4245" s="39"/>
      <c r="K4245" s="39" t="s">
        <v>2195</v>
      </c>
      <c r="L4245" s="76">
        <v>73</v>
      </c>
      <c r="M4245" s="416" t="s">
        <v>16790</v>
      </c>
      <c r="N4245" s="76" t="s">
        <v>16935</v>
      </c>
    </row>
    <row r="4246" spans="1:14" hidden="1">
      <c r="A4246" s="416" t="s">
        <v>16789</v>
      </c>
      <c r="B4246" s="76"/>
      <c r="C4246" s="496" t="s">
        <v>2014</v>
      </c>
      <c r="D4246" s="39"/>
      <c r="E4246" s="496" t="e">
        <f>VLOOKUP(F4246,[13]abbr_btch2lot2!A:B,2,FALSE)</f>
        <v>#N/A</v>
      </c>
      <c r="F4246" s="39"/>
      <c r="G4246" s="39"/>
      <c r="H4246" s="76" t="s">
        <v>2202</v>
      </c>
      <c r="I4246" s="76">
        <v>88</v>
      </c>
      <c r="J4246" s="39"/>
      <c r="K4246" s="39" t="s">
        <v>2195</v>
      </c>
      <c r="L4246" s="76">
        <v>74</v>
      </c>
      <c r="M4246" s="416" t="s">
        <v>16790</v>
      </c>
      <c r="N4246" s="76" t="s">
        <v>16936</v>
      </c>
    </row>
    <row r="4247" spans="1:14" hidden="1">
      <c r="A4247" s="416" t="s">
        <v>16789</v>
      </c>
      <c r="B4247" s="39" t="s">
        <v>149</v>
      </c>
      <c r="C4247" s="496" t="s">
        <v>149</v>
      </c>
      <c r="D4247" s="39"/>
      <c r="E4247" s="496" t="e">
        <f>VLOOKUP(F4247,[13]abbr_btch2lot2!A:B,2,FALSE)</f>
        <v>#N/A</v>
      </c>
      <c r="F4247" s="39"/>
      <c r="G4247" s="39" t="s">
        <v>2193</v>
      </c>
      <c r="H4247" s="39" t="s">
        <v>2308</v>
      </c>
      <c r="I4247" s="76">
        <v>26</v>
      </c>
      <c r="J4247" s="39"/>
      <c r="K4247" s="39" t="s">
        <v>2195</v>
      </c>
      <c r="L4247" s="76">
        <v>75</v>
      </c>
      <c r="M4247" s="416" t="s">
        <v>16790</v>
      </c>
      <c r="N4247" s="39" t="s">
        <v>149</v>
      </c>
    </row>
    <row r="4248" spans="1:14" hidden="1">
      <c r="A4248" s="416" t="s">
        <v>16789</v>
      </c>
      <c r="B4248" s="39" t="s">
        <v>151</v>
      </c>
      <c r="C4248" s="496" t="s">
        <v>151</v>
      </c>
      <c r="D4248" s="39"/>
      <c r="E4248" s="496" t="e">
        <f>VLOOKUP(F4248,[13]abbr_btch2lot2!A:B,2,FALSE)</f>
        <v>#N/A</v>
      </c>
      <c r="F4248" s="39"/>
      <c r="G4248" s="39" t="s">
        <v>2193</v>
      </c>
      <c r="H4248" s="39" t="s">
        <v>2202</v>
      </c>
      <c r="I4248" s="76">
        <v>10</v>
      </c>
      <c r="J4248" s="39"/>
      <c r="K4248" s="39" t="s">
        <v>2195</v>
      </c>
      <c r="L4248" s="76">
        <v>76</v>
      </c>
      <c r="M4248" s="416" t="s">
        <v>16790</v>
      </c>
      <c r="N4248" s="39" t="s">
        <v>151</v>
      </c>
    </row>
    <row r="4249" spans="1:14" hidden="1">
      <c r="A4249" s="416" t="s">
        <v>16789</v>
      </c>
      <c r="B4249" s="39" t="s">
        <v>153</v>
      </c>
      <c r="C4249" s="496" t="s">
        <v>153</v>
      </c>
      <c r="D4249" s="39"/>
      <c r="E4249" s="496" t="e">
        <f>VLOOKUP(F4249,[13]abbr_btch2lot2!A:B,2,FALSE)</f>
        <v>#N/A</v>
      </c>
      <c r="F4249" s="39"/>
      <c r="G4249" s="39" t="s">
        <v>2193</v>
      </c>
      <c r="H4249" s="39" t="s">
        <v>2202</v>
      </c>
      <c r="I4249" s="76">
        <v>4</v>
      </c>
      <c r="J4249" s="39"/>
      <c r="K4249" s="39" t="s">
        <v>2195</v>
      </c>
      <c r="L4249" s="76">
        <v>77</v>
      </c>
      <c r="M4249" s="416" t="s">
        <v>16790</v>
      </c>
      <c r="N4249" s="39" t="s">
        <v>153</v>
      </c>
    </row>
    <row r="4250" spans="1:14" hidden="1">
      <c r="A4250" s="416" t="s">
        <v>16789</v>
      </c>
      <c r="B4250" s="39" t="s">
        <v>155</v>
      </c>
      <c r="C4250" s="496" t="s">
        <v>155</v>
      </c>
      <c r="D4250" s="39"/>
      <c r="E4250" s="496" t="e">
        <f>VLOOKUP(F4250,[13]abbr_btch2lot2!A:B,2,FALSE)</f>
        <v>#N/A</v>
      </c>
      <c r="F4250" s="39"/>
      <c r="G4250" s="39" t="s">
        <v>2193</v>
      </c>
      <c r="H4250" s="39" t="s">
        <v>2202</v>
      </c>
      <c r="I4250" s="76">
        <v>2</v>
      </c>
      <c r="J4250" s="39"/>
      <c r="K4250" s="39" t="s">
        <v>2195</v>
      </c>
      <c r="L4250" s="76">
        <v>78</v>
      </c>
      <c r="M4250" s="416" t="s">
        <v>16790</v>
      </c>
      <c r="N4250" s="39" t="s">
        <v>155</v>
      </c>
    </row>
    <row r="4251" spans="1:14" hidden="1">
      <c r="A4251" s="416" t="s">
        <v>16789</v>
      </c>
      <c r="B4251" s="39" t="s">
        <v>157</v>
      </c>
      <c r="C4251" s="496" t="s">
        <v>157</v>
      </c>
      <c r="D4251" s="39"/>
      <c r="E4251" s="496" t="e">
        <f>VLOOKUP(F4251,[13]abbr_btch2lot2!A:B,2,FALSE)</f>
        <v>#N/A</v>
      </c>
      <c r="F4251" s="39"/>
      <c r="G4251" s="39" t="s">
        <v>2193</v>
      </c>
      <c r="H4251" s="39" t="s">
        <v>2202</v>
      </c>
      <c r="I4251" s="76">
        <v>2</v>
      </c>
      <c r="J4251" s="39"/>
      <c r="K4251" s="39" t="s">
        <v>2195</v>
      </c>
      <c r="L4251" s="76">
        <v>79</v>
      </c>
      <c r="M4251" s="416" t="s">
        <v>16790</v>
      </c>
      <c r="N4251" s="39" t="s">
        <v>157</v>
      </c>
    </row>
    <row r="4252" spans="1:14" hidden="1">
      <c r="A4252" s="416" t="s">
        <v>16937</v>
      </c>
      <c r="B4252" s="76" t="s">
        <v>34</v>
      </c>
      <c r="C4252" s="496" t="s">
        <v>34</v>
      </c>
      <c r="D4252" s="39" t="s">
        <v>3460</v>
      </c>
      <c r="E4252" s="496">
        <f>VLOOKUP(F4252,[13]abbr_btch2lot2!A:B,2,FALSE)</f>
        <v>180</v>
      </c>
      <c r="F4252" s="39" t="s">
        <v>1402</v>
      </c>
      <c r="G4252" s="76" t="s">
        <v>2193</v>
      </c>
      <c r="H4252" s="76" t="s">
        <v>2194</v>
      </c>
      <c r="I4252" s="76">
        <v>8</v>
      </c>
      <c r="J4252" s="76"/>
      <c r="K4252" s="39" t="s">
        <v>2195</v>
      </c>
      <c r="L4252" s="76">
        <v>1</v>
      </c>
      <c r="M4252" s="416" t="s">
        <v>16938</v>
      </c>
      <c r="N4252" s="76" t="s">
        <v>34</v>
      </c>
    </row>
    <row r="4253" spans="1:14" hidden="1">
      <c r="A4253" s="416" t="s">
        <v>16937</v>
      </c>
      <c r="B4253" s="516"/>
      <c r="C4253" s="496" t="s">
        <v>16791</v>
      </c>
      <c r="D4253" s="39" t="s">
        <v>16791</v>
      </c>
      <c r="E4253" s="496">
        <f>VLOOKUP(F4253,[13]abbr_btch2lot2!A:B,2,FALSE)</f>
        <v>3111</v>
      </c>
      <c r="F4253" s="76" t="s">
        <v>16792</v>
      </c>
      <c r="G4253" s="39"/>
      <c r="H4253" s="76" t="s">
        <v>2202</v>
      </c>
      <c r="I4253" s="76">
        <v>1</v>
      </c>
      <c r="J4253" s="76"/>
      <c r="K4253" s="39" t="s">
        <v>2195</v>
      </c>
      <c r="L4253" s="76">
        <v>2</v>
      </c>
      <c r="M4253" s="416" t="s">
        <v>16938</v>
      </c>
      <c r="N4253" s="76" t="s">
        <v>16939</v>
      </c>
    </row>
    <row r="4254" spans="1:14" hidden="1">
      <c r="A4254" s="416" t="s">
        <v>16937</v>
      </c>
      <c r="B4254" s="516"/>
      <c r="C4254" s="496" t="s">
        <v>16940</v>
      </c>
      <c r="D4254" s="39" t="s">
        <v>16940</v>
      </c>
      <c r="E4254" s="496">
        <f>VLOOKUP(F4254,[13]abbr_btch2lot2!A:B,2,FALSE)</f>
        <v>3159</v>
      </c>
      <c r="F4254" s="39" t="s">
        <v>16941</v>
      </c>
      <c r="G4254" s="39"/>
      <c r="H4254" s="76" t="s">
        <v>2194</v>
      </c>
      <c r="I4254" s="76">
        <v>10</v>
      </c>
      <c r="J4254" s="76"/>
      <c r="K4254" s="39" t="s">
        <v>2195</v>
      </c>
      <c r="L4254" s="76">
        <v>3</v>
      </c>
      <c r="M4254" s="416" t="s">
        <v>16938</v>
      </c>
      <c r="N4254" s="76" t="s">
        <v>16942</v>
      </c>
    </row>
    <row r="4255" spans="1:14" hidden="1">
      <c r="A4255" s="416" t="s">
        <v>16937</v>
      </c>
      <c r="B4255" s="516"/>
      <c r="C4255" s="496" t="s">
        <v>2996</v>
      </c>
      <c r="D4255" s="39" t="s">
        <v>2996</v>
      </c>
      <c r="E4255" s="496">
        <f>VLOOKUP(F4255,[13]abbr_btch2lot2!A:B,2,FALSE)</f>
        <v>173</v>
      </c>
      <c r="F4255" s="39" t="s">
        <v>2997</v>
      </c>
      <c r="G4255" s="39"/>
      <c r="H4255" s="76" t="s">
        <v>2194</v>
      </c>
      <c r="I4255" s="76">
        <v>10</v>
      </c>
      <c r="J4255" s="76"/>
      <c r="K4255" s="39" t="s">
        <v>2195</v>
      </c>
      <c r="L4255" s="76">
        <v>4</v>
      </c>
      <c r="M4255" s="416" t="s">
        <v>16938</v>
      </c>
      <c r="N4255" s="76" t="s">
        <v>16943</v>
      </c>
    </row>
    <row r="4256" spans="1:14" hidden="1">
      <c r="A4256" s="416" t="s">
        <v>16937</v>
      </c>
      <c r="B4256" s="516"/>
      <c r="C4256" s="496" t="s">
        <v>12402</v>
      </c>
      <c r="D4256" s="39" t="s">
        <v>12402</v>
      </c>
      <c r="E4256" s="496">
        <f>VLOOKUP(F4256,[13]abbr_btch2lot2!A:B,2,FALSE)</f>
        <v>1536</v>
      </c>
      <c r="F4256" s="39" t="s">
        <v>12403</v>
      </c>
      <c r="G4256" s="39"/>
      <c r="H4256" s="76" t="s">
        <v>2194</v>
      </c>
      <c r="I4256" s="76">
        <v>10</v>
      </c>
      <c r="J4256" s="76"/>
      <c r="K4256" s="39" t="s">
        <v>2195</v>
      </c>
      <c r="L4256" s="76">
        <v>5</v>
      </c>
      <c r="M4256" s="416" t="s">
        <v>16938</v>
      </c>
      <c r="N4256" s="76" t="s">
        <v>16944</v>
      </c>
    </row>
    <row r="4257" spans="1:14" hidden="1">
      <c r="A4257" s="416" t="s">
        <v>16937</v>
      </c>
      <c r="B4257" s="516"/>
      <c r="C4257" s="496" t="s">
        <v>16945</v>
      </c>
      <c r="D4257" s="39" t="s">
        <v>16945</v>
      </c>
      <c r="E4257" s="496">
        <f>VLOOKUP(F4257,[13]abbr_btch2lot2!A:B,2,FALSE)</f>
        <v>3160</v>
      </c>
      <c r="F4257" s="60" t="s">
        <v>16946</v>
      </c>
      <c r="G4257" s="39"/>
      <c r="H4257" s="76" t="s">
        <v>2271</v>
      </c>
      <c r="I4257" s="76">
        <v>12</v>
      </c>
      <c r="J4257" s="76"/>
      <c r="K4257" s="39" t="s">
        <v>2195</v>
      </c>
      <c r="L4257" s="76">
        <v>6</v>
      </c>
      <c r="M4257" s="416" t="s">
        <v>16938</v>
      </c>
      <c r="N4257" s="76" t="s">
        <v>16947</v>
      </c>
    </row>
    <row r="4258" spans="1:14" hidden="1">
      <c r="A4258" s="416" t="s">
        <v>16937</v>
      </c>
      <c r="B4258" s="516"/>
      <c r="C4258" s="496" t="s">
        <v>3525</v>
      </c>
      <c r="D4258" s="39" t="s">
        <v>3525</v>
      </c>
      <c r="E4258" s="496">
        <f>VLOOKUP(F4258,[13]abbr_btch2lot2!A:B,2,FALSE)</f>
        <v>185</v>
      </c>
      <c r="F4258" s="39" t="s">
        <v>3526</v>
      </c>
      <c r="G4258" s="39"/>
      <c r="H4258" s="76" t="s">
        <v>2202</v>
      </c>
      <c r="I4258" s="76">
        <v>50</v>
      </c>
      <c r="J4258" s="76"/>
      <c r="K4258" s="39" t="s">
        <v>2195</v>
      </c>
      <c r="L4258" s="76">
        <v>7</v>
      </c>
      <c r="M4258" s="416" t="s">
        <v>16938</v>
      </c>
      <c r="N4258" s="76" t="s">
        <v>16948</v>
      </c>
    </row>
    <row r="4259" spans="1:14" hidden="1">
      <c r="A4259" s="416" t="s">
        <v>16937</v>
      </c>
      <c r="B4259" s="516"/>
      <c r="C4259" s="496" t="s">
        <v>16949</v>
      </c>
      <c r="D4259" s="39" t="s">
        <v>16949</v>
      </c>
      <c r="E4259" s="496">
        <f>VLOOKUP(F4259,[13]abbr_btch2lot2!A:B,2,FALSE)</f>
        <v>3161</v>
      </c>
      <c r="F4259" s="60" t="s">
        <v>16950</v>
      </c>
      <c r="G4259" s="39"/>
      <c r="H4259" s="76" t="s">
        <v>2228</v>
      </c>
      <c r="I4259" s="76">
        <v>3</v>
      </c>
      <c r="J4259" s="76"/>
      <c r="K4259" s="39" t="s">
        <v>2195</v>
      </c>
      <c r="L4259" s="76">
        <v>8</v>
      </c>
      <c r="M4259" s="416" t="s">
        <v>16938</v>
      </c>
      <c r="N4259" s="76" t="s">
        <v>16951</v>
      </c>
    </row>
    <row r="4260" spans="1:14" hidden="1">
      <c r="A4260" s="416" t="s">
        <v>16937</v>
      </c>
      <c r="B4260" s="516"/>
      <c r="C4260" s="496" t="s">
        <v>3548</v>
      </c>
      <c r="D4260" s="39" t="s">
        <v>3548</v>
      </c>
      <c r="E4260" s="496">
        <f>VLOOKUP(F4260,[13]abbr_btch2lot2!A:B,2,FALSE)</f>
        <v>1064</v>
      </c>
      <c r="F4260" s="39" t="s">
        <v>3549</v>
      </c>
      <c r="G4260" s="39"/>
      <c r="H4260" s="76" t="s">
        <v>2228</v>
      </c>
      <c r="I4260" s="76">
        <v>5</v>
      </c>
      <c r="J4260" s="76"/>
      <c r="K4260" s="39" t="s">
        <v>2195</v>
      </c>
      <c r="L4260" s="76">
        <v>9</v>
      </c>
      <c r="M4260" s="416" t="s">
        <v>16938</v>
      </c>
      <c r="N4260" s="76" t="s">
        <v>16952</v>
      </c>
    </row>
    <row r="4261" spans="1:14" hidden="1">
      <c r="A4261" s="416" t="s">
        <v>16937</v>
      </c>
      <c r="B4261" s="516"/>
      <c r="C4261" s="496" t="s">
        <v>10983</v>
      </c>
      <c r="D4261" s="39" t="s">
        <v>10983</v>
      </c>
      <c r="E4261" s="496">
        <f>VLOOKUP(F4261,[13]abbr_btch2lot2!A:B,2,FALSE)</f>
        <v>1011</v>
      </c>
      <c r="F4261" s="39" t="s">
        <v>10984</v>
      </c>
      <c r="G4261" s="39"/>
      <c r="H4261" s="76" t="s">
        <v>2228</v>
      </c>
      <c r="I4261" s="76">
        <v>5</v>
      </c>
      <c r="J4261" s="76"/>
      <c r="K4261" s="39" t="s">
        <v>2195</v>
      </c>
      <c r="L4261" s="76">
        <v>10</v>
      </c>
      <c r="M4261" s="416" t="s">
        <v>16938</v>
      </c>
      <c r="N4261" s="76" t="s">
        <v>16953</v>
      </c>
    </row>
    <row r="4262" spans="1:14" hidden="1">
      <c r="A4262" s="416" t="s">
        <v>16937</v>
      </c>
      <c r="B4262" s="516"/>
      <c r="C4262" s="496" t="s">
        <v>16805</v>
      </c>
      <c r="D4262" s="39" t="s">
        <v>16805</v>
      </c>
      <c r="E4262" s="496">
        <f>VLOOKUP(F4262,[13]abbr_btch2lot2!A:B,2,FALSE)</f>
        <v>3114</v>
      </c>
      <c r="F4262" s="39" t="s">
        <v>16806</v>
      </c>
      <c r="G4262" s="39"/>
      <c r="H4262" s="76" t="s">
        <v>2455</v>
      </c>
      <c r="I4262" s="76">
        <v>6</v>
      </c>
      <c r="J4262" s="76"/>
      <c r="K4262" s="39" t="s">
        <v>2195</v>
      </c>
      <c r="L4262" s="76">
        <v>11</v>
      </c>
      <c r="M4262" s="416" t="s">
        <v>16938</v>
      </c>
      <c r="N4262" s="76" t="s">
        <v>16954</v>
      </c>
    </row>
    <row r="4263" spans="1:14" hidden="1">
      <c r="A4263" s="416" t="s">
        <v>16937</v>
      </c>
      <c r="B4263" s="516"/>
      <c r="C4263" s="496" t="s">
        <v>469</v>
      </c>
      <c r="D4263" s="39" t="s">
        <v>469</v>
      </c>
      <c r="E4263" s="496">
        <f>VLOOKUP(F4263,[13]abbr_btch2lot2!A:B,2,FALSE)</f>
        <v>1016</v>
      </c>
      <c r="F4263" s="39" t="s">
        <v>255</v>
      </c>
      <c r="G4263" s="39"/>
      <c r="H4263" s="76" t="s">
        <v>2228</v>
      </c>
      <c r="I4263" s="76">
        <v>2</v>
      </c>
      <c r="J4263" s="76"/>
      <c r="K4263" s="39" t="s">
        <v>2195</v>
      </c>
      <c r="L4263" s="76">
        <v>12</v>
      </c>
      <c r="M4263" s="416" t="s">
        <v>16938</v>
      </c>
      <c r="N4263" s="76" t="s">
        <v>16955</v>
      </c>
    </row>
    <row r="4264" spans="1:14" hidden="1">
      <c r="A4264" s="416" t="s">
        <v>16937</v>
      </c>
      <c r="B4264" s="516"/>
      <c r="C4264" s="496" t="s">
        <v>465</v>
      </c>
      <c r="D4264" s="39" t="s">
        <v>465</v>
      </c>
      <c r="E4264" s="496">
        <f>VLOOKUP(F4264,[13]abbr_btch2lot2!A:B,2,FALSE)</f>
        <v>1021</v>
      </c>
      <c r="F4264" s="39" t="s">
        <v>251</v>
      </c>
      <c r="G4264" s="39"/>
      <c r="H4264" s="76" t="s">
        <v>2194</v>
      </c>
      <c r="I4264" s="76">
        <v>10</v>
      </c>
      <c r="J4264" s="76"/>
      <c r="K4264" s="39" t="s">
        <v>2195</v>
      </c>
      <c r="L4264" s="76">
        <v>13</v>
      </c>
      <c r="M4264" s="416" t="s">
        <v>16938</v>
      </c>
      <c r="N4264" s="76" t="s">
        <v>16956</v>
      </c>
    </row>
    <row r="4265" spans="1:14" hidden="1">
      <c r="A4265" s="416" t="s">
        <v>16937</v>
      </c>
      <c r="B4265" s="516"/>
      <c r="C4265" s="496" t="s">
        <v>471</v>
      </c>
      <c r="D4265" s="39" t="s">
        <v>471</v>
      </c>
      <c r="E4265" s="496">
        <f>VLOOKUP(F4265,[13]abbr_btch2lot2!A:B,2,FALSE)</f>
        <v>1020</v>
      </c>
      <c r="F4265" s="39" t="s">
        <v>257</v>
      </c>
      <c r="G4265" s="39"/>
      <c r="H4265" s="76" t="s">
        <v>2228</v>
      </c>
      <c r="I4265" s="76">
        <v>4</v>
      </c>
      <c r="J4265" s="76"/>
      <c r="K4265" s="39" t="s">
        <v>2195</v>
      </c>
      <c r="L4265" s="76">
        <v>14</v>
      </c>
      <c r="M4265" s="416" t="s">
        <v>16938</v>
      </c>
      <c r="N4265" s="76" t="s">
        <v>16957</v>
      </c>
    </row>
    <row r="4266" spans="1:14" hidden="1">
      <c r="A4266" s="416" t="s">
        <v>16937</v>
      </c>
      <c r="B4266" s="516"/>
      <c r="C4266" s="496" t="s">
        <v>12418</v>
      </c>
      <c r="D4266" s="39" t="s">
        <v>12418</v>
      </c>
      <c r="E4266" s="496">
        <f>VLOOKUP(F4266,[13]abbr_btch2lot2!A:B,2,FALSE)</f>
        <v>1540</v>
      </c>
      <c r="F4266" s="39" t="s">
        <v>16958</v>
      </c>
      <c r="G4266" s="39"/>
      <c r="H4266" s="76" t="s">
        <v>2271</v>
      </c>
      <c r="I4266" s="76">
        <v>10</v>
      </c>
      <c r="J4266" s="76"/>
      <c r="K4266" s="39" t="s">
        <v>2195</v>
      </c>
      <c r="L4266" s="76">
        <v>15</v>
      </c>
      <c r="M4266" s="416" t="s">
        <v>16938</v>
      </c>
      <c r="N4266" s="76" t="s">
        <v>16959</v>
      </c>
    </row>
    <row r="4267" spans="1:14" hidden="1">
      <c r="A4267" s="416" t="s">
        <v>16937</v>
      </c>
      <c r="B4267" s="516"/>
      <c r="C4267" s="496" t="s">
        <v>16960</v>
      </c>
      <c r="D4267" s="39" t="s">
        <v>16960</v>
      </c>
      <c r="E4267" s="496">
        <f>VLOOKUP(F4267,[13]abbr_btch2lot2!A:B,2,FALSE)</f>
        <v>3162</v>
      </c>
      <c r="F4267" s="39" t="s">
        <v>16961</v>
      </c>
      <c r="G4267" s="39"/>
      <c r="H4267" s="76" t="s">
        <v>2271</v>
      </c>
      <c r="I4267" s="76">
        <v>10</v>
      </c>
      <c r="J4267" s="76"/>
      <c r="K4267" s="39" t="s">
        <v>2195</v>
      </c>
      <c r="L4267" s="76">
        <v>16</v>
      </c>
      <c r="M4267" s="416" t="s">
        <v>16938</v>
      </c>
      <c r="N4267" s="76" t="s">
        <v>16962</v>
      </c>
    </row>
    <row r="4268" spans="1:14" hidden="1">
      <c r="A4268" s="416" t="s">
        <v>16937</v>
      </c>
      <c r="B4268" s="516"/>
      <c r="C4268" s="496" t="s">
        <v>16963</v>
      </c>
      <c r="D4268" s="39" t="s">
        <v>16963</v>
      </c>
      <c r="E4268" s="496">
        <f>VLOOKUP(F4268,[13]abbr_btch2lot2!A:B,2,FALSE)</f>
        <v>3163</v>
      </c>
      <c r="F4268" s="39" t="s">
        <v>16964</v>
      </c>
      <c r="G4268" s="39"/>
      <c r="H4268" s="76" t="s">
        <v>2231</v>
      </c>
      <c r="I4268" s="76" t="s">
        <v>2779</v>
      </c>
      <c r="J4268" s="76"/>
      <c r="K4268" s="39" t="s">
        <v>2195</v>
      </c>
      <c r="L4268" s="76">
        <v>17</v>
      </c>
      <c r="M4268" s="416" t="s">
        <v>16938</v>
      </c>
      <c r="N4268" s="76" t="s">
        <v>16965</v>
      </c>
    </row>
    <row r="4269" spans="1:14" hidden="1">
      <c r="A4269" s="416" t="s">
        <v>16937</v>
      </c>
      <c r="B4269" s="516"/>
      <c r="C4269" s="496" t="s">
        <v>16966</v>
      </c>
      <c r="D4269" s="39" t="s">
        <v>16966</v>
      </c>
      <c r="E4269" s="496">
        <f>VLOOKUP(F4269,[13]abbr_btch2lot2!A:B,2,FALSE)</f>
        <v>3164</v>
      </c>
      <c r="F4269" s="39" t="s">
        <v>16967</v>
      </c>
      <c r="G4269" s="39"/>
      <c r="H4269" s="76" t="s">
        <v>2231</v>
      </c>
      <c r="I4269" s="76" t="s">
        <v>2779</v>
      </c>
      <c r="J4269" s="76"/>
      <c r="K4269" s="39" t="s">
        <v>2195</v>
      </c>
      <c r="L4269" s="76">
        <v>18</v>
      </c>
      <c r="M4269" s="416" t="s">
        <v>16938</v>
      </c>
      <c r="N4269" s="76" t="s">
        <v>16968</v>
      </c>
    </row>
    <row r="4270" spans="1:14" hidden="1">
      <c r="A4270" s="416" t="s">
        <v>16937</v>
      </c>
      <c r="B4270" s="516"/>
      <c r="C4270" s="496" t="s">
        <v>16969</v>
      </c>
      <c r="D4270" s="39" t="s">
        <v>16969</v>
      </c>
      <c r="E4270" s="496">
        <f>VLOOKUP(F4270,[13]abbr_btch2lot2!A:B,2,FALSE)</f>
        <v>3165</v>
      </c>
      <c r="F4270" s="39" t="s">
        <v>16970</v>
      </c>
      <c r="G4270" s="39"/>
      <c r="H4270" s="76" t="s">
        <v>2231</v>
      </c>
      <c r="I4270" s="76" t="s">
        <v>2779</v>
      </c>
      <c r="J4270" s="76"/>
      <c r="K4270" s="39" t="s">
        <v>2195</v>
      </c>
      <c r="L4270" s="76">
        <v>19</v>
      </c>
      <c r="M4270" s="416" t="s">
        <v>16938</v>
      </c>
      <c r="N4270" s="76" t="s">
        <v>16971</v>
      </c>
    </row>
    <row r="4271" spans="1:14" hidden="1">
      <c r="A4271" s="416" t="s">
        <v>16937</v>
      </c>
      <c r="B4271" s="516"/>
      <c r="C4271" s="496" t="s">
        <v>3467</v>
      </c>
      <c r="D4271" s="39" t="s">
        <v>3467</v>
      </c>
      <c r="E4271" s="496">
        <f>VLOOKUP(F4271,[13]abbr_btch2lot2!A:B,2,FALSE)</f>
        <v>1044</v>
      </c>
      <c r="F4271" s="39" t="s">
        <v>3468</v>
      </c>
      <c r="G4271" s="39"/>
      <c r="H4271" s="76" t="s">
        <v>2271</v>
      </c>
      <c r="I4271" s="76">
        <v>16</v>
      </c>
      <c r="J4271" s="76"/>
      <c r="K4271" s="39" t="s">
        <v>2195</v>
      </c>
      <c r="L4271" s="76">
        <v>20</v>
      </c>
      <c r="M4271" s="416" t="s">
        <v>16938</v>
      </c>
      <c r="N4271" s="76" t="s">
        <v>16972</v>
      </c>
    </row>
    <row r="4272" spans="1:14" hidden="1">
      <c r="A4272" s="416" t="s">
        <v>16937</v>
      </c>
      <c r="B4272" s="516"/>
      <c r="C4272" s="496" t="s">
        <v>480</v>
      </c>
      <c r="D4272" s="39" t="s">
        <v>480</v>
      </c>
      <c r="E4272" s="496">
        <f>VLOOKUP(F4272,[13]abbr_btch2lot2!A:B,2,FALSE)</f>
        <v>1048</v>
      </c>
      <c r="F4272" s="39" t="s">
        <v>267</v>
      </c>
      <c r="G4272" s="39"/>
      <c r="H4272" s="76" t="s">
        <v>2231</v>
      </c>
      <c r="I4272" s="76" t="s">
        <v>9732</v>
      </c>
      <c r="J4272" s="76"/>
      <c r="K4272" s="39" t="s">
        <v>2195</v>
      </c>
      <c r="L4272" s="76">
        <v>21</v>
      </c>
      <c r="M4272" s="416" t="s">
        <v>16938</v>
      </c>
      <c r="N4272" s="76" t="s">
        <v>16973</v>
      </c>
    </row>
    <row r="4273" spans="1:14" hidden="1">
      <c r="A4273" s="416" t="s">
        <v>16937</v>
      </c>
      <c r="B4273" s="516"/>
      <c r="C4273" s="496" t="s">
        <v>16974</v>
      </c>
      <c r="D4273" s="39" t="s">
        <v>16974</v>
      </c>
      <c r="E4273" s="496">
        <f>VLOOKUP(F4273,[13]abbr_btch2lot2!A:B,2,FALSE)</f>
        <v>3166</v>
      </c>
      <c r="F4273" s="39" t="s">
        <v>16975</v>
      </c>
      <c r="G4273" s="39"/>
      <c r="H4273" s="76" t="s">
        <v>2202</v>
      </c>
      <c r="I4273" s="76">
        <v>1</v>
      </c>
      <c r="J4273" s="76"/>
      <c r="K4273" s="39" t="s">
        <v>2195</v>
      </c>
      <c r="L4273" s="76">
        <v>22</v>
      </c>
      <c r="M4273" s="416" t="s">
        <v>16938</v>
      </c>
      <c r="N4273" s="76" t="s">
        <v>16976</v>
      </c>
    </row>
    <row r="4274" spans="1:14" hidden="1">
      <c r="A4274" s="416" t="s">
        <v>16937</v>
      </c>
      <c r="B4274" s="516"/>
      <c r="C4274" s="496" t="s">
        <v>16829</v>
      </c>
      <c r="D4274" s="39" t="s">
        <v>16829</v>
      </c>
      <c r="E4274" s="496">
        <f>VLOOKUP(F4274,[13]abbr_btch2lot2!A:B,2,FALSE)</f>
        <v>3120</v>
      </c>
      <c r="F4274" s="39" t="s">
        <v>16830</v>
      </c>
      <c r="G4274" s="39"/>
      <c r="H4274" s="76" t="s">
        <v>2202</v>
      </c>
      <c r="I4274" s="76">
        <v>1</v>
      </c>
      <c r="J4274" s="76"/>
      <c r="K4274" s="39" t="s">
        <v>2195</v>
      </c>
      <c r="L4274" s="76">
        <v>23</v>
      </c>
      <c r="M4274" s="416" t="s">
        <v>16938</v>
      </c>
      <c r="N4274" s="76" t="s">
        <v>16977</v>
      </c>
    </row>
    <row r="4275" spans="1:14" hidden="1">
      <c r="A4275" s="416" t="s">
        <v>16937</v>
      </c>
      <c r="B4275" s="516"/>
      <c r="C4275" s="496" t="s">
        <v>16832</v>
      </c>
      <c r="D4275" s="39" t="s">
        <v>16832</v>
      </c>
      <c r="E4275" s="496">
        <f>VLOOKUP(F4275,[13]abbr_btch2lot2!A:B,2,FALSE)</f>
        <v>3167</v>
      </c>
      <c r="F4275" s="39" t="s">
        <v>16978</v>
      </c>
      <c r="G4275" s="39"/>
      <c r="H4275" s="76" t="s">
        <v>2202</v>
      </c>
      <c r="I4275" s="76">
        <v>1</v>
      </c>
      <c r="J4275" s="76"/>
      <c r="K4275" s="39" t="s">
        <v>2195</v>
      </c>
      <c r="L4275" s="76">
        <v>24</v>
      </c>
      <c r="M4275" s="416" t="s">
        <v>16938</v>
      </c>
      <c r="N4275" s="76" t="s">
        <v>16979</v>
      </c>
    </row>
    <row r="4276" spans="1:14" hidden="1">
      <c r="A4276" s="416" t="s">
        <v>16937</v>
      </c>
      <c r="B4276" s="516"/>
      <c r="C4276" s="496" t="s">
        <v>11059</v>
      </c>
      <c r="D4276" s="39" t="s">
        <v>11059</v>
      </c>
      <c r="E4276" s="496">
        <f>VLOOKUP(F4276,[13]abbr_btch2lot2!A:B,2,FALSE)</f>
        <v>3168</v>
      </c>
      <c r="F4276" s="39" t="s">
        <v>16980</v>
      </c>
      <c r="G4276" s="39"/>
      <c r="H4276" s="76" t="s">
        <v>2202</v>
      </c>
      <c r="I4276" s="76">
        <v>6</v>
      </c>
      <c r="J4276" s="76"/>
      <c r="K4276" s="39" t="s">
        <v>2195</v>
      </c>
      <c r="L4276" s="76">
        <v>25</v>
      </c>
      <c r="M4276" s="416" t="s">
        <v>16938</v>
      </c>
      <c r="N4276" s="76" t="s">
        <v>16981</v>
      </c>
    </row>
    <row r="4277" spans="1:14" hidden="1">
      <c r="A4277" s="416" t="s">
        <v>16937</v>
      </c>
      <c r="B4277" s="516"/>
      <c r="C4277" s="496" t="s">
        <v>12407</v>
      </c>
      <c r="D4277" s="39" t="s">
        <v>12407</v>
      </c>
      <c r="E4277" s="496">
        <f>VLOOKUP(F4277,[13]abbr_btch2lot2!A:B,2,FALSE)</f>
        <v>1537</v>
      </c>
      <c r="F4277" s="39" t="s">
        <v>12408</v>
      </c>
      <c r="G4277" s="39"/>
      <c r="H4277" s="76" t="s">
        <v>2228</v>
      </c>
      <c r="I4277" s="76">
        <v>1</v>
      </c>
      <c r="J4277" s="76"/>
      <c r="K4277" s="39" t="s">
        <v>2195</v>
      </c>
      <c r="L4277" s="76">
        <v>26</v>
      </c>
      <c r="M4277" s="416" t="s">
        <v>16938</v>
      </c>
      <c r="N4277" s="76" t="s">
        <v>16982</v>
      </c>
    </row>
    <row r="4278" spans="1:14" hidden="1">
      <c r="A4278" s="416" t="s">
        <v>16937</v>
      </c>
      <c r="B4278" s="516"/>
      <c r="C4278" s="496" t="s">
        <v>3738</v>
      </c>
      <c r="D4278" s="39" t="s">
        <v>3738</v>
      </c>
      <c r="E4278" s="496">
        <f>VLOOKUP(F4278,[13]abbr_btch2lot2!A:B,2,FALSE)</f>
        <v>245</v>
      </c>
      <c r="F4278" s="39" t="s">
        <v>3739</v>
      </c>
      <c r="G4278" s="39"/>
      <c r="H4278" s="76" t="s">
        <v>2202</v>
      </c>
      <c r="I4278" s="76">
        <v>2</v>
      </c>
      <c r="J4278" s="76"/>
      <c r="K4278" s="39" t="s">
        <v>2195</v>
      </c>
      <c r="L4278" s="76">
        <v>27</v>
      </c>
      <c r="M4278" s="416" t="s">
        <v>16938</v>
      </c>
      <c r="N4278" s="76" t="s">
        <v>16983</v>
      </c>
    </row>
    <row r="4279" spans="1:14" hidden="1">
      <c r="A4279" s="416" t="s">
        <v>16937</v>
      </c>
      <c r="B4279" s="516"/>
      <c r="C4279" s="496" t="s">
        <v>1555</v>
      </c>
      <c r="D4279" s="39" t="s">
        <v>1555</v>
      </c>
      <c r="E4279" s="496">
        <f>VLOOKUP(F4279,[13]abbr_btch2lot2!A:B,2,FALSE)</f>
        <v>2218</v>
      </c>
      <c r="F4279" s="39" t="s">
        <v>850</v>
      </c>
      <c r="G4279" s="39"/>
      <c r="H4279" s="76" t="s">
        <v>2228</v>
      </c>
      <c r="I4279" s="76">
        <v>5</v>
      </c>
      <c r="J4279" s="76"/>
      <c r="K4279" s="39" t="s">
        <v>2195</v>
      </c>
      <c r="L4279" s="76">
        <v>28</v>
      </c>
      <c r="M4279" s="416" t="s">
        <v>16938</v>
      </c>
      <c r="N4279" s="76" t="s">
        <v>16984</v>
      </c>
    </row>
    <row r="4280" spans="1:14" hidden="1">
      <c r="A4280" s="416" t="s">
        <v>16937</v>
      </c>
      <c r="B4280" s="516"/>
      <c r="C4280" s="496" t="s">
        <v>16839</v>
      </c>
      <c r="D4280" s="39" t="s">
        <v>16839</v>
      </c>
      <c r="E4280" s="496">
        <f>VLOOKUP(F4280,[13]abbr_btch2lot2!A:B,2,FALSE)</f>
        <v>3122</v>
      </c>
      <c r="F4280" s="39" t="s">
        <v>16840</v>
      </c>
      <c r="G4280" s="39"/>
      <c r="H4280" s="76" t="s">
        <v>2202</v>
      </c>
      <c r="I4280" s="76">
        <v>1</v>
      </c>
      <c r="J4280" s="76"/>
      <c r="K4280" s="39" t="s">
        <v>2195</v>
      </c>
      <c r="L4280" s="76">
        <v>29</v>
      </c>
      <c r="M4280" s="416" t="s">
        <v>16938</v>
      </c>
      <c r="N4280" s="76" t="s">
        <v>16985</v>
      </c>
    </row>
    <row r="4281" spans="1:14" hidden="1">
      <c r="A4281" s="416" t="s">
        <v>16937</v>
      </c>
      <c r="B4281" s="516"/>
      <c r="C4281" s="496" t="s">
        <v>16842</v>
      </c>
      <c r="D4281" s="39" t="s">
        <v>16842</v>
      </c>
      <c r="E4281" s="496">
        <f>VLOOKUP(F4281,[13]abbr_btch2lot2!A:B,2,FALSE)</f>
        <v>3123</v>
      </c>
      <c r="F4281" s="39" t="s">
        <v>16843</v>
      </c>
      <c r="G4281" s="39"/>
      <c r="H4281" s="76" t="s">
        <v>2202</v>
      </c>
      <c r="I4281" s="76">
        <v>1</v>
      </c>
      <c r="J4281" s="76"/>
      <c r="K4281" s="39" t="s">
        <v>2195</v>
      </c>
      <c r="L4281" s="76">
        <v>30</v>
      </c>
      <c r="M4281" s="416" t="s">
        <v>16938</v>
      </c>
      <c r="N4281" s="76" t="s">
        <v>16986</v>
      </c>
    </row>
    <row r="4282" spans="1:14" hidden="1">
      <c r="A4282" s="416" t="s">
        <v>16937</v>
      </c>
      <c r="B4282" s="516"/>
      <c r="C4282" s="496"/>
      <c r="D4282" s="39"/>
      <c r="E4282" s="496">
        <f>VLOOKUP(F4282,[13]abbr_btch2lot2!A:B,2,FALSE)</f>
        <v>3169</v>
      </c>
      <c r="F4282" s="39" t="s">
        <v>16987</v>
      </c>
      <c r="G4282" s="39"/>
      <c r="H4282" s="76" t="s">
        <v>2231</v>
      </c>
      <c r="I4282" s="76" t="s">
        <v>2779</v>
      </c>
      <c r="J4282" s="76"/>
      <c r="K4282" s="39" t="s">
        <v>2195</v>
      </c>
      <c r="L4282" s="76">
        <v>31</v>
      </c>
      <c r="M4282" s="416" t="s">
        <v>16938</v>
      </c>
      <c r="N4282" s="76" t="s">
        <v>16988</v>
      </c>
    </row>
    <row r="4283" spans="1:14" hidden="1">
      <c r="A4283" s="416" t="s">
        <v>16937</v>
      </c>
      <c r="B4283" s="39"/>
      <c r="C4283" s="496" t="s">
        <v>12386</v>
      </c>
      <c r="D4283" s="39" t="s">
        <v>12386</v>
      </c>
      <c r="E4283" s="496">
        <f>VLOOKUP(F4283,[13]abbr_btch2lot2!A:B,2,FALSE)</f>
        <v>1531</v>
      </c>
      <c r="F4283" s="39" t="s">
        <v>16989</v>
      </c>
      <c r="G4283" s="39"/>
      <c r="H4283" s="76" t="s">
        <v>2231</v>
      </c>
      <c r="I4283" s="76" t="s">
        <v>9732</v>
      </c>
      <c r="J4283" s="76"/>
      <c r="K4283" s="39" t="s">
        <v>2195</v>
      </c>
      <c r="L4283" s="76">
        <v>32</v>
      </c>
      <c r="M4283" s="416" t="s">
        <v>16938</v>
      </c>
      <c r="N4283" s="76" t="s">
        <v>16990</v>
      </c>
    </row>
    <row r="4284" spans="1:14" hidden="1">
      <c r="A4284" s="416" t="s">
        <v>16937</v>
      </c>
      <c r="B4284" s="39"/>
      <c r="C4284" s="496" t="s">
        <v>61</v>
      </c>
      <c r="D4284" s="39" t="s">
        <v>61</v>
      </c>
      <c r="E4284" s="496">
        <f>VLOOKUP(F4284,[13]abbr_btch2lot2!A:B,2,FALSE)</f>
        <v>16</v>
      </c>
      <c r="F4284" s="39" t="s">
        <v>16991</v>
      </c>
      <c r="G4284" s="39"/>
      <c r="H4284" s="76" t="s">
        <v>2228</v>
      </c>
      <c r="I4284" s="76">
        <v>3</v>
      </c>
      <c r="J4284" s="76"/>
      <c r="K4284" s="39" t="s">
        <v>2195</v>
      </c>
      <c r="L4284" s="76">
        <v>33</v>
      </c>
      <c r="M4284" s="416" t="s">
        <v>16938</v>
      </c>
      <c r="N4284" s="76" t="s">
        <v>16992</v>
      </c>
    </row>
    <row r="4285" spans="1:14" hidden="1">
      <c r="A4285" s="416" t="s">
        <v>16937</v>
      </c>
      <c r="B4285" s="39"/>
      <c r="C4285" s="496" t="s">
        <v>7633</v>
      </c>
      <c r="D4285" s="39" t="s">
        <v>7633</v>
      </c>
      <c r="E4285" s="496">
        <f>VLOOKUP(F4285,[13]abbr_btch2lot2!A:B,2,FALSE)</f>
        <v>3144</v>
      </c>
      <c r="F4285" s="39" t="s">
        <v>7634</v>
      </c>
      <c r="G4285" s="39"/>
      <c r="H4285" s="76" t="s">
        <v>2231</v>
      </c>
      <c r="I4285" s="76" t="s">
        <v>2779</v>
      </c>
      <c r="J4285" s="76"/>
      <c r="K4285" s="39" t="s">
        <v>2195</v>
      </c>
      <c r="L4285" s="76">
        <v>34</v>
      </c>
      <c r="M4285" s="416" t="s">
        <v>16938</v>
      </c>
      <c r="N4285" s="76" t="s">
        <v>16993</v>
      </c>
    </row>
    <row r="4286" spans="1:14" hidden="1">
      <c r="A4286" s="416" t="s">
        <v>16937</v>
      </c>
      <c r="B4286" s="39"/>
      <c r="C4286" s="496" t="s">
        <v>16994</v>
      </c>
      <c r="D4286" s="39" t="s">
        <v>16994</v>
      </c>
      <c r="E4286" s="496">
        <f>VLOOKUP(F4286,[13]abbr_btch2lot2!A:B,2,FALSE)</f>
        <v>3170</v>
      </c>
      <c r="F4286" s="39" t="s">
        <v>16995</v>
      </c>
      <c r="G4286" s="39"/>
      <c r="H4286" s="76" t="s">
        <v>2231</v>
      </c>
      <c r="I4286" s="76" t="s">
        <v>2779</v>
      </c>
      <c r="J4286" s="76"/>
      <c r="K4286" s="39" t="s">
        <v>2195</v>
      </c>
      <c r="L4286" s="76">
        <v>35</v>
      </c>
      <c r="M4286" s="416" t="s">
        <v>16938</v>
      </c>
      <c r="N4286" s="76" t="s">
        <v>16996</v>
      </c>
    </row>
    <row r="4287" spans="1:14" hidden="1">
      <c r="A4287" s="416" t="s">
        <v>16937</v>
      </c>
      <c r="B4287" s="39"/>
      <c r="C4287" s="496"/>
      <c r="D4287" s="39"/>
      <c r="E4287" s="496">
        <f>VLOOKUP(F4287,[13]abbr_btch2lot2!A:B,2,FALSE)</f>
        <v>1549</v>
      </c>
      <c r="F4287" s="39" t="s">
        <v>12443</v>
      </c>
      <c r="G4287" s="39"/>
      <c r="H4287" s="76" t="s">
        <v>2202</v>
      </c>
      <c r="I4287" s="76">
        <v>1</v>
      </c>
      <c r="J4287" s="76"/>
      <c r="K4287" s="39" t="s">
        <v>2195</v>
      </c>
      <c r="L4287" s="76">
        <v>36</v>
      </c>
      <c r="M4287" s="416" t="s">
        <v>16938</v>
      </c>
      <c r="N4287" s="76" t="s">
        <v>16997</v>
      </c>
    </row>
    <row r="4288" spans="1:14" hidden="1">
      <c r="A4288" s="416" t="s">
        <v>16937</v>
      </c>
      <c r="B4288" s="39"/>
      <c r="C4288" s="496"/>
      <c r="D4288" s="39"/>
      <c r="E4288" s="496">
        <f>VLOOKUP(F4288,[13]abbr_btch2lot2!A:B,2,FALSE)</f>
        <v>3171</v>
      </c>
      <c r="F4288" s="39" t="s">
        <v>16998</v>
      </c>
      <c r="G4288" s="39"/>
      <c r="H4288" s="76" t="s">
        <v>16999</v>
      </c>
      <c r="I4288" s="76" t="s">
        <v>2779</v>
      </c>
      <c r="J4288" s="76"/>
      <c r="K4288" s="39" t="s">
        <v>2195</v>
      </c>
      <c r="L4288" s="76">
        <v>37</v>
      </c>
      <c r="M4288" s="416" t="s">
        <v>16938</v>
      </c>
      <c r="N4288" s="76" t="s">
        <v>17000</v>
      </c>
    </row>
    <row r="4289" spans="1:14" hidden="1">
      <c r="A4289" s="416" t="s">
        <v>16937</v>
      </c>
      <c r="B4289" s="39"/>
      <c r="C4289" s="496" t="s">
        <v>16855</v>
      </c>
      <c r="D4289" s="39" t="s">
        <v>16855</v>
      </c>
      <c r="E4289" s="496">
        <f>VLOOKUP(F4289,[13]abbr_btch2lot2!A:B,2,FALSE)</f>
        <v>3127</v>
      </c>
      <c r="F4289" s="39" t="s">
        <v>16856</v>
      </c>
      <c r="G4289" s="39"/>
      <c r="H4289" s="76" t="s">
        <v>2202</v>
      </c>
      <c r="I4289" s="76">
        <v>2</v>
      </c>
      <c r="J4289" s="76"/>
      <c r="K4289" s="39" t="s">
        <v>2195</v>
      </c>
      <c r="L4289" s="76">
        <v>38</v>
      </c>
      <c r="M4289" s="416" t="s">
        <v>16938</v>
      </c>
      <c r="N4289" s="76" t="s">
        <v>17001</v>
      </c>
    </row>
    <row r="4290" spans="1:14" hidden="1">
      <c r="A4290" s="416" t="s">
        <v>16937</v>
      </c>
      <c r="B4290" s="39"/>
      <c r="C4290" s="496" t="s">
        <v>17002</v>
      </c>
      <c r="D4290" s="39" t="s">
        <v>17002</v>
      </c>
      <c r="E4290" s="496">
        <f>VLOOKUP(F4290,[13]abbr_btch2lot2!A:B,2,FALSE)</f>
        <v>3172</v>
      </c>
      <c r="F4290" s="39" t="s">
        <v>17003</v>
      </c>
      <c r="G4290" s="39"/>
      <c r="H4290" s="76" t="s">
        <v>2231</v>
      </c>
      <c r="I4290" s="76" t="s">
        <v>9140</v>
      </c>
      <c r="J4290" s="76"/>
      <c r="K4290" s="39" t="s">
        <v>2195</v>
      </c>
      <c r="L4290" s="76">
        <v>39</v>
      </c>
      <c r="M4290" s="416" t="s">
        <v>16938</v>
      </c>
      <c r="N4290" s="76" t="s">
        <v>17004</v>
      </c>
    </row>
    <row r="4291" spans="1:14" hidden="1">
      <c r="A4291" s="416" t="s">
        <v>16937</v>
      </c>
      <c r="B4291" s="39"/>
      <c r="C4291" s="496" t="s">
        <v>16861</v>
      </c>
      <c r="D4291" s="39" t="s">
        <v>16861</v>
      </c>
      <c r="E4291" s="496">
        <f>VLOOKUP(F4291,[13]abbr_btch2lot2!A:B,2,FALSE)</f>
        <v>3173</v>
      </c>
      <c r="F4291" s="39" t="s">
        <v>17005</v>
      </c>
      <c r="G4291" s="39"/>
      <c r="H4291" s="76" t="s">
        <v>2231</v>
      </c>
      <c r="I4291" s="76" t="s">
        <v>5032</v>
      </c>
      <c r="J4291" s="76"/>
      <c r="K4291" s="39" t="s">
        <v>2195</v>
      </c>
      <c r="L4291" s="76">
        <v>40</v>
      </c>
      <c r="M4291" s="416" t="s">
        <v>16938</v>
      </c>
      <c r="N4291" s="76" t="s">
        <v>17006</v>
      </c>
    </row>
    <row r="4292" spans="1:14" hidden="1">
      <c r="A4292" s="416" t="s">
        <v>16937</v>
      </c>
      <c r="B4292" s="39"/>
      <c r="C4292" s="496" t="s">
        <v>8918</v>
      </c>
      <c r="D4292" s="39" t="s">
        <v>8918</v>
      </c>
      <c r="E4292" s="496">
        <f>VLOOKUP(F4292,[13]abbr_btch2lot2!A:B,2,FALSE)</f>
        <v>243</v>
      </c>
      <c r="F4292" s="39" t="s">
        <v>8919</v>
      </c>
      <c r="G4292" s="39"/>
      <c r="H4292" s="76" t="s">
        <v>2202</v>
      </c>
      <c r="I4292" s="76">
        <v>2</v>
      </c>
      <c r="J4292" s="76"/>
      <c r="K4292" s="39" t="s">
        <v>2195</v>
      </c>
      <c r="L4292" s="76">
        <v>41</v>
      </c>
      <c r="M4292" s="416" t="s">
        <v>16938</v>
      </c>
      <c r="N4292" s="76" t="s">
        <v>17007</v>
      </c>
    </row>
    <row r="4293" spans="1:14" hidden="1">
      <c r="A4293" s="416" t="s">
        <v>16937</v>
      </c>
      <c r="B4293" s="39"/>
      <c r="C4293" s="496"/>
      <c r="D4293" s="39"/>
      <c r="E4293" s="496">
        <f>VLOOKUP(F4293,[13]abbr_btch2lot2!A:B,2,FALSE)</f>
        <v>1542</v>
      </c>
      <c r="F4293" s="39" t="s">
        <v>17008</v>
      </c>
      <c r="G4293" s="39"/>
      <c r="H4293" s="76" t="s">
        <v>2202</v>
      </c>
      <c r="I4293" s="76">
        <v>1</v>
      </c>
      <c r="J4293" s="76"/>
      <c r="K4293" s="39" t="s">
        <v>2195</v>
      </c>
      <c r="L4293" s="76">
        <v>42</v>
      </c>
      <c r="M4293" s="416" t="s">
        <v>16938</v>
      </c>
      <c r="N4293" s="76" t="s">
        <v>17009</v>
      </c>
    </row>
    <row r="4294" spans="1:14" hidden="1">
      <c r="A4294" s="416" t="s">
        <v>16937</v>
      </c>
      <c r="B4294" s="39"/>
      <c r="C4294" s="496" t="s">
        <v>8751</v>
      </c>
      <c r="D4294" s="39" t="s">
        <v>8751</v>
      </c>
      <c r="E4294" s="496">
        <f>VLOOKUP(F4294,[13]abbr_btch2lot2!A:B,2,FALSE)</f>
        <v>184</v>
      </c>
      <c r="F4294" s="39" t="s">
        <v>8752</v>
      </c>
      <c r="G4294" s="39"/>
      <c r="H4294" s="76" t="s">
        <v>2228</v>
      </c>
      <c r="I4294" s="76">
        <v>2</v>
      </c>
      <c r="J4294" s="76"/>
      <c r="K4294" s="39" t="s">
        <v>2195</v>
      </c>
      <c r="L4294" s="76">
        <v>43</v>
      </c>
      <c r="M4294" s="416" t="s">
        <v>16938</v>
      </c>
      <c r="N4294" s="76" t="s">
        <v>17010</v>
      </c>
    </row>
    <row r="4295" spans="1:14" hidden="1">
      <c r="A4295" s="416" t="s">
        <v>16937</v>
      </c>
      <c r="B4295" s="39"/>
      <c r="C4295" s="496"/>
      <c r="D4295" s="39"/>
      <c r="E4295" s="496">
        <f>VLOOKUP(F4295,[13]abbr_btch2lot2!A:B,2,FALSE)</f>
        <v>1227</v>
      </c>
      <c r="F4295" s="39" t="s">
        <v>11566</v>
      </c>
      <c r="G4295" s="39"/>
      <c r="H4295" s="76" t="s">
        <v>2202</v>
      </c>
      <c r="I4295" s="76">
        <v>2</v>
      </c>
      <c r="J4295" s="76"/>
      <c r="K4295" s="39" t="s">
        <v>2195</v>
      </c>
      <c r="L4295" s="76">
        <v>44</v>
      </c>
      <c r="M4295" s="416" t="s">
        <v>16938</v>
      </c>
      <c r="N4295" s="76" t="s">
        <v>17011</v>
      </c>
    </row>
    <row r="4296" spans="1:14" hidden="1">
      <c r="A4296" s="416" t="s">
        <v>16937</v>
      </c>
      <c r="B4296" s="39"/>
      <c r="C4296" s="496" t="s">
        <v>17012</v>
      </c>
      <c r="D4296" s="39" t="s">
        <v>17012</v>
      </c>
      <c r="E4296" s="496">
        <f>VLOOKUP(F4296,[13]abbr_btch2lot2!A:B,2,FALSE)</f>
        <v>3174</v>
      </c>
      <c r="F4296" s="39" t="s">
        <v>17013</v>
      </c>
      <c r="G4296" s="39"/>
      <c r="H4296" s="76" t="s">
        <v>2202</v>
      </c>
      <c r="I4296" s="76">
        <v>1</v>
      </c>
      <c r="J4296" s="76"/>
      <c r="K4296" s="39" t="s">
        <v>2195</v>
      </c>
      <c r="L4296" s="76">
        <v>45</v>
      </c>
      <c r="M4296" s="416" t="s">
        <v>16938</v>
      </c>
      <c r="N4296" s="76" t="s">
        <v>17014</v>
      </c>
    </row>
    <row r="4297" spans="1:14" hidden="1">
      <c r="A4297" s="416" t="s">
        <v>16937</v>
      </c>
      <c r="B4297" s="39"/>
      <c r="C4297" s="496" t="s">
        <v>12447</v>
      </c>
      <c r="D4297" s="39" t="s">
        <v>12447</v>
      </c>
      <c r="E4297" s="496">
        <f>VLOOKUP(F4297,[13]abbr_btch2lot2!A:B,2,FALSE)</f>
        <v>3132</v>
      </c>
      <c r="F4297" s="39" t="s">
        <v>16872</v>
      </c>
      <c r="G4297" s="39"/>
      <c r="H4297" s="76" t="s">
        <v>2202</v>
      </c>
      <c r="I4297" s="76">
        <v>2</v>
      </c>
      <c r="J4297" s="76"/>
      <c r="K4297" s="39" t="s">
        <v>2195</v>
      </c>
      <c r="L4297" s="76">
        <v>46</v>
      </c>
      <c r="M4297" s="416" t="s">
        <v>16938</v>
      </c>
      <c r="N4297" s="76" t="s">
        <v>17015</v>
      </c>
    </row>
    <row r="4298" spans="1:14" hidden="1">
      <c r="A4298" s="416" t="s">
        <v>16937</v>
      </c>
      <c r="B4298" s="39"/>
      <c r="C4298" s="496"/>
      <c r="D4298" s="39"/>
      <c r="E4298" s="496">
        <f>VLOOKUP(F4298,[13]abbr_btch2lot2!A:B,2,FALSE)</f>
        <v>3175</v>
      </c>
      <c r="F4298" s="39" t="s">
        <v>17016</v>
      </c>
      <c r="G4298" s="39"/>
      <c r="H4298" s="76" t="s">
        <v>2231</v>
      </c>
      <c r="I4298" s="76" t="s">
        <v>2779</v>
      </c>
      <c r="J4298" s="76"/>
      <c r="K4298" s="39" t="s">
        <v>2195</v>
      </c>
      <c r="L4298" s="76">
        <v>47</v>
      </c>
      <c r="M4298" s="416" t="s">
        <v>16938</v>
      </c>
      <c r="N4298" s="76" t="s">
        <v>17017</v>
      </c>
    </row>
    <row r="4299" spans="1:14" hidden="1">
      <c r="A4299" s="416" t="s">
        <v>16937</v>
      </c>
      <c r="B4299" s="39"/>
      <c r="C4299" s="496" t="s">
        <v>17018</v>
      </c>
      <c r="D4299" s="39" t="s">
        <v>17018</v>
      </c>
      <c r="E4299" s="496">
        <f>VLOOKUP(F4299,[13]abbr_btch2lot2!A:B,2,FALSE)</f>
        <v>3176</v>
      </c>
      <c r="F4299" s="39" t="s">
        <v>17019</v>
      </c>
      <c r="G4299" s="39"/>
      <c r="H4299" s="76" t="s">
        <v>2231</v>
      </c>
      <c r="I4299" s="76" t="s">
        <v>2779</v>
      </c>
      <c r="J4299" s="76"/>
      <c r="K4299" s="39" t="s">
        <v>2195</v>
      </c>
      <c r="L4299" s="76">
        <v>48</v>
      </c>
      <c r="M4299" s="416" t="s">
        <v>16938</v>
      </c>
      <c r="N4299" s="76" t="s">
        <v>17020</v>
      </c>
    </row>
    <row r="4300" spans="1:14" hidden="1">
      <c r="A4300" s="416" t="s">
        <v>16937</v>
      </c>
      <c r="B4300" s="39"/>
      <c r="C4300" s="496"/>
      <c r="D4300" s="39"/>
      <c r="E4300" s="496">
        <f>VLOOKUP(F4300,[13]abbr_btch2lot2!A:B,2,FALSE)</f>
        <v>3177</v>
      </c>
      <c r="F4300" s="39" t="s">
        <v>17021</v>
      </c>
      <c r="G4300" s="39"/>
      <c r="H4300" s="76" t="s">
        <v>2231</v>
      </c>
      <c r="I4300" s="76" t="s">
        <v>2779</v>
      </c>
      <c r="J4300" s="76"/>
      <c r="K4300" s="39" t="s">
        <v>2195</v>
      </c>
      <c r="L4300" s="76">
        <v>49</v>
      </c>
      <c r="M4300" s="416" t="s">
        <v>16938</v>
      </c>
      <c r="N4300" s="76" t="s">
        <v>17022</v>
      </c>
    </row>
    <row r="4301" spans="1:14" hidden="1">
      <c r="A4301" s="416" t="s">
        <v>16937</v>
      </c>
      <c r="B4301" s="39"/>
      <c r="C4301" s="496"/>
      <c r="D4301" s="39"/>
      <c r="E4301" s="496">
        <f>VLOOKUP(F4301,[13]abbr_btch2lot2!A:B,2,FALSE)</f>
        <v>3178</v>
      </c>
      <c r="F4301" s="39" t="s">
        <v>17023</v>
      </c>
      <c r="G4301" s="39"/>
      <c r="H4301" s="76" t="s">
        <v>2231</v>
      </c>
      <c r="I4301" s="76" t="s">
        <v>2779</v>
      </c>
      <c r="J4301" s="76"/>
      <c r="K4301" s="39" t="s">
        <v>2195</v>
      </c>
      <c r="L4301" s="76">
        <v>50</v>
      </c>
      <c r="M4301" s="416" t="s">
        <v>16938</v>
      </c>
      <c r="N4301" s="76" t="s">
        <v>17024</v>
      </c>
    </row>
    <row r="4302" spans="1:14" hidden="1">
      <c r="A4302" s="416" t="s">
        <v>16937</v>
      </c>
      <c r="B4302" s="39"/>
      <c r="C4302" s="496"/>
      <c r="D4302" s="39"/>
      <c r="E4302" s="496">
        <f>VLOOKUP(F4302,[13]abbr_btch2lot2!A:B,2,FALSE)</f>
        <v>3179</v>
      </c>
      <c r="F4302" s="39" t="s">
        <v>17025</v>
      </c>
      <c r="G4302" s="39"/>
      <c r="H4302" s="76" t="s">
        <v>2231</v>
      </c>
      <c r="I4302" s="76" t="s">
        <v>2779</v>
      </c>
      <c r="J4302" s="76"/>
      <c r="K4302" s="39" t="s">
        <v>2195</v>
      </c>
      <c r="L4302" s="76">
        <v>51</v>
      </c>
      <c r="M4302" s="416" t="s">
        <v>16938</v>
      </c>
      <c r="N4302" s="76" t="s">
        <v>17026</v>
      </c>
    </row>
    <row r="4303" spans="1:14" hidden="1">
      <c r="A4303" s="416" t="s">
        <v>16937</v>
      </c>
      <c r="B4303" s="39"/>
      <c r="C4303" s="496"/>
      <c r="D4303" s="39"/>
      <c r="E4303" s="496">
        <f>VLOOKUP(F4303,[13]abbr_btch2lot2!A:B,2,FALSE)</f>
        <v>3180</v>
      </c>
      <c r="F4303" s="39" t="s">
        <v>17027</v>
      </c>
      <c r="G4303" s="39"/>
      <c r="H4303" s="76" t="s">
        <v>2231</v>
      </c>
      <c r="I4303" s="76" t="s">
        <v>2779</v>
      </c>
      <c r="J4303" s="76"/>
      <c r="K4303" s="39" t="s">
        <v>2195</v>
      </c>
      <c r="L4303" s="76">
        <v>52</v>
      </c>
      <c r="M4303" s="416" t="s">
        <v>16938</v>
      </c>
      <c r="N4303" s="76" t="s">
        <v>17028</v>
      </c>
    </row>
    <row r="4304" spans="1:14" hidden="1">
      <c r="A4304" s="416" t="s">
        <v>16937</v>
      </c>
      <c r="B4304" s="39"/>
      <c r="C4304" s="496"/>
      <c r="D4304" s="39"/>
      <c r="E4304" s="496">
        <f>VLOOKUP(F4304,[13]abbr_btch2lot2!A:B,2,FALSE)</f>
        <v>3181</v>
      </c>
      <c r="F4304" s="39" t="s">
        <v>17029</v>
      </c>
      <c r="G4304" s="39"/>
      <c r="H4304" s="76" t="s">
        <v>2231</v>
      </c>
      <c r="I4304" s="76" t="s">
        <v>2779</v>
      </c>
      <c r="J4304" s="76"/>
      <c r="K4304" s="39" t="s">
        <v>2195</v>
      </c>
      <c r="L4304" s="76">
        <v>53</v>
      </c>
      <c r="M4304" s="416" t="s">
        <v>16938</v>
      </c>
      <c r="N4304" s="76" t="s">
        <v>17030</v>
      </c>
    </row>
    <row r="4305" spans="1:14" hidden="1">
      <c r="A4305" s="416" t="s">
        <v>16937</v>
      </c>
      <c r="B4305" s="39"/>
      <c r="C4305" s="496"/>
      <c r="D4305" s="39"/>
      <c r="E4305" s="496">
        <f>VLOOKUP(F4305,[13]abbr_btch2lot2!A:B,2,FALSE)</f>
        <v>3182</v>
      </c>
      <c r="F4305" s="39" t="s">
        <v>17031</v>
      </c>
      <c r="G4305" s="39"/>
      <c r="H4305" s="76" t="s">
        <v>2231</v>
      </c>
      <c r="I4305" s="76" t="s">
        <v>2779</v>
      </c>
      <c r="J4305" s="76"/>
      <c r="K4305" s="39" t="s">
        <v>2195</v>
      </c>
      <c r="L4305" s="76">
        <v>54</v>
      </c>
      <c r="M4305" s="416" t="s">
        <v>16938</v>
      </c>
      <c r="N4305" s="76" t="s">
        <v>17032</v>
      </c>
    </row>
    <row r="4306" spans="1:14" hidden="1">
      <c r="A4306" s="416" t="s">
        <v>16937</v>
      </c>
      <c r="B4306" s="39"/>
      <c r="C4306" s="496"/>
      <c r="D4306" s="39"/>
      <c r="E4306" s="496">
        <f>VLOOKUP(F4306,[13]abbr_btch2lot2!A:B,2,FALSE)</f>
        <v>3183</v>
      </c>
      <c r="F4306" s="39" t="s">
        <v>17033</v>
      </c>
      <c r="G4306" s="39"/>
      <c r="H4306" s="76" t="s">
        <v>2231</v>
      </c>
      <c r="I4306" s="76" t="s">
        <v>2779</v>
      </c>
      <c r="J4306" s="76"/>
      <c r="K4306" s="39" t="s">
        <v>2195</v>
      </c>
      <c r="L4306" s="76">
        <v>55</v>
      </c>
      <c r="M4306" s="416" t="s">
        <v>16938</v>
      </c>
      <c r="N4306" s="76" t="s">
        <v>17034</v>
      </c>
    </row>
    <row r="4307" spans="1:14" hidden="1">
      <c r="A4307" s="416" t="s">
        <v>16937</v>
      </c>
      <c r="B4307" s="39"/>
      <c r="C4307" s="496"/>
      <c r="D4307" s="39"/>
      <c r="E4307" s="496">
        <f>VLOOKUP(F4307,[13]abbr_btch2lot2!A:B,2,FALSE)</f>
        <v>3184</v>
      </c>
      <c r="F4307" s="39" t="s">
        <v>17035</v>
      </c>
      <c r="G4307" s="39"/>
      <c r="H4307" s="76" t="s">
        <v>2231</v>
      </c>
      <c r="I4307" s="76" t="s">
        <v>2779</v>
      </c>
      <c r="J4307" s="76"/>
      <c r="K4307" s="39" t="s">
        <v>2195</v>
      </c>
      <c r="L4307" s="76">
        <v>56</v>
      </c>
      <c r="M4307" s="416" t="s">
        <v>16938</v>
      </c>
      <c r="N4307" s="76" t="s">
        <v>17036</v>
      </c>
    </row>
    <row r="4308" spans="1:14" hidden="1">
      <c r="A4308" s="416" t="s">
        <v>16937</v>
      </c>
      <c r="B4308" s="39"/>
      <c r="C4308" s="496" t="s">
        <v>17037</v>
      </c>
      <c r="D4308" s="39" t="s">
        <v>17037</v>
      </c>
      <c r="E4308" s="496">
        <f>VLOOKUP(F4308,[13]abbr_btch2lot2!A:B,2,FALSE)</f>
        <v>3185</v>
      </c>
      <c r="F4308" s="39" t="s">
        <v>17038</v>
      </c>
      <c r="G4308" s="39"/>
      <c r="H4308" s="76" t="s">
        <v>2231</v>
      </c>
      <c r="I4308" s="76" t="s">
        <v>2779</v>
      </c>
      <c r="J4308" s="76"/>
      <c r="K4308" s="39" t="s">
        <v>2195</v>
      </c>
      <c r="L4308" s="76">
        <v>57</v>
      </c>
      <c r="M4308" s="416" t="s">
        <v>16938</v>
      </c>
      <c r="N4308" s="76" t="s">
        <v>17039</v>
      </c>
    </row>
    <row r="4309" spans="1:14" hidden="1">
      <c r="A4309" s="416" t="s">
        <v>16937</v>
      </c>
      <c r="B4309" s="39"/>
      <c r="C4309" s="496" t="s">
        <v>17040</v>
      </c>
      <c r="D4309" s="39" t="s">
        <v>17040</v>
      </c>
      <c r="E4309" s="496">
        <f>VLOOKUP(F4309,[13]abbr_btch2lot2!A:B,2,FALSE)</f>
        <v>3186</v>
      </c>
      <c r="F4309" s="39" t="s">
        <v>17041</v>
      </c>
      <c r="G4309" s="39"/>
      <c r="H4309" s="76" t="s">
        <v>2228</v>
      </c>
      <c r="I4309" s="76">
        <v>1</v>
      </c>
      <c r="J4309" s="76"/>
      <c r="K4309" s="39" t="s">
        <v>2195</v>
      </c>
      <c r="L4309" s="76">
        <v>58</v>
      </c>
      <c r="M4309" s="416" t="s">
        <v>16938</v>
      </c>
      <c r="N4309" s="76" t="s">
        <v>17042</v>
      </c>
    </row>
    <row r="4310" spans="1:14" hidden="1">
      <c r="A4310" s="416" t="s">
        <v>16937</v>
      </c>
      <c r="B4310" s="39"/>
      <c r="C4310" s="496"/>
      <c r="D4310" s="39"/>
      <c r="E4310" s="496">
        <f>VLOOKUP(F4310,[13]abbr_btch2lot2!A:B,2,FALSE)</f>
        <v>3187</v>
      </c>
      <c r="F4310" s="39" t="s">
        <v>17043</v>
      </c>
      <c r="G4310" s="39"/>
      <c r="H4310" s="76" t="s">
        <v>2202</v>
      </c>
      <c r="I4310" s="76">
        <v>2</v>
      </c>
      <c r="J4310" s="76"/>
      <c r="K4310" s="39" t="s">
        <v>2195</v>
      </c>
      <c r="L4310" s="76">
        <v>59</v>
      </c>
      <c r="M4310" s="416" t="s">
        <v>16938</v>
      </c>
      <c r="N4310" s="76" t="s">
        <v>17044</v>
      </c>
    </row>
    <row r="4311" spans="1:14" hidden="1">
      <c r="A4311" s="416" t="s">
        <v>16937</v>
      </c>
      <c r="B4311" s="39"/>
      <c r="C4311" s="496" t="s">
        <v>17045</v>
      </c>
      <c r="D4311" s="39" t="s">
        <v>17045</v>
      </c>
      <c r="E4311" s="496">
        <f>VLOOKUP(F4311,[13]abbr_btch2lot2!A:B,2,FALSE)</f>
        <v>3188</v>
      </c>
      <c r="F4311" s="39" t="s">
        <v>17046</v>
      </c>
      <c r="G4311" s="39"/>
      <c r="H4311" s="76" t="s">
        <v>2228</v>
      </c>
      <c r="I4311" s="76">
        <v>5</v>
      </c>
      <c r="J4311" s="76"/>
      <c r="K4311" s="39" t="s">
        <v>2195</v>
      </c>
      <c r="L4311" s="76">
        <v>60</v>
      </c>
      <c r="M4311" s="416" t="s">
        <v>16938</v>
      </c>
      <c r="N4311" s="76" t="s">
        <v>17047</v>
      </c>
    </row>
    <row r="4312" spans="1:14" hidden="1">
      <c r="A4312" s="416" t="s">
        <v>16937</v>
      </c>
      <c r="B4312" s="39"/>
      <c r="C4312" s="496" t="s">
        <v>660</v>
      </c>
      <c r="D4312" s="39" t="s">
        <v>660</v>
      </c>
      <c r="E4312" s="496">
        <f>VLOOKUP(F4312,[13]abbr_btch2lot2!A:B,2,FALSE)</f>
        <v>1441</v>
      </c>
      <c r="F4312" s="39" t="s">
        <v>349</v>
      </c>
      <c r="G4312" s="39"/>
      <c r="H4312" s="76" t="s">
        <v>2228</v>
      </c>
      <c r="I4312" s="76">
        <v>3</v>
      </c>
      <c r="J4312" s="76"/>
      <c r="K4312" s="39" t="s">
        <v>2195</v>
      </c>
      <c r="L4312" s="76">
        <v>61</v>
      </c>
      <c r="M4312" s="416" t="s">
        <v>16938</v>
      </c>
      <c r="N4312" s="76" t="s">
        <v>17048</v>
      </c>
    </row>
    <row r="4313" spans="1:14" hidden="1">
      <c r="A4313" s="416" t="s">
        <v>16937</v>
      </c>
      <c r="B4313" s="39"/>
      <c r="C4313" s="496" t="s">
        <v>3545</v>
      </c>
      <c r="D4313" s="39" t="s">
        <v>3545</v>
      </c>
      <c r="E4313" s="496">
        <f>VLOOKUP(F4313,[13]abbr_btch2lot2!A:B,2,FALSE)</f>
        <v>3189</v>
      </c>
      <c r="F4313" s="39" t="s">
        <v>3546</v>
      </c>
      <c r="G4313" s="39"/>
      <c r="H4313" s="76" t="s">
        <v>2455</v>
      </c>
      <c r="I4313" s="76">
        <v>7</v>
      </c>
      <c r="J4313" s="76"/>
      <c r="K4313" s="39" t="s">
        <v>2195</v>
      </c>
      <c r="L4313" s="76">
        <v>62</v>
      </c>
      <c r="M4313" s="416" t="s">
        <v>16938</v>
      </c>
      <c r="N4313" s="76" t="s">
        <v>17049</v>
      </c>
    </row>
    <row r="4314" spans="1:14" hidden="1">
      <c r="A4314" s="416" t="s">
        <v>16937</v>
      </c>
      <c r="B4314" s="39"/>
      <c r="C4314" s="496" t="s">
        <v>3626</v>
      </c>
      <c r="D4314" s="39" t="s">
        <v>3626</v>
      </c>
      <c r="E4314" s="496">
        <f>VLOOKUP(F4314,[13]abbr_btch2lot2!A:B,2,FALSE)</f>
        <v>3190</v>
      </c>
      <c r="F4314" s="39" t="s">
        <v>3627</v>
      </c>
      <c r="G4314" s="39"/>
      <c r="H4314" s="76" t="s">
        <v>2202</v>
      </c>
      <c r="I4314" s="76">
        <v>13</v>
      </c>
      <c r="J4314" s="76"/>
      <c r="K4314" s="39" t="s">
        <v>2195</v>
      </c>
      <c r="L4314" s="76">
        <v>63</v>
      </c>
      <c r="M4314" s="416" t="s">
        <v>16938</v>
      </c>
      <c r="N4314" s="76" t="s">
        <v>17050</v>
      </c>
    </row>
    <row r="4315" spans="1:14" hidden="1">
      <c r="A4315" s="416" t="s">
        <v>16937</v>
      </c>
      <c r="B4315" s="39"/>
      <c r="C4315" s="496" t="s">
        <v>17051</v>
      </c>
      <c r="D4315" s="39" t="s">
        <v>17051</v>
      </c>
      <c r="E4315" s="496">
        <f>VLOOKUP(F4315,[13]abbr_btch2lot2!A:B,2,FALSE)</f>
        <v>3191</v>
      </c>
      <c r="F4315" s="39" t="s">
        <v>17052</v>
      </c>
      <c r="G4315" s="39"/>
      <c r="H4315" s="76" t="s">
        <v>2202</v>
      </c>
      <c r="I4315" s="76">
        <v>30</v>
      </c>
      <c r="J4315" s="76"/>
      <c r="K4315" s="39" t="s">
        <v>2195</v>
      </c>
      <c r="L4315" s="76">
        <v>64</v>
      </c>
      <c r="M4315" s="416" t="s">
        <v>16938</v>
      </c>
      <c r="N4315" s="76" t="s">
        <v>17053</v>
      </c>
    </row>
    <row r="4316" spans="1:14" hidden="1">
      <c r="A4316" s="416" t="s">
        <v>16937</v>
      </c>
      <c r="B4316" s="39"/>
      <c r="C4316" s="496" t="s">
        <v>890</v>
      </c>
      <c r="D4316" s="39" t="s">
        <v>890</v>
      </c>
      <c r="E4316" s="496">
        <f>VLOOKUP(F4316,[13]abbr_btch2lot2!A:B,2,FALSE)</f>
        <v>3109</v>
      </c>
      <c r="F4316" s="39" t="s">
        <v>485</v>
      </c>
      <c r="G4316" s="39"/>
      <c r="H4316" s="76" t="s">
        <v>2202</v>
      </c>
      <c r="I4316" s="76">
        <v>30</v>
      </c>
      <c r="J4316" s="76"/>
      <c r="K4316" s="39" t="s">
        <v>2195</v>
      </c>
      <c r="L4316" s="76">
        <v>65</v>
      </c>
      <c r="M4316" s="416" t="s">
        <v>16938</v>
      </c>
      <c r="N4316" s="76" t="s">
        <v>17054</v>
      </c>
    </row>
    <row r="4317" spans="1:14" hidden="1">
      <c r="A4317" s="416" t="s">
        <v>16937</v>
      </c>
      <c r="B4317" s="39"/>
      <c r="C4317" s="496" t="s">
        <v>17055</v>
      </c>
      <c r="D4317" s="39" t="s">
        <v>17055</v>
      </c>
      <c r="E4317" s="496">
        <f>VLOOKUP(F4317,[13]abbr_btch2lot2!A:B,2,FALSE)</f>
        <v>3192</v>
      </c>
      <c r="F4317" s="39" t="s">
        <v>17056</v>
      </c>
      <c r="G4317" s="39"/>
      <c r="H4317" s="76" t="s">
        <v>2202</v>
      </c>
      <c r="I4317" s="76">
        <v>30</v>
      </c>
      <c r="J4317" s="76"/>
      <c r="K4317" s="39" t="s">
        <v>2195</v>
      </c>
      <c r="L4317" s="76">
        <v>66</v>
      </c>
      <c r="M4317" s="416" t="s">
        <v>16938</v>
      </c>
      <c r="N4317" s="76" t="s">
        <v>17057</v>
      </c>
    </row>
    <row r="4318" spans="1:14" hidden="1">
      <c r="A4318" s="416" t="s">
        <v>16937</v>
      </c>
      <c r="B4318" s="39"/>
      <c r="C4318" s="496" t="s">
        <v>17058</v>
      </c>
      <c r="D4318" s="39" t="s">
        <v>17058</v>
      </c>
      <c r="E4318" s="496">
        <f>VLOOKUP(F4318,[13]abbr_btch2lot2!A:B,2,FALSE)</f>
        <v>3193</v>
      </c>
      <c r="F4318" s="39" t="s">
        <v>17059</v>
      </c>
      <c r="G4318" s="39"/>
      <c r="H4318" s="76" t="s">
        <v>2202</v>
      </c>
      <c r="I4318" s="76">
        <v>30</v>
      </c>
      <c r="J4318" s="76"/>
      <c r="K4318" s="39" t="s">
        <v>2195</v>
      </c>
      <c r="L4318" s="76">
        <v>67</v>
      </c>
      <c r="M4318" s="416" t="s">
        <v>16938</v>
      </c>
      <c r="N4318" s="76" t="s">
        <v>17060</v>
      </c>
    </row>
    <row r="4319" spans="1:14" hidden="1">
      <c r="A4319" s="416" t="s">
        <v>16937</v>
      </c>
      <c r="B4319" s="39"/>
      <c r="C4319" s="496" t="s">
        <v>17061</v>
      </c>
      <c r="D4319" s="39" t="s">
        <v>17061</v>
      </c>
      <c r="E4319" s="496">
        <f>VLOOKUP(F4319,[13]abbr_btch2lot2!A:B,2,FALSE)</f>
        <v>3194</v>
      </c>
      <c r="F4319" s="39" t="s">
        <v>17062</v>
      </c>
      <c r="G4319" s="39"/>
      <c r="H4319" s="76" t="s">
        <v>2231</v>
      </c>
      <c r="I4319" s="76" t="s">
        <v>2506</v>
      </c>
      <c r="J4319" s="76"/>
      <c r="K4319" s="39" t="s">
        <v>2195</v>
      </c>
      <c r="L4319" s="76">
        <v>68</v>
      </c>
      <c r="M4319" s="416" t="s">
        <v>16938</v>
      </c>
      <c r="N4319" s="76" t="s">
        <v>17063</v>
      </c>
    </row>
    <row r="4320" spans="1:14" hidden="1">
      <c r="A4320" s="416" t="s">
        <v>16937</v>
      </c>
      <c r="B4320" s="39"/>
      <c r="C4320" s="496" t="s">
        <v>17064</v>
      </c>
      <c r="D4320" s="39" t="s">
        <v>17064</v>
      </c>
      <c r="E4320" s="496">
        <f>VLOOKUP(F4320,[13]abbr_btch2lot2!A:B,2,FALSE)</f>
        <v>3195</v>
      </c>
      <c r="F4320" s="39" t="s">
        <v>17065</v>
      </c>
      <c r="G4320" s="39"/>
      <c r="H4320" s="76" t="s">
        <v>2231</v>
      </c>
      <c r="I4320" s="76" t="s">
        <v>2506</v>
      </c>
      <c r="J4320" s="76"/>
      <c r="K4320" s="39" t="s">
        <v>2195</v>
      </c>
      <c r="L4320" s="76">
        <v>69</v>
      </c>
      <c r="M4320" s="416" t="s">
        <v>16938</v>
      </c>
      <c r="N4320" s="76" t="s">
        <v>17066</v>
      </c>
    </row>
    <row r="4321" spans="1:14" hidden="1">
      <c r="A4321" s="416" t="s">
        <v>16937</v>
      </c>
      <c r="B4321" s="39"/>
      <c r="C4321" s="496" t="s">
        <v>17067</v>
      </c>
      <c r="D4321" s="39" t="s">
        <v>17067</v>
      </c>
      <c r="E4321" s="496">
        <f>VLOOKUP(F4321,[13]abbr_btch2lot2!A:B,2,FALSE)</f>
        <v>3196</v>
      </c>
      <c r="F4321" s="39" t="s">
        <v>17068</v>
      </c>
      <c r="G4321" s="39"/>
      <c r="H4321" s="76" t="s">
        <v>2231</v>
      </c>
      <c r="I4321" s="76" t="s">
        <v>2506</v>
      </c>
      <c r="J4321" s="76"/>
      <c r="K4321" s="39" t="s">
        <v>2195</v>
      </c>
      <c r="L4321" s="76">
        <v>70</v>
      </c>
      <c r="M4321" s="416" t="s">
        <v>16938</v>
      </c>
      <c r="N4321" s="76" t="s">
        <v>17069</v>
      </c>
    </row>
    <row r="4322" spans="1:14" hidden="1">
      <c r="A4322" s="416" t="s">
        <v>16937</v>
      </c>
      <c r="B4322" s="39"/>
      <c r="C4322" s="496" t="s">
        <v>17070</v>
      </c>
      <c r="D4322" s="39" t="s">
        <v>17070</v>
      </c>
      <c r="E4322" s="496">
        <f>VLOOKUP(F4322,[13]abbr_btch2lot2!A:B,2,FALSE)</f>
        <v>3197</v>
      </c>
      <c r="F4322" s="39" t="s">
        <v>17071</v>
      </c>
      <c r="G4322" s="39"/>
      <c r="H4322" s="76" t="s">
        <v>2231</v>
      </c>
      <c r="I4322" s="76" t="s">
        <v>2506</v>
      </c>
      <c r="J4322" s="76"/>
      <c r="K4322" s="39" t="s">
        <v>2195</v>
      </c>
      <c r="L4322" s="76">
        <v>71</v>
      </c>
      <c r="M4322" s="416" t="s">
        <v>16938</v>
      </c>
      <c r="N4322" s="76" t="s">
        <v>17072</v>
      </c>
    </row>
    <row r="4323" spans="1:14" hidden="1">
      <c r="A4323" s="416" t="s">
        <v>16937</v>
      </c>
      <c r="B4323" s="39"/>
      <c r="C4323" s="496" t="s">
        <v>6832</v>
      </c>
      <c r="D4323" s="39" t="s">
        <v>6832</v>
      </c>
      <c r="E4323" s="496">
        <f>VLOOKUP(F4323,[13]abbr_btch2lot2!A:B,2,FALSE)</f>
        <v>3198</v>
      </c>
      <c r="F4323" s="39" t="s">
        <v>17073</v>
      </c>
      <c r="G4323" s="39"/>
      <c r="H4323" s="76" t="s">
        <v>2228</v>
      </c>
      <c r="I4323" s="76">
        <v>2</v>
      </c>
      <c r="J4323" s="76"/>
      <c r="K4323" s="39" t="s">
        <v>2195</v>
      </c>
      <c r="L4323" s="76">
        <v>72</v>
      </c>
      <c r="M4323" s="416" t="s">
        <v>16938</v>
      </c>
      <c r="N4323" s="76" t="s">
        <v>17074</v>
      </c>
    </row>
    <row r="4324" spans="1:14" hidden="1">
      <c r="A4324" s="416" t="s">
        <v>16937</v>
      </c>
      <c r="B4324" s="39"/>
      <c r="C4324" s="496" t="s">
        <v>17075</v>
      </c>
      <c r="D4324" s="39" t="s">
        <v>17075</v>
      </c>
      <c r="E4324" s="496">
        <f>VLOOKUP(F4324,[13]abbr_btch2lot2!A:B,2,FALSE)</f>
        <v>3199</v>
      </c>
      <c r="F4324" s="39" t="s">
        <v>17076</v>
      </c>
      <c r="G4324" s="39"/>
      <c r="H4324" s="76" t="s">
        <v>2228</v>
      </c>
      <c r="I4324" s="76">
        <v>2</v>
      </c>
      <c r="J4324" s="76"/>
      <c r="K4324" s="39" t="s">
        <v>2195</v>
      </c>
      <c r="L4324" s="76">
        <v>73</v>
      </c>
      <c r="M4324" s="416" t="s">
        <v>16938</v>
      </c>
      <c r="N4324" s="76" t="s">
        <v>17077</v>
      </c>
    </row>
    <row r="4325" spans="1:14" hidden="1">
      <c r="A4325" s="416" t="s">
        <v>16937</v>
      </c>
      <c r="B4325" s="39"/>
      <c r="C4325" s="496" t="s">
        <v>17078</v>
      </c>
      <c r="D4325" s="39" t="s">
        <v>17078</v>
      </c>
      <c r="E4325" s="496">
        <f>VLOOKUP(F4325,[13]abbr_btch2lot2!A:B,2,FALSE)</f>
        <v>3200</v>
      </c>
      <c r="F4325" s="39" t="s">
        <v>17079</v>
      </c>
      <c r="G4325" s="39"/>
      <c r="H4325" s="76" t="s">
        <v>2228</v>
      </c>
      <c r="I4325" s="76">
        <v>2</v>
      </c>
      <c r="J4325" s="76"/>
      <c r="K4325" s="39" t="s">
        <v>2195</v>
      </c>
      <c r="L4325" s="76">
        <v>74</v>
      </c>
      <c r="M4325" s="416" t="s">
        <v>16938</v>
      </c>
      <c r="N4325" s="76" t="s">
        <v>17080</v>
      </c>
    </row>
    <row r="4326" spans="1:14" hidden="1">
      <c r="A4326" s="416" t="s">
        <v>16937</v>
      </c>
      <c r="B4326" s="39"/>
      <c r="C4326" s="496" t="s">
        <v>17081</v>
      </c>
      <c r="D4326" s="39" t="s">
        <v>17081</v>
      </c>
      <c r="E4326" s="496">
        <f>VLOOKUP(F4326,[13]abbr_btch2lot2!A:B,2,FALSE)</f>
        <v>3201</v>
      </c>
      <c r="F4326" s="39" t="s">
        <v>17082</v>
      </c>
      <c r="G4326" s="39"/>
      <c r="H4326" s="76" t="s">
        <v>2228</v>
      </c>
      <c r="I4326" s="76">
        <v>2</v>
      </c>
      <c r="J4326" s="76"/>
      <c r="K4326" s="39" t="s">
        <v>2195</v>
      </c>
      <c r="L4326" s="76">
        <v>75</v>
      </c>
      <c r="M4326" s="416" t="s">
        <v>16938</v>
      </c>
      <c r="N4326" s="76" t="s">
        <v>17083</v>
      </c>
    </row>
    <row r="4327" spans="1:14" hidden="1">
      <c r="A4327" s="416" t="s">
        <v>16937</v>
      </c>
      <c r="B4327" s="39"/>
      <c r="C4327" s="496" t="s">
        <v>17084</v>
      </c>
      <c r="D4327" s="39" t="s">
        <v>17084</v>
      </c>
      <c r="E4327" s="496">
        <f>VLOOKUP(F4327,[13]abbr_btch2lot2!A:B,2,FALSE)</f>
        <v>3202</v>
      </c>
      <c r="F4327" s="39" t="s">
        <v>17085</v>
      </c>
      <c r="G4327" s="39"/>
      <c r="H4327" s="76" t="s">
        <v>2231</v>
      </c>
      <c r="I4327" s="76" t="s">
        <v>7542</v>
      </c>
      <c r="J4327" s="76"/>
      <c r="K4327" s="39" t="s">
        <v>2195</v>
      </c>
      <c r="L4327" s="76">
        <v>76</v>
      </c>
      <c r="M4327" s="416" t="s">
        <v>16938</v>
      </c>
      <c r="N4327" s="76" t="s">
        <v>17086</v>
      </c>
    </row>
    <row r="4328" spans="1:14" hidden="1">
      <c r="A4328" s="416" t="s">
        <v>16937</v>
      </c>
      <c r="B4328" s="39"/>
      <c r="C4328" s="496" t="s">
        <v>17087</v>
      </c>
      <c r="D4328" s="39" t="s">
        <v>17087</v>
      </c>
      <c r="E4328" s="496">
        <f>VLOOKUP(F4328,[13]abbr_btch2lot2!A:B,2,FALSE)</f>
        <v>3203</v>
      </c>
      <c r="F4328" s="39" t="s">
        <v>17088</v>
      </c>
      <c r="G4328" s="39"/>
      <c r="H4328" s="76" t="s">
        <v>2231</v>
      </c>
      <c r="I4328" s="76" t="s">
        <v>7542</v>
      </c>
      <c r="J4328" s="76"/>
      <c r="K4328" s="39" t="s">
        <v>2195</v>
      </c>
      <c r="L4328" s="76">
        <v>77</v>
      </c>
      <c r="M4328" s="416" t="s">
        <v>16938</v>
      </c>
      <c r="N4328" s="76" t="s">
        <v>17089</v>
      </c>
    </row>
    <row r="4329" spans="1:14" hidden="1">
      <c r="A4329" s="416" t="s">
        <v>16937</v>
      </c>
      <c r="B4329" s="39"/>
      <c r="C4329" s="496" t="s">
        <v>17090</v>
      </c>
      <c r="D4329" s="39" t="s">
        <v>17090</v>
      </c>
      <c r="E4329" s="496">
        <f>VLOOKUP(F4329,[13]abbr_btch2lot2!A:B,2,FALSE)</f>
        <v>3204</v>
      </c>
      <c r="F4329" s="39" t="s">
        <v>17091</v>
      </c>
      <c r="G4329" s="39"/>
      <c r="H4329" s="76" t="s">
        <v>2231</v>
      </c>
      <c r="I4329" s="76" t="s">
        <v>7542</v>
      </c>
      <c r="J4329" s="76"/>
      <c r="K4329" s="39" t="s">
        <v>2195</v>
      </c>
      <c r="L4329" s="76">
        <v>78</v>
      </c>
      <c r="M4329" s="416" t="s">
        <v>16938</v>
      </c>
      <c r="N4329" s="76" t="s">
        <v>17092</v>
      </c>
    </row>
    <row r="4330" spans="1:14" hidden="1">
      <c r="A4330" s="416" t="s">
        <v>16937</v>
      </c>
      <c r="B4330" s="39"/>
      <c r="C4330" s="496" t="s">
        <v>17093</v>
      </c>
      <c r="D4330" s="39" t="s">
        <v>17093</v>
      </c>
      <c r="E4330" s="496">
        <f>VLOOKUP(F4330,[13]abbr_btch2lot2!A:B,2,FALSE)</f>
        <v>3205</v>
      </c>
      <c r="F4330" s="39" t="s">
        <v>17094</v>
      </c>
      <c r="G4330" s="39"/>
      <c r="H4330" s="76" t="s">
        <v>2231</v>
      </c>
      <c r="I4330" s="76" t="s">
        <v>7542</v>
      </c>
      <c r="J4330" s="76"/>
      <c r="K4330" s="39" t="s">
        <v>2195</v>
      </c>
      <c r="L4330" s="76">
        <v>79</v>
      </c>
      <c r="M4330" s="416" t="s">
        <v>16938</v>
      </c>
      <c r="N4330" s="76" t="s">
        <v>17095</v>
      </c>
    </row>
    <row r="4331" spans="1:14" hidden="1">
      <c r="A4331" s="416" t="s">
        <v>16937</v>
      </c>
      <c r="B4331" s="39"/>
      <c r="C4331" s="496" t="s">
        <v>17096</v>
      </c>
      <c r="D4331" s="39" t="s">
        <v>17096</v>
      </c>
      <c r="E4331" s="496">
        <f>VLOOKUP(F4331,[13]abbr_btch2lot2!A:B,2,FALSE)</f>
        <v>3206</v>
      </c>
      <c r="F4331" s="39" t="s">
        <v>17097</v>
      </c>
      <c r="G4331" s="39"/>
      <c r="H4331" s="76" t="s">
        <v>2231</v>
      </c>
      <c r="I4331" s="76" t="s">
        <v>7542</v>
      </c>
      <c r="J4331" s="76"/>
      <c r="K4331" s="39" t="s">
        <v>2195</v>
      </c>
      <c r="L4331" s="76">
        <v>80</v>
      </c>
      <c r="M4331" s="416" t="s">
        <v>16938</v>
      </c>
      <c r="N4331" s="76" t="s">
        <v>17098</v>
      </c>
    </row>
    <row r="4332" spans="1:14" hidden="1">
      <c r="A4332" s="416" t="s">
        <v>16937</v>
      </c>
      <c r="B4332" s="39"/>
      <c r="C4332" s="496" t="s">
        <v>17099</v>
      </c>
      <c r="D4332" s="39" t="s">
        <v>17099</v>
      </c>
      <c r="E4332" s="496">
        <f>VLOOKUP(F4332,[13]abbr_btch2lot2!A:B,2,FALSE)</f>
        <v>3207</v>
      </c>
      <c r="F4332" s="39" t="s">
        <v>17100</v>
      </c>
      <c r="G4332" s="39"/>
      <c r="H4332" s="76" t="s">
        <v>2194</v>
      </c>
      <c r="I4332" s="76">
        <v>10</v>
      </c>
      <c r="J4332" s="76"/>
      <c r="K4332" s="39" t="s">
        <v>2195</v>
      </c>
      <c r="L4332" s="76">
        <v>81</v>
      </c>
      <c r="M4332" s="416" t="s">
        <v>16938</v>
      </c>
      <c r="N4332" s="76" t="s">
        <v>17101</v>
      </c>
    </row>
    <row r="4333" spans="1:14" hidden="1">
      <c r="A4333" s="416" t="s">
        <v>16937</v>
      </c>
      <c r="B4333" s="39"/>
      <c r="C4333" s="496" t="s">
        <v>17102</v>
      </c>
      <c r="D4333" s="39" t="s">
        <v>17102</v>
      </c>
      <c r="E4333" s="496">
        <f>VLOOKUP(F4333,[13]abbr_btch2lot2!A:B,2,FALSE)</f>
        <v>3208</v>
      </c>
      <c r="F4333" s="39" t="s">
        <v>17103</v>
      </c>
      <c r="G4333" s="39"/>
      <c r="H4333" s="76" t="s">
        <v>2194</v>
      </c>
      <c r="I4333" s="76">
        <v>10</v>
      </c>
      <c r="J4333" s="76"/>
      <c r="K4333" s="39" t="s">
        <v>2195</v>
      </c>
      <c r="L4333" s="76">
        <v>82</v>
      </c>
      <c r="M4333" s="416" t="s">
        <v>16938</v>
      </c>
      <c r="N4333" s="76" t="s">
        <v>17104</v>
      </c>
    </row>
    <row r="4334" spans="1:14" hidden="1">
      <c r="A4334" s="416" t="s">
        <v>16937</v>
      </c>
      <c r="B4334" s="39"/>
      <c r="C4334" s="496" t="s">
        <v>3638</v>
      </c>
      <c r="D4334" s="39" t="s">
        <v>3638</v>
      </c>
      <c r="E4334" s="496">
        <f>VLOOKUP(F4334,[13]abbr_btch2lot2!A:B,2,FALSE)</f>
        <v>1295</v>
      </c>
      <c r="F4334" s="39" t="s">
        <v>3639</v>
      </c>
      <c r="G4334" s="39"/>
      <c r="H4334" s="76" t="s">
        <v>2194</v>
      </c>
      <c r="I4334" s="76">
        <v>10</v>
      </c>
      <c r="J4334" s="76"/>
      <c r="K4334" s="39" t="s">
        <v>2195</v>
      </c>
      <c r="L4334" s="76">
        <v>83</v>
      </c>
      <c r="M4334" s="416" t="s">
        <v>16938</v>
      </c>
      <c r="N4334" s="76" t="s">
        <v>17105</v>
      </c>
    </row>
    <row r="4335" spans="1:14" hidden="1">
      <c r="A4335" s="416" t="s">
        <v>16937</v>
      </c>
      <c r="B4335" s="39"/>
      <c r="C4335" s="496" t="s">
        <v>3632</v>
      </c>
      <c r="D4335" s="39" t="s">
        <v>3632</v>
      </c>
      <c r="E4335" s="496">
        <f>VLOOKUP(F4335,[13]abbr_btch2lot2!A:B,2,FALSE)</f>
        <v>1293</v>
      </c>
      <c r="F4335" s="60" t="s">
        <v>3633</v>
      </c>
      <c r="G4335" s="39"/>
      <c r="H4335" s="76" t="s">
        <v>2202</v>
      </c>
      <c r="I4335" s="76">
        <v>8</v>
      </c>
      <c r="J4335" s="76"/>
      <c r="K4335" s="39" t="s">
        <v>2195</v>
      </c>
      <c r="L4335" s="76">
        <v>84</v>
      </c>
      <c r="M4335" s="416" t="s">
        <v>16938</v>
      </c>
      <c r="N4335" s="76" t="s">
        <v>17106</v>
      </c>
    </row>
    <row r="4336" spans="1:14" hidden="1">
      <c r="A4336" s="416" t="s">
        <v>16937</v>
      </c>
      <c r="B4336" s="39"/>
      <c r="C4336" s="496" t="s">
        <v>3373</v>
      </c>
      <c r="D4336" s="39" t="s">
        <v>3373</v>
      </c>
      <c r="E4336" s="496">
        <f>VLOOKUP(F4336,[13]abbr_btch2lot2!A:B,2,FALSE)</f>
        <v>1298</v>
      </c>
      <c r="F4336" s="39" t="s">
        <v>3374</v>
      </c>
      <c r="G4336" s="39"/>
      <c r="H4336" s="76" t="s">
        <v>2202</v>
      </c>
      <c r="I4336" s="76">
        <v>1</v>
      </c>
      <c r="J4336" s="76"/>
      <c r="K4336" s="39" t="s">
        <v>2195</v>
      </c>
      <c r="L4336" s="76">
        <v>85</v>
      </c>
      <c r="M4336" s="416" t="s">
        <v>16938</v>
      </c>
      <c r="N4336" s="76" t="s">
        <v>17107</v>
      </c>
    </row>
    <row r="4337" spans="1:14" hidden="1">
      <c r="A4337" s="416" t="s">
        <v>16937</v>
      </c>
      <c r="B4337" s="39"/>
      <c r="C4337" s="496" t="s">
        <v>17108</v>
      </c>
      <c r="D4337" s="39" t="s">
        <v>17108</v>
      </c>
      <c r="E4337" s="496">
        <f>VLOOKUP(F4337,[13]abbr_btch2lot2!A:B,2,FALSE)</f>
        <v>3209</v>
      </c>
      <c r="F4337" s="39" t="s">
        <v>17109</v>
      </c>
      <c r="G4337" s="39"/>
      <c r="H4337" s="76" t="s">
        <v>2202</v>
      </c>
      <c r="I4337" s="76">
        <v>30</v>
      </c>
      <c r="J4337" s="76"/>
      <c r="K4337" s="39" t="s">
        <v>2195</v>
      </c>
      <c r="L4337" s="76">
        <v>86</v>
      </c>
      <c r="M4337" s="416" t="s">
        <v>16938</v>
      </c>
      <c r="N4337" s="76" t="s">
        <v>17110</v>
      </c>
    </row>
    <row r="4338" spans="1:14" hidden="1">
      <c r="A4338" s="416" t="s">
        <v>16937</v>
      </c>
      <c r="B4338" s="39"/>
      <c r="C4338" s="496" t="s">
        <v>16927</v>
      </c>
      <c r="D4338" s="39" t="s">
        <v>16927</v>
      </c>
      <c r="E4338" s="496">
        <f>VLOOKUP(F4338,[13]abbr_btch2lot2!A:B,2,FALSE)</f>
        <v>3210</v>
      </c>
      <c r="F4338" s="39" t="s">
        <v>17111</v>
      </c>
      <c r="G4338" s="39"/>
      <c r="H4338" s="76" t="s">
        <v>2455</v>
      </c>
      <c r="I4338" s="76">
        <v>6</v>
      </c>
      <c r="J4338" s="76"/>
      <c r="K4338" s="39" t="s">
        <v>2195</v>
      </c>
      <c r="L4338" s="76">
        <v>87</v>
      </c>
      <c r="M4338" s="416" t="s">
        <v>16938</v>
      </c>
      <c r="N4338" s="76" t="s">
        <v>17112</v>
      </c>
    </row>
    <row r="4339" spans="1:14" hidden="1">
      <c r="A4339" s="416" t="s">
        <v>16937</v>
      </c>
      <c r="B4339" s="39"/>
      <c r="C4339" s="496" t="s">
        <v>17113</v>
      </c>
      <c r="D4339" s="39" t="s">
        <v>17113</v>
      </c>
      <c r="E4339" s="496">
        <f>VLOOKUP(F4339,[13]abbr_btch2lot2!A:B,2,FALSE)</f>
        <v>3211</v>
      </c>
      <c r="F4339" s="39" t="s">
        <v>17114</v>
      </c>
      <c r="G4339" s="39"/>
      <c r="H4339" s="76" t="s">
        <v>2202</v>
      </c>
      <c r="I4339" s="76">
        <v>18</v>
      </c>
      <c r="J4339" s="76"/>
      <c r="K4339" s="39" t="s">
        <v>2195</v>
      </c>
      <c r="L4339" s="76">
        <v>88</v>
      </c>
      <c r="M4339" s="416" t="s">
        <v>16938</v>
      </c>
      <c r="N4339" s="76" t="s">
        <v>17115</v>
      </c>
    </row>
    <row r="4340" spans="1:14">
      <c r="A4340" s="416" t="s">
        <v>16937</v>
      </c>
      <c r="B4340" s="39"/>
      <c r="C4340" s="496" t="s">
        <v>2014</v>
      </c>
      <c r="D4340" s="39" t="s">
        <v>2014</v>
      </c>
      <c r="E4340" s="496">
        <f>VLOOKUP(F4340,[13]abbr_btch2lot2!A:B,2,FALSE)</f>
        <v>3212</v>
      </c>
      <c r="F4340" s="39" t="s">
        <v>1420</v>
      </c>
      <c r="G4340" s="39"/>
      <c r="H4340" s="76" t="s">
        <v>2202</v>
      </c>
      <c r="I4340" s="76">
        <v>89</v>
      </c>
      <c r="J4340" s="76"/>
      <c r="K4340" s="39" t="s">
        <v>2195</v>
      </c>
      <c r="L4340" s="76">
        <v>89</v>
      </c>
      <c r="M4340" s="416" t="s">
        <v>16938</v>
      </c>
      <c r="N4340" s="39" t="s">
        <v>17116</v>
      </c>
    </row>
    <row r="4341" spans="1:14" hidden="1">
      <c r="A4341" s="416" t="s">
        <v>16937</v>
      </c>
      <c r="B4341" s="39" t="s">
        <v>149</v>
      </c>
      <c r="C4341" s="496" t="s">
        <v>149</v>
      </c>
      <c r="D4341" s="39"/>
      <c r="E4341" s="496" t="e">
        <f>VLOOKUP(F4341,[13]abbr_btch2lot2!A:B,2,FALSE)</f>
        <v>#N/A</v>
      </c>
      <c r="F4341" s="39"/>
      <c r="G4341" s="39" t="s">
        <v>2193</v>
      </c>
      <c r="H4341" s="39" t="s">
        <v>2308</v>
      </c>
      <c r="I4341" s="76">
        <v>26</v>
      </c>
      <c r="J4341" s="76"/>
      <c r="K4341" s="39" t="s">
        <v>2195</v>
      </c>
      <c r="L4341" s="76">
        <v>90</v>
      </c>
      <c r="M4341" s="416" t="s">
        <v>16938</v>
      </c>
      <c r="N4341" s="39" t="s">
        <v>149</v>
      </c>
    </row>
    <row r="4342" spans="1:14" hidden="1">
      <c r="A4342" s="416" t="s">
        <v>16937</v>
      </c>
      <c r="B4342" s="39" t="s">
        <v>151</v>
      </c>
      <c r="C4342" s="496" t="s">
        <v>151</v>
      </c>
      <c r="D4342" s="39"/>
      <c r="E4342" s="496" t="e">
        <f>VLOOKUP(F4342,[13]abbr_btch2lot2!A:B,2,FALSE)</f>
        <v>#N/A</v>
      </c>
      <c r="F4342" s="39"/>
      <c r="G4342" s="39" t="s">
        <v>2193</v>
      </c>
      <c r="H4342" s="39" t="s">
        <v>2202</v>
      </c>
      <c r="I4342" s="76">
        <v>10</v>
      </c>
      <c r="J4342" s="76"/>
      <c r="K4342" s="39" t="s">
        <v>2195</v>
      </c>
      <c r="L4342" s="76">
        <v>91</v>
      </c>
      <c r="M4342" s="416" t="s">
        <v>16938</v>
      </c>
      <c r="N4342" s="39" t="s">
        <v>151</v>
      </c>
    </row>
    <row r="4343" spans="1:14" hidden="1">
      <c r="A4343" s="416" t="s">
        <v>16937</v>
      </c>
      <c r="B4343" s="39" t="s">
        <v>153</v>
      </c>
      <c r="C4343" s="496" t="s">
        <v>153</v>
      </c>
      <c r="D4343" s="39"/>
      <c r="E4343" s="496" t="e">
        <f>VLOOKUP(F4343,[13]abbr_btch2lot2!A:B,2,FALSE)</f>
        <v>#N/A</v>
      </c>
      <c r="F4343" s="39"/>
      <c r="G4343" s="39" t="s">
        <v>2193</v>
      </c>
      <c r="H4343" s="39" t="s">
        <v>2202</v>
      </c>
      <c r="I4343" s="76">
        <v>4</v>
      </c>
      <c r="J4343" s="76"/>
      <c r="K4343" s="39" t="s">
        <v>2195</v>
      </c>
      <c r="L4343" s="76">
        <v>92</v>
      </c>
      <c r="M4343" s="416" t="s">
        <v>16938</v>
      </c>
      <c r="N4343" s="39" t="s">
        <v>153</v>
      </c>
    </row>
    <row r="4344" spans="1:14" hidden="1">
      <c r="A4344" s="416" t="s">
        <v>16937</v>
      </c>
      <c r="B4344" s="39" t="s">
        <v>155</v>
      </c>
      <c r="C4344" s="496" t="s">
        <v>155</v>
      </c>
      <c r="D4344" s="39"/>
      <c r="E4344" s="496" t="e">
        <f>VLOOKUP(F4344,[13]abbr_btch2lot2!A:B,2,FALSE)</f>
        <v>#N/A</v>
      </c>
      <c r="F4344" s="39"/>
      <c r="G4344" s="39" t="s">
        <v>2193</v>
      </c>
      <c r="H4344" s="39" t="s">
        <v>2202</v>
      </c>
      <c r="I4344" s="76">
        <v>2</v>
      </c>
      <c r="J4344" s="76"/>
      <c r="K4344" s="39" t="s">
        <v>2195</v>
      </c>
      <c r="L4344" s="76">
        <v>93</v>
      </c>
      <c r="M4344" s="416" t="s">
        <v>16938</v>
      </c>
      <c r="N4344" s="39" t="s">
        <v>155</v>
      </c>
    </row>
    <row r="4345" spans="1:14" hidden="1">
      <c r="A4345" s="416" t="s">
        <v>16937</v>
      </c>
      <c r="B4345" s="39" t="s">
        <v>157</v>
      </c>
      <c r="C4345" s="496" t="s">
        <v>157</v>
      </c>
      <c r="D4345" s="39"/>
      <c r="E4345" s="496" t="e">
        <f>VLOOKUP(F4345,[13]abbr_btch2lot2!A:B,2,FALSE)</f>
        <v>#N/A</v>
      </c>
      <c r="F4345" s="39"/>
      <c r="G4345" s="39" t="s">
        <v>2193</v>
      </c>
      <c r="H4345" s="39" t="s">
        <v>2202</v>
      </c>
      <c r="I4345" s="76">
        <v>2</v>
      </c>
      <c r="J4345" s="76"/>
      <c r="K4345" s="39" t="s">
        <v>2195</v>
      </c>
      <c r="L4345" s="76">
        <v>94</v>
      </c>
      <c r="M4345" s="416" t="s">
        <v>16938</v>
      </c>
      <c r="N4345" s="39" t="s">
        <v>157</v>
      </c>
    </row>
    <row r="4346" spans="1:14" hidden="1">
      <c r="A4346" s="416" t="s">
        <v>17117</v>
      </c>
      <c r="B4346" s="76" t="s">
        <v>34</v>
      </c>
      <c r="C4346" s="496" t="s">
        <v>34</v>
      </c>
      <c r="D4346" s="39" t="s">
        <v>3460</v>
      </c>
      <c r="E4346" s="496">
        <f>VLOOKUP(F4346,[13]abbr_btch2lot2!A:B,2,FALSE)</f>
        <v>180</v>
      </c>
      <c r="F4346" s="39" t="s">
        <v>1402</v>
      </c>
      <c r="G4346" s="76" t="s">
        <v>2193</v>
      </c>
      <c r="H4346" s="76" t="s">
        <v>2194</v>
      </c>
      <c r="I4346" s="76">
        <v>8</v>
      </c>
      <c r="J4346" s="39"/>
      <c r="K4346" s="39" t="s">
        <v>2195</v>
      </c>
      <c r="L4346" s="76">
        <v>1</v>
      </c>
      <c r="M4346" s="416" t="s">
        <v>17118</v>
      </c>
      <c r="N4346" s="76" t="s">
        <v>34</v>
      </c>
    </row>
    <row r="4347" spans="1:14" hidden="1">
      <c r="A4347" s="416" t="s">
        <v>17117</v>
      </c>
      <c r="B4347" s="516"/>
      <c r="C4347" s="496" t="s">
        <v>16791</v>
      </c>
      <c r="D4347" s="39" t="s">
        <v>16791</v>
      </c>
      <c r="E4347" s="496">
        <f>VLOOKUP(F4347,[13]abbr_btch2lot2!A:B,2,FALSE)</f>
        <v>3111</v>
      </c>
      <c r="F4347" s="76" t="s">
        <v>16792</v>
      </c>
      <c r="G4347" s="39"/>
      <c r="H4347" s="76" t="s">
        <v>2202</v>
      </c>
      <c r="I4347" s="76">
        <v>1</v>
      </c>
      <c r="J4347" s="39"/>
      <c r="K4347" s="39" t="s">
        <v>2195</v>
      </c>
      <c r="L4347" s="76">
        <v>2</v>
      </c>
      <c r="M4347" s="416" t="s">
        <v>17118</v>
      </c>
      <c r="N4347" s="76" t="s">
        <v>17119</v>
      </c>
    </row>
    <row r="4348" spans="1:14" hidden="1">
      <c r="A4348" s="416" t="s">
        <v>17117</v>
      </c>
      <c r="B4348" s="516"/>
      <c r="C4348" s="496" t="s">
        <v>10983</v>
      </c>
      <c r="D4348" s="39" t="s">
        <v>10983</v>
      </c>
      <c r="E4348" s="496">
        <f>VLOOKUP(F4348,[13]abbr_btch2lot2!A:B,2,FALSE)</f>
        <v>1011</v>
      </c>
      <c r="F4348" s="76" t="s">
        <v>10984</v>
      </c>
      <c r="G4348" s="39"/>
      <c r="H4348" s="76" t="s">
        <v>2455</v>
      </c>
      <c r="I4348" s="76">
        <v>6</v>
      </c>
      <c r="J4348" s="39"/>
      <c r="K4348" s="39" t="s">
        <v>2195</v>
      </c>
      <c r="L4348" s="76">
        <v>3</v>
      </c>
      <c r="M4348" s="416" t="s">
        <v>17118</v>
      </c>
      <c r="N4348" s="76" t="s">
        <v>17120</v>
      </c>
    </row>
    <row r="4349" spans="1:14" hidden="1">
      <c r="A4349" s="416" t="s">
        <v>17117</v>
      </c>
      <c r="B4349" s="516"/>
      <c r="C4349" s="496" t="s">
        <v>10986</v>
      </c>
      <c r="D4349" s="39" t="s">
        <v>10986</v>
      </c>
      <c r="E4349" s="496">
        <f>VLOOKUP(F4349,[13]abbr_btch2lot2!A:B,2,FALSE)</f>
        <v>1012</v>
      </c>
      <c r="F4349" s="76" t="s">
        <v>10987</v>
      </c>
      <c r="G4349" s="39"/>
      <c r="H4349" s="76" t="s">
        <v>2455</v>
      </c>
      <c r="I4349" s="76">
        <v>6</v>
      </c>
      <c r="J4349" s="39"/>
      <c r="K4349" s="39" t="s">
        <v>2195</v>
      </c>
      <c r="L4349" s="76">
        <v>4</v>
      </c>
      <c r="M4349" s="416" t="s">
        <v>17118</v>
      </c>
      <c r="N4349" s="76" t="s">
        <v>17121</v>
      </c>
    </row>
    <row r="4350" spans="1:14" hidden="1">
      <c r="A4350" s="416" t="s">
        <v>17117</v>
      </c>
      <c r="B4350" s="516"/>
      <c r="C4350" s="496" t="s">
        <v>17122</v>
      </c>
      <c r="D4350" s="39" t="s">
        <v>17122</v>
      </c>
      <c r="E4350" s="496">
        <f>VLOOKUP(F4350,[13]abbr_btch2lot2!A:B,2,FALSE)</f>
        <v>3213</v>
      </c>
      <c r="F4350" s="513" t="s">
        <v>17123</v>
      </c>
      <c r="G4350" s="39"/>
      <c r="H4350" s="76" t="s">
        <v>2202</v>
      </c>
      <c r="I4350" s="76">
        <v>8</v>
      </c>
      <c r="J4350" s="39"/>
      <c r="K4350" s="39" t="s">
        <v>2195</v>
      </c>
      <c r="L4350" s="76">
        <v>5</v>
      </c>
      <c r="M4350" s="416" t="s">
        <v>17118</v>
      </c>
      <c r="N4350" s="76" t="s">
        <v>17124</v>
      </c>
    </row>
    <row r="4351" spans="1:14" hidden="1">
      <c r="A4351" s="416" t="s">
        <v>17117</v>
      </c>
      <c r="B4351" s="516"/>
      <c r="C4351" s="496" t="s">
        <v>3467</v>
      </c>
      <c r="D4351" s="39" t="s">
        <v>3467</v>
      </c>
      <c r="E4351" s="496">
        <f>VLOOKUP(F4351,[13]abbr_btch2lot2!A:B,2,FALSE)</f>
        <v>1044</v>
      </c>
      <c r="F4351" s="76" t="s">
        <v>3468</v>
      </c>
      <c r="G4351" s="39"/>
      <c r="H4351" s="76" t="s">
        <v>2271</v>
      </c>
      <c r="I4351" s="76">
        <v>16</v>
      </c>
      <c r="J4351" s="39"/>
      <c r="K4351" s="39" t="s">
        <v>2195</v>
      </c>
      <c r="L4351" s="76">
        <v>6</v>
      </c>
      <c r="M4351" s="416" t="s">
        <v>17118</v>
      </c>
      <c r="N4351" s="76" t="s">
        <v>17125</v>
      </c>
    </row>
    <row r="4352" spans="1:14" hidden="1">
      <c r="A4352" s="416" t="s">
        <v>17117</v>
      </c>
      <c r="B4352" s="516"/>
      <c r="C4352" s="496" t="s">
        <v>465</v>
      </c>
      <c r="D4352" s="39" t="s">
        <v>465</v>
      </c>
      <c r="E4352" s="496">
        <f>VLOOKUP(F4352,[13]abbr_btch2lot2!A:B,2,FALSE)</f>
        <v>1021</v>
      </c>
      <c r="F4352" s="76" t="s">
        <v>251</v>
      </c>
      <c r="G4352" s="39"/>
      <c r="H4352" s="76" t="s">
        <v>2194</v>
      </c>
      <c r="I4352" s="76" t="s">
        <v>7619</v>
      </c>
      <c r="J4352" s="39"/>
      <c r="K4352" s="39" t="s">
        <v>2195</v>
      </c>
      <c r="L4352" s="76">
        <v>7</v>
      </c>
      <c r="M4352" s="416" t="s">
        <v>17118</v>
      </c>
      <c r="N4352" s="76" t="s">
        <v>17126</v>
      </c>
    </row>
    <row r="4353" spans="1:14" hidden="1">
      <c r="A4353" s="416" t="s">
        <v>17117</v>
      </c>
      <c r="B4353" s="516"/>
      <c r="C4353" s="496" t="s">
        <v>471</v>
      </c>
      <c r="D4353" s="39" t="s">
        <v>471</v>
      </c>
      <c r="E4353" s="496">
        <f>VLOOKUP(F4353,[13]abbr_btch2lot2!A:B,2,FALSE)</f>
        <v>1020</v>
      </c>
      <c r="F4353" s="76" t="s">
        <v>257</v>
      </c>
      <c r="G4353" s="39"/>
      <c r="H4353" s="76" t="s">
        <v>2455</v>
      </c>
      <c r="I4353" s="76">
        <v>6</v>
      </c>
      <c r="J4353" s="39"/>
      <c r="K4353" s="39" t="s">
        <v>2195</v>
      </c>
      <c r="L4353" s="76">
        <v>8</v>
      </c>
      <c r="M4353" s="416" t="s">
        <v>17118</v>
      </c>
      <c r="N4353" s="76" t="s">
        <v>17127</v>
      </c>
    </row>
    <row r="4354" spans="1:14" hidden="1">
      <c r="A4354" s="416" t="s">
        <v>17117</v>
      </c>
      <c r="B4354" s="516"/>
      <c r="C4354" s="496" t="s">
        <v>12386</v>
      </c>
      <c r="D4354" s="39" t="s">
        <v>12386</v>
      </c>
      <c r="E4354" s="496">
        <f>VLOOKUP(F4354,[13]abbr_btch2lot2!A:B,2,FALSE)</f>
        <v>1531</v>
      </c>
      <c r="F4354" s="76" t="s">
        <v>12387</v>
      </c>
      <c r="G4354" s="39"/>
      <c r="H4354" s="76" t="s">
        <v>2231</v>
      </c>
      <c r="I4354" s="76" t="s">
        <v>9732</v>
      </c>
      <c r="J4354" s="39"/>
      <c r="K4354" s="39" t="s">
        <v>2195</v>
      </c>
      <c r="L4354" s="76">
        <v>9</v>
      </c>
      <c r="M4354" s="416" t="s">
        <v>17118</v>
      </c>
      <c r="N4354" s="76" t="s">
        <v>17128</v>
      </c>
    </row>
    <row r="4355" spans="1:14" hidden="1">
      <c r="A4355" s="416" t="s">
        <v>17117</v>
      </c>
      <c r="B4355" s="516"/>
      <c r="C4355" s="496" t="s">
        <v>11030</v>
      </c>
      <c r="D4355" s="39" t="s">
        <v>11030</v>
      </c>
      <c r="E4355" s="496">
        <f>VLOOKUP(F4355,[13]abbr_btch2lot2!A:B,2,FALSE)</f>
        <v>3214</v>
      </c>
      <c r="F4355" s="513" t="s">
        <v>17129</v>
      </c>
      <c r="G4355" s="39"/>
      <c r="H4355" s="76" t="s">
        <v>2231</v>
      </c>
      <c r="I4355" s="76" t="s">
        <v>14263</v>
      </c>
      <c r="J4355" s="39"/>
      <c r="K4355" s="39" t="s">
        <v>2195</v>
      </c>
      <c r="L4355" s="76">
        <v>10</v>
      </c>
      <c r="M4355" s="416" t="s">
        <v>17118</v>
      </c>
      <c r="N4355" s="76" t="s">
        <v>17130</v>
      </c>
    </row>
    <row r="4356" spans="1:14" hidden="1">
      <c r="A4356" s="416" t="s">
        <v>17117</v>
      </c>
      <c r="B4356" s="516"/>
      <c r="C4356" s="496" t="s">
        <v>17131</v>
      </c>
      <c r="D4356" s="39" t="s">
        <v>17131</v>
      </c>
      <c r="E4356" s="496">
        <f>VLOOKUP(F4356,[13]abbr_btch2lot2!A:B,2,FALSE)</f>
        <v>3215</v>
      </c>
      <c r="F4356" s="76" t="s">
        <v>17132</v>
      </c>
      <c r="G4356" s="39"/>
      <c r="H4356" s="76" t="s">
        <v>2231</v>
      </c>
      <c r="I4356" s="76" t="s">
        <v>9732</v>
      </c>
      <c r="J4356" s="39"/>
      <c r="K4356" s="39" t="s">
        <v>2195</v>
      </c>
      <c r="L4356" s="76">
        <v>11</v>
      </c>
      <c r="M4356" s="416" t="s">
        <v>17118</v>
      </c>
      <c r="N4356" s="76" t="s">
        <v>17133</v>
      </c>
    </row>
    <row r="4357" spans="1:14" hidden="1">
      <c r="A4357" s="416" t="s">
        <v>17117</v>
      </c>
      <c r="B4357" s="516"/>
      <c r="C4357" s="496" t="s">
        <v>17134</v>
      </c>
      <c r="D4357" s="39" t="s">
        <v>17134</v>
      </c>
      <c r="E4357" s="496">
        <f>VLOOKUP(F4357,[13]abbr_btch2lot2!A:B,2,FALSE)</f>
        <v>3216</v>
      </c>
      <c r="F4357" s="513" t="s">
        <v>17135</v>
      </c>
      <c r="G4357" s="39"/>
      <c r="H4357" s="76" t="s">
        <v>2271</v>
      </c>
      <c r="I4357" s="76">
        <v>10</v>
      </c>
      <c r="J4357" s="39"/>
      <c r="K4357" s="39" t="s">
        <v>2195</v>
      </c>
      <c r="L4357" s="76">
        <v>12</v>
      </c>
      <c r="M4357" s="416" t="s">
        <v>17118</v>
      </c>
      <c r="N4357" s="76" t="s">
        <v>17136</v>
      </c>
    </row>
    <row r="4358" spans="1:14" hidden="1">
      <c r="A4358" s="416" t="s">
        <v>17117</v>
      </c>
      <c r="B4358" s="516"/>
      <c r="C4358" s="496" t="s">
        <v>17137</v>
      </c>
      <c r="D4358" s="39" t="s">
        <v>17137</v>
      </c>
      <c r="E4358" s="496">
        <f>VLOOKUP(F4358,[13]abbr_btch2lot2!A:B,2,FALSE)</f>
        <v>3217</v>
      </c>
      <c r="F4358" s="513" t="s">
        <v>17138</v>
      </c>
      <c r="G4358" s="39"/>
      <c r="H4358" s="76" t="s">
        <v>2231</v>
      </c>
      <c r="I4358" s="76" t="s">
        <v>9732</v>
      </c>
      <c r="J4358" s="39"/>
      <c r="K4358" s="39" t="s">
        <v>2195</v>
      </c>
      <c r="L4358" s="76">
        <v>13</v>
      </c>
      <c r="M4358" s="416" t="s">
        <v>17118</v>
      </c>
      <c r="N4358" s="76" t="s">
        <v>17139</v>
      </c>
    </row>
    <row r="4359" spans="1:14" hidden="1">
      <c r="A4359" s="416" t="s">
        <v>17117</v>
      </c>
      <c r="B4359" s="516"/>
      <c r="C4359" s="496" t="s">
        <v>17140</v>
      </c>
      <c r="D4359" s="39" t="s">
        <v>17140</v>
      </c>
      <c r="E4359" s="496">
        <f>VLOOKUP(F4359,[13]abbr_btch2lot2!A:B,2,FALSE)</f>
        <v>3218</v>
      </c>
      <c r="F4359" s="76" t="s">
        <v>17141</v>
      </c>
      <c r="G4359" s="39"/>
      <c r="H4359" s="76" t="s">
        <v>2231</v>
      </c>
      <c r="I4359" s="76" t="s">
        <v>2591</v>
      </c>
      <c r="J4359" s="39"/>
      <c r="K4359" s="39" t="s">
        <v>2195</v>
      </c>
      <c r="L4359" s="76">
        <v>14</v>
      </c>
      <c r="M4359" s="416" t="s">
        <v>17118</v>
      </c>
      <c r="N4359" s="76" t="s">
        <v>17142</v>
      </c>
    </row>
    <row r="4360" spans="1:14" hidden="1">
      <c r="A4360" s="416" t="s">
        <v>17117</v>
      </c>
      <c r="B4360" s="516"/>
      <c r="C4360" s="496" t="s">
        <v>469</v>
      </c>
      <c r="D4360" s="39" t="s">
        <v>469</v>
      </c>
      <c r="E4360" s="496">
        <f>VLOOKUP(F4360,[13]abbr_btch2lot2!A:B,2,FALSE)</f>
        <v>1016</v>
      </c>
      <c r="F4360" s="76" t="s">
        <v>255</v>
      </c>
      <c r="G4360" s="39"/>
      <c r="H4360" s="76" t="s">
        <v>2228</v>
      </c>
      <c r="I4360" s="76">
        <v>2</v>
      </c>
      <c r="J4360" s="39"/>
      <c r="K4360" s="39" t="s">
        <v>2195</v>
      </c>
      <c r="L4360" s="76">
        <v>15</v>
      </c>
      <c r="M4360" s="416" t="s">
        <v>17118</v>
      </c>
      <c r="N4360" s="76" t="s">
        <v>17143</v>
      </c>
    </row>
    <row r="4361" spans="1:14" hidden="1">
      <c r="A4361" s="416" t="s">
        <v>17117</v>
      </c>
      <c r="B4361" s="516"/>
      <c r="C4361" s="496" t="s">
        <v>3522</v>
      </c>
      <c r="D4361" s="39" t="s">
        <v>3522</v>
      </c>
      <c r="E4361" s="496">
        <f>VLOOKUP(F4361,[13]abbr_btch2lot2!A:B,2,FALSE)</f>
        <v>1035</v>
      </c>
      <c r="F4361" s="76" t="s">
        <v>17144</v>
      </c>
      <c r="G4361" s="39"/>
      <c r="H4361" s="76" t="s">
        <v>2202</v>
      </c>
      <c r="I4361" s="76">
        <v>6</v>
      </c>
      <c r="J4361" s="39"/>
      <c r="K4361" s="39" t="s">
        <v>2195</v>
      </c>
      <c r="L4361" s="76">
        <v>16</v>
      </c>
      <c r="M4361" s="416" t="s">
        <v>17118</v>
      </c>
      <c r="N4361" s="76" t="s">
        <v>17145</v>
      </c>
    </row>
    <row r="4362" spans="1:14" hidden="1">
      <c r="A4362" s="416" t="s">
        <v>17117</v>
      </c>
      <c r="B4362" s="516"/>
      <c r="C4362" s="496" t="s">
        <v>17146</v>
      </c>
      <c r="D4362" s="39" t="s">
        <v>17146</v>
      </c>
      <c r="E4362" s="496">
        <f>VLOOKUP(F4362,[13]abbr_btch2lot2!A:B,2,FALSE)</f>
        <v>3219</v>
      </c>
      <c r="F4362" s="513" t="s">
        <v>17147</v>
      </c>
      <c r="G4362" s="39"/>
      <c r="H4362" s="76" t="s">
        <v>2202</v>
      </c>
      <c r="I4362" s="76">
        <v>6</v>
      </c>
      <c r="J4362" s="39"/>
      <c r="K4362" s="39" t="s">
        <v>2195</v>
      </c>
      <c r="L4362" s="76">
        <v>17</v>
      </c>
      <c r="M4362" s="416" t="s">
        <v>17118</v>
      </c>
      <c r="N4362" s="76" t="s">
        <v>17148</v>
      </c>
    </row>
    <row r="4363" spans="1:14" hidden="1">
      <c r="A4363" s="416" t="s">
        <v>17117</v>
      </c>
      <c r="B4363" s="516"/>
      <c r="C4363" s="496" t="s">
        <v>16945</v>
      </c>
      <c r="D4363" s="39" t="s">
        <v>16945</v>
      </c>
      <c r="E4363" s="496">
        <f>VLOOKUP(F4363,[13]abbr_btch2lot2!A:B,2,FALSE)</f>
        <v>3160</v>
      </c>
      <c r="F4363" s="513" t="s">
        <v>16946</v>
      </c>
      <c r="G4363" s="39"/>
      <c r="H4363" s="76" t="s">
        <v>2271</v>
      </c>
      <c r="I4363" s="76">
        <v>12</v>
      </c>
      <c r="J4363" s="39"/>
      <c r="K4363" s="39" t="s">
        <v>2195</v>
      </c>
      <c r="L4363" s="76">
        <v>18</v>
      </c>
      <c r="M4363" s="416" t="s">
        <v>17118</v>
      </c>
      <c r="N4363" s="76" t="s">
        <v>17149</v>
      </c>
    </row>
    <row r="4364" spans="1:14" hidden="1">
      <c r="A4364" s="416" t="s">
        <v>17117</v>
      </c>
      <c r="B4364" s="516"/>
      <c r="C4364" s="496" t="s">
        <v>2855</v>
      </c>
      <c r="D4364" s="39" t="s">
        <v>2855</v>
      </c>
      <c r="E4364" s="496">
        <f>VLOOKUP(F4364,[13]abbr_btch2lot2!A:B,2,FALSE)</f>
        <v>1515</v>
      </c>
      <c r="F4364" s="76" t="s">
        <v>17150</v>
      </c>
      <c r="G4364" s="39"/>
      <c r="H4364" s="76" t="s">
        <v>2194</v>
      </c>
      <c r="I4364" s="76" t="s">
        <v>7619</v>
      </c>
      <c r="J4364" s="39"/>
      <c r="K4364" s="39" t="s">
        <v>2195</v>
      </c>
      <c r="L4364" s="76">
        <v>19</v>
      </c>
      <c r="M4364" s="416" t="s">
        <v>17118</v>
      </c>
      <c r="N4364" s="76" t="s">
        <v>17151</v>
      </c>
    </row>
    <row r="4365" spans="1:14" hidden="1">
      <c r="A4365" s="416" t="s">
        <v>17117</v>
      </c>
      <c r="B4365" s="516"/>
      <c r="C4365" s="496" t="s">
        <v>17152</v>
      </c>
      <c r="D4365" s="39" t="s">
        <v>17152</v>
      </c>
      <c r="E4365" s="496">
        <f>VLOOKUP(F4365,[13]abbr_btch2lot2!A:B,2,FALSE)</f>
        <v>3220</v>
      </c>
      <c r="F4365" s="513" t="s">
        <v>17153</v>
      </c>
      <c r="G4365" s="39"/>
      <c r="H4365" s="76" t="s">
        <v>2202</v>
      </c>
      <c r="I4365" s="76">
        <v>2</v>
      </c>
      <c r="J4365" s="39"/>
      <c r="K4365" s="39" t="s">
        <v>2195</v>
      </c>
      <c r="L4365" s="76">
        <v>20</v>
      </c>
      <c r="M4365" s="416" t="s">
        <v>17118</v>
      </c>
      <c r="N4365" s="76" t="s">
        <v>17154</v>
      </c>
    </row>
    <row r="4366" spans="1:14" hidden="1">
      <c r="A4366" s="416" t="s">
        <v>17117</v>
      </c>
      <c r="B4366" s="516"/>
      <c r="C4366" s="496" t="s">
        <v>1635</v>
      </c>
      <c r="D4366" s="39" t="s">
        <v>1635</v>
      </c>
      <c r="E4366" s="496">
        <f>VLOOKUP(F4366,[13]abbr_btch2lot2!A:B,2,FALSE)</f>
        <v>1019</v>
      </c>
      <c r="F4366" s="76" t="s">
        <v>17155</v>
      </c>
      <c r="G4366" s="39"/>
      <c r="H4366" s="76" t="s">
        <v>2202</v>
      </c>
      <c r="I4366" s="76">
        <v>5</v>
      </c>
      <c r="J4366" s="39"/>
      <c r="K4366" s="39" t="s">
        <v>2195</v>
      </c>
      <c r="L4366" s="76">
        <v>21</v>
      </c>
      <c r="M4366" s="416" t="s">
        <v>17118</v>
      </c>
      <c r="N4366" s="76" t="s">
        <v>17156</v>
      </c>
    </row>
    <row r="4367" spans="1:14" hidden="1">
      <c r="A4367" s="416" t="s">
        <v>17117</v>
      </c>
      <c r="B4367" s="516"/>
      <c r="C4367" s="496"/>
      <c r="D4367" s="39"/>
      <c r="E4367" s="496">
        <f>VLOOKUP(F4367,[13]abbr_btch2lot2!A:B,2,FALSE)</f>
        <v>3221</v>
      </c>
      <c r="F4367" s="76" t="s">
        <v>17157</v>
      </c>
      <c r="G4367" s="39"/>
      <c r="H4367" s="76" t="s">
        <v>2202</v>
      </c>
      <c r="I4367" s="76">
        <v>1</v>
      </c>
      <c r="J4367" s="39"/>
      <c r="K4367" s="39" t="s">
        <v>2195</v>
      </c>
      <c r="L4367" s="76">
        <v>22</v>
      </c>
      <c r="M4367" s="416" t="s">
        <v>17118</v>
      </c>
      <c r="N4367" s="76" t="s">
        <v>17158</v>
      </c>
    </row>
    <row r="4368" spans="1:14" hidden="1">
      <c r="A4368" s="416" t="s">
        <v>17117</v>
      </c>
      <c r="B4368" s="516"/>
      <c r="C4368" s="496" t="s">
        <v>17159</v>
      </c>
      <c r="D4368" s="39" t="s">
        <v>17159</v>
      </c>
      <c r="E4368" s="496">
        <f>VLOOKUP(F4368,[13]abbr_btch2lot2!A:B,2,FALSE)</f>
        <v>3222</v>
      </c>
      <c r="F4368" s="76" t="s">
        <v>17160</v>
      </c>
      <c r="G4368" s="39"/>
      <c r="H4368" s="76" t="s">
        <v>2202</v>
      </c>
      <c r="I4368" s="76">
        <v>2</v>
      </c>
      <c r="J4368" s="39"/>
      <c r="K4368" s="39" t="s">
        <v>2195</v>
      </c>
      <c r="L4368" s="76">
        <v>23</v>
      </c>
      <c r="M4368" s="416" t="s">
        <v>17118</v>
      </c>
      <c r="N4368" s="76" t="s">
        <v>17161</v>
      </c>
    </row>
    <row r="4369" spans="1:14" hidden="1">
      <c r="A4369" s="416" t="s">
        <v>17117</v>
      </c>
      <c r="B4369" s="516"/>
      <c r="C4369" s="496" t="s">
        <v>17162</v>
      </c>
      <c r="D4369" s="39" t="s">
        <v>17162</v>
      </c>
      <c r="E4369" s="496">
        <f>VLOOKUP(F4369,[13]abbr_btch2lot2!A:B,2,FALSE)</f>
        <v>3223</v>
      </c>
      <c r="F4369" s="76" t="s">
        <v>17163</v>
      </c>
      <c r="G4369" s="39"/>
      <c r="H4369" s="76" t="s">
        <v>2455</v>
      </c>
      <c r="I4369" s="76">
        <v>9</v>
      </c>
      <c r="J4369" s="39"/>
      <c r="K4369" s="39" t="s">
        <v>2195</v>
      </c>
      <c r="L4369" s="76">
        <v>24</v>
      </c>
      <c r="M4369" s="416" t="s">
        <v>17118</v>
      </c>
      <c r="N4369" s="76" t="s">
        <v>17164</v>
      </c>
    </row>
    <row r="4370" spans="1:14" hidden="1">
      <c r="A4370" s="416" t="s">
        <v>17117</v>
      </c>
      <c r="B4370" s="516"/>
      <c r="C4370" s="496" t="s">
        <v>17165</v>
      </c>
      <c r="D4370" s="39" t="s">
        <v>17165</v>
      </c>
      <c r="E4370" s="496">
        <f>VLOOKUP(F4370,[13]abbr_btch2lot2!A:B,2,FALSE)</f>
        <v>3224</v>
      </c>
      <c r="F4370" s="76" t="s">
        <v>17166</v>
      </c>
      <c r="G4370" s="39"/>
      <c r="H4370" s="76" t="s">
        <v>2202</v>
      </c>
      <c r="I4370" s="76">
        <v>7</v>
      </c>
      <c r="J4370" s="39"/>
      <c r="K4370" s="39" t="s">
        <v>2195</v>
      </c>
      <c r="L4370" s="76">
        <v>25</v>
      </c>
      <c r="M4370" s="416" t="s">
        <v>17118</v>
      </c>
      <c r="N4370" s="76" t="s">
        <v>17167</v>
      </c>
    </row>
    <row r="4371" spans="1:14" hidden="1">
      <c r="A4371" s="416" t="s">
        <v>17117</v>
      </c>
      <c r="B4371" s="516"/>
      <c r="C4371" s="496" t="s">
        <v>7484</v>
      </c>
      <c r="D4371" s="39" t="s">
        <v>7484</v>
      </c>
      <c r="E4371" s="496">
        <f>VLOOKUP(F4371,[13]abbr_btch2lot2!A:B,2,FALSE)</f>
        <v>1024</v>
      </c>
      <c r="F4371" s="76" t="s">
        <v>7485</v>
      </c>
      <c r="G4371" s="39"/>
      <c r="H4371" s="76" t="s">
        <v>2202</v>
      </c>
      <c r="I4371" s="76">
        <v>9</v>
      </c>
      <c r="J4371" s="39"/>
      <c r="K4371" s="39" t="s">
        <v>2195</v>
      </c>
      <c r="L4371" s="76">
        <v>26</v>
      </c>
      <c r="M4371" s="416" t="s">
        <v>17118</v>
      </c>
      <c r="N4371" s="76" t="s">
        <v>17168</v>
      </c>
    </row>
    <row r="4372" spans="1:14" hidden="1">
      <c r="A4372" s="416" t="s">
        <v>17117</v>
      </c>
      <c r="B4372" s="516"/>
      <c r="C4372" s="496" t="s">
        <v>890</v>
      </c>
      <c r="D4372" s="39" t="s">
        <v>890</v>
      </c>
      <c r="E4372" s="496">
        <f>VLOOKUP(F4372,[13]abbr_btch2lot2!A:B,2,FALSE)</f>
        <v>3109</v>
      </c>
      <c r="F4372" s="76" t="s">
        <v>485</v>
      </c>
      <c r="G4372" s="39"/>
      <c r="H4372" s="76" t="s">
        <v>2202</v>
      </c>
      <c r="I4372" s="76">
        <v>25</v>
      </c>
      <c r="J4372" s="39"/>
      <c r="K4372" s="39" t="s">
        <v>2195</v>
      </c>
      <c r="L4372" s="76">
        <v>27</v>
      </c>
      <c r="M4372" s="416" t="s">
        <v>17118</v>
      </c>
      <c r="N4372" s="76" t="s">
        <v>17169</v>
      </c>
    </row>
    <row r="4373" spans="1:14" hidden="1">
      <c r="A4373" s="416" t="s">
        <v>17117</v>
      </c>
      <c r="B4373" s="516"/>
      <c r="C4373" s="496" t="s">
        <v>12326</v>
      </c>
      <c r="D4373" s="39" t="s">
        <v>12326</v>
      </c>
      <c r="E4373" s="496">
        <f>VLOOKUP(F4373,[13]abbr_btch2lot2!A:B,2,FALSE)</f>
        <v>3225</v>
      </c>
      <c r="F4373" s="76" t="s">
        <v>17170</v>
      </c>
      <c r="G4373" s="39"/>
      <c r="H4373" s="76" t="s">
        <v>2202</v>
      </c>
      <c r="I4373" s="76">
        <v>2</v>
      </c>
      <c r="J4373" s="39"/>
      <c r="K4373" s="39" t="s">
        <v>2195</v>
      </c>
      <c r="L4373" s="76">
        <v>28</v>
      </c>
      <c r="M4373" s="416" t="s">
        <v>17118</v>
      </c>
      <c r="N4373" s="76" t="s">
        <v>17171</v>
      </c>
    </row>
    <row r="4374" spans="1:14" hidden="1">
      <c r="A4374" s="416" t="s">
        <v>17117</v>
      </c>
      <c r="B4374" s="516"/>
      <c r="C4374" s="496" t="s">
        <v>17172</v>
      </c>
      <c r="D4374" s="39" t="s">
        <v>17172</v>
      </c>
      <c r="E4374" s="496">
        <f>VLOOKUP(F4374,[13]abbr_btch2lot2!A:B,2,FALSE)</f>
        <v>3226</v>
      </c>
      <c r="F4374" s="76" t="s">
        <v>17173</v>
      </c>
      <c r="G4374" s="39"/>
      <c r="H4374" s="76" t="s">
        <v>2202</v>
      </c>
      <c r="I4374" s="76">
        <v>6</v>
      </c>
      <c r="J4374" s="39"/>
      <c r="K4374" s="39" t="s">
        <v>2195</v>
      </c>
      <c r="L4374" s="76">
        <v>29</v>
      </c>
      <c r="M4374" s="416" t="s">
        <v>17118</v>
      </c>
      <c r="N4374" s="76" t="s">
        <v>17174</v>
      </c>
    </row>
    <row r="4375" spans="1:14" hidden="1">
      <c r="A4375" s="416" t="s">
        <v>17117</v>
      </c>
      <c r="B4375" s="516"/>
      <c r="C4375" s="496" t="s">
        <v>8788</v>
      </c>
      <c r="D4375" s="39" t="s">
        <v>8788</v>
      </c>
      <c r="E4375" s="496">
        <f>VLOOKUP(F4375,[13]abbr_btch2lot2!A:B,2,FALSE)</f>
        <v>3227</v>
      </c>
      <c r="F4375" s="76" t="s">
        <v>17175</v>
      </c>
      <c r="G4375" s="39"/>
      <c r="H4375" s="76" t="s">
        <v>2228</v>
      </c>
      <c r="I4375" s="76">
        <v>5</v>
      </c>
      <c r="J4375" s="39"/>
      <c r="K4375" s="39" t="s">
        <v>2195</v>
      </c>
      <c r="L4375" s="76">
        <v>30</v>
      </c>
      <c r="M4375" s="416" t="s">
        <v>17118</v>
      </c>
      <c r="N4375" s="76" t="s">
        <v>17176</v>
      </c>
    </row>
    <row r="4376" spans="1:14" hidden="1">
      <c r="A4376" s="416" t="s">
        <v>17117</v>
      </c>
      <c r="B4376" s="516"/>
      <c r="C4376" s="496" t="s">
        <v>17177</v>
      </c>
      <c r="D4376" s="39" t="s">
        <v>17177</v>
      </c>
      <c r="E4376" s="496">
        <f>VLOOKUP(F4376,[13]abbr_btch2lot2!A:B,2,FALSE)</f>
        <v>3228</v>
      </c>
      <c r="F4376" s="76" t="s">
        <v>17178</v>
      </c>
      <c r="G4376" s="39"/>
      <c r="H4376" s="76" t="s">
        <v>2202</v>
      </c>
      <c r="I4376" s="76">
        <v>6</v>
      </c>
      <c r="J4376" s="39"/>
      <c r="K4376" s="39" t="s">
        <v>2195</v>
      </c>
      <c r="L4376" s="76">
        <v>31</v>
      </c>
      <c r="M4376" s="416" t="s">
        <v>17118</v>
      </c>
      <c r="N4376" s="76" t="s">
        <v>17179</v>
      </c>
    </row>
    <row r="4377" spans="1:14">
      <c r="A4377" s="416" t="s">
        <v>17117</v>
      </c>
      <c r="B4377" s="39"/>
      <c r="C4377" s="496" t="s">
        <v>2014</v>
      </c>
      <c r="D4377" s="39" t="s">
        <v>2014</v>
      </c>
      <c r="E4377" s="496">
        <f>VLOOKUP(F4377,[13]abbr_btch2lot2!A:B,2,FALSE)</f>
        <v>3212</v>
      </c>
      <c r="F4377" s="76" t="s">
        <v>1420</v>
      </c>
      <c r="G4377" s="39"/>
      <c r="H4377" s="76" t="s">
        <v>2202</v>
      </c>
      <c r="I4377" s="76">
        <v>66</v>
      </c>
      <c r="J4377" s="39"/>
      <c r="K4377" s="39" t="s">
        <v>2195</v>
      </c>
      <c r="L4377" s="76">
        <v>32</v>
      </c>
      <c r="M4377" s="416" t="s">
        <v>17118</v>
      </c>
      <c r="N4377" s="76" t="s">
        <v>17180</v>
      </c>
    </row>
    <row r="4378" spans="1:14" hidden="1">
      <c r="A4378" s="416" t="s">
        <v>17117</v>
      </c>
      <c r="B4378" s="39" t="s">
        <v>149</v>
      </c>
      <c r="C4378" s="496" t="s">
        <v>149</v>
      </c>
      <c r="D4378" s="39"/>
      <c r="E4378" s="496" t="e">
        <f>VLOOKUP(F4378,[13]abbr_btch2lot2!A:B,2,FALSE)</f>
        <v>#N/A</v>
      </c>
      <c r="F4378" s="39"/>
      <c r="G4378" s="39" t="s">
        <v>2193</v>
      </c>
      <c r="H4378" s="39" t="s">
        <v>2308</v>
      </c>
      <c r="I4378" s="76">
        <v>26</v>
      </c>
      <c r="J4378" s="39"/>
      <c r="K4378" s="39" t="s">
        <v>2195</v>
      </c>
      <c r="L4378" s="76">
        <v>33</v>
      </c>
      <c r="M4378" s="416" t="s">
        <v>17118</v>
      </c>
      <c r="N4378" s="39" t="s">
        <v>149</v>
      </c>
    </row>
    <row r="4379" spans="1:14" hidden="1">
      <c r="A4379" s="416" t="s">
        <v>17117</v>
      </c>
      <c r="B4379" s="39" t="s">
        <v>151</v>
      </c>
      <c r="C4379" s="496" t="s">
        <v>151</v>
      </c>
      <c r="D4379" s="39"/>
      <c r="E4379" s="496" t="e">
        <f>VLOOKUP(F4379,[13]abbr_btch2lot2!A:B,2,FALSE)</f>
        <v>#N/A</v>
      </c>
      <c r="F4379" s="39"/>
      <c r="G4379" s="39" t="s">
        <v>2193</v>
      </c>
      <c r="H4379" s="39" t="s">
        <v>2202</v>
      </c>
      <c r="I4379" s="76">
        <v>10</v>
      </c>
      <c r="J4379" s="39"/>
      <c r="K4379" s="39" t="s">
        <v>2195</v>
      </c>
      <c r="L4379" s="76">
        <v>34</v>
      </c>
      <c r="M4379" s="416" t="s">
        <v>17118</v>
      </c>
      <c r="N4379" s="39" t="s">
        <v>151</v>
      </c>
    </row>
    <row r="4380" spans="1:14" hidden="1">
      <c r="A4380" s="416" t="s">
        <v>17117</v>
      </c>
      <c r="B4380" s="39" t="s">
        <v>153</v>
      </c>
      <c r="C4380" s="496" t="s">
        <v>153</v>
      </c>
      <c r="D4380" s="39"/>
      <c r="E4380" s="496" t="e">
        <f>VLOOKUP(F4380,[13]abbr_btch2lot2!A:B,2,FALSE)</f>
        <v>#N/A</v>
      </c>
      <c r="F4380" s="39"/>
      <c r="G4380" s="39" t="s">
        <v>2193</v>
      </c>
      <c r="H4380" s="39" t="s">
        <v>2202</v>
      </c>
      <c r="I4380" s="76">
        <v>4</v>
      </c>
      <c r="J4380" s="39"/>
      <c r="K4380" s="39" t="s">
        <v>2195</v>
      </c>
      <c r="L4380" s="76">
        <v>35</v>
      </c>
      <c r="M4380" s="416" t="s">
        <v>17118</v>
      </c>
      <c r="N4380" s="39" t="s">
        <v>153</v>
      </c>
    </row>
    <row r="4381" spans="1:14" hidden="1">
      <c r="A4381" s="416" t="s">
        <v>17117</v>
      </c>
      <c r="B4381" s="39" t="s">
        <v>155</v>
      </c>
      <c r="C4381" s="496" t="s">
        <v>155</v>
      </c>
      <c r="D4381" s="39"/>
      <c r="E4381" s="496" t="e">
        <f>VLOOKUP(F4381,[13]abbr_btch2lot2!A:B,2,FALSE)</f>
        <v>#N/A</v>
      </c>
      <c r="F4381" s="39"/>
      <c r="G4381" s="39" t="s">
        <v>2193</v>
      </c>
      <c r="H4381" s="39" t="s">
        <v>2202</v>
      </c>
      <c r="I4381" s="76">
        <v>2</v>
      </c>
      <c r="J4381" s="39"/>
      <c r="K4381" s="39" t="s">
        <v>2195</v>
      </c>
      <c r="L4381" s="76">
        <v>36</v>
      </c>
      <c r="M4381" s="416" t="s">
        <v>17118</v>
      </c>
      <c r="N4381" s="39" t="s">
        <v>155</v>
      </c>
    </row>
    <row r="4382" spans="1:14" hidden="1">
      <c r="A4382" s="416" t="s">
        <v>17117</v>
      </c>
      <c r="B4382" s="39" t="s">
        <v>157</v>
      </c>
      <c r="C4382" s="496" t="s">
        <v>157</v>
      </c>
      <c r="D4382" s="39"/>
      <c r="E4382" s="496" t="e">
        <f>VLOOKUP(F4382,[13]abbr_btch2lot2!A:B,2,FALSE)</f>
        <v>#N/A</v>
      </c>
      <c r="F4382" s="39"/>
      <c r="G4382" s="39" t="s">
        <v>2193</v>
      </c>
      <c r="H4382" s="39" t="s">
        <v>2202</v>
      </c>
      <c r="I4382" s="76">
        <v>2</v>
      </c>
      <c r="J4382" s="39"/>
      <c r="K4382" s="39" t="s">
        <v>2195</v>
      </c>
      <c r="L4382" s="76">
        <v>37</v>
      </c>
      <c r="M4382" s="416" t="s">
        <v>17118</v>
      </c>
      <c r="N4382" s="39" t="s">
        <v>157</v>
      </c>
    </row>
    <row r="4383" spans="1:14" hidden="1">
      <c r="A4383" s="416" t="s">
        <v>17181</v>
      </c>
      <c r="B4383" s="76" t="s">
        <v>34</v>
      </c>
      <c r="C4383" s="496" t="s">
        <v>34</v>
      </c>
      <c r="D4383" s="39" t="s">
        <v>3460</v>
      </c>
      <c r="E4383" s="496">
        <f>VLOOKUP(F4383,[13]abbr_btch2lot2!A:B,2,FALSE)</f>
        <v>180</v>
      </c>
      <c r="F4383" s="39" t="s">
        <v>1402</v>
      </c>
      <c r="G4383" s="76" t="s">
        <v>2193</v>
      </c>
      <c r="H4383" s="76" t="s">
        <v>2194</v>
      </c>
      <c r="I4383" s="76">
        <v>8</v>
      </c>
      <c r="J4383" s="39"/>
      <c r="K4383" s="39" t="s">
        <v>2195</v>
      </c>
      <c r="L4383" s="76">
        <v>1</v>
      </c>
      <c r="M4383" s="416" t="s">
        <v>17182</v>
      </c>
      <c r="N4383" s="76" t="s">
        <v>34</v>
      </c>
    </row>
    <row r="4384" spans="1:14" hidden="1">
      <c r="A4384" s="416" t="s">
        <v>17181</v>
      </c>
      <c r="B4384" s="76"/>
      <c r="C4384" s="496" t="s">
        <v>11045</v>
      </c>
      <c r="D4384" s="39" t="s">
        <v>11045</v>
      </c>
      <c r="E4384" s="496">
        <f>VLOOKUP(F4384,[13]abbr_btch2lot2!A:B,2,FALSE)</f>
        <v>1040</v>
      </c>
      <c r="F4384" s="39" t="s">
        <v>11046</v>
      </c>
      <c r="G4384" s="39"/>
      <c r="H4384" s="76" t="s">
        <v>2202</v>
      </c>
      <c r="I4384" s="76">
        <v>1</v>
      </c>
      <c r="J4384" s="39"/>
      <c r="K4384" s="39" t="s">
        <v>2195</v>
      </c>
      <c r="L4384" s="76">
        <v>2</v>
      </c>
      <c r="M4384" s="416" t="s">
        <v>17182</v>
      </c>
      <c r="N4384" s="76" t="s">
        <v>17183</v>
      </c>
    </row>
    <row r="4385" spans="1:14" hidden="1">
      <c r="A4385" s="416" t="s">
        <v>17181</v>
      </c>
      <c r="B4385" s="76"/>
      <c r="C4385" s="496" t="s">
        <v>17184</v>
      </c>
      <c r="D4385" s="39" t="s">
        <v>17184</v>
      </c>
      <c r="E4385" s="496">
        <f>VLOOKUP(F4385,[13]abbr_btch2lot2!A:B,2,FALSE)</f>
        <v>3229</v>
      </c>
      <c r="F4385" s="39" t="s">
        <v>17185</v>
      </c>
      <c r="G4385" s="39"/>
      <c r="H4385" s="76" t="s">
        <v>2455</v>
      </c>
      <c r="I4385" s="76">
        <v>6</v>
      </c>
      <c r="J4385" s="39"/>
      <c r="K4385" s="39" t="s">
        <v>2195</v>
      </c>
      <c r="L4385" s="76">
        <v>3</v>
      </c>
      <c r="M4385" s="416" t="s">
        <v>17182</v>
      </c>
      <c r="N4385" s="76" t="s">
        <v>17186</v>
      </c>
    </row>
    <row r="4386" spans="1:14" hidden="1">
      <c r="A4386" s="416" t="s">
        <v>17181</v>
      </c>
      <c r="B4386" s="76"/>
      <c r="C4386" s="496"/>
      <c r="D4386" s="39"/>
      <c r="E4386" s="496">
        <f>VLOOKUP(F4386,[13]abbr_btch2lot2!A:B,2,FALSE)</f>
        <v>3230</v>
      </c>
      <c r="F4386" s="60" t="s">
        <v>17187</v>
      </c>
      <c r="G4386" s="39"/>
      <c r="H4386" s="76" t="s">
        <v>2228</v>
      </c>
      <c r="I4386" s="76">
        <v>1</v>
      </c>
      <c r="J4386" s="39"/>
      <c r="K4386" s="39" t="s">
        <v>2195</v>
      </c>
      <c r="L4386" s="76">
        <v>4</v>
      </c>
      <c r="M4386" s="416" t="s">
        <v>17182</v>
      </c>
      <c r="N4386" s="76" t="s">
        <v>17188</v>
      </c>
    </row>
    <row r="4387" spans="1:14" hidden="1">
      <c r="A4387" s="416" t="s">
        <v>17181</v>
      </c>
      <c r="B4387" s="76"/>
      <c r="C4387" s="496"/>
      <c r="D4387" s="39">
        <v>0</v>
      </c>
      <c r="E4387" s="496">
        <f>VLOOKUP(F4387,[13]abbr_btch2lot2!A:B,2,FALSE)</f>
        <v>3231</v>
      </c>
      <c r="F4387" s="60" t="s">
        <v>17189</v>
      </c>
      <c r="G4387" s="39"/>
      <c r="H4387" s="76" t="s">
        <v>2228</v>
      </c>
      <c r="I4387" s="76">
        <v>1</v>
      </c>
      <c r="J4387" s="39"/>
      <c r="K4387" s="39" t="s">
        <v>2195</v>
      </c>
      <c r="L4387" s="76">
        <v>5</v>
      </c>
      <c r="M4387" s="416" t="s">
        <v>17182</v>
      </c>
      <c r="N4387" s="76" t="s">
        <v>17190</v>
      </c>
    </row>
    <row r="4388" spans="1:14" hidden="1">
      <c r="A4388" s="416" t="s">
        <v>17181</v>
      </c>
      <c r="B4388" s="76"/>
      <c r="C4388" s="496" t="s">
        <v>17191</v>
      </c>
      <c r="D4388" s="39" t="s">
        <v>17191</v>
      </c>
      <c r="E4388" s="496">
        <f>VLOOKUP(F4388,[13]abbr_btch2lot2!A:B,2,FALSE)</f>
        <v>3232</v>
      </c>
      <c r="F4388" s="39" t="s">
        <v>17192</v>
      </c>
      <c r="G4388" s="39"/>
      <c r="H4388" s="76" t="s">
        <v>2228</v>
      </c>
      <c r="I4388" s="76">
        <v>2</v>
      </c>
      <c r="J4388" s="39"/>
      <c r="K4388" s="39" t="s">
        <v>2195</v>
      </c>
      <c r="L4388" s="76">
        <v>6</v>
      </c>
      <c r="M4388" s="416" t="s">
        <v>17182</v>
      </c>
      <c r="N4388" s="76" t="s">
        <v>17193</v>
      </c>
    </row>
    <row r="4389" spans="1:14" hidden="1">
      <c r="A4389" s="416" t="s">
        <v>17181</v>
      </c>
      <c r="B4389" s="76"/>
      <c r="C4389" s="496" t="s">
        <v>17194</v>
      </c>
      <c r="D4389" s="39" t="s">
        <v>17194</v>
      </c>
      <c r="E4389" s="496">
        <f>VLOOKUP(F4389,[13]abbr_btch2lot2!A:B,2,FALSE)</f>
        <v>3233</v>
      </c>
      <c r="F4389" s="39" t="s">
        <v>17195</v>
      </c>
      <c r="G4389" s="39"/>
      <c r="H4389" s="76" t="s">
        <v>2202</v>
      </c>
      <c r="I4389" s="76">
        <v>30</v>
      </c>
      <c r="J4389" s="39"/>
      <c r="K4389" s="39" t="s">
        <v>2195</v>
      </c>
      <c r="L4389" s="76">
        <v>7</v>
      </c>
      <c r="M4389" s="416" t="s">
        <v>17182</v>
      </c>
      <c r="N4389" s="76" t="s">
        <v>17196</v>
      </c>
    </row>
    <row r="4390" spans="1:14" hidden="1">
      <c r="A4390" s="416" t="s">
        <v>17181</v>
      </c>
      <c r="B4390" s="76"/>
      <c r="C4390" s="496"/>
      <c r="D4390" s="39"/>
      <c r="E4390" s="496">
        <f>VLOOKUP(F4390,[13]abbr_btch2lot2!A:B,2,FALSE)</f>
        <v>3234</v>
      </c>
      <c r="F4390" s="39" t="s">
        <v>17197</v>
      </c>
      <c r="G4390" s="39"/>
      <c r="H4390" s="76" t="s">
        <v>2202</v>
      </c>
      <c r="I4390" s="76">
        <v>10</v>
      </c>
      <c r="J4390" s="39"/>
      <c r="K4390" s="39" t="s">
        <v>2195</v>
      </c>
      <c r="L4390" s="76">
        <v>8</v>
      </c>
      <c r="M4390" s="416" t="s">
        <v>17182</v>
      </c>
      <c r="N4390" s="76" t="s">
        <v>17198</v>
      </c>
    </row>
    <row r="4391" spans="1:14" hidden="1">
      <c r="A4391" s="416" t="s">
        <v>17181</v>
      </c>
      <c r="B4391" s="76"/>
      <c r="C4391" s="496"/>
      <c r="D4391" s="39"/>
      <c r="E4391" s="496">
        <f>VLOOKUP(F4391,[13]abbr_btch2lot2!A:B,2,FALSE)</f>
        <v>3235</v>
      </c>
      <c r="F4391" s="39" t="s">
        <v>17199</v>
      </c>
      <c r="G4391" s="39"/>
      <c r="H4391" s="76" t="s">
        <v>2202</v>
      </c>
      <c r="I4391" s="76">
        <v>3</v>
      </c>
      <c r="J4391" s="39"/>
      <c r="K4391" s="39" t="s">
        <v>2195</v>
      </c>
      <c r="L4391" s="76">
        <v>9</v>
      </c>
      <c r="M4391" s="416" t="s">
        <v>17182</v>
      </c>
      <c r="N4391" s="76" t="s">
        <v>17200</v>
      </c>
    </row>
    <row r="4392" spans="1:14" hidden="1">
      <c r="A4392" s="416" t="s">
        <v>17181</v>
      </c>
      <c r="B4392" s="76"/>
      <c r="C4392" s="496" t="s">
        <v>17201</v>
      </c>
      <c r="D4392" s="39" t="s">
        <v>17201</v>
      </c>
      <c r="E4392" s="496">
        <f>VLOOKUP(F4392,[13]abbr_btch2lot2!A:B,2,FALSE)</f>
        <v>3236</v>
      </c>
      <c r="F4392" s="39" t="s">
        <v>17202</v>
      </c>
      <c r="G4392" s="39"/>
      <c r="H4392" s="76" t="s">
        <v>2202</v>
      </c>
      <c r="I4392" s="76">
        <v>19</v>
      </c>
      <c r="J4392" s="39"/>
      <c r="K4392" s="39" t="s">
        <v>2195</v>
      </c>
      <c r="L4392" s="76">
        <v>10</v>
      </c>
      <c r="M4392" s="416" t="s">
        <v>17182</v>
      </c>
      <c r="N4392" s="76" t="s">
        <v>17203</v>
      </c>
    </row>
    <row r="4393" spans="1:14" hidden="1">
      <c r="A4393" s="416" t="s">
        <v>17181</v>
      </c>
      <c r="B4393" s="76"/>
      <c r="C4393" s="496" t="s">
        <v>17204</v>
      </c>
      <c r="D4393" s="39" t="s">
        <v>17204</v>
      </c>
      <c r="E4393" s="496">
        <f>VLOOKUP(F4393,[13]abbr_btch2lot2!A:B,2,FALSE)</f>
        <v>3237</v>
      </c>
      <c r="F4393" s="39" t="s">
        <v>17205</v>
      </c>
      <c r="G4393" s="39"/>
      <c r="H4393" s="76" t="s">
        <v>2202</v>
      </c>
      <c r="I4393" s="76">
        <v>19</v>
      </c>
      <c r="J4393" s="39"/>
      <c r="K4393" s="39" t="s">
        <v>2195</v>
      </c>
      <c r="L4393" s="76">
        <v>11</v>
      </c>
      <c r="M4393" s="416" t="s">
        <v>17182</v>
      </c>
      <c r="N4393" s="76" t="s">
        <v>17206</v>
      </c>
    </row>
    <row r="4394" spans="1:14">
      <c r="A4394" s="416" t="s">
        <v>17181</v>
      </c>
      <c r="B4394" s="76"/>
      <c r="C4394" s="496" t="s">
        <v>2014</v>
      </c>
      <c r="D4394" s="39" t="s">
        <v>2014</v>
      </c>
      <c r="E4394" s="496">
        <f>VLOOKUP(F4394,[13]abbr_btch2lot2!A:B,2,FALSE)</f>
        <v>3212</v>
      </c>
      <c r="F4394" s="39" t="s">
        <v>1420</v>
      </c>
      <c r="G4394" s="39"/>
      <c r="H4394" s="76" t="s">
        <v>2202</v>
      </c>
      <c r="I4394" s="76">
        <v>28</v>
      </c>
      <c r="J4394" s="39"/>
      <c r="K4394" s="39" t="s">
        <v>2195</v>
      </c>
      <c r="L4394" s="76">
        <v>12</v>
      </c>
      <c r="M4394" s="416" t="s">
        <v>17182</v>
      </c>
      <c r="N4394" s="76" t="s">
        <v>17207</v>
      </c>
    </row>
    <row r="4395" spans="1:14" hidden="1">
      <c r="A4395" s="416" t="s">
        <v>17181</v>
      </c>
      <c r="B4395" s="39" t="s">
        <v>149</v>
      </c>
      <c r="C4395" s="496" t="s">
        <v>149</v>
      </c>
      <c r="D4395" s="39"/>
      <c r="E4395" s="496" t="e">
        <f>VLOOKUP(F4395,[13]abbr_btch2lot2!A:B,2,FALSE)</f>
        <v>#N/A</v>
      </c>
      <c r="F4395" s="39"/>
      <c r="G4395" s="39" t="s">
        <v>2193</v>
      </c>
      <c r="H4395" s="39" t="s">
        <v>2308</v>
      </c>
      <c r="I4395" s="76">
        <v>26</v>
      </c>
      <c r="J4395" s="39"/>
      <c r="K4395" s="39" t="s">
        <v>2195</v>
      </c>
      <c r="L4395" s="76">
        <v>13</v>
      </c>
      <c r="M4395" s="416" t="s">
        <v>17182</v>
      </c>
      <c r="N4395" s="39" t="s">
        <v>149</v>
      </c>
    </row>
    <row r="4396" spans="1:14" hidden="1">
      <c r="A4396" s="416" t="s">
        <v>17181</v>
      </c>
      <c r="B4396" s="39" t="s">
        <v>151</v>
      </c>
      <c r="C4396" s="496" t="s">
        <v>151</v>
      </c>
      <c r="D4396" s="39"/>
      <c r="E4396" s="496" t="e">
        <f>VLOOKUP(F4396,[13]abbr_btch2lot2!A:B,2,FALSE)</f>
        <v>#N/A</v>
      </c>
      <c r="F4396" s="39"/>
      <c r="G4396" s="39" t="s">
        <v>2193</v>
      </c>
      <c r="H4396" s="39" t="s">
        <v>2202</v>
      </c>
      <c r="I4396" s="76">
        <v>10</v>
      </c>
      <c r="J4396" s="39"/>
      <c r="K4396" s="39" t="s">
        <v>2195</v>
      </c>
      <c r="L4396" s="76">
        <v>14</v>
      </c>
      <c r="M4396" s="416" t="s">
        <v>17182</v>
      </c>
      <c r="N4396" s="39" t="s">
        <v>151</v>
      </c>
    </row>
    <row r="4397" spans="1:14" hidden="1">
      <c r="A4397" s="416" t="s">
        <v>17181</v>
      </c>
      <c r="B4397" s="39" t="s">
        <v>153</v>
      </c>
      <c r="C4397" s="496" t="s">
        <v>153</v>
      </c>
      <c r="D4397" s="39"/>
      <c r="E4397" s="496" t="e">
        <f>VLOOKUP(F4397,[13]abbr_btch2lot2!A:B,2,FALSE)</f>
        <v>#N/A</v>
      </c>
      <c r="F4397" s="39"/>
      <c r="G4397" s="39" t="s">
        <v>2193</v>
      </c>
      <c r="H4397" s="39" t="s">
        <v>2202</v>
      </c>
      <c r="I4397" s="76">
        <v>4</v>
      </c>
      <c r="J4397" s="39"/>
      <c r="K4397" s="39" t="s">
        <v>2195</v>
      </c>
      <c r="L4397" s="76">
        <v>15</v>
      </c>
      <c r="M4397" s="416" t="s">
        <v>17182</v>
      </c>
      <c r="N4397" s="39" t="s">
        <v>153</v>
      </c>
    </row>
    <row r="4398" spans="1:14" hidden="1">
      <c r="A4398" s="416" t="s">
        <v>17181</v>
      </c>
      <c r="B4398" s="39" t="s">
        <v>155</v>
      </c>
      <c r="C4398" s="496" t="s">
        <v>155</v>
      </c>
      <c r="D4398" s="39"/>
      <c r="E4398" s="496" t="e">
        <f>VLOOKUP(F4398,[13]abbr_btch2lot2!A:B,2,FALSE)</f>
        <v>#N/A</v>
      </c>
      <c r="F4398" s="39"/>
      <c r="G4398" s="39" t="s">
        <v>2193</v>
      </c>
      <c r="H4398" s="39" t="s">
        <v>2202</v>
      </c>
      <c r="I4398" s="76">
        <v>2</v>
      </c>
      <c r="J4398" s="39"/>
      <c r="K4398" s="39" t="s">
        <v>2195</v>
      </c>
      <c r="L4398" s="76">
        <v>16</v>
      </c>
      <c r="M4398" s="416" t="s">
        <v>17182</v>
      </c>
      <c r="N4398" s="39" t="s">
        <v>155</v>
      </c>
    </row>
    <row r="4399" spans="1:14" hidden="1">
      <c r="A4399" s="416" t="s">
        <v>17181</v>
      </c>
      <c r="B4399" s="39" t="s">
        <v>157</v>
      </c>
      <c r="C4399" s="496" t="s">
        <v>157</v>
      </c>
      <c r="D4399" s="39"/>
      <c r="E4399" s="496" t="e">
        <f>VLOOKUP(F4399,[13]abbr_btch2lot2!A:B,2,FALSE)</f>
        <v>#N/A</v>
      </c>
      <c r="F4399" s="39"/>
      <c r="G4399" s="39" t="s">
        <v>2193</v>
      </c>
      <c r="H4399" s="39" t="s">
        <v>2202</v>
      </c>
      <c r="I4399" s="76">
        <v>2</v>
      </c>
      <c r="J4399" s="39"/>
      <c r="K4399" s="39" t="s">
        <v>2195</v>
      </c>
      <c r="L4399" s="76">
        <v>17</v>
      </c>
      <c r="M4399" s="416" t="s">
        <v>17182</v>
      </c>
      <c r="N4399" s="39" t="s">
        <v>157</v>
      </c>
    </row>
    <row r="4400" spans="1:14" hidden="1">
      <c r="A4400" s="416" t="s">
        <v>17208</v>
      </c>
      <c r="B4400" s="76" t="s">
        <v>34</v>
      </c>
      <c r="C4400" s="496" t="s">
        <v>34</v>
      </c>
      <c r="D4400" s="39" t="s">
        <v>3460</v>
      </c>
      <c r="E4400" s="496">
        <f>VLOOKUP(F4400,[13]abbr_btch2lot2!A:B,2,FALSE)</f>
        <v>180</v>
      </c>
      <c r="F4400" s="39" t="s">
        <v>1402</v>
      </c>
      <c r="G4400" s="76" t="s">
        <v>2193</v>
      </c>
      <c r="H4400" s="76" t="s">
        <v>2194</v>
      </c>
      <c r="I4400" s="76">
        <v>8</v>
      </c>
      <c r="J4400" s="39"/>
      <c r="K4400" s="39" t="s">
        <v>2195</v>
      </c>
      <c r="L4400" s="76">
        <v>1</v>
      </c>
      <c r="M4400" s="416" t="s">
        <v>17209</v>
      </c>
      <c r="N4400" s="76" t="s">
        <v>34</v>
      </c>
    </row>
    <row r="4401" spans="1:14" hidden="1">
      <c r="A4401" s="416" t="s">
        <v>17208</v>
      </c>
      <c r="B4401" s="76"/>
      <c r="C4401" s="496" t="s">
        <v>11045</v>
      </c>
      <c r="D4401" s="39" t="s">
        <v>11045</v>
      </c>
      <c r="E4401" s="496">
        <f>VLOOKUP(F4401,[13]abbr_btch2lot2!A:B,2,FALSE)</f>
        <v>1040</v>
      </c>
      <c r="F4401" s="39" t="s">
        <v>11046</v>
      </c>
      <c r="G4401" s="39"/>
      <c r="H4401" s="76" t="s">
        <v>2202</v>
      </c>
      <c r="I4401" s="76">
        <v>1</v>
      </c>
      <c r="J4401" s="39"/>
      <c r="K4401" s="39" t="s">
        <v>2195</v>
      </c>
      <c r="L4401" s="76">
        <v>2</v>
      </c>
      <c r="M4401" s="416" t="s">
        <v>17209</v>
      </c>
      <c r="N4401" s="76" t="s">
        <v>17210</v>
      </c>
    </row>
    <row r="4402" spans="1:14" hidden="1">
      <c r="A4402" s="416" t="s">
        <v>17208</v>
      </c>
      <c r="B4402" s="76"/>
      <c r="C4402" s="496" t="s">
        <v>8080</v>
      </c>
      <c r="D4402" s="39" t="s">
        <v>8080</v>
      </c>
      <c r="E4402" s="496">
        <f>VLOOKUP(F4402,[13]abbr_btch2lot2!A:B,2,FALSE)</f>
        <v>1191</v>
      </c>
      <c r="F4402" s="39" t="s">
        <v>8081</v>
      </c>
      <c r="G4402" s="39"/>
      <c r="H4402" s="76" t="s">
        <v>2228</v>
      </c>
      <c r="I4402" s="76">
        <v>3</v>
      </c>
      <c r="J4402" s="39"/>
      <c r="K4402" s="39" t="s">
        <v>2195</v>
      </c>
      <c r="L4402" s="76">
        <v>3</v>
      </c>
      <c r="M4402" s="416" t="s">
        <v>17209</v>
      </c>
      <c r="N4402" s="76" t="s">
        <v>17211</v>
      </c>
    </row>
    <row r="4403" spans="1:14" hidden="1">
      <c r="A4403" s="416" t="s">
        <v>17208</v>
      </c>
      <c r="B4403" s="76"/>
      <c r="C4403" s="496" t="s">
        <v>11468</v>
      </c>
      <c r="D4403" s="39" t="s">
        <v>11468</v>
      </c>
      <c r="E4403" s="496">
        <f>VLOOKUP(F4403,[13]abbr_btch2lot2!A:B,2,FALSE)</f>
        <v>1192</v>
      </c>
      <c r="F4403" s="39" t="s">
        <v>11469</v>
      </c>
      <c r="G4403" s="39"/>
      <c r="H4403" s="76" t="s">
        <v>2228</v>
      </c>
      <c r="I4403" s="76">
        <v>3</v>
      </c>
      <c r="J4403" s="39"/>
      <c r="K4403" s="39" t="s">
        <v>2195</v>
      </c>
      <c r="L4403" s="76">
        <v>4</v>
      </c>
      <c r="M4403" s="416" t="s">
        <v>17209</v>
      </c>
      <c r="N4403" s="76" t="s">
        <v>17212</v>
      </c>
    </row>
    <row r="4404" spans="1:14" hidden="1">
      <c r="A4404" s="416" t="s">
        <v>17208</v>
      </c>
      <c r="B4404" s="76"/>
      <c r="C4404" s="496" t="s">
        <v>3467</v>
      </c>
      <c r="D4404" s="39" t="s">
        <v>3467</v>
      </c>
      <c r="E4404" s="496">
        <f>VLOOKUP(F4404,[13]abbr_btch2lot2!A:B,2,FALSE)</f>
        <v>1044</v>
      </c>
      <c r="F4404" s="39" t="s">
        <v>3468</v>
      </c>
      <c r="G4404" s="39"/>
      <c r="H4404" s="76" t="s">
        <v>2271</v>
      </c>
      <c r="I4404" s="76">
        <v>16</v>
      </c>
      <c r="J4404" s="39"/>
      <c r="K4404" s="39" t="s">
        <v>2195</v>
      </c>
      <c r="L4404" s="76">
        <v>5</v>
      </c>
      <c r="M4404" s="416" t="s">
        <v>17209</v>
      </c>
      <c r="N4404" s="76" t="s">
        <v>17213</v>
      </c>
    </row>
    <row r="4405" spans="1:14" hidden="1">
      <c r="A4405" s="416" t="s">
        <v>17208</v>
      </c>
      <c r="B4405" s="76"/>
      <c r="C4405" s="496" t="s">
        <v>17214</v>
      </c>
      <c r="D4405" s="39" t="s">
        <v>17214</v>
      </c>
      <c r="E4405" s="496">
        <f>VLOOKUP(F4405,[13]abbr_btch2lot2!A:B,2,FALSE)</f>
        <v>3238</v>
      </c>
      <c r="F4405" s="39" t="s">
        <v>17215</v>
      </c>
      <c r="G4405" s="39"/>
      <c r="H4405" s="76" t="s">
        <v>2455</v>
      </c>
      <c r="I4405" s="76">
        <v>7</v>
      </c>
      <c r="J4405" s="39"/>
      <c r="K4405" s="39" t="s">
        <v>2195</v>
      </c>
      <c r="L4405" s="76">
        <v>6</v>
      </c>
      <c r="M4405" s="416" t="s">
        <v>17209</v>
      </c>
      <c r="N4405" s="76" t="s">
        <v>17216</v>
      </c>
    </row>
    <row r="4406" spans="1:14" hidden="1">
      <c r="A4406" s="416" t="s">
        <v>17208</v>
      </c>
      <c r="B4406" s="76"/>
      <c r="C4406" s="496" t="s">
        <v>17217</v>
      </c>
      <c r="D4406" s="39" t="s">
        <v>17217</v>
      </c>
      <c r="E4406" s="496">
        <f>VLOOKUP(F4406,[13]abbr_btch2lot2!A:B,2,FALSE)</f>
        <v>3239</v>
      </c>
      <c r="F4406" s="39" t="s">
        <v>17218</v>
      </c>
      <c r="G4406" s="39"/>
      <c r="H4406" s="76" t="s">
        <v>2231</v>
      </c>
      <c r="I4406" s="76" t="s">
        <v>2439</v>
      </c>
      <c r="J4406" s="39"/>
      <c r="K4406" s="39" t="s">
        <v>2195</v>
      </c>
      <c r="L4406" s="76">
        <v>7</v>
      </c>
      <c r="M4406" s="416" t="s">
        <v>17209</v>
      </c>
      <c r="N4406" s="76" t="s">
        <v>17219</v>
      </c>
    </row>
    <row r="4407" spans="1:14" hidden="1">
      <c r="A4407" s="416" t="s">
        <v>17208</v>
      </c>
      <c r="B4407" s="76"/>
      <c r="C4407" s="496" t="s">
        <v>17220</v>
      </c>
      <c r="D4407" s="39" t="s">
        <v>17220</v>
      </c>
      <c r="E4407" s="496">
        <f>VLOOKUP(F4407,[13]abbr_btch2lot2!A:B,2,FALSE)</f>
        <v>3240</v>
      </c>
      <c r="F4407" s="39" t="s">
        <v>17221</v>
      </c>
      <c r="G4407" s="39"/>
      <c r="H4407" s="76" t="s">
        <v>2455</v>
      </c>
      <c r="I4407" s="76">
        <v>7</v>
      </c>
      <c r="J4407" s="39"/>
      <c r="K4407" s="39" t="s">
        <v>2195</v>
      </c>
      <c r="L4407" s="76">
        <v>8</v>
      </c>
      <c r="M4407" s="416" t="s">
        <v>17209</v>
      </c>
      <c r="N4407" s="76" t="s">
        <v>17222</v>
      </c>
    </row>
    <row r="4408" spans="1:14" hidden="1">
      <c r="A4408" s="416" t="s">
        <v>17208</v>
      </c>
      <c r="B4408" s="76"/>
      <c r="C4408" s="496" t="s">
        <v>17223</v>
      </c>
      <c r="D4408" s="39" t="s">
        <v>17223</v>
      </c>
      <c r="E4408" s="496">
        <f>VLOOKUP(F4408,[13]abbr_btch2lot2!A:B,2,FALSE)</f>
        <v>3241</v>
      </c>
      <c r="F4408" s="39" t="s">
        <v>17224</v>
      </c>
      <c r="G4408" s="39"/>
      <c r="H4408" s="76" t="s">
        <v>2231</v>
      </c>
      <c r="I4408" s="76" t="s">
        <v>2439</v>
      </c>
      <c r="J4408" s="39"/>
      <c r="K4408" s="39" t="s">
        <v>2195</v>
      </c>
      <c r="L4408" s="76">
        <v>9</v>
      </c>
      <c r="M4408" s="416" t="s">
        <v>17209</v>
      </c>
      <c r="N4408" s="76" t="s">
        <v>17225</v>
      </c>
    </row>
    <row r="4409" spans="1:14" hidden="1">
      <c r="A4409" s="416" t="s">
        <v>17208</v>
      </c>
      <c r="B4409" s="76"/>
      <c r="C4409" s="496" t="s">
        <v>17226</v>
      </c>
      <c r="D4409" s="39" t="s">
        <v>17226</v>
      </c>
      <c r="E4409" s="496">
        <f>VLOOKUP(F4409,[13]abbr_btch2lot2!A:B,2,FALSE)</f>
        <v>3242</v>
      </c>
      <c r="F4409" s="39" t="s">
        <v>17227</v>
      </c>
      <c r="G4409" s="39"/>
      <c r="H4409" s="76" t="s">
        <v>2455</v>
      </c>
      <c r="I4409" s="76">
        <v>7</v>
      </c>
      <c r="J4409" s="39"/>
      <c r="K4409" s="39" t="s">
        <v>2195</v>
      </c>
      <c r="L4409" s="76">
        <v>10</v>
      </c>
      <c r="M4409" s="416" t="s">
        <v>17209</v>
      </c>
      <c r="N4409" s="76" t="s">
        <v>17228</v>
      </c>
    </row>
    <row r="4410" spans="1:14" hidden="1">
      <c r="A4410" s="416" t="s">
        <v>17208</v>
      </c>
      <c r="B4410" s="76"/>
      <c r="C4410" s="496" t="s">
        <v>17229</v>
      </c>
      <c r="D4410" s="39" t="s">
        <v>17229</v>
      </c>
      <c r="E4410" s="496">
        <f>VLOOKUP(F4410,[13]abbr_btch2lot2!A:B,2,FALSE)</f>
        <v>3243</v>
      </c>
      <c r="F4410" s="39" t="s">
        <v>17230</v>
      </c>
      <c r="G4410" s="39"/>
      <c r="H4410" s="76" t="s">
        <v>2231</v>
      </c>
      <c r="I4410" s="76" t="s">
        <v>2439</v>
      </c>
      <c r="J4410" s="39"/>
      <c r="K4410" s="39" t="s">
        <v>2195</v>
      </c>
      <c r="L4410" s="76">
        <v>11</v>
      </c>
      <c r="M4410" s="416" t="s">
        <v>17209</v>
      </c>
      <c r="N4410" s="76" t="s">
        <v>17231</v>
      </c>
    </row>
    <row r="4411" spans="1:14" hidden="1">
      <c r="A4411" s="416" t="s">
        <v>17208</v>
      </c>
      <c r="B4411" s="76"/>
      <c r="C4411" s="496" t="s">
        <v>17232</v>
      </c>
      <c r="D4411" s="39" t="s">
        <v>17232</v>
      </c>
      <c r="E4411" s="496">
        <f>VLOOKUP(F4411,[13]abbr_btch2lot2!A:B,2,FALSE)</f>
        <v>3244</v>
      </c>
      <c r="F4411" s="39" t="s">
        <v>17233</v>
      </c>
      <c r="G4411" s="39"/>
      <c r="H4411" s="76" t="s">
        <v>2231</v>
      </c>
      <c r="I4411" s="76" t="s">
        <v>4482</v>
      </c>
      <c r="J4411" s="39"/>
      <c r="K4411" s="39" t="s">
        <v>2195</v>
      </c>
      <c r="L4411" s="76">
        <v>12</v>
      </c>
      <c r="M4411" s="416" t="s">
        <v>17209</v>
      </c>
      <c r="N4411" s="76" t="s">
        <v>17234</v>
      </c>
    </row>
    <row r="4412" spans="1:14" hidden="1">
      <c r="A4412" s="416" t="s">
        <v>17208</v>
      </c>
      <c r="B4412" s="76"/>
      <c r="C4412" s="496" t="s">
        <v>17235</v>
      </c>
      <c r="D4412" s="39" t="s">
        <v>17235</v>
      </c>
      <c r="E4412" s="496">
        <f>VLOOKUP(F4412,[13]abbr_btch2lot2!A:B,2,FALSE)</f>
        <v>3245</v>
      </c>
      <c r="F4412" s="39" t="s">
        <v>17236</v>
      </c>
      <c r="G4412" s="39"/>
      <c r="H4412" s="76" t="s">
        <v>2231</v>
      </c>
      <c r="I4412" s="76" t="s">
        <v>17237</v>
      </c>
      <c r="J4412" s="39"/>
      <c r="K4412" s="39" t="s">
        <v>2195</v>
      </c>
      <c r="L4412" s="76">
        <v>13</v>
      </c>
      <c r="M4412" s="416" t="s">
        <v>17209</v>
      </c>
      <c r="N4412" s="76" t="s">
        <v>17238</v>
      </c>
    </row>
    <row r="4413" spans="1:14" hidden="1">
      <c r="A4413" s="416" t="s">
        <v>17208</v>
      </c>
      <c r="B4413" s="76"/>
      <c r="C4413" s="496" t="s">
        <v>17239</v>
      </c>
      <c r="D4413" s="39" t="s">
        <v>17239</v>
      </c>
      <c r="E4413" s="496">
        <f>VLOOKUP(F4413,[13]abbr_btch2lot2!A:B,2,FALSE)</f>
        <v>3246</v>
      </c>
      <c r="F4413" s="39" t="s">
        <v>17240</v>
      </c>
      <c r="G4413" s="39"/>
      <c r="H4413" s="76" t="s">
        <v>2455</v>
      </c>
      <c r="I4413" s="76">
        <v>7</v>
      </c>
      <c r="J4413" s="39"/>
      <c r="K4413" s="39" t="s">
        <v>2195</v>
      </c>
      <c r="L4413" s="76">
        <v>14</v>
      </c>
      <c r="M4413" s="416" t="s">
        <v>17209</v>
      </c>
      <c r="N4413" s="76" t="s">
        <v>17241</v>
      </c>
    </row>
    <row r="4414" spans="1:14" hidden="1">
      <c r="A4414" s="416" t="s">
        <v>17208</v>
      </c>
      <c r="B4414" s="76"/>
      <c r="C4414" s="496" t="s">
        <v>17242</v>
      </c>
      <c r="D4414" s="39" t="s">
        <v>17242</v>
      </c>
      <c r="E4414" s="496">
        <f>VLOOKUP(F4414,[13]abbr_btch2lot2!A:B,2,FALSE)</f>
        <v>3247</v>
      </c>
      <c r="F4414" s="39" t="s">
        <v>17243</v>
      </c>
      <c r="G4414" s="39"/>
      <c r="H4414" s="76" t="s">
        <v>2455</v>
      </c>
      <c r="I4414" s="76">
        <v>7</v>
      </c>
      <c r="J4414" s="39"/>
      <c r="K4414" s="39" t="s">
        <v>2195</v>
      </c>
      <c r="L4414" s="76">
        <v>15</v>
      </c>
      <c r="M4414" s="416" t="s">
        <v>17209</v>
      </c>
      <c r="N4414" s="76" t="s">
        <v>17244</v>
      </c>
    </row>
    <row r="4415" spans="1:14" hidden="1">
      <c r="A4415" s="416" t="s">
        <v>17208</v>
      </c>
      <c r="B4415" s="76"/>
      <c r="C4415" s="496" t="s">
        <v>17245</v>
      </c>
      <c r="D4415" s="39" t="s">
        <v>17245</v>
      </c>
      <c r="E4415" s="496">
        <f>VLOOKUP(F4415,[13]abbr_btch2lot2!A:B,2,FALSE)</f>
        <v>3248</v>
      </c>
      <c r="F4415" s="39" t="s">
        <v>17246</v>
      </c>
      <c r="G4415" s="39"/>
      <c r="H4415" s="76" t="s">
        <v>2231</v>
      </c>
      <c r="I4415" s="76" t="s">
        <v>17237</v>
      </c>
      <c r="J4415" s="39"/>
      <c r="K4415" s="39" t="s">
        <v>2195</v>
      </c>
      <c r="L4415" s="76">
        <v>16</v>
      </c>
      <c r="M4415" s="416" t="s">
        <v>17209</v>
      </c>
      <c r="N4415" s="76" t="s">
        <v>17247</v>
      </c>
    </row>
    <row r="4416" spans="1:14" hidden="1">
      <c r="A4416" s="416" t="s">
        <v>17208</v>
      </c>
      <c r="B4416" s="76"/>
      <c r="C4416" s="496" t="s">
        <v>17248</v>
      </c>
      <c r="D4416" s="39" t="s">
        <v>17248</v>
      </c>
      <c r="E4416" s="496">
        <f>VLOOKUP(F4416,[13]abbr_btch2lot2!A:B,2,FALSE)</f>
        <v>3249</v>
      </c>
      <c r="F4416" s="39" t="s">
        <v>17249</v>
      </c>
      <c r="G4416" s="39"/>
      <c r="H4416" s="76" t="s">
        <v>2231</v>
      </c>
      <c r="I4416" s="76" t="s">
        <v>17237</v>
      </c>
      <c r="J4416" s="39"/>
      <c r="K4416" s="39" t="s">
        <v>2195</v>
      </c>
      <c r="L4416" s="76">
        <v>17</v>
      </c>
      <c r="M4416" s="416" t="s">
        <v>17209</v>
      </c>
      <c r="N4416" s="76" t="s">
        <v>17250</v>
      </c>
    </row>
    <row r="4417" spans="1:14" hidden="1">
      <c r="A4417" s="416" t="s">
        <v>17208</v>
      </c>
      <c r="B4417" s="76"/>
      <c r="C4417" s="496" t="s">
        <v>17251</v>
      </c>
      <c r="D4417" s="39" t="s">
        <v>17251</v>
      </c>
      <c r="E4417" s="496">
        <f>VLOOKUP(F4417,[13]abbr_btch2lot2!A:B,2,FALSE)</f>
        <v>3250</v>
      </c>
      <c r="F4417" s="39" t="s">
        <v>17252</v>
      </c>
      <c r="G4417" s="39"/>
      <c r="H4417" s="76" t="s">
        <v>2228</v>
      </c>
      <c r="I4417" s="76">
        <v>1</v>
      </c>
      <c r="J4417" s="39"/>
      <c r="K4417" s="39" t="s">
        <v>2195</v>
      </c>
      <c r="L4417" s="76">
        <v>18</v>
      </c>
      <c r="M4417" s="416" t="s">
        <v>17209</v>
      </c>
      <c r="N4417" s="76" t="s">
        <v>17253</v>
      </c>
    </row>
    <row r="4418" spans="1:14" hidden="1">
      <c r="A4418" s="416" t="s">
        <v>17208</v>
      </c>
      <c r="B4418" s="76"/>
      <c r="C4418" s="496" t="s">
        <v>17254</v>
      </c>
      <c r="D4418" s="39" t="s">
        <v>17254</v>
      </c>
      <c r="E4418" s="496">
        <f>VLOOKUP(F4418,[13]abbr_btch2lot2!A:B,2,FALSE)</f>
        <v>3251</v>
      </c>
      <c r="F4418" s="39" t="s">
        <v>17255</v>
      </c>
      <c r="G4418" s="39"/>
      <c r="H4418" s="76" t="s">
        <v>2231</v>
      </c>
      <c r="I4418" s="76" t="s">
        <v>17237</v>
      </c>
      <c r="J4418" s="39"/>
      <c r="K4418" s="39" t="s">
        <v>2195</v>
      </c>
      <c r="L4418" s="76">
        <v>19</v>
      </c>
      <c r="M4418" s="416" t="s">
        <v>17209</v>
      </c>
      <c r="N4418" s="76" t="s">
        <v>17256</v>
      </c>
    </row>
    <row r="4419" spans="1:14" hidden="1">
      <c r="A4419" s="416" t="s">
        <v>17208</v>
      </c>
      <c r="B4419" s="76"/>
      <c r="C4419" s="496" t="s">
        <v>17257</v>
      </c>
      <c r="D4419" s="39" t="s">
        <v>17257</v>
      </c>
      <c r="E4419" s="496">
        <f>VLOOKUP(F4419,[13]abbr_btch2lot2!A:B,2,FALSE)</f>
        <v>3252</v>
      </c>
      <c r="F4419" s="39" t="s">
        <v>17258</v>
      </c>
      <c r="G4419" s="39"/>
      <c r="H4419" s="76" t="s">
        <v>2231</v>
      </c>
      <c r="I4419" s="76" t="s">
        <v>17237</v>
      </c>
      <c r="J4419" s="39"/>
      <c r="K4419" s="39" t="s">
        <v>2195</v>
      </c>
      <c r="L4419" s="76">
        <v>20</v>
      </c>
      <c r="M4419" s="416" t="s">
        <v>17209</v>
      </c>
      <c r="N4419" s="76" t="s">
        <v>17259</v>
      </c>
    </row>
    <row r="4420" spans="1:14" hidden="1">
      <c r="A4420" s="416" t="s">
        <v>17208</v>
      </c>
      <c r="B4420" s="76"/>
      <c r="C4420" s="496" t="s">
        <v>17260</v>
      </c>
      <c r="D4420" s="39" t="s">
        <v>17260</v>
      </c>
      <c r="E4420" s="496">
        <f>VLOOKUP(F4420,[13]abbr_btch2lot2!A:B,2,FALSE)</f>
        <v>3253</v>
      </c>
      <c r="F4420" s="39" t="s">
        <v>17261</v>
      </c>
      <c r="G4420" s="39"/>
      <c r="H4420" s="76" t="s">
        <v>2455</v>
      </c>
      <c r="I4420" s="76">
        <v>7</v>
      </c>
      <c r="J4420" s="39"/>
      <c r="K4420" s="39" t="s">
        <v>2195</v>
      </c>
      <c r="L4420" s="76">
        <v>21</v>
      </c>
      <c r="M4420" s="416" t="s">
        <v>17209</v>
      </c>
      <c r="N4420" s="76" t="s">
        <v>17262</v>
      </c>
    </row>
    <row r="4421" spans="1:14" hidden="1">
      <c r="A4421" s="416" t="s">
        <v>17208</v>
      </c>
      <c r="B4421" s="76"/>
      <c r="C4421" s="496" t="s">
        <v>17263</v>
      </c>
      <c r="D4421" s="39" t="s">
        <v>17263</v>
      </c>
      <c r="E4421" s="496">
        <f>VLOOKUP(F4421,[13]abbr_btch2lot2!A:B,2,FALSE)</f>
        <v>3254</v>
      </c>
      <c r="F4421" s="39" t="s">
        <v>17264</v>
      </c>
      <c r="G4421" s="39"/>
      <c r="H4421" s="76" t="s">
        <v>2455</v>
      </c>
      <c r="I4421" s="76">
        <v>7</v>
      </c>
      <c r="J4421" s="39"/>
      <c r="K4421" s="39" t="s">
        <v>2195</v>
      </c>
      <c r="L4421" s="76">
        <v>22</v>
      </c>
      <c r="M4421" s="416" t="s">
        <v>17209</v>
      </c>
      <c r="N4421" s="76" t="s">
        <v>17265</v>
      </c>
    </row>
    <row r="4422" spans="1:14" hidden="1">
      <c r="A4422" s="416" t="s">
        <v>17208</v>
      </c>
      <c r="B4422" s="76"/>
      <c r="C4422" s="496" t="s">
        <v>17266</v>
      </c>
      <c r="D4422" s="39" t="s">
        <v>17266</v>
      </c>
      <c r="E4422" s="496">
        <f>VLOOKUP(F4422,[13]abbr_btch2lot2!A:B,2,FALSE)</f>
        <v>3255</v>
      </c>
      <c r="F4422" s="39" t="s">
        <v>17267</v>
      </c>
      <c r="G4422" s="39"/>
      <c r="H4422" s="76" t="s">
        <v>2231</v>
      </c>
      <c r="I4422" s="76" t="s">
        <v>17237</v>
      </c>
      <c r="J4422" s="39"/>
      <c r="K4422" s="39" t="s">
        <v>2195</v>
      </c>
      <c r="L4422" s="76">
        <v>23</v>
      </c>
      <c r="M4422" s="416" t="s">
        <v>17209</v>
      </c>
      <c r="N4422" s="76" t="s">
        <v>17268</v>
      </c>
    </row>
    <row r="4423" spans="1:14" hidden="1">
      <c r="A4423" s="416" t="s">
        <v>17208</v>
      </c>
      <c r="B4423" s="76"/>
      <c r="C4423" s="496" t="s">
        <v>17269</v>
      </c>
      <c r="D4423" s="39" t="s">
        <v>17269</v>
      </c>
      <c r="E4423" s="496">
        <f>VLOOKUP(F4423,[13]abbr_btch2lot2!A:B,2,FALSE)</f>
        <v>3256</v>
      </c>
      <c r="F4423" s="39" t="s">
        <v>17270</v>
      </c>
      <c r="G4423" s="39"/>
      <c r="H4423" s="76" t="s">
        <v>2231</v>
      </c>
      <c r="I4423" s="76" t="s">
        <v>17237</v>
      </c>
      <c r="J4423" s="39"/>
      <c r="K4423" s="39" t="s">
        <v>2195</v>
      </c>
      <c r="L4423" s="76">
        <v>24</v>
      </c>
      <c r="M4423" s="416" t="s">
        <v>17209</v>
      </c>
      <c r="N4423" s="76" t="s">
        <v>17271</v>
      </c>
    </row>
    <row r="4424" spans="1:14" hidden="1">
      <c r="A4424" s="416" t="s">
        <v>17208</v>
      </c>
      <c r="B4424" s="76"/>
      <c r="C4424" s="496" t="s">
        <v>17272</v>
      </c>
      <c r="D4424" s="39" t="s">
        <v>17272</v>
      </c>
      <c r="E4424" s="496">
        <f>VLOOKUP(F4424,[13]abbr_btch2lot2!A:B,2,FALSE)</f>
        <v>3257</v>
      </c>
      <c r="F4424" s="39" t="s">
        <v>17273</v>
      </c>
      <c r="G4424" s="39"/>
      <c r="H4424" s="76" t="s">
        <v>2228</v>
      </c>
      <c r="I4424" s="76">
        <v>1</v>
      </c>
      <c r="J4424" s="39"/>
      <c r="K4424" s="39" t="s">
        <v>2195</v>
      </c>
      <c r="L4424" s="76">
        <v>25</v>
      </c>
      <c r="M4424" s="416" t="s">
        <v>17209</v>
      </c>
      <c r="N4424" s="76" t="s">
        <v>17274</v>
      </c>
    </row>
    <row r="4425" spans="1:14" hidden="1">
      <c r="A4425" s="416" t="s">
        <v>17208</v>
      </c>
      <c r="B4425" s="76"/>
      <c r="C4425" s="496" t="s">
        <v>17275</v>
      </c>
      <c r="D4425" s="39" t="s">
        <v>17275</v>
      </c>
      <c r="E4425" s="496">
        <f>VLOOKUP(F4425,[13]abbr_btch2lot2!A:B,2,FALSE)</f>
        <v>3258</v>
      </c>
      <c r="F4425" s="39" t="s">
        <v>17276</v>
      </c>
      <c r="G4425" s="39"/>
      <c r="H4425" s="76" t="s">
        <v>2455</v>
      </c>
      <c r="I4425" s="76">
        <v>7</v>
      </c>
      <c r="J4425" s="39"/>
      <c r="K4425" s="39" t="s">
        <v>2195</v>
      </c>
      <c r="L4425" s="76">
        <v>26</v>
      </c>
      <c r="M4425" s="416" t="s">
        <v>17209</v>
      </c>
      <c r="N4425" s="76" t="s">
        <v>17277</v>
      </c>
    </row>
    <row r="4426" spans="1:14" hidden="1">
      <c r="A4426" s="416" t="s">
        <v>17208</v>
      </c>
      <c r="B4426" s="76"/>
      <c r="C4426" s="496" t="s">
        <v>17278</v>
      </c>
      <c r="D4426" s="39" t="s">
        <v>17278</v>
      </c>
      <c r="E4426" s="496">
        <f>VLOOKUP(F4426,[13]abbr_btch2lot2!A:B,2,FALSE)</f>
        <v>3259</v>
      </c>
      <c r="F4426" s="39" t="s">
        <v>17279</v>
      </c>
      <c r="G4426" s="39"/>
      <c r="H4426" s="76" t="s">
        <v>2231</v>
      </c>
      <c r="I4426" s="76" t="s">
        <v>2439</v>
      </c>
      <c r="J4426" s="39"/>
      <c r="K4426" s="39" t="s">
        <v>2195</v>
      </c>
      <c r="L4426" s="76">
        <v>27</v>
      </c>
      <c r="M4426" s="416" t="s">
        <v>17209</v>
      </c>
      <c r="N4426" s="76" t="s">
        <v>17280</v>
      </c>
    </row>
    <row r="4427" spans="1:14" hidden="1">
      <c r="A4427" s="416" t="s">
        <v>17208</v>
      </c>
      <c r="B4427" s="76"/>
      <c r="C4427" s="496" t="s">
        <v>17281</v>
      </c>
      <c r="D4427" s="39" t="s">
        <v>17281</v>
      </c>
      <c r="E4427" s="496">
        <f>VLOOKUP(F4427,[13]abbr_btch2lot2!A:B,2,FALSE)</f>
        <v>3260</v>
      </c>
      <c r="F4427" s="39" t="s">
        <v>17282</v>
      </c>
      <c r="G4427" s="39"/>
      <c r="H4427" s="76" t="s">
        <v>2455</v>
      </c>
      <c r="I4427" s="76">
        <v>7</v>
      </c>
      <c r="J4427" s="39"/>
      <c r="K4427" s="39" t="s">
        <v>2195</v>
      </c>
      <c r="L4427" s="76">
        <v>28</v>
      </c>
      <c r="M4427" s="416" t="s">
        <v>17209</v>
      </c>
      <c r="N4427" s="76" t="s">
        <v>17283</v>
      </c>
    </row>
    <row r="4428" spans="1:14" hidden="1">
      <c r="A4428" s="416" t="s">
        <v>17208</v>
      </c>
      <c r="B4428" s="76"/>
      <c r="C4428" s="496" t="s">
        <v>17284</v>
      </c>
      <c r="D4428" s="39" t="s">
        <v>17284</v>
      </c>
      <c r="E4428" s="496">
        <f>VLOOKUP(F4428,[13]abbr_btch2lot2!A:B,2,FALSE)</f>
        <v>3261</v>
      </c>
      <c r="F4428" s="39" t="s">
        <v>17285</v>
      </c>
      <c r="G4428" s="39"/>
      <c r="H4428" s="76" t="s">
        <v>2231</v>
      </c>
      <c r="I4428" s="76" t="s">
        <v>2439</v>
      </c>
      <c r="J4428" s="39"/>
      <c r="K4428" s="39" t="s">
        <v>2195</v>
      </c>
      <c r="L4428" s="76">
        <v>29</v>
      </c>
      <c r="M4428" s="416" t="s">
        <v>17209</v>
      </c>
      <c r="N4428" s="76" t="s">
        <v>17286</v>
      </c>
    </row>
    <row r="4429" spans="1:14" hidden="1">
      <c r="A4429" s="416" t="s">
        <v>17208</v>
      </c>
      <c r="B4429" s="76"/>
      <c r="C4429" s="496" t="s">
        <v>17287</v>
      </c>
      <c r="D4429" s="39" t="s">
        <v>17287</v>
      </c>
      <c r="E4429" s="496">
        <f>VLOOKUP(F4429,[13]abbr_btch2lot2!A:B,2,FALSE)</f>
        <v>3262</v>
      </c>
      <c r="F4429" s="39" t="s">
        <v>17288</v>
      </c>
      <c r="G4429" s="39"/>
      <c r="H4429" s="76" t="s">
        <v>2455</v>
      </c>
      <c r="I4429" s="76">
        <v>7</v>
      </c>
      <c r="J4429" s="39"/>
      <c r="K4429" s="39" t="s">
        <v>2195</v>
      </c>
      <c r="L4429" s="76">
        <v>30</v>
      </c>
      <c r="M4429" s="416" t="s">
        <v>17209</v>
      </c>
      <c r="N4429" s="76" t="s">
        <v>17289</v>
      </c>
    </row>
    <row r="4430" spans="1:14" hidden="1">
      <c r="A4430" s="416" t="s">
        <v>17208</v>
      </c>
      <c r="B4430" s="76"/>
      <c r="C4430" s="496" t="s">
        <v>17290</v>
      </c>
      <c r="D4430" s="39" t="s">
        <v>17290</v>
      </c>
      <c r="E4430" s="496">
        <f>VLOOKUP(F4430,[13]abbr_btch2lot2!A:B,2,FALSE)</f>
        <v>3263</v>
      </c>
      <c r="F4430" s="39" t="s">
        <v>17291</v>
      </c>
      <c r="G4430" s="39"/>
      <c r="H4430" s="76" t="s">
        <v>2231</v>
      </c>
      <c r="I4430" s="76" t="s">
        <v>2439</v>
      </c>
      <c r="J4430" s="39"/>
      <c r="K4430" s="39" t="s">
        <v>2195</v>
      </c>
      <c r="L4430" s="76">
        <v>31</v>
      </c>
      <c r="M4430" s="416" t="s">
        <v>17209</v>
      </c>
      <c r="N4430" s="76" t="s">
        <v>17292</v>
      </c>
    </row>
    <row r="4431" spans="1:14" hidden="1">
      <c r="A4431" s="416" t="s">
        <v>17208</v>
      </c>
      <c r="B4431" s="76"/>
      <c r="C4431" s="496" t="s">
        <v>17293</v>
      </c>
      <c r="D4431" s="39" t="s">
        <v>17293</v>
      </c>
      <c r="E4431" s="496">
        <f>VLOOKUP(F4431,[13]abbr_btch2lot2!A:B,2,FALSE)</f>
        <v>3264</v>
      </c>
      <c r="F4431" s="39" t="s">
        <v>17294</v>
      </c>
      <c r="G4431" s="39"/>
      <c r="H4431" s="76" t="s">
        <v>2455</v>
      </c>
      <c r="I4431" s="76">
        <v>7</v>
      </c>
      <c r="J4431" s="39"/>
      <c r="K4431" s="39" t="s">
        <v>2195</v>
      </c>
      <c r="L4431" s="76">
        <v>32</v>
      </c>
      <c r="M4431" s="416" t="s">
        <v>17209</v>
      </c>
      <c r="N4431" s="76" t="s">
        <v>17295</v>
      </c>
    </row>
    <row r="4432" spans="1:14" hidden="1">
      <c r="A4432" s="416" t="s">
        <v>17208</v>
      </c>
      <c r="B4432" s="76"/>
      <c r="C4432" s="496" t="s">
        <v>17296</v>
      </c>
      <c r="D4432" s="39" t="s">
        <v>17296</v>
      </c>
      <c r="E4432" s="496">
        <f>VLOOKUP(F4432,[13]abbr_btch2lot2!A:B,2,FALSE)</f>
        <v>3265</v>
      </c>
      <c r="F4432" s="39" t="s">
        <v>17297</v>
      </c>
      <c r="G4432" s="39"/>
      <c r="H4432" s="76" t="s">
        <v>2231</v>
      </c>
      <c r="I4432" s="76" t="s">
        <v>2439</v>
      </c>
      <c r="J4432" s="39"/>
      <c r="K4432" s="39" t="s">
        <v>2195</v>
      </c>
      <c r="L4432" s="76">
        <v>33</v>
      </c>
      <c r="M4432" s="416" t="s">
        <v>17209</v>
      </c>
      <c r="N4432" s="76" t="s">
        <v>17298</v>
      </c>
    </row>
    <row r="4433" spans="1:14" hidden="1">
      <c r="A4433" s="416" t="s">
        <v>17208</v>
      </c>
      <c r="B4433" s="76"/>
      <c r="C4433" s="496" t="s">
        <v>17299</v>
      </c>
      <c r="D4433" s="39" t="s">
        <v>17299</v>
      </c>
      <c r="E4433" s="496">
        <f>VLOOKUP(F4433,[13]abbr_btch2lot2!A:B,2,FALSE)</f>
        <v>3266</v>
      </c>
      <c r="F4433" s="39" t="s">
        <v>17300</v>
      </c>
      <c r="G4433" s="39"/>
      <c r="H4433" s="76" t="s">
        <v>2455</v>
      </c>
      <c r="I4433" s="76">
        <v>7</v>
      </c>
      <c r="J4433" s="39"/>
      <c r="K4433" s="39" t="s">
        <v>2195</v>
      </c>
      <c r="L4433" s="76">
        <v>34</v>
      </c>
      <c r="M4433" s="416" t="s">
        <v>17209</v>
      </c>
      <c r="N4433" s="76" t="s">
        <v>17301</v>
      </c>
    </row>
    <row r="4434" spans="1:14" hidden="1">
      <c r="A4434" s="416" t="s">
        <v>17208</v>
      </c>
      <c r="B4434" s="76"/>
      <c r="C4434" s="496" t="s">
        <v>17302</v>
      </c>
      <c r="D4434" s="39" t="s">
        <v>17302</v>
      </c>
      <c r="E4434" s="496">
        <f>VLOOKUP(F4434,[13]abbr_btch2lot2!A:B,2,FALSE)</f>
        <v>3267</v>
      </c>
      <c r="F4434" s="39" t="s">
        <v>17303</v>
      </c>
      <c r="G4434" s="39"/>
      <c r="H4434" s="76" t="s">
        <v>2231</v>
      </c>
      <c r="I4434" s="76" t="s">
        <v>2439</v>
      </c>
      <c r="J4434" s="39"/>
      <c r="K4434" s="39" t="s">
        <v>2195</v>
      </c>
      <c r="L4434" s="76">
        <v>35</v>
      </c>
      <c r="M4434" s="416" t="s">
        <v>17209</v>
      </c>
      <c r="N4434" s="76" t="s">
        <v>17304</v>
      </c>
    </row>
    <row r="4435" spans="1:14" hidden="1">
      <c r="A4435" s="416" t="s">
        <v>17208</v>
      </c>
      <c r="B4435" s="76"/>
      <c r="C4435" s="496" t="s">
        <v>17305</v>
      </c>
      <c r="D4435" s="39" t="s">
        <v>17305</v>
      </c>
      <c r="E4435" s="496">
        <f>VLOOKUP(F4435,[13]abbr_btch2lot2!A:B,2,FALSE)</f>
        <v>3268</v>
      </c>
      <c r="F4435" s="39" t="s">
        <v>17306</v>
      </c>
      <c r="G4435" s="39"/>
      <c r="H4435" s="76" t="s">
        <v>2455</v>
      </c>
      <c r="I4435" s="76">
        <v>7</v>
      </c>
      <c r="J4435" s="39"/>
      <c r="K4435" s="39" t="s">
        <v>2195</v>
      </c>
      <c r="L4435" s="76">
        <v>36</v>
      </c>
      <c r="M4435" s="416" t="s">
        <v>17209</v>
      </c>
      <c r="N4435" s="76" t="s">
        <v>17307</v>
      </c>
    </row>
    <row r="4436" spans="1:14" hidden="1">
      <c r="A4436" s="416" t="s">
        <v>17208</v>
      </c>
      <c r="B4436" s="76"/>
      <c r="C4436" s="496" t="s">
        <v>17308</v>
      </c>
      <c r="D4436" s="39" t="s">
        <v>17308</v>
      </c>
      <c r="E4436" s="496">
        <f>VLOOKUP(F4436,[13]abbr_btch2lot2!A:B,2,FALSE)</f>
        <v>3269</v>
      </c>
      <c r="F4436" s="39" t="s">
        <v>17309</v>
      </c>
      <c r="G4436" s="39"/>
      <c r="H4436" s="76" t="s">
        <v>2231</v>
      </c>
      <c r="I4436" s="76" t="s">
        <v>2439</v>
      </c>
      <c r="J4436" s="39"/>
      <c r="K4436" s="39" t="s">
        <v>2195</v>
      </c>
      <c r="L4436" s="76">
        <v>37</v>
      </c>
      <c r="M4436" s="416" t="s">
        <v>17209</v>
      </c>
      <c r="N4436" s="76" t="s">
        <v>17310</v>
      </c>
    </row>
    <row r="4437" spans="1:14" hidden="1">
      <c r="A4437" s="416" t="s">
        <v>17208</v>
      </c>
      <c r="B4437" s="76"/>
      <c r="C4437" s="496" t="s">
        <v>17311</v>
      </c>
      <c r="D4437" s="39" t="s">
        <v>17311</v>
      </c>
      <c r="E4437" s="496">
        <f>VLOOKUP(F4437,[13]abbr_btch2lot2!A:B,2,FALSE)</f>
        <v>3270</v>
      </c>
      <c r="F4437" s="39" t="s">
        <v>17312</v>
      </c>
      <c r="G4437" s="39"/>
      <c r="H4437" s="76" t="s">
        <v>2231</v>
      </c>
      <c r="I4437" s="76" t="s">
        <v>2439</v>
      </c>
      <c r="J4437" s="39"/>
      <c r="K4437" s="39" t="s">
        <v>2195</v>
      </c>
      <c r="L4437" s="76">
        <v>38</v>
      </c>
      <c r="M4437" s="416" t="s">
        <v>17209</v>
      </c>
      <c r="N4437" s="76" t="s">
        <v>17313</v>
      </c>
    </row>
    <row r="4438" spans="1:14" hidden="1">
      <c r="A4438" s="416" t="s">
        <v>17208</v>
      </c>
      <c r="B4438" s="76"/>
      <c r="C4438" s="496" t="s">
        <v>17314</v>
      </c>
      <c r="D4438" s="39" t="s">
        <v>17314</v>
      </c>
      <c r="E4438" s="496">
        <f>VLOOKUP(F4438,[13]abbr_btch2lot2!A:B,2,FALSE)</f>
        <v>3271</v>
      </c>
      <c r="F4438" s="39" t="s">
        <v>17315</v>
      </c>
      <c r="G4438" s="39"/>
      <c r="H4438" s="76" t="s">
        <v>2231</v>
      </c>
      <c r="I4438" s="76" t="s">
        <v>2439</v>
      </c>
      <c r="J4438" s="39"/>
      <c r="K4438" s="39" t="s">
        <v>2195</v>
      </c>
      <c r="L4438" s="76">
        <v>39</v>
      </c>
      <c r="M4438" s="416" t="s">
        <v>17209</v>
      </c>
      <c r="N4438" s="76" t="s">
        <v>17316</v>
      </c>
    </row>
    <row r="4439" spans="1:14" hidden="1">
      <c r="A4439" s="416" t="s">
        <v>17208</v>
      </c>
      <c r="B4439" s="76"/>
      <c r="C4439" s="496" t="s">
        <v>17317</v>
      </c>
      <c r="D4439" s="39" t="s">
        <v>17317</v>
      </c>
      <c r="E4439" s="496">
        <f>VLOOKUP(F4439,[13]abbr_btch2lot2!A:B,2,FALSE)</f>
        <v>3272</v>
      </c>
      <c r="F4439" s="39" t="s">
        <v>17318</v>
      </c>
      <c r="G4439" s="39"/>
      <c r="H4439" s="76" t="s">
        <v>2455</v>
      </c>
      <c r="I4439" s="76">
        <v>7</v>
      </c>
      <c r="J4439" s="39"/>
      <c r="K4439" s="39" t="s">
        <v>2195</v>
      </c>
      <c r="L4439" s="76">
        <v>40</v>
      </c>
      <c r="M4439" s="416" t="s">
        <v>17209</v>
      </c>
      <c r="N4439" s="76" t="s">
        <v>17319</v>
      </c>
    </row>
    <row r="4440" spans="1:14" hidden="1">
      <c r="A4440" s="416" t="s">
        <v>17208</v>
      </c>
      <c r="B4440" s="76"/>
      <c r="C4440" s="496" t="s">
        <v>17320</v>
      </c>
      <c r="D4440" s="39" t="s">
        <v>17320</v>
      </c>
      <c r="E4440" s="496">
        <f>VLOOKUP(F4440,[13]abbr_btch2lot2!A:B,2,FALSE)</f>
        <v>3273</v>
      </c>
      <c r="F4440" s="39" t="s">
        <v>17321</v>
      </c>
      <c r="G4440" s="39"/>
      <c r="H4440" s="76" t="s">
        <v>2455</v>
      </c>
      <c r="I4440" s="76">
        <v>7</v>
      </c>
      <c r="J4440" s="39"/>
      <c r="K4440" s="39" t="s">
        <v>2195</v>
      </c>
      <c r="L4440" s="76">
        <v>41</v>
      </c>
      <c r="M4440" s="416" t="s">
        <v>17209</v>
      </c>
      <c r="N4440" s="76" t="s">
        <v>17322</v>
      </c>
    </row>
    <row r="4441" spans="1:14" hidden="1">
      <c r="A4441" s="416" t="s">
        <v>17208</v>
      </c>
      <c r="B4441" s="76"/>
      <c r="C4441" s="496" t="s">
        <v>17323</v>
      </c>
      <c r="D4441" s="39" t="s">
        <v>17323</v>
      </c>
      <c r="E4441" s="496">
        <f>VLOOKUP(F4441,[13]abbr_btch2lot2!A:B,2,FALSE)</f>
        <v>3274</v>
      </c>
      <c r="F4441" s="39" t="s">
        <v>17324</v>
      </c>
      <c r="G4441" s="39"/>
      <c r="H4441" s="76" t="s">
        <v>2455</v>
      </c>
      <c r="I4441" s="76">
        <v>7</v>
      </c>
      <c r="J4441" s="39"/>
      <c r="K4441" s="39" t="s">
        <v>2195</v>
      </c>
      <c r="L4441" s="76">
        <v>42</v>
      </c>
      <c r="M4441" s="416" t="s">
        <v>17209</v>
      </c>
      <c r="N4441" s="76" t="s">
        <v>17325</v>
      </c>
    </row>
    <row r="4442" spans="1:14" hidden="1">
      <c r="A4442" s="416" t="s">
        <v>17208</v>
      </c>
      <c r="B4442" s="76"/>
      <c r="C4442" s="496" t="s">
        <v>17326</v>
      </c>
      <c r="D4442" s="39" t="s">
        <v>17326</v>
      </c>
      <c r="E4442" s="496">
        <f>VLOOKUP(F4442,[13]abbr_btch2lot2!A:B,2,FALSE)</f>
        <v>3275</v>
      </c>
      <c r="F4442" s="39" t="s">
        <v>17327</v>
      </c>
      <c r="G4442" s="39"/>
      <c r="H4442" s="76" t="s">
        <v>2455</v>
      </c>
      <c r="I4442" s="76">
        <v>9</v>
      </c>
      <c r="J4442" s="39"/>
      <c r="K4442" s="39" t="s">
        <v>2195</v>
      </c>
      <c r="L4442" s="76">
        <v>43</v>
      </c>
      <c r="M4442" s="416" t="s">
        <v>17209</v>
      </c>
      <c r="N4442" s="76" t="s">
        <v>17328</v>
      </c>
    </row>
    <row r="4443" spans="1:14" hidden="1">
      <c r="A4443" s="416" t="s">
        <v>17208</v>
      </c>
      <c r="B4443" s="76"/>
      <c r="C4443" s="496" t="s">
        <v>17329</v>
      </c>
      <c r="D4443" s="39" t="s">
        <v>17329</v>
      </c>
      <c r="E4443" s="496">
        <f>VLOOKUP(F4443,[13]abbr_btch2lot2!A:B,2,FALSE)</f>
        <v>3276</v>
      </c>
      <c r="F4443" s="39" t="s">
        <v>17330</v>
      </c>
      <c r="G4443" s="39"/>
      <c r="H4443" s="76" t="s">
        <v>2455</v>
      </c>
      <c r="I4443" s="76">
        <v>9</v>
      </c>
      <c r="J4443" s="39"/>
      <c r="K4443" s="39" t="s">
        <v>2195</v>
      </c>
      <c r="L4443" s="76">
        <v>44</v>
      </c>
      <c r="M4443" s="416" t="s">
        <v>17209</v>
      </c>
      <c r="N4443" s="76" t="s">
        <v>17331</v>
      </c>
    </row>
    <row r="4444" spans="1:14" hidden="1">
      <c r="A4444" s="416" t="s">
        <v>17208</v>
      </c>
      <c r="B4444" s="76"/>
      <c r="C4444" s="496" t="s">
        <v>17332</v>
      </c>
      <c r="D4444" s="39" t="s">
        <v>17332</v>
      </c>
      <c r="E4444" s="496">
        <f>VLOOKUP(F4444,[13]abbr_btch2lot2!A:B,2,FALSE)</f>
        <v>3277</v>
      </c>
      <c r="F4444" s="39" t="s">
        <v>17333</v>
      </c>
      <c r="G4444" s="39"/>
      <c r="H4444" s="76" t="s">
        <v>2455</v>
      </c>
      <c r="I4444" s="76">
        <v>9</v>
      </c>
      <c r="J4444" s="39"/>
      <c r="K4444" s="39" t="s">
        <v>2195</v>
      </c>
      <c r="L4444" s="76">
        <v>45</v>
      </c>
      <c r="M4444" s="416" t="s">
        <v>17209</v>
      </c>
      <c r="N4444" s="76" t="s">
        <v>17334</v>
      </c>
    </row>
    <row r="4445" spans="1:14" hidden="1">
      <c r="A4445" s="416" t="s">
        <v>17208</v>
      </c>
      <c r="B4445" s="76"/>
      <c r="C4445" s="496" t="s">
        <v>17335</v>
      </c>
      <c r="D4445" s="39" t="s">
        <v>17335</v>
      </c>
      <c r="E4445" s="496">
        <f>VLOOKUP(F4445,[13]abbr_btch2lot2!A:B,2,FALSE)</f>
        <v>3278</v>
      </c>
      <c r="F4445" s="39" t="s">
        <v>17336</v>
      </c>
      <c r="G4445" s="39"/>
      <c r="H4445" s="76" t="s">
        <v>2455</v>
      </c>
      <c r="I4445" s="76">
        <v>9</v>
      </c>
      <c r="J4445" s="39"/>
      <c r="K4445" s="39" t="s">
        <v>2195</v>
      </c>
      <c r="L4445" s="76">
        <v>46</v>
      </c>
      <c r="M4445" s="416" t="s">
        <v>17209</v>
      </c>
      <c r="N4445" s="76" t="s">
        <v>17337</v>
      </c>
    </row>
    <row r="4446" spans="1:14" hidden="1">
      <c r="A4446" s="416" t="s">
        <v>17208</v>
      </c>
      <c r="B4446" s="76"/>
      <c r="C4446" s="496" t="s">
        <v>17338</v>
      </c>
      <c r="D4446" s="39" t="s">
        <v>17338</v>
      </c>
      <c r="E4446" s="496">
        <f>VLOOKUP(F4446,[13]abbr_btch2lot2!A:B,2,FALSE)</f>
        <v>3279</v>
      </c>
      <c r="F4446" s="39" t="s">
        <v>17339</v>
      </c>
      <c r="G4446" s="39"/>
      <c r="H4446" s="76" t="s">
        <v>2455</v>
      </c>
      <c r="I4446" s="76">
        <v>7</v>
      </c>
      <c r="J4446" s="39"/>
      <c r="K4446" s="39" t="s">
        <v>2195</v>
      </c>
      <c r="L4446" s="76">
        <v>47</v>
      </c>
      <c r="M4446" s="416" t="s">
        <v>17209</v>
      </c>
      <c r="N4446" s="76" t="s">
        <v>17340</v>
      </c>
    </row>
    <row r="4447" spans="1:14" hidden="1">
      <c r="A4447" s="416" t="s">
        <v>17208</v>
      </c>
      <c r="B4447" s="76"/>
      <c r="C4447" s="496" t="s">
        <v>17341</v>
      </c>
      <c r="D4447" s="39" t="s">
        <v>17341</v>
      </c>
      <c r="E4447" s="496">
        <f>VLOOKUP(F4447,[13]abbr_btch2lot2!A:B,2,FALSE)</f>
        <v>3280</v>
      </c>
      <c r="F4447" s="39" t="s">
        <v>17342</v>
      </c>
      <c r="G4447" s="39"/>
      <c r="H4447" s="76" t="s">
        <v>2231</v>
      </c>
      <c r="I4447" s="76" t="s">
        <v>2439</v>
      </c>
      <c r="J4447" s="39"/>
      <c r="K4447" s="39" t="s">
        <v>2195</v>
      </c>
      <c r="L4447" s="76">
        <v>48</v>
      </c>
      <c r="M4447" s="416" t="s">
        <v>17209</v>
      </c>
      <c r="N4447" s="76" t="s">
        <v>17343</v>
      </c>
    </row>
    <row r="4448" spans="1:14" hidden="1">
      <c r="A4448" s="416" t="s">
        <v>17208</v>
      </c>
      <c r="B4448" s="76"/>
      <c r="C4448" s="496"/>
      <c r="D4448" s="39"/>
      <c r="E4448" s="496">
        <f>VLOOKUP(F4448,[13]abbr_btch2lot2!A:B,2,FALSE)</f>
        <v>3281</v>
      </c>
      <c r="F4448" s="39" t="s">
        <v>17344</v>
      </c>
      <c r="G4448" s="39"/>
      <c r="H4448" s="76" t="s">
        <v>2455</v>
      </c>
      <c r="I4448" s="76">
        <v>7</v>
      </c>
      <c r="J4448" s="39"/>
      <c r="K4448" s="39" t="s">
        <v>2195</v>
      </c>
      <c r="L4448" s="76">
        <v>49</v>
      </c>
      <c r="M4448" s="416" t="s">
        <v>17209</v>
      </c>
      <c r="N4448" s="76" t="s">
        <v>17345</v>
      </c>
    </row>
    <row r="4449" spans="1:14" hidden="1">
      <c r="A4449" s="416" t="s">
        <v>17208</v>
      </c>
      <c r="B4449" s="76"/>
      <c r="C4449" s="496"/>
      <c r="D4449" s="39"/>
      <c r="E4449" s="496">
        <f>VLOOKUP(F4449,[13]abbr_btch2lot2!A:B,2,FALSE)</f>
        <v>3282</v>
      </c>
      <c r="F4449" s="39" t="s">
        <v>17346</v>
      </c>
      <c r="G4449" s="39"/>
      <c r="H4449" s="76" t="s">
        <v>2231</v>
      </c>
      <c r="I4449" s="76" t="s">
        <v>2439</v>
      </c>
      <c r="J4449" s="39"/>
      <c r="K4449" s="39" t="s">
        <v>2195</v>
      </c>
      <c r="L4449" s="76">
        <v>50</v>
      </c>
      <c r="M4449" s="416" t="s">
        <v>17209</v>
      </c>
      <c r="N4449" s="76" t="s">
        <v>17347</v>
      </c>
    </row>
    <row r="4450" spans="1:14" hidden="1">
      <c r="A4450" s="416" t="s">
        <v>17208</v>
      </c>
      <c r="B4450" s="76"/>
      <c r="C4450" s="496" t="s">
        <v>17348</v>
      </c>
      <c r="D4450" s="39" t="s">
        <v>17348</v>
      </c>
      <c r="E4450" s="496">
        <f>VLOOKUP(F4450,[13]abbr_btch2lot2!A:B,2,FALSE)</f>
        <v>3283</v>
      </c>
      <c r="F4450" s="39" t="s">
        <v>17349</v>
      </c>
      <c r="G4450" s="39"/>
      <c r="H4450" s="76" t="s">
        <v>2455</v>
      </c>
      <c r="I4450" s="76">
        <v>7</v>
      </c>
      <c r="J4450" s="39"/>
      <c r="K4450" s="39" t="s">
        <v>2195</v>
      </c>
      <c r="L4450" s="76">
        <v>51</v>
      </c>
      <c r="M4450" s="416" t="s">
        <v>17209</v>
      </c>
      <c r="N4450" s="76" t="s">
        <v>17350</v>
      </c>
    </row>
    <row r="4451" spans="1:14" hidden="1">
      <c r="A4451" s="416" t="s">
        <v>17208</v>
      </c>
      <c r="B4451" s="76"/>
      <c r="C4451" s="496" t="s">
        <v>17351</v>
      </c>
      <c r="D4451" s="39" t="s">
        <v>17351</v>
      </c>
      <c r="E4451" s="496">
        <f>VLOOKUP(F4451,[13]abbr_btch2lot2!A:B,2,FALSE)</f>
        <v>3284</v>
      </c>
      <c r="F4451" s="39" t="s">
        <v>17352</v>
      </c>
      <c r="G4451" s="39"/>
      <c r="H4451" s="76" t="s">
        <v>2231</v>
      </c>
      <c r="I4451" s="76" t="s">
        <v>2439</v>
      </c>
      <c r="J4451" s="39"/>
      <c r="K4451" s="39" t="s">
        <v>2195</v>
      </c>
      <c r="L4451" s="76">
        <v>52</v>
      </c>
      <c r="M4451" s="416" t="s">
        <v>17209</v>
      </c>
      <c r="N4451" s="76" t="s">
        <v>17353</v>
      </c>
    </row>
    <row r="4452" spans="1:14" hidden="1">
      <c r="A4452" s="416" t="s">
        <v>17208</v>
      </c>
      <c r="B4452" s="76"/>
      <c r="C4452" s="496"/>
      <c r="D4452" s="39"/>
      <c r="E4452" s="496">
        <f>VLOOKUP(F4452,[13]abbr_btch2lot2!A:B,2,FALSE)</f>
        <v>3285</v>
      </c>
      <c r="F4452" s="39" t="s">
        <v>17354</v>
      </c>
      <c r="G4452" s="39"/>
      <c r="H4452" s="76" t="s">
        <v>2455</v>
      </c>
      <c r="I4452" s="76">
        <v>7</v>
      </c>
      <c r="J4452" s="39"/>
      <c r="K4452" s="39" t="s">
        <v>2195</v>
      </c>
      <c r="L4452" s="76">
        <v>53</v>
      </c>
      <c r="M4452" s="416" t="s">
        <v>17209</v>
      </c>
      <c r="N4452" s="76" t="s">
        <v>17355</v>
      </c>
    </row>
    <row r="4453" spans="1:14" hidden="1">
      <c r="A4453" s="416" t="s">
        <v>17208</v>
      </c>
      <c r="B4453" s="76"/>
      <c r="C4453" s="496"/>
      <c r="D4453" s="39"/>
      <c r="E4453" s="496">
        <f>VLOOKUP(F4453,[13]abbr_btch2lot2!A:B,2,FALSE)</f>
        <v>3286</v>
      </c>
      <c r="F4453" s="39" t="s">
        <v>17356</v>
      </c>
      <c r="G4453" s="39"/>
      <c r="H4453" s="76" t="s">
        <v>2231</v>
      </c>
      <c r="I4453" s="76" t="s">
        <v>2439</v>
      </c>
      <c r="J4453" s="39"/>
      <c r="K4453" s="39" t="s">
        <v>2195</v>
      </c>
      <c r="L4453" s="76">
        <v>54</v>
      </c>
      <c r="M4453" s="416" t="s">
        <v>17209</v>
      </c>
      <c r="N4453" s="76" t="s">
        <v>17357</v>
      </c>
    </row>
    <row r="4454" spans="1:14" hidden="1">
      <c r="A4454" s="416" t="s">
        <v>17208</v>
      </c>
      <c r="B4454" s="76"/>
      <c r="C4454" s="496" t="s">
        <v>17358</v>
      </c>
      <c r="D4454" s="39" t="s">
        <v>17358</v>
      </c>
      <c r="E4454" s="496">
        <f>VLOOKUP(F4454,[13]abbr_btch2lot2!A:B,2,FALSE)</f>
        <v>3287</v>
      </c>
      <c r="F4454" s="39" t="s">
        <v>17359</v>
      </c>
      <c r="G4454" s="39"/>
      <c r="H4454" s="76" t="s">
        <v>2455</v>
      </c>
      <c r="I4454" s="76">
        <v>7</v>
      </c>
      <c r="J4454" s="39"/>
      <c r="K4454" s="39" t="s">
        <v>2195</v>
      </c>
      <c r="L4454" s="76">
        <v>55</v>
      </c>
      <c r="M4454" s="416" t="s">
        <v>17209</v>
      </c>
      <c r="N4454" s="76" t="s">
        <v>17360</v>
      </c>
    </row>
    <row r="4455" spans="1:14" hidden="1">
      <c r="A4455" s="416" t="s">
        <v>17208</v>
      </c>
      <c r="B4455" s="76"/>
      <c r="C4455" s="496" t="s">
        <v>17361</v>
      </c>
      <c r="D4455" s="39" t="s">
        <v>17361</v>
      </c>
      <c r="E4455" s="496">
        <f>VLOOKUP(F4455,[13]abbr_btch2lot2!A:B,2,FALSE)</f>
        <v>3288</v>
      </c>
      <c r="F4455" s="39" t="s">
        <v>17362</v>
      </c>
      <c r="G4455" s="39"/>
      <c r="H4455" s="76" t="s">
        <v>2231</v>
      </c>
      <c r="I4455" s="76" t="s">
        <v>2439</v>
      </c>
      <c r="J4455" s="39"/>
      <c r="K4455" s="39" t="s">
        <v>2195</v>
      </c>
      <c r="L4455" s="76">
        <v>56</v>
      </c>
      <c r="M4455" s="416" t="s">
        <v>17209</v>
      </c>
      <c r="N4455" s="76" t="s">
        <v>17363</v>
      </c>
    </row>
    <row r="4456" spans="1:14" hidden="1">
      <c r="A4456" s="416" t="s">
        <v>17208</v>
      </c>
      <c r="B4456" s="76"/>
      <c r="C4456" s="496" t="s">
        <v>17364</v>
      </c>
      <c r="D4456" s="39" t="s">
        <v>17364</v>
      </c>
      <c r="E4456" s="496">
        <f>VLOOKUP(F4456,[13]abbr_btch2lot2!A:B,2,FALSE)</f>
        <v>3289</v>
      </c>
      <c r="F4456" s="39" t="s">
        <v>17365</v>
      </c>
      <c r="G4456" s="39"/>
      <c r="H4456" s="76" t="s">
        <v>2455</v>
      </c>
      <c r="I4456" s="76">
        <v>7</v>
      </c>
      <c r="J4456" s="39"/>
      <c r="K4456" s="39" t="s">
        <v>2195</v>
      </c>
      <c r="L4456" s="76">
        <v>57</v>
      </c>
      <c r="M4456" s="416" t="s">
        <v>17209</v>
      </c>
      <c r="N4456" s="76" t="s">
        <v>17366</v>
      </c>
    </row>
    <row r="4457" spans="1:14" hidden="1">
      <c r="A4457" s="416" t="s">
        <v>17208</v>
      </c>
      <c r="B4457" s="76"/>
      <c r="C4457" s="496" t="s">
        <v>17367</v>
      </c>
      <c r="D4457" s="39" t="s">
        <v>17367</v>
      </c>
      <c r="E4457" s="496">
        <f>VLOOKUP(F4457,[13]abbr_btch2lot2!A:B,2,FALSE)</f>
        <v>3290</v>
      </c>
      <c r="F4457" s="39" t="s">
        <v>17368</v>
      </c>
      <c r="G4457" s="39"/>
      <c r="H4457" s="76" t="s">
        <v>2231</v>
      </c>
      <c r="I4457" s="76" t="s">
        <v>2439</v>
      </c>
      <c r="J4457" s="39"/>
      <c r="K4457" s="39" t="s">
        <v>2195</v>
      </c>
      <c r="L4457" s="76">
        <v>58</v>
      </c>
      <c r="M4457" s="416" t="s">
        <v>17209</v>
      </c>
      <c r="N4457" s="76" t="s">
        <v>17369</v>
      </c>
    </row>
    <row r="4458" spans="1:14" hidden="1">
      <c r="A4458" s="416" t="s">
        <v>17208</v>
      </c>
      <c r="B4458" s="76"/>
      <c r="C4458" s="496" t="s">
        <v>17370</v>
      </c>
      <c r="D4458" s="39" t="s">
        <v>17370</v>
      </c>
      <c r="E4458" s="496">
        <f>VLOOKUP(F4458,[13]abbr_btch2lot2!A:B,2,FALSE)</f>
        <v>3291</v>
      </c>
      <c r="F4458" s="39" t="s">
        <v>17371</v>
      </c>
      <c r="G4458" s="39"/>
      <c r="H4458" s="76" t="s">
        <v>2455</v>
      </c>
      <c r="I4458" s="76">
        <v>7</v>
      </c>
      <c r="J4458" s="39"/>
      <c r="K4458" s="39" t="s">
        <v>2195</v>
      </c>
      <c r="L4458" s="76">
        <v>59</v>
      </c>
      <c r="M4458" s="416" t="s">
        <v>17209</v>
      </c>
      <c r="N4458" s="76" t="s">
        <v>17372</v>
      </c>
    </row>
    <row r="4459" spans="1:14" hidden="1">
      <c r="A4459" s="416" t="s">
        <v>17208</v>
      </c>
      <c r="B4459" s="76"/>
      <c r="C4459" s="496" t="s">
        <v>17373</v>
      </c>
      <c r="D4459" s="39" t="s">
        <v>17373</v>
      </c>
      <c r="E4459" s="496">
        <f>VLOOKUP(F4459,[13]abbr_btch2lot2!A:B,2,FALSE)</f>
        <v>3292</v>
      </c>
      <c r="F4459" s="39" t="s">
        <v>17374</v>
      </c>
      <c r="G4459" s="39"/>
      <c r="H4459" s="76" t="s">
        <v>2231</v>
      </c>
      <c r="I4459" s="76" t="s">
        <v>2439</v>
      </c>
      <c r="J4459" s="39"/>
      <c r="K4459" s="39" t="s">
        <v>2195</v>
      </c>
      <c r="L4459" s="76">
        <v>60</v>
      </c>
      <c r="M4459" s="416" t="s">
        <v>17209</v>
      </c>
      <c r="N4459" s="76" t="s">
        <v>17375</v>
      </c>
    </row>
    <row r="4460" spans="1:14" hidden="1">
      <c r="A4460" s="416" t="s">
        <v>17208</v>
      </c>
      <c r="B4460" s="76"/>
      <c r="C4460" s="496"/>
      <c r="D4460" s="39"/>
      <c r="E4460" s="496">
        <f>VLOOKUP(F4460,[13]abbr_btch2lot2!A:B,2,FALSE)</f>
        <v>3293</v>
      </c>
      <c r="F4460" s="39" t="s">
        <v>17376</v>
      </c>
      <c r="G4460" s="39"/>
      <c r="H4460" s="76" t="s">
        <v>2455</v>
      </c>
      <c r="I4460" s="76">
        <v>7</v>
      </c>
      <c r="J4460" s="39"/>
      <c r="K4460" s="39" t="s">
        <v>2195</v>
      </c>
      <c r="L4460" s="76">
        <v>61</v>
      </c>
      <c r="M4460" s="416" t="s">
        <v>17209</v>
      </c>
      <c r="N4460" s="76" t="s">
        <v>17377</v>
      </c>
    </row>
    <row r="4461" spans="1:14" hidden="1">
      <c r="A4461" s="416" t="s">
        <v>17208</v>
      </c>
      <c r="B4461" s="76"/>
      <c r="C4461" s="496"/>
      <c r="D4461" s="39"/>
      <c r="E4461" s="496">
        <f>VLOOKUP(F4461,[13]abbr_btch2lot2!A:B,2,FALSE)</f>
        <v>3294</v>
      </c>
      <c r="F4461" s="39" t="s">
        <v>17378</v>
      </c>
      <c r="G4461" s="39"/>
      <c r="H4461" s="76" t="s">
        <v>2231</v>
      </c>
      <c r="I4461" s="76" t="s">
        <v>2439</v>
      </c>
      <c r="J4461" s="39"/>
      <c r="K4461" s="39" t="s">
        <v>2195</v>
      </c>
      <c r="L4461" s="76">
        <v>62</v>
      </c>
      <c r="M4461" s="416" t="s">
        <v>17209</v>
      </c>
      <c r="N4461" s="76" t="s">
        <v>17379</v>
      </c>
    </row>
    <row r="4462" spans="1:14" hidden="1">
      <c r="A4462" s="416" t="s">
        <v>17208</v>
      </c>
      <c r="B4462" s="76"/>
      <c r="C4462" s="496" t="s">
        <v>17380</v>
      </c>
      <c r="D4462" s="39" t="s">
        <v>17380</v>
      </c>
      <c r="E4462" s="496">
        <f>VLOOKUP(F4462,[13]abbr_btch2lot2!A:B,2,FALSE)</f>
        <v>3295</v>
      </c>
      <c r="F4462" s="39" t="s">
        <v>17381</v>
      </c>
      <c r="G4462" s="39"/>
      <c r="H4462" s="76" t="s">
        <v>2455</v>
      </c>
      <c r="I4462" s="76">
        <v>7</v>
      </c>
      <c r="J4462" s="39"/>
      <c r="K4462" s="39" t="s">
        <v>2195</v>
      </c>
      <c r="L4462" s="76">
        <v>63</v>
      </c>
      <c r="M4462" s="416" t="s">
        <v>17209</v>
      </c>
      <c r="N4462" s="76" t="s">
        <v>17382</v>
      </c>
    </row>
    <row r="4463" spans="1:14" hidden="1">
      <c r="A4463" s="416" t="s">
        <v>17208</v>
      </c>
      <c r="B4463" s="76"/>
      <c r="C4463" s="496" t="s">
        <v>17383</v>
      </c>
      <c r="D4463" s="39" t="s">
        <v>17383</v>
      </c>
      <c r="E4463" s="496">
        <f>VLOOKUP(F4463,[13]abbr_btch2lot2!A:B,2,FALSE)</f>
        <v>3296</v>
      </c>
      <c r="F4463" s="39" t="s">
        <v>17384</v>
      </c>
      <c r="G4463" s="39"/>
      <c r="H4463" s="76" t="s">
        <v>2231</v>
      </c>
      <c r="I4463" s="76" t="s">
        <v>2439</v>
      </c>
      <c r="J4463" s="39"/>
      <c r="K4463" s="39" t="s">
        <v>2195</v>
      </c>
      <c r="L4463" s="76">
        <v>64</v>
      </c>
      <c r="M4463" s="416" t="s">
        <v>17209</v>
      </c>
      <c r="N4463" s="76" t="s">
        <v>17385</v>
      </c>
    </row>
    <row r="4464" spans="1:14" hidden="1">
      <c r="A4464" s="416" t="s">
        <v>17208</v>
      </c>
      <c r="B4464" s="76"/>
      <c r="C4464" s="496" t="s">
        <v>17386</v>
      </c>
      <c r="D4464" s="39" t="s">
        <v>17386</v>
      </c>
      <c r="E4464" s="496">
        <f>VLOOKUP(F4464,[13]abbr_btch2lot2!A:B,2,FALSE)</f>
        <v>3297</v>
      </c>
      <c r="F4464" s="39" t="s">
        <v>17387</v>
      </c>
      <c r="G4464" s="39"/>
      <c r="H4464" s="76" t="s">
        <v>2455</v>
      </c>
      <c r="I4464" s="76">
        <v>7</v>
      </c>
      <c r="J4464" s="39"/>
      <c r="K4464" s="39" t="s">
        <v>2195</v>
      </c>
      <c r="L4464" s="76">
        <v>65</v>
      </c>
      <c r="M4464" s="416" t="s">
        <v>17209</v>
      </c>
      <c r="N4464" s="76" t="s">
        <v>17388</v>
      </c>
    </row>
    <row r="4465" spans="1:14" hidden="1">
      <c r="A4465" s="416" t="s">
        <v>17208</v>
      </c>
      <c r="B4465" s="76"/>
      <c r="C4465" s="496" t="s">
        <v>17389</v>
      </c>
      <c r="D4465" s="39" t="s">
        <v>17389</v>
      </c>
      <c r="E4465" s="496">
        <f>VLOOKUP(F4465,[13]abbr_btch2lot2!A:B,2,FALSE)</f>
        <v>3298</v>
      </c>
      <c r="F4465" s="39" t="s">
        <v>17390</v>
      </c>
      <c r="G4465" s="39"/>
      <c r="H4465" s="76" t="s">
        <v>2231</v>
      </c>
      <c r="I4465" s="76" t="s">
        <v>2439</v>
      </c>
      <c r="J4465" s="39"/>
      <c r="K4465" s="39" t="s">
        <v>2195</v>
      </c>
      <c r="L4465" s="76">
        <v>66</v>
      </c>
      <c r="M4465" s="416" t="s">
        <v>17209</v>
      </c>
      <c r="N4465" s="76" t="s">
        <v>17391</v>
      </c>
    </row>
    <row r="4466" spans="1:14" hidden="1">
      <c r="A4466" s="416" t="s">
        <v>17208</v>
      </c>
      <c r="B4466" s="76"/>
      <c r="C4466" s="496" t="s">
        <v>17392</v>
      </c>
      <c r="D4466" s="39" t="s">
        <v>17392</v>
      </c>
      <c r="E4466" s="496">
        <f>VLOOKUP(F4466,[13]abbr_btch2lot2!A:B,2,FALSE)</f>
        <v>3299</v>
      </c>
      <c r="F4466" s="39" t="s">
        <v>17393</v>
      </c>
      <c r="G4466" s="39"/>
      <c r="H4466" s="76" t="s">
        <v>2455</v>
      </c>
      <c r="I4466" s="76">
        <v>7</v>
      </c>
      <c r="J4466" s="39"/>
      <c r="K4466" s="39" t="s">
        <v>2195</v>
      </c>
      <c r="L4466" s="76">
        <v>67</v>
      </c>
      <c r="M4466" s="416" t="s">
        <v>17209</v>
      </c>
      <c r="N4466" s="76" t="s">
        <v>17394</v>
      </c>
    </row>
    <row r="4467" spans="1:14" hidden="1">
      <c r="A4467" s="416" t="s">
        <v>17208</v>
      </c>
      <c r="B4467" s="76"/>
      <c r="C4467" s="496" t="s">
        <v>17395</v>
      </c>
      <c r="D4467" s="39" t="s">
        <v>17395</v>
      </c>
      <c r="E4467" s="496">
        <f>VLOOKUP(F4467,[13]abbr_btch2lot2!A:B,2,FALSE)</f>
        <v>3300</v>
      </c>
      <c r="F4467" s="39" t="s">
        <v>17396</v>
      </c>
      <c r="G4467" s="39"/>
      <c r="H4467" s="76" t="s">
        <v>2231</v>
      </c>
      <c r="I4467" s="76" t="s">
        <v>2439</v>
      </c>
      <c r="J4467" s="39"/>
      <c r="K4467" s="39" t="s">
        <v>2195</v>
      </c>
      <c r="L4467" s="76">
        <v>68</v>
      </c>
      <c r="M4467" s="416" t="s">
        <v>17209</v>
      </c>
      <c r="N4467" s="76" t="s">
        <v>17397</v>
      </c>
    </row>
    <row r="4468" spans="1:14" hidden="1">
      <c r="A4468" s="416" t="s">
        <v>17208</v>
      </c>
      <c r="B4468" s="76"/>
      <c r="C4468" s="496" t="s">
        <v>17398</v>
      </c>
      <c r="D4468" s="39" t="s">
        <v>17398</v>
      </c>
      <c r="E4468" s="496">
        <f>VLOOKUP(F4468,[13]abbr_btch2lot2!A:B,2,FALSE)</f>
        <v>3301</v>
      </c>
      <c r="F4468" s="39" t="s">
        <v>17399</v>
      </c>
      <c r="G4468" s="39"/>
      <c r="H4468" s="76" t="s">
        <v>2455</v>
      </c>
      <c r="I4468" s="76">
        <v>7</v>
      </c>
      <c r="J4468" s="39"/>
      <c r="K4468" s="39" t="s">
        <v>2195</v>
      </c>
      <c r="L4468" s="76">
        <v>69</v>
      </c>
      <c r="M4468" s="416" t="s">
        <v>17209</v>
      </c>
      <c r="N4468" s="76" t="s">
        <v>17400</v>
      </c>
    </row>
    <row r="4469" spans="1:14" hidden="1">
      <c r="A4469" s="416" t="s">
        <v>17208</v>
      </c>
      <c r="B4469" s="76"/>
      <c r="C4469" s="496" t="s">
        <v>17401</v>
      </c>
      <c r="D4469" s="39" t="s">
        <v>17401</v>
      </c>
      <c r="E4469" s="496">
        <f>VLOOKUP(F4469,[13]abbr_btch2lot2!A:B,2,FALSE)</f>
        <v>3302</v>
      </c>
      <c r="F4469" s="39" t="s">
        <v>17402</v>
      </c>
      <c r="G4469" s="39"/>
      <c r="H4469" s="76" t="s">
        <v>2231</v>
      </c>
      <c r="I4469" s="76" t="s">
        <v>2439</v>
      </c>
      <c r="J4469" s="39"/>
      <c r="K4469" s="39" t="s">
        <v>2195</v>
      </c>
      <c r="L4469" s="76">
        <v>70</v>
      </c>
      <c r="M4469" s="416" t="s">
        <v>17209</v>
      </c>
      <c r="N4469" s="76" t="s">
        <v>17403</v>
      </c>
    </row>
    <row r="4470" spans="1:14" hidden="1">
      <c r="A4470" s="416" t="s">
        <v>17208</v>
      </c>
      <c r="B4470" s="76"/>
      <c r="C4470" s="496" t="s">
        <v>17404</v>
      </c>
      <c r="D4470" s="39" t="s">
        <v>17404</v>
      </c>
      <c r="E4470" s="496">
        <f>VLOOKUP(F4470,[13]abbr_btch2lot2!A:B,2,FALSE)</f>
        <v>3303</v>
      </c>
      <c r="F4470" s="39" t="s">
        <v>17405</v>
      </c>
      <c r="G4470" s="39"/>
      <c r="H4470" s="76" t="s">
        <v>2231</v>
      </c>
      <c r="I4470" s="76" t="s">
        <v>4482</v>
      </c>
      <c r="J4470" s="39"/>
      <c r="K4470" s="39" t="s">
        <v>2195</v>
      </c>
      <c r="L4470" s="76">
        <v>71</v>
      </c>
      <c r="M4470" s="416" t="s">
        <v>17209</v>
      </c>
      <c r="N4470" s="76" t="s">
        <v>17406</v>
      </c>
    </row>
    <row r="4471" spans="1:14" hidden="1">
      <c r="A4471" s="416" t="s">
        <v>17208</v>
      </c>
      <c r="B4471" s="76"/>
      <c r="C4471" s="496" t="s">
        <v>17407</v>
      </c>
      <c r="D4471" s="39" t="s">
        <v>17407</v>
      </c>
      <c r="E4471" s="496">
        <f>VLOOKUP(F4471,[13]abbr_btch2lot2!A:B,2,FALSE)</f>
        <v>3304</v>
      </c>
      <c r="F4471" s="39" t="s">
        <v>17408</v>
      </c>
      <c r="G4471" s="39"/>
      <c r="H4471" s="76" t="s">
        <v>2231</v>
      </c>
      <c r="I4471" s="76" t="s">
        <v>17237</v>
      </c>
      <c r="J4471" s="39"/>
      <c r="K4471" s="39" t="s">
        <v>2195</v>
      </c>
      <c r="L4471" s="76">
        <v>72</v>
      </c>
      <c r="M4471" s="416" t="s">
        <v>17209</v>
      </c>
      <c r="N4471" s="76" t="s">
        <v>17409</v>
      </c>
    </row>
    <row r="4472" spans="1:14" hidden="1">
      <c r="A4472" s="416" t="s">
        <v>17208</v>
      </c>
      <c r="B4472" s="76"/>
      <c r="C4472" s="496" t="s">
        <v>17410</v>
      </c>
      <c r="D4472" s="39" t="s">
        <v>17410</v>
      </c>
      <c r="E4472" s="496">
        <f>VLOOKUP(F4472,[13]abbr_btch2lot2!A:B,2,FALSE)</f>
        <v>3305</v>
      </c>
      <c r="F4472" s="39" t="s">
        <v>17411</v>
      </c>
      <c r="G4472" s="39"/>
      <c r="H4472" s="76" t="s">
        <v>2455</v>
      </c>
      <c r="I4472" s="76">
        <v>7</v>
      </c>
      <c r="J4472" s="39"/>
      <c r="K4472" s="39" t="s">
        <v>2195</v>
      </c>
      <c r="L4472" s="76">
        <v>73</v>
      </c>
      <c r="M4472" s="416" t="s">
        <v>17209</v>
      </c>
      <c r="N4472" s="76" t="s">
        <v>17412</v>
      </c>
    </row>
    <row r="4473" spans="1:14" hidden="1">
      <c r="A4473" s="416" t="s">
        <v>17208</v>
      </c>
      <c r="B4473" s="76"/>
      <c r="C4473" s="496" t="s">
        <v>17413</v>
      </c>
      <c r="D4473" s="39" t="s">
        <v>17413</v>
      </c>
      <c r="E4473" s="496">
        <f>VLOOKUP(F4473,[13]abbr_btch2lot2!A:B,2,FALSE)</f>
        <v>3306</v>
      </c>
      <c r="F4473" s="39" t="s">
        <v>17414</v>
      </c>
      <c r="G4473" s="39"/>
      <c r="H4473" s="76" t="s">
        <v>2455</v>
      </c>
      <c r="I4473" s="76">
        <v>7</v>
      </c>
      <c r="J4473" s="39"/>
      <c r="K4473" s="39" t="s">
        <v>2195</v>
      </c>
      <c r="L4473" s="76">
        <v>74</v>
      </c>
      <c r="M4473" s="416" t="s">
        <v>17209</v>
      </c>
      <c r="N4473" s="76" t="s">
        <v>17415</v>
      </c>
    </row>
    <row r="4474" spans="1:14" hidden="1">
      <c r="A4474" s="416" t="s">
        <v>17208</v>
      </c>
      <c r="B4474" s="76"/>
      <c r="C4474" s="496" t="s">
        <v>17416</v>
      </c>
      <c r="D4474" s="39" t="s">
        <v>17416</v>
      </c>
      <c r="E4474" s="496">
        <f>VLOOKUP(F4474,[13]abbr_btch2lot2!A:B,2,FALSE)</f>
        <v>3307</v>
      </c>
      <c r="F4474" s="39" t="s">
        <v>17417</v>
      </c>
      <c r="G4474" s="39"/>
      <c r="H4474" s="76" t="s">
        <v>2231</v>
      </c>
      <c r="I4474" s="76" t="s">
        <v>17237</v>
      </c>
      <c r="J4474" s="39"/>
      <c r="K4474" s="39" t="s">
        <v>2195</v>
      </c>
      <c r="L4474" s="76">
        <v>75</v>
      </c>
      <c r="M4474" s="416" t="s">
        <v>17209</v>
      </c>
      <c r="N4474" s="76" t="s">
        <v>17418</v>
      </c>
    </row>
    <row r="4475" spans="1:14" hidden="1">
      <c r="A4475" s="416" t="s">
        <v>17208</v>
      </c>
      <c r="B4475" s="76"/>
      <c r="C4475" s="496" t="s">
        <v>17419</v>
      </c>
      <c r="D4475" s="39" t="s">
        <v>17419</v>
      </c>
      <c r="E4475" s="496">
        <f>VLOOKUP(F4475,[13]abbr_btch2lot2!A:B,2,FALSE)</f>
        <v>3308</v>
      </c>
      <c r="F4475" s="39" t="s">
        <v>17420</v>
      </c>
      <c r="G4475" s="39"/>
      <c r="H4475" s="76" t="s">
        <v>2231</v>
      </c>
      <c r="I4475" s="76" t="s">
        <v>17237</v>
      </c>
      <c r="J4475" s="39"/>
      <c r="K4475" s="39" t="s">
        <v>2195</v>
      </c>
      <c r="L4475" s="76">
        <v>76</v>
      </c>
      <c r="M4475" s="416" t="s">
        <v>17209</v>
      </c>
      <c r="N4475" s="76" t="s">
        <v>17421</v>
      </c>
    </row>
    <row r="4476" spans="1:14" hidden="1">
      <c r="A4476" s="416" t="s">
        <v>17208</v>
      </c>
      <c r="B4476" s="76"/>
      <c r="C4476" s="496" t="s">
        <v>17422</v>
      </c>
      <c r="D4476" s="39" t="s">
        <v>17422</v>
      </c>
      <c r="E4476" s="496">
        <f>VLOOKUP(F4476,[13]abbr_btch2lot2!A:B,2,FALSE)</f>
        <v>3309</v>
      </c>
      <c r="F4476" s="39" t="s">
        <v>17423</v>
      </c>
      <c r="G4476" s="39"/>
      <c r="H4476" s="76" t="s">
        <v>2228</v>
      </c>
      <c r="I4476" s="76">
        <v>1</v>
      </c>
      <c r="J4476" s="39"/>
      <c r="K4476" s="39" t="s">
        <v>2195</v>
      </c>
      <c r="L4476" s="76">
        <v>77</v>
      </c>
      <c r="M4476" s="416" t="s">
        <v>17209</v>
      </c>
      <c r="N4476" s="76" t="s">
        <v>17424</v>
      </c>
    </row>
    <row r="4477" spans="1:14" hidden="1">
      <c r="A4477" s="416" t="s">
        <v>17208</v>
      </c>
      <c r="B4477" s="76"/>
      <c r="C4477" s="496" t="s">
        <v>17425</v>
      </c>
      <c r="D4477" s="39" t="s">
        <v>17425</v>
      </c>
      <c r="E4477" s="496">
        <f>VLOOKUP(F4477,[13]abbr_btch2lot2!A:B,2,FALSE)</f>
        <v>3310</v>
      </c>
      <c r="F4477" s="39" t="s">
        <v>17426</v>
      </c>
      <c r="G4477" s="39"/>
      <c r="H4477" s="76" t="s">
        <v>2231</v>
      </c>
      <c r="I4477" s="76" t="s">
        <v>17237</v>
      </c>
      <c r="J4477" s="39"/>
      <c r="K4477" s="39" t="s">
        <v>2195</v>
      </c>
      <c r="L4477" s="76">
        <v>78</v>
      </c>
      <c r="M4477" s="416" t="s">
        <v>17209</v>
      </c>
      <c r="N4477" s="76" t="s">
        <v>17427</v>
      </c>
    </row>
    <row r="4478" spans="1:14" hidden="1">
      <c r="A4478" s="416" t="s">
        <v>17208</v>
      </c>
      <c r="B4478" s="76"/>
      <c r="C4478" s="496" t="s">
        <v>17428</v>
      </c>
      <c r="D4478" s="39" t="s">
        <v>17428</v>
      </c>
      <c r="E4478" s="496">
        <f>VLOOKUP(F4478,[13]abbr_btch2lot2!A:B,2,FALSE)</f>
        <v>3311</v>
      </c>
      <c r="F4478" s="39" t="s">
        <v>17429</v>
      </c>
      <c r="G4478" s="39"/>
      <c r="H4478" s="76" t="s">
        <v>2231</v>
      </c>
      <c r="I4478" s="76" t="s">
        <v>17237</v>
      </c>
      <c r="J4478" s="39"/>
      <c r="K4478" s="39" t="s">
        <v>2195</v>
      </c>
      <c r="L4478" s="76">
        <v>79</v>
      </c>
      <c r="M4478" s="416" t="s">
        <v>17209</v>
      </c>
      <c r="N4478" s="76" t="s">
        <v>17430</v>
      </c>
    </row>
    <row r="4479" spans="1:14" hidden="1">
      <c r="A4479" s="416" t="s">
        <v>17208</v>
      </c>
      <c r="B4479" s="76"/>
      <c r="C4479" s="496" t="s">
        <v>17431</v>
      </c>
      <c r="D4479" s="39" t="s">
        <v>17431</v>
      </c>
      <c r="E4479" s="496">
        <f>VLOOKUP(F4479,[13]abbr_btch2lot2!A:B,2,FALSE)</f>
        <v>3312</v>
      </c>
      <c r="F4479" s="39" t="s">
        <v>17432</v>
      </c>
      <c r="G4479" s="39"/>
      <c r="H4479" s="76" t="s">
        <v>2455</v>
      </c>
      <c r="I4479" s="76">
        <v>7</v>
      </c>
      <c r="J4479" s="39"/>
      <c r="K4479" s="39" t="s">
        <v>2195</v>
      </c>
      <c r="L4479" s="76">
        <v>80</v>
      </c>
      <c r="M4479" s="416" t="s">
        <v>17209</v>
      </c>
      <c r="N4479" s="76" t="s">
        <v>17433</v>
      </c>
    </row>
    <row r="4480" spans="1:14" hidden="1">
      <c r="A4480" s="416" t="s">
        <v>17208</v>
      </c>
      <c r="B4480" s="76"/>
      <c r="C4480" s="496" t="s">
        <v>17434</v>
      </c>
      <c r="D4480" s="39" t="s">
        <v>17434</v>
      </c>
      <c r="E4480" s="496">
        <f>VLOOKUP(F4480,[13]abbr_btch2lot2!A:B,2,FALSE)</f>
        <v>3313</v>
      </c>
      <c r="F4480" s="39" t="s">
        <v>17435</v>
      </c>
      <c r="G4480" s="39"/>
      <c r="H4480" s="76" t="s">
        <v>2455</v>
      </c>
      <c r="I4480" s="76">
        <v>7</v>
      </c>
      <c r="J4480" s="39"/>
      <c r="K4480" s="39" t="s">
        <v>2195</v>
      </c>
      <c r="L4480" s="76">
        <v>81</v>
      </c>
      <c r="M4480" s="416" t="s">
        <v>17209</v>
      </c>
      <c r="N4480" s="76" t="s">
        <v>17436</v>
      </c>
    </row>
    <row r="4481" spans="1:14" hidden="1">
      <c r="A4481" s="416" t="s">
        <v>17208</v>
      </c>
      <c r="B4481" s="76"/>
      <c r="C4481" s="496" t="s">
        <v>17437</v>
      </c>
      <c r="D4481" s="39" t="s">
        <v>17437</v>
      </c>
      <c r="E4481" s="496">
        <f>VLOOKUP(F4481,[13]abbr_btch2lot2!A:B,2,FALSE)</f>
        <v>3314</v>
      </c>
      <c r="F4481" s="39" t="s">
        <v>17438</v>
      </c>
      <c r="G4481" s="39"/>
      <c r="H4481" s="76" t="s">
        <v>2231</v>
      </c>
      <c r="I4481" s="76" t="s">
        <v>17237</v>
      </c>
      <c r="J4481" s="39"/>
      <c r="K4481" s="39" t="s">
        <v>2195</v>
      </c>
      <c r="L4481" s="76">
        <v>82</v>
      </c>
      <c r="M4481" s="416" t="s">
        <v>17209</v>
      </c>
      <c r="N4481" s="76" t="s">
        <v>17439</v>
      </c>
    </row>
    <row r="4482" spans="1:14" hidden="1">
      <c r="A4482" s="416" t="s">
        <v>17208</v>
      </c>
      <c r="B4482" s="76"/>
      <c r="C4482" s="496" t="s">
        <v>17440</v>
      </c>
      <c r="D4482" s="39" t="s">
        <v>17440</v>
      </c>
      <c r="E4482" s="496">
        <f>VLOOKUP(F4482,[13]abbr_btch2lot2!A:B,2,FALSE)</f>
        <v>3315</v>
      </c>
      <c r="F4482" s="39" t="s">
        <v>17441</v>
      </c>
      <c r="G4482" s="39"/>
      <c r="H4482" s="76" t="s">
        <v>2231</v>
      </c>
      <c r="I4482" s="76" t="s">
        <v>17237</v>
      </c>
      <c r="J4482" s="39"/>
      <c r="K4482" s="39" t="s">
        <v>2195</v>
      </c>
      <c r="L4482" s="76">
        <v>83</v>
      </c>
      <c r="M4482" s="416" t="s">
        <v>17209</v>
      </c>
      <c r="N4482" s="76" t="s">
        <v>17442</v>
      </c>
    </row>
    <row r="4483" spans="1:14" hidden="1">
      <c r="A4483" s="416" t="s">
        <v>17208</v>
      </c>
      <c r="B4483" s="76"/>
      <c r="C4483" s="496" t="s">
        <v>17443</v>
      </c>
      <c r="D4483" s="39" t="s">
        <v>17443</v>
      </c>
      <c r="E4483" s="496">
        <f>VLOOKUP(F4483,[13]abbr_btch2lot2!A:B,2,FALSE)</f>
        <v>3316</v>
      </c>
      <c r="F4483" s="39" t="s">
        <v>17444</v>
      </c>
      <c r="G4483" s="39"/>
      <c r="H4483" s="76" t="s">
        <v>2228</v>
      </c>
      <c r="I4483" s="76">
        <v>1</v>
      </c>
      <c r="J4483" s="39"/>
      <c r="K4483" s="39" t="s">
        <v>2195</v>
      </c>
      <c r="L4483" s="76">
        <v>84</v>
      </c>
      <c r="M4483" s="416" t="s">
        <v>17209</v>
      </c>
      <c r="N4483" s="76" t="s">
        <v>17445</v>
      </c>
    </row>
    <row r="4484" spans="1:14" hidden="1">
      <c r="A4484" s="416" t="s">
        <v>17208</v>
      </c>
      <c r="B4484" s="76"/>
      <c r="C4484" s="496" t="s">
        <v>17446</v>
      </c>
      <c r="D4484" s="39" t="s">
        <v>17446</v>
      </c>
      <c r="E4484" s="496">
        <f>VLOOKUP(F4484,[13]abbr_btch2lot2!A:B,2,FALSE)</f>
        <v>3317</v>
      </c>
      <c r="F4484" s="39" t="s">
        <v>17447</v>
      </c>
      <c r="G4484" s="39"/>
      <c r="H4484" s="76" t="s">
        <v>2455</v>
      </c>
      <c r="I4484" s="76">
        <v>7</v>
      </c>
      <c r="J4484" s="39"/>
      <c r="K4484" s="39" t="s">
        <v>2195</v>
      </c>
      <c r="L4484" s="76">
        <v>85</v>
      </c>
      <c r="M4484" s="416" t="s">
        <v>17209</v>
      </c>
      <c r="N4484" s="76" t="s">
        <v>17448</v>
      </c>
    </row>
    <row r="4485" spans="1:14" hidden="1">
      <c r="A4485" s="416" t="s">
        <v>17208</v>
      </c>
      <c r="B4485" s="76"/>
      <c r="C4485" s="496" t="s">
        <v>17449</v>
      </c>
      <c r="D4485" s="39" t="s">
        <v>17449</v>
      </c>
      <c r="E4485" s="496">
        <f>VLOOKUP(F4485,[13]abbr_btch2lot2!A:B,2,FALSE)</f>
        <v>3318</v>
      </c>
      <c r="F4485" s="39" t="s">
        <v>17450</v>
      </c>
      <c r="G4485" s="39"/>
      <c r="H4485" s="76" t="s">
        <v>2231</v>
      </c>
      <c r="I4485" s="76" t="s">
        <v>2439</v>
      </c>
      <c r="J4485" s="39"/>
      <c r="K4485" s="39" t="s">
        <v>2195</v>
      </c>
      <c r="L4485" s="76">
        <v>86</v>
      </c>
      <c r="M4485" s="416" t="s">
        <v>17209</v>
      </c>
      <c r="N4485" s="76" t="s">
        <v>17451</v>
      </c>
    </row>
    <row r="4486" spans="1:14" hidden="1">
      <c r="A4486" s="416" t="s">
        <v>17208</v>
      </c>
      <c r="B4486" s="76"/>
      <c r="C4486" s="496" t="s">
        <v>17452</v>
      </c>
      <c r="D4486" s="39" t="s">
        <v>17452</v>
      </c>
      <c r="E4486" s="496">
        <f>VLOOKUP(F4486,[13]abbr_btch2lot2!A:B,2,FALSE)</f>
        <v>3319</v>
      </c>
      <c r="F4486" s="39" t="s">
        <v>17453</v>
      </c>
      <c r="G4486" s="39"/>
      <c r="H4486" s="76" t="s">
        <v>2455</v>
      </c>
      <c r="I4486" s="76">
        <v>7</v>
      </c>
      <c r="J4486" s="39"/>
      <c r="K4486" s="39" t="s">
        <v>2195</v>
      </c>
      <c r="L4486" s="76">
        <v>87</v>
      </c>
      <c r="M4486" s="416" t="s">
        <v>17209</v>
      </c>
      <c r="N4486" s="76" t="s">
        <v>17454</v>
      </c>
    </row>
    <row r="4487" spans="1:14" hidden="1">
      <c r="A4487" s="416" t="s">
        <v>17208</v>
      </c>
      <c r="B4487" s="76"/>
      <c r="C4487" s="496" t="s">
        <v>17455</v>
      </c>
      <c r="D4487" s="39" t="s">
        <v>17455</v>
      </c>
      <c r="E4487" s="496">
        <f>VLOOKUP(F4487,[13]abbr_btch2lot2!A:B,2,FALSE)</f>
        <v>3320</v>
      </c>
      <c r="F4487" s="39" t="s">
        <v>17456</v>
      </c>
      <c r="G4487" s="39"/>
      <c r="H4487" s="76" t="s">
        <v>2231</v>
      </c>
      <c r="I4487" s="76" t="s">
        <v>2439</v>
      </c>
      <c r="J4487" s="39"/>
      <c r="K4487" s="39" t="s">
        <v>2195</v>
      </c>
      <c r="L4487" s="76">
        <v>88</v>
      </c>
      <c r="M4487" s="416" t="s">
        <v>17209</v>
      </c>
      <c r="N4487" s="76" t="s">
        <v>17457</v>
      </c>
    </row>
    <row r="4488" spans="1:14" hidden="1">
      <c r="A4488" s="416" t="s">
        <v>17208</v>
      </c>
      <c r="B4488" s="76"/>
      <c r="C4488" s="496" t="s">
        <v>17458</v>
      </c>
      <c r="D4488" s="39" t="s">
        <v>17458</v>
      </c>
      <c r="E4488" s="496">
        <f>VLOOKUP(F4488,[13]abbr_btch2lot2!A:B,2,FALSE)</f>
        <v>3321</v>
      </c>
      <c r="F4488" s="39" t="s">
        <v>17459</v>
      </c>
      <c r="G4488" s="39"/>
      <c r="H4488" s="76" t="s">
        <v>2455</v>
      </c>
      <c r="I4488" s="76">
        <v>7</v>
      </c>
      <c r="J4488" s="39"/>
      <c r="K4488" s="39" t="s">
        <v>2195</v>
      </c>
      <c r="L4488" s="76">
        <v>89</v>
      </c>
      <c r="M4488" s="416" t="s">
        <v>17209</v>
      </c>
      <c r="N4488" s="76" t="s">
        <v>17460</v>
      </c>
    </row>
    <row r="4489" spans="1:14" hidden="1">
      <c r="A4489" s="416" t="s">
        <v>17208</v>
      </c>
      <c r="B4489" s="76"/>
      <c r="C4489" s="496" t="s">
        <v>17461</v>
      </c>
      <c r="D4489" s="39" t="s">
        <v>17461</v>
      </c>
      <c r="E4489" s="496">
        <f>VLOOKUP(F4489,[13]abbr_btch2lot2!A:B,2,FALSE)</f>
        <v>3322</v>
      </c>
      <c r="F4489" s="39" t="s">
        <v>17462</v>
      </c>
      <c r="G4489" s="39"/>
      <c r="H4489" s="76" t="s">
        <v>2231</v>
      </c>
      <c r="I4489" s="76" t="s">
        <v>2439</v>
      </c>
      <c r="J4489" s="39"/>
      <c r="K4489" s="39" t="s">
        <v>2195</v>
      </c>
      <c r="L4489" s="76">
        <v>90</v>
      </c>
      <c r="M4489" s="416" t="s">
        <v>17209</v>
      </c>
      <c r="N4489" s="76" t="s">
        <v>17463</v>
      </c>
    </row>
    <row r="4490" spans="1:14" hidden="1">
      <c r="A4490" s="416" t="s">
        <v>17208</v>
      </c>
      <c r="B4490" s="76"/>
      <c r="C4490" s="496" t="s">
        <v>17464</v>
      </c>
      <c r="D4490" s="39" t="s">
        <v>17464</v>
      </c>
      <c r="E4490" s="496">
        <f>VLOOKUP(F4490,[13]abbr_btch2lot2!A:B,2,FALSE)</f>
        <v>3323</v>
      </c>
      <c r="F4490" s="39" t="s">
        <v>17465</v>
      </c>
      <c r="G4490" s="39"/>
      <c r="H4490" s="76" t="s">
        <v>2455</v>
      </c>
      <c r="I4490" s="76">
        <v>7</v>
      </c>
      <c r="J4490" s="39"/>
      <c r="K4490" s="39" t="s">
        <v>2195</v>
      </c>
      <c r="L4490" s="76">
        <v>91</v>
      </c>
      <c r="M4490" s="416" t="s">
        <v>17209</v>
      </c>
      <c r="N4490" s="76" t="s">
        <v>17466</v>
      </c>
    </row>
    <row r="4491" spans="1:14" hidden="1">
      <c r="A4491" s="416" t="s">
        <v>17208</v>
      </c>
      <c r="B4491" s="76"/>
      <c r="C4491" s="496" t="s">
        <v>17467</v>
      </c>
      <c r="D4491" s="39" t="s">
        <v>17467</v>
      </c>
      <c r="E4491" s="496">
        <f>VLOOKUP(F4491,[13]abbr_btch2lot2!A:B,2,FALSE)</f>
        <v>3324</v>
      </c>
      <c r="F4491" s="39" t="s">
        <v>17468</v>
      </c>
      <c r="G4491" s="39"/>
      <c r="H4491" s="76" t="s">
        <v>2231</v>
      </c>
      <c r="I4491" s="76" t="s">
        <v>2439</v>
      </c>
      <c r="J4491" s="39"/>
      <c r="K4491" s="39" t="s">
        <v>2195</v>
      </c>
      <c r="L4491" s="76">
        <v>92</v>
      </c>
      <c r="M4491" s="416" t="s">
        <v>17209</v>
      </c>
      <c r="N4491" s="76" t="s">
        <v>17469</v>
      </c>
    </row>
    <row r="4492" spans="1:14" hidden="1">
      <c r="A4492" s="416" t="s">
        <v>17208</v>
      </c>
      <c r="B4492" s="76"/>
      <c r="C4492" s="496" t="s">
        <v>17470</v>
      </c>
      <c r="D4492" s="39" t="s">
        <v>17470</v>
      </c>
      <c r="E4492" s="496">
        <f>VLOOKUP(F4492,[13]abbr_btch2lot2!A:B,2,FALSE)</f>
        <v>3325</v>
      </c>
      <c r="F4492" s="39" t="s">
        <v>17471</v>
      </c>
      <c r="G4492" s="39"/>
      <c r="H4492" s="76" t="s">
        <v>2455</v>
      </c>
      <c r="I4492" s="76">
        <v>7</v>
      </c>
      <c r="J4492" s="39"/>
      <c r="K4492" s="39" t="s">
        <v>2195</v>
      </c>
      <c r="L4492" s="76">
        <v>93</v>
      </c>
      <c r="M4492" s="416" t="s">
        <v>17209</v>
      </c>
      <c r="N4492" s="76" t="s">
        <v>17472</v>
      </c>
    </row>
    <row r="4493" spans="1:14" hidden="1">
      <c r="A4493" s="416" t="s">
        <v>17208</v>
      </c>
      <c r="B4493" s="76"/>
      <c r="C4493" s="496" t="s">
        <v>17473</v>
      </c>
      <c r="D4493" s="39" t="s">
        <v>17473</v>
      </c>
      <c r="E4493" s="496">
        <f>VLOOKUP(F4493,[13]abbr_btch2lot2!A:B,2,FALSE)</f>
        <v>3326</v>
      </c>
      <c r="F4493" s="39" t="s">
        <v>17474</v>
      </c>
      <c r="G4493" s="39"/>
      <c r="H4493" s="76" t="s">
        <v>2231</v>
      </c>
      <c r="I4493" s="76" t="s">
        <v>2439</v>
      </c>
      <c r="J4493" s="39"/>
      <c r="K4493" s="39" t="s">
        <v>2195</v>
      </c>
      <c r="L4493" s="76">
        <v>94</v>
      </c>
      <c r="M4493" s="416" t="s">
        <v>17209</v>
      </c>
      <c r="N4493" s="76" t="s">
        <v>17475</v>
      </c>
    </row>
    <row r="4494" spans="1:14" hidden="1">
      <c r="A4494" s="416" t="s">
        <v>17208</v>
      </c>
      <c r="B4494" s="76"/>
      <c r="C4494" s="496" t="s">
        <v>17476</v>
      </c>
      <c r="D4494" s="39" t="s">
        <v>17476</v>
      </c>
      <c r="E4494" s="496">
        <f>VLOOKUP(F4494,[13]abbr_btch2lot2!A:B,2,FALSE)</f>
        <v>3327</v>
      </c>
      <c r="F4494" s="39" t="s">
        <v>17477</v>
      </c>
      <c r="G4494" s="39"/>
      <c r="H4494" s="76" t="s">
        <v>2455</v>
      </c>
      <c r="I4494" s="76">
        <v>7</v>
      </c>
      <c r="J4494" s="39"/>
      <c r="K4494" s="39" t="s">
        <v>2195</v>
      </c>
      <c r="L4494" s="76">
        <v>95</v>
      </c>
      <c r="M4494" s="416" t="s">
        <v>17209</v>
      </c>
      <c r="N4494" s="76" t="s">
        <v>17478</v>
      </c>
    </row>
    <row r="4495" spans="1:14" hidden="1">
      <c r="A4495" s="416" t="s">
        <v>17208</v>
      </c>
      <c r="B4495" s="76"/>
      <c r="C4495" s="496" t="s">
        <v>17479</v>
      </c>
      <c r="D4495" s="39" t="s">
        <v>17479</v>
      </c>
      <c r="E4495" s="496">
        <f>VLOOKUP(F4495,[13]abbr_btch2lot2!A:B,2,FALSE)</f>
        <v>3328</v>
      </c>
      <c r="F4495" s="39" t="s">
        <v>17480</v>
      </c>
      <c r="G4495" s="39"/>
      <c r="H4495" s="76" t="s">
        <v>2231</v>
      </c>
      <c r="I4495" s="76" t="s">
        <v>2439</v>
      </c>
      <c r="J4495" s="39"/>
      <c r="K4495" s="39" t="s">
        <v>2195</v>
      </c>
      <c r="L4495" s="76">
        <v>96</v>
      </c>
      <c r="M4495" s="416" t="s">
        <v>17209</v>
      </c>
      <c r="N4495" s="76" t="s">
        <v>17481</v>
      </c>
    </row>
    <row r="4496" spans="1:14" hidden="1">
      <c r="A4496" s="416" t="s">
        <v>17208</v>
      </c>
      <c r="B4496" s="76"/>
      <c r="C4496" s="496" t="s">
        <v>17482</v>
      </c>
      <c r="D4496" s="39" t="s">
        <v>17482</v>
      </c>
      <c r="E4496" s="496">
        <f>VLOOKUP(F4496,[13]abbr_btch2lot2!A:B,2,FALSE)</f>
        <v>3329</v>
      </c>
      <c r="F4496" s="39" t="s">
        <v>17483</v>
      </c>
      <c r="G4496" s="39"/>
      <c r="H4496" s="76" t="s">
        <v>2231</v>
      </c>
      <c r="I4496" s="76" t="s">
        <v>2439</v>
      </c>
      <c r="J4496" s="39"/>
      <c r="K4496" s="39" t="s">
        <v>2195</v>
      </c>
      <c r="L4496" s="76">
        <v>97</v>
      </c>
      <c r="M4496" s="416" t="s">
        <v>17209</v>
      </c>
      <c r="N4496" s="76" t="s">
        <v>17484</v>
      </c>
    </row>
    <row r="4497" spans="1:14" hidden="1">
      <c r="A4497" s="416" t="s">
        <v>17208</v>
      </c>
      <c r="B4497" s="76"/>
      <c r="C4497" s="496" t="s">
        <v>17485</v>
      </c>
      <c r="D4497" s="39" t="s">
        <v>17485</v>
      </c>
      <c r="E4497" s="496">
        <f>VLOOKUP(F4497,[13]abbr_btch2lot2!A:B,2,FALSE)</f>
        <v>3330</v>
      </c>
      <c r="F4497" s="39" t="s">
        <v>17486</v>
      </c>
      <c r="G4497" s="39"/>
      <c r="H4497" s="76" t="s">
        <v>2231</v>
      </c>
      <c r="I4497" s="76" t="s">
        <v>2439</v>
      </c>
      <c r="J4497" s="39"/>
      <c r="K4497" s="39" t="s">
        <v>2195</v>
      </c>
      <c r="L4497" s="76">
        <v>98</v>
      </c>
      <c r="M4497" s="416" t="s">
        <v>17209</v>
      </c>
      <c r="N4497" s="76" t="s">
        <v>17487</v>
      </c>
    </row>
    <row r="4498" spans="1:14" hidden="1">
      <c r="A4498" s="416" t="s">
        <v>17208</v>
      </c>
      <c r="B4498" s="76"/>
      <c r="C4498" s="496" t="s">
        <v>17488</v>
      </c>
      <c r="D4498" s="39" t="s">
        <v>17488</v>
      </c>
      <c r="E4498" s="496">
        <f>VLOOKUP(F4498,[13]abbr_btch2lot2!A:B,2,FALSE)</f>
        <v>3331</v>
      </c>
      <c r="F4498" s="39" t="s">
        <v>17489</v>
      </c>
      <c r="G4498" s="39"/>
      <c r="H4498" s="76" t="s">
        <v>2455</v>
      </c>
      <c r="I4498" s="76">
        <v>7</v>
      </c>
      <c r="J4498" s="39"/>
      <c r="K4498" s="39" t="s">
        <v>2195</v>
      </c>
      <c r="L4498" s="76">
        <v>99</v>
      </c>
      <c r="M4498" s="416" t="s">
        <v>17209</v>
      </c>
      <c r="N4498" s="76" t="s">
        <v>17490</v>
      </c>
    </row>
    <row r="4499" spans="1:14" hidden="1">
      <c r="A4499" s="416" t="s">
        <v>17208</v>
      </c>
      <c r="B4499" s="76"/>
      <c r="C4499" s="496" t="s">
        <v>17491</v>
      </c>
      <c r="D4499" s="39" t="s">
        <v>17491</v>
      </c>
      <c r="E4499" s="496">
        <f>VLOOKUP(F4499,[13]abbr_btch2lot2!A:B,2,FALSE)</f>
        <v>3332</v>
      </c>
      <c r="F4499" s="39" t="s">
        <v>17492</v>
      </c>
      <c r="G4499" s="39"/>
      <c r="H4499" s="76" t="s">
        <v>2455</v>
      </c>
      <c r="I4499" s="76">
        <v>7</v>
      </c>
      <c r="J4499" s="39"/>
      <c r="K4499" s="39" t="s">
        <v>2195</v>
      </c>
      <c r="L4499" s="76">
        <v>100</v>
      </c>
      <c r="M4499" s="416" t="s">
        <v>17209</v>
      </c>
      <c r="N4499" s="76" t="s">
        <v>17493</v>
      </c>
    </row>
    <row r="4500" spans="1:14" hidden="1">
      <c r="A4500" s="416" t="s">
        <v>17208</v>
      </c>
      <c r="B4500" s="76"/>
      <c r="C4500" s="496" t="s">
        <v>17494</v>
      </c>
      <c r="D4500" s="39" t="s">
        <v>17494</v>
      </c>
      <c r="E4500" s="496">
        <f>VLOOKUP(F4500,[13]abbr_btch2lot2!A:B,2,FALSE)</f>
        <v>3333</v>
      </c>
      <c r="F4500" s="39" t="s">
        <v>17495</v>
      </c>
      <c r="G4500" s="39"/>
      <c r="H4500" s="76" t="s">
        <v>2455</v>
      </c>
      <c r="I4500" s="76">
        <v>7</v>
      </c>
      <c r="J4500" s="39"/>
      <c r="K4500" s="39" t="s">
        <v>2195</v>
      </c>
      <c r="L4500" s="76">
        <v>101</v>
      </c>
      <c r="M4500" s="416" t="s">
        <v>17209</v>
      </c>
      <c r="N4500" s="76" t="s">
        <v>17496</v>
      </c>
    </row>
    <row r="4501" spans="1:14" hidden="1">
      <c r="A4501" s="416" t="s">
        <v>17208</v>
      </c>
      <c r="B4501" s="76"/>
      <c r="C4501" s="496" t="s">
        <v>17497</v>
      </c>
      <c r="D4501" s="39" t="s">
        <v>17497</v>
      </c>
      <c r="E4501" s="496">
        <f>VLOOKUP(F4501,[13]abbr_btch2lot2!A:B,2,FALSE)</f>
        <v>3334</v>
      </c>
      <c r="F4501" s="39" t="s">
        <v>17498</v>
      </c>
      <c r="G4501" s="39"/>
      <c r="H4501" s="76" t="s">
        <v>2455</v>
      </c>
      <c r="I4501" s="76">
        <v>9</v>
      </c>
      <c r="J4501" s="39"/>
      <c r="K4501" s="39" t="s">
        <v>2195</v>
      </c>
      <c r="L4501" s="76">
        <v>102</v>
      </c>
      <c r="M4501" s="416" t="s">
        <v>17209</v>
      </c>
      <c r="N4501" s="76" t="s">
        <v>17499</v>
      </c>
    </row>
    <row r="4502" spans="1:14" hidden="1">
      <c r="A4502" s="416" t="s">
        <v>17208</v>
      </c>
      <c r="B4502" s="76"/>
      <c r="C4502" s="496" t="s">
        <v>17500</v>
      </c>
      <c r="D4502" s="39" t="s">
        <v>17500</v>
      </c>
      <c r="E4502" s="496">
        <f>VLOOKUP(F4502,[13]abbr_btch2lot2!A:B,2,FALSE)</f>
        <v>3335</v>
      </c>
      <c r="F4502" s="39" t="s">
        <v>17501</v>
      </c>
      <c r="G4502" s="39"/>
      <c r="H4502" s="76" t="s">
        <v>2455</v>
      </c>
      <c r="I4502" s="76">
        <v>9</v>
      </c>
      <c r="J4502" s="39"/>
      <c r="K4502" s="39" t="s">
        <v>2195</v>
      </c>
      <c r="L4502" s="76">
        <v>103</v>
      </c>
      <c r="M4502" s="416" t="s">
        <v>17209</v>
      </c>
      <c r="N4502" s="76" t="s">
        <v>17502</v>
      </c>
    </row>
    <row r="4503" spans="1:14" hidden="1">
      <c r="A4503" s="416" t="s">
        <v>17208</v>
      </c>
      <c r="B4503" s="76"/>
      <c r="C4503" s="496" t="s">
        <v>17503</v>
      </c>
      <c r="D4503" s="39" t="s">
        <v>17503</v>
      </c>
      <c r="E4503" s="496">
        <f>VLOOKUP(F4503,[13]abbr_btch2lot2!A:B,2,FALSE)</f>
        <v>3336</v>
      </c>
      <c r="F4503" s="39" t="s">
        <v>17504</v>
      </c>
      <c r="G4503" s="39"/>
      <c r="H4503" s="76" t="s">
        <v>2455</v>
      </c>
      <c r="I4503" s="76">
        <v>9</v>
      </c>
      <c r="J4503" s="39"/>
      <c r="K4503" s="39" t="s">
        <v>2195</v>
      </c>
      <c r="L4503" s="76">
        <v>104</v>
      </c>
      <c r="M4503" s="416" t="s">
        <v>17209</v>
      </c>
      <c r="N4503" s="76" t="s">
        <v>17505</v>
      </c>
    </row>
    <row r="4504" spans="1:14" hidden="1">
      <c r="A4504" s="416" t="s">
        <v>17208</v>
      </c>
      <c r="B4504" s="76"/>
      <c r="C4504" s="496" t="s">
        <v>17506</v>
      </c>
      <c r="D4504" s="39" t="s">
        <v>17506</v>
      </c>
      <c r="E4504" s="496">
        <f>VLOOKUP(F4504,[13]abbr_btch2lot2!A:B,2,FALSE)</f>
        <v>3337</v>
      </c>
      <c r="F4504" s="39" t="s">
        <v>17507</v>
      </c>
      <c r="G4504" s="39"/>
      <c r="H4504" s="76" t="s">
        <v>2455</v>
      </c>
      <c r="I4504" s="76">
        <v>9</v>
      </c>
      <c r="J4504" s="39"/>
      <c r="K4504" s="39" t="s">
        <v>2195</v>
      </c>
      <c r="L4504" s="76">
        <v>105</v>
      </c>
      <c r="M4504" s="416" t="s">
        <v>17209</v>
      </c>
      <c r="N4504" s="76" t="s">
        <v>17508</v>
      </c>
    </row>
    <row r="4505" spans="1:14" hidden="1">
      <c r="A4505" s="416" t="s">
        <v>17208</v>
      </c>
      <c r="B4505" s="76"/>
      <c r="C4505" s="496" t="s">
        <v>17509</v>
      </c>
      <c r="D4505" s="39" t="s">
        <v>17509</v>
      </c>
      <c r="E4505" s="496">
        <f>VLOOKUP(F4505,[13]abbr_btch2lot2!A:B,2,FALSE)</f>
        <v>3338</v>
      </c>
      <c r="F4505" s="39" t="s">
        <v>17510</v>
      </c>
      <c r="G4505" s="39"/>
      <c r="H4505" s="76" t="s">
        <v>2455</v>
      </c>
      <c r="I4505" s="76">
        <v>7</v>
      </c>
      <c r="J4505" s="39"/>
      <c r="K4505" s="39" t="s">
        <v>2195</v>
      </c>
      <c r="L4505" s="76">
        <v>106</v>
      </c>
      <c r="M4505" s="416" t="s">
        <v>17209</v>
      </c>
      <c r="N4505" s="76" t="s">
        <v>17511</v>
      </c>
    </row>
    <row r="4506" spans="1:14" hidden="1">
      <c r="A4506" s="416" t="s">
        <v>17208</v>
      </c>
      <c r="B4506" s="76"/>
      <c r="C4506" s="496" t="s">
        <v>17512</v>
      </c>
      <c r="D4506" s="39" t="s">
        <v>17512</v>
      </c>
      <c r="E4506" s="496">
        <f>VLOOKUP(F4506,[13]abbr_btch2lot2!A:B,2,FALSE)</f>
        <v>3339</v>
      </c>
      <c r="F4506" s="39" t="s">
        <v>17513</v>
      </c>
      <c r="G4506" s="39"/>
      <c r="H4506" s="76" t="s">
        <v>2231</v>
      </c>
      <c r="I4506" s="76" t="s">
        <v>2439</v>
      </c>
      <c r="J4506" s="39"/>
      <c r="K4506" s="39" t="s">
        <v>2195</v>
      </c>
      <c r="L4506" s="76">
        <v>107</v>
      </c>
      <c r="M4506" s="416" t="s">
        <v>17209</v>
      </c>
      <c r="N4506" s="76" t="s">
        <v>17514</v>
      </c>
    </row>
    <row r="4507" spans="1:14" hidden="1">
      <c r="A4507" s="416" t="s">
        <v>17208</v>
      </c>
      <c r="B4507" s="76"/>
      <c r="C4507" s="496"/>
      <c r="D4507" s="39"/>
      <c r="E4507" s="496">
        <f>VLOOKUP(F4507,[13]abbr_btch2lot2!A:B,2,FALSE)</f>
        <v>3340</v>
      </c>
      <c r="F4507" s="39" t="s">
        <v>17515</v>
      </c>
      <c r="G4507" s="39"/>
      <c r="H4507" s="76" t="s">
        <v>2455</v>
      </c>
      <c r="I4507" s="76">
        <v>7</v>
      </c>
      <c r="J4507" s="39"/>
      <c r="K4507" s="39" t="s">
        <v>2195</v>
      </c>
      <c r="L4507" s="76">
        <v>108</v>
      </c>
      <c r="M4507" s="416" t="s">
        <v>17209</v>
      </c>
      <c r="N4507" s="76" t="s">
        <v>17516</v>
      </c>
    </row>
    <row r="4508" spans="1:14" hidden="1">
      <c r="A4508" s="416" t="s">
        <v>17208</v>
      </c>
      <c r="B4508" s="76"/>
      <c r="C4508" s="496"/>
      <c r="D4508" s="39"/>
      <c r="E4508" s="496">
        <f>VLOOKUP(F4508,[13]abbr_btch2lot2!A:B,2,FALSE)</f>
        <v>3341</v>
      </c>
      <c r="F4508" s="39" t="s">
        <v>17517</v>
      </c>
      <c r="G4508" s="39"/>
      <c r="H4508" s="76" t="s">
        <v>2231</v>
      </c>
      <c r="I4508" s="76" t="s">
        <v>2439</v>
      </c>
      <c r="J4508" s="39"/>
      <c r="K4508" s="39" t="s">
        <v>2195</v>
      </c>
      <c r="L4508" s="76">
        <v>109</v>
      </c>
      <c r="M4508" s="416" t="s">
        <v>17209</v>
      </c>
      <c r="N4508" s="76" t="s">
        <v>17518</v>
      </c>
    </row>
    <row r="4509" spans="1:14" hidden="1">
      <c r="A4509" s="416" t="s">
        <v>17208</v>
      </c>
      <c r="B4509" s="76"/>
      <c r="C4509" s="496" t="s">
        <v>17519</v>
      </c>
      <c r="D4509" s="39" t="s">
        <v>17519</v>
      </c>
      <c r="E4509" s="496">
        <f>VLOOKUP(F4509,[13]abbr_btch2lot2!A:B,2,FALSE)</f>
        <v>3342</v>
      </c>
      <c r="F4509" s="39" t="s">
        <v>17520</v>
      </c>
      <c r="G4509" s="39"/>
      <c r="H4509" s="76" t="s">
        <v>2455</v>
      </c>
      <c r="I4509" s="76">
        <v>7</v>
      </c>
      <c r="J4509" s="39"/>
      <c r="K4509" s="39" t="s">
        <v>2195</v>
      </c>
      <c r="L4509" s="76">
        <v>110</v>
      </c>
      <c r="M4509" s="416" t="s">
        <v>17209</v>
      </c>
      <c r="N4509" s="76" t="s">
        <v>17521</v>
      </c>
    </row>
    <row r="4510" spans="1:14" hidden="1">
      <c r="A4510" s="416" t="s">
        <v>17208</v>
      </c>
      <c r="B4510" s="76"/>
      <c r="C4510" s="496" t="s">
        <v>17522</v>
      </c>
      <c r="D4510" s="39" t="s">
        <v>17522</v>
      </c>
      <c r="E4510" s="496">
        <f>VLOOKUP(F4510,[13]abbr_btch2lot2!A:B,2,FALSE)</f>
        <v>3343</v>
      </c>
      <c r="F4510" s="39" t="s">
        <v>17523</v>
      </c>
      <c r="G4510" s="39"/>
      <c r="H4510" s="76" t="s">
        <v>2231</v>
      </c>
      <c r="I4510" s="76" t="s">
        <v>2439</v>
      </c>
      <c r="J4510" s="39"/>
      <c r="K4510" s="39" t="s">
        <v>2195</v>
      </c>
      <c r="L4510" s="76">
        <v>111</v>
      </c>
      <c r="M4510" s="416" t="s">
        <v>17209</v>
      </c>
      <c r="N4510" s="76" t="s">
        <v>17524</v>
      </c>
    </row>
    <row r="4511" spans="1:14" hidden="1">
      <c r="A4511" s="416" t="s">
        <v>17208</v>
      </c>
      <c r="B4511" s="76"/>
      <c r="C4511" s="496"/>
      <c r="D4511" s="39"/>
      <c r="E4511" s="496">
        <f>VLOOKUP(F4511,[13]abbr_btch2lot2!A:B,2,FALSE)</f>
        <v>3344</v>
      </c>
      <c r="F4511" s="39" t="s">
        <v>17525</v>
      </c>
      <c r="G4511" s="39"/>
      <c r="H4511" s="76" t="s">
        <v>2455</v>
      </c>
      <c r="I4511" s="76">
        <v>7</v>
      </c>
      <c r="J4511" s="39"/>
      <c r="K4511" s="39" t="s">
        <v>2195</v>
      </c>
      <c r="L4511" s="76">
        <v>112</v>
      </c>
      <c r="M4511" s="416" t="s">
        <v>17209</v>
      </c>
      <c r="N4511" s="76" t="s">
        <v>17526</v>
      </c>
    </row>
    <row r="4512" spans="1:14" hidden="1">
      <c r="A4512" s="416" t="s">
        <v>17208</v>
      </c>
      <c r="B4512" s="76"/>
      <c r="C4512" s="496"/>
      <c r="D4512" s="39"/>
      <c r="E4512" s="496">
        <f>VLOOKUP(F4512,[13]abbr_btch2lot2!A:B,2,FALSE)</f>
        <v>3345</v>
      </c>
      <c r="F4512" s="39" t="s">
        <v>17527</v>
      </c>
      <c r="G4512" s="39"/>
      <c r="H4512" s="76" t="s">
        <v>2231</v>
      </c>
      <c r="I4512" s="76" t="s">
        <v>2439</v>
      </c>
      <c r="J4512" s="39"/>
      <c r="K4512" s="39" t="s">
        <v>2195</v>
      </c>
      <c r="L4512" s="76">
        <v>113</v>
      </c>
      <c r="M4512" s="416" t="s">
        <v>17209</v>
      </c>
      <c r="N4512" s="76" t="s">
        <v>17528</v>
      </c>
    </row>
    <row r="4513" spans="1:14" hidden="1">
      <c r="A4513" s="416" t="s">
        <v>17208</v>
      </c>
      <c r="B4513" s="76"/>
      <c r="C4513" s="496" t="s">
        <v>17529</v>
      </c>
      <c r="D4513" s="39" t="s">
        <v>17529</v>
      </c>
      <c r="E4513" s="496">
        <f>VLOOKUP(F4513,[13]abbr_btch2lot2!A:B,2,FALSE)</f>
        <v>3346</v>
      </c>
      <c r="F4513" s="39" t="s">
        <v>17530</v>
      </c>
      <c r="G4513" s="39"/>
      <c r="H4513" s="76" t="s">
        <v>2455</v>
      </c>
      <c r="I4513" s="76">
        <v>7</v>
      </c>
      <c r="J4513" s="39"/>
      <c r="K4513" s="39" t="s">
        <v>2195</v>
      </c>
      <c r="L4513" s="76">
        <v>114</v>
      </c>
      <c r="M4513" s="416" t="s">
        <v>17209</v>
      </c>
      <c r="N4513" s="76" t="s">
        <v>17531</v>
      </c>
    </row>
    <row r="4514" spans="1:14" hidden="1">
      <c r="A4514" s="416" t="s">
        <v>17208</v>
      </c>
      <c r="B4514" s="76"/>
      <c r="C4514" s="496" t="s">
        <v>17532</v>
      </c>
      <c r="D4514" s="39" t="s">
        <v>17532</v>
      </c>
      <c r="E4514" s="496">
        <f>VLOOKUP(F4514,[13]abbr_btch2lot2!A:B,2,FALSE)</f>
        <v>3347</v>
      </c>
      <c r="F4514" s="39" t="s">
        <v>17533</v>
      </c>
      <c r="G4514" s="39"/>
      <c r="H4514" s="76" t="s">
        <v>2231</v>
      </c>
      <c r="I4514" s="76" t="s">
        <v>2439</v>
      </c>
      <c r="J4514" s="39"/>
      <c r="K4514" s="39" t="s">
        <v>2195</v>
      </c>
      <c r="L4514" s="76">
        <v>115</v>
      </c>
      <c r="M4514" s="416" t="s">
        <v>17209</v>
      </c>
      <c r="N4514" s="76" t="s">
        <v>17534</v>
      </c>
    </row>
    <row r="4515" spans="1:14" hidden="1">
      <c r="A4515" s="416" t="s">
        <v>17208</v>
      </c>
      <c r="B4515" s="76"/>
      <c r="C4515" s="496" t="s">
        <v>17535</v>
      </c>
      <c r="D4515" s="39" t="s">
        <v>17535</v>
      </c>
      <c r="E4515" s="496">
        <f>VLOOKUP(F4515,[13]abbr_btch2lot2!A:B,2,FALSE)</f>
        <v>3348</v>
      </c>
      <c r="F4515" s="39" t="s">
        <v>17536</v>
      </c>
      <c r="G4515" s="39"/>
      <c r="H4515" s="76" t="s">
        <v>2455</v>
      </c>
      <c r="I4515" s="76">
        <v>7</v>
      </c>
      <c r="J4515" s="39"/>
      <c r="K4515" s="39" t="s">
        <v>2195</v>
      </c>
      <c r="L4515" s="76">
        <v>116</v>
      </c>
      <c r="M4515" s="416" t="s">
        <v>17209</v>
      </c>
      <c r="N4515" s="76" t="s">
        <v>17537</v>
      </c>
    </row>
    <row r="4516" spans="1:14" hidden="1">
      <c r="A4516" s="416" t="s">
        <v>17208</v>
      </c>
      <c r="B4516" s="76"/>
      <c r="C4516" s="496" t="s">
        <v>17538</v>
      </c>
      <c r="D4516" s="39" t="s">
        <v>17538</v>
      </c>
      <c r="E4516" s="496">
        <f>VLOOKUP(F4516,[13]abbr_btch2lot2!A:B,2,FALSE)</f>
        <v>3349</v>
      </c>
      <c r="F4516" s="39" t="s">
        <v>17539</v>
      </c>
      <c r="G4516" s="39"/>
      <c r="H4516" s="76" t="s">
        <v>2231</v>
      </c>
      <c r="I4516" s="76" t="s">
        <v>2439</v>
      </c>
      <c r="J4516" s="39"/>
      <c r="K4516" s="39" t="s">
        <v>2195</v>
      </c>
      <c r="L4516" s="76">
        <v>117</v>
      </c>
      <c r="M4516" s="416" t="s">
        <v>17209</v>
      </c>
      <c r="N4516" s="76" t="s">
        <v>17540</v>
      </c>
    </row>
    <row r="4517" spans="1:14" hidden="1">
      <c r="A4517" s="416" t="s">
        <v>17208</v>
      </c>
      <c r="B4517" s="76"/>
      <c r="C4517" s="496" t="s">
        <v>17541</v>
      </c>
      <c r="D4517" s="39" t="s">
        <v>17541</v>
      </c>
      <c r="E4517" s="496">
        <f>VLOOKUP(F4517,[13]abbr_btch2lot2!A:B,2,FALSE)</f>
        <v>3350</v>
      </c>
      <c r="F4517" s="39" t="s">
        <v>17542</v>
      </c>
      <c r="G4517" s="39"/>
      <c r="H4517" s="76" t="s">
        <v>2455</v>
      </c>
      <c r="I4517" s="76">
        <v>7</v>
      </c>
      <c r="J4517" s="39"/>
      <c r="K4517" s="39" t="s">
        <v>2195</v>
      </c>
      <c r="L4517" s="76">
        <v>118</v>
      </c>
      <c r="M4517" s="416" t="s">
        <v>17209</v>
      </c>
      <c r="N4517" s="76" t="s">
        <v>17543</v>
      </c>
    </row>
    <row r="4518" spans="1:14" hidden="1">
      <c r="A4518" s="416" t="s">
        <v>17208</v>
      </c>
      <c r="B4518" s="76"/>
      <c r="C4518" s="496" t="s">
        <v>17544</v>
      </c>
      <c r="D4518" s="39" t="s">
        <v>17544</v>
      </c>
      <c r="E4518" s="496">
        <f>VLOOKUP(F4518,[13]abbr_btch2lot2!A:B,2,FALSE)</f>
        <v>3351</v>
      </c>
      <c r="F4518" s="39" t="s">
        <v>17545</v>
      </c>
      <c r="G4518" s="39"/>
      <c r="H4518" s="76" t="s">
        <v>2231</v>
      </c>
      <c r="I4518" s="76" t="s">
        <v>2439</v>
      </c>
      <c r="J4518" s="39"/>
      <c r="K4518" s="39" t="s">
        <v>2195</v>
      </c>
      <c r="L4518" s="76">
        <v>119</v>
      </c>
      <c r="M4518" s="416" t="s">
        <v>17209</v>
      </c>
      <c r="N4518" s="76" t="s">
        <v>17546</v>
      </c>
    </row>
    <row r="4519" spans="1:14" hidden="1">
      <c r="A4519" s="416" t="s">
        <v>17208</v>
      </c>
      <c r="B4519" s="76"/>
      <c r="C4519" s="496"/>
      <c r="D4519" s="39"/>
      <c r="E4519" s="496">
        <f>VLOOKUP(F4519,[13]abbr_btch2lot2!A:B,2,FALSE)</f>
        <v>3352</v>
      </c>
      <c r="F4519" s="39" t="s">
        <v>17547</v>
      </c>
      <c r="G4519" s="39"/>
      <c r="H4519" s="76" t="s">
        <v>2455</v>
      </c>
      <c r="I4519" s="76">
        <v>7</v>
      </c>
      <c r="J4519" s="39"/>
      <c r="K4519" s="39" t="s">
        <v>2195</v>
      </c>
      <c r="L4519" s="76">
        <v>120</v>
      </c>
      <c r="M4519" s="416" t="s">
        <v>17209</v>
      </c>
      <c r="N4519" s="76" t="s">
        <v>17548</v>
      </c>
    </row>
    <row r="4520" spans="1:14" hidden="1">
      <c r="A4520" s="416" t="s">
        <v>17208</v>
      </c>
      <c r="B4520" s="76"/>
      <c r="C4520" s="496"/>
      <c r="D4520" s="39"/>
      <c r="E4520" s="496">
        <f>VLOOKUP(F4520,[13]abbr_btch2lot2!A:B,2,FALSE)</f>
        <v>3353</v>
      </c>
      <c r="F4520" s="39" t="s">
        <v>17549</v>
      </c>
      <c r="G4520" s="39"/>
      <c r="H4520" s="76" t="s">
        <v>2231</v>
      </c>
      <c r="I4520" s="76" t="s">
        <v>2439</v>
      </c>
      <c r="J4520" s="39"/>
      <c r="K4520" s="39" t="s">
        <v>2195</v>
      </c>
      <c r="L4520" s="76">
        <v>121</v>
      </c>
      <c r="M4520" s="416" t="s">
        <v>17209</v>
      </c>
      <c r="N4520" s="76" t="s">
        <v>17550</v>
      </c>
    </row>
    <row r="4521" spans="1:14" hidden="1">
      <c r="A4521" s="416" t="s">
        <v>17208</v>
      </c>
      <c r="B4521" s="76"/>
      <c r="C4521" s="496" t="s">
        <v>17551</v>
      </c>
      <c r="D4521" s="39" t="s">
        <v>17551</v>
      </c>
      <c r="E4521" s="496">
        <f>VLOOKUP(F4521,[13]abbr_btch2lot2!A:B,2,FALSE)</f>
        <v>3354</v>
      </c>
      <c r="F4521" s="39" t="s">
        <v>17552</v>
      </c>
      <c r="G4521" s="39"/>
      <c r="H4521" s="76" t="s">
        <v>2455</v>
      </c>
      <c r="I4521" s="76">
        <v>7</v>
      </c>
      <c r="J4521" s="39"/>
      <c r="K4521" s="39" t="s">
        <v>2195</v>
      </c>
      <c r="L4521" s="76">
        <v>122</v>
      </c>
      <c r="M4521" s="416" t="s">
        <v>17209</v>
      </c>
      <c r="N4521" s="76" t="s">
        <v>17553</v>
      </c>
    </row>
    <row r="4522" spans="1:14" hidden="1">
      <c r="A4522" s="416" t="s">
        <v>17208</v>
      </c>
      <c r="B4522" s="76"/>
      <c r="C4522" s="496" t="s">
        <v>17554</v>
      </c>
      <c r="D4522" s="39" t="s">
        <v>17554</v>
      </c>
      <c r="E4522" s="496">
        <f>VLOOKUP(F4522,[13]abbr_btch2lot2!A:B,2,FALSE)</f>
        <v>3355</v>
      </c>
      <c r="F4522" s="39" t="s">
        <v>17555</v>
      </c>
      <c r="G4522" s="39"/>
      <c r="H4522" s="76" t="s">
        <v>2231</v>
      </c>
      <c r="I4522" s="76" t="s">
        <v>2439</v>
      </c>
      <c r="J4522" s="39"/>
      <c r="K4522" s="39" t="s">
        <v>2195</v>
      </c>
      <c r="L4522" s="76">
        <v>123</v>
      </c>
      <c r="M4522" s="416" t="s">
        <v>17209</v>
      </c>
      <c r="N4522" s="76" t="s">
        <v>17556</v>
      </c>
    </row>
    <row r="4523" spans="1:14" hidden="1">
      <c r="A4523" s="416" t="s">
        <v>17208</v>
      </c>
      <c r="B4523" s="76"/>
      <c r="C4523" s="496" t="s">
        <v>17557</v>
      </c>
      <c r="D4523" s="39" t="s">
        <v>17557</v>
      </c>
      <c r="E4523" s="496">
        <f>VLOOKUP(F4523,[13]abbr_btch2lot2!A:B,2,FALSE)</f>
        <v>3356</v>
      </c>
      <c r="F4523" s="39" t="s">
        <v>17558</v>
      </c>
      <c r="G4523" s="39"/>
      <c r="H4523" s="76" t="s">
        <v>2455</v>
      </c>
      <c r="I4523" s="76">
        <v>7</v>
      </c>
      <c r="J4523" s="39"/>
      <c r="K4523" s="39" t="s">
        <v>2195</v>
      </c>
      <c r="L4523" s="76">
        <v>124</v>
      </c>
      <c r="M4523" s="416" t="s">
        <v>17209</v>
      </c>
      <c r="N4523" s="76" t="s">
        <v>17559</v>
      </c>
    </row>
    <row r="4524" spans="1:14" hidden="1">
      <c r="A4524" s="416" t="s">
        <v>17208</v>
      </c>
      <c r="B4524" s="76"/>
      <c r="C4524" s="496" t="s">
        <v>17560</v>
      </c>
      <c r="D4524" s="39" t="s">
        <v>17560</v>
      </c>
      <c r="E4524" s="496">
        <f>VLOOKUP(F4524,[13]abbr_btch2lot2!A:B,2,FALSE)</f>
        <v>3357</v>
      </c>
      <c r="F4524" s="39" t="s">
        <v>17561</v>
      </c>
      <c r="G4524" s="39"/>
      <c r="H4524" s="76" t="s">
        <v>2231</v>
      </c>
      <c r="I4524" s="76" t="s">
        <v>2439</v>
      </c>
      <c r="J4524" s="39"/>
      <c r="K4524" s="39" t="s">
        <v>2195</v>
      </c>
      <c r="L4524" s="76">
        <v>125</v>
      </c>
      <c r="M4524" s="416" t="s">
        <v>17209</v>
      </c>
      <c r="N4524" s="76" t="s">
        <v>17562</v>
      </c>
    </row>
    <row r="4525" spans="1:14" hidden="1">
      <c r="A4525" s="416" t="s">
        <v>17208</v>
      </c>
      <c r="B4525" s="76"/>
      <c r="C4525" s="496" t="s">
        <v>17563</v>
      </c>
      <c r="D4525" s="39" t="s">
        <v>17563</v>
      </c>
      <c r="E4525" s="496">
        <f>VLOOKUP(F4525,[13]abbr_btch2lot2!A:B,2,FALSE)</f>
        <v>3358</v>
      </c>
      <c r="F4525" s="39" t="s">
        <v>17564</v>
      </c>
      <c r="G4525" s="39"/>
      <c r="H4525" s="76" t="s">
        <v>2455</v>
      </c>
      <c r="I4525" s="76">
        <v>7</v>
      </c>
      <c r="J4525" s="39"/>
      <c r="K4525" s="39" t="s">
        <v>2195</v>
      </c>
      <c r="L4525" s="76">
        <v>126</v>
      </c>
      <c r="M4525" s="416" t="s">
        <v>17209</v>
      </c>
      <c r="N4525" s="76" t="s">
        <v>17565</v>
      </c>
    </row>
    <row r="4526" spans="1:14" hidden="1">
      <c r="A4526" s="416" t="s">
        <v>17208</v>
      </c>
      <c r="B4526" s="76"/>
      <c r="C4526" s="496" t="s">
        <v>17566</v>
      </c>
      <c r="D4526" s="39" t="s">
        <v>17566</v>
      </c>
      <c r="E4526" s="496">
        <f>VLOOKUP(F4526,[13]abbr_btch2lot2!A:B,2,FALSE)</f>
        <v>3359</v>
      </c>
      <c r="F4526" s="39" t="s">
        <v>17567</v>
      </c>
      <c r="G4526" s="39"/>
      <c r="H4526" s="76" t="s">
        <v>2231</v>
      </c>
      <c r="I4526" s="76" t="s">
        <v>2439</v>
      </c>
      <c r="J4526" s="39"/>
      <c r="K4526" s="39" t="s">
        <v>2195</v>
      </c>
      <c r="L4526" s="76">
        <v>127</v>
      </c>
      <c r="M4526" s="416" t="s">
        <v>17209</v>
      </c>
      <c r="N4526" s="76" t="s">
        <v>17568</v>
      </c>
    </row>
    <row r="4527" spans="1:14" hidden="1">
      <c r="A4527" s="416" t="s">
        <v>17208</v>
      </c>
      <c r="B4527" s="76"/>
      <c r="C4527" s="496" t="s">
        <v>17569</v>
      </c>
      <c r="D4527" s="39" t="s">
        <v>17569</v>
      </c>
      <c r="E4527" s="496">
        <f>VLOOKUP(F4527,[13]abbr_btch2lot2!A:B,2,FALSE)</f>
        <v>3360</v>
      </c>
      <c r="F4527" s="39" t="s">
        <v>17570</v>
      </c>
      <c r="G4527" s="39"/>
      <c r="H4527" s="76" t="s">
        <v>2455</v>
      </c>
      <c r="I4527" s="76">
        <v>7</v>
      </c>
      <c r="J4527" s="39"/>
      <c r="K4527" s="39" t="s">
        <v>2195</v>
      </c>
      <c r="L4527" s="76">
        <v>128</v>
      </c>
      <c r="M4527" s="416" t="s">
        <v>17209</v>
      </c>
      <c r="N4527" s="76" t="s">
        <v>17571</v>
      </c>
    </row>
    <row r="4528" spans="1:14" hidden="1">
      <c r="A4528" s="416" t="s">
        <v>17208</v>
      </c>
      <c r="B4528" s="76"/>
      <c r="C4528" s="496" t="s">
        <v>17572</v>
      </c>
      <c r="D4528" s="39" t="s">
        <v>17572</v>
      </c>
      <c r="E4528" s="496">
        <f>VLOOKUP(F4528,[13]abbr_btch2lot2!A:B,2,FALSE)</f>
        <v>3361</v>
      </c>
      <c r="F4528" s="39" t="s">
        <v>17573</v>
      </c>
      <c r="G4528" s="39"/>
      <c r="H4528" s="76" t="s">
        <v>2231</v>
      </c>
      <c r="I4528" s="76" t="s">
        <v>2439</v>
      </c>
      <c r="J4528" s="39"/>
      <c r="K4528" s="39" t="s">
        <v>2195</v>
      </c>
      <c r="L4528" s="76">
        <v>129</v>
      </c>
      <c r="M4528" s="416" t="s">
        <v>17209</v>
      </c>
      <c r="N4528" s="76" t="s">
        <v>17574</v>
      </c>
    </row>
    <row r="4529" spans="1:14" hidden="1">
      <c r="A4529" s="416" t="s">
        <v>17208</v>
      </c>
      <c r="B4529" s="76"/>
      <c r="C4529" s="496" t="s">
        <v>17575</v>
      </c>
      <c r="D4529" s="39" t="s">
        <v>17575</v>
      </c>
      <c r="E4529" s="496">
        <f>VLOOKUP(F4529,[13]abbr_btch2lot2!A:B,2,FALSE)</f>
        <v>3362</v>
      </c>
      <c r="F4529" s="39" t="s">
        <v>17576</v>
      </c>
      <c r="G4529" s="39"/>
      <c r="H4529" s="76" t="s">
        <v>2231</v>
      </c>
      <c r="I4529" s="76" t="s">
        <v>4482</v>
      </c>
      <c r="J4529" s="39"/>
      <c r="K4529" s="39" t="s">
        <v>2195</v>
      </c>
      <c r="L4529" s="76">
        <v>130</v>
      </c>
      <c r="M4529" s="416" t="s">
        <v>17209</v>
      </c>
      <c r="N4529" s="76" t="s">
        <v>17577</v>
      </c>
    </row>
    <row r="4530" spans="1:14" hidden="1">
      <c r="A4530" s="416" t="s">
        <v>17208</v>
      </c>
      <c r="B4530" s="76"/>
      <c r="C4530" s="496" t="s">
        <v>17578</v>
      </c>
      <c r="D4530" s="39" t="s">
        <v>17578</v>
      </c>
      <c r="E4530" s="496">
        <f>VLOOKUP(F4530,[13]abbr_btch2lot2!A:B,2,FALSE)</f>
        <v>3363</v>
      </c>
      <c r="F4530" s="39" t="s">
        <v>17579</v>
      </c>
      <c r="G4530" s="39"/>
      <c r="H4530" s="76" t="s">
        <v>2231</v>
      </c>
      <c r="I4530" s="76" t="s">
        <v>17237</v>
      </c>
      <c r="J4530" s="39"/>
      <c r="K4530" s="39" t="s">
        <v>2195</v>
      </c>
      <c r="L4530" s="76">
        <v>131</v>
      </c>
      <c r="M4530" s="416" t="s">
        <v>17209</v>
      </c>
      <c r="N4530" s="76" t="s">
        <v>17580</v>
      </c>
    </row>
    <row r="4531" spans="1:14" hidden="1">
      <c r="A4531" s="416" t="s">
        <v>17208</v>
      </c>
      <c r="B4531" s="76"/>
      <c r="C4531" s="496" t="s">
        <v>17581</v>
      </c>
      <c r="D4531" s="39" t="s">
        <v>17581</v>
      </c>
      <c r="E4531" s="496">
        <f>VLOOKUP(F4531,[13]abbr_btch2lot2!A:B,2,FALSE)</f>
        <v>3364</v>
      </c>
      <c r="F4531" s="39" t="s">
        <v>17582</v>
      </c>
      <c r="G4531" s="39"/>
      <c r="H4531" s="76" t="s">
        <v>2455</v>
      </c>
      <c r="I4531" s="76">
        <v>7</v>
      </c>
      <c r="J4531" s="39"/>
      <c r="K4531" s="39" t="s">
        <v>2195</v>
      </c>
      <c r="L4531" s="76">
        <v>132</v>
      </c>
      <c r="M4531" s="416" t="s">
        <v>17209</v>
      </c>
      <c r="N4531" s="76" t="s">
        <v>17583</v>
      </c>
    </row>
    <row r="4532" spans="1:14" hidden="1">
      <c r="A4532" s="416" t="s">
        <v>17208</v>
      </c>
      <c r="B4532" s="76"/>
      <c r="C4532" s="496" t="s">
        <v>17584</v>
      </c>
      <c r="D4532" s="39" t="s">
        <v>17584</v>
      </c>
      <c r="E4532" s="496">
        <f>VLOOKUP(F4532,[13]abbr_btch2lot2!A:B,2,FALSE)</f>
        <v>3365</v>
      </c>
      <c r="F4532" s="39" t="s">
        <v>17585</v>
      </c>
      <c r="G4532" s="39"/>
      <c r="H4532" s="76" t="s">
        <v>2455</v>
      </c>
      <c r="I4532" s="76">
        <v>7</v>
      </c>
      <c r="J4532" s="39"/>
      <c r="K4532" s="39" t="s">
        <v>2195</v>
      </c>
      <c r="L4532" s="76">
        <v>133</v>
      </c>
      <c r="M4532" s="416" t="s">
        <v>17209</v>
      </c>
      <c r="N4532" s="76" t="s">
        <v>17586</v>
      </c>
    </row>
    <row r="4533" spans="1:14" hidden="1">
      <c r="A4533" s="416" t="s">
        <v>17208</v>
      </c>
      <c r="B4533" s="76"/>
      <c r="C4533" s="496" t="s">
        <v>17587</v>
      </c>
      <c r="D4533" s="39" t="s">
        <v>17587</v>
      </c>
      <c r="E4533" s="496">
        <f>VLOOKUP(F4533,[13]abbr_btch2lot2!A:B,2,FALSE)</f>
        <v>3366</v>
      </c>
      <c r="F4533" s="39" t="s">
        <v>17588</v>
      </c>
      <c r="G4533" s="39"/>
      <c r="H4533" s="76" t="s">
        <v>2231</v>
      </c>
      <c r="I4533" s="76" t="s">
        <v>17237</v>
      </c>
      <c r="J4533" s="39"/>
      <c r="K4533" s="39" t="s">
        <v>2195</v>
      </c>
      <c r="L4533" s="76">
        <v>134</v>
      </c>
      <c r="M4533" s="416" t="s">
        <v>17209</v>
      </c>
      <c r="N4533" s="76" t="s">
        <v>17589</v>
      </c>
    </row>
    <row r="4534" spans="1:14" hidden="1">
      <c r="A4534" s="416" t="s">
        <v>17208</v>
      </c>
      <c r="B4534" s="76"/>
      <c r="C4534" s="496" t="s">
        <v>17590</v>
      </c>
      <c r="D4534" s="39" t="s">
        <v>17590</v>
      </c>
      <c r="E4534" s="496">
        <f>VLOOKUP(F4534,[13]abbr_btch2lot2!A:B,2,FALSE)</f>
        <v>3367</v>
      </c>
      <c r="F4534" s="39" t="s">
        <v>17591</v>
      </c>
      <c r="G4534" s="39"/>
      <c r="H4534" s="76" t="s">
        <v>2231</v>
      </c>
      <c r="I4534" s="76" t="s">
        <v>17237</v>
      </c>
      <c r="J4534" s="39"/>
      <c r="K4534" s="39" t="s">
        <v>2195</v>
      </c>
      <c r="L4534" s="76">
        <v>135</v>
      </c>
      <c r="M4534" s="416" t="s">
        <v>17209</v>
      </c>
      <c r="N4534" s="76" t="s">
        <v>17592</v>
      </c>
    </row>
    <row r="4535" spans="1:14" hidden="1">
      <c r="A4535" s="416" t="s">
        <v>17208</v>
      </c>
      <c r="B4535" s="76"/>
      <c r="C4535" s="496" t="s">
        <v>17593</v>
      </c>
      <c r="D4535" s="39" t="s">
        <v>17593</v>
      </c>
      <c r="E4535" s="496">
        <f>VLOOKUP(F4535,[13]abbr_btch2lot2!A:B,2,FALSE)</f>
        <v>3368</v>
      </c>
      <c r="F4535" s="39" t="s">
        <v>17594</v>
      </c>
      <c r="G4535" s="39"/>
      <c r="H4535" s="76" t="s">
        <v>2228</v>
      </c>
      <c r="I4535" s="76">
        <v>1</v>
      </c>
      <c r="J4535" s="39"/>
      <c r="K4535" s="39" t="s">
        <v>2195</v>
      </c>
      <c r="L4535" s="76">
        <v>136</v>
      </c>
      <c r="M4535" s="416" t="s">
        <v>17209</v>
      </c>
      <c r="N4535" s="76" t="s">
        <v>17595</v>
      </c>
    </row>
    <row r="4536" spans="1:14" hidden="1">
      <c r="A4536" s="416" t="s">
        <v>17208</v>
      </c>
      <c r="B4536" s="76"/>
      <c r="C4536" s="496" t="s">
        <v>17596</v>
      </c>
      <c r="D4536" s="39" t="s">
        <v>17596</v>
      </c>
      <c r="E4536" s="496">
        <f>VLOOKUP(F4536,[13]abbr_btch2lot2!A:B,2,FALSE)</f>
        <v>3369</v>
      </c>
      <c r="F4536" s="39" t="s">
        <v>17597</v>
      </c>
      <c r="G4536" s="39"/>
      <c r="H4536" s="76" t="s">
        <v>2231</v>
      </c>
      <c r="I4536" s="76" t="s">
        <v>17237</v>
      </c>
      <c r="J4536" s="39"/>
      <c r="K4536" s="39" t="s">
        <v>2195</v>
      </c>
      <c r="L4536" s="76">
        <v>137</v>
      </c>
      <c r="M4536" s="416" t="s">
        <v>17209</v>
      </c>
      <c r="N4536" s="76" t="s">
        <v>17598</v>
      </c>
    </row>
    <row r="4537" spans="1:14" hidden="1">
      <c r="A4537" s="416" t="s">
        <v>17208</v>
      </c>
      <c r="B4537" s="76"/>
      <c r="C4537" s="496" t="s">
        <v>17599</v>
      </c>
      <c r="D4537" s="39" t="s">
        <v>17599</v>
      </c>
      <c r="E4537" s="496">
        <f>VLOOKUP(F4537,[13]abbr_btch2lot2!A:B,2,FALSE)</f>
        <v>3370</v>
      </c>
      <c r="F4537" s="39" t="s">
        <v>17600</v>
      </c>
      <c r="G4537" s="39"/>
      <c r="H4537" s="76" t="s">
        <v>2231</v>
      </c>
      <c r="I4537" s="76" t="s">
        <v>17237</v>
      </c>
      <c r="J4537" s="39"/>
      <c r="K4537" s="39" t="s">
        <v>2195</v>
      </c>
      <c r="L4537" s="76">
        <v>138</v>
      </c>
      <c r="M4537" s="416" t="s">
        <v>17209</v>
      </c>
      <c r="N4537" s="76" t="s">
        <v>17601</v>
      </c>
    </row>
    <row r="4538" spans="1:14" hidden="1">
      <c r="A4538" s="416" t="s">
        <v>17208</v>
      </c>
      <c r="B4538" s="76"/>
      <c r="C4538" s="496" t="s">
        <v>17602</v>
      </c>
      <c r="D4538" s="39" t="s">
        <v>17602</v>
      </c>
      <c r="E4538" s="496">
        <f>VLOOKUP(F4538,[13]abbr_btch2lot2!A:B,2,FALSE)</f>
        <v>3371</v>
      </c>
      <c r="F4538" s="39" t="s">
        <v>17603</v>
      </c>
      <c r="G4538" s="39"/>
      <c r="H4538" s="76" t="s">
        <v>2455</v>
      </c>
      <c r="I4538" s="76">
        <v>7</v>
      </c>
      <c r="J4538" s="39"/>
      <c r="K4538" s="39" t="s">
        <v>2195</v>
      </c>
      <c r="L4538" s="76">
        <v>139</v>
      </c>
      <c r="M4538" s="416" t="s">
        <v>17209</v>
      </c>
      <c r="N4538" s="76" t="s">
        <v>17604</v>
      </c>
    </row>
    <row r="4539" spans="1:14" hidden="1">
      <c r="A4539" s="416" t="s">
        <v>17208</v>
      </c>
      <c r="B4539" s="76"/>
      <c r="C4539" s="496" t="s">
        <v>17605</v>
      </c>
      <c r="D4539" s="39" t="s">
        <v>17605</v>
      </c>
      <c r="E4539" s="496">
        <f>VLOOKUP(F4539,[13]abbr_btch2lot2!A:B,2,FALSE)</f>
        <v>3372</v>
      </c>
      <c r="F4539" s="39" t="s">
        <v>17606</v>
      </c>
      <c r="G4539" s="39"/>
      <c r="H4539" s="76" t="s">
        <v>2455</v>
      </c>
      <c r="I4539" s="76">
        <v>7</v>
      </c>
      <c r="J4539" s="39"/>
      <c r="K4539" s="39" t="s">
        <v>2195</v>
      </c>
      <c r="L4539" s="76">
        <v>140</v>
      </c>
      <c r="M4539" s="416" t="s">
        <v>17209</v>
      </c>
      <c r="N4539" s="76" t="s">
        <v>17607</v>
      </c>
    </row>
    <row r="4540" spans="1:14" hidden="1">
      <c r="A4540" s="416" t="s">
        <v>17208</v>
      </c>
      <c r="B4540" s="76"/>
      <c r="C4540" s="496" t="s">
        <v>17608</v>
      </c>
      <c r="D4540" s="39" t="s">
        <v>17608</v>
      </c>
      <c r="E4540" s="496">
        <f>VLOOKUP(F4540,[13]abbr_btch2lot2!A:B,2,FALSE)</f>
        <v>3373</v>
      </c>
      <c r="F4540" s="39" t="s">
        <v>17609</v>
      </c>
      <c r="G4540" s="39"/>
      <c r="H4540" s="76" t="s">
        <v>2231</v>
      </c>
      <c r="I4540" s="76" t="s">
        <v>17237</v>
      </c>
      <c r="J4540" s="39"/>
      <c r="K4540" s="39" t="s">
        <v>2195</v>
      </c>
      <c r="L4540" s="76">
        <v>141</v>
      </c>
      <c r="M4540" s="416" t="s">
        <v>17209</v>
      </c>
      <c r="N4540" s="76" t="s">
        <v>17610</v>
      </c>
    </row>
    <row r="4541" spans="1:14" hidden="1">
      <c r="A4541" s="416" t="s">
        <v>17208</v>
      </c>
      <c r="B4541" s="76"/>
      <c r="C4541" s="496" t="s">
        <v>17611</v>
      </c>
      <c r="D4541" s="39" t="s">
        <v>17611</v>
      </c>
      <c r="E4541" s="496">
        <f>VLOOKUP(F4541,[13]abbr_btch2lot2!A:B,2,FALSE)</f>
        <v>3374</v>
      </c>
      <c r="F4541" s="39" t="s">
        <v>17612</v>
      </c>
      <c r="G4541" s="39"/>
      <c r="H4541" s="76" t="s">
        <v>2231</v>
      </c>
      <c r="I4541" s="76" t="s">
        <v>17237</v>
      </c>
      <c r="J4541" s="39"/>
      <c r="K4541" s="39" t="s">
        <v>2195</v>
      </c>
      <c r="L4541" s="76">
        <v>142</v>
      </c>
      <c r="M4541" s="416" t="s">
        <v>17209</v>
      </c>
      <c r="N4541" s="76" t="s">
        <v>17613</v>
      </c>
    </row>
    <row r="4542" spans="1:14" hidden="1">
      <c r="A4542" s="416" t="s">
        <v>17208</v>
      </c>
      <c r="B4542" s="76"/>
      <c r="C4542" s="496" t="s">
        <v>17614</v>
      </c>
      <c r="D4542" s="39" t="s">
        <v>17614</v>
      </c>
      <c r="E4542" s="496">
        <f>VLOOKUP(F4542,[13]abbr_btch2lot2!A:B,2,FALSE)</f>
        <v>3375</v>
      </c>
      <c r="F4542" s="39" t="s">
        <v>17615</v>
      </c>
      <c r="G4542" s="39"/>
      <c r="H4542" s="76" t="s">
        <v>2228</v>
      </c>
      <c r="I4542" s="76">
        <v>1</v>
      </c>
      <c r="J4542" s="39"/>
      <c r="K4542" s="39" t="s">
        <v>2195</v>
      </c>
      <c r="L4542" s="76">
        <v>143</v>
      </c>
      <c r="M4542" s="416" t="s">
        <v>17209</v>
      </c>
      <c r="N4542" s="76" t="s">
        <v>17616</v>
      </c>
    </row>
    <row r="4543" spans="1:14" hidden="1">
      <c r="A4543" s="416" t="s">
        <v>17208</v>
      </c>
      <c r="B4543" s="76"/>
      <c r="C4543" s="496" t="s">
        <v>17617</v>
      </c>
      <c r="D4543" s="39" t="s">
        <v>17617</v>
      </c>
      <c r="E4543" s="496">
        <f>VLOOKUP(F4543,[13]abbr_btch2lot2!A:B,2,FALSE)</f>
        <v>3376</v>
      </c>
      <c r="F4543" s="39" t="s">
        <v>17618</v>
      </c>
      <c r="G4543" s="39"/>
      <c r="H4543" s="76" t="s">
        <v>2455</v>
      </c>
      <c r="I4543" s="76">
        <v>7</v>
      </c>
      <c r="J4543" s="39"/>
      <c r="K4543" s="39" t="s">
        <v>2195</v>
      </c>
      <c r="L4543" s="76">
        <v>144</v>
      </c>
      <c r="M4543" s="416" t="s">
        <v>17209</v>
      </c>
      <c r="N4543" s="76" t="s">
        <v>17619</v>
      </c>
    </row>
    <row r="4544" spans="1:14" hidden="1">
      <c r="A4544" s="416" t="s">
        <v>17208</v>
      </c>
      <c r="B4544" s="76"/>
      <c r="C4544" s="496" t="s">
        <v>17620</v>
      </c>
      <c r="D4544" s="39" t="s">
        <v>17620</v>
      </c>
      <c r="E4544" s="496">
        <f>VLOOKUP(F4544,[13]abbr_btch2lot2!A:B,2,FALSE)</f>
        <v>3377</v>
      </c>
      <c r="F4544" s="39" t="s">
        <v>17621</v>
      </c>
      <c r="G4544" s="39"/>
      <c r="H4544" s="76" t="s">
        <v>2231</v>
      </c>
      <c r="I4544" s="76" t="s">
        <v>2439</v>
      </c>
      <c r="J4544" s="39"/>
      <c r="K4544" s="39" t="s">
        <v>2195</v>
      </c>
      <c r="L4544" s="76">
        <v>145</v>
      </c>
      <c r="M4544" s="416" t="s">
        <v>17209</v>
      </c>
      <c r="N4544" s="76" t="s">
        <v>17622</v>
      </c>
    </row>
    <row r="4545" spans="1:14" hidden="1">
      <c r="A4545" s="416" t="s">
        <v>17208</v>
      </c>
      <c r="B4545" s="76"/>
      <c r="C4545" s="496" t="s">
        <v>17623</v>
      </c>
      <c r="D4545" s="39" t="s">
        <v>17623</v>
      </c>
      <c r="E4545" s="496">
        <f>VLOOKUP(F4545,[13]abbr_btch2lot2!A:B,2,FALSE)</f>
        <v>3378</v>
      </c>
      <c r="F4545" s="39" t="s">
        <v>17624</v>
      </c>
      <c r="G4545" s="39"/>
      <c r="H4545" s="76" t="s">
        <v>2455</v>
      </c>
      <c r="I4545" s="76">
        <v>7</v>
      </c>
      <c r="J4545" s="39"/>
      <c r="K4545" s="39" t="s">
        <v>2195</v>
      </c>
      <c r="L4545" s="76">
        <v>146</v>
      </c>
      <c r="M4545" s="416" t="s">
        <v>17209</v>
      </c>
      <c r="N4545" s="76" t="s">
        <v>17625</v>
      </c>
    </row>
    <row r="4546" spans="1:14" hidden="1">
      <c r="A4546" s="416" t="s">
        <v>17208</v>
      </c>
      <c r="B4546" s="76"/>
      <c r="C4546" s="496" t="s">
        <v>17626</v>
      </c>
      <c r="D4546" s="39" t="s">
        <v>17626</v>
      </c>
      <c r="E4546" s="496">
        <f>VLOOKUP(F4546,[13]abbr_btch2lot2!A:B,2,FALSE)</f>
        <v>3379</v>
      </c>
      <c r="F4546" s="39" t="s">
        <v>17627</v>
      </c>
      <c r="G4546" s="39"/>
      <c r="H4546" s="76" t="s">
        <v>2231</v>
      </c>
      <c r="I4546" s="76" t="s">
        <v>2439</v>
      </c>
      <c r="J4546" s="39"/>
      <c r="K4546" s="39" t="s">
        <v>2195</v>
      </c>
      <c r="L4546" s="76">
        <v>147</v>
      </c>
      <c r="M4546" s="416" t="s">
        <v>17209</v>
      </c>
      <c r="N4546" s="76" t="s">
        <v>17628</v>
      </c>
    </row>
    <row r="4547" spans="1:14" hidden="1">
      <c r="A4547" s="416" t="s">
        <v>17208</v>
      </c>
      <c r="B4547" s="76"/>
      <c r="C4547" s="496" t="s">
        <v>17629</v>
      </c>
      <c r="D4547" s="39" t="s">
        <v>17629</v>
      </c>
      <c r="E4547" s="496">
        <f>VLOOKUP(F4547,[13]abbr_btch2lot2!A:B,2,FALSE)</f>
        <v>3380</v>
      </c>
      <c r="F4547" s="39" t="s">
        <v>17630</v>
      </c>
      <c r="G4547" s="39"/>
      <c r="H4547" s="76" t="s">
        <v>2455</v>
      </c>
      <c r="I4547" s="76">
        <v>7</v>
      </c>
      <c r="J4547" s="39"/>
      <c r="K4547" s="39" t="s">
        <v>2195</v>
      </c>
      <c r="L4547" s="76">
        <v>148</v>
      </c>
      <c r="M4547" s="416" t="s">
        <v>17209</v>
      </c>
      <c r="N4547" s="76" t="s">
        <v>17631</v>
      </c>
    </row>
    <row r="4548" spans="1:14" hidden="1">
      <c r="A4548" s="416" t="s">
        <v>17208</v>
      </c>
      <c r="B4548" s="76"/>
      <c r="C4548" s="496" t="s">
        <v>17632</v>
      </c>
      <c r="D4548" s="39" t="s">
        <v>17632</v>
      </c>
      <c r="E4548" s="496">
        <f>VLOOKUP(F4548,[13]abbr_btch2lot2!A:B,2,FALSE)</f>
        <v>3381</v>
      </c>
      <c r="F4548" s="39" t="s">
        <v>17633</v>
      </c>
      <c r="G4548" s="39"/>
      <c r="H4548" s="76" t="s">
        <v>2231</v>
      </c>
      <c r="I4548" s="76" t="s">
        <v>2439</v>
      </c>
      <c r="J4548" s="39"/>
      <c r="K4548" s="39" t="s">
        <v>2195</v>
      </c>
      <c r="L4548" s="76">
        <v>149</v>
      </c>
      <c r="M4548" s="416" t="s">
        <v>17209</v>
      </c>
      <c r="N4548" s="76" t="s">
        <v>17634</v>
      </c>
    </row>
    <row r="4549" spans="1:14" hidden="1">
      <c r="A4549" s="416" t="s">
        <v>17208</v>
      </c>
      <c r="B4549" s="76"/>
      <c r="C4549" s="496" t="s">
        <v>17635</v>
      </c>
      <c r="D4549" s="39" t="s">
        <v>17635</v>
      </c>
      <c r="E4549" s="496">
        <f>VLOOKUP(F4549,[13]abbr_btch2lot2!A:B,2,FALSE)</f>
        <v>3382</v>
      </c>
      <c r="F4549" s="39" t="s">
        <v>17636</v>
      </c>
      <c r="G4549" s="39"/>
      <c r="H4549" s="76" t="s">
        <v>2455</v>
      </c>
      <c r="I4549" s="76">
        <v>7</v>
      </c>
      <c r="J4549" s="39"/>
      <c r="K4549" s="39" t="s">
        <v>2195</v>
      </c>
      <c r="L4549" s="76">
        <v>150</v>
      </c>
      <c r="M4549" s="416" t="s">
        <v>17209</v>
      </c>
      <c r="N4549" s="76" t="s">
        <v>17637</v>
      </c>
    </row>
    <row r="4550" spans="1:14" hidden="1">
      <c r="A4550" s="416" t="s">
        <v>17208</v>
      </c>
      <c r="B4550" s="76"/>
      <c r="C4550" s="496" t="s">
        <v>17638</v>
      </c>
      <c r="D4550" s="39" t="s">
        <v>17638</v>
      </c>
      <c r="E4550" s="496">
        <f>VLOOKUP(F4550,[13]abbr_btch2lot2!A:B,2,FALSE)</f>
        <v>3383</v>
      </c>
      <c r="F4550" s="39" t="s">
        <v>17639</v>
      </c>
      <c r="G4550" s="39"/>
      <c r="H4550" s="76" t="s">
        <v>2231</v>
      </c>
      <c r="I4550" s="76" t="s">
        <v>2439</v>
      </c>
      <c r="J4550" s="39"/>
      <c r="K4550" s="39" t="s">
        <v>2195</v>
      </c>
      <c r="L4550" s="76">
        <v>151</v>
      </c>
      <c r="M4550" s="416" t="s">
        <v>17209</v>
      </c>
      <c r="N4550" s="76" t="s">
        <v>17640</v>
      </c>
    </row>
    <row r="4551" spans="1:14" hidden="1">
      <c r="A4551" s="416" t="s">
        <v>17208</v>
      </c>
      <c r="B4551" s="76"/>
      <c r="C4551" s="496" t="s">
        <v>17641</v>
      </c>
      <c r="D4551" s="39" t="s">
        <v>17641</v>
      </c>
      <c r="E4551" s="496">
        <f>VLOOKUP(F4551,[13]abbr_btch2lot2!A:B,2,FALSE)</f>
        <v>3384</v>
      </c>
      <c r="F4551" s="39" t="s">
        <v>17642</v>
      </c>
      <c r="G4551" s="39"/>
      <c r="H4551" s="76" t="s">
        <v>2455</v>
      </c>
      <c r="I4551" s="76">
        <v>7</v>
      </c>
      <c r="J4551" s="39"/>
      <c r="K4551" s="39" t="s">
        <v>2195</v>
      </c>
      <c r="L4551" s="76">
        <v>152</v>
      </c>
      <c r="M4551" s="416" t="s">
        <v>17209</v>
      </c>
      <c r="N4551" s="76" t="s">
        <v>17643</v>
      </c>
    </row>
    <row r="4552" spans="1:14" hidden="1">
      <c r="A4552" s="416" t="s">
        <v>17208</v>
      </c>
      <c r="B4552" s="76"/>
      <c r="C4552" s="496" t="s">
        <v>17644</v>
      </c>
      <c r="D4552" s="39" t="s">
        <v>17644</v>
      </c>
      <c r="E4552" s="496">
        <f>VLOOKUP(F4552,[13]abbr_btch2lot2!A:B,2,FALSE)</f>
        <v>3385</v>
      </c>
      <c r="F4552" s="39" t="s">
        <v>17645</v>
      </c>
      <c r="G4552" s="39"/>
      <c r="H4552" s="76" t="s">
        <v>2231</v>
      </c>
      <c r="I4552" s="76" t="s">
        <v>2439</v>
      </c>
      <c r="J4552" s="39"/>
      <c r="K4552" s="39" t="s">
        <v>2195</v>
      </c>
      <c r="L4552" s="76">
        <v>153</v>
      </c>
      <c r="M4552" s="416" t="s">
        <v>17209</v>
      </c>
      <c r="N4552" s="76" t="s">
        <v>17646</v>
      </c>
    </row>
    <row r="4553" spans="1:14" hidden="1">
      <c r="A4553" s="416" t="s">
        <v>17208</v>
      </c>
      <c r="B4553" s="76"/>
      <c r="C4553" s="496" t="s">
        <v>17647</v>
      </c>
      <c r="D4553" s="39" t="s">
        <v>17647</v>
      </c>
      <c r="E4553" s="496">
        <f>VLOOKUP(F4553,[13]abbr_btch2lot2!A:B,2,FALSE)</f>
        <v>3386</v>
      </c>
      <c r="F4553" s="39" t="s">
        <v>17648</v>
      </c>
      <c r="G4553" s="39"/>
      <c r="H4553" s="76" t="s">
        <v>2455</v>
      </c>
      <c r="I4553" s="76">
        <v>7</v>
      </c>
      <c r="J4553" s="39"/>
      <c r="K4553" s="39" t="s">
        <v>2195</v>
      </c>
      <c r="L4553" s="76">
        <v>154</v>
      </c>
      <c r="M4553" s="416" t="s">
        <v>17209</v>
      </c>
      <c r="N4553" s="76" t="s">
        <v>17649</v>
      </c>
    </row>
    <row r="4554" spans="1:14" hidden="1">
      <c r="A4554" s="416" t="s">
        <v>17208</v>
      </c>
      <c r="B4554" s="76"/>
      <c r="C4554" s="496" t="s">
        <v>17650</v>
      </c>
      <c r="D4554" s="39" t="s">
        <v>17650</v>
      </c>
      <c r="E4554" s="496">
        <f>VLOOKUP(F4554,[13]abbr_btch2lot2!A:B,2,FALSE)</f>
        <v>3387</v>
      </c>
      <c r="F4554" s="39" t="s">
        <v>17651</v>
      </c>
      <c r="G4554" s="39"/>
      <c r="H4554" s="76" t="s">
        <v>2231</v>
      </c>
      <c r="I4554" s="76" t="s">
        <v>2439</v>
      </c>
      <c r="J4554" s="39"/>
      <c r="K4554" s="39" t="s">
        <v>2195</v>
      </c>
      <c r="L4554" s="76">
        <v>155</v>
      </c>
      <c r="M4554" s="416" t="s">
        <v>17209</v>
      </c>
      <c r="N4554" s="76" t="s">
        <v>17652</v>
      </c>
    </row>
    <row r="4555" spans="1:14" hidden="1">
      <c r="A4555" s="416" t="s">
        <v>17208</v>
      </c>
      <c r="B4555" s="76"/>
      <c r="C4555" s="496" t="s">
        <v>17653</v>
      </c>
      <c r="D4555" s="39" t="s">
        <v>17653</v>
      </c>
      <c r="E4555" s="496">
        <f>VLOOKUP(F4555,[13]abbr_btch2lot2!A:B,2,FALSE)</f>
        <v>3388</v>
      </c>
      <c r="F4555" s="39" t="s">
        <v>17654</v>
      </c>
      <c r="G4555" s="39"/>
      <c r="H4555" s="76" t="s">
        <v>2231</v>
      </c>
      <c r="I4555" s="76" t="s">
        <v>2439</v>
      </c>
      <c r="J4555" s="39"/>
      <c r="K4555" s="39" t="s">
        <v>2195</v>
      </c>
      <c r="L4555" s="76">
        <v>156</v>
      </c>
      <c r="M4555" s="416" t="s">
        <v>17209</v>
      </c>
      <c r="N4555" s="76" t="s">
        <v>17655</v>
      </c>
    </row>
    <row r="4556" spans="1:14" hidden="1">
      <c r="A4556" s="416" t="s">
        <v>17208</v>
      </c>
      <c r="B4556" s="76"/>
      <c r="C4556" s="496" t="s">
        <v>17656</v>
      </c>
      <c r="D4556" s="39" t="s">
        <v>17656</v>
      </c>
      <c r="E4556" s="496">
        <f>VLOOKUP(F4556,[13]abbr_btch2lot2!A:B,2,FALSE)</f>
        <v>3389</v>
      </c>
      <c r="F4556" s="39" t="s">
        <v>17657</v>
      </c>
      <c r="G4556" s="39"/>
      <c r="H4556" s="76" t="s">
        <v>2231</v>
      </c>
      <c r="I4556" s="76" t="s">
        <v>2439</v>
      </c>
      <c r="J4556" s="39"/>
      <c r="K4556" s="39" t="s">
        <v>2195</v>
      </c>
      <c r="L4556" s="76">
        <v>157</v>
      </c>
      <c r="M4556" s="416" t="s">
        <v>17209</v>
      </c>
      <c r="N4556" s="76" t="s">
        <v>17658</v>
      </c>
    </row>
    <row r="4557" spans="1:14" hidden="1">
      <c r="A4557" s="416" t="s">
        <v>17208</v>
      </c>
      <c r="B4557" s="76"/>
      <c r="C4557" s="496" t="s">
        <v>17659</v>
      </c>
      <c r="D4557" s="39" t="s">
        <v>17659</v>
      </c>
      <c r="E4557" s="496">
        <f>VLOOKUP(F4557,[13]abbr_btch2lot2!A:B,2,FALSE)</f>
        <v>3390</v>
      </c>
      <c r="F4557" s="39" t="s">
        <v>17660</v>
      </c>
      <c r="G4557" s="39"/>
      <c r="H4557" s="76" t="s">
        <v>2455</v>
      </c>
      <c r="I4557" s="76">
        <v>7</v>
      </c>
      <c r="J4557" s="39"/>
      <c r="K4557" s="39" t="s">
        <v>2195</v>
      </c>
      <c r="L4557" s="76">
        <v>158</v>
      </c>
      <c r="M4557" s="416" t="s">
        <v>17209</v>
      </c>
      <c r="N4557" s="76" t="s">
        <v>17661</v>
      </c>
    </row>
    <row r="4558" spans="1:14" hidden="1">
      <c r="A4558" s="416" t="s">
        <v>17208</v>
      </c>
      <c r="B4558" s="76"/>
      <c r="C4558" s="496" t="s">
        <v>17662</v>
      </c>
      <c r="D4558" s="39" t="s">
        <v>17662</v>
      </c>
      <c r="E4558" s="496">
        <f>VLOOKUP(F4558,[13]abbr_btch2lot2!A:B,2,FALSE)</f>
        <v>3391</v>
      </c>
      <c r="F4558" s="39" t="s">
        <v>17663</v>
      </c>
      <c r="G4558" s="39"/>
      <c r="H4558" s="76" t="s">
        <v>2455</v>
      </c>
      <c r="I4558" s="76">
        <v>7</v>
      </c>
      <c r="J4558" s="39"/>
      <c r="K4558" s="39" t="s">
        <v>2195</v>
      </c>
      <c r="L4558" s="76">
        <v>159</v>
      </c>
      <c r="M4558" s="416" t="s">
        <v>17209</v>
      </c>
      <c r="N4558" s="76" t="s">
        <v>17664</v>
      </c>
    </row>
    <row r="4559" spans="1:14" hidden="1">
      <c r="A4559" s="416" t="s">
        <v>17208</v>
      </c>
      <c r="B4559" s="76"/>
      <c r="C4559" s="496" t="s">
        <v>17665</v>
      </c>
      <c r="D4559" s="39" t="s">
        <v>17665</v>
      </c>
      <c r="E4559" s="496">
        <f>VLOOKUP(F4559,[13]abbr_btch2lot2!A:B,2,FALSE)</f>
        <v>3392</v>
      </c>
      <c r="F4559" s="39" t="s">
        <v>17666</v>
      </c>
      <c r="G4559" s="39"/>
      <c r="H4559" s="76" t="s">
        <v>2455</v>
      </c>
      <c r="I4559" s="76">
        <v>7</v>
      </c>
      <c r="J4559" s="39"/>
      <c r="K4559" s="39" t="s">
        <v>2195</v>
      </c>
      <c r="L4559" s="76">
        <v>160</v>
      </c>
      <c r="M4559" s="416" t="s">
        <v>17209</v>
      </c>
      <c r="N4559" s="76" t="s">
        <v>17667</v>
      </c>
    </row>
    <row r="4560" spans="1:14" hidden="1">
      <c r="A4560" s="416" t="s">
        <v>17208</v>
      </c>
      <c r="B4560" s="76"/>
      <c r="C4560" s="496" t="s">
        <v>17668</v>
      </c>
      <c r="D4560" s="39" t="s">
        <v>17668</v>
      </c>
      <c r="E4560" s="496">
        <f>VLOOKUP(F4560,[13]abbr_btch2lot2!A:B,2,FALSE)</f>
        <v>3393</v>
      </c>
      <c r="F4560" s="39" t="s">
        <v>17669</v>
      </c>
      <c r="G4560" s="39"/>
      <c r="H4560" s="76" t="s">
        <v>2455</v>
      </c>
      <c r="I4560" s="76">
        <v>9</v>
      </c>
      <c r="J4560" s="39"/>
      <c r="K4560" s="39" t="s">
        <v>2195</v>
      </c>
      <c r="L4560" s="76">
        <v>161</v>
      </c>
      <c r="M4560" s="416" t="s">
        <v>17209</v>
      </c>
      <c r="N4560" s="76" t="s">
        <v>17670</v>
      </c>
    </row>
    <row r="4561" spans="1:14" hidden="1">
      <c r="A4561" s="416" t="s">
        <v>17208</v>
      </c>
      <c r="B4561" s="76"/>
      <c r="C4561" s="496" t="s">
        <v>17671</v>
      </c>
      <c r="D4561" s="39" t="s">
        <v>17671</v>
      </c>
      <c r="E4561" s="496">
        <f>VLOOKUP(F4561,[13]abbr_btch2lot2!A:B,2,FALSE)</f>
        <v>3394</v>
      </c>
      <c r="F4561" s="39" t="s">
        <v>17672</v>
      </c>
      <c r="G4561" s="39"/>
      <c r="H4561" s="76" t="s">
        <v>2455</v>
      </c>
      <c r="I4561" s="76">
        <v>9</v>
      </c>
      <c r="J4561" s="39"/>
      <c r="K4561" s="39" t="s">
        <v>2195</v>
      </c>
      <c r="L4561" s="76">
        <v>162</v>
      </c>
      <c r="M4561" s="416" t="s">
        <v>17209</v>
      </c>
      <c r="N4561" s="76" t="s">
        <v>17673</v>
      </c>
    </row>
    <row r="4562" spans="1:14" hidden="1">
      <c r="A4562" s="416" t="s">
        <v>17208</v>
      </c>
      <c r="B4562" s="76"/>
      <c r="C4562" s="496" t="s">
        <v>17674</v>
      </c>
      <c r="D4562" s="39" t="s">
        <v>17674</v>
      </c>
      <c r="E4562" s="496">
        <f>VLOOKUP(F4562,[13]abbr_btch2lot2!A:B,2,FALSE)</f>
        <v>3395</v>
      </c>
      <c r="F4562" s="39" t="s">
        <v>17675</v>
      </c>
      <c r="G4562" s="39"/>
      <c r="H4562" s="76" t="s">
        <v>2455</v>
      </c>
      <c r="I4562" s="76">
        <v>9</v>
      </c>
      <c r="J4562" s="39"/>
      <c r="K4562" s="39" t="s">
        <v>2195</v>
      </c>
      <c r="L4562" s="76">
        <v>163</v>
      </c>
      <c r="M4562" s="416" t="s">
        <v>17209</v>
      </c>
      <c r="N4562" s="76" t="s">
        <v>17676</v>
      </c>
    </row>
    <row r="4563" spans="1:14" hidden="1">
      <c r="A4563" s="416" t="s">
        <v>17208</v>
      </c>
      <c r="B4563" s="76"/>
      <c r="C4563" s="496" t="s">
        <v>17677</v>
      </c>
      <c r="D4563" s="39" t="s">
        <v>17677</v>
      </c>
      <c r="E4563" s="496">
        <f>VLOOKUP(F4563,[13]abbr_btch2lot2!A:B,2,FALSE)</f>
        <v>3396</v>
      </c>
      <c r="F4563" s="39" t="s">
        <v>17678</v>
      </c>
      <c r="G4563" s="39"/>
      <c r="H4563" s="76" t="s">
        <v>2455</v>
      </c>
      <c r="I4563" s="76">
        <v>9</v>
      </c>
      <c r="J4563" s="39"/>
      <c r="K4563" s="39" t="s">
        <v>2195</v>
      </c>
      <c r="L4563" s="76">
        <v>164</v>
      </c>
      <c r="M4563" s="416" t="s">
        <v>17209</v>
      </c>
      <c r="N4563" s="76" t="s">
        <v>17679</v>
      </c>
    </row>
    <row r="4564" spans="1:14" hidden="1">
      <c r="A4564" s="416" t="s">
        <v>17208</v>
      </c>
      <c r="B4564" s="76"/>
      <c r="C4564" s="496" t="s">
        <v>17680</v>
      </c>
      <c r="D4564" s="39" t="s">
        <v>17680</v>
      </c>
      <c r="E4564" s="496">
        <f>VLOOKUP(F4564,[13]abbr_btch2lot2!A:B,2,FALSE)</f>
        <v>3397</v>
      </c>
      <c r="F4564" s="39" t="s">
        <v>17681</v>
      </c>
      <c r="G4564" s="39"/>
      <c r="H4564" s="76" t="s">
        <v>2455</v>
      </c>
      <c r="I4564" s="76">
        <v>7</v>
      </c>
      <c r="J4564" s="39"/>
      <c r="K4564" s="39" t="s">
        <v>2195</v>
      </c>
      <c r="L4564" s="76">
        <v>165</v>
      </c>
      <c r="M4564" s="416" t="s">
        <v>17209</v>
      </c>
      <c r="N4564" s="76" t="s">
        <v>17682</v>
      </c>
    </row>
    <row r="4565" spans="1:14" hidden="1">
      <c r="A4565" s="416" t="s">
        <v>17208</v>
      </c>
      <c r="B4565" s="76"/>
      <c r="C4565" s="496" t="s">
        <v>17683</v>
      </c>
      <c r="D4565" s="39" t="s">
        <v>17683</v>
      </c>
      <c r="E4565" s="496">
        <f>VLOOKUP(F4565,[13]abbr_btch2lot2!A:B,2,FALSE)</f>
        <v>3398</v>
      </c>
      <c r="F4565" s="39" t="s">
        <v>17684</v>
      </c>
      <c r="G4565" s="39"/>
      <c r="H4565" s="76" t="s">
        <v>2231</v>
      </c>
      <c r="I4565" s="76" t="s">
        <v>2439</v>
      </c>
      <c r="J4565" s="39"/>
      <c r="K4565" s="39" t="s">
        <v>2195</v>
      </c>
      <c r="L4565" s="76">
        <v>166</v>
      </c>
      <c r="M4565" s="416" t="s">
        <v>17209</v>
      </c>
      <c r="N4565" s="76" t="s">
        <v>17685</v>
      </c>
    </row>
    <row r="4566" spans="1:14" hidden="1">
      <c r="A4566" s="416" t="s">
        <v>17208</v>
      </c>
      <c r="B4566" s="76"/>
      <c r="C4566" s="496"/>
      <c r="D4566" s="39"/>
      <c r="E4566" s="496">
        <f>VLOOKUP(F4566,[13]abbr_btch2lot2!A:B,2,FALSE)</f>
        <v>3399</v>
      </c>
      <c r="F4566" s="39" t="s">
        <v>17686</v>
      </c>
      <c r="G4566" s="39"/>
      <c r="H4566" s="76" t="s">
        <v>2455</v>
      </c>
      <c r="I4566" s="76">
        <v>7</v>
      </c>
      <c r="J4566" s="39"/>
      <c r="K4566" s="39" t="s">
        <v>2195</v>
      </c>
      <c r="L4566" s="76">
        <v>167</v>
      </c>
      <c r="M4566" s="416" t="s">
        <v>17209</v>
      </c>
      <c r="N4566" s="76" t="s">
        <v>17687</v>
      </c>
    </row>
    <row r="4567" spans="1:14" hidden="1">
      <c r="A4567" s="416" t="s">
        <v>17208</v>
      </c>
      <c r="B4567" s="76"/>
      <c r="C4567" s="496"/>
      <c r="D4567" s="39"/>
      <c r="E4567" s="496">
        <f>VLOOKUP(F4567,[13]abbr_btch2lot2!A:B,2,FALSE)</f>
        <v>3400</v>
      </c>
      <c r="F4567" s="39" t="s">
        <v>17688</v>
      </c>
      <c r="G4567" s="39"/>
      <c r="H4567" s="76" t="s">
        <v>2231</v>
      </c>
      <c r="I4567" s="76" t="s">
        <v>2439</v>
      </c>
      <c r="J4567" s="39"/>
      <c r="K4567" s="39" t="s">
        <v>2195</v>
      </c>
      <c r="L4567" s="76">
        <v>168</v>
      </c>
      <c r="M4567" s="416" t="s">
        <v>17209</v>
      </c>
      <c r="N4567" s="76" t="s">
        <v>17689</v>
      </c>
    </row>
    <row r="4568" spans="1:14" hidden="1">
      <c r="A4568" s="416" t="s">
        <v>17208</v>
      </c>
      <c r="B4568" s="76"/>
      <c r="C4568" s="496" t="s">
        <v>17690</v>
      </c>
      <c r="D4568" s="39" t="s">
        <v>17690</v>
      </c>
      <c r="E4568" s="496">
        <f>VLOOKUP(F4568,[13]abbr_btch2lot2!A:B,2,FALSE)</f>
        <v>3401</v>
      </c>
      <c r="F4568" s="39" t="s">
        <v>17691</v>
      </c>
      <c r="G4568" s="39"/>
      <c r="H4568" s="76" t="s">
        <v>2455</v>
      </c>
      <c r="I4568" s="76">
        <v>7</v>
      </c>
      <c r="J4568" s="39"/>
      <c r="K4568" s="39" t="s">
        <v>2195</v>
      </c>
      <c r="L4568" s="76">
        <v>169</v>
      </c>
      <c r="M4568" s="416" t="s">
        <v>17209</v>
      </c>
      <c r="N4568" s="76" t="s">
        <v>17692</v>
      </c>
    </row>
    <row r="4569" spans="1:14" hidden="1">
      <c r="A4569" s="416" t="s">
        <v>17208</v>
      </c>
      <c r="B4569" s="76"/>
      <c r="C4569" s="496" t="s">
        <v>17693</v>
      </c>
      <c r="D4569" s="39" t="s">
        <v>17693</v>
      </c>
      <c r="E4569" s="496">
        <f>VLOOKUP(F4569,[13]abbr_btch2lot2!A:B,2,FALSE)</f>
        <v>3402</v>
      </c>
      <c r="F4569" s="39" t="s">
        <v>17694</v>
      </c>
      <c r="G4569" s="39"/>
      <c r="H4569" s="76" t="s">
        <v>2231</v>
      </c>
      <c r="I4569" s="76" t="s">
        <v>2439</v>
      </c>
      <c r="J4569" s="39"/>
      <c r="K4569" s="39" t="s">
        <v>2195</v>
      </c>
      <c r="L4569" s="76">
        <v>170</v>
      </c>
      <c r="M4569" s="416" t="s">
        <v>17209</v>
      </c>
      <c r="N4569" s="76" t="s">
        <v>17695</v>
      </c>
    </row>
    <row r="4570" spans="1:14" hidden="1">
      <c r="A4570" s="416" t="s">
        <v>17208</v>
      </c>
      <c r="B4570" s="76"/>
      <c r="C4570" s="496"/>
      <c r="D4570" s="39"/>
      <c r="E4570" s="496">
        <f>VLOOKUP(F4570,[13]abbr_btch2lot2!A:B,2,FALSE)</f>
        <v>3403</v>
      </c>
      <c r="F4570" s="39" t="s">
        <v>17696</v>
      </c>
      <c r="G4570" s="39"/>
      <c r="H4570" s="76" t="s">
        <v>2455</v>
      </c>
      <c r="I4570" s="76">
        <v>7</v>
      </c>
      <c r="J4570" s="39"/>
      <c r="K4570" s="39" t="s">
        <v>2195</v>
      </c>
      <c r="L4570" s="76">
        <v>171</v>
      </c>
      <c r="M4570" s="416" t="s">
        <v>17209</v>
      </c>
      <c r="N4570" s="76" t="s">
        <v>17697</v>
      </c>
    </row>
    <row r="4571" spans="1:14" hidden="1">
      <c r="A4571" s="416" t="s">
        <v>17208</v>
      </c>
      <c r="B4571" s="76"/>
      <c r="C4571" s="496"/>
      <c r="D4571" s="39"/>
      <c r="E4571" s="496">
        <f>VLOOKUP(F4571,[13]abbr_btch2lot2!A:B,2,FALSE)</f>
        <v>3404</v>
      </c>
      <c r="F4571" s="39" t="s">
        <v>17698</v>
      </c>
      <c r="G4571" s="39"/>
      <c r="H4571" s="76" t="s">
        <v>2231</v>
      </c>
      <c r="I4571" s="76" t="s">
        <v>2439</v>
      </c>
      <c r="J4571" s="39"/>
      <c r="K4571" s="39" t="s">
        <v>2195</v>
      </c>
      <c r="L4571" s="76">
        <v>172</v>
      </c>
      <c r="M4571" s="416" t="s">
        <v>17209</v>
      </c>
      <c r="N4571" s="76" t="s">
        <v>17699</v>
      </c>
    </row>
    <row r="4572" spans="1:14" hidden="1">
      <c r="A4572" s="416" t="s">
        <v>17208</v>
      </c>
      <c r="B4572" s="76"/>
      <c r="C4572" s="496" t="s">
        <v>17700</v>
      </c>
      <c r="D4572" s="39" t="s">
        <v>17700</v>
      </c>
      <c r="E4572" s="496">
        <f>VLOOKUP(F4572,[13]abbr_btch2lot2!A:B,2,FALSE)</f>
        <v>3405</v>
      </c>
      <c r="F4572" s="39" t="s">
        <v>17701</v>
      </c>
      <c r="G4572" s="39"/>
      <c r="H4572" s="76" t="s">
        <v>2455</v>
      </c>
      <c r="I4572" s="76">
        <v>7</v>
      </c>
      <c r="J4572" s="39"/>
      <c r="K4572" s="39" t="s">
        <v>2195</v>
      </c>
      <c r="L4572" s="76">
        <v>173</v>
      </c>
      <c r="M4572" s="416" t="s">
        <v>17209</v>
      </c>
      <c r="N4572" s="76" t="s">
        <v>17702</v>
      </c>
    </row>
    <row r="4573" spans="1:14" hidden="1">
      <c r="A4573" s="416" t="s">
        <v>17208</v>
      </c>
      <c r="B4573" s="76"/>
      <c r="C4573" s="496" t="s">
        <v>17703</v>
      </c>
      <c r="D4573" s="39" t="s">
        <v>17703</v>
      </c>
      <c r="E4573" s="496">
        <f>VLOOKUP(F4573,[13]abbr_btch2lot2!A:B,2,FALSE)</f>
        <v>3406</v>
      </c>
      <c r="F4573" s="39" t="s">
        <v>17704</v>
      </c>
      <c r="G4573" s="39"/>
      <c r="H4573" s="76" t="s">
        <v>2231</v>
      </c>
      <c r="I4573" s="76" t="s">
        <v>2439</v>
      </c>
      <c r="J4573" s="39"/>
      <c r="K4573" s="39" t="s">
        <v>2195</v>
      </c>
      <c r="L4573" s="76">
        <v>174</v>
      </c>
      <c r="M4573" s="416" t="s">
        <v>17209</v>
      </c>
      <c r="N4573" s="76" t="s">
        <v>17705</v>
      </c>
    </row>
    <row r="4574" spans="1:14" hidden="1">
      <c r="A4574" s="416" t="s">
        <v>17208</v>
      </c>
      <c r="B4574" s="76"/>
      <c r="C4574" s="496" t="s">
        <v>17706</v>
      </c>
      <c r="D4574" s="39" t="s">
        <v>17706</v>
      </c>
      <c r="E4574" s="496">
        <f>VLOOKUP(F4574,[13]abbr_btch2lot2!A:B,2,FALSE)</f>
        <v>3407</v>
      </c>
      <c r="F4574" s="39" t="s">
        <v>17707</v>
      </c>
      <c r="G4574" s="39"/>
      <c r="H4574" s="76" t="s">
        <v>2455</v>
      </c>
      <c r="I4574" s="76">
        <v>7</v>
      </c>
      <c r="J4574" s="39"/>
      <c r="K4574" s="39" t="s">
        <v>2195</v>
      </c>
      <c r="L4574" s="76">
        <v>175</v>
      </c>
      <c r="M4574" s="416" t="s">
        <v>17209</v>
      </c>
      <c r="N4574" s="76" t="s">
        <v>17708</v>
      </c>
    </row>
    <row r="4575" spans="1:14" hidden="1">
      <c r="A4575" s="416" t="s">
        <v>17208</v>
      </c>
      <c r="B4575" s="76"/>
      <c r="C4575" s="496" t="s">
        <v>17709</v>
      </c>
      <c r="D4575" s="39" t="s">
        <v>17709</v>
      </c>
      <c r="E4575" s="496">
        <f>VLOOKUP(F4575,[13]abbr_btch2lot2!A:B,2,FALSE)</f>
        <v>3408</v>
      </c>
      <c r="F4575" s="39" t="s">
        <v>17710</v>
      </c>
      <c r="G4575" s="39"/>
      <c r="H4575" s="76" t="s">
        <v>2231</v>
      </c>
      <c r="I4575" s="76" t="s">
        <v>2439</v>
      </c>
      <c r="J4575" s="39"/>
      <c r="K4575" s="39" t="s">
        <v>2195</v>
      </c>
      <c r="L4575" s="76">
        <v>176</v>
      </c>
      <c r="M4575" s="416" t="s">
        <v>17209</v>
      </c>
      <c r="N4575" s="76" t="s">
        <v>17711</v>
      </c>
    </row>
    <row r="4576" spans="1:14" hidden="1">
      <c r="A4576" s="416" t="s">
        <v>17208</v>
      </c>
      <c r="B4576" s="76"/>
      <c r="C4576" s="496" t="s">
        <v>17712</v>
      </c>
      <c r="D4576" s="39" t="s">
        <v>17712</v>
      </c>
      <c r="E4576" s="496">
        <f>VLOOKUP(F4576,[13]abbr_btch2lot2!A:B,2,FALSE)</f>
        <v>3409</v>
      </c>
      <c r="F4576" s="39" t="s">
        <v>17713</v>
      </c>
      <c r="G4576" s="39"/>
      <c r="H4576" s="76" t="s">
        <v>2455</v>
      </c>
      <c r="I4576" s="76">
        <v>7</v>
      </c>
      <c r="J4576" s="39"/>
      <c r="K4576" s="39" t="s">
        <v>2195</v>
      </c>
      <c r="L4576" s="76">
        <v>177</v>
      </c>
      <c r="M4576" s="416" t="s">
        <v>17209</v>
      </c>
      <c r="N4576" s="76" t="s">
        <v>17714</v>
      </c>
    </row>
    <row r="4577" spans="1:14" hidden="1">
      <c r="A4577" s="416" t="s">
        <v>17208</v>
      </c>
      <c r="B4577" s="76"/>
      <c r="C4577" s="496" t="s">
        <v>17715</v>
      </c>
      <c r="D4577" s="39" t="s">
        <v>17715</v>
      </c>
      <c r="E4577" s="496">
        <f>VLOOKUP(F4577,[13]abbr_btch2lot2!A:B,2,FALSE)</f>
        <v>3410</v>
      </c>
      <c r="F4577" s="39" t="s">
        <v>17716</v>
      </c>
      <c r="G4577" s="39"/>
      <c r="H4577" s="76" t="s">
        <v>2231</v>
      </c>
      <c r="I4577" s="76" t="s">
        <v>2439</v>
      </c>
      <c r="J4577" s="39"/>
      <c r="K4577" s="39" t="s">
        <v>2195</v>
      </c>
      <c r="L4577" s="76">
        <v>178</v>
      </c>
      <c r="M4577" s="416" t="s">
        <v>17209</v>
      </c>
      <c r="N4577" s="76" t="s">
        <v>17717</v>
      </c>
    </row>
    <row r="4578" spans="1:14" hidden="1">
      <c r="A4578" s="416" t="s">
        <v>17208</v>
      </c>
      <c r="B4578" s="76"/>
      <c r="C4578" s="496"/>
      <c r="D4578" s="39"/>
      <c r="E4578" s="496">
        <f>VLOOKUP(F4578,[13]abbr_btch2lot2!A:B,2,FALSE)</f>
        <v>3411</v>
      </c>
      <c r="F4578" s="39" t="s">
        <v>17718</v>
      </c>
      <c r="G4578" s="39"/>
      <c r="H4578" s="76" t="s">
        <v>2455</v>
      </c>
      <c r="I4578" s="76">
        <v>7</v>
      </c>
      <c r="J4578" s="39"/>
      <c r="K4578" s="39" t="s">
        <v>2195</v>
      </c>
      <c r="L4578" s="76">
        <v>179</v>
      </c>
      <c r="M4578" s="416" t="s">
        <v>17209</v>
      </c>
      <c r="N4578" s="76" t="s">
        <v>17719</v>
      </c>
    </row>
    <row r="4579" spans="1:14" hidden="1">
      <c r="A4579" s="416" t="s">
        <v>17208</v>
      </c>
      <c r="B4579" s="76"/>
      <c r="C4579" s="496"/>
      <c r="D4579" s="39"/>
      <c r="E4579" s="496">
        <f>VLOOKUP(F4579,[13]abbr_btch2lot2!A:B,2,FALSE)</f>
        <v>3412</v>
      </c>
      <c r="F4579" s="39" t="s">
        <v>17720</v>
      </c>
      <c r="G4579" s="39"/>
      <c r="H4579" s="76" t="s">
        <v>2231</v>
      </c>
      <c r="I4579" s="76" t="s">
        <v>2439</v>
      </c>
      <c r="J4579" s="39"/>
      <c r="K4579" s="39" t="s">
        <v>2195</v>
      </c>
      <c r="L4579" s="76">
        <v>180</v>
      </c>
      <c r="M4579" s="416" t="s">
        <v>17209</v>
      </c>
      <c r="N4579" s="76" t="s">
        <v>17721</v>
      </c>
    </row>
    <row r="4580" spans="1:14" hidden="1">
      <c r="A4580" s="416" t="s">
        <v>17208</v>
      </c>
      <c r="B4580" s="76"/>
      <c r="C4580" s="496" t="s">
        <v>17722</v>
      </c>
      <c r="D4580" s="39" t="s">
        <v>17722</v>
      </c>
      <c r="E4580" s="496">
        <f>VLOOKUP(F4580,[13]abbr_btch2lot2!A:B,2,FALSE)</f>
        <v>3413</v>
      </c>
      <c r="F4580" s="39" t="s">
        <v>17723</v>
      </c>
      <c r="G4580" s="39"/>
      <c r="H4580" s="76" t="s">
        <v>2455</v>
      </c>
      <c r="I4580" s="76">
        <v>7</v>
      </c>
      <c r="J4580" s="39"/>
      <c r="K4580" s="39" t="s">
        <v>2195</v>
      </c>
      <c r="L4580" s="76">
        <v>181</v>
      </c>
      <c r="M4580" s="416" t="s">
        <v>17209</v>
      </c>
      <c r="N4580" s="76" t="s">
        <v>17724</v>
      </c>
    </row>
    <row r="4581" spans="1:14" hidden="1">
      <c r="A4581" s="416" t="s">
        <v>17208</v>
      </c>
      <c r="B4581" s="76"/>
      <c r="C4581" s="496" t="s">
        <v>17725</v>
      </c>
      <c r="D4581" s="39" t="s">
        <v>17725</v>
      </c>
      <c r="E4581" s="496">
        <f>VLOOKUP(F4581,[13]abbr_btch2lot2!A:B,2,FALSE)</f>
        <v>3414</v>
      </c>
      <c r="F4581" s="39" t="s">
        <v>17726</v>
      </c>
      <c r="G4581" s="39"/>
      <c r="H4581" s="76" t="s">
        <v>2231</v>
      </c>
      <c r="I4581" s="76" t="s">
        <v>2439</v>
      </c>
      <c r="J4581" s="39"/>
      <c r="K4581" s="39" t="s">
        <v>2195</v>
      </c>
      <c r="L4581" s="76">
        <v>182</v>
      </c>
      <c r="M4581" s="416" t="s">
        <v>17209</v>
      </c>
      <c r="N4581" s="76" t="s">
        <v>17727</v>
      </c>
    </row>
    <row r="4582" spans="1:14" hidden="1">
      <c r="A4582" s="416" t="s">
        <v>17208</v>
      </c>
      <c r="B4582" s="76"/>
      <c r="C4582" s="496" t="s">
        <v>17728</v>
      </c>
      <c r="D4582" s="39" t="s">
        <v>17728</v>
      </c>
      <c r="E4582" s="496">
        <f>VLOOKUP(F4582,[13]abbr_btch2lot2!A:B,2,FALSE)</f>
        <v>3415</v>
      </c>
      <c r="F4582" s="39" t="s">
        <v>17729</v>
      </c>
      <c r="G4582" s="39"/>
      <c r="H4582" s="76" t="s">
        <v>2455</v>
      </c>
      <c r="I4582" s="76">
        <v>7</v>
      </c>
      <c r="J4582" s="39"/>
      <c r="K4582" s="39" t="s">
        <v>2195</v>
      </c>
      <c r="L4582" s="76">
        <v>183</v>
      </c>
      <c r="M4582" s="416" t="s">
        <v>17209</v>
      </c>
      <c r="N4582" s="76" t="s">
        <v>17730</v>
      </c>
    </row>
    <row r="4583" spans="1:14" hidden="1">
      <c r="A4583" s="416" t="s">
        <v>17208</v>
      </c>
      <c r="B4583" s="76"/>
      <c r="C4583" s="496" t="s">
        <v>17731</v>
      </c>
      <c r="D4583" s="39" t="s">
        <v>17731</v>
      </c>
      <c r="E4583" s="496">
        <f>VLOOKUP(F4583,[13]abbr_btch2lot2!A:B,2,FALSE)</f>
        <v>3416</v>
      </c>
      <c r="F4583" s="39" t="s">
        <v>17732</v>
      </c>
      <c r="G4583" s="39"/>
      <c r="H4583" s="76" t="s">
        <v>2231</v>
      </c>
      <c r="I4583" s="76" t="s">
        <v>2439</v>
      </c>
      <c r="J4583" s="39"/>
      <c r="K4583" s="39" t="s">
        <v>2195</v>
      </c>
      <c r="L4583" s="76">
        <v>184</v>
      </c>
      <c r="M4583" s="416" t="s">
        <v>17209</v>
      </c>
      <c r="N4583" s="76" t="s">
        <v>17733</v>
      </c>
    </row>
    <row r="4584" spans="1:14" hidden="1">
      <c r="A4584" s="416" t="s">
        <v>17208</v>
      </c>
      <c r="B4584" s="76"/>
      <c r="C4584" s="496" t="s">
        <v>17734</v>
      </c>
      <c r="D4584" s="39" t="s">
        <v>17734</v>
      </c>
      <c r="E4584" s="496">
        <f>VLOOKUP(F4584,[13]abbr_btch2lot2!A:B,2,FALSE)</f>
        <v>3417</v>
      </c>
      <c r="F4584" s="39" t="s">
        <v>17735</v>
      </c>
      <c r="G4584" s="39"/>
      <c r="H4584" s="76" t="s">
        <v>2455</v>
      </c>
      <c r="I4584" s="76">
        <v>7</v>
      </c>
      <c r="J4584" s="39"/>
      <c r="K4584" s="39" t="s">
        <v>2195</v>
      </c>
      <c r="L4584" s="76">
        <v>185</v>
      </c>
      <c r="M4584" s="416" t="s">
        <v>17209</v>
      </c>
      <c r="N4584" s="76" t="s">
        <v>17736</v>
      </c>
    </row>
    <row r="4585" spans="1:14" hidden="1">
      <c r="A4585" s="416" t="s">
        <v>17208</v>
      </c>
      <c r="B4585" s="76"/>
      <c r="C4585" s="496" t="s">
        <v>17737</v>
      </c>
      <c r="D4585" s="39" t="s">
        <v>17737</v>
      </c>
      <c r="E4585" s="496">
        <f>VLOOKUP(F4585,[13]abbr_btch2lot2!A:B,2,FALSE)</f>
        <v>3418</v>
      </c>
      <c r="F4585" s="39" t="s">
        <v>17738</v>
      </c>
      <c r="G4585" s="39"/>
      <c r="H4585" s="76" t="s">
        <v>2231</v>
      </c>
      <c r="I4585" s="76" t="s">
        <v>2439</v>
      </c>
      <c r="J4585" s="39"/>
      <c r="K4585" s="39" t="s">
        <v>2195</v>
      </c>
      <c r="L4585" s="76">
        <v>186</v>
      </c>
      <c r="M4585" s="416" t="s">
        <v>17209</v>
      </c>
      <c r="N4585" s="76" t="s">
        <v>17739</v>
      </c>
    </row>
    <row r="4586" spans="1:14" hidden="1">
      <c r="A4586" s="416" t="s">
        <v>17208</v>
      </c>
      <c r="B4586" s="76"/>
      <c r="C4586" s="496" t="s">
        <v>17740</v>
      </c>
      <c r="D4586" s="39" t="s">
        <v>17740</v>
      </c>
      <c r="E4586" s="496">
        <f>VLOOKUP(F4586,[13]abbr_btch2lot2!A:B,2,FALSE)</f>
        <v>3419</v>
      </c>
      <c r="F4586" s="39" t="s">
        <v>17741</v>
      </c>
      <c r="G4586" s="39"/>
      <c r="H4586" s="76" t="s">
        <v>2455</v>
      </c>
      <c r="I4586" s="76">
        <v>7</v>
      </c>
      <c r="J4586" s="39"/>
      <c r="K4586" s="39" t="s">
        <v>2195</v>
      </c>
      <c r="L4586" s="76">
        <v>187</v>
      </c>
      <c r="M4586" s="416" t="s">
        <v>17209</v>
      </c>
      <c r="N4586" s="76" t="s">
        <v>17742</v>
      </c>
    </row>
    <row r="4587" spans="1:14" hidden="1">
      <c r="A4587" s="416" t="s">
        <v>17208</v>
      </c>
      <c r="B4587" s="76"/>
      <c r="C4587" s="496" t="s">
        <v>17743</v>
      </c>
      <c r="D4587" s="39" t="s">
        <v>17743</v>
      </c>
      <c r="E4587" s="496">
        <f>VLOOKUP(F4587,[13]abbr_btch2lot2!A:B,2,FALSE)</f>
        <v>3420</v>
      </c>
      <c r="F4587" s="39" t="s">
        <v>17744</v>
      </c>
      <c r="G4587" s="39"/>
      <c r="H4587" s="76" t="s">
        <v>2231</v>
      </c>
      <c r="I4587" s="76" t="s">
        <v>2439</v>
      </c>
      <c r="J4587" s="39"/>
      <c r="K4587" s="39" t="s">
        <v>2195</v>
      </c>
      <c r="L4587" s="76">
        <v>188</v>
      </c>
      <c r="M4587" s="416" t="s">
        <v>17209</v>
      </c>
      <c r="N4587" s="76" t="s">
        <v>17745</v>
      </c>
    </row>
    <row r="4588" spans="1:14" hidden="1">
      <c r="A4588" s="416" t="s">
        <v>17208</v>
      </c>
      <c r="B4588" s="76"/>
      <c r="C4588" s="496" t="s">
        <v>17746</v>
      </c>
      <c r="D4588" s="39" t="s">
        <v>17746</v>
      </c>
      <c r="E4588" s="496">
        <f>VLOOKUP(F4588,[13]abbr_btch2lot2!A:B,2,FALSE)</f>
        <v>3421</v>
      </c>
      <c r="F4588" s="39" t="s">
        <v>17747</v>
      </c>
      <c r="G4588" s="39"/>
      <c r="H4588" s="76" t="s">
        <v>2231</v>
      </c>
      <c r="I4588" s="76" t="s">
        <v>4482</v>
      </c>
      <c r="J4588" s="39"/>
      <c r="K4588" s="39" t="s">
        <v>2195</v>
      </c>
      <c r="L4588" s="76">
        <v>189</v>
      </c>
      <c r="M4588" s="416" t="s">
        <v>17209</v>
      </c>
      <c r="N4588" s="76" t="s">
        <v>17748</v>
      </c>
    </row>
    <row r="4589" spans="1:14" hidden="1">
      <c r="A4589" s="416" t="s">
        <v>17208</v>
      </c>
      <c r="B4589" s="76"/>
      <c r="C4589" s="496" t="s">
        <v>17749</v>
      </c>
      <c r="D4589" s="39" t="s">
        <v>17749</v>
      </c>
      <c r="E4589" s="496">
        <f>VLOOKUP(F4589,[13]abbr_btch2lot2!A:B,2,FALSE)</f>
        <v>3422</v>
      </c>
      <c r="F4589" s="39" t="s">
        <v>17750</v>
      </c>
      <c r="G4589" s="39"/>
      <c r="H4589" s="76" t="s">
        <v>2231</v>
      </c>
      <c r="I4589" s="76" t="s">
        <v>17237</v>
      </c>
      <c r="J4589" s="39"/>
      <c r="K4589" s="39" t="s">
        <v>2195</v>
      </c>
      <c r="L4589" s="76">
        <v>190</v>
      </c>
      <c r="M4589" s="416" t="s">
        <v>17209</v>
      </c>
      <c r="N4589" s="76" t="s">
        <v>17751</v>
      </c>
    </row>
    <row r="4590" spans="1:14" hidden="1">
      <c r="A4590" s="416" t="s">
        <v>17208</v>
      </c>
      <c r="B4590" s="76"/>
      <c r="C4590" s="496" t="s">
        <v>17752</v>
      </c>
      <c r="D4590" s="39" t="s">
        <v>17752</v>
      </c>
      <c r="E4590" s="496">
        <f>VLOOKUP(F4590,[13]abbr_btch2lot2!A:B,2,FALSE)</f>
        <v>3423</v>
      </c>
      <c r="F4590" s="39" t="s">
        <v>17753</v>
      </c>
      <c r="G4590" s="39"/>
      <c r="H4590" s="76" t="s">
        <v>2455</v>
      </c>
      <c r="I4590" s="76">
        <v>7</v>
      </c>
      <c r="J4590" s="39"/>
      <c r="K4590" s="39" t="s">
        <v>2195</v>
      </c>
      <c r="L4590" s="76">
        <v>191</v>
      </c>
      <c r="M4590" s="416" t="s">
        <v>17209</v>
      </c>
      <c r="N4590" s="76" t="s">
        <v>17754</v>
      </c>
    </row>
    <row r="4591" spans="1:14" hidden="1">
      <c r="A4591" s="416" t="s">
        <v>17208</v>
      </c>
      <c r="B4591" s="76"/>
      <c r="C4591" s="496" t="s">
        <v>17755</v>
      </c>
      <c r="D4591" s="39" t="s">
        <v>17755</v>
      </c>
      <c r="E4591" s="496">
        <f>VLOOKUP(F4591,[13]abbr_btch2lot2!A:B,2,FALSE)</f>
        <v>3424</v>
      </c>
      <c r="F4591" s="39" t="s">
        <v>17756</v>
      </c>
      <c r="G4591" s="39"/>
      <c r="H4591" s="76" t="s">
        <v>2455</v>
      </c>
      <c r="I4591" s="76">
        <v>7</v>
      </c>
      <c r="J4591" s="39"/>
      <c r="K4591" s="39" t="s">
        <v>2195</v>
      </c>
      <c r="L4591" s="76">
        <v>192</v>
      </c>
      <c r="M4591" s="416" t="s">
        <v>17209</v>
      </c>
      <c r="N4591" s="76" t="s">
        <v>17757</v>
      </c>
    </row>
    <row r="4592" spans="1:14" hidden="1">
      <c r="A4592" s="416" t="s">
        <v>17208</v>
      </c>
      <c r="B4592" s="76"/>
      <c r="C4592" s="496" t="s">
        <v>17758</v>
      </c>
      <c r="D4592" s="39" t="s">
        <v>17758</v>
      </c>
      <c r="E4592" s="496">
        <f>VLOOKUP(F4592,[13]abbr_btch2lot2!A:B,2,FALSE)</f>
        <v>3425</v>
      </c>
      <c r="F4592" s="39" t="s">
        <v>17759</v>
      </c>
      <c r="G4592" s="39"/>
      <c r="H4592" s="76" t="s">
        <v>2231</v>
      </c>
      <c r="I4592" s="76" t="s">
        <v>17237</v>
      </c>
      <c r="J4592" s="39"/>
      <c r="K4592" s="39" t="s">
        <v>2195</v>
      </c>
      <c r="L4592" s="76">
        <v>193</v>
      </c>
      <c r="M4592" s="416" t="s">
        <v>17209</v>
      </c>
      <c r="N4592" s="76" t="s">
        <v>17760</v>
      </c>
    </row>
    <row r="4593" spans="1:14" hidden="1">
      <c r="A4593" s="416" t="s">
        <v>17208</v>
      </c>
      <c r="B4593" s="76"/>
      <c r="C4593" s="496" t="s">
        <v>17761</v>
      </c>
      <c r="D4593" s="39" t="s">
        <v>17761</v>
      </c>
      <c r="E4593" s="496">
        <f>VLOOKUP(F4593,[13]abbr_btch2lot2!A:B,2,FALSE)</f>
        <v>3426</v>
      </c>
      <c r="F4593" s="39" t="s">
        <v>17762</v>
      </c>
      <c r="G4593" s="39"/>
      <c r="H4593" s="76" t="s">
        <v>2231</v>
      </c>
      <c r="I4593" s="76" t="s">
        <v>17237</v>
      </c>
      <c r="J4593" s="39"/>
      <c r="K4593" s="39" t="s">
        <v>2195</v>
      </c>
      <c r="L4593" s="76">
        <v>194</v>
      </c>
      <c r="M4593" s="416" t="s">
        <v>17209</v>
      </c>
      <c r="N4593" s="76" t="s">
        <v>17763</v>
      </c>
    </row>
    <row r="4594" spans="1:14" hidden="1">
      <c r="A4594" s="416" t="s">
        <v>17208</v>
      </c>
      <c r="B4594" s="76"/>
      <c r="C4594" s="496" t="s">
        <v>17764</v>
      </c>
      <c r="D4594" s="39" t="s">
        <v>17764</v>
      </c>
      <c r="E4594" s="496">
        <f>VLOOKUP(F4594,[13]abbr_btch2lot2!A:B,2,FALSE)</f>
        <v>3427</v>
      </c>
      <c r="F4594" s="39" t="s">
        <v>17765</v>
      </c>
      <c r="G4594" s="39"/>
      <c r="H4594" s="76" t="s">
        <v>2228</v>
      </c>
      <c r="I4594" s="76">
        <v>1</v>
      </c>
      <c r="J4594" s="39"/>
      <c r="K4594" s="39" t="s">
        <v>2195</v>
      </c>
      <c r="L4594" s="76">
        <v>195</v>
      </c>
      <c r="M4594" s="416" t="s">
        <v>17209</v>
      </c>
      <c r="N4594" s="76" t="s">
        <v>17766</v>
      </c>
    </row>
    <row r="4595" spans="1:14" hidden="1">
      <c r="A4595" s="416" t="s">
        <v>17208</v>
      </c>
      <c r="B4595" s="76"/>
      <c r="C4595" s="496" t="s">
        <v>17767</v>
      </c>
      <c r="D4595" s="39" t="s">
        <v>17767</v>
      </c>
      <c r="E4595" s="496">
        <f>VLOOKUP(F4595,[13]abbr_btch2lot2!A:B,2,FALSE)</f>
        <v>3428</v>
      </c>
      <c r="F4595" s="39" t="s">
        <v>17768</v>
      </c>
      <c r="G4595" s="39"/>
      <c r="H4595" s="76" t="s">
        <v>2231</v>
      </c>
      <c r="I4595" s="76" t="s">
        <v>17237</v>
      </c>
      <c r="J4595" s="39"/>
      <c r="K4595" s="39" t="s">
        <v>2195</v>
      </c>
      <c r="L4595" s="76">
        <v>196</v>
      </c>
      <c r="M4595" s="416" t="s">
        <v>17209</v>
      </c>
      <c r="N4595" s="76" t="s">
        <v>17769</v>
      </c>
    </row>
    <row r="4596" spans="1:14" hidden="1">
      <c r="A4596" s="416" t="s">
        <v>17208</v>
      </c>
      <c r="B4596" s="76"/>
      <c r="C4596" s="496" t="s">
        <v>17770</v>
      </c>
      <c r="D4596" s="39" t="s">
        <v>17770</v>
      </c>
      <c r="E4596" s="496">
        <f>VLOOKUP(F4596,[13]abbr_btch2lot2!A:B,2,FALSE)</f>
        <v>3429</v>
      </c>
      <c r="F4596" s="39" t="s">
        <v>17771</v>
      </c>
      <c r="G4596" s="39"/>
      <c r="H4596" s="76" t="s">
        <v>2231</v>
      </c>
      <c r="I4596" s="76" t="s">
        <v>17237</v>
      </c>
      <c r="J4596" s="39"/>
      <c r="K4596" s="39" t="s">
        <v>2195</v>
      </c>
      <c r="L4596" s="76">
        <v>197</v>
      </c>
      <c r="M4596" s="416" t="s">
        <v>17209</v>
      </c>
      <c r="N4596" s="76" t="s">
        <v>17772</v>
      </c>
    </row>
    <row r="4597" spans="1:14" hidden="1">
      <c r="A4597" s="416" t="s">
        <v>17208</v>
      </c>
      <c r="B4597" s="76"/>
      <c r="C4597" s="496" t="s">
        <v>17773</v>
      </c>
      <c r="D4597" s="39" t="s">
        <v>17773</v>
      </c>
      <c r="E4597" s="496">
        <f>VLOOKUP(F4597,[13]abbr_btch2lot2!A:B,2,FALSE)</f>
        <v>3430</v>
      </c>
      <c r="F4597" s="39" t="s">
        <v>17774</v>
      </c>
      <c r="G4597" s="39"/>
      <c r="H4597" s="76" t="s">
        <v>2455</v>
      </c>
      <c r="I4597" s="76">
        <v>7</v>
      </c>
      <c r="J4597" s="39"/>
      <c r="K4597" s="39" t="s">
        <v>2195</v>
      </c>
      <c r="L4597" s="76">
        <v>198</v>
      </c>
      <c r="M4597" s="416" t="s">
        <v>17209</v>
      </c>
      <c r="N4597" s="76" t="s">
        <v>17775</v>
      </c>
    </row>
    <row r="4598" spans="1:14" hidden="1">
      <c r="A4598" s="416" t="s">
        <v>17208</v>
      </c>
      <c r="B4598" s="76"/>
      <c r="C4598" s="496" t="s">
        <v>17776</v>
      </c>
      <c r="D4598" s="39" t="s">
        <v>17776</v>
      </c>
      <c r="E4598" s="496">
        <f>VLOOKUP(F4598,[13]abbr_btch2lot2!A:B,2,FALSE)</f>
        <v>3431</v>
      </c>
      <c r="F4598" s="39" t="s">
        <v>17777</v>
      </c>
      <c r="G4598" s="39"/>
      <c r="H4598" s="76" t="s">
        <v>2455</v>
      </c>
      <c r="I4598" s="76">
        <v>7</v>
      </c>
      <c r="J4598" s="39"/>
      <c r="K4598" s="39" t="s">
        <v>2195</v>
      </c>
      <c r="L4598" s="76">
        <v>199</v>
      </c>
      <c r="M4598" s="416" t="s">
        <v>17209</v>
      </c>
      <c r="N4598" s="76" t="s">
        <v>17778</v>
      </c>
    </row>
    <row r="4599" spans="1:14" hidden="1">
      <c r="A4599" s="416" t="s">
        <v>17208</v>
      </c>
      <c r="B4599" s="76"/>
      <c r="C4599" s="496" t="s">
        <v>17779</v>
      </c>
      <c r="D4599" s="39" t="s">
        <v>17779</v>
      </c>
      <c r="E4599" s="496">
        <f>VLOOKUP(F4599,[13]abbr_btch2lot2!A:B,2,FALSE)</f>
        <v>3432</v>
      </c>
      <c r="F4599" s="39" t="s">
        <v>17780</v>
      </c>
      <c r="G4599" s="39"/>
      <c r="H4599" s="76" t="s">
        <v>2231</v>
      </c>
      <c r="I4599" s="76" t="s">
        <v>17237</v>
      </c>
      <c r="J4599" s="39"/>
      <c r="K4599" s="39" t="s">
        <v>2195</v>
      </c>
      <c r="L4599" s="76">
        <v>200</v>
      </c>
      <c r="M4599" s="416" t="s">
        <v>17209</v>
      </c>
      <c r="N4599" s="76" t="s">
        <v>17781</v>
      </c>
    </row>
    <row r="4600" spans="1:14" hidden="1">
      <c r="A4600" s="416" t="s">
        <v>17208</v>
      </c>
      <c r="B4600" s="76"/>
      <c r="C4600" s="496" t="s">
        <v>17782</v>
      </c>
      <c r="D4600" s="39" t="s">
        <v>17782</v>
      </c>
      <c r="E4600" s="496">
        <f>VLOOKUP(F4600,[13]abbr_btch2lot2!A:B,2,FALSE)</f>
        <v>3433</v>
      </c>
      <c r="F4600" s="39" t="s">
        <v>17783</v>
      </c>
      <c r="G4600" s="39"/>
      <c r="H4600" s="76" t="s">
        <v>2231</v>
      </c>
      <c r="I4600" s="76" t="s">
        <v>17237</v>
      </c>
      <c r="J4600" s="39"/>
      <c r="K4600" s="39" t="s">
        <v>2195</v>
      </c>
      <c r="L4600" s="76">
        <v>201</v>
      </c>
      <c r="M4600" s="416" t="s">
        <v>17209</v>
      </c>
      <c r="N4600" s="76" t="s">
        <v>17784</v>
      </c>
    </row>
    <row r="4601" spans="1:14" hidden="1">
      <c r="A4601" s="416" t="s">
        <v>17208</v>
      </c>
      <c r="B4601" s="76"/>
      <c r="C4601" s="496" t="s">
        <v>17785</v>
      </c>
      <c r="D4601" s="39" t="s">
        <v>17785</v>
      </c>
      <c r="E4601" s="496">
        <f>VLOOKUP(F4601,[13]abbr_btch2lot2!A:B,2,FALSE)</f>
        <v>3434</v>
      </c>
      <c r="F4601" s="39" t="s">
        <v>17786</v>
      </c>
      <c r="G4601" s="39"/>
      <c r="H4601" s="76" t="s">
        <v>2228</v>
      </c>
      <c r="I4601" s="76">
        <v>1</v>
      </c>
      <c r="J4601" s="39"/>
      <c r="K4601" s="39" t="s">
        <v>2195</v>
      </c>
      <c r="L4601" s="76">
        <v>202</v>
      </c>
      <c r="M4601" s="416" t="s">
        <v>17209</v>
      </c>
      <c r="N4601" s="76" t="s">
        <v>17787</v>
      </c>
    </row>
    <row r="4602" spans="1:14" hidden="1">
      <c r="A4602" s="416" t="s">
        <v>17208</v>
      </c>
      <c r="B4602" s="76"/>
      <c r="C4602" s="496" t="s">
        <v>17788</v>
      </c>
      <c r="D4602" s="39" t="s">
        <v>17788</v>
      </c>
      <c r="E4602" s="496">
        <f>VLOOKUP(F4602,[13]abbr_btch2lot2!A:B,2,FALSE)</f>
        <v>3435</v>
      </c>
      <c r="F4602" s="39" t="s">
        <v>17789</v>
      </c>
      <c r="G4602" s="39"/>
      <c r="H4602" s="76" t="s">
        <v>2455</v>
      </c>
      <c r="I4602" s="76">
        <v>7</v>
      </c>
      <c r="J4602" s="39"/>
      <c r="K4602" s="39" t="s">
        <v>2195</v>
      </c>
      <c r="L4602" s="76">
        <v>203</v>
      </c>
      <c r="M4602" s="416" t="s">
        <v>17209</v>
      </c>
      <c r="N4602" s="76" t="s">
        <v>17790</v>
      </c>
    </row>
    <row r="4603" spans="1:14" hidden="1">
      <c r="A4603" s="416" t="s">
        <v>17208</v>
      </c>
      <c r="B4603" s="76"/>
      <c r="C4603" s="496" t="s">
        <v>17791</v>
      </c>
      <c r="D4603" s="39" t="s">
        <v>17791</v>
      </c>
      <c r="E4603" s="496">
        <f>VLOOKUP(F4603,[13]abbr_btch2lot2!A:B,2,FALSE)</f>
        <v>3436</v>
      </c>
      <c r="F4603" s="39" t="s">
        <v>17792</v>
      </c>
      <c r="G4603" s="39"/>
      <c r="H4603" s="76" t="s">
        <v>2231</v>
      </c>
      <c r="I4603" s="76" t="s">
        <v>2439</v>
      </c>
      <c r="J4603" s="39"/>
      <c r="K4603" s="39" t="s">
        <v>2195</v>
      </c>
      <c r="L4603" s="76">
        <v>204</v>
      </c>
      <c r="M4603" s="416" t="s">
        <v>17209</v>
      </c>
      <c r="N4603" s="76" t="s">
        <v>17793</v>
      </c>
    </row>
    <row r="4604" spans="1:14" hidden="1">
      <c r="A4604" s="416" t="s">
        <v>17208</v>
      </c>
      <c r="B4604" s="76"/>
      <c r="C4604" s="496" t="s">
        <v>17794</v>
      </c>
      <c r="D4604" s="39" t="s">
        <v>17794</v>
      </c>
      <c r="E4604" s="496">
        <f>VLOOKUP(F4604,[13]abbr_btch2lot2!A:B,2,FALSE)</f>
        <v>3437</v>
      </c>
      <c r="F4604" s="39" t="s">
        <v>17795</v>
      </c>
      <c r="G4604" s="39"/>
      <c r="H4604" s="76" t="s">
        <v>2455</v>
      </c>
      <c r="I4604" s="76">
        <v>7</v>
      </c>
      <c r="J4604" s="39"/>
      <c r="K4604" s="39" t="s">
        <v>2195</v>
      </c>
      <c r="L4604" s="76">
        <v>205</v>
      </c>
      <c r="M4604" s="416" t="s">
        <v>17209</v>
      </c>
      <c r="N4604" s="76" t="s">
        <v>17796</v>
      </c>
    </row>
    <row r="4605" spans="1:14" hidden="1">
      <c r="A4605" s="416" t="s">
        <v>17208</v>
      </c>
      <c r="B4605" s="76"/>
      <c r="C4605" s="496" t="s">
        <v>17797</v>
      </c>
      <c r="D4605" s="39" t="s">
        <v>17797</v>
      </c>
      <c r="E4605" s="496">
        <f>VLOOKUP(F4605,[13]abbr_btch2lot2!A:B,2,FALSE)</f>
        <v>3438</v>
      </c>
      <c r="F4605" s="39" t="s">
        <v>17798</v>
      </c>
      <c r="G4605" s="39"/>
      <c r="H4605" s="76" t="s">
        <v>2231</v>
      </c>
      <c r="I4605" s="76" t="s">
        <v>2439</v>
      </c>
      <c r="J4605" s="39"/>
      <c r="K4605" s="39" t="s">
        <v>2195</v>
      </c>
      <c r="L4605" s="76">
        <v>206</v>
      </c>
      <c r="M4605" s="416" t="s">
        <v>17209</v>
      </c>
      <c r="N4605" s="76" t="s">
        <v>17799</v>
      </c>
    </row>
    <row r="4606" spans="1:14" hidden="1">
      <c r="A4606" s="416" t="s">
        <v>17208</v>
      </c>
      <c r="B4606" s="76"/>
      <c r="C4606" s="496" t="s">
        <v>17800</v>
      </c>
      <c r="D4606" s="39" t="s">
        <v>17800</v>
      </c>
      <c r="E4606" s="496">
        <f>VLOOKUP(F4606,[13]abbr_btch2lot2!A:B,2,FALSE)</f>
        <v>3439</v>
      </c>
      <c r="F4606" s="39" t="s">
        <v>17801</v>
      </c>
      <c r="G4606" s="39"/>
      <c r="H4606" s="76" t="s">
        <v>2455</v>
      </c>
      <c r="I4606" s="76">
        <v>7</v>
      </c>
      <c r="J4606" s="39"/>
      <c r="K4606" s="39" t="s">
        <v>2195</v>
      </c>
      <c r="L4606" s="76">
        <v>207</v>
      </c>
      <c r="M4606" s="416" t="s">
        <v>17209</v>
      </c>
      <c r="N4606" s="76" t="s">
        <v>17802</v>
      </c>
    </row>
    <row r="4607" spans="1:14" hidden="1">
      <c r="A4607" s="416" t="s">
        <v>17208</v>
      </c>
      <c r="B4607" s="76"/>
      <c r="C4607" s="496" t="s">
        <v>17803</v>
      </c>
      <c r="D4607" s="39" t="s">
        <v>17803</v>
      </c>
      <c r="E4607" s="496">
        <f>VLOOKUP(F4607,[13]abbr_btch2lot2!A:B,2,FALSE)</f>
        <v>3440</v>
      </c>
      <c r="F4607" s="39" t="s">
        <v>17804</v>
      </c>
      <c r="G4607" s="39"/>
      <c r="H4607" s="76" t="s">
        <v>2231</v>
      </c>
      <c r="I4607" s="76" t="s">
        <v>2439</v>
      </c>
      <c r="J4607" s="39"/>
      <c r="K4607" s="39" t="s">
        <v>2195</v>
      </c>
      <c r="L4607" s="76">
        <v>208</v>
      </c>
      <c r="M4607" s="416" t="s">
        <v>17209</v>
      </c>
      <c r="N4607" s="76" t="s">
        <v>17805</v>
      </c>
    </row>
    <row r="4608" spans="1:14" hidden="1">
      <c r="A4608" s="416" t="s">
        <v>17208</v>
      </c>
      <c r="B4608" s="76"/>
      <c r="C4608" s="496" t="s">
        <v>17806</v>
      </c>
      <c r="D4608" s="39" t="s">
        <v>17806</v>
      </c>
      <c r="E4608" s="496">
        <f>VLOOKUP(F4608,[13]abbr_btch2lot2!A:B,2,FALSE)</f>
        <v>3441</v>
      </c>
      <c r="F4608" s="39" t="s">
        <v>17807</v>
      </c>
      <c r="G4608" s="39"/>
      <c r="H4608" s="76" t="s">
        <v>2455</v>
      </c>
      <c r="I4608" s="76">
        <v>7</v>
      </c>
      <c r="J4608" s="39"/>
      <c r="K4608" s="39" t="s">
        <v>2195</v>
      </c>
      <c r="L4608" s="76">
        <v>209</v>
      </c>
      <c r="M4608" s="416" t="s">
        <v>17209</v>
      </c>
      <c r="N4608" s="76" t="s">
        <v>17808</v>
      </c>
    </row>
    <row r="4609" spans="1:14" hidden="1">
      <c r="A4609" s="416" t="s">
        <v>17208</v>
      </c>
      <c r="B4609" s="76"/>
      <c r="C4609" s="496" t="s">
        <v>17809</v>
      </c>
      <c r="D4609" s="39" t="s">
        <v>17809</v>
      </c>
      <c r="E4609" s="496">
        <f>VLOOKUP(F4609,[13]abbr_btch2lot2!A:B,2,FALSE)</f>
        <v>3442</v>
      </c>
      <c r="F4609" s="39" t="s">
        <v>17810</v>
      </c>
      <c r="G4609" s="39"/>
      <c r="H4609" s="76" t="s">
        <v>2231</v>
      </c>
      <c r="I4609" s="76" t="s">
        <v>2439</v>
      </c>
      <c r="J4609" s="39"/>
      <c r="K4609" s="39" t="s">
        <v>2195</v>
      </c>
      <c r="L4609" s="76">
        <v>210</v>
      </c>
      <c r="M4609" s="416" t="s">
        <v>17209</v>
      </c>
      <c r="N4609" s="76" t="s">
        <v>17811</v>
      </c>
    </row>
    <row r="4610" spans="1:14" hidden="1">
      <c r="A4610" s="416" t="s">
        <v>17208</v>
      </c>
      <c r="B4610" s="76"/>
      <c r="C4610" s="496" t="s">
        <v>17812</v>
      </c>
      <c r="D4610" s="39" t="s">
        <v>17812</v>
      </c>
      <c r="E4610" s="496">
        <f>VLOOKUP(F4610,[13]abbr_btch2lot2!A:B,2,FALSE)</f>
        <v>3443</v>
      </c>
      <c r="F4610" s="39" t="s">
        <v>17813</v>
      </c>
      <c r="G4610" s="39"/>
      <c r="H4610" s="76" t="s">
        <v>2455</v>
      </c>
      <c r="I4610" s="76">
        <v>7</v>
      </c>
      <c r="J4610" s="39"/>
      <c r="K4610" s="39" t="s">
        <v>2195</v>
      </c>
      <c r="L4610" s="76">
        <v>211</v>
      </c>
      <c r="M4610" s="416" t="s">
        <v>17209</v>
      </c>
      <c r="N4610" s="76" t="s">
        <v>17814</v>
      </c>
    </row>
    <row r="4611" spans="1:14" hidden="1">
      <c r="A4611" s="416" t="s">
        <v>17208</v>
      </c>
      <c r="B4611" s="76"/>
      <c r="C4611" s="496" t="s">
        <v>17815</v>
      </c>
      <c r="D4611" s="39" t="s">
        <v>17815</v>
      </c>
      <c r="E4611" s="496">
        <f>VLOOKUP(F4611,[13]abbr_btch2lot2!A:B,2,FALSE)</f>
        <v>3444</v>
      </c>
      <c r="F4611" s="39" t="s">
        <v>17816</v>
      </c>
      <c r="G4611" s="39"/>
      <c r="H4611" s="76" t="s">
        <v>2231</v>
      </c>
      <c r="I4611" s="76" t="s">
        <v>2439</v>
      </c>
      <c r="J4611" s="39"/>
      <c r="K4611" s="39" t="s">
        <v>2195</v>
      </c>
      <c r="L4611" s="76">
        <v>212</v>
      </c>
      <c r="M4611" s="416" t="s">
        <v>17209</v>
      </c>
      <c r="N4611" s="76" t="s">
        <v>17817</v>
      </c>
    </row>
    <row r="4612" spans="1:14" hidden="1">
      <c r="A4612" s="416" t="s">
        <v>17208</v>
      </c>
      <c r="B4612" s="76"/>
      <c r="C4612" s="496" t="s">
        <v>17818</v>
      </c>
      <c r="D4612" s="39" t="s">
        <v>17818</v>
      </c>
      <c r="E4612" s="496">
        <f>VLOOKUP(F4612,[13]abbr_btch2lot2!A:B,2,FALSE)</f>
        <v>3445</v>
      </c>
      <c r="F4612" s="39" t="s">
        <v>17819</v>
      </c>
      <c r="G4612" s="39"/>
      <c r="H4612" s="76" t="s">
        <v>2455</v>
      </c>
      <c r="I4612" s="76">
        <v>7</v>
      </c>
      <c r="J4612" s="39"/>
      <c r="K4612" s="39" t="s">
        <v>2195</v>
      </c>
      <c r="L4612" s="76">
        <v>213</v>
      </c>
      <c r="M4612" s="416" t="s">
        <v>17209</v>
      </c>
      <c r="N4612" s="76" t="s">
        <v>17820</v>
      </c>
    </row>
    <row r="4613" spans="1:14" hidden="1">
      <c r="A4613" s="416" t="s">
        <v>17208</v>
      </c>
      <c r="B4613" s="76"/>
      <c r="C4613" s="496" t="s">
        <v>17821</v>
      </c>
      <c r="D4613" s="39" t="s">
        <v>17821</v>
      </c>
      <c r="E4613" s="496">
        <f>VLOOKUP(F4613,[13]abbr_btch2lot2!A:B,2,FALSE)</f>
        <v>3446</v>
      </c>
      <c r="F4613" s="39" t="s">
        <v>17822</v>
      </c>
      <c r="G4613" s="39"/>
      <c r="H4613" s="76" t="s">
        <v>2231</v>
      </c>
      <c r="I4613" s="76" t="s">
        <v>2439</v>
      </c>
      <c r="J4613" s="39"/>
      <c r="K4613" s="39" t="s">
        <v>2195</v>
      </c>
      <c r="L4613" s="76">
        <v>214</v>
      </c>
      <c r="M4613" s="416" t="s">
        <v>17209</v>
      </c>
      <c r="N4613" s="76" t="s">
        <v>17823</v>
      </c>
    </row>
    <row r="4614" spans="1:14" hidden="1">
      <c r="A4614" s="416" t="s">
        <v>17208</v>
      </c>
      <c r="B4614" s="76"/>
      <c r="C4614" s="496" t="s">
        <v>17824</v>
      </c>
      <c r="D4614" s="39" t="s">
        <v>17824</v>
      </c>
      <c r="E4614" s="496">
        <f>VLOOKUP(F4614,[13]abbr_btch2lot2!A:B,2,FALSE)</f>
        <v>3447</v>
      </c>
      <c r="F4614" s="39" t="s">
        <v>17825</v>
      </c>
      <c r="G4614" s="39"/>
      <c r="H4614" s="76" t="s">
        <v>2231</v>
      </c>
      <c r="I4614" s="76" t="s">
        <v>2439</v>
      </c>
      <c r="J4614" s="39"/>
      <c r="K4614" s="39" t="s">
        <v>2195</v>
      </c>
      <c r="L4614" s="76">
        <v>215</v>
      </c>
      <c r="M4614" s="416" t="s">
        <v>17209</v>
      </c>
      <c r="N4614" s="76" t="s">
        <v>17826</v>
      </c>
    </row>
    <row r="4615" spans="1:14" hidden="1">
      <c r="A4615" s="416" t="s">
        <v>17208</v>
      </c>
      <c r="B4615" s="76"/>
      <c r="C4615" s="496" t="s">
        <v>17827</v>
      </c>
      <c r="D4615" s="39" t="s">
        <v>17827</v>
      </c>
      <c r="E4615" s="496">
        <f>VLOOKUP(F4615,[13]abbr_btch2lot2!A:B,2,FALSE)</f>
        <v>3448</v>
      </c>
      <c r="F4615" s="39" t="s">
        <v>17828</v>
      </c>
      <c r="G4615" s="39"/>
      <c r="H4615" s="76" t="s">
        <v>2231</v>
      </c>
      <c r="I4615" s="76" t="s">
        <v>2439</v>
      </c>
      <c r="J4615" s="39"/>
      <c r="K4615" s="39" t="s">
        <v>2195</v>
      </c>
      <c r="L4615" s="76">
        <v>216</v>
      </c>
      <c r="M4615" s="416" t="s">
        <v>17209</v>
      </c>
      <c r="N4615" s="76" t="s">
        <v>17829</v>
      </c>
    </row>
    <row r="4616" spans="1:14" hidden="1">
      <c r="A4616" s="416" t="s">
        <v>17208</v>
      </c>
      <c r="B4616" s="76"/>
      <c r="C4616" s="496" t="s">
        <v>17830</v>
      </c>
      <c r="D4616" s="39" t="s">
        <v>17830</v>
      </c>
      <c r="E4616" s="496">
        <f>VLOOKUP(F4616,[13]abbr_btch2lot2!A:B,2,FALSE)</f>
        <v>3449</v>
      </c>
      <c r="F4616" s="39" t="s">
        <v>17831</v>
      </c>
      <c r="G4616" s="39"/>
      <c r="H4616" s="76" t="s">
        <v>2455</v>
      </c>
      <c r="I4616" s="76">
        <v>7</v>
      </c>
      <c r="J4616" s="39"/>
      <c r="K4616" s="39" t="s">
        <v>2195</v>
      </c>
      <c r="L4616" s="76">
        <v>217</v>
      </c>
      <c r="M4616" s="416" t="s">
        <v>17209</v>
      </c>
      <c r="N4616" s="76" t="s">
        <v>17832</v>
      </c>
    </row>
    <row r="4617" spans="1:14" hidden="1">
      <c r="A4617" s="416" t="s">
        <v>17208</v>
      </c>
      <c r="B4617" s="76"/>
      <c r="C4617" s="496" t="s">
        <v>17833</v>
      </c>
      <c r="D4617" s="39" t="s">
        <v>17833</v>
      </c>
      <c r="E4617" s="496">
        <f>VLOOKUP(F4617,[13]abbr_btch2lot2!A:B,2,FALSE)</f>
        <v>3450</v>
      </c>
      <c r="F4617" s="39" t="s">
        <v>17834</v>
      </c>
      <c r="G4617" s="39"/>
      <c r="H4617" s="76" t="s">
        <v>2455</v>
      </c>
      <c r="I4617" s="76">
        <v>7</v>
      </c>
      <c r="J4617" s="39"/>
      <c r="K4617" s="39" t="s">
        <v>2195</v>
      </c>
      <c r="L4617" s="76">
        <v>218</v>
      </c>
      <c r="M4617" s="416" t="s">
        <v>17209</v>
      </c>
      <c r="N4617" s="76" t="s">
        <v>17835</v>
      </c>
    </row>
    <row r="4618" spans="1:14" hidden="1">
      <c r="A4618" s="416" t="s">
        <v>17208</v>
      </c>
      <c r="B4618" s="76"/>
      <c r="C4618" s="496" t="s">
        <v>17836</v>
      </c>
      <c r="D4618" s="39" t="s">
        <v>17836</v>
      </c>
      <c r="E4618" s="496">
        <f>VLOOKUP(F4618,[13]abbr_btch2lot2!A:B,2,FALSE)</f>
        <v>3451</v>
      </c>
      <c r="F4618" s="39" t="s">
        <v>17837</v>
      </c>
      <c r="G4618" s="39"/>
      <c r="H4618" s="76" t="s">
        <v>2455</v>
      </c>
      <c r="I4618" s="76">
        <v>7</v>
      </c>
      <c r="J4618" s="39"/>
      <c r="K4618" s="39" t="s">
        <v>2195</v>
      </c>
      <c r="L4618" s="76">
        <v>219</v>
      </c>
      <c r="M4618" s="416" t="s">
        <v>17209</v>
      </c>
      <c r="N4618" s="76" t="s">
        <v>17838</v>
      </c>
    </row>
    <row r="4619" spans="1:14" hidden="1">
      <c r="A4619" s="416" t="s">
        <v>17208</v>
      </c>
      <c r="B4619" s="76"/>
      <c r="C4619" s="496" t="s">
        <v>17839</v>
      </c>
      <c r="D4619" s="39" t="s">
        <v>17839</v>
      </c>
      <c r="E4619" s="496">
        <f>VLOOKUP(F4619,[13]abbr_btch2lot2!A:B,2,FALSE)</f>
        <v>3452</v>
      </c>
      <c r="F4619" s="39" t="s">
        <v>17840</v>
      </c>
      <c r="G4619" s="39"/>
      <c r="H4619" s="76" t="s">
        <v>2455</v>
      </c>
      <c r="I4619" s="76">
        <v>9</v>
      </c>
      <c r="J4619" s="39"/>
      <c r="K4619" s="39" t="s">
        <v>2195</v>
      </c>
      <c r="L4619" s="76">
        <v>220</v>
      </c>
      <c r="M4619" s="416" t="s">
        <v>17209</v>
      </c>
      <c r="N4619" s="76" t="s">
        <v>17841</v>
      </c>
    </row>
    <row r="4620" spans="1:14" hidden="1">
      <c r="A4620" s="416" t="s">
        <v>17208</v>
      </c>
      <c r="B4620" s="76"/>
      <c r="C4620" s="496" t="s">
        <v>17842</v>
      </c>
      <c r="D4620" s="39" t="s">
        <v>17842</v>
      </c>
      <c r="E4620" s="496">
        <f>VLOOKUP(F4620,[13]abbr_btch2lot2!A:B,2,FALSE)</f>
        <v>3453</v>
      </c>
      <c r="F4620" s="39" t="s">
        <v>17843</v>
      </c>
      <c r="G4620" s="39"/>
      <c r="H4620" s="76" t="s">
        <v>2455</v>
      </c>
      <c r="I4620" s="76">
        <v>9</v>
      </c>
      <c r="J4620" s="39"/>
      <c r="K4620" s="39" t="s">
        <v>2195</v>
      </c>
      <c r="L4620" s="76">
        <v>221</v>
      </c>
      <c r="M4620" s="416" t="s">
        <v>17209</v>
      </c>
      <c r="N4620" s="76" t="s">
        <v>17844</v>
      </c>
    </row>
    <row r="4621" spans="1:14" hidden="1">
      <c r="A4621" s="416" t="s">
        <v>17208</v>
      </c>
      <c r="B4621" s="76"/>
      <c r="C4621" s="496" t="s">
        <v>17845</v>
      </c>
      <c r="D4621" s="39" t="s">
        <v>17845</v>
      </c>
      <c r="E4621" s="496">
        <f>VLOOKUP(F4621,[13]abbr_btch2lot2!A:B,2,FALSE)</f>
        <v>3454</v>
      </c>
      <c r="F4621" s="39" t="s">
        <v>17846</v>
      </c>
      <c r="G4621" s="39"/>
      <c r="H4621" s="76" t="s">
        <v>2455</v>
      </c>
      <c r="I4621" s="76">
        <v>9</v>
      </c>
      <c r="J4621" s="39"/>
      <c r="K4621" s="39" t="s">
        <v>2195</v>
      </c>
      <c r="L4621" s="76">
        <v>222</v>
      </c>
      <c r="M4621" s="416" t="s">
        <v>17209</v>
      </c>
      <c r="N4621" s="76" t="s">
        <v>17847</v>
      </c>
    </row>
    <row r="4622" spans="1:14" hidden="1">
      <c r="A4622" s="416" t="s">
        <v>17208</v>
      </c>
      <c r="B4622" s="76"/>
      <c r="C4622" s="496" t="s">
        <v>17848</v>
      </c>
      <c r="D4622" s="39" t="s">
        <v>17848</v>
      </c>
      <c r="E4622" s="496">
        <f>VLOOKUP(F4622,[13]abbr_btch2lot2!A:B,2,FALSE)</f>
        <v>3455</v>
      </c>
      <c r="F4622" s="39" t="s">
        <v>17849</v>
      </c>
      <c r="G4622" s="39"/>
      <c r="H4622" s="76" t="s">
        <v>2455</v>
      </c>
      <c r="I4622" s="76">
        <v>9</v>
      </c>
      <c r="J4622" s="39"/>
      <c r="K4622" s="39" t="s">
        <v>2195</v>
      </c>
      <c r="L4622" s="76">
        <v>223</v>
      </c>
      <c r="M4622" s="416" t="s">
        <v>17209</v>
      </c>
      <c r="N4622" s="76" t="s">
        <v>17850</v>
      </c>
    </row>
    <row r="4623" spans="1:14" hidden="1">
      <c r="A4623" s="416" t="s">
        <v>17208</v>
      </c>
      <c r="B4623" s="76"/>
      <c r="C4623" s="496" t="s">
        <v>17851</v>
      </c>
      <c r="D4623" s="39" t="s">
        <v>17851</v>
      </c>
      <c r="E4623" s="496">
        <f>VLOOKUP(F4623,[13]abbr_btch2lot2!A:B,2,FALSE)</f>
        <v>3456</v>
      </c>
      <c r="F4623" s="39" t="s">
        <v>17852</v>
      </c>
      <c r="G4623" s="39"/>
      <c r="H4623" s="76" t="s">
        <v>2455</v>
      </c>
      <c r="I4623" s="76">
        <v>7</v>
      </c>
      <c r="J4623" s="39"/>
      <c r="K4623" s="39" t="s">
        <v>2195</v>
      </c>
      <c r="L4623" s="76">
        <v>224</v>
      </c>
      <c r="M4623" s="416" t="s">
        <v>17209</v>
      </c>
      <c r="N4623" s="76" t="s">
        <v>17853</v>
      </c>
    </row>
    <row r="4624" spans="1:14" hidden="1">
      <c r="A4624" s="416" t="s">
        <v>17208</v>
      </c>
      <c r="B4624" s="76"/>
      <c r="C4624" s="496" t="s">
        <v>17854</v>
      </c>
      <c r="D4624" s="39" t="s">
        <v>17854</v>
      </c>
      <c r="E4624" s="496">
        <f>VLOOKUP(F4624,[13]abbr_btch2lot2!A:B,2,FALSE)</f>
        <v>3457</v>
      </c>
      <c r="F4624" s="39" t="s">
        <v>17855</v>
      </c>
      <c r="G4624" s="39"/>
      <c r="H4624" s="76" t="s">
        <v>2231</v>
      </c>
      <c r="I4624" s="76" t="s">
        <v>2439</v>
      </c>
      <c r="J4624" s="39"/>
      <c r="K4624" s="39" t="s">
        <v>2195</v>
      </c>
      <c r="L4624" s="76">
        <v>225</v>
      </c>
      <c r="M4624" s="416" t="s">
        <v>17209</v>
      </c>
      <c r="N4624" s="76" t="s">
        <v>17856</v>
      </c>
    </row>
    <row r="4625" spans="1:14" hidden="1">
      <c r="A4625" s="416" t="s">
        <v>17208</v>
      </c>
      <c r="B4625" s="76"/>
      <c r="C4625" s="496"/>
      <c r="D4625" s="39"/>
      <c r="E4625" s="496">
        <f>VLOOKUP(F4625,[13]abbr_btch2lot2!A:B,2,FALSE)</f>
        <v>3458</v>
      </c>
      <c r="F4625" s="39" t="s">
        <v>17857</v>
      </c>
      <c r="G4625" s="39"/>
      <c r="H4625" s="76" t="s">
        <v>2455</v>
      </c>
      <c r="I4625" s="76">
        <v>7</v>
      </c>
      <c r="J4625" s="39"/>
      <c r="K4625" s="39" t="s">
        <v>2195</v>
      </c>
      <c r="L4625" s="76">
        <v>226</v>
      </c>
      <c r="M4625" s="416" t="s">
        <v>17209</v>
      </c>
      <c r="N4625" s="76" t="s">
        <v>17858</v>
      </c>
    </row>
    <row r="4626" spans="1:14" hidden="1">
      <c r="A4626" s="416" t="s">
        <v>17208</v>
      </c>
      <c r="B4626" s="76"/>
      <c r="C4626" s="496"/>
      <c r="D4626" s="39"/>
      <c r="E4626" s="496">
        <f>VLOOKUP(F4626,[13]abbr_btch2lot2!A:B,2,FALSE)</f>
        <v>3459</v>
      </c>
      <c r="F4626" s="39" t="s">
        <v>17859</v>
      </c>
      <c r="G4626" s="39"/>
      <c r="H4626" s="76" t="s">
        <v>2231</v>
      </c>
      <c r="I4626" s="76" t="s">
        <v>2439</v>
      </c>
      <c r="J4626" s="39"/>
      <c r="K4626" s="39" t="s">
        <v>2195</v>
      </c>
      <c r="L4626" s="76">
        <v>227</v>
      </c>
      <c r="M4626" s="416" t="s">
        <v>17209</v>
      </c>
      <c r="N4626" s="76" t="s">
        <v>17860</v>
      </c>
    </row>
    <row r="4627" spans="1:14" hidden="1">
      <c r="A4627" s="416" t="s">
        <v>17208</v>
      </c>
      <c r="B4627" s="76"/>
      <c r="C4627" s="496" t="s">
        <v>17861</v>
      </c>
      <c r="D4627" s="39" t="s">
        <v>17861</v>
      </c>
      <c r="E4627" s="496">
        <f>VLOOKUP(F4627,[13]abbr_btch2lot2!A:B,2,FALSE)</f>
        <v>3460</v>
      </c>
      <c r="F4627" s="39" t="s">
        <v>17862</v>
      </c>
      <c r="G4627" s="39"/>
      <c r="H4627" s="76" t="s">
        <v>2455</v>
      </c>
      <c r="I4627" s="76">
        <v>7</v>
      </c>
      <c r="J4627" s="39"/>
      <c r="K4627" s="39" t="s">
        <v>2195</v>
      </c>
      <c r="L4627" s="76">
        <v>228</v>
      </c>
      <c r="M4627" s="416" t="s">
        <v>17209</v>
      </c>
      <c r="N4627" s="76" t="s">
        <v>17863</v>
      </c>
    </row>
    <row r="4628" spans="1:14" hidden="1">
      <c r="A4628" s="416" t="s">
        <v>17208</v>
      </c>
      <c r="B4628" s="76"/>
      <c r="C4628" s="496" t="s">
        <v>17864</v>
      </c>
      <c r="D4628" s="39" t="s">
        <v>17864</v>
      </c>
      <c r="E4628" s="496">
        <f>VLOOKUP(F4628,[13]abbr_btch2lot2!A:B,2,FALSE)</f>
        <v>3461</v>
      </c>
      <c r="F4628" s="39" t="s">
        <v>17865</v>
      </c>
      <c r="G4628" s="39"/>
      <c r="H4628" s="76" t="s">
        <v>2231</v>
      </c>
      <c r="I4628" s="76" t="s">
        <v>2439</v>
      </c>
      <c r="J4628" s="39"/>
      <c r="K4628" s="39" t="s">
        <v>2195</v>
      </c>
      <c r="L4628" s="76">
        <v>229</v>
      </c>
      <c r="M4628" s="416" t="s">
        <v>17209</v>
      </c>
      <c r="N4628" s="76" t="s">
        <v>17866</v>
      </c>
    </row>
    <row r="4629" spans="1:14" hidden="1">
      <c r="A4629" s="416" t="s">
        <v>17208</v>
      </c>
      <c r="B4629" s="76"/>
      <c r="C4629" s="496"/>
      <c r="D4629" s="39"/>
      <c r="E4629" s="496">
        <f>VLOOKUP(F4629,[13]abbr_btch2lot2!A:B,2,FALSE)</f>
        <v>3462</v>
      </c>
      <c r="F4629" s="39" t="s">
        <v>17867</v>
      </c>
      <c r="G4629" s="39"/>
      <c r="H4629" s="76" t="s">
        <v>2455</v>
      </c>
      <c r="I4629" s="76">
        <v>7</v>
      </c>
      <c r="J4629" s="39"/>
      <c r="K4629" s="39" t="s">
        <v>2195</v>
      </c>
      <c r="L4629" s="76">
        <v>230</v>
      </c>
      <c r="M4629" s="416" t="s">
        <v>17209</v>
      </c>
      <c r="N4629" s="76" t="s">
        <v>17868</v>
      </c>
    </row>
    <row r="4630" spans="1:14" hidden="1">
      <c r="A4630" s="416" t="s">
        <v>17208</v>
      </c>
      <c r="B4630" s="76"/>
      <c r="C4630" s="496"/>
      <c r="D4630" s="39"/>
      <c r="E4630" s="496">
        <f>VLOOKUP(F4630,[13]abbr_btch2lot2!A:B,2,FALSE)</f>
        <v>3463</v>
      </c>
      <c r="F4630" s="39" t="s">
        <v>17869</v>
      </c>
      <c r="G4630" s="39"/>
      <c r="H4630" s="76" t="s">
        <v>2231</v>
      </c>
      <c r="I4630" s="76" t="s">
        <v>2439</v>
      </c>
      <c r="J4630" s="39"/>
      <c r="K4630" s="39" t="s">
        <v>2195</v>
      </c>
      <c r="L4630" s="76">
        <v>231</v>
      </c>
      <c r="M4630" s="416" t="s">
        <v>17209</v>
      </c>
      <c r="N4630" s="76" t="s">
        <v>17870</v>
      </c>
    </row>
    <row r="4631" spans="1:14" hidden="1">
      <c r="A4631" s="416" t="s">
        <v>17208</v>
      </c>
      <c r="B4631" s="76"/>
      <c r="C4631" s="496" t="s">
        <v>17871</v>
      </c>
      <c r="D4631" s="39" t="s">
        <v>17871</v>
      </c>
      <c r="E4631" s="496">
        <f>VLOOKUP(F4631,[13]abbr_btch2lot2!A:B,2,FALSE)</f>
        <v>3464</v>
      </c>
      <c r="F4631" s="39" t="s">
        <v>17872</v>
      </c>
      <c r="G4631" s="39"/>
      <c r="H4631" s="76" t="s">
        <v>2455</v>
      </c>
      <c r="I4631" s="76">
        <v>7</v>
      </c>
      <c r="J4631" s="39"/>
      <c r="K4631" s="39" t="s">
        <v>2195</v>
      </c>
      <c r="L4631" s="76">
        <v>232</v>
      </c>
      <c r="M4631" s="416" t="s">
        <v>17209</v>
      </c>
      <c r="N4631" s="76" t="s">
        <v>17873</v>
      </c>
    </row>
    <row r="4632" spans="1:14" hidden="1">
      <c r="A4632" s="416" t="s">
        <v>17208</v>
      </c>
      <c r="B4632" s="76"/>
      <c r="C4632" s="496" t="s">
        <v>17874</v>
      </c>
      <c r="D4632" s="39" t="s">
        <v>17874</v>
      </c>
      <c r="E4632" s="496">
        <f>VLOOKUP(F4632,[13]abbr_btch2lot2!A:B,2,FALSE)</f>
        <v>3465</v>
      </c>
      <c r="F4632" s="39" t="s">
        <v>17875</v>
      </c>
      <c r="G4632" s="39"/>
      <c r="H4632" s="76" t="s">
        <v>2231</v>
      </c>
      <c r="I4632" s="76" t="s">
        <v>2439</v>
      </c>
      <c r="J4632" s="39"/>
      <c r="K4632" s="39" t="s">
        <v>2195</v>
      </c>
      <c r="L4632" s="76">
        <v>233</v>
      </c>
      <c r="M4632" s="416" t="s">
        <v>17209</v>
      </c>
      <c r="N4632" s="76" t="s">
        <v>17876</v>
      </c>
    </row>
    <row r="4633" spans="1:14" hidden="1">
      <c r="A4633" s="416" t="s">
        <v>17208</v>
      </c>
      <c r="B4633" s="76"/>
      <c r="C4633" s="496" t="s">
        <v>17877</v>
      </c>
      <c r="D4633" s="39" t="s">
        <v>17877</v>
      </c>
      <c r="E4633" s="496">
        <f>VLOOKUP(F4633,[13]abbr_btch2lot2!A:B,2,FALSE)</f>
        <v>3466</v>
      </c>
      <c r="F4633" s="39" t="s">
        <v>17878</v>
      </c>
      <c r="G4633" s="39"/>
      <c r="H4633" s="76" t="s">
        <v>2455</v>
      </c>
      <c r="I4633" s="76">
        <v>7</v>
      </c>
      <c r="J4633" s="39"/>
      <c r="K4633" s="39" t="s">
        <v>2195</v>
      </c>
      <c r="L4633" s="76">
        <v>234</v>
      </c>
      <c r="M4633" s="416" t="s">
        <v>17209</v>
      </c>
      <c r="N4633" s="76" t="s">
        <v>17879</v>
      </c>
    </row>
    <row r="4634" spans="1:14" hidden="1">
      <c r="A4634" s="416" t="s">
        <v>17208</v>
      </c>
      <c r="B4634" s="76"/>
      <c r="C4634" s="496" t="s">
        <v>17880</v>
      </c>
      <c r="D4634" s="39" t="s">
        <v>17880</v>
      </c>
      <c r="E4634" s="496">
        <f>VLOOKUP(F4634,[13]abbr_btch2lot2!A:B,2,FALSE)</f>
        <v>3467</v>
      </c>
      <c r="F4634" s="39" t="s">
        <v>17881</v>
      </c>
      <c r="G4634" s="39"/>
      <c r="H4634" s="76" t="s">
        <v>2231</v>
      </c>
      <c r="I4634" s="76" t="s">
        <v>2439</v>
      </c>
      <c r="J4634" s="39"/>
      <c r="K4634" s="39" t="s">
        <v>2195</v>
      </c>
      <c r="L4634" s="76">
        <v>235</v>
      </c>
      <c r="M4634" s="416" t="s">
        <v>17209</v>
      </c>
      <c r="N4634" s="76" t="s">
        <v>17882</v>
      </c>
    </row>
    <row r="4635" spans="1:14" hidden="1">
      <c r="A4635" s="416" t="s">
        <v>17208</v>
      </c>
      <c r="B4635" s="76"/>
      <c r="C4635" s="496" t="s">
        <v>17883</v>
      </c>
      <c r="D4635" s="39" t="s">
        <v>17883</v>
      </c>
      <c r="E4635" s="496">
        <f>VLOOKUP(F4635,[13]abbr_btch2lot2!A:B,2,FALSE)</f>
        <v>3468</v>
      </c>
      <c r="F4635" s="39" t="s">
        <v>17884</v>
      </c>
      <c r="G4635" s="39"/>
      <c r="H4635" s="76" t="s">
        <v>2455</v>
      </c>
      <c r="I4635" s="76">
        <v>7</v>
      </c>
      <c r="J4635" s="39"/>
      <c r="K4635" s="39" t="s">
        <v>2195</v>
      </c>
      <c r="L4635" s="76">
        <v>236</v>
      </c>
      <c r="M4635" s="416" t="s">
        <v>17209</v>
      </c>
      <c r="N4635" s="76" t="s">
        <v>17885</v>
      </c>
    </row>
    <row r="4636" spans="1:14" hidden="1">
      <c r="A4636" s="416" t="s">
        <v>17208</v>
      </c>
      <c r="B4636" s="76"/>
      <c r="C4636" s="496" t="s">
        <v>17886</v>
      </c>
      <c r="D4636" s="39" t="s">
        <v>17886</v>
      </c>
      <c r="E4636" s="496">
        <f>VLOOKUP(F4636,[13]abbr_btch2lot2!A:B,2,FALSE)</f>
        <v>3469</v>
      </c>
      <c r="F4636" s="39" t="s">
        <v>17887</v>
      </c>
      <c r="G4636" s="39"/>
      <c r="H4636" s="76" t="s">
        <v>2231</v>
      </c>
      <c r="I4636" s="76" t="s">
        <v>2439</v>
      </c>
      <c r="J4636" s="39"/>
      <c r="K4636" s="39" t="s">
        <v>2195</v>
      </c>
      <c r="L4636" s="76">
        <v>237</v>
      </c>
      <c r="M4636" s="416" t="s">
        <v>17209</v>
      </c>
      <c r="N4636" s="76" t="s">
        <v>17888</v>
      </c>
    </row>
    <row r="4637" spans="1:14" hidden="1">
      <c r="A4637" s="416" t="s">
        <v>17208</v>
      </c>
      <c r="B4637" s="76"/>
      <c r="C4637" s="496"/>
      <c r="D4637" s="39"/>
      <c r="E4637" s="496">
        <f>VLOOKUP(F4637,[13]abbr_btch2lot2!A:B,2,FALSE)</f>
        <v>3470</v>
      </c>
      <c r="F4637" s="39" t="s">
        <v>17889</v>
      </c>
      <c r="G4637" s="39"/>
      <c r="H4637" s="76" t="s">
        <v>2455</v>
      </c>
      <c r="I4637" s="76">
        <v>7</v>
      </c>
      <c r="J4637" s="39"/>
      <c r="K4637" s="39" t="s">
        <v>2195</v>
      </c>
      <c r="L4637" s="76">
        <v>238</v>
      </c>
      <c r="M4637" s="416" t="s">
        <v>17209</v>
      </c>
      <c r="N4637" s="76" t="s">
        <v>17890</v>
      </c>
    </row>
    <row r="4638" spans="1:14" hidden="1">
      <c r="A4638" s="416" t="s">
        <v>17208</v>
      </c>
      <c r="B4638" s="76"/>
      <c r="C4638" s="496"/>
      <c r="D4638" s="39"/>
      <c r="E4638" s="496">
        <f>VLOOKUP(F4638,[13]abbr_btch2lot2!A:B,2,FALSE)</f>
        <v>3471</v>
      </c>
      <c r="F4638" s="39" t="s">
        <v>17891</v>
      </c>
      <c r="G4638" s="39"/>
      <c r="H4638" s="76" t="s">
        <v>2231</v>
      </c>
      <c r="I4638" s="76" t="s">
        <v>2439</v>
      </c>
      <c r="J4638" s="39"/>
      <c r="K4638" s="39" t="s">
        <v>2195</v>
      </c>
      <c r="L4638" s="76">
        <v>239</v>
      </c>
      <c r="M4638" s="416" t="s">
        <v>17209</v>
      </c>
      <c r="N4638" s="76" t="s">
        <v>17892</v>
      </c>
    </row>
    <row r="4639" spans="1:14" hidden="1">
      <c r="A4639" s="416" t="s">
        <v>17208</v>
      </c>
      <c r="B4639" s="76"/>
      <c r="C4639" s="496" t="s">
        <v>17893</v>
      </c>
      <c r="D4639" s="39" t="s">
        <v>17893</v>
      </c>
      <c r="E4639" s="496">
        <f>VLOOKUP(F4639,[13]abbr_btch2lot2!A:B,2,FALSE)</f>
        <v>3472</v>
      </c>
      <c r="F4639" s="39" t="s">
        <v>17894</v>
      </c>
      <c r="G4639" s="39"/>
      <c r="H4639" s="76" t="s">
        <v>2455</v>
      </c>
      <c r="I4639" s="76">
        <v>7</v>
      </c>
      <c r="J4639" s="39"/>
      <c r="K4639" s="39" t="s">
        <v>2195</v>
      </c>
      <c r="L4639" s="76">
        <v>240</v>
      </c>
      <c r="M4639" s="416" t="s">
        <v>17209</v>
      </c>
      <c r="N4639" s="76" t="s">
        <v>17895</v>
      </c>
    </row>
    <row r="4640" spans="1:14" hidden="1">
      <c r="A4640" s="416" t="s">
        <v>17208</v>
      </c>
      <c r="B4640" s="76"/>
      <c r="C4640" s="496" t="s">
        <v>17896</v>
      </c>
      <c r="D4640" s="39" t="s">
        <v>17896</v>
      </c>
      <c r="E4640" s="496">
        <f>VLOOKUP(F4640,[13]abbr_btch2lot2!A:B,2,FALSE)</f>
        <v>3473</v>
      </c>
      <c r="F4640" s="39" t="s">
        <v>17897</v>
      </c>
      <c r="G4640" s="39"/>
      <c r="H4640" s="76" t="s">
        <v>2231</v>
      </c>
      <c r="I4640" s="76" t="s">
        <v>2439</v>
      </c>
      <c r="J4640" s="39"/>
      <c r="K4640" s="39" t="s">
        <v>2195</v>
      </c>
      <c r="L4640" s="76">
        <v>241</v>
      </c>
      <c r="M4640" s="416" t="s">
        <v>17209</v>
      </c>
      <c r="N4640" s="76" t="s">
        <v>17898</v>
      </c>
    </row>
    <row r="4641" spans="1:14" hidden="1">
      <c r="A4641" s="416" t="s">
        <v>17208</v>
      </c>
      <c r="B4641" s="76"/>
      <c r="C4641" s="496" t="s">
        <v>17899</v>
      </c>
      <c r="D4641" s="39" t="s">
        <v>17899</v>
      </c>
      <c r="E4641" s="496">
        <f>VLOOKUP(F4641,[13]abbr_btch2lot2!A:B,2,FALSE)</f>
        <v>3474</v>
      </c>
      <c r="F4641" s="39" t="s">
        <v>17900</v>
      </c>
      <c r="G4641" s="39"/>
      <c r="H4641" s="76" t="s">
        <v>2455</v>
      </c>
      <c r="I4641" s="76">
        <v>7</v>
      </c>
      <c r="J4641" s="39"/>
      <c r="K4641" s="39" t="s">
        <v>2195</v>
      </c>
      <c r="L4641" s="76">
        <v>242</v>
      </c>
      <c r="M4641" s="416" t="s">
        <v>17209</v>
      </c>
      <c r="N4641" s="76" t="s">
        <v>17901</v>
      </c>
    </row>
    <row r="4642" spans="1:14" hidden="1">
      <c r="A4642" s="416" t="s">
        <v>17208</v>
      </c>
      <c r="B4642" s="76"/>
      <c r="C4642" s="496" t="s">
        <v>17902</v>
      </c>
      <c r="D4642" s="39" t="s">
        <v>17902</v>
      </c>
      <c r="E4642" s="496">
        <f>VLOOKUP(F4642,[13]abbr_btch2lot2!A:B,2,FALSE)</f>
        <v>3475</v>
      </c>
      <c r="F4642" s="39" t="s">
        <v>17903</v>
      </c>
      <c r="G4642" s="39"/>
      <c r="H4642" s="76" t="s">
        <v>2231</v>
      </c>
      <c r="I4642" s="76" t="s">
        <v>2439</v>
      </c>
      <c r="J4642" s="39"/>
      <c r="K4642" s="39" t="s">
        <v>2195</v>
      </c>
      <c r="L4642" s="76">
        <v>243</v>
      </c>
      <c r="M4642" s="416" t="s">
        <v>17209</v>
      </c>
      <c r="N4642" s="76" t="s">
        <v>17904</v>
      </c>
    </row>
    <row r="4643" spans="1:14" hidden="1">
      <c r="A4643" s="416" t="s">
        <v>17208</v>
      </c>
      <c r="B4643" s="76"/>
      <c r="C4643" s="496" t="s">
        <v>17905</v>
      </c>
      <c r="D4643" s="39" t="s">
        <v>17905</v>
      </c>
      <c r="E4643" s="496">
        <f>VLOOKUP(F4643,[13]abbr_btch2lot2!A:B,2,FALSE)</f>
        <v>3476</v>
      </c>
      <c r="F4643" s="39" t="s">
        <v>17906</v>
      </c>
      <c r="G4643" s="39"/>
      <c r="H4643" s="76" t="s">
        <v>2455</v>
      </c>
      <c r="I4643" s="76">
        <v>7</v>
      </c>
      <c r="J4643" s="39"/>
      <c r="K4643" s="39" t="s">
        <v>2195</v>
      </c>
      <c r="L4643" s="76">
        <v>244</v>
      </c>
      <c r="M4643" s="416" t="s">
        <v>17209</v>
      </c>
      <c r="N4643" s="76" t="s">
        <v>17907</v>
      </c>
    </row>
    <row r="4644" spans="1:14" hidden="1">
      <c r="A4644" s="416" t="s">
        <v>17208</v>
      </c>
      <c r="B4644" s="76"/>
      <c r="C4644" s="496" t="s">
        <v>17908</v>
      </c>
      <c r="D4644" s="39" t="s">
        <v>17908</v>
      </c>
      <c r="E4644" s="496">
        <f>VLOOKUP(F4644,[13]abbr_btch2lot2!A:B,2,FALSE)</f>
        <v>3477</v>
      </c>
      <c r="F4644" s="39" t="s">
        <v>17909</v>
      </c>
      <c r="G4644" s="39"/>
      <c r="H4644" s="76" t="s">
        <v>2231</v>
      </c>
      <c r="I4644" s="76" t="s">
        <v>2439</v>
      </c>
      <c r="J4644" s="39"/>
      <c r="K4644" s="39" t="s">
        <v>2195</v>
      </c>
      <c r="L4644" s="76">
        <v>245</v>
      </c>
      <c r="M4644" s="416" t="s">
        <v>17209</v>
      </c>
      <c r="N4644" s="76" t="s">
        <v>17910</v>
      </c>
    </row>
    <row r="4645" spans="1:14" hidden="1">
      <c r="A4645" s="416" t="s">
        <v>17208</v>
      </c>
      <c r="B4645" s="76"/>
      <c r="C4645" s="496" t="s">
        <v>17911</v>
      </c>
      <c r="D4645" s="39" t="s">
        <v>17911</v>
      </c>
      <c r="E4645" s="496">
        <f>VLOOKUP(F4645,[13]abbr_btch2lot2!A:B,2,FALSE)</f>
        <v>3478</v>
      </c>
      <c r="F4645" s="39" t="s">
        <v>17912</v>
      </c>
      <c r="G4645" s="39"/>
      <c r="H4645" s="76" t="s">
        <v>2455</v>
      </c>
      <c r="I4645" s="76">
        <v>7</v>
      </c>
      <c r="J4645" s="39"/>
      <c r="K4645" s="39" t="s">
        <v>2195</v>
      </c>
      <c r="L4645" s="76">
        <v>246</v>
      </c>
      <c r="M4645" s="416" t="s">
        <v>17209</v>
      </c>
      <c r="N4645" s="76" t="s">
        <v>17913</v>
      </c>
    </row>
    <row r="4646" spans="1:14" hidden="1">
      <c r="A4646" s="416" t="s">
        <v>17208</v>
      </c>
      <c r="B4646" s="76"/>
      <c r="C4646" s="496" t="s">
        <v>17914</v>
      </c>
      <c r="D4646" s="39" t="s">
        <v>17914</v>
      </c>
      <c r="E4646" s="496">
        <f>VLOOKUP(F4646,[13]abbr_btch2lot2!A:B,2,FALSE)</f>
        <v>3479</v>
      </c>
      <c r="F4646" s="39" t="s">
        <v>17915</v>
      </c>
      <c r="G4646" s="39"/>
      <c r="H4646" s="76" t="s">
        <v>2231</v>
      </c>
      <c r="I4646" s="76" t="s">
        <v>2439</v>
      </c>
      <c r="J4646" s="39"/>
      <c r="K4646" s="39" t="s">
        <v>2195</v>
      </c>
      <c r="L4646" s="76">
        <v>247</v>
      </c>
      <c r="M4646" s="416" t="s">
        <v>17209</v>
      </c>
      <c r="N4646" s="76" t="s">
        <v>17916</v>
      </c>
    </row>
    <row r="4647" spans="1:14" hidden="1">
      <c r="A4647" s="416" t="s">
        <v>17208</v>
      </c>
      <c r="B4647" s="76"/>
      <c r="C4647" s="496" t="s">
        <v>17917</v>
      </c>
      <c r="D4647" s="39" t="s">
        <v>17917</v>
      </c>
      <c r="E4647" s="496">
        <f>VLOOKUP(F4647,[13]abbr_btch2lot2!A:B,2,FALSE)</f>
        <v>3480</v>
      </c>
      <c r="F4647" s="39" t="s">
        <v>17918</v>
      </c>
      <c r="G4647" s="39"/>
      <c r="H4647" s="76" t="s">
        <v>2231</v>
      </c>
      <c r="I4647" s="76" t="s">
        <v>4482</v>
      </c>
      <c r="J4647" s="39"/>
      <c r="K4647" s="39" t="s">
        <v>2195</v>
      </c>
      <c r="L4647" s="76">
        <v>248</v>
      </c>
      <c r="M4647" s="416" t="s">
        <v>17209</v>
      </c>
      <c r="N4647" s="76" t="s">
        <v>17919</v>
      </c>
    </row>
    <row r="4648" spans="1:14" hidden="1">
      <c r="A4648" s="416" t="s">
        <v>17208</v>
      </c>
      <c r="B4648" s="76"/>
      <c r="C4648" s="496" t="s">
        <v>17920</v>
      </c>
      <c r="D4648" s="39" t="s">
        <v>17920</v>
      </c>
      <c r="E4648" s="496">
        <f>VLOOKUP(F4648,[13]abbr_btch2lot2!A:B,2,FALSE)</f>
        <v>3481</v>
      </c>
      <c r="F4648" s="39" t="s">
        <v>17921</v>
      </c>
      <c r="G4648" s="39"/>
      <c r="H4648" s="76" t="s">
        <v>2231</v>
      </c>
      <c r="I4648" s="76" t="s">
        <v>17237</v>
      </c>
      <c r="J4648" s="39"/>
      <c r="K4648" s="39" t="s">
        <v>2195</v>
      </c>
      <c r="L4648" s="76">
        <v>249</v>
      </c>
      <c r="M4648" s="416" t="s">
        <v>17209</v>
      </c>
      <c r="N4648" s="76" t="s">
        <v>17922</v>
      </c>
    </row>
    <row r="4649" spans="1:14" hidden="1">
      <c r="A4649" s="416" t="s">
        <v>17208</v>
      </c>
      <c r="B4649" s="76"/>
      <c r="C4649" s="496" t="s">
        <v>17923</v>
      </c>
      <c r="D4649" s="39" t="s">
        <v>17923</v>
      </c>
      <c r="E4649" s="496">
        <f>VLOOKUP(F4649,[13]abbr_btch2lot2!A:B,2,FALSE)</f>
        <v>3482</v>
      </c>
      <c r="F4649" s="39" t="s">
        <v>17924</v>
      </c>
      <c r="G4649" s="39"/>
      <c r="H4649" s="76" t="s">
        <v>2455</v>
      </c>
      <c r="I4649" s="76">
        <v>7</v>
      </c>
      <c r="J4649" s="39"/>
      <c r="K4649" s="39" t="s">
        <v>2195</v>
      </c>
      <c r="L4649" s="76">
        <v>250</v>
      </c>
      <c r="M4649" s="416" t="s">
        <v>17209</v>
      </c>
      <c r="N4649" s="76" t="s">
        <v>17925</v>
      </c>
    </row>
    <row r="4650" spans="1:14" hidden="1">
      <c r="A4650" s="416" t="s">
        <v>17208</v>
      </c>
      <c r="B4650" s="76"/>
      <c r="C4650" s="496" t="s">
        <v>17926</v>
      </c>
      <c r="D4650" s="39" t="s">
        <v>17926</v>
      </c>
      <c r="E4650" s="496">
        <f>VLOOKUP(F4650,[13]abbr_btch2lot2!A:B,2,FALSE)</f>
        <v>3483</v>
      </c>
      <c r="F4650" s="39" t="s">
        <v>17927</v>
      </c>
      <c r="G4650" s="39"/>
      <c r="H4650" s="76" t="s">
        <v>2455</v>
      </c>
      <c r="I4650" s="76">
        <v>7</v>
      </c>
      <c r="J4650" s="39"/>
      <c r="K4650" s="39" t="s">
        <v>2195</v>
      </c>
      <c r="L4650" s="76">
        <v>251</v>
      </c>
      <c r="M4650" s="416" t="s">
        <v>17209</v>
      </c>
      <c r="N4650" s="76" t="s">
        <v>17928</v>
      </c>
    </row>
    <row r="4651" spans="1:14" hidden="1">
      <c r="A4651" s="416" t="s">
        <v>17208</v>
      </c>
      <c r="B4651" s="76"/>
      <c r="C4651" s="496" t="s">
        <v>17929</v>
      </c>
      <c r="D4651" s="39" t="s">
        <v>17929</v>
      </c>
      <c r="E4651" s="496">
        <f>VLOOKUP(F4651,[13]abbr_btch2lot2!A:B,2,FALSE)</f>
        <v>3484</v>
      </c>
      <c r="F4651" s="39" t="s">
        <v>17930</v>
      </c>
      <c r="G4651" s="39"/>
      <c r="H4651" s="76" t="s">
        <v>2231</v>
      </c>
      <c r="I4651" s="76" t="s">
        <v>17237</v>
      </c>
      <c r="J4651" s="39"/>
      <c r="K4651" s="39" t="s">
        <v>2195</v>
      </c>
      <c r="L4651" s="76">
        <v>252</v>
      </c>
      <c r="M4651" s="416" t="s">
        <v>17209</v>
      </c>
      <c r="N4651" s="76" t="s">
        <v>17931</v>
      </c>
    </row>
    <row r="4652" spans="1:14" hidden="1">
      <c r="A4652" s="416" t="s">
        <v>17208</v>
      </c>
      <c r="B4652" s="76"/>
      <c r="C4652" s="496" t="s">
        <v>17932</v>
      </c>
      <c r="D4652" s="39" t="s">
        <v>17932</v>
      </c>
      <c r="E4652" s="496">
        <f>VLOOKUP(F4652,[13]abbr_btch2lot2!A:B,2,FALSE)</f>
        <v>3485</v>
      </c>
      <c r="F4652" s="39" t="s">
        <v>17933</v>
      </c>
      <c r="G4652" s="39"/>
      <c r="H4652" s="76" t="s">
        <v>2231</v>
      </c>
      <c r="I4652" s="76" t="s">
        <v>17237</v>
      </c>
      <c r="J4652" s="39"/>
      <c r="K4652" s="39" t="s">
        <v>2195</v>
      </c>
      <c r="L4652" s="76">
        <v>253</v>
      </c>
      <c r="M4652" s="416" t="s">
        <v>17209</v>
      </c>
      <c r="N4652" s="76" t="s">
        <v>17934</v>
      </c>
    </row>
    <row r="4653" spans="1:14" hidden="1">
      <c r="A4653" s="416" t="s">
        <v>17208</v>
      </c>
      <c r="B4653" s="76"/>
      <c r="C4653" s="496" t="s">
        <v>17935</v>
      </c>
      <c r="D4653" s="39" t="s">
        <v>17935</v>
      </c>
      <c r="E4653" s="496">
        <f>VLOOKUP(F4653,[13]abbr_btch2lot2!A:B,2,FALSE)</f>
        <v>3486</v>
      </c>
      <c r="F4653" s="39" t="s">
        <v>17936</v>
      </c>
      <c r="G4653" s="39"/>
      <c r="H4653" s="76" t="s">
        <v>2228</v>
      </c>
      <c r="I4653" s="76">
        <v>1</v>
      </c>
      <c r="J4653" s="39"/>
      <c r="K4653" s="39" t="s">
        <v>2195</v>
      </c>
      <c r="L4653" s="76">
        <v>254</v>
      </c>
      <c r="M4653" s="416" t="s">
        <v>17209</v>
      </c>
      <c r="N4653" s="76" t="s">
        <v>17937</v>
      </c>
    </row>
    <row r="4654" spans="1:14" hidden="1">
      <c r="A4654" s="416" t="s">
        <v>17208</v>
      </c>
      <c r="B4654" s="76"/>
      <c r="C4654" s="496" t="s">
        <v>17938</v>
      </c>
      <c r="D4654" s="39" t="s">
        <v>17938</v>
      </c>
      <c r="E4654" s="496">
        <f>VLOOKUP(F4654,[13]abbr_btch2lot2!A:B,2,FALSE)</f>
        <v>3487</v>
      </c>
      <c r="F4654" s="39" t="s">
        <v>17939</v>
      </c>
      <c r="G4654" s="39"/>
      <c r="H4654" s="76" t="s">
        <v>2231</v>
      </c>
      <c r="I4654" s="76" t="s">
        <v>17237</v>
      </c>
      <c r="J4654" s="39"/>
      <c r="K4654" s="39" t="s">
        <v>2195</v>
      </c>
      <c r="L4654" s="76">
        <v>255</v>
      </c>
      <c r="M4654" s="416" t="s">
        <v>17209</v>
      </c>
      <c r="N4654" s="76" t="s">
        <v>17940</v>
      </c>
    </row>
    <row r="4655" spans="1:14" hidden="1">
      <c r="A4655" s="416" t="s">
        <v>17208</v>
      </c>
      <c r="B4655" s="76"/>
      <c r="C4655" s="496" t="s">
        <v>17941</v>
      </c>
      <c r="D4655" s="39" t="s">
        <v>17941</v>
      </c>
      <c r="E4655" s="496">
        <f>VLOOKUP(F4655,[13]abbr_btch2lot2!A:B,2,FALSE)</f>
        <v>3488</v>
      </c>
      <c r="F4655" s="39" t="s">
        <v>17942</v>
      </c>
      <c r="G4655" s="39"/>
      <c r="H4655" s="76" t="s">
        <v>2231</v>
      </c>
      <c r="I4655" s="76" t="s">
        <v>17237</v>
      </c>
      <c r="J4655" s="39"/>
      <c r="K4655" s="39" t="s">
        <v>2195</v>
      </c>
      <c r="L4655" s="76">
        <v>256</v>
      </c>
      <c r="M4655" s="416" t="s">
        <v>17209</v>
      </c>
      <c r="N4655" s="76" t="s">
        <v>17943</v>
      </c>
    </row>
    <row r="4656" spans="1:14" hidden="1">
      <c r="A4656" s="416" t="s">
        <v>17208</v>
      </c>
      <c r="B4656" s="76"/>
      <c r="C4656" s="496" t="s">
        <v>17944</v>
      </c>
      <c r="D4656" s="39" t="s">
        <v>17944</v>
      </c>
      <c r="E4656" s="496">
        <f>VLOOKUP(F4656,[13]abbr_btch2lot2!A:B,2,FALSE)</f>
        <v>3489</v>
      </c>
      <c r="F4656" s="39" t="s">
        <v>17945</v>
      </c>
      <c r="G4656" s="39"/>
      <c r="H4656" s="76" t="s">
        <v>2455</v>
      </c>
      <c r="I4656" s="76">
        <v>7</v>
      </c>
      <c r="J4656" s="39"/>
      <c r="K4656" s="39" t="s">
        <v>2195</v>
      </c>
      <c r="L4656" s="76">
        <v>257</v>
      </c>
      <c r="M4656" s="416" t="s">
        <v>17209</v>
      </c>
      <c r="N4656" s="76" t="s">
        <v>17946</v>
      </c>
    </row>
    <row r="4657" spans="1:14" hidden="1">
      <c r="A4657" s="416" t="s">
        <v>17208</v>
      </c>
      <c r="B4657" s="76"/>
      <c r="C4657" s="496" t="s">
        <v>17947</v>
      </c>
      <c r="D4657" s="39" t="s">
        <v>17947</v>
      </c>
      <c r="E4657" s="496">
        <f>VLOOKUP(F4657,[13]abbr_btch2lot2!A:B,2,FALSE)</f>
        <v>3490</v>
      </c>
      <c r="F4657" s="39" t="s">
        <v>17948</v>
      </c>
      <c r="G4657" s="39"/>
      <c r="H4657" s="76" t="s">
        <v>2455</v>
      </c>
      <c r="I4657" s="76">
        <v>7</v>
      </c>
      <c r="J4657" s="39"/>
      <c r="K4657" s="39" t="s">
        <v>2195</v>
      </c>
      <c r="L4657" s="76">
        <v>258</v>
      </c>
      <c r="M4657" s="416" t="s">
        <v>17209</v>
      </c>
      <c r="N4657" s="76" t="s">
        <v>17949</v>
      </c>
    </row>
    <row r="4658" spans="1:14" hidden="1">
      <c r="A4658" s="416" t="s">
        <v>17208</v>
      </c>
      <c r="B4658" s="76"/>
      <c r="C4658" s="496" t="s">
        <v>17950</v>
      </c>
      <c r="D4658" s="39" t="s">
        <v>17950</v>
      </c>
      <c r="E4658" s="496">
        <f>VLOOKUP(F4658,[13]abbr_btch2lot2!A:B,2,FALSE)</f>
        <v>3491</v>
      </c>
      <c r="F4658" s="39" t="s">
        <v>17951</v>
      </c>
      <c r="G4658" s="39"/>
      <c r="H4658" s="76" t="s">
        <v>2231</v>
      </c>
      <c r="I4658" s="76" t="s">
        <v>17237</v>
      </c>
      <c r="J4658" s="39"/>
      <c r="K4658" s="39" t="s">
        <v>2195</v>
      </c>
      <c r="L4658" s="76">
        <v>259</v>
      </c>
      <c r="M4658" s="416" t="s">
        <v>17209</v>
      </c>
      <c r="N4658" s="76" t="s">
        <v>17952</v>
      </c>
    </row>
    <row r="4659" spans="1:14" hidden="1">
      <c r="A4659" s="416" t="s">
        <v>17208</v>
      </c>
      <c r="B4659" s="76"/>
      <c r="C4659" s="496" t="s">
        <v>17953</v>
      </c>
      <c r="D4659" s="39" t="s">
        <v>17953</v>
      </c>
      <c r="E4659" s="496">
        <f>VLOOKUP(F4659,[13]abbr_btch2lot2!A:B,2,FALSE)</f>
        <v>3492</v>
      </c>
      <c r="F4659" s="39" t="s">
        <v>17954</v>
      </c>
      <c r="G4659" s="39"/>
      <c r="H4659" s="76" t="s">
        <v>2231</v>
      </c>
      <c r="I4659" s="76" t="s">
        <v>17237</v>
      </c>
      <c r="J4659" s="39"/>
      <c r="K4659" s="39" t="s">
        <v>2195</v>
      </c>
      <c r="L4659" s="76">
        <v>260</v>
      </c>
      <c r="M4659" s="416" t="s">
        <v>17209</v>
      </c>
      <c r="N4659" s="76" t="s">
        <v>17955</v>
      </c>
    </row>
    <row r="4660" spans="1:14" hidden="1">
      <c r="A4660" s="416" t="s">
        <v>17208</v>
      </c>
      <c r="B4660" s="76"/>
      <c r="C4660" s="496" t="s">
        <v>17956</v>
      </c>
      <c r="D4660" s="39" t="s">
        <v>17956</v>
      </c>
      <c r="E4660" s="496">
        <f>VLOOKUP(F4660,[13]abbr_btch2lot2!A:B,2,FALSE)</f>
        <v>3493</v>
      </c>
      <c r="F4660" s="39" t="s">
        <v>17957</v>
      </c>
      <c r="G4660" s="39"/>
      <c r="H4660" s="76" t="s">
        <v>2228</v>
      </c>
      <c r="I4660" s="76">
        <v>1</v>
      </c>
      <c r="J4660" s="39"/>
      <c r="K4660" s="39" t="s">
        <v>2195</v>
      </c>
      <c r="L4660" s="76">
        <v>261</v>
      </c>
      <c r="M4660" s="416" t="s">
        <v>17209</v>
      </c>
      <c r="N4660" s="76" t="s">
        <v>17958</v>
      </c>
    </row>
    <row r="4661" spans="1:14" hidden="1">
      <c r="A4661" s="416" t="s">
        <v>17208</v>
      </c>
      <c r="B4661" s="76"/>
      <c r="C4661" s="496" t="s">
        <v>17959</v>
      </c>
      <c r="D4661" s="39" t="s">
        <v>17959</v>
      </c>
      <c r="E4661" s="496">
        <f>VLOOKUP(F4661,[13]abbr_btch2lot2!A:B,2,FALSE)</f>
        <v>3494</v>
      </c>
      <c r="F4661" s="39" t="s">
        <v>17960</v>
      </c>
      <c r="G4661" s="39"/>
      <c r="H4661" s="76" t="s">
        <v>2455</v>
      </c>
      <c r="I4661" s="76">
        <v>7</v>
      </c>
      <c r="J4661" s="39"/>
      <c r="K4661" s="39" t="s">
        <v>2195</v>
      </c>
      <c r="L4661" s="76">
        <v>262</v>
      </c>
      <c r="M4661" s="416" t="s">
        <v>17209</v>
      </c>
      <c r="N4661" s="76" t="s">
        <v>17961</v>
      </c>
    </row>
    <row r="4662" spans="1:14" hidden="1">
      <c r="A4662" s="416" t="s">
        <v>17208</v>
      </c>
      <c r="B4662" s="76"/>
      <c r="C4662" s="496" t="s">
        <v>17962</v>
      </c>
      <c r="D4662" s="39" t="s">
        <v>17962</v>
      </c>
      <c r="E4662" s="496">
        <f>VLOOKUP(F4662,[13]abbr_btch2lot2!A:B,2,FALSE)</f>
        <v>3495</v>
      </c>
      <c r="F4662" s="39" t="s">
        <v>17963</v>
      </c>
      <c r="G4662" s="39"/>
      <c r="H4662" s="76" t="s">
        <v>2231</v>
      </c>
      <c r="I4662" s="76" t="s">
        <v>2439</v>
      </c>
      <c r="J4662" s="39"/>
      <c r="K4662" s="39" t="s">
        <v>2195</v>
      </c>
      <c r="L4662" s="76">
        <v>263</v>
      </c>
      <c r="M4662" s="416" t="s">
        <v>17209</v>
      </c>
      <c r="N4662" s="76" t="s">
        <v>17964</v>
      </c>
    </row>
    <row r="4663" spans="1:14" hidden="1">
      <c r="A4663" s="416" t="s">
        <v>17208</v>
      </c>
      <c r="B4663" s="76"/>
      <c r="C4663" s="496" t="s">
        <v>17965</v>
      </c>
      <c r="D4663" s="39" t="s">
        <v>17965</v>
      </c>
      <c r="E4663" s="496">
        <f>VLOOKUP(F4663,[13]abbr_btch2lot2!A:B,2,FALSE)</f>
        <v>3496</v>
      </c>
      <c r="F4663" s="39" t="s">
        <v>17966</v>
      </c>
      <c r="G4663" s="39"/>
      <c r="H4663" s="76" t="s">
        <v>2455</v>
      </c>
      <c r="I4663" s="76">
        <v>7</v>
      </c>
      <c r="J4663" s="39"/>
      <c r="K4663" s="39" t="s">
        <v>2195</v>
      </c>
      <c r="L4663" s="76">
        <v>264</v>
      </c>
      <c r="M4663" s="416" t="s">
        <v>17209</v>
      </c>
      <c r="N4663" s="76" t="s">
        <v>17967</v>
      </c>
    </row>
    <row r="4664" spans="1:14" hidden="1">
      <c r="A4664" s="416" t="s">
        <v>17208</v>
      </c>
      <c r="B4664" s="76"/>
      <c r="C4664" s="496" t="s">
        <v>17968</v>
      </c>
      <c r="D4664" s="39" t="s">
        <v>17968</v>
      </c>
      <c r="E4664" s="496">
        <f>VLOOKUP(F4664,[13]abbr_btch2lot2!A:B,2,FALSE)</f>
        <v>3497</v>
      </c>
      <c r="F4664" s="39" t="s">
        <v>17969</v>
      </c>
      <c r="G4664" s="39"/>
      <c r="H4664" s="76" t="s">
        <v>2231</v>
      </c>
      <c r="I4664" s="76" t="s">
        <v>2439</v>
      </c>
      <c r="J4664" s="39"/>
      <c r="K4664" s="39" t="s">
        <v>2195</v>
      </c>
      <c r="L4664" s="76">
        <v>265</v>
      </c>
      <c r="M4664" s="416" t="s">
        <v>17209</v>
      </c>
      <c r="N4664" s="76" t="s">
        <v>17970</v>
      </c>
    </row>
    <row r="4665" spans="1:14" hidden="1">
      <c r="A4665" s="416" t="s">
        <v>17208</v>
      </c>
      <c r="B4665" s="76"/>
      <c r="C4665" s="496" t="s">
        <v>17971</v>
      </c>
      <c r="D4665" s="39" t="s">
        <v>17971</v>
      </c>
      <c r="E4665" s="496">
        <f>VLOOKUP(F4665,[13]abbr_btch2lot2!A:B,2,FALSE)</f>
        <v>3498</v>
      </c>
      <c r="F4665" s="39" t="s">
        <v>17972</v>
      </c>
      <c r="G4665" s="39"/>
      <c r="H4665" s="76" t="s">
        <v>2455</v>
      </c>
      <c r="I4665" s="76">
        <v>7</v>
      </c>
      <c r="J4665" s="39"/>
      <c r="K4665" s="39" t="s">
        <v>2195</v>
      </c>
      <c r="L4665" s="76">
        <v>266</v>
      </c>
      <c r="M4665" s="416" t="s">
        <v>17209</v>
      </c>
      <c r="N4665" s="76" t="s">
        <v>17973</v>
      </c>
    </row>
    <row r="4666" spans="1:14" hidden="1">
      <c r="A4666" s="416" t="s">
        <v>17208</v>
      </c>
      <c r="B4666" s="76"/>
      <c r="C4666" s="496" t="s">
        <v>17974</v>
      </c>
      <c r="D4666" s="39" t="s">
        <v>17974</v>
      </c>
      <c r="E4666" s="496">
        <f>VLOOKUP(F4666,[13]abbr_btch2lot2!A:B,2,FALSE)</f>
        <v>3499</v>
      </c>
      <c r="F4666" s="39" t="s">
        <v>17975</v>
      </c>
      <c r="G4666" s="39"/>
      <c r="H4666" s="76" t="s">
        <v>2231</v>
      </c>
      <c r="I4666" s="76" t="s">
        <v>2439</v>
      </c>
      <c r="J4666" s="39"/>
      <c r="K4666" s="39" t="s">
        <v>2195</v>
      </c>
      <c r="L4666" s="76">
        <v>267</v>
      </c>
      <c r="M4666" s="416" t="s">
        <v>17209</v>
      </c>
      <c r="N4666" s="76" t="s">
        <v>17976</v>
      </c>
    </row>
    <row r="4667" spans="1:14" hidden="1">
      <c r="A4667" s="416" t="s">
        <v>17208</v>
      </c>
      <c r="B4667" s="76"/>
      <c r="C4667" s="496" t="s">
        <v>17977</v>
      </c>
      <c r="D4667" s="39" t="s">
        <v>17977</v>
      </c>
      <c r="E4667" s="496">
        <f>VLOOKUP(F4667,[13]abbr_btch2lot2!A:B,2,FALSE)</f>
        <v>3500</v>
      </c>
      <c r="F4667" s="39" t="s">
        <v>17978</v>
      </c>
      <c r="G4667" s="39"/>
      <c r="H4667" s="76" t="s">
        <v>2455</v>
      </c>
      <c r="I4667" s="76">
        <v>7</v>
      </c>
      <c r="J4667" s="39"/>
      <c r="K4667" s="39" t="s">
        <v>2195</v>
      </c>
      <c r="L4667" s="76">
        <v>268</v>
      </c>
      <c r="M4667" s="416" t="s">
        <v>17209</v>
      </c>
      <c r="N4667" s="76" t="s">
        <v>17979</v>
      </c>
    </row>
    <row r="4668" spans="1:14" hidden="1">
      <c r="A4668" s="416" t="s">
        <v>17208</v>
      </c>
      <c r="B4668" s="76"/>
      <c r="C4668" s="496" t="s">
        <v>17980</v>
      </c>
      <c r="D4668" s="39" t="s">
        <v>17980</v>
      </c>
      <c r="E4668" s="496">
        <f>VLOOKUP(F4668,[13]abbr_btch2lot2!A:B,2,FALSE)</f>
        <v>3501</v>
      </c>
      <c r="F4668" s="39" t="s">
        <v>17981</v>
      </c>
      <c r="G4668" s="39"/>
      <c r="H4668" s="76" t="s">
        <v>2231</v>
      </c>
      <c r="I4668" s="76" t="s">
        <v>2439</v>
      </c>
      <c r="J4668" s="39"/>
      <c r="K4668" s="39" t="s">
        <v>2195</v>
      </c>
      <c r="L4668" s="76">
        <v>269</v>
      </c>
      <c r="M4668" s="416" t="s">
        <v>17209</v>
      </c>
      <c r="N4668" s="76" t="s">
        <v>17982</v>
      </c>
    </row>
    <row r="4669" spans="1:14" hidden="1">
      <c r="A4669" s="416" t="s">
        <v>17208</v>
      </c>
      <c r="B4669" s="76"/>
      <c r="C4669" s="496" t="s">
        <v>17983</v>
      </c>
      <c r="D4669" s="39" t="s">
        <v>17983</v>
      </c>
      <c r="E4669" s="496">
        <f>VLOOKUP(F4669,[13]abbr_btch2lot2!A:B,2,FALSE)</f>
        <v>3502</v>
      </c>
      <c r="F4669" s="39" t="s">
        <v>17984</v>
      </c>
      <c r="G4669" s="39"/>
      <c r="H4669" s="76" t="s">
        <v>2455</v>
      </c>
      <c r="I4669" s="76">
        <v>7</v>
      </c>
      <c r="J4669" s="39"/>
      <c r="K4669" s="39" t="s">
        <v>2195</v>
      </c>
      <c r="L4669" s="76">
        <v>270</v>
      </c>
      <c r="M4669" s="416" t="s">
        <v>17209</v>
      </c>
      <c r="N4669" s="76" t="s">
        <v>17985</v>
      </c>
    </row>
    <row r="4670" spans="1:14" hidden="1">
      <c r="A4670" s="416" t="s">
        <v>17208</v>
      </c>
      <c r="B4670" s="76"/>
      <c r="C4670" s="496" t="s">
        <v>17986</v>
      </c>
      <c r="D4670" s="39" t="s">
        <v>17986</v>
      </c>
      <c r="E4670" s="496">
        <f>VLOOKUP(F4670,[13]abbr_btch2lot2!A:B,2,FALSE)</f>
        <v>3503</v>
      </c>
      <c r="F4670" s="39" t="s">
        <v>17987</v>
      </c>
      <c r="G4670" s="39"/>
      <c r="H4670" s="76" t="s">
        <v>2231</v>
      </c>
      <c r="I4670" s="76" t="s">
        <v>2439</v>
      </c>
      <c r="J4670" s="39"/>
      <c r="K4670" s="39" t="s">
        <v>2195</v>
      </c>
      <c r="L4670" s="76">
        <v>271</v>
      </c>
      <c r="M4670" s="416" t="s">
        <v>17209</v>
      </c>
      <c r="N4670" s="76" t="s">
        <v>17988</v>
      </c>
    </row>
    <row r="4671" spans="1:14" hidden="1">
      <c r="A4671" s="416" t="s">
        <v>17208</v>
      </c>
      <c r="B4671" s="76"/>
      <c r="C4671" s="496" t="s">
        <v>17989</v>
      </c>
      <c r="D4671" s="39" t="s">
        <v>17989</v>
      </c>
      <c r="E4671" s="496">
        <f>VLOOKUP(F4671,[13]abbr_btch2lot2!A:B,2,FALSE)</f>
        <v>3504</v>
      </c>
      <c r="F4671" s="39" t="s">
        <v>17990</v>
      </c>
      <c r="G4671" s="39"/>
      <c r="H4671" s="76" t="s">
        <v>2455</v>
      </c>
      <c r="I4671" s="76">
        <v>7</v>
      </c>
      <c r="J4671" s="39"/>
      <c r="K4671" s="39" t="s">
        <v>2195</v>
      </c>
      <c r="L4671" s="76">
        <v>272</v>
      </c>
      <c r="M4671" s="416" t="s">
        <v>17209</v>
      </c>
      <c r="N4671" s="76" t="s">
        <v>17991</v>
      </c>
    </row>
    <row r="4672" spans="1:14" hidden="1">
      <c r="A4672" s="416" t="s">
        <v>17208</v>
      </c>
      <c r="B4672" s="76"/>
      <c r="C4672" s="496" t="s">
        <v>17992</v>
      </c>
      <c r="D4672" s="39" t="s">
        <v>17992</v>
      </c>
      <c r="E4672" s="496">
        <f>VLOOKUP(F4672,[13]abbr_btch2lot2!A:B,2,FALSE)</f>
        <v>3505</v>
      </c>
      <c r="F4672" s="39" t="s">
        <v>17993</v>
      </c>
      <c r="G4672" s="39"/>
      <c r="H4672" s="76" t="s">
        <v>2231</v>
      </c>
      <c r="I4672" s="76" t="s">
        <v>2439</v>
      </c>
      <c r="J4672" s="39"/>
      <c r="K4672" s="39" t="s">
        <v>2195</v>
      </c>
      <c r="L4672" s="76">
        <v>273</v>
      </c>
      <c r="M4672" s="416" t="s">
        <v>17209</v>
      </c>
      <c r="N4672" s="76" t="s">
        <v>17994</v>
      </c>
    </row>
    <row r="4673" spans="1:14" hidden="1">
      <c r="A4673" s="416" t="s">
        <v>17208</v>
      </c>
      <c r="B4673" s="76"/>
      <c r="C4673" s="496" t="s">
        <v>17995</v>
      </c>
      <c r="D4673" s="39" t="s">
        <v>17995</v>
      </c>
      <c r="E4673" s="496">
        <f>VLOOKUP(F4673,[13]abbr_btch2lot2!A:B,2,FALSE)</f>
        <v>3506</v>
      </c>
      <c r="F4673" s="39" t="s">
        <v>17996</v>
      </c>
      <c r="G4673" s="39"/>
      <c r="H4673" s="76" t="s">
        <v>2231</v>
      </c>
      <c r="I4673" s="76" t="s">
        <v>2439</v>
      </c>
      <c r="J4673" s="39"/>
      <c r="K4673" s="39" t="s">
        <v>2195</v>
      </c>
      <c r="L4673" s="76">
        <v>274</v>
      </c>
      <c r="M4673" s="416" t="s">
        <v>17209</v>
      </c>
      <c r="N4673" s="76" t="s">
        <v>17997</v>
      </c>
    </row>
    <row r="4674" spans="1:14" hidden="1">
      <c r="A4674" s="416" t="s">
        <v>17208</v>
      </c>
      <c r="B4674" s="76"/>
      <c r="C4674" s="496" t="s">
        <v>17998</v>
      </c>
      <c r="D4674" s="39" t="s">
        <v>17998</v>
      </c>
      <c r="E4674" s="496">
        <f>VLOOKUP(F4674,[13]abbr_btch2lot2!A:B,2,FALSE)</f>
        <v>3507</v>
      </c>
      <c r="F4674" s="39" t="s">
        <v>17999</v>
      </c>
      <c r="G4674" s="39"/>
      <c r="H4674" s="76" t="s">
        <v>2231</v>
      </c>
      <c r="I4674" s="76" t="s">
        <v>2439</v>
      </c>
      <c r="J4674" s="39"/>
      <c r="K4674" s="39" t="s">
        <v>2195</v>
      </c>
      <c r="L4674" s="76">
        <v>275</v>
      </c>
      <c r="M4674" s="416" t="s">
        <v>17209</v>
      </c>
      <c r="N4674" s="76" t="s">
        <v>18000</v>
      </c>
    </row>
    <row r="4675" spans="1:14" hidden="1">
      <c r="A4675" s="416" t="s">
        <v>17208</v>
      </c>
      <c r="B4675" s="76"/>
      <c r="C4675" s="496" t="s">
        <v>18001</v>
      </c>
      <c r="D4675" s="39" t="s">
        <v>18001</v>
      </c>
      <c r="E4675" s="496">
        <f>VLOOKUP(F4675,[13]abbr_btch2lot2!A:B,2,FALSE)</f>
        <v>3508</v>
      </c>
      <c r="F4675" s="39" t="s">
        <v>18002</v>
      </c>
      <c r="G4675" s="39"/>
      <c r="H4675" s="76" t="s">
        <v>2455</v>
      </c>
      <c r="I4675" s="76">
        <v>7</v>
      </c>
      <c r="J4675" s="39"/>
      <c r="K4675" s="39" t="s">
        <v>2195</v>
      </c>
      <c r="L4675" s="76">
        <v>276</v>
      </c>
      <c r="M4675" s="416" t="s">
        <v>17209</v>
      </c>
      <c r="N4675" s="76" t="s">
        <v>18003</v>
      </c>
    </row>
    <row r="4676" spans="1:14" hidden="1">
      <c r="A4676" s="416" t="s">
        <v>17208</v>
      </c>
      <c r="B4676" s="76"/>
      <c r="C4676" s="496" t="s">
        <v>18004</v>
      </c>
      <c r="D4676" s="39" t="s">
        <v>18004</v>
      </c>
      <c r="E4676" s="496">
        <f>VLOOKUP(F4676,[13]abbr_btch2lot2!A:B,2,FALSE)</f>
        <v>3509</v>
      </c>
      <c r="F4676" s="39" t="s">
        <v>18005</v>
      </c>
      <c r="G4676" s="39"/>
      <c r="H4676" s="76" t="s">
        <v>2455</v>
      </c>
      <c r="I4676" s="76">
        <v>7</v>
      </c>
      <c r="J4676" s="39"/>
      <c r="K4676" s="39" t="s">
        <v>2195</v>
      </c>
      <c r="L4676" s="76">
        <v>277</v>
      </c>
      <c r="M4676" s="416" t="s">
        <v>17209</v>
      </c>
      <c r="N4676" s="76" t="s">
        <v>18006</v>
      </c>
    </row>
    <row r="4677" spans="1:14" hidden="1">
      <c r="A4677" s="416" t="s">
        <v>17208</v>
      </c>
      <c r="B4677" s="76"/>
      <c r="C4677" s="496" t="s">
        <v>18007</v>
      </c>
      <c r="D4677" s="39" t="s">
        <v>18007</v>
      </c>
      <c r="E4677" s="496">
        <f>VLOOKUP(F4677,[13]abbr_btch2lot2!A:B,2,FALSE)</f>
        <v>3510</v>
      </c>
      <c r="F4677" s="39" t="s">
        <v>18008</v>
      </c>
      <c r="G4677" s="39"/>
      <c r="H4677" s="76" t="s">
        <v>2455</v>
      </c>
      <c r="I4677" s="76">
        <v>7</v>
      </c>
      <c r="J4677" s="39"/>
      <c r="K4677" s="39" t="s">
        <v>2195</v>
      </c>
      <c r="L4677" s="76">
        <v>278</v>
      </c>
      <c r="M4677" s="416" t="s">
        <v>17209</v>
      </c>
      <c r="N4677" s="76" t="s">
        <v>18009</v>
      </c>
    </row>
    <row r="4678" spans="1:14" hidden="1">
      <c r="A4678" s="416" t="s">
        <v>17208</v>
      </c>
      <c r="B4678" s="76"/>
      <c r="C4678" s="496" t="s">
        <v>18010</v>
      </c>
      <c r="D4678" s="39" t="s">
        <v>18010</v>
      </c>
      <c r="E4678" s="496">
        <f>VLOOKUP(F4678,[13]abbr_btch2lot2!A:B,2,FALSE)</f>
        <v>3511</v>
      </c>
      <c r="F4678" s="39" t="s">
        <v>18011</v>
      </c>
      <c r="G4678" s="39"/>
      <c r="H4678" s="76" t="s">
        <v>2455</v>
      </c>
      <c r="I4678" s="76">
        <v>9</v>
      </c>
      <c r="J4678" s="39"/>
      <c r="K4678" s="39" t="s">
        <v>2195</v>
      </c>
      <c r="L4678" s="76">
        <v>279</v>
      </c>
      <c r="M4678" s="416" t="s">
        <v>17209</v>
      </c>
      <c r="N4678" s="76" t="s">
        <v>18012</v>
      </c>
    </row>
    <row r="4679" spans="1:14" hidden="1">
      <c r="A4679" s="416" t="s">
        <v>17208</v>
      </c>
      <c r="B4679" s="76"/>
      <c r="C4679" s="496" t="s">
        <v>18013</v>
      </c>
      <c r="D4679" s="39" t="s">
        <v>18013</v>
      </c>
      <c r="E4679" s="496">
        <f>VLOOKUP(F4679,[13]abbr_btch2lot2!A:B,2,FALSE)</f>
        <v>3512</v>
      </c>
      <c r="F4679" s="39" t="s">
        <v>18014</v>
      </c>
      <c r="G4679" s="39"/>
      <c r="H4679" s="76" t="s">
        <v>2455</v>
      </c>
      <c r="I4679" s="76">
        <v>9</v>
      </c>
      <c r="J4679" s="39"/>
      <c r="K4679" s="39" t="s">
        <v>2195</v>
      </c>
      <c r="L4679" s="76">
        <v>280</v>
      </c>
      <c r="M4679" s="416" t="s">
        <v>17209</v>
      </c>
      <c r="N4679" s="76" t="s">
        <v>18015</v>
      </c>
    </row>
    <row r="4680" spans="1:14" hidden="1">
      <c r="A4680" s="416" t="s">
        <v>17208</v>
      </c>
      <c r="B4680" s="76"/>
      <c r="C4680" s="496" t="s">
        <v>18016</v>
      </c>
      <c r="D4680" s="39" t="s">
        <v>18016</v>
      </c>
      <c r="E4680" s="496">
        <f>VLOOKUP(F4680,[13]abbr_btch2lot2!A:B,2,FALSE)</f>
        <v>3513</v>
      </c>
      <c r="F4680" s="39" t="s">
        <v>18017</v>
      </c>
      <c r="G4680" s="39"/>
      <c r="H4680" s="76" t="s">
        <v>2455</v>
      </c>
      <c r="I4680" s="76">
        <v>9</v>
      </c>
      <c r="J4680" s="39"/>
      <c r="K4680" s="39" t="s">
        <v>2195</v>
      </c>
      <c r="L4680" s="76">
        <v>281</v>
      </c>
      <c r="M4680" s="416" t="s">
        <v>17209</v>
      </c>
      <c r="N4680" s="76" t="s">
        <v>18018</v>
      </c>
    </row>
    <row r="4681" spans="1:14" hidden="1">
      <c r="A4681" s="416" t="s">
        <v>17208</v>
      </c>
      <c r="B4681" s="76"/>
      <c r="C4681" s="496" t="s">
        <v>18019</v>
      </c>
      <c r="D4681" s="39" t="s">
        <v>18019</v>
      </c>
      <c r="E4681" s="496">
        <f>VLOOKUP(F4681,[13]abbr_btch2lot2!A:B,2,FALSE)</f>
        <v>3514</v>
      </c>
      <c r="F4681" s="39" t="s">
        <v>18020</v>
      </c>
      <c r="G4681" s="39"/>
      <c r="H4681" s="76" t="s">
        <v>2455</v>
      </c>
      <c r="I4681" s="76">
        <v>9</v>
      </c>
      <c r="J4681" s="39"/>
      <c r="K4681" s="39" t="s">
        <v>2195</v>
      </c>
      <c r="L4681" s="76">
        <v>282</v>
      </c>
      <c r="M4681" s="416" t="s">
        <v>17209</v>
      </c>
      <c r="N4681" s="76" t="s">
        <v>18021</v>
      </c>
    </row>
    <row r="4682" spans="1:14" hidden="1">
      <c r="A4682" s="416" t="s">
        <v>17208</v>
      </c>
      <c r="B4682" s="76"/>
      <c r="C4682" s="496" t="s">
        <v>18022</v>
      </c>
      <c r="D4682" s="39" t="s">
        <v>18022</v>
      </c>
      <c r="E4682" s="496">
        <f>VLOOKUP(F4682,[13]abbr_btch2lot2!A:B,2,FALSE)</f>
        <v>3515</v>
      </c>
      <c r="F4682" s="39" t="s">
        <v>18023</v>
      </c>
      <c r="G4682" s="39"/>
      <c r="H4682" s="76" t="s">
        <v>2455</v>
      </c>
      <c r="I4682" s="76">
        <v>7</v>
      </c>
      <c r="J4682" s="39"/>
      <c r="K4682" s="39" t="s">
        <v>2195</v>
      </c>
      <c r="L4682" s="76">
        <v>283</v>
      </c>
      <c r="M4682" s="416" t="s">
        <v>17209</v>
      </c>
      <c r="N4682" s="76" t="s">
        <v>18024</v>
      </c>
    </row>
    <row r="4683" spans="1:14" hidden="1">
      <c r="A4683" s="416" t="s">
        <v>17208</v>
      </c>
      <c r="B4683" s="76"/>
      <c r="C4683" s="496" t="s">
        <v>18025</v>
      </c>
      <c r="D4683" s="39" t="s">
        <v>18025</v>
      </c>
      <c r="E4683" s="496">
        <f>VLOOKUP(F4683,[13]abbr_btch2lot2!A:B,2,FALSE)</f>
        <v>3516</v>
      </c>
      <c r="F4683" s="39" t="s">
        <v>18026</v>
      </c>
      <c r="G4683" s="39"/>
      <c r="H4683" s="76" t="s">
        <v>2231</v>
      </c>
      <c r="I4683" s="76" t="s">
        <v>2439</v>
      </c>
      <c r="J4683" s="39"/>
      <c r="K4683" s="39" t="s">
        <v>2195</v>
      </c>
      <c r="L4683" s="76">
        <v>284</v>
      </c>
      <c r="M4683" s="416" t="s">
        <v>17209</v>
      </c>
      <c r="N4683" s="76" t="s">
        <v>18027</v>
      </c>
    </row>
    <row r="4684" spans="1:14" hidden="1">
      <c r="A4684" s="416" t="s">
        <v>17208</v>
      </c>
      <c r="B4684" s="76"/>
      <c r="C4684" s="496"/>
      <c r="D4684" s="39"/>
      <c r="E4684" s="496">
        <f>VLOOKUP(F4684,[13]abbr_btch2lot2!A:B,2,FALSE)</f>
        <v>3517</v>
      </c>
      <c r="F4684" s="39" t="s">
        <v>18028</v>
      </c>
      <c r="G4684" s="39"/>
      <c r="H4684" s="76" t="s">
        <v>2455</v>
      </c>
      <c r="I4684" s="76">
        <v>7</v>
      </c>
      <c r="J4684" s="39"/>
      <c r="K4684" s="39" t="s">
        <v>2195</v>
      </c>
      <c r="L4684" s="76">
        <v>285</v>
      </c>
      <c r="M4684" s="416" t="s">
        <v>17209</v>
      </c>
      <c r="N4684" s="76" t="s">
        <v>18029</v>
      </c>
    </row>
    <row r="4685" spans="1:14" hidden="1">
      <c r="A4685" s="416" t="s">
        <v>17208</v>
      </c>
      <c r="B4685" s="76"/>
      <c r="C4685" s="496"/>
      <c r="D4685" s="39"/>
      <c r="E4685" s="496">
        <f>VLOOKUP(F4685,[13]abbr_btch2lot2!A:B,2,FALSE)</f>
        <v>3518</v>
      </c>
      <c r="F4685" s="39" t="s">
        <v>18030</v>
      </c>
      <c r="G4685" s="39"/>
      <c r="H4685" s="76" t="s">
        <v>2231</v>
      </c>
      <c r="I4685" s="76" t="s">
        <v>2439</v>
      </c>
      <c r="J4685" s="39"/>
      <c r="K4685" s="39" t="s">
        <v>2195</v>
      </c>
      <c r="L4685" s="76">
        <v>286</v>
      </c>
      <c r="M4685" s="416" t="s">
        <v>17209</v>
      </c>
      <c r="N4685" s="76" t="s">
        <v>18031</v>
      </c>
    </row>
    <row r="4686" spans="1:14" hidden="1">
      <c r="A4686" s="416" t="s">
        <v>17208</v>
      </c>
      <c r="B4686" s="76"/>
      <c r="C4686" s="496" t="s">
        <v>18032</v>
      </c>
      <c r="D4686" s="39" t="s">
        <v>18032</v>
      </c>
      <c r="E4686" s="496">
        <f>VLOOKUP(F4686,[13]abbr_btch2lot2!A:B,2,FALSE)</f>
        <v>3519</v>
      </c>
      <c r="F4686" s="39" t="s">
        <v>18033</v>
      </c>
      <c r="G4686" s="39"/>
      <c r="H4686" s="76" t="s">
        <v>2455</v>
      </c>
      <c r="I4686" s="76">
        <v>7</v>
      </c>
      <c r="J4686" s="39"/>
      <c r="K4686" s="39" t="s">
        <v>2195</v>
      </c>
      <c r="L4686" s="76">
        <v>287</v>
      </c>
      <c r="M4686" s="416" t="s">
        <v>17209</v>
      </c>
      <c r="N4686" s="76" t="s">
        <v>18034</v>
      </c>
    </row>
    <row r="4687" spans="1:14" hidden="1">
      <c r="A4687" s="416" t="s">
        <v>17208</v>
      </c>
      <c r="B4687" s="76"/>
      <c r="C4687" s="496" t="s">
        <v>18035</v>
      </c>
      <c r="D4687" s="39" t="s">
        <v>18035</v>
      </c>
      <c r="E4687" s="496">
        <f>VLOOKUP(F4687,[13]abbr_btch2lot2!A:B,2,FALSE)</f>
        <v>3520</v>
      </c>
      <c r="F4687" s="39" t="s">
        <v>18036</v>
      </c>
      <c r="G4687" s="39"/>
      <c r="H4687" s="76" t="s">
        <v>2231</v>
      </c>
      <c r="I4687" s="76" t="s">
        <v>2439</v>
      </c>
      <c r="J4687" s="39"/>
      <c r="K4687" s="39" t="s">
        <v>2195</v>
      </c>
      <c r="L4687" s="76">
        <v>288</v>
      </c>
      <c r="M4687" s="416" t="s">
        <v>17209</v>
      </c>
      <c r="N4687" s="76" t="s">
        <v>18037</v>
      </c>
    </row>
    <row r="4688" spans="1:14" hidden="1">
      <c r="A4688" s="416" t="s">
        <v>17208</v>
      </c>
      <c r="B4688" s="76"/>
      <c r="C4688" s="496"/>
      <c r="D4688" s="39"/>
      <c r="E4688" s="496">
        <f>VLOOKUP(F4688,[13]abbr_btch2lot2!A:B,2,FALSE)</f>
        <v>3521</v>
      </c>
      <c r="F4688" s="39" t="s">
        <v>18038</v>
      </c>
      <c r="G4688" s="39"/>
      <c r="H4688" s="76" t="s">
        <v>2455</v>
      </c>
      <c r="I4688" s="76">
        <v>7</v>
      </c>
      <c r="J4688" s="39"/>
      <c r="K4688" s="39" t="s">
        <v>2195</v>
      </c>
      <c r="L4688" s="76">
        <v>289</v>
      </c>
      <c r="M4688" s="416" t="s">
        <v>17209</v>
      </c>
      <c r="N4688" s="76" t="s">
        <v>18039</v>
      </c>
    </row>
    <row r="4689" spans="1:14" hidden="1">
      <c r="A4689" s="416" t="s">
        <v>17208</v>
      </c>
      <c r="B4689" s="76"/>
      <c r="C4689" s="496"/>
      <c r="D4689" s="39"/>
      <c r="E4689" s="496">
        <f>VLOOKUP(F4689,[13]abbr_btch2lot2!A:B,2,FALSE)</f>
        <v>3522</v>
      </c>
      <c r="F4689" s="39" t="s">
        <v>18040</v>
      </c>
      <c r="G4689" s="39"/>
      <c r="H4689" s="76" t="s">
        <v>2231</v>
      </c>
      <c r="I4689" s="76" t="s">
        <v>2439</v>
      </c>
      <c r="J4689" s="39"/>
      <c r="K4689" s="39" t="s">
        <v>2195</v>
      </c>
      <c r="L4689" s="76">
        <v>290</v>
      </c>
      <c r="M4689" s="416" t="s">
        <v>17209</v>
      </c>
      <c r="N4689" s="76" t="s">
        <v>18041</v>
      </c>
    </row>
    <row r="4690" spans="1:14" hidden="1">
      <c r="A4690" s="416" t="s">
        <v>17208</v>
      </c>
      <c r="B4690" s="76"/>
      <c r="C4690" s="496" t="s">
        <v>18042</v>
      </c>
      <c r="D4690" s="39" t="s">
        <v>18042</v>
      </c>
      <c r="E4690" s="496">
        <f>VLOOKUP(F4690,[13]abbr_btch2lot2!A:B,2,FALSE)</f>
        <v>3523</v>
      </c>
      <c r="F4690" s="39" t="s">
        <v>18043</v>
      </c>
      <c r="G4690" s="39"/>
      <c r="H4690" s="76" t="s">
        <v>2455</v>
      </c>
      <c r="I4690" s="76">
        <v>7</v>
      </c>
      <c r="J4690" s="39"/>
      <c r="K4690" s="39" t="s">
        <v>2195</v>
      </c>
      <c r="L4690" s="76">
        <v>291</v>
      </c>
      <c r="M4690" s="416" t="s">
        <v>17209</v>
      </c>
      <c r="N4690" s="76" t="s">
        <v>18044</v>
      </c>
    </row>
    <row r="4691" spans="1:14" hidden="1">
      <c r="A4691" s="416" t="s">
        <v>17208</v>
      </c>
      <c r="B4691" s="76"/>
      <c r="C4691" s="496" t="s">
        <v>18045</v>
      </c>
      <c r="D4691" s="39" t="s">
        <v>18045</v>
      </c>
      <c r="E4691" s="496">
        <f>VLOOKUP(F4691,[13]abbr_btch2lot2!A:B,2,FALSE)</f>
        <v>3524</v>
      </c>
      <c r="F4691" s="39" t="s">
        <v>18046</v>
      </c>
      <c r="G4691" s="39"/>
      <c r="H4691" s="76" t="s">
        <v>2231</v>
      </c>
      <c r="I4691" s="76" t="s">
        <v>2439</v>
      </c>
      <c r="J4691" s="39"/>
      <c r="K4691" s="39" t="s">
        <v>2195</v>
      </c>
      <c r="L4691" s="76">
        <v>292</v>
      </c>
      <c r="M4691" s="416" t="s">
        <v>17209</v>
      </c>
      <c r="N4691" s="76" t="s">
        <v>18047</v>
      </c>
    </row>
    <row r="4692" spans="1:14" hidden="1">
      <c r="A4692" s="416" t="s">
        <v>17208</v>
      </c>
      <c r="B4692" s="76"/>
      <c r="C4692" s="496" t="s">
        <v>18048</v>
      </c>
      <c r="D4692" s="39" t="s">
        <v>18048</v>
      </c>
      <c r="E4692" s="496">
        <f>VLOOKUP(F4692,[13]abbr_btch2lot2!A:B,2,FALSE)</f>
        <v>3525</v>
      </c>
      <c r="F4692" s="39" t="s">
        <v>18049</v>
      </c>
      <c r="G4692" s="39"/>
      <c r="H4692" s="76" t="s">
        <v>2455</v>
      </c>
      <c r="I4692" s="76">
        <v>7</v>
      </c>
      <c r="J4692" s="39"/>
      <c r="K4692" s="39" t="s">
        <v>2195</v>
      </c>
      <c r="L4692" s="76">
        <v>293</v>
      </c>
      <c r="M4692" s="416" t="s">
        <v>17209</v>
      </c>
      <c r="N4692" s="76" t="s">
        <v>18050</v>
      </c>
    </row>
    <row r="4693" spans="1:14" hidden="1">
      <c r="A4693" s="416" t="s">
        <v>17208</v>
      </c>
      <c r="B4693" s="76"/>
      <c r="C4693" s="496" t="s">
        <v>18051</v>
      </c>
      <c r="D4693" s="39" t="s">
        <v>18051</v>
      </c>
      <c r="E4693" s="496">
        <f>VLOOKUP(F4693,[13]abbr_btch2lot2!A:B,2,FALSE)</f>
        <v>3526</v>
      </c>
      <c r="F4693" s="39" t="s">
        <v>18052</v>
      </c>
      <c r="G4693" s="39"/>
      <c r="H4693" s="76" t="s">
        <v>2231</v>
      </c>
      <c r="I4693" s="76" t="s">
        <v>2439</v>
      </c>
      <c r="J4693" s="39"/>
      <c r="K4693" s="39" t="s">
        <v>2195</v>
      </c>
      <c r="L4693" s="76">
        <v>294</v>
      </c>
      <c r="M4693" s="416" t="s">
        <v>17209</v>
      </c>
      <c r="N4693" s="76" t="s">
        <v>18053</v>
      </c>
    </row>
    <row r="4694" spans="1:14" hidden="1">
      <c r="A4694" s="416" t="s">
        <v>17208</v>
      </c>
      <c r="B4694" s="76"/>
      <c r="C4694" s="496" t="s">
        <v>18054</v>
      </c>
      <c r="D4694" s="39" t="s">
        <v>18054</v>
      </c>
      <c r="E4694" s="496">
        <f>VLOOKUP(F4694,[13]abbr_btch2lot2!A:B,2,FALSE)</f>
        <v>3527</v>
      </c>
      <c r="F4694" s="39" t="s">
        <v>18055</v>
      </c>
      <c r="G4694" s="39"/>
      <c r="H4694" s="76" t="s">
        <v>2455</v>
      </c>
      <c r="I4694" s="76">
        <v>7</v>
      </c>
      <c r="J4694" s="39"/>
      <c r="K4694" s="39" t="s">
        <v>2195</v>
      </c>
      <c r="L4694" s="76">
        <v>295</v>
      </c>
      <c r="M4694" s="416" t="s">
        <v>17209</v>
      </c>
      <c r="N4694" s="76" t="s">
        <v>18056</v>
      </c>
    </row>
    <row r="4695" spans="1:14" hidden="1">
      <c r="A4695" s="416" t="s">
        <v>17208</v>
      </c>
      <c r="B4695" s="76"/>
      <c r="C4695" s="496" t="s">
        <v>18057</v>
      </c>
      <c r="D4695" s="39" t="s">
        <v>18057</v>
      </c>
      <c r="E4695" s="496">
        <f>VLOOKUP(F4695,[13]abbr_btch2lot2!A:B,2,FALSE)</f>
        <v>3528</v>
      </c>
      <c r="F4695" s="39" t="s">
        <v>18058</v>
      </c>
      <c r="G4695" s="39"/>
      <c r="H4695" s="76" t="s">
        <v>2231</v>
      </c>
      <c r="I4695" s="76" t="s">
        <v>2439</v>
      </c>
      <c r="J4695" s="39"/>
      <c r="K4695" s="39" t="s">
        <v>2195</v>
      </c>
      <c r="L4695" s="76">
        <v>296</v>
      </c>
      <c r="M4695" s="416" t="s">
        <v>17209</v>
      </c>
      <c r="N4695" s="76" t="s">
        <v>18059</v>
      </c>
    </row>
    <row r="4696" spans="1:14" hidden="1">
      <c r="A4696" s="416" t="s">
        <v>17208</v>
      </c>
      <c r="B4696" s="76"/>
      <c r="C4696" s="496"/>
      <c r="D4696" s="39"/>
      <c r="E4696" s="496">
        <f>VLOOKUP(F4696,[13]abbr_btch2lot2!A:B,2,FALSE)</f>
        <v>3529</v>
      </c>
      <c r="F4696" s="39" t="s">
        <v>18060</v>
      </c>
      <c r="G4696" s="39"/>
      <c r="H4696" s="76" t="s">
        <v>2455</v>
      </c>
      <c r="I4696" s="76">
        <v>7</v>
      </c>
      <c r="J4696" s="39"/>
      <c r="K4696" s="39" t="s">
        <v>2195</v>
      </c>
      <c r="L4696" s="76">
        <v>297</v>
      </c>
      <c r="M4696" s="416" t="s">
        <v>17209</v>
      </c>
      <c r="N4696" s="76" t="s">
        <v>18061</v>
      </c>
    </row>
    <row r="4697" spans="1:14" hidden="1">
      <c r="A4697" s="416" t="s">
        <v>17208</v>
      </c>
      <c r="B4697" s="76"/>
      <c r="C4697" s="496"/>
      <c r="D4697" s="39"/>
      <c r="E4697" s="496">
        <f>VLOOKUP(F4697,[13]abbr_btch2lot2!A:B,2,FALSE)</f>
        <v>3530</v>
      </c>
      <c r="F4697" s="39" t="s">
        <v>18062</v>
      </c>
      <c r="G4697" s="39"/>
      <c r="H4697" s="76" t="s">
        <v>2231</v>
      </c>
      <c r="I4697" s="76" t="s">
        <v>2439</v>
      </c>
      <c r="J4697" s="39"/>
      <c r="K4697" s="39" t="s">
        <v>2195</v>
      </c>
      <c r="L4697" s="76">
        <v>298</v>
      </c>
      <c r="M4697" s="416" t="s">
        <v>17209</v>
      </c>
      <c r="N4697" s="76" t="s">
        <v>18063</v>
      </c>
    </row>
    <row r="4698" spans="1:14" hidden="1">
      <c r="A4698" s="416" t="s">
        <v>17208</v>
      </c>
      <c r="B4698" s="76"/>
      <c r="C4698" s="496" t="s">
        <v>18064</v>
      </c>
      <c r="D4698" s="39" t="s">
        <v>18064</v>
      </c>
      <c r="E4698" s="496">
        <f>VLOOKUP(F4698,[13]abbr_btch2lot2!A:B,2,FALSE)</f>
        <v>3531</v>
      </c>
      <c r="F4698" s="39" t="s">
        <v>18065</v>
      </c>
      <c r="G4698" s="39"/>
      <c r="H4698" s="76" t="s">
        <v>2455</v>
      </c>
      <c r="I4698" s="76">
        <v>7</v>
      </c>
      <c r="J4698" s="39"/>
      <c r="K4698" s="39" t="s">
        <v>2195</v>
      </c>
      <c r="L4698" s="76">
        <v>299</v>
      </c>
      <c r="M4698" s="416" t="s">
        <v>17209</v>
      </c>
      <c r="N4698" s="76" t="s">
        <v>18066</v>
      </c>
    </row>
    <row r="4699" spans="1:14" hidden="1">
      <c r="A4699" s="416" t="s">
        <v>17208</v>
      </c>
      <c r="B4699" s="76"/>
      <c r="C4699" s="496" t="s">
        <v>18067</v>
      </c>
      <c r="D4699" s="39" t="s">
        <v>18067</v>
      </c>
      <c r="E4699" s="496">
        <f>VLOOKUP(F4699,[13]abbr_btch2lot2!A:B,2,FALSE)</f>
        <v>3532</v>
      </c>
      <c r="F4699" s="39" t="s">
        <v>18068</v>
      </c>
      <c r="G4699" s="39"/>
      <c r="H4699" s="76" t="s">
        <v>2231</v>
      </c>
      <c r="I4699" s="76" t="s">
        <v>2439</v>
      </c>
      <c r="J4699" s="39"/>
      <c r="K4699" s="39" t="s">
        <v>2195</v>
      </c>
      <c r="L4699" s="76">
        <v>300</v>
      </c>
      <c r="M4699" s="416" t="s">
        <v>17209</v>
      </c>
      <c r="N4699" s="76" t="s">
        <v>18069</v>
      </c>
    </row>
    <row r="4700" spans="1:14" hidden="1">
      <c r="A4700" s="416" t="s">
        <v>17208</v>
      </c>
      <c r="B4700" s="76"/>
      <c r="C4700" s="496" t="s">
        <v>18070</v>
      </c>
      <c r="D4700" s="39" t="s">
        <v>18070</v>
      </c>
      <c r="E4700" s="496">
        <f>VLOOKUP(F4700,[13]abbr_btch2lot2!A:B,2,FALSE)</f>
        <v>3533</v>
      </c>
      <c r="F4700" s="39" t="s">
        <v>18071</v>
      </c>
      <c r="G4700" s="39"/>
      <c r="H4700" s="76" t="s">
        <v>2455</v>
      </c>
      <c r="I4700" s="76">
        <v>7</v>
      </c>
      <c r="J4700" s="39"/>
      <c r="K4700" s="39" t="s">
        <v>2195</v>
      </c>
      <c r="L4700" s="76">
        <v>301</v>
      </c>
      <c r="M4700" s="416" t="s">
        <v>17209</v>
      </c>
      <c r="N4700" s="76" t="s">
        <v>18072</v>
      </c>
    </row>
    <row r="4701" spans="1:14" hidden="1">
      <c r="A4701" s="416" t="s">
        <v>17208</v>
      </c>
      <c r="B4701" s="76"/>
      <c r="C4701" s="496" t="s">
        <v>18073</v>
      </c>
      <c r="D4701" s="39" t="s">
        <v>18073</v>
      </c>
      <c r="E4701" s="496">
        <f>VLOOKUP(F4701,[13]abbr_btch2lot2!A:B,2,FALSE)</f>
        <v>3534</v>
      </c>
      <c r="F4701" s="39" t="s">
        <v>18074</v>
      </c>
      <c r="G4701" s="39"/>
      <c r="H4701" s="76" t="s">
        <v>2231</v>
      </c>
      <c r="I4701" s="76" t="s">
        <v>2439</v>
      </c>
      <c r="J4701" s="39"/>
      <c r="K4701" s="39" t="s">
        <v>2195</v>
      </c>
      <c r="L4701" s="76">
        <v>302</v>
      </c>
      <c r="M4701" s="416" t="s">
        <v>17209</v>
      </c>
      <c r="N4701" s="76" t="s">
        <v>18075</v>
      </c>
    </row>
    <row r="4702" spans="1:14" hidden="1">
      <c r="A4702" s="416" t="s">
        <v>17208</v>
      </c>
      <c r="B4702" s="76"/>
      <c r="C4702" s="496" t="s">
        <v>18076</v>
      </c>
      <c r="D4702" s="39" t="s">
        <v>18076</v>
      </c>
      <c r="E4702" s="496">
        <f>VLOOKUP(F4702,[13]abbr_btch2lot2!A:B,2,FALSE)</f>
        <v>3535</v>
      </c>
      <c r="F4702" s="39" t="s">
        <v>18077</v>
      </c>
      <c r="G4702" s="39"/>
      <c r="H4702" s="76" t="s">
        <v>2455</v>
      </c>
      <c r="I4702" s="76">
        <v>7</v>
      </c>
      <c r="J4702" s="39"/>
      <c r="K4702" s="39" t="s">
        <v>2195</v>
      </c>
      <c r="L4702" s="76">
        <v>303</v>
      </c>
      <c r="M4702" s="416" t="s">
        <v>17209</v>
      </c>
      <c r="N4702" s="76" t="s">
        <v>18078</v>
      </c>
    </row>
    <row r="4703" spans="1:14" hidden="1">
      <c r="A4703" s="416" t="s">
        <v>17208</v>
      </c>
      <c r="B4703" s="76"/>
      <c r="C4703" s="496" t="s">
        <v>18079</v>
      </c>
      <c r="D4703" s="39" t="s">
        <v>18079</v>
      </c>
      <c r="E4703" s="496">
        <f>VLOOKUP(F4703,[13]abbr_btch2lot2!A:B,2,FALSE)</f>
        <v>3536</v>
      </c>
      <c r="F4703" s="39" t="s">
        <v>18080</v>
      </c>
      <c r="G4703" s="39"/>
      <c r="H4703" s="76" t="s">
        <v>2231</v>
      </c>
      <c r="I4703" s="76" t="s">
        <v>2439</v>
      </c>
      <c r="J4703" s="39"/>
      <c r="K4703" s="39" t="s">
        <v>2195</v>
      </c>
      <c r="L4703" s="76">
        <v>304</v>
      </c>
      <c r="M4703" s="416" t="s">
        <v>17209</v>
      </c>
      <c r="N4703" s="76" t="s">
        <v>18081</v>
      </c>
    </row>
    <row r="4704" spans="1:14" hidden="1">
      <c r="A4704" s="416" t="s">
        <v>17208</v>
      </c>
      <c r="B4704" s="76"/>
      <c r="C4704" s="496" t="s">
        <v>18082</v>
      </c>
      <c r="D4704" s="39" t="s">
        <v>18082</v>
      </c>
      <c r="E4704" s="496">
        <f>VLOOKUP(F4704,[13]abbr_btch2lot2!A:B,2,FALSE)</f>
        <v>3537</v>
      </c>
      <c r="F4704" s="39" t="s">
        <v>18083</v>
      </c>
      <c r="G4704" s="39"/>
      <c r="H4704" s="76" t="s">
        <v>2455</v>
      </c>
      <c r="I4704" s="76">
        <v>7</v>
      </c>
      <c r="J4704" s="39"/>
      <c r="K4704" s="39" t="s">
        <v>2195</v>
      </c>
      <c r="L4704" s="76">
        <v>305</v>
      </c>
      <c r="M4704" s="416" t="s">
        <v>17209</v>
      </c>
      <c r="N4704" s="76" t="s">
        <v>18084</v>
      </c>
    </row>
    <row r="4705" spans="1:14" hidden="1">
      <c r="A4705" s="416" t="s">
        <v>17208</v>
      </c>
      <c r="B4705" s="76"/>
      <c r="C4705" s="496" t="s">
        <v>18085</v>
      </c>
      <c r="D4705" s="39" t="s">
        <v>18085</v>
      </c>
      <c r="E4705" s="496">
        <f>VLOOKUP(F4705,[13]abbr_btch2lot2!A:B,2,FALSE)</f>
        <v>3538</v>
      </c>
      <c r="F4705" s="39" t="s">
        <v>18086</v>
      </c>
      <c r="G4705" s="39"/>
      <c r="H4705" s="76" t="s">
        <v>2231</v>
      </c>
      <c r="I4705" s="76" t="s">
        <v>2439</v>
      </c>
      <c r="J4705" s="39"/>
      <c r="K4705" s="39" t="s">
        <v>2195</v>
      </c>
      <c r="L4705" s="76">
        <v>306</v>
      </c>
      <c r="M4705" s="416" t="s">
        <v>17209</v>
      </c>
      <c r="N4705" s="76" t="s">
        <v>18087</v>
      </c>
    </row>
    <row r="4706" spans="1:14" hidden="1">
      <c r="A4706" s="416" t="s">
        <v>17208</v>
      </c>
      <c r="B4706" s="76"/>
      <c r="C4706" s="496" t="s">
        <v>18088</v>
      </c>
      <c r="D4706" s="39" t="s">
        <v>18088</v>
      </c>
      <c r="E4706" s="496">
        <f>VLOOKUP(F4706,[13]abbr_btch2lot2!A:B,2,FALSE)</f>
        <v>3539</v>
      </c>
      <c r="F4706" s="39" t="s">
        <v>18089</v>
      </c>
      <c r="G4706" s="39"/>
      <c r="H4706" s="76" t="s">
        <v>2231</v>
      </c>
      <c r="I4706" s="76" t="s">
        <v>4482</v>
      </c>
      <c r="J4706" s="39"/>
      <c r="K4706" s="39" t="s">
        <v>2195</v>
      </c>
      <c r="L4706" s="76">
        <v>307</v>
      </c>
      <c r="M4706" s="416" t="s">
        <v>17209</v>
      </c>
      <c r="N4706" s="76" t="s">
        <v>18090</v>
      </c>
    </row>
    <row r="4707" spans="1:14" hidden="1">
      <c r="A4707" s="416" t="s">
        <v>17208</v>
      </c>
      <c r="B4707" s="76"/>
      <c r="C4707" s="496" t="s">
        <v>18091</v>
      </c>
      <c r="D4707" s="39" t="s">
        <v>18091</v>
      </c>
      <c r="E4707" s="496">
        <f>VLOOKUP(F4707,[13]abbr_btch2lot2!A:B,2,FALSE)</f>
        <v>3540</v>
      </c>
      <c r="F4707" s="39" t="s">
        <v>18092</v>
      </c>
      <c r="G4707" s="39"/>
      <c r="H4707" s="76" t="s">
        <v>2231</v>
      </c>
      <c r="I4707" s="76" t="s">
        <v>17237</v>
      </c>
      <c r="J4707" s="39"/>
      <c r="K4707" s="39" t="s">
        <v>2195</v>
      </c>
      <c r="L4707" s="76">
        <v>308</v>
      </c>
      <c r="M4707" s="416" t="s">
        <v>17209</v>
      </c>
      <c r="N4707" s="76" t="s">
        <v>18093</v>
      </c>
    </row>
    <row r="4708" spans="1:14" hidden="1">
      <c r="A4708" s="416" t="s">
        <v>17208</v>
      </c>
      <c r="B4708" s="76"/>
      <c r="C4708" s="496" t="s">
        <v>18094</v>
      </c>
      <c r="D4708" s="39" t="s">
        <v>18094</v>
      </c>
      <c r="E4708" s="496">
        <f>VLOOKUP(F4708,[13]abbr_btch2lot2!A:B,2,FALSE)</f>
        <v>3541</v>
      </c>
      <c r="F4708" s="39" t="s">
        <v>18095</v>
      </c>
      <c r="G4708" s="39"/>
      <c r="H4708" s="76" t="s">
        <v>2455</v>
      </c>
      <c r="I4708" s="76">
        <v>7</v>
      </c>
      <c r="J4708" s="39"/>
      <c r="K4708" s="39" t="s">
        <v>2195</v>
      </c>
      <c r="L4708" s="76">
        <v>309</v>
      </c>
      <c r="M4708" s="416" t="s">
        <v>17209</v>
      </c>
      <c r="N4708" s="76" t="s">
        <v>18096</v>
      </c>
    </row>
    <row r="4709" spans="1:14" hidden="1">
      <c r="A4709" s="416" t="s">
        <v>17208</v>
      </c>
      <c r="B4709" s="76"/>
      <c r="C4709" s="496" t="s">
        <v>18097</v>
      </c>
      <c r="D4709" s="39" t="s">
        <v>18097</v>
      </c>
      <c r="E4709" s="496">
        <f>VLOOKUP(F4709,[13]abbr_btch2lot2!A:B,2,FALSE)</f>
        <v>3542</v>
      </c>
      <c r="F4709" s="39" t="s">
        <v>18098</v>
      </c>
      <c r="G4709" s="39"/>
      <c r="H4709" s="76" t="s">
        <v>2455</v>
      </c>
      <c r="I4709" s="76">
        <v>7</v>
      </c>
      <c r="J4709" s="39"/>
      <c r="K4709" s="39" t="s">
        <v>2195</v>
      </c>
      <c r="L4709" s="76">
        <v>310</v>
      </c>
      <c r="M4709" s="416" t="s">
        <v>17209</v>
      </c>
      <c r="N4709" s="76" t="s">
        <v>18099</v>
      </c>
    </row>
    <row r="4710" spans="1:14" hidden="1">
      <c r="A4710" s="416" t="s">
        <v>17208</v>
      </c>
      <c r="B4710" s="76"/>
      <c r="C4710" s="496" t="s">
        <v>18100</v>
      </c>
      <c r="D4710" s="39" t="s">
        <v>18100</v>
      </c>
      <c r="E4710" s="496">
        <f>VLOOKUP(F4710,[13]abbr_btch2lot2!A:B,2,FALSE)</f>
        <v>3543</v>
      </c>
      <c r="F4710" s="39" t="s">
        <v>18101</v>
      </c>
      <c r="G4710" s="39"/>
      <c r="H4710" s="76" t="s">
        <v>2231</v>
      </c>
      <c r="I4710" s="76" t="s">
        <v>17237</v>
      </c>
      <c r="J4710" s="39"/>
      <c r="K4710" s="39" t="s">
        <v>2195</v>
      </c>
      <c r="L4710" s="76">
        <v>311</v>
      </c>
      <c r="M4710" s="416" t="s">
        <v>17209</v>
      </c>
      <c r="N4710" s="76" t="s">
        <v>18102</v>
      </c>
    </row>
    <row r="4711" spans="1:14" hidden="1">
      <c r="A4711" s="416" t="s">
        <v>17208</v>
      </c>
      <c r="B4711" s="76"/>
      <c r="C4711" s="496" t="s">
        <v>18103</v>
      </c>
      <c r="D4711" s="39" t="s">
        <v>18103</v>
      </c>
      <c r="E4711" s="496">
        <f>VLOOKUP(F4711,[13]abbr_btch2lot2!A:B,2,FALSE)</f>
        <v>3544</v>
      </c>
      <c r="F4711" s="39" t="s">
        <v>18104</v>
      </c>
      <c r="G4711" s="39"/>
      <c r="H4711" s="76" t="s">
        <v>2231</v>
      </c>
      <c r="I4711" s="76" t="s">
        <v>17237</v>
      </c>
      <c r="J4711" s="39"/>
      <c r="K4711" s="39" t="s">
        <v>2195</v>
      </c>
      <c r="L4711" s="76">
        <v>312</v>
      </c>
      <c r="M4711" s="416" t="s">
        <v>17209</v>
      </c>
      <c r="N4711" s="76" t="s">
        <v>18105</v>
      </c>
    </row>
    <row r="4712" spans="1:14" hidden="1">
      <c r="A4712" s="416" t="s">
        <v>17208</v>
      </c>
      <c r="B4712" s="76"/>
      <c r="C4712" s="496" t="s">
        <v>18106</v>
      </c>
      <c r="D4712" s="39" t="s">
        <v>18106</v>
      </c>
      <c r="E4712" s="496">
        <f>VLOOKUP(F4712,[13]abbr_btch2lot2!A:B,2,FALSE)</f>
        <v>3545</v>
      </c>
      <c r="F4712" s="39" t="s">
        <v>18107</v>
      </c>
      <c r="G4712" s="39"/>
      <c r="H4712" s="76" t="s">
        <v>2228</v>
      </c>
      <c r="I4712" s="76">
        <v>1</v>
      </c>
      <c r="J4712" s="39"/>
      <c r="K4712" s="39" t="s">
        <v>2195</v>
      </c>
      <c r="L4712" s="76">
        <v>313</v>
      </c>
      <c r="M4712" s="416" t="s">
        <v>17209</v>
      </c>
      <c r="N4712" s="76" t="s">
        <v>18108</v>
      </c>
    </row>
    <row r="4713" spans="1:14" hidden="1">
      <c r="A4713" s="416" t="s">
        <v>17208</v>
      </c>
      <c r="B4713" s="76"/>
      <c r="C4713" s="496" t="s">
        <v>18109</v>
      </c>
      <c r="D4713" s="39" t="s">
        <v>18109</v>
      </c>
      <c r="E4713" s="496">
        <f>VLOOKUP(F4713,[13]abbr_btch2lot2!A:B,2,FALSE)</f>
        <v>3546</v>
      </c>
      <c r="F4713" s="39" t="s">
        <v>18110</v>
      </c>
      <c r="G4713" s="39"/>
      <c r="H4713" s="76" t="s">
        <v>2231</v>
      </c>
      <c r="I4713" s="76" t="s">
        <v>17237</v>
      </c>
      <c r="J4713" s="39"/>
      <c r="K4713" s="39" t="s">
        <v>2195</v>
      </c>
      <c r="L4713" s="76">
        <v>314</v>
      </c>
      <c r="M4713" s="416" t="s">
        <v>17209</v>
      </c>
      <c r="N4713" s="76" t="s">
        <v>18111</v>
      </c>
    </row>
    <row r="4714" spans="1:14" hidden="1">
      <c r="A4714" s="416" t="s">
        <v>17208</v>
      </c>
      <c r="B4714" s="76"/>
      <c r="C4714" s="496" t="s">
        <v>18112</v>
      </c>
      <c r="D4714" s="39" t="s">
        <v>18112</v>
      </c>
      <c r="E4714" s="496">
        <f>VLOOKUP(F4714,[13]abbr_btch2lot2!A:B,2,FALSE)</f>
        <v>3547</v>
      </c>
      <c r="F4714" s="39" t="s">
        <v>18113</v>
      </c>
      <c r="G4714" s="39"/>
      <c r="H4714" s="76" t="s">
        <v>2231</v>
      </c>
      <c r="I4714" s="76" t="s">
        <v>17237</v>
      </c>
      <c r="J4714" s="39"/>
      <c r="K4714" s="39" t="s">
        <v>2195</v>
      </c>
      <c r="L4714" s="76">
        <v>315</v>
      </c>
      <c r="M4714" s="416" t="s">
        <v>17209</v>
      </c>
      <c r="N4714" s="76" t="s">
        <v>18114</v>
      </c>
    </row>
    <row r="4715" spans="1:14" hidden="1">
      <c r="A4715" s="416" t="s">
        <v>17208</v>
      </c>
      <c r="B4715" s="76"/>
      <c r="C4715" s="496" t="s">
        <v>18115</v>
      </c>
      <c r="D4715" s="39" t="s">
        <v>18115</v>
      </c>
      <c r="E4715" s="496">
        <f>VLOOKUP(F4715,[13]abbr_btch2lot2!A:B,2,FALSE)</f>
        <v>3548</v>
      </c>
      <c r="F4715" s="39" t="s">
        <v>18116</v>
      </c>
      <c r="G4715" s="39"/>
      <c r="H4715" s="76" t="s">
        <v>2455</v>
      </c>
      <c r="I4715" s="76">
        <v>7</v>
      </c>
      <c r="J4715" s="39"/>
      <c r="K4715" s="39" t="s">
        <v>2195</v>
      </c>
      <c r="L4715" s="76">
        <v>316</v>
      </c>
      <c r="M4715" s="416" t="s">
        <v>17209</v>
      </c>
      <c r="N4715" s="76" t="s">
        <v>18117</v>
      </c>
    </row>
    <row r="4716" spans="1:14" hidden="1">
      <c r="A4716" s="416" t="s">
        <v>17208</v>
      </c>
      <c r="B4716" s="76"/>
      <c r="C4716" s="496" t="s">
        <v>18118</v>
      </c>
      <c r="D4716" s="39" t="s">
        <v>18118</v>
      </c>
      <c r="E4716" s="496">
        <f>VLOOKUP(F4716,[13]abbr_btch2lot2!A:B,2,FALSE)</f>
        <v>3549</v>
      </c>
      <c r="F4716" s="39" t="s">
        <v>18119</v>
      </c>
      <c r="G4716" s="39"/>
      <c r="H4716" s="76" t="s">
        <v>2455</v>
      </c>
      <c r="I4716" s="76">
        <v>7</v>
      </c>
      <c r="J4716" s="39"/>
      <c r="K4716" s="39" t="s">
        <v>2195</v>
      </c>
      <c r="L4716" s="76">
        <v>317</v>
      </c>
      <c r="M4716" s="416" t="s">
        <v>17209</v>
      </c>
      <c r="N4716" s="76" t="s">
        <v>18120</v>
      </c>
    </row>
    <row r="4717" spans="1:14" hidden="1">
      <c r="A4717" s="416" t="s">
        <v>17208</v>
      </c>
      <c r="B4717" s="76"/>
      <c r="C4717" s="496" t="s">
        <v>18121</v>
      </c>
      <c r="D4717" s="39" t="s">
        <v>18121</v>
      </c>
      <c r="E4717" s="496">
        <f>VLOOKUP(F4717,[13]abbr_btch2lot2!A:B,2,FALSE)</f>
        <v>3550</v>
      </c>
      <c r="F4717" s="39" t="s">
        <v>18122</v>
      </c>
      <c r="G4717" s="39"/>
      <c r="H4717" s="76" t="s">
        <v>2231</v>
      </c>
      <c r="I4717" s="76" t="s">
        <v>17237</v>
      </c>
      <c r="J4717" s="39"/>
      <c r="K4717" s="39" t="s">
        <v>2195</v>
      </c>
      <c r="L4717" s="76">
        <v>318</v>
      </c>
      <c r="M4717" s="416" t="s">
        <v>17209</v>
      </c>
      <c r="N4717" s="76" t="s">
        <v>18123</v>
      </c>
    </row>
    <row r="4718" spans="1:14" hidden="1">
      <c r="A4718" s="416" t="s">
        <v>17208</v>
      </c>
      <c r="B4718" s="76"/>
      <c r="C4718" s="496" t="s">
        <v>18124</v>
      </c>
      <c r="D4718" s="39" t="s">
        <v>18124</v>
      </c>
      <c r="E4718" s="496">
        <f>VLOOKUP(F4718,[13]abbr_btch2lot2!A:B,2,FALSE)</f>
        <v>3551</v>
      </c>
      <c r="F4718" s="39" t="s">
        <v>18125</v>
      </c>
      <c r="G4718" s="39"/>
      <c r="H4718" s="76" t="s">
        <v>2231</v>
      </c>
      <c r="I4718" s="76" t="s">
        <v>17237</v>
      </c>
      <c r="J4718" s="39"/>
      <c r="K4718" s="39" t="s">
        <v>2195</v>
      </c>
      <c r="L4718" s="76">
        <v>319</v>
      </c>
      <c r="M4718" s="416" t="s">
        <v>17209</v>
      </c>
      <c r="N4718" s="76" t="s">
        <v>18126</v>
      </c>
    </row>
    <row r="4719" spans="1:14" hidden="1">
      <c r="A4719" s="416" t="s">
        <v>17208</v>
      </c>
      <c r="B4719" s="76"/>
      <c r="C4719" s="496" t="s">
        <v>18127</v>
      </c>
      <c r="D4719" s="39" t="s">
        <v>18127</v>
      </c>
      <c r="E4719" s="496">
        <f>VLOOKUP(F4719,[13]abbr_btch2lot2!A:B,2,FALSE)</f>
        <v>3552</v>
      </c>
      <c r="F4719" s="39" t="s">
        <v>18128</v>
      </c>
      <c r="G4719" s="39"/>
      <c r="H4719" s="76" t="s">
        <v>2228</v>
      </c>
      <c r="I4719" s="76">
        <v>1</v>
      </c>
      <c r="J4719" s="39"/>
      <c r="K4719" s="39" t="s">
        <v>2195</v>
      </c>
      <c r="L4719" s="76">
        <v>320</v>
      </c>
      <c r="M4719" s="416" t="s">
        <v>17209</v>
      </c>
      <c r="N4719" s="76" t="s">
        <v>18129</v>
      </c>
    </row>
    <row r="4720" spans="1:14" hidden="1">
      <c r="A4720" s="416" t="s">
        <v>17208</v>
      </c>
      <c r="B4720" s="76"/>
      <c r="C4720" s="496" t="s">
        <v>18130</v>
      </c>
      <c r="D4720" s="39" t="s">
        <v>18130</v>
      </c>
      <c r="E4720" s="496">
        <f>VLOOKUP(F4720,[13]abbr_btch2lot2!A:B,2,FALSE)</f>
        <v>3553</v>
      </c>
      <c r="F4720" s="39" t="s">
        <v>18131</v>
      </c>
      <c r="G4720" s="39"/>
      <c r="H4720" s="76" t="s">
        <v>2455</v>
      </c>
      <c r="I4720" s="76">
        <v>7</v>
      </c>
      <c r="J4720" s="39"/>
      <c r="K4720" s="39" t="s">
        <v>2195</v>
      </c>
      <c r="L4720" s="76">
        <v>321</v>
      </c>
      <c r="M4720" s="416" t="s">
        <v>17209</v>
      </c>
      <c r="N4720" s="76" t="s">
        <v>18132</v>
      </c>
    </row>
    <row r="4721" spans="1:14" hidden="1">
      <c r="A4721" s="416" t="s">
        <v>17208</v>
      </c>
      <c r="B4721" s="76"/>
      <c r="C4721" s="496" t="s">
        <v>18133</v>
      </c>
      <c r="D4721" s="39" t="s">
        <v>18133</v>
      </c>
      <c r="E4721" s="496">
        <f>VLOOKUP(F4721,[13]abbr_btch2lot2!A:B,2,FALSE)</f>
        <v>3554</v>
      </c>
      <c r="F4721" s="39" t="s">
        <v>18134</v>
      </c>
      <c r="G4721" s="39"/>
      <c r="H4721" s="76" t="s">
        <v>2231</v>
      </c>
      <c r="I4721" s="76" t="s">
        <v>2439</v>
      </c>
      <c r="J4721" s="39"/>
      <c r="K4721" s="39" t="s">
        <v>2195</v>
      </c>
      <c r="L4721" s="76">
        <v>322</v>
      </c>
      <c r="M4721" s="416" t="s">
        <v>17209</v>
      </c>
      <c r="N4721" s="76" t="s">
        <v>18135</v>
      </c>
    </row>
    <row r="4722" spans="1:14" hidden="1">
      <c r="A4722" s="416" t="s">
        <v>17208</v>
      </c>
      <c r="B4722" s="76"/>
      <c r="C4722" s="496" t="s">
        <v>18136</v>
      </c>
      <c r="D4722" s="39" t="s">
        <v>18136</v>
      </c>
      <c r="E4722" s="496">
        <f>VLOOKUP(F4722,[13]abbr_btch2lot2!A:B,2,FALSE)</f>
        <v>3555</v>
      </c>
      <c r="F4722" s="39" t="s">
        <v>18137</v>
      </c>
      <c r="G4722" s="39"/>
      <c r="H4722" s="76" t="s">
        <v>2455</v>
      </c>
      <c r="I4722" s="76">
        <v>7</v>
      </c>
      <c r="J4722" s="39"/>
      <c r="K4722" s="39" t="s">
        <v>2195</v>
      </c>
      <c r="L4722" s="76">
        <v>323</v>
      </c>
      <c r="M4722" s="416" t="s">
        <v>17209</v>
      </c>
      <c r="N4722" s="76" t="s">
        <v>18138</v>
      </c>
    </row>
    <row r="4723" spans="1:14" hidden="1">
      <c r="A4723" s="416" t="s">
        <v>17208</v>
      </c>
      <c r="B4723" s="76"/>
      <c r="C4723" s="496" t="s">
        <v>18139</v>
      </c>
      <c r="D4723" s="39" t="s">
        <v>18139</v>
      </c>
      <c r="E4723" s="496">
        <f>VLOOKUP(F4723,[13]abbr_btch2lot2!A:B,2,FALSE)</f>
        <v>3556</v>
      </c>
      <c r="F4723" s="39" t="s">
        <v>18140</v>
      </c>
      <c r="G4723" s="39"/>
      <c r="H4723" s="76" t="s">
        <v>2231</v>
      </c>
      <c r="I4723" s="76" t="s">
        <v>2439</v>
      </c>
      <c r="J4723" s="39"/>
      <c r="K4723" s="39" t="s">
        <v>2195</v>
      </c>
      <c r="L4723" s="76">
        <v>324</v>
      </c>
      <c r="M4723" s="416" t="s">
        <v>17209</v>
      </c>
      <c r="N4723" s="76" t="s">
        <v>18141</v>
      </c>
    </row>
    <row r="4724" spans="1:14" hidden="1">
      <c r="A4724" s="416" t="s">
        <v>17208</v>
      </c>
      <c r="B4724" s="76"/>
      <c r="C4724" s="496" t="s">
        <v>18142</v>
      </c>
      <c r="D4724" s="39" t="s">
        <v>18142</v>
      </c>
      <c r="E4724" s="496">
        <f>VLOOKUP(F4724,[13]abbr_btch2lot2!A:B,2,FALSE)</f>
        <v>3557</v>
      </c>
      <c r="F4724" s="39" t="s">
        <v>18143</v>
      </c>
      <c r="G4724" s="39"/>
      <c r="H4724" s="76" t="s">
        <v>2455</v>
      </c>
      <c r="I4724" s="76">
        <v>7</v>
      </c>
      <c r="J4724" s="39"/>
      <c r="K4724" s="39" t="s">
        <v>2195</v>
      </c>
      <c r="L4724" s="76">
        <v>325</v>
      </c>
      <c r="M4724" s="416" t="s">
        <v>17209</v>
      </c>
      <c r="N4724" s="76" t="s">
        <v>18144</v>
      </c>
    </row>
    <row r="4725" spans="1:14" hidden="1">
      <c r="A4725" s="416" t="s">
        <v>17208</v>
      </c>
      <c r="B4725" s="76"/>
      <c r="C4725" s="496" t="s">
        <v>18145</v>
      </c>
      <c r="D4725" s="39" t="s">
        <v>18145</v>
      </c>
      <c r="E4725" s="496">
        <f>VLOOKUP(F4725,[13]abbr_btch2lot2!A:B,2,FALSE)</f>
        <v>3558</v>
      </c>
      <c r="F4725" s="39" t="s">
        <v>18146</v>
      </c>
      <c r="G4725" s="39"/>
      <c r="H4725" s="76" t="s">
        <v>2231</v>
      </c>
      <c r="I4725" s="76" t="s">
        <v>2439</v>
      </c>
      <c r="J4725" s="39"/>
      <c r="K4725" s="39" t="s">
        <v>2195</v>
      </c>
      <c r="L4725" s="76">
        <v>326</v>
      </c>
      <c r="M4725" s="416" t="s">
        <v>17209</v>
      </c>
      <c r="N4725" s="76" t="s">
        <v>18147</v>
      </c>
    </row>
    <row r="4726" spans="1:14" hidden="1">
      <c r="A4726" s="416" t="s">
        <v>17208</v>
      </c>
      <c r="B4726" s="76"/>
      <c r="C4726" s="496" t="s">
        <v>18148</v>
      </c>
      <c r="D4726" s="39" t="s">
        <v>18148</v>
      </c>
      <c r="E4726" s="496">
        <f>VLOOKUP(F4726,[13]abbr_btch2lot2!A:B,2,FALSE)</f>
        <v>3559</v>
      </c>
      <c r="F4726" s="39" t="s">
        <v>18149</v>
      </c>
      <c r="G4726" s="39"/>
      <c r="H4726" s="76" t="s">
        <v>2455</v>
      </c>
      <c r="I4726" s="76">
        <v>7</v>
      </c>
      <c r="J4726" s="39"/>
      <c r="K4726" s="39" t="s">
        <v>2195</v>
      </c>
      <c r="L4726" s="76">
        <v>327</v>
      </c>
      <c r="M4726" s="416" t="s">
        <v>17209</v>
      </c>
      <c r="N4726" s="76" t="s">
        <v>18150</v>
      </c>
    </row>
    <row r="4727" spans="1:14" hidden="1">
      <c r="A4727" s="416" t="s">
        <v>17208</v>
      </c>
      <c r="B4727" s="76"/>
      <c r="C4727" s="496" t="s">
        <v>18151</v>
      </c>
      <c r="D4727" s="39" t="s">
        <v>18151</v>
      </c>
      <c r="E4727" s="496">
        <f>VLOOKUP(F4727,[13]abbr_btch2lot2!A:B,2,FALSE)</f>
        <v>3560</v>
      </c>
      <c r="F4727" s="39" t="s">
        <v>18152</v>
      </c>
      <c r="G4727" s="39"/>
      <c r="H4727" s="76" t="s">
        <v>2231</v>
      </c>
      <c r="I4727" s="76" t="s">
        <v>2439</v>
      </c>
      <c r="J4727" s="39"/>
      <c r="K4727" s="39" t="s">
        <v>2195</v>
      </c>
      <c r="L4727" s="76">
        <v>328</v>
      </c>
      <c r="M4727" s="416" t="s">
        <v>17209</v>
      </c>
      <c r="N4727" s="76" t="s">
        <v>18153</v>
      </c>
    </row>
    <row r="4728" spans="1:14" hidden="1">
      <c r="A4728" s="416" t="s">
        <v>17208</v>
      </c>
      <c r="B4728" s="76"/>
      <c r="C4728" s="496" t="s">
        <v>18154</v>
      </c>
      <c r="D4728" s="39" t="s">
        <v>18154</v>
      </c>
      <c r="E4728" s="496">
        <f>VLOOKUP(F4728,[13]abbr_btch2lot2!A:B,2,FALSE)</f>
        <v>3561</v>
      </c>
      <c r="F4728" s="39" t="s">
        <v>18155</v>
      </c>
      <c r="G4728" s="39"/>
      <c r="H4728" s="76" t="s">
        <v>2455</v>
      </c>
      <c r="I4728" s="76">
        <v>7</v>
      </c>
      <c r="J4728" s="39"/>
      <c r="K4728" s="39" t="s">
        <v>2195</v>
      </c>
      <c r="L4728" s="76">
        <v>329</v>
      </c>
      <c r="M4728" s="416" t="s">
        <v>17209</v>
      </c>
      <c r="N4728" s="76" t="s">
        <v>18156</v>
      </c>
    </row>
    <row r="4729" spans="1:14" hidden="1">
      <c r="A4729" s="416" t="s">
        <v>17208</v>
      </c>
      <c r="B4729" s="76"/>
      <c r="C4729" s="496" t="s">
        <v>18157</v>
      </c>
      <c r="D4729" s="39" t="s">
        <v>18157</v>
      </c>
      <c r="E4729" s="496">
        <f>VLOOKUP(F4729,[13]abbr_btch2lot2!A:B,2,FALSE)</f>
        <v>3562</v>
      </c>
      <c r="F4729" s="39" t="s">
        <v>18158</v>
      </c>
      <c r="G4729" s="39"/>
      <c r="H4729" s="76" t="s">
        <v>2231</v>
      </c>
      <c r="I4729" s="76" t="s">
        <v>2439</v>
      </c>
      <c r="J4729" s="39"/>
      <c r="K4729" s="39" t="s">
        <v>2195</v>
      </c>
      <c r="L4729" s="76">
        <v>330</v>
      </c>
      <c r="M4729" s="416" t="s">
        <v>17209</v>
      </c>
      <c r="N4729" s="76" t="s">
        <v>18159</v>
      </c>
    </row>
    <row r="4730" spans="1:14" hidden="1">
      <c r="A4730" s="416" t="s">
        <v>17208</v>
      </c>
      <c r="B4730" s="76"/>
      <c r="C4730" s="496" t="s">
        <v>18160</v>
      </c>
      <c r="D4730" s="39" t="s">
        <v>18160</v>
      </c>
      <c r="E4730" s="496">
        <f>VLOOKUP(F4730,[13]abbr_btch2lot2!A:B,2,FALSE)</f>
        <v>3563</v>
      </c>
      <c r="F4730" s="39" t="s">
        <v>18161</v>
      </c>
      <c r="G4730" s="39"/>
      <c r="H4730" s="76" t="s">
        <v>2455</v>
      </c>
      <c r="I4730" s="76">
        <v>7</v>
      </c>
      <c r="J4730" s="39"/>
      <c r="K4730" s="39" t="s">
        <v>2195</v>
      </c>
      <c r="L4730" s="76">
        <v>331</v>
      </c>
      <c r="M4730" s="416" t="s">
        <v>17209</v>
      </c>
      <c r="N4730" s="76" t="s">
        <v>18162</v>
      </c>
    </row>
    <row r="4731" spans="1:14" hidden="1">
      <c r="A4731" s="416" t="s">
        <v>17208</v>
      </c>
      <c r="B4731" s="76"/>
      <c r="C4731" s="496" t="s">
        <v>18163</v>
      </c>
      <c r="D4731" s="39" t="s">
        <v>18163</v>
      </c>
      <c r="E4731" s="496">
        <f>VLOOKUP(F4731,[13]abbr_btch2lot2!A:B,2,FALSE)</f>
        <v>3564</v>
      </c>
      <c r="F4731" s="39" t="s">
        <v>18164</v>
      </c>
      <c r="G4731" s="39"/>
      <c r="H4731" s="76" t="s">
        <v>2231</v>
      </c>
      <c r="I4731" s="76" t="s">
        <v>2439</v>
      </c>
      <c r="J4731" s="39"/>
      <c r="K4731" s="39" t="s">
        <v>2195</v>
      </c>
      <c r="L4731" s="76">
        <v>332</v>
      </c>
      <c r="M4731" s="416" t="s">
        <v>17209</v>
      </c>
      <c r="N4731" s="76" t="s">
        <v>18165</v>
      </c>
    </row>
    <row r="4732" spans="1:14" hidden="1">
      <c r="A4732" s="416" t="s">
        <v>17208</v>
      </c>
      <c r="B4732" s="76"/>
      <c r="C4732" s="496" t="s">
        <v>18166</v>
      </c>
      <c r="D4732" s="39" t="s">
        <v>18166</v>
      </c>
      <c r="E4732" s="496">
        <f>VLOOKUP(F4732,[13]abbr_btch2lot2!A:B,2,FALSE)</f>
        <v>3565</v>
      </c>
      <c r="F4732" s="39" t="s">
        <v>18167</v>
      </c>
      <c r="G4732" s="39"/>
      <c r="H4732" s="76" t="s">
        <v>2231</v>
      </c>
      <c r="I4732" s="76" t="s">
        <v>2439</v>
      </c>
      <c r="J4732" s="39"/>
      <c r="K4732" s="39" t="s">
        <v>2195</v>
      </c>
      <c r="L4732" s="76">
        <v>333</v>
      </c>
      <c r="M4732" s="416" t="s">
        <v>17209</v>
      </c>
      <c r="N4732" s="76" t="s">
        <v>18168</v>
      </c>
    </row>
    <row r="4733" spans="1:14" hidden="1">
      <c r="A4733" s="416" t="s">
        <v>17208</v>
      </c>
      <c r="B4733" s="76"/>
      <c r="C4733" s="496" t="s">
        <v>18169</v>
      </c>
      <c r="D4733" s="39" t="s">
        <v>18169</v>
      </c>
      <c r="E4733" s="496">
        <f>VLOOKUP(F4733,[13]abbr_btch2lot2!A:B,2,FALSE)</f>
        <v>3566</v>
      </c>
      <c r="F4733" s="39" t="s">
        <v>18170</v>
      </c>
      <c r="G4733" s="39"/>
      <c r="H4733" s="76" t="s">
        <v>2231</v>
      </c>
      <c r="I4733" s="76" t="s">
        <v>2439</v>
      </c>
      <c r="J4733" s="39"/>
      <c r="K4733" s="39" t="s">
        <v>2195</v>
      </c>
      <c r="L4733" s="76">
        <v>334</v>
      </c>
      <c r="M4733" s="416" t="s">
        <v>17209</v>
      </c>
      <c r="N4733" s="76" t="s">
        <v>18171</v>
      </c>
    </row>
    <row r="4734" spans="1:14" hidden="1">
      <c r="A4734" s="416" t="s">
        <v>17208</v>
      </c>
      <c r="B4734" s="76"/>
      <c r="C4734" s="496" t="s">
        <v>18172</v>
      </c>
      <c r="D4734" s="39" t="s">
        <v>18172</v>
      </c>
      <c r="E4734" s="496">
        <f>VLOOKUP(F4734,[13]abbr_btch2lot2!A:B,2,FALSE)</f>
        <v>3567</v>
      </c>
      <c r="F4734" s="39" t="s">
        <v>18173</v>
      </c>
      <c r="G4734" s="39"/>
      <c r="H4734" s="76" t="s">
        <v>2455</v>
      </c>
      <c r="I4734" s="76">
        <v>7</v>
      </c>
      <c r="J4734" s="39"/>
      <c r="K4734" s="39" t="s">
        <v>2195</v>
      </c>
      <c r="L4734" s="76">
        <v>335</v>
      </c>
      <c r="M4734" s="416" t="s">
        <v>17209</v>
      </c>
      <c r="N4734" s="76" t="s">
        <v>18174</v>
      </c>
    </row>
    <row r="4735" spans="1:14" hidden="1">
      <c r="A4735" s="416" t="s">
        <v>17208</v>
      </c>
      <c r="B4735" s="76"/>
      <c r="C4735" s="496" t="s">
        <v>18175</v>
      </c>
      <c r="D4735" s="39" t="s">
        <v>18175</v>
      </c>
      <c r="E4735" s="496">
        <f>VLOOKUP(F4735,[13]abbr_btch2lot2!A:B,2,FALSE)</f>
        <v>3568</v>
      </c>
      <c r="F4735" s="39" t="s">
        <v>18176</v>
      </c>
      <c r="G4735" s="39"/>
      <c r="H4735" s="76" t="s">
        <v>2455</v>
      </c>
      <c r="I4735" s="76">
        <v>7</v>
      </c>
      <c r="J4735" s="39"/>
      <c r="K4735" s="39" t="s">
        <v>2195</v>
      </c>
      <c r="L4735" s="76">
        <v>336</v>
      </c>
      <c r="M4735" s="416" t="s">
        <v>17209</v>
      </c>
      <c r="N4735" s="76" t="s">
        <v>18177</v>
      </c>
    </row>
    <row r="4736" spans="1:14" hidden="1">
      <c r="A4736" s="416" t="s">
        <v>17208</v>
      </c>
      <c r="B4736" s="76"/>
      <c r="C4736" s="496" t="s">
        <v>18178</v>
      </c>
      <c r="D4736" s="39" t="s">
        <v>18178</v>
      </c>
      <c r="E4736" s="496">
        <f>VLOOKUP(F4736,[13]abbr_btch2lot2!A:B,2,FALSE)</f>
        <v>3569</v>
      </c>
      <c r="F4736" s="39" t="s">
        <v>18179</v>
      </c>
      <c r="G4736" s="39"/>
      <c r="H4736" s="76" t="s">
        <v>2455</v>
      </c>
      <c r="I4736" s="76">
        <v>7</v>
      </c>
      <c r="J4736" s="39"/>
      <c r="K4736" s="39" t="s">
        <v>2195</v>
      </c>
      <c r="L4736" s="76">
        <v>337</v>
      </c>
      <c r="M4736" s="416" t="s">
        <v>17209</v>
      </c>
      <c r="N4736" s="76" t="s">
        <v>18180</v>
      </c>
    </row>
    <row r="4737" spans="1:14" hidden="1">
      <c r="A4737" s="416" t="s">
        <v>17208</v>
      </c>
      <c r="B4737" s="76"/>
      <c r="C4737" s="496" t="s">
        <v>18181</v>
      </c>
      <c r="D4737" s="39" t="s">
        <v>18181</v>
      </c>
      <c r="E4737" s="496">
        <f>VLOOKUP(F4737,[13]abbr_btch2lot2!A:B,2,FALSE)</f>
        <v>3570</v>
      </c>
      <c r="F4737" s="39" t="s">
        <v>18182</v>
      </c>
      <c r="G4737" s="39"/>
      <c r="H4737" s="76" t="s">
        <v>2455</v>
      </c>
      <c r="I4737" s="76">
        <v>9</v>
      </c>
      <c r="J4737" s="39"/>
      <c r="K4737" s="39" t="s">
        <v>2195</v>
      </c>
      <c r="L4737" s="76">
        <v>338</v>
      </c>
      <c r="M4737" s="416" t="s">
        <v>17209</v>
      </c>
      <c r="N4737" s="76" t="s">
        <v>18183</v>
      </c>
    </row>
    <row r="4738" spans="1:14" hidden="1">
      <c r="A4738" s="416" t="s">
        <v>17208</v>
      </c>
      <c r="B4738" s="76"/>
      <c r="C4738" s="496" t="s">
        <v>18184</v>
      </c>
      <c r="D4738" s="39" t="s">
        <v>18184</v>
      </c>
      <c r="E4738" s="496">
        <f>VLOOKUP(F4738,[13]abbr_btch2lot2!A:B,2,FALSE)</f>
        <v>3571</v>
      </c>
      <c r="F4738" s="39" t="s">
        <v>18185</v>
      </c>
      <c r="G4738" s="39"/>
      <c r="H4738" s="76" t="s">
        <v>2455</v>
      </c>
      <c r="I4738" s="76">
        <v>9</v>
      </c>
      <c r="J4738" s="39"/>
      <c r="K4738" s="39" t="s">
        <v>2195</v>
      </c>
      <c r="L4738" s="76">
        <v>339</v>
      </c>
      <c r="M4738" s="416" t="s">
        <v>17209</v>
      </c>
      <c r="N4738" s="76" t="s">
        <v>18186</v>
      </c>
    </row>
    <row r="4739" spans="1:14" hidden="1">
      <c r="A4739" s="416" t="s">
        <v>17208</v>
      </c>
      <c r="B4739" s="76"/>
      <c r="C4739" s="496" t="s">
        <v>18187</v>
      </c>
      <c r="D4739" s="39" t="s">
        <v>18187</v>
      </c>
      <c r="E4739" s="496">
        <f>VLOOKUP(F4739,[13]abbr_btch2lot2!A:B,2,FALSE)</f>
        <v>3572</v>
      </c>
      <c r="F4739" s="39" t="s">
        <v>18188</v>
      </c>
      <c r="G4739" s="39"/>
      <c r="H4739" s="76" t="s">
        <v>2455</v>
      </c>
      <c r="I4739" s="76">
        <v>9</v>
      </c>
      <c r="J4739" s="39"/>
      <c r="K4739" s="39" t="s">
        <v>2195</v>
      </c>
      <c r="L4739" s="76">
        <v>340</v>
      </c>
      <c r="M4739" s="416" t="s">
        <v>17209</v>
      </c>
      <c r="N4739" s="76" t="s">
        <v>18189</v>
      </c>
    </row>
    <row r="4740" spans="1:14" hidden="1">
      <c r="A4740" s="416" t="s">
        <v>17208</v>
      </c>
      <c r="B4740" s="76"/>
      <c r="C4740" s="496" t="s">
        <v>18190</v>
      </c>
      <c r="D4740" s="39" t="s">
        <v>18190</v>
      </c>
      <c r="E4740" s="496">
        <f>VLOOKUP(F4740,[13]abbr_btch2lot2!A:B,2,FALSE)</f>
        <v>3573</v>
      </c>
      <c r="F4740" s="39" t="s">
        <v>18191</v>
      </c>
      <c r="G4740" s="39"/>
      <c r="H4740" s="76" t="s">
        <v>2455</v>
      </c>
      <c r="I4740" s="76">
        <v>9</v>
      </c>
      <c r="J4740" s="39"/>
      <c r="K4740" s="39" t="s">
        <v>2195</v>
      </c>
      <c r="L4740" s="76">
        <v>341</v>
      </c>
      <c r="M4740" s="416" t="s">
        <v>17209</v>
      </c>
      <c r="N4740" s="76" t="s">
        <v>18192</v>
      </c>
    </row>
    <row r="4741" spans="1:14" hidden="1">
      <c r="A4741" s="416" t="s">
        <v>17208</v>
      </c>
      <c r="B4741" s="76"/>
      <c r="C4741" s="496" t="s">
        <v>18193</v>
      </c>
      <c r="D4741" s="39" t="s">
        <v>18193</v>
      </c>
      <c r="E4741" s="496">
        <f>VLOOKUP(F4741,[13]abbr_btch2lot2!A:B,2,FALSE)</f>
        <v>3574</v>
      </c>
      <c r="F4741" s="39" t="s">
        <v>18194</v>
      </c>
      <c r="G4741" s="39"/>
      <c r="H4741" s="76" t="s">
        <v>2455</v>
      </c>
      <c r="I4741" s="76">
        <v>7</v>
      </c>
      <c r="J4741" s="39"/>
      <c r="K4741" s="39" t="s">
        <v>2195</v>
      </c>
      <c r="L4741" s="76">
        <v>342</v>
      </c>
      <c r="M4741" s="416" t="s">
        <v>17209</v>
      </c>
      <c r="N4741" s="76" t="s">
        <v>18195</v>
      </c>
    </row>
    <row r="4742" spans="1:14" hidden="1">
      <c r="A4742" s="416" t="s">
        <v>17208</v>
      </c>
      <c r="B4742" s="76"/>
      <c r="C4742" s="496" t="s">
        <v>18196</v>
      </c>
      <c r="D4742" s="39" t="s">
        <v>18196</v>
      </c>
      <c r="E4742" s="496">
        <f>VLOOKUP(F4742,[13]abbr_btch2lot2!A:B,2,FALSE)</f>
        <v>3575</v>
      </c>
      <c r="F4742" s="39" t="s">
        <v>18197</v>
      </c>
      <c r="G4742" s="39"/>
      <c r="H4742" s="76" t="s">
        <v>2231</v>
      </c>
      <c r="I4742" s="76" t="s">
        <v>2439</v>
      </c>
      <c r="J4742" s="39"/>
      <c r="K4742" s="39" t="s">
        <v>2195</v>
      </c>
      <c r="L4742" s="76">
        <v>343</v>
      </c>
      <c r="M4742" s="416" t="s">
        <v>17209</v>
      </c>
      <c r="N4742" s="76" t="s">
        <v>18198</v>
      </c>
    </row>
    <row r="4743" spans="1:14" hidden="1">
      <c r="A4743" s="416" t="s">
        <v>17208</v>
      </c>
      <c r="B4743" s="76"/>
      <c r="C4743" s="496"/>
      <c r="D4743" s="39"/>
      <c r="E4743" s="496">
        <f>VLOOKUP(F4743,[13]abbr_btch2lot2!A:B,2,FALSE)</f>
        <v>3576</v>
      </c>
      <c r="F4743" s="39" t="s">
        <v>18199</v>
      </c>
      <c r="G4743" s="39"/>
      <c r="H4743" s="76" t="s">
        <v>2455</v>
      </c>
      <c r="I4743" s="76">
        <v>7</v>
      </c>
      <c r="J4743" s="39"/>
      <c r="K4743" s="39" t="s">
        <v>2195</v>
      </c>
      <c r="L4743" s="76">
        <v>344</v>
      </c>
      <c r="M4743" s="416" t="s">
        <v>17209</v>
      </c>
      <c r="N4743" s="76" t="s">
        <v>18200</v>
      </c>
    </row>
    <row r="4744" spans="1:14" hidden="1">
      <c r="A4744" s="416" t="s">
        <v>17208</v>
      </c>
      <c r="B4744" s="76"/>
      <c r="C4744" s="496"/>
      <c r="D4744" s="39"/>
      <c r="E4744" s="496">
        <f>VLOOKUP(F4744,[13]abbr_btch2lot2!A:B,2,FALSE)</f>
        <v>3577</v>
      </c>
      <c r="F4744" s="39" t="s">
        <v>18201</v>
      </c>
      <c r="G4744" s="39"/>
      <c r="H4744" s="76" t="s">
        <v>2231</v>
      </c>
      <c r="I4744" s="76" t="s">
        <v>2439</v>
      </c>
      <c r="J4744" s="39"/>
      <c r="K4744" s="39" t="s">
        <v>2195</v>
      </c>
      <c r="L4744" s="76">
        <v>345</v>
      </c>
      <c r="M4744" s="416" t="s">
        <v>17209</v>
      </c>
      <c r="N4744" s="76" t="s">
        <v>18202</v>
      </c>
    </row>
    <row r="4745" spans="1:14" hidden="1">
      <c r="A4745" s="416" t="s">
        <v>17208</v>
      </c>
      <c r="B4745" s="76"/>
      <c r="C4745" s="496" t="s">
        <v>18203</v>
      </c>
      <c r="D4745" s="39" t="s">
        <v>18203</v>
      </c>
      <c r="E4745" s="496">
        <f>VLOOKUP(F4745,[13]abbr_btch2lot2!A:B,2,FALSE)</f>
        <v>3578</v>
      </c>
      <c r="F4745" s="39" t="s">
        <v>18204</v>
      </c>
      <c r="G4745" s="39"/>
      <c r="H4745" s="76" t="s">
        <v>2455</v>
      </c>
      <c r="I4745" s="76">
        <v>7</v>
      </c>
      <c r="J4745" s="39"/>
      <c r="K4745" s="39" t="s">
        <v>2195</v>
      </c>
      <c r="L4745" s="76">
        <v>346</v>
      </c>
      <c r="M4745" s="416" t="s">
        <v>17209</v>
      </c>
      <c r="N4745" s="76" t="s">
        <v>18205</v>
      </c>
    </row>
    <row r="4746" spans="1:14" hidden="1">
      <c r="A4746" s="416" t="s">
        <v>17208</v>
      </c>
      <c r="B4746" s="76"/>
      <c r="C4746" s="496" t="s">
        <v>18206</v>
      </c>
      <c r="D4746" s="39" t="s">
        <v>18206</v>
      </c>
      <c r="E4746" s="496">
        <f>VLOOKUP(F4746,[13]abbr_btch2lot2!A:B,2,FALSE)</f>
        <v>3579</v>
      </c>
      <c r="F4746" s="39" t="s">
        <v>18207</v>
      </c>
      <c r="G4746" s="39"/>
      <c r="H4746" s="76" t="s">
        <v>2231</v>
      </c>
      <c r="I4746" s="76" t="s">
        <v>2439</v>
      </c>
      <c r="J4746" s="39"/>
      <c r="K4746" s="39" t="s">
        <v>2195</v>
      </c>
      <c r="L4746" s="76">
        <v>347</v>
      </c>
      <c r="M4746" s="416" t="s">
        <v>17209</v>
      </c>
      <c r="N4746" s="76" t="s">
        <v>18208</v>
      </c>
    </row>
    <row r="4747" spans="1:14" hidden="1">
      <c r="A4747" s="416" t="s">
        <v>17208</v>
      </c>
      <c r="B4747" s="76"/>
      <c r="C4747" s="496"/>
      <c r="D4747" s="39"/>
      <c r="E4747" s="496">
        <f>VLOOKUP(F4747,[13]abbr_btch2lot2!A:B,2,FALSE)</f>
        <v>3580</v>
      </c>
      <c r="F4747" s="39" t="s">
        <v>18209</v>
      </c>
      <c r="G4747" s="39"/>
      <c r="H4747" s="76" t="s">
        <v>2455</v>
      </c>
      <c r="I4747" s="76">
        <v>7</v>
      </c>
      <c r="J4747" s="39"/>
      <c r="K4747" s="39" t="s">
        <v>2195</v>
      </c>
      <c r="L4747" s="76">
        <v>348</v>
      </c>
      <c r="M4747" s="416" t="s">
        <v>17209</v>
      </c>
      <c r="N4747" s="76" t="s">
        <v>18210</v>
      </c>
    </row>
    <row r="4748" spans="1:14" hidden="1">
      <c r="A4748" s="416" t="s">
        <v>17208</v>
      </c>
      <c r="B4748" s="76"/>
      <c r="C4748" s="496"/>
      <c r="D4748" s="39"/>
      <c r="E4748" s="496">
        <f>VLOOKUP(F4748,[13]abbr_btch2lot2!A:B,2,FALSE)</f>
        <v>3581</v>
      </c>
      <c r="F4748" s="39" t="s">
        <v>18211</v>
      </c>
      <c r="G4748" s="39"/>
      <c r="H4748" s="76" t="s">
        <v>2231</v>
      </c>
      <c r="I4748" s="76" t="s">
        <v>2439</v>
      </c>
      <c r="J4748" s="39"/>
      <c r="K4748" s="39" t="s">
        <v>2195</v>
      </c>
      <c r="L4748" s="76">
        <v>349</v>
      </c>
      <c r="M4748" s="416" t="s">
        <v>17209</v>
      </c>
      <c r="N4748" s="76" t="s">
        <v>18212</v>
      </c>
    </row>
    <row r="4749" spans="1:14" hidden="1">
      <c r="A4749" s="416" t="s">
        <v>17208</v>
      </c>
      <c r="B4749" s="76"/>
      <c r="C4749" s="496" t="s">
        <v>18213</v>
      </c>
      <c r="D4749" s="39" t="s">
        <v>18213</v>
      </c>
      <c r="E4749" s="496">
        <f>VLOOKUP(F4749,[13]abbr_btch2lot2!A:B,2,FALSE)</f>
        <v>3582</v>
      </c>
      <c r="F4749" s="39" t="s">
        <v>18214</v>
      </c>
      <c r="G4749" s="39"/>
      <c r="H4749" s="76" t="s">
        <v>2455</v>
      </c>
      <c r="I4749" s="76">
        <v>7</v>
      </c>
      <c r="J4749" s="39"/>
      <c r="K4749" s="39" t="s">
        <v>2195</v>
      </c>
      <c r="L4749" s="76">
        <v>350</v>
      </c>
      <c r="M4749" s="416" t="s">
        <v>17209</v>
      </c>
      <c r="N4749" s="76" t="s">
        <v>18215</v>
      </c>
    </row>
    <row r="4750" spans="1:14" hidden="1">
      <c r="A4750" s="416" t="s">
        <v>17208</v>
      </c>
      <c r="B4750" s="76"/>
      <c r="C4750" s="496" t="s">
        <v>18216</v>
      </c>
      <c r="D4750" s="39" t="s">
        <v>18216</v>
      </c>
      <c r="E4750" s="496">
        <f>VLOOKUP(F4750,[13]abbr_btch2lot2!A:B,2,FALSE)</f>
        <v>3583</v>
      </c>
      <c r="F4750" s="39" t="s">
        <v>18217</v>
      </c>
      <c r="G4750" s="39"/>
      <c r="H4750" s="76" t="s">
        <v>2231</v>
      </c>
      <c r="I4750" s="76" t="s">
        <v>2439</v>
      </c>
      <c r="J4750" s="39"/>
      <c r="K4750" s="39" t="s">
        <v>2195</v>
      </c>
      <c r="L4750" s="76">
        <v>351</v>
      </c>
      <c r="M4750" s="416" t="s">
        <v>17209</v>
      </c>
      <c r="N4750" s="76" t="s">
        <v>18218</v>
      </c>
    </row>
    <row r="4751" spans="1:14" hidden="1">
      <c r="A4751" s="416" t="s">
        <v>17208</v>
      </c>
      <c r="B4751" s="76"/>
      <c r="C4751" s="496" t="s">
        <v>18219</v>
      </c>
      <c r="D4751" s="39" t="s">
        <v>18219</v>
      </c>
      <c r="E4751" s="496">
        <f>VLOOKUP(F4751,[13]abbr_btch2lot2!A:B,2,FALSE)</f>
        <v>3584</v>
      </c>
      <c r="F4751" s="39" t="s">
        <v>18220</v>
      </c>
      <c r="G4751" s="39"/>
      <c r="H4751" s="76" t="s">
        <v>2455</v>
      </c>
      <c r="I4751" s="76">
        <v>7</v>
      </c>
      <c r="J4751" s="39"/>
      <c r="K4751" s="39" t="s">
        <v>2195</v>
      </c>
      <c r="L4751" s="76">
        <v>352</v>
      </c>
      <c r="M4751" s="416" t="s">
        <v>17209</v>
      </c>
      <c r="N4751" s="76" t="s">
        <v>18221</v>
      </c>
    </row>
    <row r="4752" spans="1:14" hidden="1">
      <c r="A4752" s="416" t="s">
        <v>17208</v>
      </c>
      <c r="B4752" s="76"/>
      <c r="C4752" s="496" t="s">
        <v>18222</v>
      </c>
      <c r="D4752" s="39" t="s">
        <v>18222</v>
      </c>
      <c r="E4752" s="496">
        <f>VLOOKUP(F4752,[13]abbr_btch2lot2!A:B,2,FALSE)</f>
        <v>3585</v>
      </c>
      <c r="F4752" s="39" t="s">
        <v>18223</v>
      </c>
      <c r="G4752" s="39"/>
      <c r="H4752" s="76" t="s">
        <v>2231</v>
      </c>
      <c r="I4752" s="76" t="s">
        <v>2439</v>
      </c>
      <c r="J4752" s="39"/>
      <c r="K4752" s="39" t="s">
        <v>2195</v>
      </c>
      <c r="L4752" s="76">
        <v>353</v>
      </c>
      <c r="M4752" s="416" t="s">
        <v>17209</v>
      </c>
      <c r="N4752" s="76" t="s">
        <v>18224</v>
      </c>
    </row>
    <row r="4753" spans="1:14" hidden="1">
      <c r="A4753" s="416" t="s">
        <v>17208</v>
      </c>
      <c r="B4753" s="76"/>
      <c r="C4753" s="496" t="s">
        <v>18225</v>
      </c>
      <c r="D4753" s="39" t="s">
        <v>18225</v>
      </c>
      <c r="E4753" s="496">
        <f>VLOOKUP(F4753,[13]abbr_btch2lot2!A:B,2,FALSE)</f>
        <v>3586</v>
      </c>
      <c r="F4753" s="39" t="s">
        <v>18226</v>
      </c>
      <c r="G4753" s="39"/>
      <c r="H4753" s="76" t="s">
        <v>2455</v>
      </c>
      <c r="I4753" s="76">
        <v>7</v>
      </c>
      <c r="J4753" s="39"/>
      <c r="K4753" s="39" t="s">
        <v>2195</v>
      </c>
      <c r="L4753" s="76">
        <v>354</v>
      </c>
      <c r="M4753" s="416" t="s">
        <v>17209</v>
      </c>
      <c r="N4753" s="76" t="s">
        <v>18227</v>
      </c>
    </row>
    <row r="4754" spans="1:14" hidden="1">
      <c r="A4754" s="416" t="s">
        <v>17208</v>
      </c>
      <c r="B4754" s="76"/>
      <c r="C4754" s="496" t="s">
        <v>18228</v>
      </c>
      <c r="D4754" s="39" t="s">
        <v>18228</v>
      </c>
      <c r="E4754" s="496">
        <f>VLOOKUP(F4754,[13]abbr_btch2lot2!A:B,2,FALSE)</f>
        <v>3587</v>
      </c>
      <c r="F4754" s="39" t="s">
        <v>18229</v>
      </c>
      <c r="G4754" s="39"/>
      <c r="H4754" s="76" t="s">
        <v>2231</v>
      </c>
      <c r="I4754" s="76" t="s">
        <v>2439</v>
      </c>
      <c r="J4754" s="39"/>
      <c r="K4754" s="39" t="s">
        <v>2195</v>
      </c>
      <c r="L4754" s="76">
        <v>355</v>
      </c>
      <c r="M4754" s="416" t="s">
        <v>17209</v>
      </c>
      <c r="N4754" s="76" t="s">
        <v>18230</v>
      </c>
    </row>
    <row r="4755" spans="1:14" hidden="1">
      <c r="A4755" s="416" t="s">
        <v>17208</v>
      </c>
      <c r="B4755" s="76"/>
      <c r="C4755" s="496"/>
      <c r="D4755" s="39"/>
      <c r="E4755" s="496">
        <f>VLOOKUP(F4755,[13]abbr_btch2lot2!A:B,2,FALSE)</f>
        <v>3588</v>
      </c>
      <c r="F4755" s="39" t="s">
        <v>18231</v>
      </c>
      <c r="G4755" s="39"/>
      <c r="H4755" s="76" t="s">
        <v>2455</v>
      </c>
      <c r="I4755" s="76">
        <v>7</v>
      </c>
      <c r="J4755" s="39"/>
      <c r="K4755" s="39" t="s">
        <v>2195</v>
      </c>
      <c r="L4755" s="76">
        <v>356</v>
      </c>
      <c r="M4755" s="416" t="s">
        <v>17209</v>
      </c>
      <c r="N4755" s="76" t="s">
        <v>18232</v>
      </c>
    </row>
    <row r="4756" spans="1:14" hidden="1">
      <c r="A4756" s="416" t="s">
        <v>17208</v>
      </c>
      <c r="B4756" s="76"/>
      <c r="C4756" s="496"/>
      <c r="D4756" s="39"/>
      <c r="E4756" s="496">
        <f>VLOOKUP(F4756,[13]abbr_btch2lot2!A:B,2,FALSE)</f>
        <v>3589</v>
      </c>
      <c r="F4756" s="39" t="s">
        <v>18233</v>
      </c>
      <c r="G4756" s="39"/>
      <c r="H4756" s="76" t="s">
        <v>2231</v>
      </c>
      <c r="I4756" s="76" t="s">
        <v>2439</v>
      </c>
      <c r="J4756" s="39"/>
      <c r="K4756" s="39" t="s">
        <v>2195</v>
      </c>
      <c r="L4756" s="76">
        <v>357</v>
      </c>
      <c r="M4756" s="416" t="s">
        <v>17209</v>
      </c>
      <c r="N4756" s="76" t="s">
        <v>18234</v>
      </c>
    </row>
    <row r="4757" spans="1:14" hidden="1">
      <c r="A4757" s="416" t="s">
        <v>17208</v>
      </c>
      <c r="B4757" s="76"/>
      <c r="C4757" s="496" t="s">
        <v>18235</v>
      </c>
      <c r="D4757" s="39" t="s">
        <v>18235</v>
      </c>
      <c r="E4757" s="496">
        <f>VLOOKUP(F4757,[13]abbr_btch2lot2!A:B,2,FALSE)</f>
        <v>3590</v>
      </c>
      <c r="F4757" s="39" t="s">
        <v>18236</v>
      </c>
      <c r="G4757" s="39"/>
      <c r="H4757" s="76" t="s">
        <v>2455</v>
      </c>
      <c r="I4757" s="76">
        <v>7</v>
      </c>
      <c r="J4757" s="39"/>
      <c r="K4757" s="39" t="s">
        <v>2195</v>
      </c>
      <c r="L4757" s="76">
        <v>358</v>
      </c>
      <c r="M4757" s="416" t="s">
        <v>17209</v>
      </c>
      <c r="N4757" s="76" t="s">
        <v>18237</v>
      </c>
    </row>
    <row r="4758" spans="1:14" hidden="1">
      <c r="A4758" s="416" t="s">
        <v>17208</v>
      </c>
      <c r="B4758" s="76"/>
      <c r="C4758" s="496" t="s">
        <v>18238</v>
      </c>
      <c r="D4758" s="39" t="s">
        <v>18238</v>
      </c>
      <c r="E4758" s="496">
        <f>VLOOKUP(F4758,[13]abbr_btch2lot2!A:B,2,FALSE)</f>
        <v>3591</v>
      </c>
      <c r="F4758" s="39" t="s">
        <v>18239</v>
      </c>
      <c r="G4758" s="39"/>
      <c r="H4758" s="76" t="s">
        <v>2231</v>
      </c>
      <c r="I4758" s="76" t="s">
        <v>2439</v>
      </c>
      <c r="J4758" s="39"/>
      <c r="K4758" s="39" t="s">
        <v>2195</v>
      </c>
      <c r="L4758" s="76">
        <v>359</v>
      </c>
      <c r="M4758" s="416" t="s">
        <v>17209</v>
      </c>
      <c r="N4758" s="76" t="s">
        <v>18240</v>
      </c>
    </row>
    <row r="4759" spans="1:14" hidden="1">
      <c r="A4759" s="416" t="s">
        <v>17208</v>
      </c>
      <c r="B4759" s="76"/>
      <c r="C4759" s="496" t="s">
        <v>18241</v>
      </c>
      <c r="D4759" s="39" t="s">
        <v>18241</v>
      </c>
      <c r="E4759" s="496">
        <f>VLOOKUP(F4759,[13]abbr_btch2lot2!A:B,2,FALSE)</f>
        <v>3592</v>
      </c>
      <c r="F4759" s="39" t="s">
        <v>18242</v>
      </c>
      <c r="G4759" s="39"/>
      <c r="H4759" s="76" t="s">
        <v>2455</v>
      </c>
      <c r="I4759" s="76">
        <v>7</v>
      </c>
      <c r="J4759" s="39"/>
      <c r="K4759" s="39" t="s">
        <v>2195</v>
      </c>
      <c r="L4759" s="76">
        <v>360</v>
      </c>
      <c r="M4759" s="416" t="s">
        <v>17209</v>
      </c>
      <c r="N4759" s="76" t="s">
        <v>18243</v>
      </c>
    </row>
    <row r="4760" spans="1:14" hidden="1">
      <c r="A4760" s="416" t="s">
        <v>17208</v>
      </c>
      <c r="B4760" s="76"/>
      <c r="C4760" s="496" t="s">
        <v>18244</v>
      </c>
      <c r="D4760" s="39" t="s">
        <v>18244</v>
      </c>
      <c r="E4760" s="496">
        <f>VLOOKUP(F4760,[13]abbr_btch2lot2!A:B,2,FALSE)</f>
        <v>3593</v>
      </c>
      <c r="F4760" s="39" t="s">
        <v>18245</v>
      </c>
      <c r="G4760" s="39"/>
      <c r="H4760" s="76" t="s">
        <v>2231</v>
      </c>
      <c r="I4760" s="76" t="s">
        <v>2439</v>
      </c>
      <c r="J4760" s="39"/>
      <c r="K4760" s="39" t="s">
        <v>2195</v>
      </c>
      <c r="L4760" s="76">
        <v>361</v>
      </c>
      <c r="M4760" s="416" t="s">
        <v>17209</v>
      </c>
      <c r="N4760" s="76" t="s">
        <v>18246</v>
      </c>
    </row>
    <row r="4761" spans="1:14" hidden="1">
      <c r="A4761" s="416" t="s">
        <v>17208</v>
      </c>
      <c r="B4761" s="76"/>
      <c r="C4761" s="496" t="s">
        <v>18247</v>
      </c>
      <c r="D4761" s="39" t="s">
        <v>18247</v>
      </c>
      <c r="E4761" s="496">
        <f>VLOOKUP(F4761,[13]abbr_btch2lot2!A:B,2,FALSE)</f>
        <v>3594</v>
      </c>
      <c r="F4761" s="39" t="s">
        <v>18248</v>
      </c>
      <c r="G4761" s="39"/>
      <c r="H4761" s="76" t="s">
        <v>2455</v>
      </c>
      <c r="I4761" s="76">
        <v>7</v>
      </c>
      <c r="J4761" s="39"/>
      <c r="K4761" s="39" t="s">
        <v>2195</v>
      </c>
      <c r="L4761" s="76">
        <v>362</v>
      </c>
      <c r="M4761" s="416" t="s">
        <v>17209</v>
      </c>
      <c r="N4761" s="76" t="s">
        <v>18249</v>
      </c>
    </row>
    <row r="4762" spans="1:14" hidden="1">
      <c r="A4762" s="416" t="s">
        <v>17208</v>
      </c>
      <c r="B4762" s="76"/>
      <c r="C4762" s="496" t="s">
        <v>18250</v>
      </c>
      <c r="D4762" s="39" t="s">
        <v>18250</v>
      </c>
      <c r="E4762" s="496">
        <f>VLOOKUP(F4762,[13]abbr_btch2lot2!A:B,2,FALSE)</f>
        <v>3595</v>
      </c>
      <c r="F4762" s="39" t="s">
        <v>18251</v>
      </c>
      <c r="G4762" s="39"/>
      <c r="H4762" s="76" t="s">
        <v>2231</v>
      </c>
      <c r="I4762" s="76" t="s">
        <v>2439</v>
      </c>
      <c r="J4762" s="39"/>
      <c r="K4762" s="39" t="s">
        <v>2195</v>
      </c>
      <c r="L4762" s="76">
        <v>363</v>
      </c>
      <c r="M4762" s="416" t="s">
        <v>17209</v>
      </c>
      <c r="N4762" s="76" t="s">
        <v>18252</v>
      </c>
    </row>
    <row r="4763" spans="1:14" hidden="1">
      <c r="A4763" s="416" t="s">
        <v>17208</v>
      </c>
      <c r="B4763" s="76"/>
      <c r="C4763" s="496" t="s">
        <v>18253</v>
      </c>
      <c r="D4763" s="39" t="s">
        <v>18253</v>
      </c>
      <c r="E4763" s="496">
        <f>VLOOKUP(F4763,[13]abbr_btch2lot2!A:B,2,FALSE)</f>
        <v>3596</v>
      </c>
      <c r="F4763" s="39" t="s">
        <v>18254</v>
      </c>
      <c r="G4763" s="39"/>
      <c r="H4763" s="76" t="s">
        <v>2455</v>
      </c>
      <c r="I4763" s="76">
        <v>7</v>
      </c>
      <c r="J4763" s="39"/>
      <c r="K4763" s="39" t="s">
        <v>2195</v>
      </c>
      <c r="L4763" s="76">
        <v>364</v>
      </c>
      <c r="M4763" s="416" t="s">
        <v>17209</v>
      </c>
      <c r="N4763" s="76" t="s">
        <v>18255</v>
      </c>
    </row>
    <row r="4764" spans="1:14" hidden="1">
      <c r="A4764" s="416" t="s">
        <v>17208</v>
      </c>
      <c r="B4764" s="76"/>
      <c r="C4764" s="496" t="s">
        <v>18256</v>
      </c>
      <c r="D4764" s="39" t="s">
        <v>18256</v>
      </c>
      <c r="E4764" s="496">
        <f>VLOOKUP(F4764,[13]abbr_btch2lot2!A:B,2,FALSE)</f>
        <v>3597</v>
      </c>
      <c r="F4764" s="39" t="s">
        <v>18257</v>
      </c>
      <c r="G4764" s="39"/>
      <c r="H4764" s="76" t="s">
        <v>2231</v>
      </c>
      <c r="I4764" s="76" t="s">
        <v>2439</v>
      </c>
      <c r="J4764" s="39"/>
      <c r="K4764" s="39" t="s">
        <v>2195</v>
      </c>
      <c r="L4764" s="76">
        <v>365</v>
      </c>
      <c r="M4764" s="416" t="s">
        <v>17209</v>
      </c>
      <c r="N4764" s="76" t="s">
        <v>18258</v>
      </c>
    </row>
    <row r="4765" spans="1:14" hidden="1">
      <c r="A4765" s="416" t="s">
        <v>17208</v>
      </c>
      <c r="B4765" s="76"/>
      <c r="C4765" s="496" t="s">
        <v>18259</v>
      </c>
      <c r="D4765" s="39" t="s">
        <v>18259</v>
      </c>
      <c r="E4765" s="496">
        <f>VLOOKUP(F4765,[13]abbr_btch2lot2!A:B,2,FALSE)</f>
        <v>3598</v>
      </c>
      <c r="F4765" s="39" t="s">
        <v>18260</v>
      </c>
      <c r="G4765" s="39"/>
      <c r="H4765" s="76" t="s">
        <v>2231</v>
      </c>
      <c r="I4765" s="76" t="s">
        <v>4482</v>
      </c>
      <c r="J4765" s="39"/>
      <c r="K4765" s="39" t="s">
        <v>2195</v>
      </c>
      <c r="L4765" s="76">
        <v>366</v>
      </c>
      <c r="M4765" s="416" t="s">
        <v>17209</v>
      </c>
      <c r="N4765" s="76" t="s">
        <v>18261</v>
      </c>
    </row>
    <row r="4766" spans="1:14" hidden="1">
      <c r="A4766" s="416" t="s">
        <v>17208</v>
      </c>
      <c r="B4766" s="76"/>
      <c r="C4766" s="496" t="s">
        <v>18262</v>
      </c>
      <c r="D4766" s="39" t="s">
        <v>18262</v>
      </c>
      <c r="E4766" s="496">
        <f>VLOOKUP(F4766,[13]abbr_btch2lot2!A:B,2,FALSE)</f>
        <v>3599</v>
      </c>
      <c r="F4766" s="39" t="s">
        <v>18263</v>
      </c>
      <c r="G4766" s="39"/>
      <c r="H4766" s="76" t="s">
        <v>2231</v>
      </c>
      <c r="I4766" s="76" t="s">
        <v>17237</v>
      </c>
      <c r="J4766" s="39"/>
      <c r="K4766" s="39" t="s">
        <v>2195</v>
      </c>
      <c r="L4766" s="76">
        <v>367</v>
      </c>
      <c r="M4766" s="416" t="s">
        <v>17209</v>
      </c>
      <c r="N4766" s="76" t="s">
        <v>18264</v>
      </c>
    </row>
    <row r="4767" spans="1:14" hidden="1">
      <c r="A4767" s="416" t="s">
        <v>17208</v>
      </c>
      <c r="B4767" s="76"/>
      <c r="C4767" s="496" t="s">
        <v>18265</v>
      </c>
      <c r="D4767" s="39" t="s">
        <v>18265</v>
      </c>
      <c r="E4767" s="496">
        <f>VLOOKUP(F4767,[13]abbr_btch2lot2!A:B,2,FALSE)</f>
        <v>3600</v>
      </c>
      <c r="F4767" s="39" t="s">
        <v>18266</v>
      </c>
      <c r="G4767" s="39"/>
      <c r="H4767" s="76" t="s">
        <v>2455</v>
      </c>
      <c r="I4767" s="76">
        <v>7</v>
      </c>
      <c r="J4767" s="39"/>
      <c r="K4767" s="39" t="s">
        <v>2195</v>
      </c>
      <c r="L4767" s="76">
        <v>368</v>
      </c>
      <c r="M4767" s="416" t="s">
        <v>17209</v>
      </c>
      <c r="N4767" s="76" t="s">
        <v>18267</v>
      </c>
    </row>
    <row r="4768" spans="1:14" hidden="1">
      <c r="A4768" s="416" t="s">
        <v>17208</v>
      </c>
      <c r="B4768" s="76"/>
      <c r="C4768" s="496" t="s">
        <v>18268</v>
      </c>
      <c r="D4768" s="39" t="s">
        <v>18268</v>
      </c>
      <c r="E4768" s="496">
        <f>VLOOKUP(F4768,[13]abbr_btch2lot2!A:B,2,FALSE)</f>
        <v>3601</v>
      </c>
      <c r="F4768" s="39" t="s">
        <v>18269</v>
      </c>
      <c r="G4768" s="39"/>
      <c r="H4768" s="76" t="s">
        <v>2455</v>
      </c>
      <c r="I4768" s="76">
        <v>7</v>
      </c>
      <c r="J4768" s="39"/>
      <c r="K4768" s="39" t="s">
        <v>2195</v>
      </c>
      <c r="L4768" s="76">
        <v>369</v>
      </c>
      <c r="M4768" s="416" t="s">
        <v>17209</v>
      </c>
      <c r="N4768" s="76" t="s">
        <v>18270</v>
      </c>
    </row>
    <row r="4769" spans="1:14" hidden="1">
      <c r="A4769" s="416" t="s">
        <v>17208</v>
      </c>
      <c r="B4769" s="76"/>
      <c r="C4769" s="496" t="s">
        <v>18271</v>
      </c>
      <c r="D4769" s="39" t="s">
        <v>18271</v>
      </c>
      <c r="E4769" s="496">
        <f>VLOOKUP(F4769,[13]abbr_btch2lot2!A:B,2,FALSE)</f>
        <v>3602</v>
      </c>
      <c r="F4769" s="39" t="s">
        <v>18272</v>
      </c>
      <c r="G4769" s="39"/>
      <c r="H4769" s="76" t="s">
        <v>2231</v>
      </c>
      <c r="I4769" s="76" t="s">
        <v>17237</v>
      </c>
      <c r="J4769" s="39"/>
      <c r="K4769" s="39" t="s">
        <v>2195</v>
      </c>
      <c r="L4769" s="76">
        <v>370</v>
      </c>
      <c r="M4769" s="416" t="s">
        <v>17209</v>
      </c>
      <c r="N4769" s="76" t="s">
        <v>18273</v>
      </c>
    </row>
    <row r="4770" spans="1:14" hidden="1">
      <c r="A4770" s="416" t="s">
        <v>17208</v>
      </c>
      <c r="B4770" s="76"/>
      <c r="C4770" s="496" t="s">
        <v>18274</v>
      </c>
      <c r="D4770" s="39" t="s">
        <v>18274</v>
      </c>
      <c r="E4770" s="496">
        <f>VLOOKUP(F4770,[13]abbr_btch2lot2!A:B,2,FALSE)</f>
        <v>3603</v>
      </c>
      <c r="F4770" s="39" t="s">
        <v>18275</v>
      </c>
      <c r="G4770" s="39"/>
      <c r="H4770" s="76" t="s">
        <v>2231</v>
      </c>
      <c r="I4770" s="76" t="s">
        <v>17237</v>
      </c>
      <c r="J4770" s="39"/>
      <c r="K4770" s="39" t="s">
        <v>2195</v>
      </c>
      <c r="L4770" s="76">
        <v>371</v>
      </c>
      <c r="M4770" s="416" t="s">
        <v>17209</v>
      </c>
      <c r="N4770" s="76" t="s">
        <v>18276</v>
      </c>
    </row>
    <row r="4771" spans="1:14" hidden="1">
      <c r="A4771" s="416" t="s">
        <v>17208</v>
      </c>
      <c r="B4771" s="76"/>
      <c r="C4771" s="496" t="s">
        <v>18277</v>
      </c>
      <c r="D4771" s="39" t="s">
        <v>18277</v>
      </c>
      <c r="E4771" s="496">
        <f>VLOOKUP(F4771,[13]abbr_btch2lot2!A:B,2,FALSE)</f>
        <v>3604</v>
      </c>
      <c r="F4771" s="39" t="s">
        <v>18278</v>
      </c>
      <c r="G4771" s="39"/>
      <c r="H4771" s="76" t="s">
        <v>2228</v>
      </c>
      <c r="I4771" s="76">
        <v>1</v>
      </c>
      <c r="J4771" s="39"/>
      <c r="K4771" s="39" t="s">
        <v>2195</v>
      </c>
      <c r="L4771" s="76">
        <v>372</v>
      </c>
      <c r="M4771" s="416" t="s">
        <v>17209</v>
      </c>
      <c r="N4771" s="76" t="s">
        <v>18279</v>
      </c>
    </row>
    <row r="4772" spans="1:14" hidden="1">
      <c r="A4772" s="416" t="s">
        <v>17208</v>
      </c>
      <c r="B4772" s="76"/>
      <c r="C4772" s="496" t="s">
        <v>18280</v>
      </c>
      <c r="D4772" s="39" t="s">
        <v>18280</v>
      </c>
      <c r="E4772" s="496">
        <f>VLOOKUP(F4772,[13]abbr_btch2lot2!A:B,2,FALSE)</f>
        <v>3605</v>
      </c>
      <c r="F4772" s="39" t="s">
        <v>18281</v>
      </c>
      <c r="G4772" s="39"/>
      <c r="H4772" s="76" t="s">
        <v>2231</v>
      </c>
      <c r="I4772" s="76" t="s">
        <v>17237</v>
      </c>
      <c r="J4772" s="39"/>
      <c r="K4772" s="39" t="s">
        <v>2195</v>
      </c>
      <c r="L4772" s="76">
        <v>373</v>
      </c>
      <c r="M4772" s="416" t="s">
        <v>17209</v>
      </c>
      <c r="N4772" s="76" t="s">
        <v>18282</v>
      </c>
    </row>
    <row r="4773" spans="1:14" hidden="1">
      <c r="A4773" s="416" t="s">
        <v>17208</v>
      </c>
      <c r="B4773" s="76"/>
      <c r="C4773" s="496" t="s">
        <v>18283</v>
      </c>
      <c r="D4773" s="39" t="s">
        <v>18283</v>
      </c>
      <c r="E4773" s="496">
        <f>VLOOKUP(F4773,[13]abbr_btch2lot2!A:B,2,FALSE)</f>
        <v>3606</v>
      </c>
      <c r="F4773" s="39" t="s">
        <v>18284</v>
      </c>
      <c r="G4773" s="39"/>
      <c r="H4773" s="76" t="s">
        <v>2231</v>
      </c>
      <c r="I4773" s="76" t="s">
        <v>17237</v>
      </c>
      <c r="J4773" s="39"/>
      <c r="K4773" s="39" t="s">
        <v>2195</v>
      </c>
      <c r="L4773" s="76">
        <v>374</v>
      </c>
      <c r="M4773" s="416" t="s">
        <v>17209</v>
      </c>
      <c r="N4773" s="76" t="s">
        <v>18285</v>
      </c>
    </row>
    <row r="4774" spans="1:14" hidden="1">
      <c r="A4774" s="416" t="s">
        <v>17208</v>
      </c>
      <c r="B4774" s="76"/>
      <c r="C4774" s="496" t="s">
        <v>18286</v>
      </c>
      <c r="D4774" s="39" t="s">
        <v>18286</v>
      </c>
      <c r="E4774" s="496">
        <f>VLOOKUP(F4774,[13]abbr_btch2lot2!A:B,2,FALSE)</f>
        <v>3607</v>
      </c>
      <c r="F4774" s="39" t="s">
        <v>18287</v>
      </c>
      <c r="G4774" s="39"/>
      <c r="H4774" s="76" t="s">
        <v>2455</v>
      </c>
      <c r="I4774" s="76">
        <v>7</v>
      </c>
      <c r="J4774" s="39"/>
      <c r="K4774" s="39" t="s">
        <v>2195</v>
      </c>
      <c r="L4774" s="76">
        <v>375</v>
      </c>
      <c r="M4774" s="416" t="s">
        <v>17209</v>
      </c>
      <c r="N4774" s="76" t="s">
        <v>18288</v>
      </c>
    </row>
    <row r="4775" spans="1:14" hidden="1">
      <c r="A4775" s="416" t="s">
        <v>17208</v>
      </c>
      <c r="B4775" s="76"/>
      <c r="C4775" s="496" t="s">
        <v>18289</v>
      </c>
      <c r="D4775" s="39" t="s">
        <v>18289</v>
      </c>
      <c r="E4775" s="496">
        <f>VLOOKUP(F4775,[13]abbr_btch2lot2!A:B,2,FALSE)</f>
        <v>3608</v>
      </c>
      <c r="F4775" s="39" t="s">
        <v>18290</v>
      </c>
      <c r="G4775" s="39"/>
      <c r="H4775" s="76" t="s">
        <v>2455</v>
      </c>
      <c r="I4775" s="76">
        <v>7</v>
      </c>
      <c r="J4775" s="39"/>
      <c r="K4775" s="39" t="s">
        <v>2195</v>
      </c>
      <c r="L4775" s="76">
        <v>376</v>
      </c>
      <c r="M4775" s="416" t="s">
        <v>17209</v>
      </c>
      <c r="N4775" s="76" t="s">
        <v>18291</v>
      </c>
    </row>
    <row r="4776" spans="1:14" hidden="1">
      <c r="A4776" s="416" t="s">
        <v>17208</v>
      </c>
      <c r="B4776" s="76"/>
      <c r="C4776" s="496" t="s">
        <v>18292</v>
      </c>
      <c r="D4776" s="39" t="s">
        <v>18292</v>
      </c>
      <c r="E4776" s="496">
        <f>VLOOKUP(F4776,[13]abbr_btch2lot2!A:B,2,FALSE)</f>
        <v>3609</v>
      </c>
      <c r="F4776" s="39" t="s">
        <v>18293</v>
      </c>
      <c r="G4776" s="39"/>
      <c r="H4776" s="76" t="s">
        <v>2231</v>
      </c>
      <c r="I4776" s="76" t="s">
        <v>17237</v>
      </c>
      <c r="J4776" s="39"/>
      <c r="K4776" s="39" t="s">
        <v>2195</v>
      </c>
      <c r="L4776" s="76">
        <v>377</v>
      </c>
      <c r="M4776" s="416" t="s">
        <v>17209</v>
      </c>
      <c r="N4776" s="76" t="s">
        <v>18294</v>
      </c>
    </row>
    <row r="4777" spans="1:14" hidden="1">
      <c r="A4777" s="416" t="s">
        <v>17208</v>
      </c>
      <c r="B4777" s="76"/>
      <c r="C4777" s="496" t="s">
        <v>18295</v>
      </c>
      <c r="D4777" s="39" t="s">
        <v>18295</v>
      </c>
      <c r="E4777" s="496">
        <f>VLOOKUP(F4777,[13]abbr_btch2lot2!A:B,2,FALSE)</f>
        <v>3610</v>
      </c>
      <c r="F4777" s="39" t="s">
        <v>18296</v>
      </c>
      <c r="G4777" s="39"/>
      <c r="H4777" s="76" t="s">
        <v>2231</v>
      </c>
      <c r="I4777" s="76" t="s">
        <v>17237</v>
      </c>
      <c r="J4777" s="39"/>
      <c r="K4777" s="39" t="s">
        <v>2195</v>
      </c>
      <c r="L4777" s="76">
        <v>378</v>
      </c>
      <c r="M4777" s="416" t="s">
        <v>17209</v>
      </c>
      <c r="N4777" s="76" t="s">
        <v>18297</v>
      </c>
    </row>
    <row r="4778" spans="1:14" hidden="1">
      <c r="A4778" s="416" t="s">
        <v>17208</v>
      </c>
      <c r="B4778" s="76"/>
      <c r="C4778" s="496" t="s">
        <v>18298</v>
      </c>
      <c r="D4778" s="39" t="s">
        <v>18298</v>
      </c>
      <c r="E4778" s="496">
        <f>VLOOKUP(F4778,[13]abbr_btch2lot2!A:B,2,FALSE)</f>
        <v>3611</v>
      </c>
      <c r="F4778" s="39" t="s">
        <v>18299</v>
      </c>
      <c r="G4778" s="39"/>
      <c r="H4778" s="76" t="s">
        <v>2228</v>
      </c>
      <c r="I4778" s="76">
        <v>1</v>
      </c>
      <c r="J4778" s="39"/>
      <c r="K4778" s="39" t="s">
        <v>2195</v>
      </c>
      <c r="L4778" s="76">
        <v>379</v>
      </c>
      <c r="M4778" s="416" t="s">
        <v>17209</v>
      </c>
      <c r="N4778" s="76" t="s">
        <v>18300</v>
      </c>
    </row>
    <row r="4779" spans="1:14" hidden="1">
      <c r="A4779" s="416" t="s">
        <v>17208</v>
      </c>
      <c r="B4779" s="76"/>
      <c r="C4779" s="496" t="s">
        <v>18301</v>
      </c>
      <c r="D4779" s="39" t="s">
        <v>18301</v>
      </c>
      <c r="E4779" s="496">
        <f>VLOOKUP(F4779,[13]abbr_btch2lot2!A:B,2,FALSE)</f>
        <v>3612</v>
      </c>
      <c r="F4779" s="39" t="s">
        <v>18302</v>
      </c>
      <c r="G4779" s="39"/>
      <c r="H4779" s="76" t="s">
        <v>2455</v>
      </c>
      <c r="I4779" s="76">
        <v>7</v>
      </c>
      <c r="J4779" s="39"/>
      <c r="K4779" s="39" t="s">
        <v>2195</v>
      </c>
      <c r="L4779" s="76">
        <v>380</v>
      </c>
      <c r="M4779" s="416" t="s">
        <v>17209</v>
      </c>
      <c r="N4779" s="76" t="s">
        <v>18303</v>
      </c>
    </row>
    <row r="4780" spans="1:14" hidden="1">
      <c r="A4780" s="416" t="s">
        <v>17208</v>
      </c>
      <c r="B4780" s="76"/>
      <c r="C4780" s="496" t="s">
        <v>18304</v>
      </c>
      <c r="D4780" s="39" t="s">
        <v>18304</v>
      </c>
      <c r="E4780" s="496">
        <f>VLOOKUP(F4780,[13]abbr_btch2lot2!A:B,2,FALSE)</f>
        <v>3613</v>
      </c>
      <c r="F4780" s="39" t="s">
        <v>18305</v>
      </c>
      <c r="G4780" s="39"/>
      <c r="H4780" s="76" t="s">
        <v>2231</v>
      </c>
      <c r="I4780" s="76" t="s">
        <v>2439</v>
      </c>
      <c r="J4780" s="39"/>
      <c r="K4780" s="39" t="s">
        <v>2195</v>
      </c>
      <c r="L4780" s="76">
        <v>381</v>
      </c>
      <c r="M4780" s="416" t="s">
        <v>17209</v>
      </c>
      <c r="N4780" s="76" t="s">
        <v>18306</v>
      </c>
    </row>
    <row r="4781" spans="1:14" hidden="1">
      <c r="A4781" s="416" t="s">
        <v>17208</v>
      </c>
      <c r="B4781" s="76"/>
      <c r="C4781" s="496" t="s">
        <v>18307</v>
      </c>
      <c r="D4781" s="39" t="s">
        <v>18307</v>
      </c>
      <c r="E4781" s="496">
        <f>VLOOKUP(F4781,[13]abbr_btch2lot2!A:B,2,FALSE)</f>
        <v>3614</v>
      </c>
      <c r="F4781" s="39" t="s">
        <v>18308</v>
      </c>
      <c r="G4781" s="39"/>
      <c r="H4781" s="76" t="s">
        <v>2455</v>
      </c>
      <c r="I4781" s="76">
        <v>7</v>
      </c>
      <c r="J4781" s="39"/>
      <c r="K4781" s="39" t="s">
        <v>2195</v>
      </c>
      <c r="L4781" s="76">
        <v>382</v>
      </c>
      <c r="M4781" s="416" t="s">
        <v>17209</v>
      </c>
      <c r="N4781" s="76" t="s">
        <v>18309</v>
      </c>
    </row>
    <row r="4782" spans="1:14" hidden="1">
      <c r="A4782" s="416" t="s">
        <v>17208</v>
      </c>
      <c r="B4782" s="76"/>
      <c r="C4782" s="496" t="s">
        <v>18310</v>
      </c>
      <c r="D4782" s="39" t="s">
        <v>18310</v>
      </c>
      <c r="E4782" s="496">
        <f>VLOOKUP(F4782,[13]abbr_btch2lot2!A:B,2,FALSE)</f>
        <v>3615</v>
      </c>
      <c r="F4782" s="39" t="s">
        <v>18311</v>
      </c>
      <c r="G4782" s="39"/>
      <c r="H4782" s="76" t="s">
        <v>2231</v>
      </c>
      <c r="I4782" s="76" t="s">
        <v>2439</v>
      </c>
      <c r="J4782" s="39"/>
      <c r="K4782" s="39" t="s">
        <v>2195</v>
      </c>
      <c r="L4782" s="76">
        <v>383</v>
      </c>
      <c r="M4782" s="416" t="s">
        <v>17209</v>
      </c>
      <c r="N4782" s="76" t="s">
        <v>18312</v>
      </c>
    </row>
    <row r="4783" spans="1:14" hidden="1">
      <c r="A4783" s="416" t="s">
        <v>17208</v>
      </c>
      <c r="B4783" s="76"/>
      <c r="C4783" s="496" t="s">
        <v>18313</v>
      </c>
      <c r="D4783" s="39" t="s">
        <v>18313</v>
      </c>
      <c r="E4783" s="496">
        <f>VLOOKUP(F4783,[13]abbr_btch2lot2!A:B,2,FALSE)</f>
        <v>3616</v>
      </c>
      <c r="F4783" s="39" t="s">
        <v>18314</v>
      </c>
      <c r="G4783" s="39"/>
      <c r="H4783" s="76" t="s">
        <v>2455</v>
      </c>
      <c r="I4783" s="76">
        <v>7</v>
      </c>
      <c r="J4783" s="39"/>
      <c r="K4783" s="39" t="s">
        <v>2195</v>
      </c>
      <c r="L4783" s="76">
        <v>384</v>
      </c>
      <c r="M4783" s="416" t="s">
        <v>17209</v>
      </c>
      <c r="N4783" s="76" t="s">
        <v>18315</v>
      </c>
    </row>
    <row r="4784" spans="1:14" hidden="1">
      <c r="A4784" s="416" t="s">
        <v>17208</v>
      </c>
      <c r="B4784" s="76"/>
      <c r="C4784" s="496" t="s">
        <v>18316</v>
      </c>
      <c r="D4784" s="39" t="s">
        <v>18316</v>
      </c>
      <c r="E4784" s="496">
        <f>VLOOKUP(F4784,[13]abbr_btch2lot2!A:B,2,FALSE)</f>
        <v>3617</v>
      </c>
      <c r="F4784" s="39" t="s">
        <v>18317</v>
      </c>
      <c r="G4784" s="39"/>
      <c r="H4784" s="76" t="s">
        <v>2231</v>
      </c>
      <c r="I4784" s="76" t="s">
        <v>2439</v>
      </c>
      <c r="J4784" s="39"/>
      <c r="K4784" s="39" t="s">
        <v>2195</v>
      </c>
      <c r="L4784" s="76">
        <v>385</v>
      </c>
      <c r="M4784" s="416" t="s">
        <v>17209</v>
      </c>
      <c r="N4784" s="76" t="s">
        <v>18318</v>
      </c>
    </row>
    <row r="4785" spans="1:14" hidden="1">
      <c r="A4785" s="416" t="s">
        <v>17208</v>
      </c>
      <c r="B4785" s="76"/>
      <c r="C4785" s="496" t="s">
        <v>18319</v>
      </c>
      <c r="D4785" s="39" t="s">
        <v>18319</v>
      </c>
      <c r="E4785" s="496">
        <f>VLOOKUP(F4785,[13]abbr_btch2lot2!A:B,2,FALSE)</f>
        <v>3618</v>
      </c>
      <c r="F4785" s="39" t="s">
        <v>18320</v>
      </c>
      <c r="G4785" s="39"/>
      <c r="H4785" s="76" t="s">
        <v>2455</v>
      </c>
      <c r="I4785" s="76">
        <v>7</v>
      </c>
      <c r="J4785" s="39"/>
      <c r="K4785" s="39" t="s">
        <v>2195</v>
      </c>
      <c r="L4785" s="76">
        <v>386</v>
      </c>
      <c r="M4785" s="416" t="s">
        <v>17209</v>
      </c>
      <c r="N4785" s="76" t="s">
        <v>18321</v>
      </c>
    </row>
    <row r="4786" spans="1:14" hidden="1">
      <c r="A4786" s="416" t="s">
        <v>17208</v>
      </c>
      <c r="B4786" s="76"/>
      <c r="C4786" s="496" t="s">
        <v>18322</v>
      </c>
      <c r="D4786" s="39" t="s">
        <v>18322</v>
      </c>
      <c r="E4786" s="496">
        <f>VLOOKUP(F4786,[13]abbr_btch2lot2!A:B,2,FALSE)</f>
        <v>3619</v>
      </c>
      <c r="F4786" s="39" t="s">
        <v>18323</v>
      </c>
      <c r="G4786" s="39"/>
      <c r="H4786" s="76" t="s">
        <v>2231</v>
      </c>
      <c r="I4786" s="76" t="s">
        <v>2439</v>
      </c>
      <c r="J4786" s="39"/>
      <c r="K4786" s="39" t="s">
        <v>2195</v>
      </c>
      <c r="L4786" s="76">
        <v>387</v>
      </c>
      <c r="M4786" s="416" t="s">
        <v>17209</v>
      </c>
      <c r="N4786" s="76" t="s">
        <v>18324</v>
      </c>
    </row>
    <row r="4787" spans="1:14" hidden="1">
      <c r="A4787" s="416" t="s">
        <v>17208</v>
      </c>
      <c r="B4787" s="76"/>
      <c r="C4787" s="496" t="s">
        <v>18325</v>
      </c>
      <c r="D4787" s="39" t="s">
        <v>18325</v>
      </c>
      <c r="E4787" s="496">
        <f>VLOOKUP(F4787,[13]abbr_btch2lot2!A:B,2,FALSE)</f>
        <v>3620</v>
      </c>
      <c r="F4787" s="39" t="s">
        <v>18326</v>
      </c>
      <c r="G4787" s="39"/>
      <c r="H4787" s="76" t="s">
        <v>2455</v>
      </c>
      <c r="I4787" s="76">
        <v>7</v>
      </c>
      <c r="J4787" s="39"/>
      <c r="K4787" s="39" t="s">
        <v>2195</v>
      </c>
      <c r="L4787" s="76">
        <v>388</v>
      </c>
      <c r="M4787" s="416" t="s">
        <v>17209</v>
      </c>
      <c r="N4787" s="76" t="s">
        <v>18327</v>
      </c>
    </row>
    <row r="4788" spans="1:14" hidden="1">
      <c r="A4788" s="416" t="s">
        <v>17208</v>
      </c>
      <c r="B4788" s="76"/>
      <c r="C4788" s="496" t="s">
        <v>18328</v>
      </c>
      <c r="D4788" s="39" t="s">
        <v>18328</v>
      </c>
      <c r="E4788" s="496">
        <f>VLOOKUP(F4788,[13]abbr_btch2lot2!A:B,2,FALSE)</f>
        <v>3621</v>
      </c>
      <c r="F4788" s="39" t="s">
        <v>18329</v>
      </c>
      <c r="G4788" s="39"/>
      <c r="H4788" s="76" t="s">
        <v>2231</v>
      </c>
      <c r="I4788" s="76" t="s">
        <v>2439</v>
      </c>
      <c r="J4788" s="39"/>
      <c r="K4788" s="39" t="s">
        <v>2195</v>
      </c>
      <c r="L4788" s="76">
        <v>389</v>
      </c>
      <c r="M4788" s="416" t="s">
        <v>17209</v>
      </c>
      <c r="N4788" s="76" t="s">
        <v>18330</v>
      </c>
    </row>
    <row r="4789" spans="1:14" hidden="1">
      <c r="A4789" s="416" t="s">
        <v>17208</v>
      </c>
      <c r="B4789" s="76"/>
      <c r="C4789" s="496" t="s">
        <v>18331</v>
      </c>
      <c r="D4789" s="39" t="s">
        <v>18331</v>
      </c>
      <c r="E4789" s="496">
        <f>VLOOKUP(F4789,[13]abbr_btch2lot2!A:B,2,FALSE)</f>
        <v>3622</v>
      </c>
      <c r="F4789" s="39" t="s">
        <v>18332</v>
      </c>
      <c r="G4789" s="39"/>
      <c r="H4789" s="76" t="s">
        <v>2455</v>
      </c>
      <c r="I4789" s="76">
        <v>7</v>
      </c>
      <c r="J4789" s="39"/>
      <c r="K4789" s="39" t="s">
        <v>2195</v>
      </c>
      <c r="L4789" s="76">
        <v>390</v>
      </c>
      <c r="M4789" s="416" t="s">
        <v>17209</v>
      </c>
      <c r="N4789" s="76" t="s">
        <v>18333</v>
      </c>
    </row>
    <row r="4790" spans="1:14" hidden="1">
      <c r="A4790" s="416" t="s">
        <v>17208</v>
      </c>
      <c r="B4790" s="76"/>
      <c r="C4790" s="496" t="s">
        <v>18334</v>
      </c>
      <c r="D4790" s="39" t="s">
        <v>18334</v>
      </c>
      <c r="E4790" s="496">
        <f>VLOOKUP(F4790,[13]abbr_btch2lot2!A:B,2,FALSE)</f>
        <v>3623</v>
      </c>
      <c r="F4790" s="39" t="s">
        <v>18335</v>
      </c>
      <c r="G4790" s="39"/>
      <c r="H4790" s="76" t="s">
        <v>2231</v>
      </c>
      <c r="I4790" s="76" t="s">
        <v>2439</v>
      </c>
      <c r="J4790" s="39"/>
      <c r="K4790" s="39" t="s">
        <v>2195</v>
      </c>
      <c r="L4790" s="76">
        <v>391</v>
      </c>
      <c r="M4790" s="416" t="s">
        <v>17209</v>
      </c>
      <c r="N4790" s="76" t="s">
        <v>18336</v>
      </c>
    </row>
    <row r="4791" spans="1:14" hidden="1">
      <c r="A4791" s="416" t="s">
        <v>17208</v>
      </c>
      <c r="B4791" s="76"/>
      <c r="C4791" s="496" t="s">
        <v>18337</v>
      </c>
      <c r="D4791" s="39" t="s">
        <v>18337</v>
      </c>
      <c r="E4791" s="496">
        <f>VLOOKUP(F4791,[13]abbr_btch2lot2!A:B,2,FALSE)</f>
        <v>3624</v>
      </c>
      <c r="F4791" s="39" t="s">
        <v>18338</v>
      </c>
      <c r="G4791" s="39"/>
      <c r="H4791" s="76" t="s">
        <v>2231</v>
      </c>
      <c r="I4791" s="76" t="s">
        <v>2439</v>
      </c>
      <c r="J4791" s="39"/>
      <c r="K4791" s="39" t="s">
        <v>2195</v>
      </c>
      <c r="L4791" s="76">
        <v>392</v>
      </c>
      <c r="M4791" s="416" t="s">
        <v>17209</v>
      </c>
      <c r="N4791" s="76" t="s">
        <v>18339</v>
      </c>
    </row>
    <row r="4792" spans="1:14" hidden="1">
      <c r="A4792" s="416" t="s">
        <v>17208</v>
      </c>
      <c r="B4792" s="76"/>
      <c r="C4792" s="496" t="s">
        <v>18340</v>
      </c>
      <c r="D4792" s="39" t="s">
        <v>18340</v>
      </c>
      <c r="E4792" s="496">
        <f>VLOOKUP(F4792,[13]abbr_btch2lot2!A:B,2,FALSE)</f>
        <v>3625</v>
      </c>
      <c r="F4792" s="39" t="s">
        <v>18341</v>
      </c>
      <c r="G4792" s="39"/>
      <c r="H4792" s="76" t="s">
        <v>2231</v>
      </c>
      <c r="I4792" s="76" t="s">
        <v>2439</v>
      </c>
      <c r="J4792" s="39"/>
      <c r="K4792" s="39" t="s">
        <v>2195</v>
      </c>
      <c r="L4792" s="76">
        <v>393</v>
      </c>
      <c r="M4792" s="416" t="s">
        <v>17209</v>
      </c>
      <c r="N4792" s="76" t="s">
        <v>18342</v>
      </c>
    </row>
    <row r="4793" spans="1:14" hidden="1">
      <c r="A4793" s="416" t="s">
        <v>17208</v>
      </c>
      <c r="B4793" s="76"/>
      <c r="C4793" s="496" t="s">
        <v>18343</v>
      </c>
      <c r="D4793" s="39" t="s">
        <v>18343</v>
      </c>
      <c r="E4793" s="496">
        <f>VLOOKUP(F4793,[13]abbr_btch2lot2!A:B,2,FALSE)</f>
        <v>3626</v>
      </c>
      <c r="F4793" s="39" t="s">
        <v>18344</v>
      </c>
      <c r="G4793" s="39"/>
      <c r="H4793" s="76" t="s">
        <v>2455</v>
      </c>
      <c r="I4793" s="76">
        <v>7</v>
      </c>
      <c r="J4793" s="39"/>
      <c r="K4793" s="39" t="s">
        <v>2195</v>
      </c>
      <c r="L4793" s="76">
        <v>394</v>
      </c>
      <c r="M4793" s="416" t="s">
        <v>17209</v>
      </c>
      <c r="N4793" s="76" t="s">
        <v>18345</v>
      </c>
    </row>
    <row r="4794" spans="1:14" hidden="1">
      <c r="A4794" s="416" t="s">
        <v>17208</v>
      </c>
      <c r="B4794" s="76"/>
      <c r="C4794" s="496" t="s">
        <v>18346</v>
      </c>
      <c r="D4794" s="39" t="s">
        <v>18346</v>
      </c>
      <c r="E4794" s="496">
        <f>VLOOKUP(F4794,[13]abbr_btch2lot2!A:B,2,FALSE)</f>
        <v>3627</v>
      </c>
      <c r="F4794" s="39" t="s">
        <v>18347</v>
      </c>
      <c r="G4794" s="39"/>
      <c r="H4794" s="76" t="s">
        <v>2455</v>
      </c>
      <c r="I4794" s="76">
        <v>7</v>
      </c>
      <c r="J4794" s="39"/>
      <c r="K4794" s="39" t="s">
        <v>2195</v>
      </c>
      <c r="L4794" s="76">
        <v>395</v>
      </c>
      <c r="M4794" s="416" t="s">
        <v>17209</v>
      </c>
      <c r="N4794" s="76" t="s">
        <v>18348</v>
      </c>
    </row>
    <row r="4795" spans="1:14" hidden="1">
      <c r="A4795" s="416" t="s">
        <v>17208</v>
      </c>
      <c r="B4795" s="76"/>
      <c r="C4795" s="496" t="s">
        <v>18349</v>
      </c>
      <c r="D4795" s="39" t="s">
        <v>18349</v>
      </c>
      <c r="E4795" s="496">
        <f>VLOOKUP(F4795,[13]abbr_btch2lot2!A:B,2,FALSE)</f>
        <v>3628</v>
      </c>
      <c r="F4795" s="39" t="s">
        <v>18350</v>
      </c>
      <c r="G4795" s="39"/>
      <c r="H4795" s="76" t="s">
        <v>2455</v>
      </c>
      <c r="I4795" s="76">
        <v>7</v>
      </c>
      <c r="J4795" s="39"/>
      <c r="K4795" s="39" t="s">
        <v>2195</v>
      </c>
      <c r="L4795" s="76">
        <v>396</v>
      </c>
      <c r="M4795" s="416" t="s">
        <v>17209</v>
      </c>
      <c r="N4795" s="76" t="s">
        <v>18351</v>
      </c>
    </row>
    <row r="4796" spans="1:14" hidden="1">
      <c r="A4796" s="416" t="s">
        <v>17208</v>
      </c>
      <c r="B4796" s="76"/>
      <c r="C4796" s="496" t="s">
        <v>18352</v>
      </c>
      <c r="D4796" s="39" t="s">
        <v>18352</v>
      </c>
      <c r="E4796" s="496">
        <f>VLOOKUP(F4796,[13]abbr_btch2lot2!A:B,2,FALSE)</f>
        <v>3629</v>
      </c>
      <c r="F4796" s="39" t="s">
        <v>18353</v>
      </c>
      <c r="G4796" s="39"/>
      <c r="H4796" s="76" t="s">
        <v>2455</v>
      </c>
      <c r="I4796" s="76">
        <v>9</v>
      </c>
      <c r="J4796" s="39"/>
      <c r="K4796" s="39" t="s">
        <v>2195</v>
      </c>
      <c r="L4796" s="76">
        <v>397</v>
      </c>
      <c r="M4796" s="416" t="s">
        <v>17209</v>
      </c>
      <c r="N4796" s="76" t="s">
        <v>18354</v>
      </c>
    </row>
    <row r="4797" spans="1:14" hidden="1">
      <c r="A4797" s="416" t="s">
        <v>17208</v>
      </c>
      <c r="B4797" s="76"/>
      <c r="C4797" s="496" t="s">
        <v>18355</v>
      </c>
      <c r="D4797" s="39" t="s">
        <v>18355</v>
      </c>
      <c r="E4797" s="496">
        <f>VLOOKUP(F4797,[13]abbr_btch2lot2!A:B,2,FALSE)</f>
        <v>3630</v>
      </c>
      <c r="F4797" s="39" t="s">
        <v>18356</v>
      </c>
      <c r="G4797" s="39"/>
      <c r="H4797" s="76" t="s">
        <v>2455</v>
      </c>
      <c r="I4797" s="76">
        <v>9</v>
      </c>
      <c r="J4797" s="39"/>
      <c r="K4797" s="39" t="s">
        <v>2195</v>
      </c>
      <c r="L4797" s="76">
        <v>398</v>
      </c>
      <c r="M4797" s="416" t="s">
        <v>17209</v>
      </c>
      <c r="N4797" s="76" t="s">
        <v>18357</v>
      </c>
    </row>
    <row r="4798" spans="1:14" hidden="1">
      <c r="A4798" s="416" t="s">
        <v>17208</v>
      </c>
      <c r="B4798" s="76"/>
      <c r="C4798" s="496" t="s">
        <v>18358</v>
      </c>
      <c r="D4798" s="39" t="s">
        <v>18358</v>
      </c>
      <c r="E4798" s="496">
        <f>VLOOKUP(F4798,[13]abbr_btch2lot2!A:B,2,FALSE)</f>
        <v>3631</v>
      </c>
      <c r="F4798" s="39" t="s">
        <v>18359</v>
      </c>
      <c r="G4798" s="39"/>
      <c r="H4798" s="76" t="s">
        <v>2455</v>
      </c>
      <c r="I4798" s="76">
        <v>9</v>
      </c>
      <c r="J4798" s="39"/>
      <c r="K4798" s="39" t="s">
        <v>2195</v>
      </c>
      <c r="L4798" s="76">
        <v>399</v>
      </c>
      <c r="M4798" s="416" t="s">
        <v>17209</v>
      </c>
      <c r="N4798" s="76" t="s">
        <v>18360</v>
      </c>
    </row>
    <row r="4799" spans="1:14" hidden="1">
      <c r="A4799" s="416" t="s">
        <v>17208</v>
      </c>
      <c r="B4799" s="76"/>
      <c r="C4799" s="496" t="s">
        <v>18361</v>
      </c>
      <c r="D4799" s="39" t="s">
        <v>18361</v>
      </c>
      <c r="E4799" s="496">
        <f>VLOOKUP(F4799,[13]abbr_btch2lot2!A:B,2,FALSE)</f>
        <v>3632</v>
      </c>
      <c r="F4799" s="39" t="s">
        <v>18362</v>
      </c>
      <c r="G4799" s="39"/>
      <c r="H4799" s="76" t="s">
        <v>2455</v>
      </c>
      <c r="I4799" s="76">
        <v>9</v>
      </c>
      <c r="J4799" s="39"/>
      <c r="K4799" s="39" t="s">
        <v>2195</v>
      </c>
      <c r="L4799" s="76">
        <v>400</v>
      </c>
      <c r="M4799" s="416" t="s">
        <v>17209</v>
      </c>
      <c r="N4799" s="76" t="s">
        <v>18363</v>
      </c>
    </row>
    <row r="4800" spans="1:14" hidden="1">
      <c r="A4800" s="416" t="s">
        <v>17208</v>
      </c>
      <c r="B4800" s="76"/>
      <c r="C4800" s="496" t="s">
        <v>18364</v>
      </c>
      <c r="D4800" s="39" t="s">
        <v>18364</v>
      </c>
      <c r="E4800" s="496">
        <f>VLOOKUP(F4800,[13]abbr_btch2lot2!A:B,2,FALSE)</f>
        <v>3633</v>
      </c>
      <c r="F4800" s="39" t="s">
        <v>18365</v>
      </c>
      <c r="G4800" s="39"/>
      <c r="H4800" s="76" t="s">
        <v>2455</v>
      </c>
      <c r="I4800" s="76">
        <v>7</v>
      </c>
      <c r="J4800" s="39"/>
      <c r="K4800" s="39" t="s">
        <v>2195</v>
      </c>
      <c r="L4800" s="76">
        <v>401</v>
      </c>
      <c r="M4800" s="416" t="s">
        <v>17209</v>
      </c>
      <c r="N4800" s="76" t="s">
        <v>18366</v>
      </c>
    </row>
    <row r="4801" spans="1:14" hidden="1">
      <c r="A4801" s="416" t="s">
        <v>17208</v>
      </c>
      <c r="B4801" s="76"/>
      <c r="C4801" s="496" t="s">
        <v>18367</v>
      </c>
      <c r="D4801" s="39" t="s">
        <v>18367</v>
      </c>
      <c r="E4801" s="496">
        <f>VLOOKUP(F4801,[13]abbr_btch2lot2!A:B,2,FALSE)</f>
        <v>3634</v>
      </c>
      <c r="F4801" s="39" t="s">
        <v>18368</v>
      </c>
      <c r="G4801" s="39"/>
      <c r="H4801" s="76" t="s">
        <v>2231</v>
      </c>
      <c r="I4801" s="76" t="s">
        <v>2439</v>
      </c>
      <c r="J4801" s="39"/>
      <c r="K4801" s="39" t="s">
        <v>2195</v>
      </c>
      <c r="L4801" s="76">
        <v>402</v>
      </c>
      <c r="M4801" s="416" t="s">
        <v>17209</v>
      </c>
      <c r="N4801" s="76" t="s">
        <v>18369</v>
      </c>
    </row>
    <row r="4802" spans="1:14" hidden="1">
      <c r="A4802" s="416" t="s">
        <v>17208</v>
      </c>
      <c r="B4802" s="76"/>
      <c r="C4802" s="496"/>
      <c r="D4802" s="39"/>
      <c r="E4802" s="496">
        <f>VLOOKUP(F4802,[13]abbr_btch2lot2!A:B,2,FALSE)</f>
        <v>3635</v>
      </c>
      <c r="F4802" s="39" t="s">
        <v>18370</v>
      </c>
      <c r="G4802" s="39"/>
      <c r="H4802" s="76" t="s">
        <v>2455</v>
      </c>
      <c r="I4802" s="76">
        <v>7</v>
      </c>
      <c r="J4802" s="39"/>
      <c r="K4802" s="39" t="s">
        <v>2195</v>
      </c>
      <c r="L4802" s="76">
        <v>403</v>
      </c>
      <c r="M4802" s="416" t="s">
        <v>17209</v>
      </c>
      <c r="N4802" s="76" t="s">
        <v>18371</v>
      </c>
    </row>
    <row r="4803" spans="1:14" hidden="1">
      <c r="A4803" s="416" t="s">
        <v>17208</v>
      </c>
      <c r="B4803" s="76"/>
      <c r="C4803" s="496"/>
      <c r="D4803" s="39"/>
      <c r="E4803" s="496">
        <f>VLOOKUP(F4803,[13]abbr_btch2lot2!A:B,2,FALSE)</f>
        <v>3636</v>
      </c>
      <c r="F4803" s="39" t="s">
        <v>18372</v>
      </c>
      <c r="G4803" s="39"/>
      <c r="H4803" s="76" t="s">
        <v>2231</v>
      </c>
      <c r="I4803" s="76" t="s">
        <v>2439</v>
      </c>
      <c r="J4803" s="39"/>
      <c r="K4803" s="39" t="s">
        <v>2195</v>
      </c>
      <c r="L4803" s="76">
        <v>404</v>
      </c>
      <c r="M4803" s="416" t="s">
        <v>17209</v>
      </c>
      <c r="N4803" s="76" t="s">
        <v>18373</v>
      </c>
    </row>
    <row r="4804" spans="1:14" hidden="1">
      <c r="A4804" s="416" t="s">
        <v>17208</v>
      </c>
      <c r="B4804" s="76"/>
      <c r="C4804" s="496" t="s">
        <v>18374</v>
      </c>
      <c r="D4804" s="39" t="s">
        <v>18374</v>
      </c>
      <c r="E4804" s="496">
        <f>VLOOKUP(F4804,[13]abbr_btch2lot2!A:B,2,FALSE)</f>
        <v>3637</v>
      </c>
      <c r="F4804" s="39" t="s">
        <v>18375</v>
      </c>
      <c r="G4804" s="39"/>
      <c r="H4804" s="76" t="s">
        <v>2455</v>
      </c>
      <c r="I4804" s="76">
        <v>7</v>
      </c>
      <c r="J4804" s="39"/>
      <c r="K4804" s="39" t="s">
        <v>2195</v>
      </c>
      <c r="L4804" s="76">
        <v>405</v>
      </c>
      <c r="M4804" s="416" t="s">
        <v>17209</v>
      </c>
      <c r="N4804" s="76" t="s">
        <v>18376</v>
      </c>
    </row>
    <row r="4805" spans="1:14" hidden="1">
      <c r="A4805" s="416" t="s">
        <v>17208</v>
      </c>
      <c r="B4805" s="76"/>
      <c r="C4805" s="496" t="s">
        <v>18377</v>
      </c>
      <c r="D4805" s="39" t="s">
        <v>18377</v>
      </c>
      <c r="E4805" s="496">
        <f>VLOOKUP(F4805,[13]abbr_btch2lot2!A:B,2,FALSE)</f>
        <v>3638</v>
      </c>
      <c r="F4805" s="39" t="s">
        <v>18378</v>
      </c>
      <c r="G4805" s="39"/>
      <c r="H4805" s="76" t="s">
        <v>2231</v>
      </c>
      <c r="I4805" s="76" t="s">
        <v>2439</v>
      </c>
      <c r="J4805" s="39"/>
      <c r="K4805" s="39" t="s">
        <v>2195</v>
      </c>
      <c r="L4805" s="76">
        <v>406</v>
      </c>
      <c r="M4805" s="416" t="s">
        <v>17209</v>
      </c>
      <c r="N4805" s="76" t="s">
        <v>18379</v>
      </c>
    </row>
    <row r="4806" spans="1:14" hidden="1">
      <c r="A4806" s="416" t="s">
        <v>17208</v>
      </c>
      <c r="B4806" s="76"/>
      <c r="C4806" s="496"/>
      <c r="D4806" s="39"/>
      <c r="E4806" s="496">
        <f>VLOOKUP(F4806,[13]abbr_btch2lot2!A:B,2,FALSE)</f>
        <v>3639</v>
      </c>
      <c r="F4806" s="39" t="s">
        <v>18380</v>
      </c>
      <c r="G4806" s="39"/>
      <c r="H4806" s="76" t="s">
        <v>2455</v>
      </c>
      <c r="I4806" s="76">
        <v>7</v>
      </c>
      <c r="J4806" s="39"/>
      <c r="K4806" s="39" t="s">
        <v>2195</v>
      </c>
      <c r="L4806" s="76">
        <v>407</v>
      </c>
      <c r="M4806" s="416" t="s">
        <v>17209</v>
      </c>
      <c r="N4806" s="76" t="s">
        <v>18381</v>
      </c>
    </row>
    <row r="4807" spans="1:14" hidden="1">
      <c r="A4807" s="416" t="s">
        <v>17208</v>
      </c>
      <c r="B4807" s="76"/>
      <c r="C4807" s="496"/>
      <c r="D4807" s="39"/>
      <c r="E4807" s="496">
        <f>VLOOKUP(F4807,[13]abbr_btch2lot2!A:B,2,FALSE)</f>
        <v>3640</v>
      </c>
      <c r="F4807" s="39" t="s">
        <v>18382</v>
      </c>
      <c r="G4807" s="39"/>
      <c r="H4807" s="76" t="s">
        <v>2231</v>
      </c>
      <c r="I4807" s="76" t="s">
        <v>2439</v>
      </c>
      <c r="J4807" s="39"/>
      <c r="K4807" s="39" t="s">
        <v>2195</v>
      </c>
      <c r="L4807" s="76">
        <v>408</v>
      </c>
      <c r="M4807" s="416" t="s">
        <v>17209</v>
      </c>
      <c r="N4807" s="76" t="s">
        <v>18383</v>
      </c>
    </row>
    <row r="4808" spans="1:14" hidden="1">
      <c r="A4808" s="416" t="s">
        <v>17208</v>
      </c>
      <c r="B4808" s="76"/>
      <c r="C4808" s="496" t="s">
        <v>18384</v>
      </c>
      <c r="D4808" s="39" t="s">
        <v>18384</v>
      </c>
      <c r="E4808" s="496">
        <f>VLOOKUP(F4808,[13]abbr_btch2lot2!A:B,2,FALSE)</f>
        <v>3641</v>
      </c>
      <c r="F4808" s="39" t="s">
        <v>18385</v>
      </c>
      <c r="G4808" s="39"/>
      <c r="H4808" s="76" t="s">
        <v>2455</v>
      </c>
      <c r="I4808" s="76">
        <v>7</v>
      </c>
      <c r="J4808" s="39"/>
      <c r="K4808" s="39" t="s">
        <v>2195</v>
      </c>
      <c r="L4808" s="76">
        <v>409</v>
      </c>
      <c r="M4808" s="416" t="s">
        <v>17209</v>
      </c>
      <c r="N4808" s="76" t="s">
        <v>18386</v>
      </c>
    </row>
    <row r="4809" spans="1:14" hidden="1">
      <c r="A4809" s="416" t="s">
        <v>17208</v>
      </c>
      <c r="B4809" s="76"/>
      <c r="C4809" s="496" t="s">
        <v>18387</v>
      </c>
      <c r="D4809" s="39" t="s">
        <v>18387</v>
      </c>
      <c r="E4809" s="496">
        <f>VLOOKUP(F4809,[13]abbr_btch2lot2!A:B,2,FALSE)</f>
        <v>3642</v>
      </c>
      <c r="F4809" s="39" t="s">
        <v>18388</v>
      </c>
      <c r="G4809" s="39"/>
      <c r="H4809" s="76" t="s">
        <v>2231</v>
      </c>
      <c r="I4809" s="76" t="s">
        <v>2439</v>
      </c>
      <c r="J4809" s="39"/>
      <c r="K4809" s="39" t="s">
        <v>2195</v>
      </c>
      <c r="L4809" s="76">
        <v>410</v>
      </c>
      <c r="M4809" s="416" t="s">
        <v>17209</v>
      </c>
      <c r="N4809" s="76" t="s">
        <v>18389</v>
      </c>
    </row>
    <row r="4810" spans="1:14" hidden="1">
      <c r="A4810" s="416" t="s">
        <v>17208</v>
      </c>
      <c r="B4810" s="76"/>
      <c r="C4810" s="496" t="s">
        <v>18390</v>
      </c>
      <c r="D4810" s="39" t="s">
        <v>18390</v>
      </c>
      <c r="E4810" s="496">
        <f>VLOOKUP(F4810,[13]abbr_btch2lot2!A:B,2,FALSE)</f>
        <v>3643</v>
      </c>
      <c r="F4810" s="39" t="s">
        <v>18391</v>
      </c>
      <c r="G4810" s="39"/>
      <c r="H4810" s="76" t="s">
        <v>2455</v>
      </c>
      <c r="I4810" s="76">
        <v>7</v>
      </c>
      <c r="J4810" s="39"/>
      <c r="K4810" s="39" t="s">
        <v>2195</v>
      </c>
      <c r="L4810" s="76">
        <v>411</v>
      </c>
      <c r="M4810" s="416" t="s">
        <v>17209</v>
      </c>
      <c r="N4810" s="76" t="s">
        <v>18392</v>
      </c>
    </row>
    <row r="4811" spans="1:14" hidden="1">
      <c r="A4811" s="416" t="s">
        <v>17208</v>
      </c>
      <c r="B4811" s="76"/>
      <c r="C4811" s="496" t="s">
        <v>18393</v>
      </c>
      <c r="D4811" s="39" t="s">
        <v>18393</v>
      </c>
      <c r="E4811" s="496">
        <f>VLOOKUP(F4811,[13]abbr_btch2lot2!A:B,2,FALSE)</f>
        <v>3644</v>
      </c>
      <c r="F4811" s="39" t="s">
        <v>18394</v>
      </c>
      <c r="G4811" s="39"/>
      <c r="H4811" s="76" t="s">
        <v>2231</v>
      </c>
      <c r="I4811" s="76" t="s">
        <v>2439</v>
      </c>
      <c r="J4811" s="39"/>
      <c r="K4811" s="39" t="s">
        <v>2195</v>
      </c>
      <c r="L4811" s="76">
        <v>412</v>
      </c>
      <c r="M4811" s="416" t="s">
        <v>17209</v>
      </c>
      <c r="N4811" s="76" t="s">
        <v>18395</v>
      </c>
    </row>
    <row r="4812" spans="1:14" hidden="1">
      <c r="A4812" s="416" t="s">
        <v>17208</v>
      </c>
      <c r="B4812" s="76"/>
      <c r="C4812" s="496" t="s">
        <v>18396</v>
      </c>
      <c r="D4812" s="39" t="s">
        <v>18396</v>
      </c>
      <c r="E4812" s="496">
        <f>VLOOKUP(F4812,[13]abbr_btch2lot2!A:B,2,FALSE)</f>
        <v>3645</v>
      </c>
      <c r="F4812" s="39" t="s">
        <v>18397</v>
      </c>
      <c r="G4812" s="39"/>
      <c r="H4812" s="76" t="s">
        <v>2455</v>
      </c>
      <c r="I4812" s="76">
        <v>7</v>
      </c>
      <c r="J4812" s="39"/>
      <c r="K4812" s="39" t="s">
        <v>2195</v>
      </c>
      <c r="L4812" s="76">
        <v>413</v>
      </c>
      <c r="M4812" s="416" t="s">
        <v>17209</v>
      </c>
      <c r="N4812" s="76" t="s">
        <v>18398</v>
      </c>
    </row>
    <row r="4813" spans="1:14" hidden="1">
      <c r="A4813" s="416" t="s">
        <v>17208</v>
      </c>
      <c r="B4813" s="76"/>
      <c r="C4813" s="496" t="s">
        <v>18399</v>
      </c>
      <c r="D4813" s="39" t="s">
        <v>18399</v>
      </c>
      <c r="E4813" s="496">
        <f>VLOOKUP(F4813,[13]abbr_btch2lot2!A:B,2,FALSE)</f>
        <v>3646</v>
      </c>
      <c r="F4813" s="39" t="s">
        <v>18400</v>
      </c>
      <c r="G4813" s="39"/>
      <c r="H4813" s="76" t="s">
        <v>2231</v>
      </c>
      <c r="I4813" s="76" t="s">
        <v>2439</v>
      </c>
      <c r="J4813" s="39"/>
      <c r="K4813" s="39" t="s">
        <v>2195</v>
      </c>
      <c r="L4813" s="76">
        <v>414</v>
      </c>
      <c r="M4813" s="416" t="s">
        <v>17209</v>
      </c>
      <c r="N4813" s="76" t="s">
        <v>18401</v>
      </c>
    </row>
    <row r="4814" spans="1:14" hidden="1">
      <c r="A4814" s="416" t="s">
        <v>17208</v>
      </c>
      <c r="B4814" s="76"/>
      <c r="C4814" s="496"/>
      <c r="D4814" s="39"/>
      <c r="E4814" s="496">
        <f>VLOOKUP(F4814,[13]abbr_btch2lot2!A:B,2,FALSE)</f>
        <v>3647</v>
      </c>
      <c r="F4814" s="39" t="s">
        <v>18402</v>
      </c>
      <c r="G4814" s="39"/>
      <c r="H4814" s="76" t="s">
        <v>2455</v>
      </c>
      <c r="I4814" s="76">
        <v>7</v>
      </c>
      <c r="J4814" s="39"/>
      <c r="K4814" s="39" t="s">
        <v>2195</v>
      </c>
      <c r="L4814" s="76">
        <v>415</v>
      </c>
      <c r="M4814" s="416" t="s">
        <v>17209</v>
      </c>
      <c r="N4814" s="76" t="s">
        <v>18403</v>
      </c>
    </row>
    <row r="4815" spans="1:14" hidden="1">
      <c r="A4815" s="416" t="s">
        <v>17208</v>
      </c>
      <c r="B4815" s="76"/>
      <c r="C4815" s="496"/>
      <c r="D4815" s="39"/>
      <c r="E4815" s="496">
        <f>VLOOKUP(F4815,[13]abbr_btch2lot2!A:B,2,FALSE)</f>
        <v>3648</v>
      </c>
      <c r="F4815" s="39" t="s">
        <v>18404</v>
      </c>
      <c r="G4815" s="39"/>
      <c r="H4815" s="76" t="s">
        <v>2231</v>
      </c>
      <c r="I4815" s="76" t="s">
        <v>2439</v>
      </c>
      <c r="J4815" s="39"/>
      <c r="K4815" s="39" t="s">
        <v>2195</v>
      </c>
      <c r="L4815" s="76">
        <v>416</v>
      </c>
      <c r="M4815" s="416" t="s">
        <v>17209</v>
      </c>
      <c r="N4815" s="76" t="s">
        <v>18405</v>
      </c>
    </row>
    <row r="4816" spans="1:14" hidden="1">
      <c r="A4816" s="416" t="s">
        <v>17208</v>
      </c>
      <c r="B4816" s="76"/>
      <c r="C4816" s="496" t="s">
        <v>18406</v>
      </c>
      <c r="D4816" s="39" t="s">
        <v>18406</v>
      </c>
      <c r="E4816" s="496">
        <f>VLOOKUP(F4816,[13]abbr_btch2lot2!A:B,2,FALSE)</f>
        <v>3649</v>
      </c>
      <c r="F4816" s="39" t="s">
        <v>18407</v>
      </c>
      <c r="G4816" s="39"/>
      <c r="H4816" s="76" t="s">
        <v>2455</v>
      </c>
      <c r="I4816" s="76">
        <v>7</v>
      </c>
      <c r="J4816" s="39"/>
      <c r="K4816" s="39" t="s">
        <v>2195</v>
      </c>
      <c r="L4816" s="76">
        <v>417</v>
      </c>
      <c r="M4816" s="416" t="s">
        <v>17209</v>
      </c>
      <c r="N4816" s="76" t="s">
        <v>18408</v>
      </c>
    </row>
    <row r="4817" spans="1:14" hidden="1">
      <c r="A4817" s="416" t="s">
        <v>17208</v>
      </c>
      <c r="B4817" s="76"/>
      <c r="C4817" s="496" t="s">
        <v>18409</v>
      </c>
      <c r="D4817" s="39" t="s">
        <v>18409</v>
      </c>
      <c r="E4817" s="496">
        <f>VLOOKUP(F4817,[13]abbr_btch2lot2!A:B,2,FALSE)</f>
        <v>3650</v>
      </c>
      <c r="F4817" s="39" t="s">
        <v>18410</v>
      </c>
      <c r="G4817" s="39"/>
      <c r="H4817" s="76" t="s">
        <v>2231</v>
      </c>
      <c r="I4817" s="76" t="s">
        <v>2439</v>
      </c>
      <c r="J4817" s="39"/>
      <c r="K4817" s="39" t="s">
        <v>2195</v>
      </c>
      <c r="L4817" s="76">
        <v>418</v>
      </c>
      <c r="M4817" s="416" t="s">
        <v>17209</v>
      </c>
      <c r="N4817" s="76" t="s">
        <v>18411</v>
      </c>
    </row>
    <row r="4818" spans="1:14" hidden="1">
      <c r="A4818" s="416" t="s">
        <v>17208</v>
      </c>
      <c r="B4818" s="76"/>
      <c r="C4818" s="496" t="s">
        <v>18412</v>
      </c>
      <c r="D4818" s="39" t="s">
        <v>18412</v>
      </c>
      <c r="E4818" s="496">
        <f>VLOOKUP(F4818,[13]abbr_btch2lot2!A:B,2,FALSE)</f>
        <v>3651</v>
      </c>
      <c r="F4818" s="39" t="s">
        <v>18413</v>
      </c>
      <c r="G4818" s="39"/>
      <c r="H4818" s="76" t="s">
        <v>2455</v>
      </c>
      <c r="I4818" s="76">
        <v>7</v>
      </c>
      <c r="J4818" s="39"/>
      <c r="K4818" s="39" t="s">
        <v>2195</v>
      </c>
      <c r="L4818" s="76">
        <v>419</v>
      </c>
      <c r="M4818" s="416" t="s">
        <v>17209</v>
      </c>
      <c r="N4818" s="76" t="s">
        <v>18414</v>
      </c>
    </row>
    <row r="4819" spans="1:14" hidden="1">
      <c r="A4819" s="416" t="s">
        <v>17208</v>
      </c>
      <c r="B4819" s="76"/>
      <c r="C4819" s="496" t="s">
        <v>18415</v>
      </c>
      <c r="D4819" s="39" t="s">
        <v>18415</v>
      </c>
      <c r="E4819" s="496">
        <f>VLOOKUP(F4819,[13]abbr_btch2lot2!A:B,2,FALSE)</f>
        <v>3652</v>
      </c>
      <c r="F4819" s="39" t="s">
        <v>18416</v>
      </c>
      <c r="G4819" s="39"/>
      <c r="H4819" s="76" t="s">
        <v>2231</v>
      </c>
      <c r="I4819" s="76" t="s">
        <v>2439</v>
      </c>
      <c r="J4819" s="39"/>
      <c r="K4819" s="39" t="s">
        <v>2195</v>
      </c>
      <c r="L4819" s="76">
        <v>420</v>
      </c>
      <c r="M4819" s="416" t="s">
        <v>17209</v>
      </c>
      <c r="N4819" s="76" t="s">
        <v>18417</v>
      </c>
    </row>
    <row r="4820" spans="1:14" hidden="1">
      <c r="A4820" s="416" t="s">
        <v>17208</v>
      </c>
      <c r="B4820" s="76"/>
      <c r="C4820" s="496" t="s">
        <v>18418</v>
      </c>
      <c r="D4820" s="39" t="s">
        <v>18418</v>
      </c>
      <c r="E4820" s="496">
        <f>VLOOKUP(F4820,[13]abbr_btch2lot2!A:B,2,FALSE)</f>
        <v>3653</v>
      </c>
      <c r="F4820" s="39" t="s">
        <v>18419</v>
      </c>
      <c r="G4820" s="39"/>
      <c r="H4820" s="76" t="s">
        <v>2455</v>
      </c>
      <c r="I4820" s="76">
        <v>7</v>
      </c>
      <c r="J4820" s="39"/>
      <c r="K4820" s="39" t="s">
        <v>2195</v>
      </c>
      <c r="L4820" s="76">
        <v>421</v>
      </c>
      <c r="M4820" s="416" t="s">
        <v>17209</v>
      </c>
      <c r="N4820" s="76" t="s">
        <v>18420</v>
      </c>
    </row>
    <row r="4821" spans="1:14" hidden="1">
      <c r="A4821" s="416" t="s">
        <v>17208</v>
      </c>
      <c r="B4821" s="76"/>
      <c r="C4821" s="496" t="s">
        <v>18421</v>
      </c>
      <c r="D4821" s="39" t="s">
        <v>18421</v>
      </c>
      <c r="E4821" s="496">
        <f>VLOOKUP(F4821,[13]abbr_btch2lot2!A:B,2,FALSE)</f>
        <v>3654</v>
      </c>
      <c r="F4821" s="39" t="s">
        <v>18422</v>
      </c>
      <c r="G4821" s="39"/>
      <c r="H4821" s="76" t="s">
        <v>2231</v>
      </c>
      <c r="I4821" s="76" t="s">
        <v>2439</v>
      </c>
      <c r="J4821" s="39"/>
      <c r="K4821" s="39" t="s">
        <v>2195</v>
      </c>
      <c r="L4821" s="76">
        <v>422</v>
      </c>
      <c r="M4821" s="416" t="s">
        <v>17209</v>
      </c>
      <c r="N4821" s="76" t="s">
        <v>18423</v>
      </c>
    </row>
    <row r="4822" spans="1:14" hidden="1">
      <c r="A4822" s="416" t="s">
        <v>17208</v>
      </c>
      <c r="B4822" s="76"/>
      <c r="C4822" s="496" t="s">
        <v>18424</v>
      </c>
      <c r="D4822" s="39" t="s">
        <v>18424</v>
      </c>
      <c r="E4822" s="496">
        <f>VLOOKUP(F4822,[13]abbr_btch2lot2!A:B,2,FALSE)</f>
        <v>3655</v>
      </c>
      <c r="F4822" s="39" t="s">
        <v>18425</v>
      </c>
      <c r="G4822" s="39"/>
      <c r="H4822" s="76" t="s">
        <v>2455</v>
      </c>
      <c r="I4822" s="76">
        <v>7</v>
      </c>
      <c r="J4822" s="39"/>
      <c r="K4822" s="39" t="s">
        <v>2195</v>
      </c>
      <c r="L4822" s="76">
        <v>423</v>
      </c>
      <c r="M4822" s="416" t="s">
        <v>17209</v>
      </c>
      <c r="N4822" s="76" t="s">
        <v>18426</v>
      </c>
    </row>
    <row r="4823" spans="1:14" hidden="1">
      <c r="A4823" s="416" t="s">
        <v>17208</v>
      </c>
      <c r="B4823" s="76"/>
      <c r="C4823" s="496" t="s">
        <v>18427</v>
      </c>
      <c r="D4823" s="39" t="s">
        <v>18427</v>
      </c>
      <c r="E4823" s="496">
        <f>VLOOKUP(F4823,[13]abbr_btch2lot2!A:B,2,FALSE)</f>
        <v>3656</v>
      </c>
      <c r="F4823" s="39" t="s">
        <v>18428</v>
      </c>
      <c r="G4823" s="39"/>
      <c r="H4823" s="76" t="s">
        <v>2231</v>
      </c>
      <c r="I4823" s="76" t="s">
        <v>2439</v>
      </c>
      <c r="J4823" s="39"/>
      <c r="K4823" s="39" t="s">
        <v>2195</v>
      </c>
      <c r="L4823" s="76">
        <v>424</v>
      </c>
      <c r="M4823" s="416" t="s">
        <v>17209</v>
      </c>
      <c r="N4823" s="76" t="s">
        <v>18429</v>
      </c>
    </row>
    <row r="4824" spans="1:14" hidden="1">
      <c r="A4824" s="416" t="s">
        <v>17208</v>
      </c>
      <c r="B4824" s="76"/>
      <c r="C4824" s="496" t="s">
        <v>18430</v>
      </c>
      <c r="D4824" s="39" t="s">
        <v>18430</v>
      </c>
      <c r="E4824" s="496">
        <f>VLOOKUP(F4824,[13]abbr_btch2lot2!A:B,2,FALSE)</f>
        <v>3657</v>
      </c>
      <c r="F4824" s="39" t="s">
        <v>18431</v>
      </c>
      <c r="G4824" s="39"/>
      <c r="H4824" s="76" t="s">
        <v>2231</v>
      </c>
      <c r="I4824" s="76" t="s">
        <v>4482</v>
      </c>
      <c r="J4824" s="39"/>
      <c r="K4824" s="39" t="s">
        <v>2195</v>
      </c>
      <c r="L4824" s="76">
        <v>425</v>
      </c>
      <c r="M4824" s="416" t="s">
        <v>17209</v>
      </c>
      <c r="N4824" s="76" t="s">
        <v>18432</v>
      </c>
    </row>
    <row r="4825" spans="1:14" hidden="1">
      <c r="A4825" s="416" t="s">
        <v>17208</v>
      </c>
      <c r="B4825" s="76"/>
      <c r="C4825" s="496" t="s">
        <v>18433</v>
      </c>
      <c r="D4825" s="39" t="s">
        <v>18433</v>
      </c>
      <c r="E4825" s="496">
        <f>VLOOKUP(F4825,[13]abbr_btch2lot2!A:B,2,FALSE)</f>
        <v>3658</v>
      </c>
      <c r="F4825" s="39" t="s">
        <v>18434</v>
      </c>
      <c r="G4825" s="39"/>
      <c r="H4825" s="76" t="s">
        <v>2231</v>
      </c>
      <c r="I4825" s="76" t="s">
        <v>17237</v>
      </c>
      <c r="J4825" s="39"/>
      <c r="K4825" s="39" t="s">
        <v>2195</v>
      </c>
      <c r="L4825" s="76">
        <v>426</v>
      </c>
      <c r="M4825" s="416" t="s">
        <v>17209</v>
      </c>
      <c r="N4825" s="76" t="s">
        <v>18435</v>
      </c>
    </row>
    <row r="4826" spans="1:14" hidden="1">
      <c r="A4826" s="416" t="s">
        <v>17208</v>
      </c>
      <c r="B4826" s="76"/>
      <c r="C4826" s="496" t="s">
        <v>18436</v>
      </c>
      <c r="D4826" s="39" t="s">
        <v>18436</v>
      </c>
      <c r="E4826" s="496">
        <f>VLOOKUP(F4826,[13]abbr_btch2lot2!A:B,2,FALSE)</f>
        <v>3659</v>
      </c>
      <c r="F4826" s="39" t="s">
        <v>18437</v>
      </c>
      <c r="G4826" s="39"/>
      <c r="H4826" s="76" t="s">
        <v>2455</v>
      </c>
      <c r="I4826" s="76">
        <v>7</v>
      </c>
      <c r="J4826" s="39"/>
      <c r="K4826" s="39" t="s">
        <v>2195</v>
      </c>
      <c r="L4826" s="76">
        <v>427</v>
      </c>
      <c r="M4826" s="416" t="s">
        <v>17209</v>
      </c>
      <c r="N4826" s="76" t="s">
        <v>18438</v>
      </c>
    </row>
    <row r="4827" spans="1:14" hidden="1">
      <c r="A4827" s="416" t="s">
        <v>17208</v>
      </c>
      <c r="B4827" s="76"/>
      <c r="C4827" s="496" t="s">
        <v>18439</v>
      </c>
      <c r="D4827" s="39" t="s">
        <v>18439</v>
      </c>
      <c r="E4827" s="496">
        <f>VLOOKUP(F4827,[13]abbr_btch2lot2!A:B,2,FALSE)</f>
        <v>3660</v>
      </c>
      <c r="F4827" s="39" t="s">
        <v>18440</v>
      </c>
      <c r="G4827" s="39"/>
      <c r="H4827" s="76" t="s">
        <v>2455</v>
      </c>
      <c r="I4827" s="76">
        <v>7</v>
      </c>
      <c r="J4827" s="39"/>
      <c r="K4827" s="39" t="s">
        <v>2195</v>
      </c>
      <c r="L4827" s="76">
        <v>428</v>
      </c>
      <c r="M4827" s="416" t="s">
        <v>17209</v>
      </c>
      <c r="N4827" s="76" t="s">
        <v>18441</v>
      </c>
    </row>
    <row r="4828" spans="1:14" hidden="1">
      <c r="A4828" s="416" t="s">
        <v>17208</v>
      </c>
      <c r="B4828" s="76"/>
      <c r="C4828" s="496" t="s">
        <v>18442</v>
      </c>
      <c r="D4828" s="39" t="s">
        <v>18442</v>
      </c>
      <c r="E4828" s="496">
        <f>VLOOKUP(F4828,[13]abbr_btch2lot2!A:B,2,FALSE)</f>
        <v>3661</v>
      </c>
      <c r="F4828" s="39" t="s">
        <v>18443</v>
      </c>
      <c r="G4828" s="39"/>
      <c r="H4828" s="76" t="s">
        <v>2231</v>
      </c>
      <c r="I4828" s="76" t="s">
        <v>17237</v>
      </c>
      <c r="J4828" s="39"/>
      <c r="K4828" s="39" t="s">
        <v>2195</v>
      </c>
      <c r="L4828" s="76">
        <v>429</v>
      </c>
      <c r="M4828" s="416" t="s">
        <v>17209</v>
      </c>
      <c r="N4828" s="76" t="s">
        <v>18444</v>
      </c>
    </row>
    <row r="4829" spans="1:14" hidden="1">
      <c r="A4829" s="416" t="s">
        <v>17208</v>
      </c>
      <c r="B4829" s="76"/>
      <c r="C4829" s="496" t="s">
        <v>18445</v>
      </c>
      <c r="D4829" s="39" t="s">
        <v>18445</v>
      </c>
      <c r="E4829" s="496">
        <f>VLOOKUP(F4829,[13]abbr_btch2lot2!A:B,2,FALSE)</f>
        <v>3662</v>
      </c>
      <c r="F4829" s="39" t="s">
        <v>18446</v>
      </c>
      <c r="G4829" s="39"/>
      <c r="H4829" s="76" t="s">
        <v>2231</v>
      </c>
      <c r="I4829" s="76" t="s">
        <v>17237</v>
      </c>
      <c r="J4829" s="39"/>
      <c r="K4829" s="39" t="s">
        <v>2195</v>
      </c>
      <c r="L4829" s="76">
        <v>430</v>
      </c>
      <c r="M4829" s="416" t="s">
        <v>17209</v>
      </c>
      <c r="N4829" s="76" t="s">
        <v>18447</v>
      </c>
    </row>
    <row r="4830" spans="1:14" hidden="1">
      <c r="A4830" s="416" t="s">
        <v>17208</v>
      </c>
      <c r="B4830" s="76"/>
      <c r="C4830" s="496" t="s">
        <v>18448</v>
      </c>
      <c r="D4830" s="39" t="s">
        <v>18448</v>
      </c>
      <c r="E4830" s="496">
        <f>VLOOKUP(F4830,[13]abbr_btch2lot2!A:B,2,FALSE)</f>
        <v>3663</v>
      </c>
      <c r="F4830" s="39" t="s">
        <v>18449</v>
      </c>
      <c r="G4830" s="39"/>
      <c r="H4830" s="76" t="s">
        <v>2228</v>
      </c>
      <c r="I4830" s="76">
        <v>1</v>
      </c>
      <c r="J4830" s="39"/>
      <c r="K4830" s="39" t="s">
        <v>2195</v>
      </c>
      <c r="L4830" s="76">
        <v>431</v>
      </c>
      <c r="M4830" s="416" t="s">
        <v>17209</v>
      </c>
      <c r="N4830" s="76" t="s">
        <v>18450</v>
      </c>
    </row>
    <row r="4831" spans="1:14" hidden="1">
      <c r="A4831" s="416" t="s">
        <v>17208</v>
      </c>
      <c r="B4831" s="76"/>
      <c r="C4831" s="496" t="s">
        <v>18451</v>
      </c>
      <c r="D4831" s="39" t="s">
        <v>18451</v>
      </c>
      <c r="E4831" s="496">
        <f>VLOOKUP(F4831,[13]abbr_btch2lot2!A:B,2,FALSE)</f>
        <v>3664</v>
      </c>
      <c r="F4831" s="39" t="s">
        <v>18452</v>
      </c>
      <c r="G4831" s="39"/>
      <c r="H4831" s="76" t="s">
        <v>2231</v>
      </c>
      <c r="I4831" s="76" t="s">
        <v>17237</v>
      </c>
      <c r="J4831" s="39"/>
      <c r="K4831" s="39" t="s">
        <v>2195</v>
      </c>
      <c r="L4831" s="76">
        <v>432</v>
      </c>
      <c r="M4831" s="416" t="s">
        <v>17209</v>
      </c>
      <c r="N4831" s="76" t="s">
        <v>18453</v>
      </c>
    </row>
    <row r="4832" spans="1:14" hidden="1">
      <c r="A4832" s="416" t="s">
        <v>17208</v>
      </c>
      <c r="B4832" s="76"/>
      <c r="C4832" s="496" t="s">
        <v>18454</v>
      </c>
      <c r="D4832" s="39" t="s">
        <v>18454</v>
      </c>
      <c r="E4832" s="496">
        <f>VLOOKUP(F4832,[13]abbr_btch2lot2!A:B,2,FALSE)</f>
        <v>3665</v>
      </c>
      <c r="F4832" s="39" t="s">
        <v>18455</v>
      </c>
      <c r="G4832" s="39"/>
      <c r="H4832" s="76" t="s">
        <v>2231</v>
      </c>
      <c r="I4832" s="76" t="s">
        <v>17237</v>
      </c>
      <c r="J4832" s="39"/>
      <c r="K4832" s="39" t="s">
        <v>2195</v>
      </c>
      <c r="L4832" s="76">
        <v>433</v>
      </c>
      <c r="M4832" s="416" t="s">
        <v>17209</v>
      </c>
      <c r="N4832" s="76" t="s">
        <v>18456</v>
      </c>
    </row>
    <row r="4833" spans="1:14" hidden="1">
      <c r="A4833" s="416" t="s">
        <v>17208</v>
      </c>
      <c r="B4833" s="76"/>
      <c r="C4833" s="496" t="s">
        <v>18457</v>
      </c>
      <c r="D4833" s="39" t="s">
        <v>18457</v>
      </c>
      <c r="E4833" s="496">
        <f>VLOOKUP(F4833,[13]abbr_btch2lot2!A:B,2,FALSE)</f>
        <v>3666</v>
      </c>
      <c r="F4833" s="39" t="s">
        <v>18458</v>
      </c>
      <c r="G4833" s="39"/>
      <c r="H4833" s="76" t="s">
        <v>2455</v>
      </c>
      <c r="I4833" s="76">
        <v>7</v>
      </c>
      <c r="J4833" s="39"/>
      <c r="K4833" s="39" t="s">
        <v>2195</v>
      </c>
      <c r="L4833" s="76">
        <v>434</v>
      </c>
      <c r="M4833" s="416" t="s">
        <v>17209</v>
      </c>
      <c r="N4833" s="76" t="s">
        <v>18459</v>
      </c>
    </row>
    <row r="4834" spans="1:14" hidden="1">
      <c r="A4834" s="416" t="s">
        <v>17208</v>
      </c>
      <c r="B4834" s="76"/>
      <c r="C4834" s="496" t="s">
        <v>18460</v>
      </c>
      <c r="D4834" s="39" t="s">
        <v>18460</v>
      </c>
      <c r="E4834" s="496">
        <f>VLOOKUP(F4834,[13]abbr_btch2lot2!A:B,2,FALSE)</f>
        <v>3667</v>
      </c>
      <c r="F4834" s="39" t="s">
        <v>18461</v>
      </c>
      <c r="G4834" s="39"/>
      <c r="H4834" s="76" t="s">
        <v>2455</v>
      </c>
      <c r="I4834" s="76">
        <v>7</v>
      </c>
      <c r="J4834" s="39"/>
      <c r="K4834" s="39" t="s">
        <v>2195</v>
      </c>
      <c r="L4834" s="76">
        <v>435</v>
      </c>
      <c r="M4834" s="416" t="s">
        <v>17209</v>
      </c>
      <c r="N4834" s="76" t="s">
        <v>18462</v>
      </c>
    </row>
    <row r="4835" spans="1:14" hidden="1">
      <c r="A4835" s="416" t="s">
        <v>17208</v>
      </c>
      <c r="B4835" s="76"/>
      <c r="C4835" s="496" t="s">
        <v>18463</v>
      </c>
      <c r="D4835" s="39" t="s">
        <v>18463</v>
      </c>
      <c r="E4835" s="496">
        <f>VLOOKUP(F4835,[13]abbr_btch2lot2!A:B,2,FALSE)</f>
        <v>3668</v>
      </c>
      <c r="F4835" s="39" t="s">
        <v>18464</v>
      </c>
      <c r="G4835" s="39"/>
      <c r="H4835" s="76" t="s">
        <v>2231</v>
      </c>
      <c r="I4835" s="76" t="s">
        <v>17237</v>
      </c>
      <c r="J4835" s="39"/>
      <c r="K4835" s="39" t="s">
        <v>2195</v>
      </c>
      <c r="L4835" s="76">
        <v>436</v>
      </c>
      <c r="M4835" s="416" t="s">
        <v>17209</v>
      </c>
      <c r="N4835" s="76" t="s">
        <v>18465</v>
      </c>
    </row>
    <row r="4836" spans="1:14" hidden="1">
      <c r="A4836" s="416" t="s">
        <v>17208</v>
      </c>
      <c r="B4836" s="76"/>
      <c r="C4836" s="496" t="s">
        <v>18466</v>
      </c>
      <c r="D4836" s="39" t="s">
        <v>18466</v>
      </c>
      <c r="E4836" s="496">
        <f>VLOOKUP(F4836,[13]abbr_btch2lot2!A:B,2,FALSE)</f>
        <v>3669</v>
      </c>
      <c r="F4836" s="39" t="s">
        <v>18467</v>
      </c>
      <c r="G4836" s="39"/>
      <c r="H4836" s="76" t="s">
        <v>2231</v>
      </c>
      <c r="I4836" s="76" t="s">
        <v>17237</v>
      </c>
      <c r="J4836" s="39"/>
      <c r="K4836" s="39" t="s">
        <v>2195</v>
      </c>
      <c r="L4836" s="76">
        <v>437</v>
      </c>
      <c r="M4836" s="416" t="s">
        <v>17209</v>
      </c>
      <c r="N4836" s="76" t="s">
        <v>18468</v>
      </c>
    </row>
    <row r="4837" spans="1:14" hidden="1">
      <c r="A4837" s="416" t="s">
        <v>17208</v>
      </c>
      <c r="B4837" s="76"/>
      <c r="C4837" s="496" t="s">
        <v>18469</v>
      </c>
      <c r="D4837" s="39" t="s">
        <v>18469</v>
      </c>
      <c r="E4837" s="496">
        <f>VLOOKUP(F4837,[13]abbr_btch2lot2!A:B,2,FALSE)</f>
        <v>3670</v>
      </c>
      <c r="F4837" s="39" t="s">
        <v>18470</v>
      </c>
      <c r="G4837" s="39"/>
      <c r="H4837" s="76" t="s">
        <v>2228</v>
      </c>
      <c r="I4837" s="76">
        <v>1</v>
      </c>
      <c r="J4837" s="39"/>
      <c r="K4837" s="39" t="s">
        <v>2195</v>
      </c>
      <c r="L4837" s="76">
        <v>438</v>
      </c>
      <c r="M4837" s="416" t="s">
        <v>17209</v>
      </c>
      <c r="N4837" s="76" t="s">
        <v>18471</v>
      </c>
    </row>
    <row r="4838" spans="1:14" hidden="1">
      <c r="A4838" s="416" t="s">
        <v>17208</v>
      </c>
      <c r="B4838" s="76"/>
      <c r="C4838" s="496" t="s">
        <v>18472</v>
      </c>
      <c r="D4838" s="39" t="s">
        <v>18472</v>
      </c>
      <c r="E4838" s="496">
        <f>VLOOKUP(F4838,[13]abbr_btch2lot2!A:B,2,FALSE)</f>
        <v>3671</v>
      </c>
      <c r="F4838" s="39" t="s">
        <v>18473</v>
      </c>
      <c r="G4838" s="39"/>
      <c r="H4838" s="76" t="s">
        <v>2455</v>
      </c>
      <c r="I4838" s="76">
        <v>7</v>
      </c>
      <c r="J4838" s="39"/>
      <c r="K4838" s="39" t="s">
        <v>2195</v>
      </c>
      <c r="L4838" s="76">
        <v>439</v>
      </c>
      <c r="M4838" s="416" t="s">
        <v>17209</v>
      </c>
      <c r="N4838" s="76" t="s">
        <v>18474</v>
      </c>
    </row>
    <row r="4839" spans="1:14" hidden="1">
      <c r="A4839" s="416" t="s">
        <v>17208</v>
      </c>
      <c r="B4839" s="76"/>
      <c r="C4839" s="496" t="s">
        <v>18475</v>
      </c>
      <c r="D4839" s="39" t="s">
        <v>18475</v>
      </c>
      <c r="E4839" s="496">
        <f>VLOOKUP(F4839,[13]abbr_btch2lot2!A:B,2,FALSE)</f>
        <v>3672</v>
      </c>
      <c r="F4839" s="39" t="s">
        <v>18476</v>
      </c>
      <c r="G4839" s="39"/>
      <c r="H4839" s="76" t="s">
        <v>2231</v>
      </c>
      <c r="I4839" s="76" t="s">
        <v>2439</v>
      </c>
      <c r="J4839" s="39"/>
      <c r="K4839" s="39" t="s">
        <v>2195</v>
      </c>
      <c r="L4839" s="76">
        <v>440</v>
      </c>
      <c r="M4839" s="416" t="s">
        <v>17209</v>
      </c>
      <c r="N4839" s="76" t="s">
        <v>18477</v>
      </c>
    </row>
    <row r="4840" spans="1:14" hidden="1">
      <c r="A4840" s="416" t="s">
        <v>17208</v>
      </c>
      <c r="B4840" s="76"/>
      <c r="C4840" s="496" t="s">
        <v>18478</v>
      </c>
      <c r="D4840" s="39" t="s">
        <v>18478</v>
      </c>
      <c r="E4840" s="496">
        <f>VLOOKUP(F4840,[13]abbr_btch2lot2!A:B,2,FALSE)</f>
        <v>3673</v>
      </c>
      <c r="F4840" s="39" t="s">
        <v>18479</v>
      </c>
      <c r="G4840" s="39"/>
      <c r="H4840" s="76" t="s">
        <v>2455</v>
      </c>
      <c r="I4840" s="76">
        <v>7</v>
      </c>
      <c r="J4840" s="39"/>
      <c r="K4840" s="39" t="s">
        <v>2195</v>
      </c>
      <c r="L4840" s="76">
        <v>441</v>
      </c>
      <c r="M4840" s="416" t="s">
        <v>17209</v>
      </c>
      <c r="N4840" s="76" t="s">
        <v>18480</v>
      </c>
    </row>
    <row r="4841" spans="1:14" hidden="1">
      <c r="A4841" s="416" t="s">
        <v>17208</v>
      </c>
      <c r="B4841" s="76"/>
      <c r="C4841" s="496" t="s">
        <v>18481</v>
      </c>
      <c r="D4841" s="39" t="s">
        <v>18481</v>
      </c>
      <c r="E4841" s="496">
        <f>VLOOKUP(F4841,[13]abbr_btch2lot2!A:B,2,FALSE)</f>
        <v>3674</v>
      </c>
      <c r="F4841" s="39" t="s">
        <v>18482</v>
      </c>
      <c r="G4841" s="39"/>
      <c r="H4841" s="76" t="s">
        <v>2231</v>
      </c>
      <c r="I4841" s="76" t="s">
        <v>2439</v>
      </c>
      <c r="J4841" s="39"/>
      <c r="K4841" s="39" t="s">
        <v>2195</v>
      </c>
      <c r="L4841" s="76">
        <v>442</v>
      </c>
      <c r="M4841" s="416" t="s">
        <v>17209</v>
      </c>
      <c r="N4841" s="76" t="s">
        <v>18483</v>
      </c>
    </row>
    <row r="4842" spans="1:14" hidden="1">
      <c r="A4842" s="416" t="s">
        <v>17208</v>
      </c>
      <c r="B4842" s="76"/>
      <c r="C4842" s="496" t="s">
        <v>18484</v>
      </c>
      <c r="D4842" s="39" t="s">
        <v>18484</v>
      </c>
      <c r="E4842" s="496">
        <f>VLOOKUP(F4842,[13]abbr_btch2lot2!A:B,2,FALSE)</f>
        <v>3675</v>
      </c>
      <c r="F4842" s="39" t="s">
        <v>18485</v>
      </c>
      <c r="G4842" s="39"/>
      <c r="H4842" s="76" t="s">
        <v>2455</v>
      </c>
      <c r="I4842" s="76">
        <v>7</v>
      </c>
      <c r="J4842" s="39"/>
      <c r="K4842" s="39" t="s">
        <v>2195</v>
      </c>
      <c r="L4842" s="76">
        <v>443</v>
      </c>
      <c r="M4842" s="416" t="s">
        <v>17209</v>
      </c>
      <c r="N4842" s="76" t="s">
        <v>18486</v>
      </c>
    </row>
    <row r="4843" spans="1:14" hidden="1">
      <c r="A4843" s="416" t="s">
        <v>17208</v>
      </c>
      <c r="B4843" s="76"/>
      <c r="C4843" s="496" t="s">
        <v>18487</v>
      </c>
      <c r="D4843" s="39" t="s">
        <v>18487</v>
      </c>
      <c r="E4843" s="496">
        <f>VLOOKUP(F4843,[13]abbr_btch2lot2!A:B,2,FALSE)</f>
        <v>3676</v>
      </c>
      <c r="F4843" s="39" t="s">
        <v>18488</v>
      </c>
      <c r="G4843" s="39"/>
      <c r="H4843" s="76" t="s">
        <v>2231</v>
      </c>
      <c r="I4843" s="76" t="s">
        <v>2439</v>
      </c>
      <c r="J4843" s="39"/>
      <c r="K4843" s="39" t="s">
        <v>2195</v>
      </c>
      <c r="L4843" s="76">
        <v>444</v>
      </c>
      <c r="M4843" s="416" t="s">
        <v>17209</v>
      </c>
      <c r="N4843" s="76" t="s">
        <v>18489</v>
      </c>
    </row>
    <row r="4844" spans="1:14" hidden="1">
      <c r="A4844" s="416" t="s">
        <v>17208</v>
      </c>
      <c r="B4844" s="76"/>
      <c r="C4844" s="496" t="s">
        <v>18490</v>
      </c>
      <c r="D4844" s="39" t="s">
        <v>18490</v>
      </c>
      <c r="E4844" s="496">
        <f>VLOOKUP(F4844,[13]abbr_btch2lot2!A:B,2,FALSE)</f>
        <v>3677</v>
      </c>
      <c r="F4844" s="39" t="s">
        <v>18491</v>
      </c>
      <c r="G4844" s="39"/>
      <c r="H4844" s="76" t="s">
        <v>2455</v>
      </c>
      <c r="I4844" s="76">
        <v>7</v>
      </c>
      <c r="J4844" s="39"/>
      <c r="K4844" s="39" t="s">
        <v>2195</v>
      </c>
      <c r="L4844" s="76">
        <v>445</v>
      </c>
      <c r="M4844" s="416" t="s">
        <v>17209</v>
      </c>
      <c r="N4844" s="76" t="s">
        <v>18492</v>
      </c>
    </row>
    <row r="4845" spans="1:14" hidden="1">
      <c r="A4845" s="416" t="s">
        <v>17208</v>
      </c>
      <c r="B4845" s="76"/>
      <c r="C4845" s="496" t="s">
        <v>18493</v>
      </c>
      <c r="D4845" s="39" t="s">
        <v>18493</v>
      </c>
      <c r="E4845" s="496">
        <f>VLOOKUP(F4845,[13]abbr_btch2lot2!A:B,2,FALSE)</f>
        <v>3678</v>
      </c>
      <c r="F4845" s="39" t="s">
        <v>18494</v>
      </c>
      <c r="G4845" s="39"/>
      <c r="H4845" s="76" t="s">
        <v>2231</v>
      </c>
      <c r="I4845" s="76" t="s">
        <v>2439</v>
      </c>
      <c r="J4845" s="39"/>
      <c r="K4845" s="39" t="s">
        <v>2195</v>
      </c>
      <c r="L4845" s="76">
        <v>446</v>
      </c>
      <c r="M4845" s="416" t="s">
        <v>17209</v>
      </c>
      <c r="N4845" s="76" t="s">
        <v>18495</v>
      </c>
    </row>
    <row r="4846" spans="1:14" hidden="1">
      <c r="A4846" s="416" t="s">
        <v>17208</v>
      </c>
      <c r="B4846" s="76"/>
      <c r="C4846" s="496" t="s">
        <v>18496</v>
      </c>
      <c r="D4846" s="39" t="s">
        <v>18496</v>
      </c>
      <c r="E4846" s="496">
        <f>VLOOKUP(F4846,[13]abbr_btch2lot2!A:B,2,FALSE)</f>
        <v>3679</v>
      </c>
      <c r="F4846" s="39" t="s">
        <v>18497</v>
      </c>
      <c r="G4846" s="39"/>
      <c r="H4846" s="76" t="s">
        <v>2455</v>
      </c>
      <c r="I4846" s="76">
        <v>7</v>
      </c>
      <c r="J4846" s="39"/>
      <c r="K4846" s="39" t="s">
        <v>2195</v>
      </c>
      <c r="L4846" s="76">
        <v>447</v>
      </c>
      <c r="M4846" s="416" t="s">
        <v>17209</v>
      </c>
      <c r="N4846" s="76" t="s">
        <v>18498</v>
      </c>
    </row>
    <row r="4847" spans="1:14" hidden="1">
      <c r="A4847" s="416" t="s">
        <v>17208</v>
      </c>
      <c r="B4847" s="76"/>
      <c r="C4847" s="496" t="s">
        <v>18499</v>
      </c>
      <c r="D4847" s="39" t="s">
        <v>18499</v>
      </c>
      <c r="E4847" s="496">
        <f>VLOOKUP(F4847,[13]abbr_btch2lot2!A:B,2,FALSE)</f>
        <v>3680</v>
      </c>
      <c r="F4847" s="39" t="s">
        <v>18500</v>
      </c>
      <c r="G4847" s="39"/>
      <c r="H4847" s="76" t="s">
        <v>2231</v>
      </c>
      <c r="I4847" s="76" t="s">
        <v>2439</v>
      </c>
      <c r="J4847" s="39"/>
      <c r="K4847" s="39" t="s">
        <v>2195</v>
      </c>
      <c r="L4847" s="76">
        <v>448</v>
      </c>
      <c r="M4847" s="416" t="s">
        <v>17209</v>
      </c>
      <c r="N4847" s="76" t="s">
        <v>18501</v>
      </c>
    </row>
    <row r="4848" spans="1:14" hidden="1">
      <c r="A4848" s="416" t="s">
        <v>17208</v>
      </c>
      <c r="B4848" s="76"/>
      <c r="C4848" s="496" t="s">
        <v>18502</v>
      </c>
      <c r="D4848" s="39" t="s">
        <v>18502</v>
      </c>
      <c r="E4848" s="496">
        <f>VLOOKUP(F4848,[13]abbr_btch2lot2!A:B,2,FALSE)</f>
        <v>3681</v>
      </c>
      <c r="F4848" s="39" t="s">
        <v>18503</v>
      </c>
      <c r="G4848" s="39"/>
      <c r="H4848" s="76" t="s">
        <v>2455</v>
      </c>
      <c r="I4848" s="76">
        <v>7</v>
      </c>
      <c r="J4848" s="39"/>
      <c r="K4848" s="39" t="s">
        <v>2195</v>
      </c>
      <c r="L4848" s="76">
        <v>449</v>
      </c>
      <c r="M4848" s="416" t="s">
        <v>17209</v>
      </c>
      <c r="N4848" s="76" t="s">
        <v>18504</v>
      </c>
    </row>
    <row r="4849" spans="1:14" hidden="1">
      <c r="A4849" s="416" t="s">
        <v>17208</v>
      </c>
      <c r="B4849" s="76"/>
      <c r="C4849" s="496" t="s">
        <v>18505</v>
      </c>
      <c r="D4849" s="39" t="s">
        <v>18505</v>
      </c>
      <c r="E4849" s="496">
        <f>VLOOKUP(F4849,[13]abbr_btch2lot2!A:B,2,FALSE)</f>
        <v>3682</v>
      </c>
      <c r="F4849" s="39" t="s">
        <v>18506</v>
      </c>
      <c r="G4849" s="39"/>
      <c r="H4849" s="76" t="s">
        <v>2231</v>
      </c>
      <c r="I4849" s="76" t="s">
        <v>2439</v>
      </c>
      <c r="J4849" s="39"/>
      <c r="K4849" s="39" t="s">
        <v>2195</v>
      </c>
      <c r="L4849" s="76">
        <v>450</v>
      </c>
      <c r="M4849" s="416" t="s">
        <v>17209</v>
      </c>
      <c r="N4849" s="76" t="s">
        <v>18507</v>
      </c>
    </row>
    <row r="4850" spans="1:14" hidden="1">
      <c r="A4850" s="416" t="s">
        <v>17208</v>
      </c>
      <c r="B4850" s="76"/>
      <c r="C4850" s="496" t="s">
        <v>18508</v>
      </c>
      <c r="D4850" s="39" t="s">
        <v>18508</v>
      </c>
      <c r="E4850" s="496">
        <f>VLOOKUP(F4850,[13]abbr_btch2lot2!A:B,2,FALSE)</f>
        <v>3683</v>
      </c>
      <c r="F4850" s="39" t="s">
        <v>18509</v>
      </c>
      <c r="G4850" s="39"/>
      <c r="H4850" s="76" t="s">
        <v>2231</v>
      </c>
      <c r="I4850" s="76" t="s">
        <v>2439</v>
      </c>
      <c r="J4850" s="39"/>
      <c r="K4850" s="39" t="s">
        <v>2195</v>
      </c>
      <c r="L4850" s="76">
        <v>451</v>
      </c>
      <c r="M4850" s="416" t="s">
        <v>17209</v>
      </c>
      <c r="N4850" s="76" t="s">
        <v>18510</v>
      </c>
    </row>
    <row r="4851" spans="1:14" hidden="1">
      <c r="A4851" s="416" t="s">
        <v>17208</v>
      </c>
      <c r="B4851" s="76"/>
      <c r="C4851" s="496" t="s">
        <v>18511</v>
      </c>
      <c r="D4851" s="39" t="s">
        <v>18511</v>
      </c>
      <c r="E4851" s="496">
        <f>VLOOKUP(F4851,[13]abbr_btch2lot2!A:B,2,FALSE)</f>
        <v>3684</v>
      </c>
      <c r="F4851" s="39" t="s">
        <v>18512</v>
      </c>
      <c r="G4851" s="39"/>
      <c r="H4851" s="76" t="s">
        <v>2231</v>
      </c>
      <c r="I4851" s="76" t="s">
        <v>2439</v>
      </c>
      <c r="J4851" s="39"/>
      <c r="K4851" s="39" t="s">
        <v>2195</v>
      </c>
      <c r="L4851" s="76">
        <v>452</v>
      </c>
      <c r="M4851" s="416" t="s">
        <v>17209</v>
      </c>
      <c r="N4851" s="76" t="s">
        <v>18513</v>
      </c>
    </row>
    <row r="4852" spans="1:14" hidden="1">
      <c r="A4852" s="416" t="s">
        <v>17208</v>
      </c>
      <c r="B4852" s="76"/>
      <c r="C4852" s="496" t="s">
        <v>18514</v>
      </c>
      <c r="D4852" s="39" t="s">
        <v>18514</v>
      </c>
      <c r="E4852" s="496">
        <f>VLOOKUP(F4852,[13]abbr_btch2lot2!A:B,2,FALSE)</f>
        <v>3685</v>
      </c>
      <c r="F4852" s="39" t="s">
        <v>18515</v>
      </c>
      <c r="G4852" s="39"/>
      <c r="H4852" s="76" t="s">
        <v>2455</v>
      </c>
      <c r="I4852" s="76">
        <v>7</v>
      </c>
      <c r="J4852" s="39"/>
      <c r="K4852" s="39" t="s">
        <v>2195</v>
      </c>
      <c r="L4852" s="76">
        <v>453</v>
      </c>
      <c r="M4852" s="416" t="s">
        <v>17209</v>
      </c>
      <c r="N4852" s="76" t="s">
        <v>18516</v>
      </c>
    </row>
    <row r="4853" spans="1:14" hidden="1">
      <c r="A4853" s="416" t="s">
        <v>17208</v>
      </c>
      <c r="B4853" s="76"/>
      <c r="C4853" s="496" t="s">
        <v>18517</v>
      </c>
      <c r="D4853" s="39" t="s">
        <v>18517</v>
      </c>
      <c r="E4853" s="496">
        <f>VLOOKUP(F4853,[13]abbr_btch2lot2!A:B,2,FALSE)</f>
        <v>3686</v>
      </c>
      <c r="F4853" s="39" t="s">
        <v>18518</v>
      </c>
      <c r="G4853" s="39"/>
      <c r="H4853" s="76" t="s">
        <v>2455</v>
      </c>
      <c r="I4853" s="76">
        <v>7</v>
      </c>
      <c r="J4853" s="39"/>
      <c r="K4853" s="39" t="s">
        <v>2195</v>
      </c>
      <c r="L4853" s="76">
        <v>454</v>
      </c>
      <c r="M4853" s="416" t="s">
        <v>17209</v>
      </c>
      <c r="N4853" s="76" t="s">
        <v>18519</v>
      </c>
    </row>
    <row r="4854" spans="1:14" hidden="1">
      <c r="A4854" s="416" t="s">
        <v>17208</v>
      </c>
      <c r="B4854" s="76"/>
      <c r="C4854" s="496" t="s">
        <v>18520</v>
      </c>
      <c r="D4854" s="39" t="s">
        <v>18520</v>
      </c>
      <c r="E4854" s="496">
        <f>VLOOKUP(F4854,[13]abbr_btch2lot2!A:B,2,FALSE)</f>
        <v>3687</v>
      </c>
      <c r="F4854" s="39" t="s">
        <v>18521</v>
      </c>
      <c r="G4854" s="39"/>
      <c r="H4854" s="76" t="s">
        <v>2455</v>
      </c>
      <c r="I4854" s="76">
        <v>7</v>
      </c>
      <c r="J4854" s="39"/>
      <c r="K4854" s="39" t="s">
        <v>2195</v>
      </c>
      <c r="L4854" s="76">
        <v>455</v>
      </c>
      <c r="M4854" s="416" t="s">
        <v>17209</v>
      </c>
      <c r="N4854" s="76" t="s">
        <v>18522</v>
      </c>
    </row>
    <row r="4855" spans="1:14" hidden="1">
      <c r="A4855" s="416" t="s">
        <v>17208</v>
      </c>
      <c r="B4855" s="76"/>
      <c r="C4855" s="496" t="s">
        <v>18523</v>
      </c>
      <c r="D4855" s="39" t="s">
        <v>18523</v>
      </c>
      <c r="E4855" s="496">
        <f>VLOOKUP(F4855,[13]abbr_btch2lot2!A:B,2,FALSE)</f>
        <v>3688</v>
      </c>
      <c r="F4855" s="39" t="s">
        <v>18524</v>
      </c>
      <c r="G4855" s="39"/>
      <c r="H4855" s="76" t="s">
        <v>2455</v>
      </c>
      <c r="I4855" s="76">
        <v>9</v>
      </c>
      <c r="J4855" s="39"/>
      <c r="K4855" s="39" t="s">
        <v>2195</v>
      </c>
      <c r="L4855" s="76">
        <v>456</v>
      </c>
      <c r="M4855" s="416" t="s">
        <v>17209</v>
      </c>
      <c r="N4855" s="76" t="s">
        <v>18525</v>
      </c>
    </row>
    <row r="4856" spans="1:14" hidden="1">
      <c r="A4856" s="416" t="s">
        <v>17208</v>
      </c>
      <c r="B4856" s="76"/>
      <c r="C4856" s="496" t="s">
        <v>18526</v>
      </c>
      <c r="D4856" s="39" t="s">
        <v>18526</v>
      </c>
      <c r="E4856" s="496">
        <f>VLOOKUP(F4856,[13]abbr_btch2lot2!A:B,2,FALSE)</f>
        <v>3689</v>
      </c>
      <c r="F4856" s="39" t="s">
        <v>18527</v>
      </c>
      <c r="G4856" s="39"/>
      <c r="H4856" s="76" t="s">
        <v>2455</v>
      </c>
      <c r="I4856" s="76">
        <v>9</v>
      </c>
      <c r="J4856" s="39"/>
      <c r="K4856" s="39" t="s">
        <v>2195</v>
      </c>
      <c r="L4856" s="76">
        <v>457</v>
      </c>
      <c r="M4856" s="416" t="s">
        <v>17209</v>
      </c>
      <c r="N4856" s="76" t="s">
        <v>18528</v>
      </c>
    </row>
    <row r="4857" spans="1:14" hidden="1">
      <c r="A4857" s="416" t="s">
        <v>17208</v>
      </c>
      <c r="B4857" s="76"/>
      <c r="C4857" s="496" t="s">
        <v>18529</v>
      </c>
      <c r="D4857" s="39" t="s">
        <v>18529</v>
      </c>
      <c r="E4857" s="496">
        <f>VLOOKUP(F4857,[13]abbr_btch2lot2!A:B,2,FALSE)</f>
        <v>3690</v>
      </c>
      <c r="F4857" s="39" t="s">
        <v>18530</v>
      </c>
      <c r="G4857" s="39"/>
      <c r="H4857" s="76" t="s">
        <v>2455</v>
      </c>
      <c r="I4857" s="76">
        <v>9</v>
      </c>
      <c r="J4857" s="39"/>
      <c r="K4857" s="39" t="s">
        <v>2195</v>
      </c>
      <c r="L4857" s="76">
        <v>458</v>
      </c>
      <c r="M4857" s="416" t="s">
        <v>17209</v>
      </c>
      <c r="N4857" s="76" t="s">
        <v>18531</v>
      </c>
    </row>
    <row r="4858" spans="1:14" hidden="1">
      <c r="A4858" s="416" t="s">
        <v>17208</v>
      </c>
      <c r="B4858" s="76"/>
      <c r="C4858" s="496" t="s">
        <v>18532</v>
      </c>
      <c r="D4858" s="39" t="s">
        <v>18532</v>
      </c>
      <c r="E4858" s="496">
        <f>VLOOKUP(F4858,[13]abbr_btch2lot2!A:B,2,FALSE)</f>
        <v>3691</v>
      </c>
      <c r="F4858" s="39" t="s">
        <v>18533</v>
      </c>
      <c r="G4858" s="39"/>
      <c r="H4858" s="76" t="s">
        <v>2455</v>
      </c>
      <c r="I4858" s="76">
        <v>9</v>
      </c>
      <c r="J4858" s="39"/>
      <c r="K4858" s="39" t="s">
        <v>2195</v>
      </c>
      <c r="L4858" s="76">
        <v>459</v>
      </c>
      <c r="M4858" s="416" t="s">
        <v>17209</v>
      </c>
      <c r="N4858" s="76" t="s">
        <v>18534</v>
      </c>
    </row>
    <row r="4859" spans="1:14" hidden="1">
      <c r="A4859" s="416" t="s">
        <v>17208</v>
      </c>
      <c r="B4859" s="76"/>
      <c r="C4859" s="496" t="s">
        <v>18535</v>
      </c>
      <c r="D4859" s="39" t="s">
        <v>18535</v>
      </c>
      <c r="E4859" s="496">
        <f>VLOOKUP(F4859,[13]abbr_btch2lot2!A:B,2,FALSE)</f>
        <v>3692</v>
      </c>
      <c r="F4859" s="39" t="s">
        <v>18536</v>
      </c>
      <c r="G4859" s="39"/>
      <c r="H4859" s="76" t="s">
        <v>2455</v>
      </c>
      <c r="I4859" s="76">
        <v>7</v>
      </c>
      <c r="J4859" s="39"/>
      <c r="K4859" s="39" t="s">
        <v>2195</v>
      </c>
      <c r="L4859" s="76">
        <v>460</v>
      </c>
      <c r="M4859" s="416" t="s">
        <v>17209</v>
      </c>
      <c r="N4859" s="76" t="s">
        <v>18537</v>
      </c>
    </row>
    <row r="4860" spans="1:14" hidden="1">
      <c r="A4860" s="416" t="s">
        <v>17208</v>
      </c>
      <c r="B4860" s="76"/>
      <c r="C4860" s="496" t="s">
        <v>18538</v>
      </c>
      <c r="D4860" s="39" t="s">
        <v>18538</v>
      </c>
      <c r="E4860" s="496">
        <f>VLOOKUP(F4860,[13]abbr_btch2lot2!A:B,2,FALSE)</f>
        <v>3693</v>
      </c>
      <c r="F4860" s="39" t="s">
        <v>18539</v>
      </c>
      <c r="G4860" s="39"/>
      <c r="H4860" s="76" t="s">
        <v>2231</v>
      </c>
      <c r="I4860" s="76" t="s">
        <v>2439</v>
      </c>
      <c r="J4860" s="39"/>
      <c r="K4860" s="39" t="s">
        <v>2195</v>
      </c>
      <c r="L4860" s="76">
        <v>461</v>
      </c>
      <c r="M4860" s="416" t="s">
        <v>17209</v>
      </c>
      <c r="N4860" s="76" t="s">
        <v>18540</v>
      </c>
    </row>
    <row r="4861" spans="1:14" hidden="1">
      <c r="A4861" s="416" t="s">
        <v>17208</v>
      </c>
      <c r="B4861" s="76"/>
      <c r="C4861" s="496"/>
      <c r="D4861" s="39"/>
      <c r="E4861" s="496">
        <f>VLOOKUP(F4861,[13]abbr_btch2lot2!A:B,2,FALSE)</f>
        <v>3694</v>
      </c>
      <c r="F4861" s="39" t="s">
        <v>18541</v>
      </c>
      <c r="G4861" s="39"/>
      <c r="H4861" s="76" t="s">
        <v>2455</v>
      </c>
      <c r="I4861" s="76">
        <v>7</v>
      </c>
      <c r="J4861" s="39"/>
      <c r="K4861" s="39" t="s">
        <v>2195</v>
      </c>
      <c r="L4861" s="76">
        <v>462</v>
      </c>
      <c r="M4861" s="416" t="s">
        <v>17209</v>
      </c>
      <c r="N4861" s="76" t="s">
        <v>18542</v>
      </c>
    </row>
    <row r="4862" spans="1:14" hidden="1">
      <c r="A4862" s="416" t="s">
        <v>17208</v>
      </c>
      <c r="B4862" s="76"/>
      <c r="C4862" s="496"/>
      <c r="D4862" s="39"/>
      <c r="E4862" s="496">
        <f>VLOOKUP(F4862,[13]abbr_btch2lot2!A:B,2,FALSE)</f>
        <v>3695</v>
      </c>
      <c r="F4862" s="39" t="s">
        <v>18543</v>
      </c>
      <c r="G4862" s="39"/>
      <c r="H4862" s="76" t="s">
        <v>2231</v>
      </c>
      <c r="I4862" s="76" t="s">
        <v>2439</v>
      </c>
      <c r="J4862" s="39"/>
      <c r="K4862" s="39" t="s">
        <v>2195</v>
      </c>
      <c r="L4862" s="76">
        <v>463</v>
      </c>
      <c r="M4862" s="416" t="s">
        <v>17209</v>
      </c>
      <c r="N4862" s="76" t="s">
        <v>18544</v>
      </c>
    </row>
    <row r="4863" spans="1:14" hidden="1">
      <c r="A4863" s="416" t="s">
        <v>17208</v>
      </c>
      <c r="B4863" s="76"/>
      <c r="C4863" s="496" t="s">
        <v>18545</v>
      </c>
      <c r="D4863" s="39" t="s">
        <v>18545</v>
      </c>
      <c r="E4863" s="496">
        <f>VLOOKUP(F4863,[13]abbr_btch2lot2!A:B,2,FALSE)</f>
        <v>3696</v>
      </c>
      <c r="F4863" s="39" t="s">
        <v>18546</v>
      </c>
      <c r="G4863" s="39"/>
      <c r="H4863" s="76" t="s">
        <v>2455</v>
      </c>
      <c r="I4863" s="76">
        <v>7</v>
      </c>
      <c r="J4863" s="39"/>
      <c r="K4863" s="39" t="s">
        <v>2195</v>
      </c>
      <c r="L4863" s="76">
        <v>464</v>
      </c>
      <c r="M4863" s="416" t="s">
        <v>17209</v>
      </c>
      <c r="N4863" s="76" t="s">
        <v>18547</v>
      </c>
    </row>
    <row r="4864" spans="1:14" hidden="1">
      <c r="A4864" s="416" t="s">
        <v>17208</v>
      </c>
      <c r="B4864" s="76"/>
      <c r="C4864" s="496" t="s">
        <v>18548</v>
      </c>
      <c r="D4864" s="39" t="s">
        <v>18548</v>
      </c>
      <c r="E4864" s="496">
        <f>VLOOKUP(F4864,[13]abbr_btch2lot2!A:B,2,FALSE)</f>
        <v>3697</v>
      </c>
      <c r="F4864" s="39" t="s">
        <v>18549</v>
      </c>
      <c r="G4864" s="39"/>
      <c r="H4864" s="76" t="s">
        <v>2231</v>
      </c>
      <c r="I4864" s="76" t="s">
        <v>2439</v>
      </c>
      <c r="J4864" s="39"/>
      <c r="K4864" s="39" t="s">
        <v>2195</v>
      </c>
      <c r="L4864" s="76">
        <v>465</v>
      </c>
      <c r="M4864" s="416" t="s">
        <v>17209</v>
      </c>
      <c r="N4864" s="76" t="s">
        <v>18550</v>
      </c>
    </row>
    <row r="4865" spans="1:14" hidden="1">
      <c r="A4865" s="416" t="s">
        <v>17208</v>
      </c>
      <c r="B4865" s="76"/>
      <c r="C4865" s="496"/>
      <c r="D4865" s="39"/>
      <c r="E4865" s="496">
        <f>VLOOKUP(F4865,[13]abbr_btch2lot2!A:B,2,FALSE)</f>
        <v>3698</v>
      </c>
      <c r="F4865" s="39" t="s">
        <v>18551</v>
      </c>
      <c r="G4865" s="39"/>
      <c r="H4865" s="76" t="s">
        <v>2455</v>
      </c>
      <c r="I4865" s="76">
        <v>7</v>
      </c>
      <c r="J4865" s="39"/>
      <c r="K4865" s="39" t="s">
        <v>2195</v>
      </c>
      <c r="L4865" s="76">
        <v>466</v>
      </c>
      <c r="M4865" s="416" t="s">
        <v>17209</v>
      </c>
      <c r="N4865" s="76" t="s">
        <v>18552</v>
      </c>
    </row>
    <row r="4866" spans="1:14" hidden="1">
      <c r="A4866" s="416" t="s">
        <v>17208</v>
      </c>
      <c r="B4866" s="76"/>
      <c r="C4866" s="496"/>
      <c r="D4866" s="39"/>
      <c r="E4866" s="496">
        <f>VLOOKUP(F4866,[13]abbr_btch2lot2!A:B,2,FALSE)</f>
        <v>3699</v>
      </c>
      <c r="F4866" s="39" t="s">
        <v>18553</v>
      </c>
      <c r="G4866" s="39"/>
      <c r="H4866" s="76" t="s">
        <v>2231</v>
      </c>
      <c r="I4866" s="76" t="s">
        <v>2439</v>
      </c>
      <c r="J4866" s="39"/>
      <c r="K4866" s="39" t="s">
        <v>2195</v>
      </c>
      <c r="L4866" s="76">
        <v>467</v>
      </c>
      <c r="M4866" s="416" t="s">
        <v>17209</v>
      </c>
      <c r="N4866" s="76" t="s">
        <v>18554</v>
      </c>
    </row>
    <row r="4867" spans="1:14" hidden="1">
      <c r="A4867" s="416" t="s">
        <v>17208</v>
      </c>
      <c r="B4867" s="76"/>
      <c r="C4867" s="496" t="s">
        <v>18555</v>
      </c>
      <c r="D4867" s="39" t="s">
        <v>18555</v>
      </c>
      <c r="E4867" s="496">
        <f>VLOOKUP(F4867,[13]abbr_btch2lot2!A:B,2,FALSE)</f>
        <v>3700</v>
      </c>
      <c r="F4867" s="39" t="s">
        <v>18556</v>
      </c>
      <c r="G4867" s="39"/>
      <c r="H4867" s="76" t="s">
        <v>2455</v>
      </c>
      <c r="I4867" s="76">
        <v>7</v>
      </c>
      <c r="J4867" s="39"/>
      <c r="K4867" s="39" t="s">
        <v>2195</v>
      </c>
      <c r="L4867" s="76">
        <v>468</v>
      </c>
      <c r="M4867" s="416" t="s">
        <v>17209</v>
      </c>
      <c r="N4867" s="76" t="s">
        <v>18557</v>
      </c>
    </row>
    <row r="4868" spans="1:14" hidden="1">
      <c r="A4868" s="416" t="s">
        <v>17208</v>
      </c>
      <c r="B4868" s="76"/>
      <c r="C4868" s="496" t="s">
        <v>18558</v>
      </c>
      <c r="D4868" s="39" t="s">
        <v>18558</v>
      </c>
      <c r="E4868" s="496">
        <f>VLOOKUP(F4868,[13]abbr_btch2lot2!A:B,2,FALSE)</f>
        <v>3701</v>
      </c>
      <c r="F4868" s="39" t="s">
        <v>18559</v>
      </c>
      <c r="G4868" s="39"/>
      <c r="H4868" s="76" t="s">
        <v>2231</v>
      </c>
      <c r="I4868" s="76" t="s">
        <v>2439</v>
      </c>
      <c r="J4868" s="39"/>
      <c r="K4868" s="39" t="s">
        <v>2195</v>
      </c>
      <c r="L4868" s="76">
        <v>469</v>
      </c>
      <c r="M4868" s="416" t="s">
        <v>17209</v>
      </c>
      <c r="N4868" s="76" t="s">
        <v>18560</v>
      </c>
    </row>
    <row r="4869" spans="1:14" hidden="1">
      <c r="A4869" s="416" t="s">
        <v>17208</v>
      </c>
      <c r="B4869" s="76"/>
      <c r="C4869" s="496" t="s">
        <v>18561</v>
      </c>
      <c r="D4869" s="39" t="s">
        <v>18561</v>
      </c>
      <c r="E4869" s="496">
        <f>VLOOKUP(F4869,[13]abbr_btch2lot2!A:B,2,FALSE)</f>
        <v>3702</v>
      </c>
      <c r="F4869" s="39" t="s">
        <v>18562</v>
      </c>
      <c r="G4869" s="39"/>
      <c r="H4869" s="76" t="s">
        <v>2455</v>
      </c>
      <c r="I4869" s="76">
        <v>7</v>
      </c>
      <c r="J4869" s="39"/>
      <c r="K4869" s="39" t="s">
        <v>2195</v>
      </c>
      <c r="L4869" s="76">
        <v>470</v>
      </c>
      <c r="M4869" s="416" t="s">
        <v>17209</v>
      </c>
      <c r="N4869" s="76" t="s">
        <v>18563</v>
      </c>
    </row>
    <row r="4870" spans="1:14" hidden="1">
      <c r="A4870" s="416" t="s">
        <v>17208</v>
      </c>
      <c r="B4870" s="76"/>
      <c r="C4870" s="496" t="s">
        <v>18564</v>
      </c>
      <c r="D4870" s="39" t="s">
        <v>18564</v>
      </c>
      <c r="E4870" s="496">
        <f>VLOOKUP(F4870,[13]abbr_btch2lot2!A:B,2,FALSE)</f>
        <v>3703</v>
      </c>
      <c r="F4870" s="39" t="s">
        <v>18565</v>
      </c>
      <c r="G4870" s="39"/>
      <c r="H4870" s="76" t="s">
        <v>2231</v>
      </c>
      <c r="I4870" s="76" t="s">
        <v>2439</v>
      </c>
      <c r="J4870" s="39"/>
      <c r="K4870" s="39" t="s">
        <v>2195</v>
      </c>
      <c r="L4870" s="76">
        <v>471</v>
      </c>
      <c r="M4870" s="416" t="s">
        <v>17209</v>
      </c>
      <c r="N4870" s="76" t="s">
        <v>18566</v>
      </c>
    </row>
    <row r="4871" spans="1:14" hidden="1">
      <c r="A4871" s="416" t="s">
        <v>17208</v>
      </c>
      <c r="B4871" s="76"/>
      <c r="C4871" s="496" t="s">
        <v>18567</v>
      </c>
      <c r="D4871" s="39" t="s">
        <v>18567</v>
      </c>
      <c r="E4871" s="496">
        <f>VLOOKUP(F4871,[13]abbr_btch2lot2!A:B,2,FALSE)</f>
        <v>3704</v>
      </c>
      <c r="F4871" s="39" t="s">
        <v>18568</v>
      </c>
      <c r="G4871" s="39"/>
      <c r="H4871" s="76" t="s">
        <v>2455</v>
      </c>
      <c r="I4871" s="76">
        <v>7</v>
      </c>
      <c r="J4871" s="39"/>
      <c r="K4871" s="39" t="s">
        <v>2195</v>
      </c>
      <c r="L4871" s="76">
        <v>472</v>
      </c>
      <c r="M4871" s="416" t="s">
        <v>17209</v>
      </c>
      <c r="N4871" s="76" t="s">
        <v>18569</v>
      </c>
    </row>
    <row r="4872" spans="1:14" hidden="1">
      <c r="A4872" s="416" t="s">
        <v>17208</v>
      </c>
      <c r="B4872" s="76"/>
      <c r="C4872" s="496" t="s">
        <v>18570</v>
      </c>
      <c r="D4872" s="39" t="s">
        <v>18570</v>
      </c>
      <c r="E4872" s="496">
        <f>VLOOKUP(F4872,[13]abbr_btch2lot2!A:B,2,FALSE)</f>
        <v>3705</v>
      </c>
      <c r="F4872" s="39" t="s">
        <v>18571</v>
      </c>
      <c r="G4872" s="39"/>
      <c r="H4872" s="76" t="s">
        <v>2231</v>
      </c>
      <c r="I4872" s="76" t="s">
        <v>2439</v>
      </c>
      <c r="J4872" s="39"/>
      <c r="K4872" s="39" t="s">
        <v>2195</v>
      </c>
      <c r="L4872" s="76">
        <v>473</v>
      </c>
      <c r="M4872" s="416" t="s">
        <v>17209</v>
      </c>
      <c r="N4872" s="76" t="s">
        <v>18572</v>
      </c>
    </row>
    <row r="4873" spans="1:14" hidden="1">
      <c r="A4873" s="416" t="s">
        <v>17208</v>
      </c>
      <c r="B4873" s="76"/>
      <c r="C4873" s="496"/>
      <c r="D4873" s="39"/>
      <c r="E4873" s="496">
        <f>VLOOKUP(F4873,[13]abbr_btch2lot2!A:B,2,FALSE)</f>
        <v>3706</v>
      </c>
      <c r="F4873" s="39" t="s">
        <v>18573</v>
      </c>
      <c r="G4873" s="39"/>
      <c r="H4873" s="76" t="s">
        <v>2455</v>
      </c>
      <c r="I4873" s="76">
        <v>7</v>
      </c>
      <c r="J4873" s="39"/>
      <c r="K4873" s="39" t="s">
        <v>2195</v>
      </c>
      <c r="L4873" s="76">
        <v>474</v>
      </c>
      <c r="M4873" s="416" t="s">
        <v>17209</v>
      </c>
      <c r="N4873" s="76" t="s">
        <v>18574</v>
      </c>
    </row>
    <row r="4874" spans="1:14" hidden="1">
      <c r="A4874" s="416" t="s">
        <v>17208</v>
      </c>
      <c r="B4874" s="76"/>
      <c r="C4874" s="496"/>
      <c r="D4874" s="39"/>
      <c r="E4874" s="496">
        <f>VLOOKUP(F4874,[13]abbr_btch2lot2!A:B,2,FALSE)</f>
        <v>3707</v>
      </c>
      <c r="F4874" s="39" t="s">
        <v>18575</v>
      </c>
      <c r="G4874" s="39"/>
      <c r="H4874" s="76" t="s">
        <v>2231</v>
      </c>
      <c r="I4874" s="76" t="s">
        <v>2439</v>
      </c>
      <c r="J4874" s="39"/>
      <c r="K4874" s="39" t="s">
        <v>2195</v>
      </c>
      <c r="L4874" s="76">
        <v>475</v>
      </c>
      <c r="M4874" s="416" t="s">
        <v>17209</v>
      </c>
      <c r="N4874" s="76" t="s">
        <v>18576</v>
      </c>
    </row>
    <row r="4875" spans="1:14" hidden="1">
      <c r="A4875" s="416" t="s">
        <v>17208</v>
      </c>
      <c r="B4875" s="76"/>
      <c r="C4875" s="496" t="s">
        <v>18577</v>
      </c>
      <c r="D4875" s="39" t="s">
        <v>18577</v>
      </c>
      <c r="E4875" s="496">
        <f>VLOOKUP(F4875,[13]abbr_btch2lot2!A:B,2,FALSE)</f>
        <v>3708</v>
      </c>
      <c r="F4875" s="39" t="s">
        <v>18578</v>
      </c>
      <c r="G4875" s="39"/>
      <c r="H4875" s="76" t="s">
        <v>2455</v>
      </c>
      <c r="I4875" s="76">
        <v>7</v>
      </c>
      <c r="J4875" s="39"/>
      <c r="K4875" s="39" t="s">
        <v>2195</v>
      </c>
      <c r="L4875" s="76">
        <v>476</v>
      </c>
      <c r="M4875" s="416" t="s">
        <v>17209</v>
      </c>
      <c r="N4875" s="76" t="s">
        <v>18579</v>
      </c>
    </row>
    <row r="4876" spans="1:14" hidden="1">
      <c r="A4876" s="416" t="s">
        <v>17208</v>
      </c>
      <c r="B4876" s="76"/>
      <c r="C4876" s="496" t="s">
        <v>18580</v>
      </c>
      <c r="D4876" s="39" t="s">
        <v>18580</v>
      </c>
      <c r="E4876" s="496">
        <f>VLOOKUP(F4876,[13]abbr_btch2lot2!A:B,2,FALSE)</f>
        <v>3709</v>
      </c>
      <c r="F4876" s="39" t="s">
        <v>18581</v>
      </c>
      <c r="G4876" s="39"/>
      <c r="H4876" s="76" t="s">
        <v>2231</v>
      </c>
      <c r="I4876" s="76" t="s">
        <v>2439</v>
      </c>
      <c r="J4876" s="39"/>
      <c r="K4876" s="39" t="s">
        <v>2195</v>
      </c>
      <c r="L4876" s="76">
        <v>477</v>
      </c>
      <c r="M4876" s="416" t="s">
        <v>17209</v>
      </c>
      <c r="N4876" s="76" t="s">
        <v>18582</v>
      </c>
    </row>
    <row r="4877" spans="1:14" hidden="1">
      <c r="A4877" s="416" t="s">
        <v>17208</v>
      </c>
      <c r="B4877" s="76"/>
      <c r="C4877" s="496" t="s">
        <v>18583</v>
      </c>
      <c r="D4877" s="39" t="s">
        <v>18583</v>
      </c>
      <c r="E4877" s="496">
        <f>VLOOKUP(F4877,[13]abbr_btch2lot2!A:B,2,FALSE)</f>
        <v>3710</v>
      </c>
      <c r="F4877" s="39" t="s">
        <v>18584</v>
      </c>
      <c r="G4877" s="39"/>
      <c r="H4877" s="76" t="s">
        <v>2455</v>
      </c>
      <c r="I4877" s="76">
        <v>7</v>
      </c>
      <c r="J4877" s="39"/>
      <c r="K4877" s="39" t="s">
        <v>2195</v>
      </c>
      <c r="L4877" s="76">
        <v>478</v>
      </c>
      <c r="M4877" s="416" t="s">
        <v>17209</v>
      </c>
      <c r="N4877" s="76" t="s">
        <v>18585</v>
      </c>
    </row>
    <row r="4878" spans="1:14" hidden="1">
      <c r="A4878" s="416" t="s">
        <v>17208</v>
      </c>
      <c r="B4878" s="76"/>
      <c r="C4878" s="496" t="s">
        <v>18586</v>
      </c>
      <c r="D4878" s="39" t="s">
        <v>18586</v>
      </c>
      <c r="E4878" s="496">
        <f>VLOOKUP(F4878,[13]abbr_btch2lot2!A:B,2,FALSE)</f>
        <v>3711</v>
      </c>
      <c r="F4878" s="39" t="s">
        <v>18587</v>
      </c>
      <c r="G4878" s="39"/>
      <c r="H4878" s="76" t="s">
        <v>2231</v>
      </c>
      <c r="I4878" s="76" t="s">
        <v>2439</v>
      </c>
      <c r="J4878" s="39"/>
      <c r="K4878" s="39" t="s">
        <v>2195</v>
      </c>
      <c r="L4878" s="76">
        <v>479</v>
      </c>
      <c r="M4878" s="416" t="s">
        <v>17209</v>
      </c>
      <c r="N4878" s="76" t="s">
        <v>18588</v>
      </c>
    </row>
    <row r="4879" spans="1:14" hidden="1">
      <c r="A4879" s="416" t="s">
        <v>17208</v>
      </c>
      <c r="B4879" s="76"/>
      <c r="C4879" s="496" t="s">
        <v>18589</v>
      </c>
      <c r="D4879" s="39" t="s">
        <v>18589</v>
      </c>
      <c r="E4879" s="496">
        <f>VLOOKUP(F4879,[13]abbr_btch2lot2!A:B,2,FALSE)</f>
        <v>3712</v>
      </c>
      <c r="F4879" s="39" t="s">
        <v>18590</v>
      </c>
      <c r="G4879" s="39"/>
      <c r="H4879" s="76" t="s">
        <v>2455</v>
      </c>
      <c r="I4879" s="76">
        <v>7</v>
      </c>
      <c r="J4879" s="39"/>
      <c r="K4879" s="39" t="s">
        <v>2195</v>
      </c>
      <c r="L4879" s="76">
        <v>480</v>
      </c>
      <c r="M4879" s="416" t="s">
        <v>17209</v>
      </c>
      <c r="N4879" s="76" t="s">
        <v>18591</v>
      </c>
    </row>
    <row r="4880" spans="1:14" hidden="1">
      <c r="A4880" s="416" t="s">
        <v>17208</v>
      </c>
      <c r="B4880" s="76"/>
      <c r="C4880" s="496" t="s">
        <v>18592</v>
      </c>
      <c r="D4880" s="39" t="s">
        <v>18592</v>
      </c>
      <c r="E4880" s="496">
        <f>VLOOKUP(F4880,[13]abbr_btch2lot2!A:B,2,FALSE)</f>
        <v>3713</v>
      </c>
      <c r="F4880" s="39" t="s">
        <v>18593</v>
      </c>
      <c r="G4880" s="39"/>
      <c r="H4880" s="76" t="s">
        <v>2231</v>
      </c>
      <c r="I4880" s="76" t="s">
        <v>2439</v>
      </c>
      <c r="J4880" s="39"/>
      <c r="K4880" s="39" t="s">
        <v>2195</v>
      </c>
      <c r="L4880" s="76">
        <v>481</v>
      </c>
      <c r="M4880" s="416" t="s">
        <v>17209</v>
      </c>
      <c r="N4880" s="76" t="s">
        <v>18594</v>
      </c>
    </row>
    <row r="4881" spans="1:14" hidden="1">
      <c r="A4881" s="416" t="s">
        <v>17208</v>
      </c>
      <c r="B4881" s="76"/>
      <c r="C4881" s="496" t="s">
        <v>18595</v>
      </c>
      <c r="D4881" s="39" t="s">
        <v>18595</v>
      </c>
      <c r="E4881" s="496">
        <f>VLOOKUP(F4881,[13]abbr_btch2lot2!A:B,2,FALSE)</f>
        <v>3714</v>
      </c>
      <c r="F4881" s="39" t="s">
        <v>18596</v>
      </c>
      <c r="G4881" s="39"/>
      <c r="H4881" s="76" t="s">
        <v>2455</v>
      </c>
      <c r="I4881" s="76">
        <v>7</v>
      </c>
      <c r="J4881" s="39"/>
      <c r="K4881" s="39" t="s">
        <v>2195</v>
      </c>
      <c r="L4881" s="76">
        <v>482</v>
      </c>
      <c r="M4881" s="416" t="s">
        <v>17209</v>
      </c>
      <c r="N4881" s="76" t="s">
        <v>18597</v>
      </c>
    </row>
    <row r="4882" spans="1:14" hidden="1">
      <c r="A4882" s="416" t="s">
        <v>17208</v>
      </c>
      <c r="B4882" s="76"/>
      <c r="C4882" s="496" t="s">
        <v>18598</v>
      </c>
      <c r="D4882" s="39" t="s">
        <v>18598</v>
      </c>
      <c r="E4882" s="496">
        <f>VLOOKUP(F4882,[13]abbr_btch2lot2!A:B,2,FALSE)</f>
        <v>3715</v>
      </c>
      <c r="F4882" s="39" t="s">
        <v>18599</v>
      </c>
      <c r="G4882" s="39"/>
      <c r="H4882" s="76" t="s">
        <v>2231</v>
      </c>
      <c r="I4882" s="76" t="s">
        <v>2439</v>
      </c>
      <c r="J4882" s="39"/>
      <c r="K4882" s="39" t="s">
        <v>2195</v>
      </c>
      <c r="L4882" s="76">
        <v>483</v>
      </c>
      <c r="M4882" s="416" t="s">
        <v>17209</v>
      </c>
      <c r="N4882" s="76" t="s">
        <v>18600</v>
      </c>
    </row>
    <row r="4883" spans="1:14" hidden="1">
      <c r="A4883" s="416" t="s">
        <v>17208</v>
      </c>
      <c r="B4883" s="76"/>
      <c r="C4883" s="496" t="s">
        <v>18601</v>
      </c>
      <c r="D4883" s="39" t="s">
        <v>18601</v>
      </c>
      <c r="E4883" s="496">
        <f>VLOOKUP(F4883,[13]abbr_btch2lot2!A:B,2,FALSE)</f>
        <v>3716</v>
      </c>
      <c r="F4883" s="39" t="s">
        <v>18602</v>
      </c>
      <c r="G4883" s="39"/>
      <c r="H4883" s="76" t="s">
        <v>2231</v>
      </c>
      <c r="I4883" s="76" t="s">
        <v>4482</v>
      </c>
      <c r="J4883" s="39"/>
      <c r="K4883" s="39" t="s">
        <v>2195</v>
      </c>
      <c r="L4883" s="76">
        <v>484</v>
      </c>
      <c r="M4883" s="416" t="s">
        <v>17209</v>
      </c>
      <c r="N4883" s="76" t="s">
        <v>18603</v>
      </c>
    </row>
    <row r="4884" spans="1:14" hidden="1">
      <c r="A4884" s="416" t="s">
        <v>17208</v>
      </c>
      <c r="B4884" s="76"/>
      <c r="C4884" s="496" t="s">
        <v>18604</v>
      </c>
      <c r="D4884" s="39" t="s">
        <v>18604</v>
      </c>
      <c r="E4884" s="496">
        <f>VLOOKUP(F4884,[13]abbr_btch2lot2!A:B,2,FALSE)</f>
        <v>3717</v>
      </c>
      <c r="F4884" s="39" t="s">
        <v>18605</v>
      </c>
      <c r="G4884" s="39"/>
      <c r="H4884" s="76" t="s">
        <v>2231</v>
      </c>
      <c r="I4884" s="76" t="s">
        <v>17237</v>
      </c>
      <c r="J4884" s="39"/>
      <c r="K4884" s="39" t="s">
        <v>2195</v>
      </c>
      <c r="L4884" s="76">
        <v>485</v>
      </c>
      <c r="M4884" s="416" t="s">
        <v>17209</v>
      </c>
      <c r="N4884" s="76" t="s">
        <v>18606</v>
      </c>
    </row>
    <row r="4885" spans="1:14" hidden="1">
      <c r="A4885" s="416" t="s">
        <v>17208</v>
      </c>
      <c r="B4885" s="76"/>
      <c r="C4885" s="496" t="s">
        <v>18607</v>
      </c>
      <c r="D4885" s="39" t="s">
        <v>18607</v>
      </c>
      <c r="E4885" s="496">
        <f>VLOOKUP(F4885,[13]abbr_btch2lot2!A:B,2,FALSE)</f>
        <v>3718</v>
      </c>
      <c r="F4885" s="39" t="s">
        <v>18608</v>
      </c>
      <c r="G4885" s="39"/>
      <c r="H4885" s="76" t="s">
        <v>2455</v>
      </c>
      <c r="I4885" s="76">
        <v>7</v>
      </c>
      <c r="J4885" s="39"/>
      <c r="K4885" s="39" t="s">
        <v>2195</v>
      </c>
      <c r="L4885" s="76">
        <v>486</v>
      </c>
      <c r="M4885" s="416" t="s">
        <v>17209</v>
      </c>
      <c r="N4885" s="76" t="s">
        <v>18609</v>
      </c>
    </row>
    <row r="4886" spans="1:14" hidden="1">
      <c r="A4886" s="416" t="s">
        <v>17208</v>
      </c>
      <c r="B4886" s="76"/>
      <c r="C4886" s="496" t="s">
        <v>18610</v>
      </c>
      <c r="D4886" s="39" t="s">
        <v>18610</v>
      </c>
      <c r="E4886" s="496">
        <f>VLOOKUP(F4886,[13]abbr_btch2lot2!A:B,2,FALSE)</f>
        <v>3719</v>
      </c>
      <c r="F4886" s="39" t="s">
        <v>18611</v>
      </c>
      <c r="G4886" s="39"/>
      <c r="H4886" s="76" t="s">
        <v>2455</v>
      </c>
      <c r="I4886" s="76">
        <v>7</v>
      </c>
      <c r="J4886" s="39"/>
      <c r="K4886" s="39" t="s">
        <v>2195</v>
      </c>
      <c r="L4886" s="76">
        <v>487</v>
      </c>
      <c r="M4886" s="416" t="s">
        <v>17209</v>
      </c>
      <c r="N4886" s="76" t="s">
        <v>18612</v>
      </c>
    </row>
    <row r="4887" spans="1:14" hidden="1">
      <c r="A4887" s="416" t="s">
        <v>17208</v>
      </c>
      <c r="B4887" s="76"/>
      <c r="C4887" s="496" t="s">
        <v>18613</v>
      </c>
      <c r="D4887" s="39" t="s">
        <v>18613</v>
      </c>
      <c r="E4887" s="496">
        <f>VLOOKUP(F4887,[13]abbr_btch2lot2!A:B,2,FALSE)</f>
        <v>3720</v>
      </c>
      <c r="F4887" s="39" t="s">
        <v>18614</v>
      </c>
      <c r="G4887" s="39"/>
      <c r="H4887" s="76" t="s">
        <v>2231</v>
      </c>
      <c r="I4887" s="76" t="s">
        <v>17237</v>
      </c>
      <c r="J4887" s="39"/>
      <c r="K4887" s="39" t="s">
        <v>2195</v>
      </c>
      <c r="L4887" s="76">
        <v>488</v>
      </c>
      <c r="M4887" s="416" t="s">
        <v>17209</v>
      </c>
      <c r="N4887" s="76" t="s">
        <v>18615</v>
      </c>
    </row>
    <row r="4888" spans="1:14" hidden="1">
      <c r="A4888" s="416" t="s">
        <v>17208</v>
      </c>
      <c r="B4888" s="76"/>
      <c r="C4888" s="496" t="s">
        <v>18616</v>
      </c>
      <c r="D4888" s="39" t="s">
        <v>18616</v>
      </c>
      <c r="E4888" s="496">
        <f>VLOOKUP(F4888,[13]abbr_btch2lot2!A:B,2,FALSE)</f>
        <v>3721</v>
      </c>
      <c r="F4888" s="39" t="s">
        <v>18617</v>
      </c>
      <c r="G4888" s="39"/>
      <c r="H4888" s="76" t="s">
        <v>2231</v>
      </c>
      <c r="I4888" s="76" t="s">
        <v>17237</v>
      </c>
      <c r="J4888" s="39"/>
      <c r="K4888" s="39" t="s">
        <v>2195</v>
      </c>
      <c r="L4888" s="76">
        <v>489</v>
      </c>
      <c r="M4888" s="416" t="s">
        <v>17209</v>
      </c>
      <c r="N4888" s="76" t="s">
        <v>18618</v>
      </c>
    </row>
    <row r="4889" spans="1:14" hidden="1">
      <c r="A4889" s="416" t="s">
        <v>17208</v>
      </c>
      <c r="B4889" s="76"/>
      <c r="C4889" s="496" t="s">
        <v>18619</v>
      </c>
      <c r="D4889" s="39" t="s">
        <v>18619</v>
      </c>
      <c r="E4889" s="496">
        <f>VLOOKUP(F4889,[13]abbr_btch2lot2!A:B,2,FALSE)</f>
        <v>3722</v>
      </c>
      <c r="F4889" s="39" t="s">
        <v>18620</v>
      </c>
      <c r="G4889" s="39"/>
      <c r="H4889" s="76" t="s">
        <v>2228</v>
      </c>
      <c r="I4889" s="76">
        <v>1</v>
      </c>
      <c r="J4889" s="39"/>
      <c r="K4889" s="39" t="s">
        <v>2195</v>
      </c>
      <c r="L4889" s="76">
        <v>490</v>
      </c>
      <c r="M4889" s="416" t="s">
        <v>17209</v>
      </c>
      <c r="N4889" s="76" t="s">
        <v>18621</v>
      </c>
    </row>
    <row r="4890" spans="1:14" hidden="1">
      <c r="A4890" s="416" t="s">
        <v>17208</v>
      </c>
      <c r="B4890" s="76"/>
      <c r="C4890" s="496" t="s">
        <v>18622</v>
      </c>
      <c r="D4890" s="39" t="s">
        <v>18622</v>
      </c>
      <c r="E4890" s="496">
        <f>VLOOKUP(F4890,[13]abbr_btch2lot2!A:B,2,FALSE)</f>
        <v>3723</v>
      </c>
      <c r="F4890" s="39" t="s">
        <v>18623</v>
      </c>
      <c r="G4890" s="39"/>
      <c r="H4890" s="76" t="s">
        <v>2231</v>
      </c>
      <c r="I4890" s="76" t="s">
        <v>17237</v>
      </c>
      <c r="J4890" s="39"/>
      <c r="K4890" s="39" t="s">
        <v>2195</v>
      </c>
      <c r="L4890" s="76">
        <v>491</v>
      </c>
      <c r="M4890" s="416" t="s">
        <v>17209</v>
      </c>
      <c r="N4890" s="76" t="s">
        <v>18624</v>
      </c>
    </row>
    <row r="4891" spans="1:14" hidden="1">
      <c r="A4891" s="416" t="s">
        <v>17208</v>
      </c>
      <c r="B4891" s="76"/>
      <c r="C4891" s="496" t="s">
        <v>18625</v>
      </c>
      <c r="D4891" s="39" t="s">
        <v>18625</v>
      </c>
      <c r="E4891" s="496">
        <f>VLOOKUP(F4891,[13]abbr_btch2lot2!A:B,2,FALSE)</f>
        <v>3724</v>
      </c>
      <c r="F4891" s="39" t="s">
        <v>18626</v>
      </c>
      <c r="G4891" s="39"/>
      <c r="H4891" s="76" t="s">
        <v>2231</v>
      </c>
      <c r="I4891" s="76" t="s">
        <v>17237</v>
      </c>
      <c r="J4891" s="39"/>
      <c r="K4891" s="39" t="s">
        <v>2195</v>
      </c>
      <c r="L4891" s="76">
        <v>492</v>
      </c>
      <c r="M4891" s="416" t="s">
        <v>17209</v>
      </c>
      <c r="N4891" s="76" t="s">
        <v>18627</v>
      </c>
    </row>
    <row r="4892" spans="1:14" hidden="1">
      <c r="A4892" s="416" t="s">
        <v>17208</v>
      </c>
      <c r="B4892" s="76"/>
      <c r="C4892" s="496" t="s">
        <v>18628</v>
      </c>
      <c r="D4892" s="39" t="s">
        <v>18628</v>
      </c>
      <c r="E4892" s="496">
        <f>VLOOKUP(F4892,[13]abbr_btch2lot2!A:B,2,FALSE)</f>
        <v>3725</v>
      </c>
      <c r="F4892" s="39" t="s">
        <v>18629</v>
      </c>
      <c r="G4892" s="39"/>
      <c r="H4892" s="76" t="s">
        <v>2455</v>
      </c>
      <c r="I4892" s="76">
        <v>7</v>
      </c>
      <c r="J4892" s="39"/>
      <c r="K4892" s="39" t="s">
        <v>2195</v>
      </c>
      <c r="L4892" s="76">
        <v>493</v>
      </c>
      <c r="M4892" s="416" t="s">
        <v>17209</v>
      </c>
      <c r="N4892" s="76" t="s">
        <v>18630</v>
      </c>
    </row>
    <row r="4893" spans="1:14" hidden="1">
      <c r="A4893" s="416" t="s">
        <v>17208</v>
      </c>
      <c r="B4893" s="76"/>
      <c r="C4893" s="496" t="s">
        <v>18631</v>
      </c>
      <c r="D4893" s="39" t="s">
        <v>18631</v>
      </c>
      <c r="E4893" s="496">
        <f>VLOOKUP(F4893,[13]abbr_btch2lot2!A:B,2,FALSE)</f>
        <v>3726</v>
      </c>
      <c r="F4893" s="39" t="s">
        <v>18632</v>
      </c>
      <c r="G4893" s="39"/>
      <c r="H4893" s="76" t="s">
        <v>2455</v>
      </c>
      <c r="I4893" s="76">
        <v>7</v>
      </c>
      <c r="J4893" s="39"/>
      <c r="K4893" s="39" t="s">
        <v>2195</v>
      </c>
      <c r="L4893" s="76">
        <v>494</v>
      </c>
      <c r="M4893" s="416" t="s">
        <v>17209</v>
      </c>
      <c r="N4893" s="76" t="s">
        <v>18633</v>
      </c>
    </row>
    <row r="4894" spans="1:14" hidden="1">
      <c r="A4894" s="416" t="s">
        <v>17208</v>
      </c>
      <c r="B4894" s="76"/>
      <c r="C4894" s="496" t="s">
        <v>18634</v>
      </c>
      <c r="D4894" s="39" t="s">
        <v>18634</v>
      </c>
      <c r="E4894" s="496">
        <f>VLOOKUP(F4894,[13]abbr_btch2lot2!A:B,2,FALSE)</f>
        <v>3727</v>
      </c>
      <c r="F4894" s="39" t="s">
        <v>18635</v>
      </c>
      <c r="G4894" s="39"/>
      <c r="H4894" s="76" t="s">
        <v>2231</v>
      </c>
      <c r="I4894" s="76" t="s">
        <v>17237</v>
      </c>
      <c r="J4894" s="39"/>
      <c r="K4894" s="39" t="s">
        <v>2195</v>
      </c>
      <c r="L4894" s="76">
        <v>495</v>
      </c>
      <c r="M4894" s="416" t="s">
        <v>17209</v>
      </c>
      <c r="N4894" s="76" t="s">
        <v>18636</v>
      </c>
    </row>
    <row r="4895" spans="1:14" hidden="1">
      <c r="A4895" s="416" t="s">
        <v>17208</v>
      </c>
      <c r="B4895" s="76"/>
      <c r="C4895" s="496" t="s">
        <v>18637</v>
      </c>
      <c r="D4895" s="39" t="s">
        <v>18637</v>
      </c>
      <c r="E4895" s="496">
        <f>VLOOKUP(F4895,[13]abbr_btch2lot2!A:B,2,FALSE)</f>
        <v>3728</v>
      </c>
      <c r="F4895" s="39" t="s">
        <v>18638</v>
      </c>
      <c r="G4895" s="39"/>
      <c r="H4895" s="76" t="s">
        <v>2231</v>
      </c>
      <c r="I4895" s="76" t="s">
        <v>17237</v>
      </c>
      <c r="J4895" s="39"/>
      <c r="K4895" s="39" t="s">
        <v>2195</v>
      </c>
      <c r="L4895" s="76">
        <v>496</v>
      </c>
      <c r="M4895" s="416" t="s">
        <v>17209</v>
      </c>
      <c r="N4895" s="76" t="s">
        <v>18639</v>
      </c>
    </row>
    <row r="4896" spans="1:14" hidden="1">
      <c r="A4896" s="416" t="s">
        <v>17208</v>
      </c>
      <c r="B4896" s="76"/>
      <c r="C4896" s="496" t="s">
        <v>18640</v>
      </c>
      <c r="D4896" s="39" t="s">
        <v>18640</v>
      </c>
      <c r="E4896" s="496">
        <f>VLOOKUP(F4896,[13]abbr_btch2lot2!A:B,2,FALSE)</f>
        <v>3729</v>
      </c>
      <c r="F4896" s="39" t="s">
        <v>18641</v>
      </c>
      <c r="G4896" s="39"/>
      <c r="H4896" s="76" t="s">
        <v>2228</v>
      </c>
      <c r="I4896" s="76">
        <v>1</v>
      </c>
      <c r="J4896" s="39"/>
      <c r="K4896" s="39" t="s">
        <v>2195</v>
      </c>
      <c r="L4896" s="76">
        <v>497</v>
      </c>
      <c r="M4896" s="416" t="s">
        <v>17209</v>
      </c>
      <c r="N4896" s="76" t="s">
        <v>18642</v>
      </c>
    </row>
    <row r="4897" spans="1:14" hidden="1">
      <c r="A4897" s="416" t="s">
        <v>17208</v>
      </c>
      <c r="B4897" s="76"/>
      <c r="C4897" s="496" t="s">
        <v>18643</v>
      </c>
      <c r="D4897" s="39" t="s">
        <v>18643</v>
      </c>
      <c r="E4897" s="496">
        <f>VLOOKUP(F4897,[13]abbr_btch2lot2!A:B,2,FALSE)</f>
        <v>3730</v>
      </c>
      <c r="F4897" s="39" t="s">
        <v>18644</v>
      </c>
      <c r="G4897" s="39"/>
      <c r="H4897" s="76" t="s">
        <v>2455</v>
      </c>
      <c r="I4897" s="76">
        <v>7</v>
      </c>
      <c r="J4897" s="39"/>
      <c r="K4897" s="39" t="s">
        <v>2195</v>
      </c>
      <c r="L4897" s="76">
        <v>498</v>
      </c>
      <c r="M4897" s="416" t="s">
        <v>17209</v>
      </c>
      <c r="N4897" s="76" t="s">
        <v>18645</v>
      </c>
    </row>
    <row r="4898" spans="1:14" hidden="1">
      <c r="A4898" s="416" t="s">
        <v>17208</v>
      </c>
      <c r="B4898" s="76"/>
      <c r="C4898" s="496" t="s">
        <v>18646</v>
      </c>
      <c r="D4898" s="39" t="s">
        <v>18646</v>
      </c>
      <c r="E4898" s="496">
        <f>VLOOKUP(F4898,[13]abbr_btch2lot2!A:B,2,FALSE)</f>
        <v>3731</v>
      </c>
      <c r="F4898" s="39" t="s">
        <v>18647</v>
      </c>
      <c r="G4898" s="39"/>
      <c r="H4898" s="76" t="s">
        <v>2231</v>
      </c>
      <c r="I4898" s="76" t="s">
        <v>2439</v>
      </c>
      <c r="J4898" s="39"/>
      <c r="K4898" s="39" t="s">
        <v>2195</v>
      </c>
      <c r="L4898" s="76">
        <v>499</v>
      </c>
      <c r="M4898" s="416" t="s">
        <v>17209</v>
      </c>
      <c r="N4898" s="76" t="s">
        <v>18648</v>
      </c>
    </row>
    <row r="4899" spans="1:14" hidden="1">
      <c r="A4899" s="416" t="s">
        <v>17208</v>
      </c>
      <c r="B4899" s="76"/>
      <c r="C4899" s="496" t="s">
        <v>18649</v>
      </c>
      <c r="D4899" s="39" t="s">
        <v>18649</v>
      </c>
      <c r="E4899" s="496">
        <f>VLOOKUP(F4899,[13]abbr_btch2lot2!A:B,2,FALSE)</f>
        <v>3732</v>
      </c>
      <c r="F4899" s="39" t="s">
        <v>18650</v>
      </c>
      <c r="G4899" s="39"/>
      <c r="H4899" s="76" t="s">
        <v>2455</v>
      </c>
      <c r="I4899" s="76">
        <v>7</v>
      </c>
      <c r="J4899" s="39"/>
      <c r="K4899" s="39" t="s">
        <v>2195</v>
      </c>
      <c r="L4899" s="76">
        <v>500</v>
      </c>
      <c r="M4899" s="416" t="s">
        <v>17209</v>
      </c>
      <c r="N4899" s="76" t="s">
        <v>18651</v>
      </c>
    </row>
    <row r="4900" spans="1:14" hidden="1">
      <c r="A4900" s="416" t="s">
        <v>17208</v>
      </c>
      <c r="B4900" s="76"/>
      <c r="C4900" s="496" t="s">
        <v>18652</v>
      </c>
      <c r="D4900" s="39" t="s">
        <v>18652</v>
      </c>
      <c r="E4900" s="496">
        <f>VLOOKUP(F4900,[13]abbr_btch2lot2!A:B,2,FALSE)</f>
        <v>3733</v>
      </c>
      <c r="F4900" s="39" t="s">
        <v>18653</v>
      </c>
      <c r="G4900" s="39"/>
      <c r="H4900" s="76" t="s">
        <v>2231</v>
      </c>
      <c r="I4900" s="76" t="s">
        <v>2439</v>
      </c>
      <c r="J4900" s="39"/>
      <c r="K4900" s="39" t="s">
        <v>2195</v>
      </c>
      <c r="L4900" s="76">
        <v>501</v>
      </c>
      <c r="M4900" s="416" t="s">
        <v>17209</v>
      </c>
      <c r="N4900" s="76" t="s">
        <v>18654</v>
      </c>
    </row>
    <row r="4901" spans="1:14" hidden="1">
      <c r="A4901" s="416" t="s">
        <v>17208</v>
      </c>
      <c r="B4901" s="76"/>
      <c r="C4901" s="496" t="s">
        <v>18655</v>
      </c>
      <c r="D4901" s="39" t="s">
        <v>18655</v>
      </c>
      <c r="E4901" s="496">
        <f>VLOOKUP(F4901,[13]abbr_btch2lot2!A:B,2,FALSE)</f>
        <v>3734</v>
      </c>
      <c r="F4901" s="39" t="s">
        <v>18656</v>
      </c>
      <c r="G4901" s="39"/>
      <c r="H4901" s="76" t="s">
        <v>2455</v>
      </c>
      <c r="I4901" s="76">
        <v>7</v>
      </c>
      <c r="J4901" s="39"/>
      <c r="K4901" s="39" t="s">
        <v>2195</v>
      </c>
      <c r="L4901" s="76">
        <v>502</v>
      </c>
      <c r="M4901" s="416" t="s">
        <v>17209</v>
      </c>
      <c r="N4901" s="76" t="s">
        <v>18657</v>
      </c>
    </row>
    <row r="4902" spans="1:14" hidden="1">
      <c r="A4902" s="416" t="s">
        <v>17208</v>
      </c>
      <c r="B4902" s="76"/>
      <c r="C4902" s="496" t="s">
        <v>18658</v>
      </c>
      <c r="D4902" s="39" t="s">
        <v>18658</v>
      </c>
      <c r="E4902" s="496">
        <f>VLOOKUP(F4902,[13]abbr_btch2lot2!A:B,2,FALSE)</f>
        <v>3735</v>
      </c>
      <c r="F4902" s="39" t="s">
        <v>18659</v>
      </c>
      <c r="G4902" s="39"/>
      <c r="H4902" s="76" t="s">
        <v>2231</v>
      </c>
      <c r="I4902" s="76" t="s">
        <v>2439</v>
      </c>
      <c r="J4902" s="39"/>
      <c r="K4902" s="39" t="s">
        <v>2195</v>
      </c>
      <c r="L4902" s="76">
        <v>503</v>
      </c>
      <c r="M4902" s="416" t="s">
        <v>17209</v>
      </c>
      <c r="N4902" s="76" t="s">
        <v>18660</v>
      </c>
    </row>
    <row r="4903" spans="1:14" hidden="1">
      <c r="A4903" s="416" t="s">
        <v>17208</v>
      </c>
      <c r="B4903" s="76"/>
      <c r="C4903" s="496" t="s">
        <v>18661</v>
      </c>
      <c r="D4903" s="39" t="s">
        <v>18661</v>
      </c>
      <c r="E4903" s="496">
        <f>VLOOKUP(F4903,[13]abbr_btch2lot2!A:B,2,FALSE)</f>
        <v>3736</v>
      </c>
      <c r="F4903" s="39" t="s">
        <v>18662</v>
      </c>
      <c r="G4903" s="39"/>
      <c r="H4903" s="76" t="s">
        <v>2455</v>
      </c>
      <c r="I4903" s="76">
        <v>7</v>
      </c>
      <c r="J4903" s="39"/>
      <c r="K4903" s="39" t="s">
        <v>2195</v>
      </c>
      <c r="L4903" s="76">
        <v>504</v>
      </c>
      <c r="M4903" s="416" t="s">
        <v>17209</v>
      </c>
      <c r="N4903" s="76" t="s">
        <v>18663</v>
      </c>
    </row>
    <row r="4904" spans="1:14" hidden="1">
      <c r="A4904" s="416" t="s">
        <v>17208</v>
      </c>
      <c r="B4904" s="76"/>
      <c r="C4904" s="496" t="s">
        <v>18664</v>
      </c>
      <c r="D4904" s="39" t="s">
        <v>18664</v>
      </c>
      <c r="E4904" s="496">
        <f>VLOOKUP(F4904,[13]abbr_btch2lot2!A:B,2,FALSE)</f>
        <v>3737</v>
      </c>
      <c r="F4904" s="39" t="s">
        <v>18665</v>
      </c>
      <c r="G4904" s="39"/>
      <c r="H4904" s="76" t="s">
        <v>2231</v>
      </c>
      <c r="I4904" s="76" t="s">
        <v>2439</v>
      </c>
      <c r="J4904" s="39"/>
      <c r="K4904" s="39" t="s">
        <v>2195</v>
      </c>
      <c r="L4904" s="76">
        <v>505</v>
      </c>
      <c r="M4904" s="416" t="s">
        <v>17209</v>
      </c>
      <c r="N4904" s="76" t="s">
        <v>18666</v>
      </c>
    </row>
    <row r="4905" spans="1:14" hidden="1">
      <c r="A4905" s="416" t="s">
        <v>17208</v>
      </c>
      <c r="B4905" s="76"/>
      <c r="C4905" s="496" t="s">
        <v>18667</v>
      </c>
      <c r="D4905" s="39" t="s">
        <v>18667</v>
      </c>
      <c r="E4905" s="496">
        <f>VLOOKUP(F4905,[13]abbr_btch2lot2!A:B,2,FALSE)</f>
        <v>3738</v>
      </c>
      <c r="F4905" s="39" t="s">
        <v>18668</v>
      </c>
      <c r="G4905" s="39"/>
      <c r="H4905" s="76" t="s">
        <v>2455</v>
      </c>
      <c r="I4905" s="76">
        <v>7</v>
      </c>
      <c r="J4905" s="39"/>
      <c r="K4905" s="39" t="s">
        <v>2195</v>
      </c>
      <c r="L4905" s="76">
        <v>506</v>
      </c>
      <c r="M4905" s="416" t="s">
        <v>17209</v>
      </c>
      <c r="N4905" s="76" t="s">
        <v>18669</v>
      </c>
    </row>
    <row r="4906" spans="1:14" hidden="1">
      <c r="A4906" s="416" t="s">
        <v>17208</v>
      </c>
      <c r="B4906" s="76"/>
      <c r="C4906" s="496" t="s">
        <v>18670</v>
      </c>
      <c r="D4906" s="39" t="s">
        <v>18670</v>
      </c>
      <c r="E4906" s="496">
        <f>VLOOKUP(F4906,[13]abbr_btch2lot2!A:B,2,FALSE)</f>
        <v>3739</v>
      </c>
      <c r="F4906" s="39" t="s">
        <v>18671</v>
      </c>
      <c r="G4906" s="39"/>
      <c r="H4906" s="76" t="s">
        <v>2231</v>
      </c>
      <c r="I4906" s="76" t="s">
        <v>2439</v>
      </c>
      <c r="J4906" s="39"/>
      <c r="K4906" s="39" t="s">
        <v>2195</v>
      </c>
      <c r="L4906" s="76">
        <v>507</v>
      </c>
      <c r="M4906" s="416" t="s">
        <v>17209</v>
      </c>
      <c r="N4906" s="76" t="s">
        <v>18672</v>
      </c>
    </row>
    <row r="4907" spans="1:14" hidden="1">
      <c r="A4907" s="416" t="s">
        <v>17208</v>
      </c>
      <c r="B4907" s="76"/>
      <c r="C4907" s="496" t="s">
        <v>18673</v>
      </c>
      <c r="D4907" s="39" t="s">
        <v>18673</v>
      </c>
      <c r="E4907" s="496">
        <f>VLOOKUP(F4907,[13]abbr_btch2lot2!A:B,2,FALSE)</f>
        <v>3740</v>
      </c>
      <c r="F4907" s="39" t="s">
        <v>18674</v>
      </c>
      <c r="G4907" s="39"/>
      <c r="H4907" s="76" t="s">
        <v>2455</v>
      </c>
      <c r="I4907" s="76">
        <v>7</v>
      </c>
      <c r="J4907" s="39"/>
      <c r="K4907" s="39" t="s">
        <v>2195</v>
      </c>
      <c r="L4907" s="76">
        <v>508</v>
      </c>
      <c r="M4907" s="416" t="s">
        <v>17209</v>
      </c>
      <c r="N4907" s="76" t="s">
        <v>18675</v>
      </c>
    </row>
    <row r="4908" spans="1:14" hidden="1">
      <c r="A4908" s="416" t="s">
        <v>17208</v>
      </c>
      <c r="B4908" s="76"/>
      <c r="C4908" s="496" t="s">
        <v>18676</v>
      </c>
      <c r="D4908" s="39" t="s">
        <v>18676</v>
      </c>
      <c r="E4908" s="496">
        <f>VLOOKUP(F4908,[13]abbr_btch2lot2!A:B,2,FALSE)</f>
        <v>3741</v>
      </c>
      <c r="F4908" s="39" t="s">
        <v>18677</v>
      </c>
      <c r="G4908" s="39"/>
      <c r="H4908" s="76" t="s">
        <v>2231</v>
      </c>
      <c r="I4908" s="76" t="s">
        <v>2439</v>
      </c>
      <c r="J4908" s="39"/>
      <c r="K4908" s="39" t="s">
        <v>2195</v>
      </c>
      <c r="L4908" s="76">
        <v>509</v>
      </c>
      <c r="M4908" s="416" t="s">
        <v>17209</v>
      </c>
      <c r="N4908" s="76" t="s">
        <v>18678</v>
      </c>
    </row>
    <row r="4909" spans="1:14" hidden="1">
      <c r="A4909" s="416" t="s">
        <v>17208</v>
      </c>
      <c r="B4909" s="76"/>
      <c r="C4909" s="496" t="s">
        <v>18679</v>
      </c>
      <c r="D4909" s="39" t="s">
        <v>18679</v>
      </c>
      <c r="E4909" s="496">
        <f>VLOOKUP(F4909,[13]abbr_btch2lot2!A:B,2,FALSE)</f>
        <v>3742</v>
      </c>
      <c r="F4909" s="39" t="s">
        <v>18680</v>
      </c>
      <c r="G4909" s="39"/>
      <c r="H4909" s="76" t="s">
        <v>2231</v>
      </c>
      <c r="I4909" s="76" t="s">
        <v>2439</v>
      </c>
      <c r="J4909" s="39"/>
      <c r="K4909" s="39" t="s">
        <v>2195</v>
      </c>
      <c r="L4909" s="76">
        <v>510</v>
      </c>
      <c r="M4909" s="416" t="s">
        <v>17209</v>
      </c>
      <c r="N4909" s="76" t="s">
        <v>18681</v>
      </c>
    </row>
    <row r="4910" spans="1:14" hidden="1">
      <c r="A4910" s="416" t="s">
        <v>17208</v>
      </c>
      <c r="B4910" s="76"/>
      <c r="C4910" s="496" t="s">
        <v>18682</v>
      </c>
      <c r="D4910" s="39" t="s">
        <v>18682</v>
      </c>
      <c r="E4910" s="496">
        <f>VLOOKUP(F4910,[13]abbr_btch2lot2!A:B,2,FALSE)</f>
        <v>3743</v>
      </c>
      <c r="F4910" s="39" t="s">
        <v>18683</v>
      </c>
      <c r="G4910" s="39"/>
      <c r="H4910" s="76" t="s">
        <v>2231</v>
      </c>
      <c r="I4910" s="76" t="s">
        <v>2439</v>
      </c>
      <c r="J4910" s="39"/>
      <c r="K4910" s="39" t="s">
        <v>2195</v>
      </c>
      <c r="L4910" s="76">
        <v>511</v>
      </c>
      <c r="M4910" s="416" t="s">
        <v>17209</v>
      </c>
      <c r="N4910" s="76" t="s">
        <v>18684</v>
      </c>
    </row>
    <row r="4911" spans="1:14" hidden="1">
      <c r="A4911" s="416" t="s">
        <v>17208</v>
      </c>
      <c r="B4911" s="76"/>
      <c r="C4911" s="496" t="s">
        <v>18685</v>
      </c>
      <c r="D4911" s="39" t="s">
        <v>18685</v>
      </c>
      <c r="E4911" s="496">
        <f>VLOOKUP(F4911,[13]abbr_btch2lot2!A:B,2,FALSE)</f>
        <v>3744</v>
      </c>
      <c r="F4911" s="39" t="s">
        <v>18686</v>
      </c>
      <c r="G4911" s="39"/>
      <c r="H4911" s="76" t="s">
        <v>2455</v>
      </c>
      <c r="I4911" s="76">
        <v>7</v>
      </c>
      <c r="J4911" s="39"/>
      <c r="K4911" s="39" t="s">
        <v>2195</v>
      </c>
      <c r="L4911" s="76">
        <v>512</v>
      </c>
      <c r="M4911" s="416" t="s">
        <v>17209</v>
      </c>
      <c r="N4911" s="76" t="s">
        <v>18687</v>
      </c>
    </row>
    <row r="4912" spans="1:14" hidden="1">
      <c r="A4912" s="416" t="s">
        <v>17208</v>
      </c>
      <c r="B4912" s="76"/>
      <c r="C4912" s="496" t="s">
        <v>18688</v>
      </c>
      <c r="D4912" s="39" t="s">
        <v>18688</v>
      </c>
      <c r="E4912" s="496">
        <f>VLOOKUP(F4912,[13]abbr_btch2lot2!A:B,2,FALSE)</f>
        <v>3745</v>
      </c>
      <c r="F4912" s="39" t="s">
        <v>18689</v>
      </c>
      <c r="G4912" s="39"/>
      <c r="H4912" s="76" t="s">
        <v>2455</v>
      </c>
      <c r="I4912" s="76">
        <v>7</v>
      </c>
      <c r="J4912" s="39"/>
      <c r="K4912" s="39" t="s">
        <v>2195</v>
      </c>
      <c r="L4912" s="76">
        <v>513</v>
      </c>
      <c r="M4912" s="416" t="s">
        <v>17209</v>
      </c>
      <c r="N4912" s="76" t="s">
        <v>18690</v>
      </c>
    </row>
    <row r="4913" spans="1:14" hidden="1">
      <c r="A4913" s="416" t="s">
        <v>17208</v>
      </c>
      <c r="B4913" s="76"/>
      <c r="C4913" s="496" t="s">
        <v>18691</v>
      </c>
      <c r="D4913" s="39" t="s">
        <v>18691</v>
      </c>
      <c r="E4913" s="496">
        <f>VLOOKUP(F4913,[13]abbr_btch2lot2!A:B,2,FALSE)</f>
        <v>3746</v>
      </c>
      <c r="F4913" s="39" t="s">
        <v>18692</v>
      </c>
      <c r="G4913" s="39"/>
      <c r="H4913" s="76" t="s">
        <v>2455</v>
      </c>
      <c r="I4913" s="76">
        <v>7</v>
      </c>
      <c r="J4913" s="39"/>
      <c r="K4913" s="39" t="s">
        <v>2195</v>
      </c>
      <c r="L4913" s="76">
        <v>514</v>
      </c>
      <c r="M4913" s="416" t="s">
        <v>17209</v>
      </c>
      <c r="N4913" s="76" t="s">
        <v>18693</v>
      </c>
    </row>
    <row r="4914" spans="1:14" hidden="1">
      <c r="A4914" s="416" t="s">
        <v>17208</v>
      </c>
      <c r="B4914" s="76"/>
      <c r="C4914" s="496" t="s">
        <v>18694</v>
      </c>
      <c r="D4914" s="39" t="s">
        <v>18694</v>
      </c>
      <c r="E4914" s="496">
        <f>VLOOKUP(F4914,[13]abbr_btch2lot2!A:B,2,FALSE)</f>
        <v>3747</v>
      </c>
      <c r="F4914" s="39" t="s">
        <v>18695</v>
      </c>
      <c r="G4914" s="39"/>
      <c r="H4914" s="76" t="s">
        <v>2455</v>
      </c>
      <c r="I4914" s="76">
        <v>9</v>
      </c>
      <c r="J4914" s="39"/>
      <c r="K4914" s="39" t="s">
        <v>2195</v>
      </c>
      <c r="L4914" s="76">
        <v>515</v>
      </c>
      <c r="M4914" s="416" t="s">
        <v>17209</v>
      </c>
      <c r="N4914" s="76" t="s">
        <v>18696</v>
      </c>
    </row>
    <row r="4915" spans="1:14" hidden="1">
      <c r="A4915" s="416" t="s">
        <v>17208</v>
      </c>
      <c r="B4915" s="76"/>
      <c r="C4915" s="496" t="s">
        <v>18697</v>
      </c>
      <c r="D4915" s="39" t="s">
        <v>18697</v>
      </c>
      <c r="E4915" s="496">
        <f>VLOOKUP(F4915,[13]abbr_btch2lot2!A:B,2,FALSE)</f>
        <v>3748</v>
      </c>
      <c r="F4915" s="39" t="s">
        <v>18698</v>
      </c>
      <c r="G4915" s="39"/>
      <c r="H4915" s="76" t="s">
        <v>2455</v>
      </c>
      <c r="I4915" s="76">
        <v>9</v>
      </c>
      <c r="J4915" s="39"/>
      <c r="K4915" s="39" t="s">
        <v>2195</v>
      </c>
      <c r="L4915" s="76">
        <v>516</v>
      </c>
      <c r="M4915" s="416" t="s">
        <v>17209</v>
      </c>
      <c r="N4915" s="76" t="s">
        <v>18699</v>
      </c>
    </row>
    <row r="4916" spans="1:14" hidden="1">
      <c r="A4916" s="416" t="s">
        <v>17208</v>
      </c>
      <c r="B4916" s="76"/>
      <c r="C4916" s="496" t="s">
        <v>18700</v>
      </c>
      <c r="D4916" s="39" t="s">
        <v>18700</v>
      </c>
      <c r="E4916" s="496">
        <f>VLOOKUP(F4916,[13]abbr_btch2lot2!A:B,2,FALSE)</f>
        <v>3749</v>
      </c>
      <c r="F4916" s="39" t="s">
        <v>18701</v>
      </c>
      <c r="G4916" s="39"/>
      <c r="H4916" s="76" t="s">
        <v>2455</v>
      </c>
      <c r="I4916" s="76">
        <v>9</v>
      </c>
      <c r="J4916" s="39"/>
      <c r="K4916" s="39" t="s">
        <v>2195</v>
      </c>
      <c r="L4916" s="76">
        <v>517</v>
      </c>
      <c r="M4916" s="416" t="s">
        <v>17209</v>
      </c>
      <c r="N4916" s="76" t="s">
        <v>18702</v>
      </c>
    </row>
    <row r="4917" spans="1:14" hidden="1">
      <c r="A4917" s="416" t="s">
        <v>17208</v>
      </c>
      <c r="B4917" s="76"/>
      <c r="C4917" s="496" t="s">
        <v>18703</v>
      </c>
      <c r="D4917" s="39" t="s">
        <v>18703</v>
      </c>
      <c r="E4917" s="496">
        <f>VLOOKUP(F4917,[13]abbr_btch2lot2!A:B,2,FALSE)</f>
        <v>3750</v>
      </c>
      <c r="F4917" s="39" t="s">
        <v>18704</v>
      </c>
      <c r="G4917" s="39"/>
      <c r="H4917" s="76" t="s">
        <v>2455</v>
      </c>
      <c r="I4917" s="76">
        <v>9</v>
      </c>
      <c r="J4917" s="39"/>
      <c r="K4917" s="39" t="s">
        <v>2195</v>
      </c>
      <c r="L4917" s="76">
        <v>518</v>
      </c>
      <c r="M4917" s="416" t="s">
        <v>17209</v>
      </c>
      <c r="N4917" s="76" t="s">
        <v>18705</v>
      </c>
    </row>
    <row r="4918" spans="1:14" hidden="1">
      <c r="A4918" s="416" t="s">
        <v>17208</v>
      </c>
      <c r="B4918" s="76"/>
      <c r="C4918" s="496" t="s">
        <v>18706</v>
      </c>
      <c r="D4918" s="39" t="s">
        <v>18706</v>
      </c>
      <c r="E4918" s="496">
        <f>VLOOKUP(F4918,[13]abbr_btch2lot2!A:B,2,FALSE)</f>
        <v>3751</v>
      </c>
      <c r="F4918" s="39" t="s">
        <v>18707</v>
      </c>
      <c r="G4918" s="39"/>
      <c r="H4918" s="76" t="s">
        <v>2455</v>
      </c>
      <c r="I4918" s="76">
        <v>7</v>
      </c>
      <c r="J4918" s="39"/>
      <c r="K4918" s="39" t="s">
        <v>2195</v>
      </c>
      <c r="L4918" s="76">
        <v>519</v>
      </c>
      <c r="M4918" s="416" t="s">
        <v>17209</v>
      </c>
      <c r="N4918" s="76" t="s">
        <v>18708</v>
      </c>
    </row>
    <row r="4919" spans="1:14" hidden="1">
      <c r="A4919" s="416" t="s">
        <v>17208</v>
      </c>
      <c r="B4919" s="76"/>
      <c r="C4919" s="496" t="s">
        <v>18709</v>
      </c>
      <c r="D4919" s="39" t="s">
        <v>18709</v>
      </c>
      <c r="E4919" s="496">
        <f>VLOOKUP(F4919,[13]abbr_btch2lot2!A:B,2,FALSE)</f>
        <v>3752</v>
      </c>
      <c r="F4919" s="39" t="s">
        <v>18710</v>
      </c>
      <c r="G4919" s="39"/>
      <c r="H4919" s="76" t="s">
        <v>2231</v>
      </c>
      <c r="I4919" s="76" t="s">
        <v>2439</v>
      </c>
      <c r="J4919" s="39"/>
      <c r="K4919" s="39" t="s">
        <v>2195</v>
      </c>
      <c r="L4919" s="76">
        <v>520</v>
      </c>
      <c r="M4919" s="416" t="s">
        <v>17209</v>
      </c>
      <c r="N4919" s="76" t="s">
        <v>18711</v>
      </c>
    </row>
    <row r="4920" spans="1:14" hidden="1">
      <c r="A4920" s="416" t="s">
        <v>17208</v>
      </c>
      <c r="B4920" s="76"/>
      <c r="C4920" s="496"/>
      <c r="D4920" s="39"/>
      <c r="E4920" s="496">
        <f>VLOOKUP(F4920,[13]abbr_btch2lot2!A:B,2,FALSE)</f>
        <v>3753</v>
      </c>
      <c r="F4920" s="39" t="s">
        <v>18712</v>
      </c>
      <c r="G4920" s="39"/>
      <c r="H4920" s="76" t="s">
        <v>2455</v>
      </c>
      <c r="I4920" s="76">
        <v>7</v>
      </c>
      <c r="J4920" s="39"/>
      <c r="K4920" s="39" t="s">
        <v>2195</v>
      </c>
      <c r="L4920" s="76">
        <v>521</v>
      </c>
      <c r="M4920" s="416" t="s">
        <v>17209</v>
      </c>
      <c r="N4920" s="76" t="s">
        <v>18713</v>
      </c>
    </row>
    <row r="4921" spans="1:14" hidden="1">
      <c r="A4921" s="416" t="s">
        <v>17208</v>
      </c>
      <c r="B4921" s="76"/>
      <c r="C4921" s="496"/>
      <c r="D4921" s="39"/>
      <c r="E4921" s="496">
        <f>VLOOKUP(F4921,[13]abbr_btch2lot2!A:B,2,FALSE)</f>
        <v>3754</v>
      </c>
      <c r="F4921" s="39" t="s">
        <v>18714</v>
      </c>
      <c r="G4921" s="39"/>
      <c r="H4921" s="76" t="s">
        <v>2231</v>
      </c>
      <c r="I4921" s="76" t="s">
        <v>2439</v>
      </c>
      <c r="J4921" s="39"/>
      <c r="K4921" s="39" t="s">
        <v>2195</v>
      </c>
      <c r="L4921" s="76">
        <v>522</v>
      </c>
      <c r="M4921" s="416" t="s">
        <v>17209</v>
      </c>
      <c r="N4921" s="76" t="s">
        <v>18715</v>
      </c>
    </row>
    <row r="4922" spans="1:14" hidden="1">
      <c r="A4922" s="416" t="s">
        <v>17208</v>
      </c>
      <c r="B4922" s="76"/>
      <c r="C4922" s="496" t="s">
        <v>18716</v>
      </c>
      <c r="D4922" s="39" t="s">
        <v>18716</v>
      </c>
      <c r="E4922" s="496">
        <f>VLOOKUP(F4922,[13]abbr_btch2lot2!A:B,2,FALSE)</f>
        <v>3755</v>
      </c>
      <c r="F4922" s="39" t="s">
        <v>18717</v>
      </c>
      <c r="G4922" s="39"/>
      <c r="H4922" s="76" t="s">
        <v>2455</v>
      </c>
      <c r="I4922" s="76">
        <v>7</v>
      </c>
      <c r="J4922" s="39"/>
      <c r="K4922" s="39" t="s">
        <v>2195</v>
      </c>
      <c r="L4922" s="76">
        <v>523</v>
      </c>
      <c r="M4922" s="416" t="s">
        <v>17209</v>
      </c>
      <c r="N4922" s="76" t="s">
        <v>18718</v>
      </c>
    </row>
    <row r="4923" spans="1:14" hidden="1">
      <c r="A4923" s="416" t="s">
        <v>17208</v>
      </c>
      <c r="B4923" s="76"/>
      <c r="C4923" s="496" t="s">
        <v>18719</v>
      </c>
      <c r="D4923" s="39" t="s">
        <v>18719</v>
      </c>
      <c r="E4923" s="496">
        <f>VLOOKUP(F4923,[13]abbr_btch2lot2!A:B,2,FALSE)</f>
        <v>3756</v>
      </c>
      <c r="F4923" s="39" t="s">
        <v>18720</v>
      </c>
      <c r="G4923" s="39"/>
      <c r="H4923" s="76" t="s">
        <v>2231</v>
      </c>
      <c r="I4923" s="76" t="s">
        <v>2439</v>
      </c>
      <c r="J4923" s="39"/>
      <c r="K4923" s="39" t="s">
        <v>2195</v>
      </c>
      <c r="L4923" s="76">
        <v>524</v>
      </c>
      <c r="M4923" s="416" t="s">
        <v>17209</v>
      </c>
      <c r="N4923" s="76" t="s">
        <v>18721</v>
      </c>
    </row>
    <row r="4924" spans="1:14" hidden="1">
      <c r="A4924" s="416" t="s">
        <v>17208</v>
      </c>
      <c r="B4924" s="76"/>
      <c r="C4924" s="496"/>
      <c r="D4924" s="39"/>
      <c r="E4924" s="496">
        <f>VLOOKUP(F4924,[13]abbr_btch2lot2!A:B,2,FALSE)</f>
        <v>3757</v>
      </c>
      <c r="F4924" s="39" t="s">
        <v>18722</v>
      </c>
      <c r="G4924" s="39"/>
      <c r="H4924" s="76" t="s">
        <v>2455</v>
      </c>
      <c r="I4924" s="76">
        <v>7</v>
      </c>
      <c r="J4924" s="39"/>
      <c r="K4924" s="39" t="s">
        <v>2195</v>
      </c>
      <c r="L4924" s="76">
        <v>525</v>
      </c>
      <c r="M4924" s="416" t="s">
        <v>17209</v>
      </c>
      <c r="N4924" s="76" t="s">
        <v>18723</v>
      </c>
    </row>
    <row r="4925" spans="1:14" hidden="1">
      <c r="A4925" s="416" t="s">
        <v>17208</v>
      </c>
      <c r="B4925" s="76"/>
      <c r="C4925" s="496"/>
      <c r="D4925" s="39"/>
      <c r="E4925" s="496">
        <f>VLOOKUP(F4925,[13]abbr_btch2lot2!A:B,2,FALSE)</f>
        <v>3758</v>
      </c>
      <c r="F4925" s="39" t="s">
        <v>18724</v>
      </c>
      <c r="G4925" s="39"/>
      <c r="H4925" s="76" t="s">
        <v>2231</v>
      </c>
      <c r="I4925" s="76" t="s">
        <v>2439</v>
      </c>
      <c r="J4925" s="39"/>
      <c r="K4925" s="39" t="s">
        <v>2195</v>
      </c>
      <c r="L4925" s="76">
        <v>526</v>
      </c>
      <c r="M4925" s="416" t="s">
        <v>17209</v>
      </c>
      <c r="N4925" s="76" t="s">
        <v>18725</v>
      </c>
    </row>
    <row r="4926" spans="1:14" hidden="1">
      <c r="A4926" s="416" t="s">
        <v>17208</v>
      </c>
      <c r="B4926" s="76"/>
      <c r="C4926" s="496" t="s">
        <v>18726</v>
      </c>
      <c r="D4926" s="39" t="s">
        <v>18726</v>
      </c>
      <c r="E4926" s="496">
        <f>VLOOKUP(F4926,[13]abbr_btch2lot2!A:B,2,FALSE)</f>
        <v>3759</v>
      </c>
      <c r="F4926" s="39" t="s">
        <v>18727</v>
      </c>
      <c r="G4926" s="39"/>
      <c r="H4926" s="76" t="s">
        <v>2455</v>
      </c>
      <c r="I4926" s="76">
        <v>7</v>
      </c>
      <c r="J4926" s="39"/>
      <c r="K4926" s="39" t="s">
        <v>2195</v>
      </c>
      <c r="L4926" s="76">
        <v>527</v>
      </c>
      <c r="M4926" s="416" t="s">
        <v>17209</v>
      </c>
      <c r="N4926" s="76" t="s">
        <v>18728</v>
      </c>
    </row>
    <row r="4927" spans="1:14" hidden="1">
      <c r="A4927" s="416" t="s">
        <v>17208</v>
      </c>
      <c r="B4927" s="76"/>
      <c r="C4927" s="496" t="s">
        <v>18729</v>
      </c>
      <c r="D4927" s="39" t="s">
        <v>18729</v>
      </c>
      <c r="E4927" s="496">
        <f>VLOOKUP(F4927,[13]abbr_btch2lot2!A:B,2,FALSE)</f>
        <v>3760</v>
      </c>
      <c r="F4927" s="39" t="s">
        <v>18730</v>
      </c>
      <c r="G4927" s="39"/>
      <c r="H4927" s="76" t="s">
        <v>2231</v>
      </c>
      <c r="I4927" s="76" t="s">
        <v>2439</v>
      </c>
      <c r="J4927" s="39"/>
      <c r="K4927" s="39" t="s">
        <v>2195</v>
      </c>
      <c r="L4927" s="76">
        <v>528</v>
      </c>
      <c r="M4927" s="416" t="s">
        <v>17209</v>
      </c>
      <c r="N4927" s="76" t="s">
        <v>18731</v>
      </c>
    </row>
    <row r="4928" spans="1:14" hidden="1">
      <c r="A4928" s="416" t="s">
        <v>17208</v>
      </c>
      <c r="B4928" s="76"/>
      <c r="C4928" s="496" t="s">
        <v>18732</v>
      </c>
      <c r="D4928" s="39" t="s">
        <v>18732</v>
      </c>
      <c r="E4928" s="496">
        <f>VLOOKUP(F4928,[13]abbr_btch2lot2!A:B,2,FALSE)</f>
        <v>3761</v>
      </c>
      <c r="F4928" s="39" t="s">
        <v>18733</v>
      </c>
      <c r="G4928" s="39"/>
      <c r="H4928" s="76" t="s">
        <v>2455</v>
      </c>
      <c r="I4928" s="76">
        <v>7</v>
      </c>
      <c r="J4928" s="39"/>
      <c r="K4928" s="39" t="s">
        <v>2195</v>
      </c>
      <c r="L4928" s="76">
        <v>529</v>
      </c>
      <c r="M4928" s="416" t="s">
        <v>17209</v>
      </c>
      <c r="N4928" s="76" t="s">
        <v>18734</v>
      </c>
    </row>
    <row r="4929" spans="1:14" hidden="1">
      <c r="A4929" s="416" t="s">
        <v>17208</v>
      </c>
      <c r="B4929" s="76"/>
      <c r="C4929" s="496" t="s">
        <v>18735</v>
      </c>
      <c r="D4929" s="39" t="s">
        <v>18735</v>
      </c>
      <c r="E4929" s="496">
        <f>VLOOKUP(F4929,[13]abbr_btch2lot2!A:B,2,FALSE)</f>
        <v>3762</v>
      </c>
      <c r="F4929" s="39" t="s">
        <v>18736</v>
      </c>
      <c r="G4929" s="39"/>
      <c r="H4929" s="76" t="s">
        <v>2231</v>
      </c>
      <c r="I4929" s="76" t="s">
        <v>2439</v>
      </c>
      <c r="J4929" s="39"/>
      <c r="K4929" s="39" t="s">
        <v>2195</v>
      </c>
      <c r="L4929" s="76">
        <v>530</v>
      </c>
      <c r="M4929" s="416" t="s">
        <v>17209</v>
      </c>
      <c r="N4929" s="76" t="s">
        <v>18737</v>
      </c>
    </row>
    <row r="4930" spans="1:14" hidden="1">
      <c r="A4930" s="416" t="s">
        <v>17208</v>
      </c>
      <c r="B4930" s="76"/>
      <c r="C4930" s="496" t="s">
        <v>18738</v>
      </c>
      <c r="D4930" s="39" t="s">
        <v>18738</v>
      </c>
      <c r="E4930" s="496">
        <f>VLOOKUP(F4930,[13]abbr_btch2lot2!A:B,2,FALSE)</f>
        <v>3763</v>
      </c>
      <c r="F4930" s="39" t="s">
        <v>18739</v>
      </c>
      <c r="G4930" s="39"/>
      <c r="H4930" s="76" t="s">
        <v>2455</v>
      </c>
      <c r="I4930" s="76">
        <v>7</v>
      </c>
      <c r="J4930" s="39"/>
      <c r="K4930" s="39" t="s">
        <v>2195</v>
      </c>
      <c r="L4930" s="76">
        <v>531</v>
      </c>
      <c r="M4930" s="416" t="s">
        <v>17209</v>
      </c>
      <c r="N4930" s="76" t="s">
        <v>18740</v>
      </c>
    </row>
    <row r="4931" spans="1:14" hidden="1">
      <c r="A4931" s="416" t="s">
        <v>17208</v>
      </c>
      <c r="B4931" s="76"/>
      <c r="C4931" s="496" t="s">
        <v>18741</v>
      </c>
      <c r="D4931" s="39" t="s">
        <v>18741</v>
      </c>
      <c r="E4931" s="496">
        <f>VLOOKUP(F4931,[13]abbr_btch2lot2!A:B,2,FALSE)</f>
        <v>3764</v>
      </c>
      <c r="F4931" s="39" t="s">
        <v>18742</v>
      </c>
      <c r="G4931" s="39"/>
      <c r="H4931" s="76" t="s">
        <v>2231</v>
      </c>
      <c r="I4931" s="76" t="s">
        <v>2439</v>
      </c>
      <c r="J4931" s="39"/>
      <c r="K4931" s="39" t="s">
        <v>2195</v>
      </c>
      <c r="L4931" s="76">
        <v>532</v>
      </c>
      <c r="M4931" s="416" t="s">
        <v>17209</v>
      </c>
      <c r="N4931" s="76" t="s">
        <v>18743</v>
      </c>
    </row>
    <row r="4932" spans="1:14" hidden="1">
      <c r="A4932" s="416" t="s">
        <v>17208</v>
      </c>
      <c r="B4932" s="76"/>
      <c r="C4932" s="496"/>
      <c r="D4932" s="39"/>
      <c r="E4932" s="496">
        <f>VLOOKUP(F4932,[13]abbr_btch2lot2!A:B,2,FALSE)</f>
        <v>3765</v>
      </c>
      <c r="F4932" s="39" t="s">
        <v>18744</v>
      </c>
      <c r="G4932" s="39"/>
      <c r="H4932" s="76" t="s">
        <v>2455</v>
      </c>
      <c r="I4932" s="76">
        <v>7</v>
      </c>
      <c r="J4932" s="39"/>
      <c r="K4932" s="39" t="s">
        <v>2195</v>
      </c>
      <c r="L4932" s="76">
        <v>533</v>
      </c>
      <c r="M4932" s="416" t="s">
        <v>17209</v>
      </c>
      <c r="N4932" s="76" t="s">
        <v>18745</v>
      </c>
    </row>
    <row r="4933" spans="1:14" hidden="1">
      <c r="A4933" s="416" t="s">
        <v>17208</v>
      </c>
      <c r="B4933" s="76"/>
      <c r="C4933" s="496"/>
      <c r="D4933" s="39"/>
      <c r="E4933" s="496">
        <f>VLOOKUP(F4933,[13]abbr_btch2lot2!A:B,2,FALSE)</f>
        <v>3766</v>
      </c>
      <c r="F4933" s="39" t="s">
        <v>18746</v>
      </c>
      <c r="G4933" s="39"/>
      <c r="H4933" s="76" t="s">
        <v>2231</v>
      </c>
      <c r="I4933" s="76" t="s">
        <v>2439</v>
      </c>
      <c r="J4933" s="39"/>
      <c r="K4933" s="39" t="s">
        <v>2195</v>
      </c>
      <c r="L4933" s="76">
        <v>534</v>
      </c>
      <c r="M4933" s="416" t="s">
        <v>17209</v>
      </c>
      <c r="N4933" s="76" t="s">
        <v>18747</v>
      </c>
    </row>
    <row r="4934" spans="1:14" hidden="1">
      <c r="A4934" s="416" t="s">
        <v>17208</v>
      </c>
      <c r="B4934" s="76"/>
      <c r="C4934" s="496" t="s">
        <v>18748</v>
      </c>
      <c r="D4934" s="39" t="s">
        <v>18748</v>
      </c>
      <c r="E4934" s="496">
        <f>VLOOKUP(F4934,[13]abbr_btch2lot2!A:B,2,FALSE)</f>
        <v>3767</v>
      </c>
      <c r="F4934" s="39" t="s">
        <v>18749</v>
      </c>
      <c r="G4934" s="39"/>
      <c r="H4934" s="76" t="s">
        <v>2455</v>
      </c>
      <c r="I4934" s="76">
        <v>7</v>
      </c>
      <c r="J4934" s="39"/>
      <c r="K4934" s="39" t="s">
        <v>2195</v>
      </c>
      <c r="L4934" s="76">
        <v>535</v>
      </c>
      <c r="M4934" s="416" t="s">
        <v>17209</v>
      </c>
      <c r="N4934" s="76" t="s">
        <v>18750</v>
      </c>
    </row>
    <row r="4935" spans="1:14" hidden="1">
      <c r="A4935" s="416" t="s">
        <v>17208</v>
      </c>
      <c r="B4935" s="76"/>
      <c r="C4935" s="496" t="s">
        <v>18751</v>
      </c>
      <c r="D4935" s="39" t="s">
        <v>18751</v>
      </c>
      <c r="E4935" s="496">
        <f>VLOOKUP(F4935,[13]abbr_btch2lot2!A:B,2,FALSE)</f>
        <v>3768</v>
      </c>
      <c r="F4935" s="39" t="s">
        <v>18752</v>
      </c>
      <c r="G4935" s="39"/>
      <c r="H4935" s="76" t="s">
        <v>2231</v>
      </c>
      <c r="I4935" s="76" t="s">
        <v>2439</v>
      </c>
      <c r="J4935" s="39"/>
      <c r="K4935" s="39" t="s">
        <v>2195</v>
      </c>
      <c r="L4935" s="76">
        <v>536</v>
      </c>
      <c r="M4935" s="416" t="s">
        <v>17209</v>
      </c>
      <c r="N4935" s="76" t="s">
        <v>18753</v>
      </c>
    </row>
    <row r="4936" spans="1:14" hidden="1">
      <c r="A4936" s="416" t="s">
        <v>17208</v>
      </c>
      <c r="B4936" s="76"/>
      <c r="C4936" s="496" t="s">
        <v>18754</v>
      </c>
      <c r="D4936" s="39" t="s">
        <v>18754</v>
      </c>
      <c r="E4936" s="496">
        <f>VLOOKUP(F4936,[13]abbr_btch2lot2!A:B,2,FALSE)</f>
        <v>3769</v>
      </c>
      <c r="F4936" s="39" t="s">
        <v>18755</v>
      </c>
      <c r="G4936" s="39"/>
      <c r="H4936" s="76" t="s">
        <v>2455</v>
      </c>
      <c r="I4936" s="76">
        <v>7</v>
      </c>
      <c r="J4936" s="39"/>
      <c r="K4936" s="39" t="s">
        <v>2195</v>
      </c>
      <c r="L4936" s="76">
        <v>537</v>
      </c>
      <c r="M4936" s="416" t="s">
        <v>17209</v>
      </c>
      <c r="N4936" s="76" t="s">
        <v>18756</v>
      </c>
    </row>
    <row r="4937" spans="1:14" hidden="1">
      <c r="A4937" s="416" t="s">
        <v>17208</v>
      </c>
      <c r="B4937" s="76"/>
      <c r="C4937" s="496" t="s">
        <v>18757</v>
      </c>
      <c r="D4937" s="39" t="s">
        <v>18757</v>
      </c>
      <c r="E4937" s="496">
        <f>VLOOKUP(F4937,[13]abbr_btch2lot2!A:B,2,FALSE)</f>
        <v>3770</v>
      </c>
      <c r="F4937" s="39" t="s">
        <v>18758</v>
      </c>
      <c r="G4937" s="39"/>
      <c r="H4937" s="76" t="s">
        <v>2231</v>
      </c>
      <c r="I4937" s="76" t="s">
        <v>2439</v>
      </c>
      <c r="J4937" s="39"/>
      <c r="K4937" s="39" t="s">
        <v>2195</v>
      </c>
      <c r="L4937" s="76">
        <v>538</v>
      </c>
      <c r="M4937" s="416" t="s">
        <v>17209</v>
      </c>
      <c r="N4937" s="76" t="s">
        <v>18759</v>
      </c>
    </row>
    <row r="4938" spans="1:14" hidden="1">
      <c r="A4938" s="416" t="s">
        <v>17208</v>
      </c>
      <c r="B4938" s="76"/>
      <c r="C4938" s="496" t="s">
        <v>18760</v>
      </c>
      <c r="D4938" s="39" t="s">
        <v>18760</v>
      </c>
      <c r="E4938" s="496">
        <f>VLOOKUP(F4938,[13]abbr_btch2lot2!A:B,2,FALSE)</f>
        <v>3771</v>
      </c>
      <c r="F4938" s="39" t="s">
        <v>18761</v>
      </c>
      <c r="G4938" s="39"/>
      <c r="H4938" s="76" t="s">
        <v>2455</v>
      </c>
      <c r="I4938" s="76">
        <v>7</v>
      </c>
      <c r="J4938" s="39"/>
      <c r="K4938" s="39" t="s">
        <v>2195</v>
      </c>
      <c r="L4938" s="76">
        <v>539</v>
      </c>
      <c r="M4938" s="416" t="s">
        <v>17209</v>
      </c>
      <c r="N4938" s="76" t="s">
        <v>18762</v>
      </c>
    </row>
    <row r="4939" spans="1:14" hidden="1">
      <c r="A4939" s="416" t="s">
        <v>17208</v>
      </c>
      <c r="B4939" s="76"/>
      <c r="C4939" s="496" t="s">
        <v>18763</v>
      </c>
      <c r="D4939" s="39" t="s">
        <v>18763</v>
      </c>
      <c r="E4939" s="496">
        <f>VLOOKUP(F4939,[13]abbr_btch2lot2!A:B,2,FALSE)</f>
        <v>3772</v>
      </c>
      <c r="F4939" s="39" t="s">
        <v>18764</v>
      </c>
      <c r="G4939" s="39"/>
      <c r="H4939" s="76" t="s">
        <v>2231</v>
      </c>
      <c r="I4939" s="76" t="s">
        <v>2439</v>
      </c>
      <c r="J4939" s="39"/>
      <c r="K4939" s="39" t="s">
        <v>2195</v>
      </c>
      <c r="L4939" s="76">
        <v>540</v>
      </c>
      <c r="M4939" s="416" t="s">
        <v>17209</v>
      </c>
      <c r="N4939" s="76" t="s">
        <v>18765</v>
      </c>
    </row>
    <row r="4940" spans="1:14" hidden="1">
      <c r="A4940" s="416" t="s">
        <v>17208</v>
      </c>
      <c r="B4940" s="76"/>
      <c r="C4940" s="496" t="s">
        <v>18766</v>
      </c>
      <c r="D4940" s="39" t="s">
        <v>18766</v>
      </c>
      <c r="E4940" s="496">
        <f>VLOOKUP(F4940,[13]abbr_btch2lot2!A:B,2,FALSE)</f>
        <v>3773</v>
      </c>
      <c r="F4940" s="39" t="s">
        <v>18767</v>
      </c>
      <c r="G4940" s="39"/>
      <c r="H4940" s="76" t="s">
        <v>2455</v>
      </c>
      <c r="I4940" s="76">
        <v>7</v>
      </c>
      <c r="J4940" s="39"/>
      <c r="K4940" s="39" t="s">
        <v>2195</v>
      </c>
      <c r="L4940" s="76">
        <v>541</v>
      </c>
      <c r="M4940" s="416" t="s">
        <v>17209</v>
      </c>
      <c r="N4940" s="76" t="s">
        <v>18768</v>
      </c>
    </row>
    <row r="4941" spans="1:14" hidden="1">
      <c r="A4941" s="416" t="s">
        <v>17208</v>
      </c>
      <c r="B4941" s="76"/>
      <c r="C4941" s="496" t="s">
        <v>18769</v>
      </c>
      <c r="D4941" s="39" t="s">
        <v>18769</v>
      </c>
      <c r="E4941" s="496">
        <f>VLOOKUP(F4941,[13]abbr_btch2lot2!A:B,2,FALSE)</f>
        <v>3774</v>
      </c>
      <c r="F4941" s="39" t="s">
        <v>18770</v>
      </c>
      <c r="G4941" s="39"/>
      <c r="H4941" s="76" t="s">
        <v>2231</v>
      </c>
      <c r="I4941" s="76" t="s">
        <v>2439</v>
      </c>
      <c r="J4941" s="39"/>
      <c r="K4941" s="39" t="s">
        <v>2195</v>
      </c>
      <c r="L4941" s="76">
        <v>542</v>
      </c>
      <c r="M4941" s="416" t="s">
        <v>17209</v>
      </c>
      <c r="N4941" s="76" t="s">
        <v>18771</v>
      </c>
    </row>
    <row r="4942" spans="1:14" hidden="1">
      <c r="A4942" s="416" t="s">
        <v>17208</v>
      </c>
      <c r="B4942" s="76"/>
      <c r="C4942" s="496" t="s">
        <v>18772</v>
      </c>
      <c r="D4942" s="39" t="s">
        <v>18772</v>
      </c>
      <c r="E4942" s="496">
        <f>VLOOKUP(F4942,[13]abbr_btch2lot2!A:B,2,FALSE)</f>
        <v>3775</v>
      </c>
      <c r="F4942" s="39" t="s">
        <v>18773</v>
      </c>
      <c r="G4942" s="39"/>
      <c r="H4942" s="76" t="s">
        <v>2231</v>
      </c>
      <c r="I4942" s="76" t="s">
        <v>4482</v>
      </c>
      <c r="J4942" s="39"/>
      <c r="K4942" s="39" t="s">
        <v>2195</v>
      </c>
      <c r="L4942" s="76">
        <v>543</v>
      </c>
      <c r="M4942" s="416" t="s">
        <v>17209</v>
      </c>
      <c r="N4942" s="76" t="s">
        <v>18774</v>
      </c>
    </row>
    <row r="4943" spans="1:14" hidden="1">
      <c r="A4943" s="416" t="s">
        <v>17208</v>
      </c>
      <c r="B4943" s="76"/>
      <c r="C4943" s="496" t="s">
        <v>18775</v>
      </c>
      <c r="D4943" s="39" t="s">
        <v>18775</v>
      </c>
      <c r="E4943" s="496">
        <f>VLOOKUP(F4943,[13]abbr_btch2lot2!A:B,2,FALSE)</f>
        <v>3776</v>
      </c>
      <c r="F4943" s="39" t="s">
        <v>18776</v>
      </c>
      <c r="G4943" s="39"/>
      <c r="H4943" s="76" t="s">
        <v>2231</v>
      </c>
      <c r="I4943" s="76" t="s">
        <v>17237</v>
      </c>
      <c r="J4943" s="39"/>
      <c r="K4943" s="39" t="s">
        <v>2195</v>
      </c>
      <c r="L4943" s="76">
        <v>544</v>
      </c>
      <c r="M4943" s="416" t="s">
        <v>17209</v>
      </c>
      <c r="N4943" s="76" t="s">
        <v>18777</v>
      </c>
    </row>
    <row r="4944" spans="1:14" hidden="1">
      <c r="A4944" s="416" t="s">
        <v>17208</v>
      </c>
      <c r="B4944" s="76"/>
      <c r="C4944" s="496" t="s">
        <v>18778</v>
      </c>
      <c r="D4944" s="39" t="s">
        <v>18778</v>
      </c>
      <c r="E4944" s="496">
        <f>VLOOKUP(F4944,[13]abbr_btch2lot2!A:B,2,FALSE)</f>
        <v>3777</v>
      </c>
      <c r="F4944" s="39" t="s">
        <v>18779</v>
      </c>
      <c r="G4944" s="39"/>
      <c r="H4944" s="76" t="s">
        <v>2455</v>
      </c>
      <c r="I4944" s="76">
        <v>7</v>
      </c>
      <c r="J4944" s="39"/>
      <c r="K4944" s="39" t="s">
        <v>2195</v>
      </c>
      <c r="L4944" s="76">
        <v>545</v>
      </c>
      <c r="M4944" s="416" t="s">
        <v>17209</v>
      </c>
      <c r="N4944" s="76" t="s">
        <v>18780</v>
      </c>
    </row>
    <row r="4945" spans="1:14" hidden="1">
      <c r="A4945" s="416" t="s">
        <v>17208</v>
      </c>
      <c r="B4945" s="76"/>
      <c r="C4945" s="496" t="s">
        <v>18781</v>
      </c>
      <c r="D4945" s="39" t="s">
        <v>18781</v>
      </c>
      <c r="E4945" s="496">
        <f>VLOOKUP(F4945,[13]abbr_btch2lot2!A:B,2,FALSE)</f>
        <v>3778</v>
      </c>
      <c r="F4945" s="39" t="s">
        <v>18782</v>
      </c>
      <c r="G4945" s="39"/>
      <c r="H4945" s="76" t="s">
        <v>2455</v>
      </c>
      <c r="I4945" s="76">
        <v>7</v>
      </c>
      <c r="J4945" s="39"/>
      <c r="K4945" s="39" t="s">
        <v>2195</v>
      </c>
      <c r="L4945" s="76">
        <v>546</v>
      </c>
      <c r="M4945" s="416" t="s">
        <v>17209</v>
      </c>
      <c r="N4945" s="76" t="s">
        <v>18783</v>
      </c>
    </row>
    <row r="4946" spans="1:14" hidden="1">
      <c r="A4946" s="416" t="s">
        <v>17208</v>
      </c>
      <c r="B4946" s="76"/>
      <c r="C4946" s="496" t="s">
        <v>18784</v>
      </c>
      <c r="D4946" s="39" t="s">
        <v>18784</v>
      </c>
      <c r="E4946" s="496">
        <f>VLOOKUP(F4946,[13]abbr_btch2lot2!A:B,2,FALSE)</f>
        <v>3779</v>
      </c>
      <c r="F4946" s="39" t="s">
        <v>18785</v>
      </c>
      <c r="G4946" s="39"/>
      <c r="H4946" s="76" t="s">
        <v>2231</v>
      </c>
      <c r="I4946" s="76" t="s">
        <v>17237</v>
      </c>
      <c r="J4946" s="39"/>
      <c r="K4946" s="39" t="s">
        <v>2195</v>
      </c>
      <c r="L4946" s="76">
        <v>547</v>
      </c>
      <c r="M4946" s="416" t="s">
        <v>17209</v>
      </c>
      <c r="N4946" s="76" t="s">
        <v>18786</v>
      </c>
    </row>
    <row r="4947" spans="1:14" hidden="1">
      <c r="A4947" s="416" t="s">
        <v>17208</v>
      </c>
      <c r="B4947" s="76"/>
      <c r="C4947" s="496" t="s">
        <v>18787</v>
      </c>
      <c r="D4947" s="39" t="s">
        <v>18787</v>
      </c>
      <c r="E4947" s="496">
        <f>VLOOKUP(F4947,[13]abbr_btch2lot2!A:B,2,FALSE)</f>
        <v>3780</v>
      </c>
      <c r="F4947" s="39" t="s">
        <v>18788</v>
      </c>
      <c r="G4947" s="39"/>
      <c r="H4947" s="76" t="s">
        <v>2231</v>
      </c>
      <c r="I4947" s="76" t="s">
        <v>17237</v>
      </c>
      <c r="J4947" s="39"/>
      <c r="K4947" s="39" t="s">
        <v>2195</v>
      </c>
      <c r="L4947" s="76">
        <v>548</v>
      </c>
      <c r="M4947" s="416" t="s">
        <v>17209</v>
      </c>
      <c r="N4947" s="76" t="s">
        <v>18789</v>
      </c>
    </row>
    <row r="4948" spans="1:14" hidden="1">
      <c r="A4948" s="416" t="s">
        <v>17208</v>
      </c>
      <c r="B4948" s="76"/>
      <c r="C4948" s="496" t="s">
        <v>18790</v>
      </c>
      <c r="D4948" s="39" t="s">
        <v>18790</v>
      </c>
      <c r="E4948" s="496">
        <f>VLOOKUP(F4948,[13]abbr_btch2lot2!A:B,2,FALSE)</f>
        <v>3781</v>
      </c>
      <c r="F4948" s="39" t="s">
        <v>18791</v>
      </c>
      <c r="G4948" s="39"/>
      <c r="H4948" s="76" t="s">
        <v>2228</v>
      </c>
      <c r="I4948" s="76">
        <v>1</v>
      </c>
      <c r="J4948" s="39"/>
      <c r="K4948" s="39" t="s">
        <v>2195</v>
      </c>
      <c r="L4948" s="76">
        <v>549</v>
      </c>
      <c r="M4948" s="416" t="s">
        <v>17209</v>
      </c>
      <c r="N4948" s="76" t="s">
        <v>18792</v>
      </c>
    </row>
    <row r="4949" spans="1:14" hidden="1">
      <c r="A4949" s="416" t="s">
        <v>17208</v>
      </c>
      <c r="B4949" s="76"/>
      <c r="C4949" s="496" t="s">
        <v>18793</v>
      </c>
      <c r="D4949" s="39" t="s">
        <v>18793</v>
      </c>
      <c r="E4949" s="496">
        <f>VLOOKUP(F4949,[13]abbr_btch2lot2!A:B,2,FALSE)</f>
        <v>3782</v>
      </c>
      <c r="F4949" s="39" t="s">
        <v>18794</v>
      </c>
      <c r="G4949" s="39"/>
      <c r="H4949" s="76" t="s">
        <v>2231</v>
      </c>
      <c r="I4949" s="76" t="s">
        <v>17237</v>
      </c>
      <c r="J4949" s="39"/>
      <c r="K4949" s="39" t="s">
        <v>2195</v>
      </c>
      <c r="L4949" s="76">
        <v>550</v>
      </c>
      <c r="M4949" s="416" t="s">
        <v>17209</v>
      </c>
      <c r="N4949" s="76" t="s">
        <v>18795</v>
      </c>
    </row>
    <row r="4950" spans="1:14" hidden="1">
      <c r="A4950" s="416" t="s">
        <v>17208</v>
      </c>
      <c r="B4950" s="76"/>
      <c r="C4950" s="496" t="s">
        <v>18796</v>
      </c>
      <c r="D4950" s="39" t="s">
        <v>18796</v>
      </c>
      <c r="E4950" s="496">
        <f>VLOOKUP(F4950,[13]abbr_btch2lot2!A:B,2,FALSE)</f>
        <v>3783</v>
      </c>
      <c r="F4950" s="39" t="s">
        <v>18797</v>
      </c>
      <c r="G4950" s="39"/>
      <c r="H4950" s="76" t="s">
        <v>2231</v>
      </c>
      <c r="I4950" s="76" t="s">
        <v>17237</v>
      </c>
      <c r="J4950" s="39"/>
      <c r="K4950" s="39" t="s">
        <v>2195</v>
      </c>
      <c r="L4950" s="76">
        <v>551</v>
      </c>
      <c r="M4950" s="416" t="s">
        <v>17209</v>
      </c>
      <c r="N4950" s="76" t="s">
        <v>18798</v>
      </c>
    </row>
    <row r="4951" spans="1:14" hidden="1">
      <c r="A4951" s="416" t="s">
        <v>17208</v>
      </c>
      <c r="B4951" s="76"/>
      <c r="C4951" s="496" t="s">
        <v>18799</v>
      </c>
      <c r="D4951" s="39" t="s">
        <v>18799</v>
      </c>
      <c r="E4951" s="496">
        <f>VLOOKUP(F4951,[13]abbr_btch2lot2!A:B,2,FALSE)</f>
        <v>3784</v>
      </c>
      <c r="F4951" s="39" t="s">
        <v>18800</v>
      </c>
      <c r="G4951" s="39"/>
      <c r="H4951" s="76" t="s">
        <v>2455</v>
      </c>
      <c r="I4951" s="76">
        <v>7</v>
      </c>
      <c r="J4951" s="39"/>
      <c r="K4951" s="39" t="s">
        <v>2195</v>
      </c>
      <c r="L4951" s="76">
        <v>552</v>
      </c>
      <c r="M4951" s="416" t="s">
        <v>17209</v>
      </c>
      <c r="N4951" s="76" t="s">
        <v>18801</v>
      </c>
    </row>
    <row r="4952" spans="1:14" hidden="1">
      <c r="A4952" s="416" t="s">
        <v>17208</v>
      </c>
      <c r="B4952" s="76"/>
      <c r="C4952" s="496" t="s">
        <v>18802</v>
      </c>
      <c r="D4952" s="39" t="s">
        <v>18802</v>
      </c>
      <c r="E4952" s="496">
        <f>VLOOKUP(F4952,[13]abbr_btch2lot2!A:B,2,FALSE)</f>
        <v>3785</v>
      </c>
      <c r="F4952" s="39" t="s">
        <v>18803</v>
      </c>
      <c r="G4952" s="39"/>
      <c r="H4952" s="76" t="s">
        <v>2455</v>
      </c>
      <c r="I4952" s="76">
        <v>7</v>
      </c>
      <c r="J4952" s="39"/>
      <c r="K4952" s="39" t="s">
        <v>2195</v>
      </c>
      <c r="L4952" s="76">
        <v>553</v>
      </c>
      <c r="M4952" s="416" t="s">
        <v>17209</v>
      </c>
      <c r="N4952" s="76" t="s">
        <v>18804</v>
      </c>
    </row>
    <row r="4953" spans="1:14" hidden="1">
      <c r="A4953" s="416" t="s">
        <v>17208</v>
      </c>
      <c r="B4953" s="76"/>
      <c r="C4953" s="496" t="s">
        <v>18805</v>
      </c>
      <c r="D4953" s="39" t="s">
        <v>18805</v>
      </c>
      <c r="E4953" s="496">
        <f>VLOOKUP(F4953,[13]abbr_btch2lot2!A:B,2,FALSE)</f>
        <v>3786</v>
      </c>
      <c r="F4953" s="39" t="s">
        <v>18806</v>
      </c>
      <c r="G4953" s="39"/>
      <c r="H4953" s="76" t="s">
        <v>2231</v>
      </c>
      <c r="I4953" s="76" t="s">
        <v>17237</v>
      </c>
      <c r="J4953" s="39"/>
      <c r="K4953" s="39" t="s">
        <v>2195</v>
      </c>
      <c r="L4953" s="76">
        <v>554</v>
      </c>
      <c r="M4953" s="416" t="s">
        <v>17209</v>
      </c>
      <c r="N4953" s="76" t="s">
        <v>18807</v>
      </c>
    </row>
    <row r="4954" spans="1:14" hidden="1">
      <c r="A4954" s="416" t="s">
        <v>17208</v>
      </c>
      <c r="B4954" s="76"/>
      <c r="C4954" s="496" t="s">
        <v>18808</v>
      </c>
      <c r="D4954" s="39" t="s">
        <v>18808</v>
      </c>
      <c r="E4954" s="496">
        <f>VLOOKUP(F4954,[13]abbr_btch2lot2!A:B,2,FALSE)</f>
        <v>3787</v>
      </c>
      <c r="F4954" s="39" t="s">
        <v>18809</v>
      </c>
      <c r="G4954" s="39"/>
      <c r="H4954" s="76" t="s">
        <v>2231</v>
      </c>
      <c r="I4954" s="76" t="s">
        <v>17237</v>
      </c>
      <c r="J4954" s="39"/>
      <c r="K4954" s="39" t="s">
        <v>2195</v>
      </c>
      <c r="L4954" s="76">
        <v>555</v>
      </c>
      <c r="M4954" s="416" t="s">
        <v>17209</v>
      </c>
      <c r="N4954" s="76" t="s">
        <v>18810</v>
      </c>
    </row>
    <row r="4955" spans="1:14" hidden="1">
      <c r="A4955" s="416" t="s">
        <v>17208</v>
      </c>
      <c r="B4955" s="76"/>
      <c r="C4955" s="496" t="s">
        <v>18811</v>
      </c>
      <c r="D4955" s="39" t="s">
        <v>18811</v>
      </c>
      <c r="E4955" s="496">
        <f>VLOOKUP(F4955,[13]abbr_btch2lot2!A:B,2,FALSE)</f>
        <v>3788</v>
      </c>
      <c r="F4955" s="39" t="s">
        <v>18812</v>
      </c>
      <c r="G4955" s="39"/>
      <c r="H4955" s="76" t="s">
        <v>2228</v>
      </c>
      <c r="I4955" s="76">
        <v>1</v>
      </c>
      <c r="J4955" s="39"/>
      <c r="K4955" s="39" t="s">
        <v>2195</v>
      </c>
      <c r="L4955" s="76">
        <v>556</v>
      </c>
      <c r="M4955" s="416" t="s">
        <v>17209</v>
      </c>
      <c r="N4955" s="76" t="s">
        <v>18813</v>
      </c>
    </row>
    <row r="4956" spans="1:14" hidden="1">
      <c r="A4956" s="416" t="s">
        <v>17208</v>
      </c>
      <c r="B4956" s="76"/>
      <c r="C4956" s="496" t="s">
        <v>18814</v>
      </c>
      <c r="D4956" s="39" t="s">
        <v>18814</v>
      </c>
      <c r="E4956" s="496">
        <f>VLOOKUP(F4956,[13]abbr_btch2lot2!A:B,2,FALSE)</f>
        <v>3789</v>
      </c>
      <c r="F4956" s="39" t="s">
        <v>18815</v>
      </c>
      <c r="G4956" s="39"/>
      <c r="H4956" s="76" t="s">
        <v>2455</v>
      </c>
      <c r="I4956" s="76">
        <v>7</v>
      </c>
      <c r="J4956" s="39"/>
      <c r="K4956" s="39" t="s">
        <v>2195</v>
      </c>
      <c r="L4956" s="76">
        <v>557</v>
      </c>
      <c r="M4956" s="416" t="s">
        <v>17209</v>
      </c>
      <c r="N4956" s="76" t="s">
        <v>18816</v>
      </c>
    </row>
    <row r="4957" spans="1:14" hidden="1">
      <c r="A4957" s="416" t="s">
        <v>17208</v>
      </c>
      <c r="B4957" s="76"/>
      <c r="C4957" s="496" t="s">
        <v>18817</v>
      </c>
      <c r="D4957" s="39" t="s">
        <v>18817</v>
      </c>
      <c r="E4957" s="496">
        <f>VLOOKUP(F4957,[13]abbr_btch2lot2!A:B,2,FALSE)</f>
        <v>3790</v>
      </c>
      <c r="F4957" s="39" t="s">
        <v>18818</v>
      </c>
      <c r="G4957" s="39"/>
      <c r="H4957" s="76" t="s">
        <v>2231</v>
      </c>
      <c r="I4957" s="76" t="s">
        <v>2439</v>
      </c>
      <c r="J4957" s="39"/>
      <c r="K4957" s="39" t="s">
        <v>2195</v>
      </c>
      <c r="L4957" s="76">
        <v>558</v>
      </c>
      <c r="M4957" s="416" t="s">
        <v>17209</v>
      </c>
      <c r="N4957" s="76" t="s">
        <v>18819</v>
      </c>
    </row>
    <row r="4958" spans="1:14" hidden="1">
      <c r="A4958" s="416" t="s">
        <v>17208</v>
      </c>
      <c r="B4958" s="76"/>
      <c r="C4958" s="496" t="s">
        <v>18820</v>
      </c>
      <c r="D4958" s="39" t="s">
        <v>18820</v>
      </c>
      <c r="E4958" s="496">
        <f>VLOOKUP(F4958,[13]abbr_btch2lot2!A:B,2,FALSE)</f>
        <v>3791</v>
      </c>
      <c r="F4958" s="39" t="s">
        <v>18821</v>
      </c>
      <c r="G4958" s="39"/>
      <c r="H4958" s="76" t="s">
        <v>2455</v>
      </c>
      <c r="I4958" s="76">
        <v>7</v>
      </c>
      <c r="J4958" s="39"/>
      <c r="K4958" s="39" t="s">
        <v>2195</v>
      </c>
      <c r="L4958" s="76">
        <v>559</v>
      </c>
      <c r="M4958" s="416" t="s">
        <v>17209</v>
      </c>
      <c r="N4958" s="76" t="s">
        <v>18822</v>
      </c>
    </row>
    <row r="4959" spans="1:14" hidden="1">
      <c r="A4959" s="416" t="s">
        <v>17208</v>
      </c>
      <c r="B4959" s="76"/>
      <c r="C4959" s="496" t="s">
        <v>18823</v>
      </c>
      <c r="D4959" s="39" t="s">
        <v>18823</v>
      </c>
      <c r="E4959" s="496">
        <f>VLOOKUP(F4959,[13]abbr_btch2lot2!A:B,2,FALSE)</f>
        <v>3792</v>
      </c>
      <c r="F4959" s="39" t="s">
        <v>18824</v>
      </c>
      <c r="G4959" s="39"/>
      <c r="H4959" s="76" t="s">
        <v>2231</v>
      </c>
      <c r="I4959" s="76" t="s">
        <v>2439</v>
      </c>
      <c r="J4959" s="39"/>
      <c r="K4959" s="39" t="s">
        <v>2195</v>
      </c>
      <c r="L4959" s="76">
        <v>560</v>
      </c>
      <c r="M4959" s="416" t="s">
        <v>17209</v>
      </c>
      <c r="N4959" s="76" t="s">
        <v>18825</v>
      </c>
    </row>
    <row r="4960" spans="1:14" hidden="1">
      <c r="A4960" s="416" t="s">
        <v>17208</v>
      </c>
      <c r="B4960" s="76"/>
      <c r="C4960" s="496" t="s">
        <v>18826</v>
      </c>
      <c r="D4960" s="39" t="s">
        <v>18826</v>
      </c>
      <c r="E4960" s="496">
        <f>VLOOKUP(F4960,[13]abbr_btch2lot2!A:B,2,FALSE)</f>
        <v>3793</v>
      </c>
      <c r="F4960" s="39" t="s">
        <v>18827</v>
      </c>
      <c r="G4960" s="39"/>
      <c r="H4960" s="76" t="s">
        <v>2455</v>
      </c>
      <c r="I4960" s="76">
        <v>7</v>
      </c>
      <c r="J4960" s="39"/>
      <c r="K4960" s="39" t="s">
        <v>2195</v>
      </c>
      <c r="L4960" s="76">
        <v>561</v>
      </c>
      <c r="M4960" s="416" t="s">
        <v>17209</v>
      </c>
      <c r="N4960" s="76" t="s">
        <v>18828</v>
      </c>
    </row>
    <row r="4961" spans="1:14" hidden="1">
      <c r="A4961" s="416" t="s">
        <v>17208</v>
      </c>
      <c r="B4961" s="76"/>
      <c r="C4961" s="496" t="s">
        <v>18829</v>
      </c>
      <c r="D4961" s="39" t="s">
        <v>18829</v>
      </c>
      <c r="E4961" s="496">
        <f>VLOOKUP(F4961,[13]abbr_btch2lot2!A:B,2,FALSE)</f>
        <v>3794</v>
      </c>
      <c r="F4961" s="39" t="s">
        <v>18830</v>
      </c>
      <c r="G4961" s="39"/>
      <c r="H4961" s="76" t="s">
        <v>2231</v>
      </c>
      <c r="I4961" s="76" t="s">
        <v>2439</v>
      </c>
      <c r="J4961" s="39"/>
      <c r="K4961" s="39" t="s">
        <v>2195</v>
      </c>
      <c r="L4961" s="76">
        <v>562</v>
      </c>
      <c r="M4961" s="416" t="s">
        <v>17209</v>
      </c>
      <c r="N4961" s="76" t="s">
        <v>18831</v>
      </c>
    </row>
    <row r="4962" spans="1:14" hidden="1">
      <c r="A4962" s="416" t="s">
        <v>17208</v>
      </c>
      <c r="B4962" s="76"/>
      <c r="C4962" s="496" t="s">
        <v>18832</v>
      </c>
      <c r="D4962" s="39" t="s">
        <v>18832</v>
      </c>
      <c r="E4962" s="496">
        <f>VLOOKUP(F4962,[13]abbr_btch2lot2!A:B,2,FALSE)</f>
        <v>3795</v>
      </c>
      <c r="F4962" s="39" t="s">
        <v>18833</v>
      </c>
      <c r="G4962" s="39"/>
      <c r="H4962" s="76" t="s">
        <v>2455</v>
      </c>
      <c r="I4962" s="76">
        <v>7</v>
      </c>
      <c r="J4962" s="39"/>
      <c r="K4962" s="39" t="s">
        <v>2195</v>
      </c>
      <c r="L4962" s="76">
        <v>563</v>
      </c>
      <c r="M4962" s="416" t="s">
        <v>17209</v>
      </c>
      <c r="N4962" s="76" t="s">
        <v>18834</v>
      </c>
    </row>
    <row r="4963" spans="1:14" hidden="1">
      <c r="A4963" s="416" t="s">
        <v>17208</v>
      </c>
      <c r="B4963" s="76"/>
      <c r="C4963" s="496" t="s">
        <v>18835</v>
      </c>
      <c r="D4963" s="39" t="s">
        <v>18835</v>
      </c>
      <c r="E4963" s="496">
        <f>VLOOKUP(F4963,[13]abbr_btch2lot2!A:B,2,FALSE)</f>
        <v>3796</v>
      </c>
      <c r="F4963" s="39" t="s">
        <v>18836</v>
      </c>
      <c r="G4963" s="39"/>
      <c r="H4963" s="76" t="s">
        <v>2231</v>
      </c>
      <c r="I4963" s="76" t="s">
        <v>2439</v>
      </c>
      <c r="J4963" s="39"/>
      <c r="K4963" s="39" t="s">
        <v>2195</v>
      </c>
      <c r="L4963" s="76">
        <v>564</v>
      </c>
      <c r="M4963" s="416" t="s">
        <v>17209</v>
      </c>
      <c r="N4963" s="76" t="s">
        <v>18837</v>
      </c>
    </row>
    <row r="4964" spans="1:14" hidden="1">
      <c r="A4964" s="416" t="s">
        <v>17208</v>
      </c>
      <c r="B4964" s="76"/>
      <c r="C4964" s="496" t="s">
        <v>18838</v>
      </c>
      <c r="D4964" s="39" t="s">
        <v>18838</v>
      </c>
      <c r="E4964" s="496">
        <f>VLOOKUP(F4964,[13]abbr_btch2lot2!A:B,2,FALSE)</f>
        <v>3797</v>
      </c>
      <c r="F4964" s="39" t="s">
        <v>18839</v>
      </c>
      <c r="G4964" s="39"/>
      <c r="H4964" s="76" t="s">
        <v>2455</v>
      </c>
      <c r="I4964" s="76">
        <v>7</v>
      </c>
      <c r="J4964" s="39"/>
      <c r="K4964" s="39" t="s">
        <v>2195</v>
      </c>
      <c r="L4964" s="76">
        <v>565</v>
      </c>
      <c r="M4964" s="416" t="s">
        <v>17209</v>
      </c>
      <c r="N4964" s="76" t="s">
        <v>18840</v>
      </c>
    </row>
    <row r="4965" spans="1:14" hidden="1">
      <c r="A4965" s="416" t="s">
        <v>17208</v>
      </c>
      <c r="B4965" s="76"/>
      <c r="C4965" s="496" t="s">
        <v>18841</v>
      </c>
      <c r="D4965" s="39" t="s">
        <v>18841</v>
      </c>
      <c r="E4965" s="496">
        <f>VLOOKUP(F4965,[13]abbr_btch2lot2!A:B,2,FALSE)</f>
        <v>3798</v>
      </c>
      <c r="F4965" s="39" t="s">
        <v>18842</v>
      </c>
      <c r="G4965" s="39"/>
      <c r="H4965" s="76" t="s">
        <v>2231</v>
      </c>
      <c r="I4965" s="76" t="s">
        <v>2439</v>
      </c>
      <c r="J4965" s="39"/>
      <c r="K4965" s="39" t="s">
        <v>2195</v>
      </c>
      <c r="L4965" s="76">
        <v>566</v>
      </c>
      <c r="M4965" s="416" t="s">
        <v>17209</v>
      </c>
      <c r="N4965" s="76" t="s">
        <v>18843</v>
      </c>
    </row>
    <row r="4966" spans="1:14" hidden="1">
      <c r="A4966" s="416" t="s">
        <v>17208</v>
      </c>
      <c r="B4966" s="76"/>
      <c r="C4966" s="496" t="s">
        <v>18844</v>
      </c>
      <c r="D4966" s="39" t="s">
        <v>18844</v>
      </c>
      <c r="E4966" s="496">
        <f>VLOOKUP(F4966,[13]abbr_btch2lot2!A:B,2,FALSE)</f>
        <v>3799</v>
      </c>
      <c r="F4966" s="39" t="s">
        <v>18845</v>
      </c>
      <c r="G4966" s="39"/>
      <c r="H4966" s="76" t="s">
        <v>2455</v>
      </c>
      <c r="I4966" s="76">
        <v>7</v>
      </c>
      <c r="J4966" s="39"/>
      <c r="K4966" s="39" t="s">
        <v>2195</v>
      </c>
      <c r="L4966" s="76">
        <v>567</v>
      </c>
      <c r="M4966" s="416" t="s">
        <v>17209</v>
      </c>
      <c r="N4966" s="76" t="s">
        <v>18846</v>
      </c>
    </row>
    <row r="4967" spans="1:14" hidden="1">
      <c r="A4967" s="416" t="s">
        <v>17208</v>
      </c>
      <c r="B4967" s="76"/>
      <c r="C4967" s="496" t="s">
        <v>18847</v>
      </c>
      <c r="D4967" s="39" t="s">
        <v>18847</v>
      </c>
      <c r="E4967" s="496">
        <f>VLOOKUP(F4967,[13]abbr_btch2lot2!A:B,2,FALSE)</f>
        <v>3800</v>
      </c>
      <c r="F4967" s="39" t="s">
        <v>18848</v>
      </c>
      <c r="G4967" s="39"/>
      <c r="H4967" s="76" t="s">
        <v>2231</v>
      </c>
      <c r="I4967" s="76" t="s">
        <v>2439</v>
      </c>
      <c r="J4967" s="39"/>
      <c r="K4967" s="39" t="s">
        <v>2195</v>
      </c>
      <c r="L4967" s="76">
        <v>568</v>
      </c>
      <c r="M4967" s="416" t="s">
        <v>17209</v>
      </c>
      <c r="N4967" s="76" t="s">
        <v>18849</v>
      </c>
    </row>
    <row r="4968" spans="1:14" hidden="1">
      <c r="A4968" s="416" t="s">
        <v>17208</v>
      </c>
      <c r="B4968" s="76"/>
      <c r="C4968" s="496" t="s">
        <v>18850</v>
      </c>
      <c r="D4968" s="39" t="s">
        <v>18850</v>
      </c>
      <c r="E4968" s="496">
        <f>VLOOKUP(F4968,[13]abbr_btch2lot2!A:B,2,FALSE)</f>
        <v>3801</v>
      </c>
      <c r="F4968" s="39" t="s">
        <v>18851</v>
      </c>
      <c r="G4968" s="39"/>
      <c r="H4968" s="76" t="s">
        <v>2231</v>
      </c>
      <c r="I4968" s="76" t="s">
        <v>2439</v>
      </c>
      <c r="J4968" s="39"/>
      <c r="K4968" s="39" t="s">
        <v>2195</v>
      </c>
      <c r="L4968" s="76">
        <v>569</v>
      </c>
      <c r="M4968" s="416" t="s">
        <v>17209</v>
      </c>
      <c r="N4968" s="76" t="s">
        <v>18852</v>
      </c>
    </row>
    <row r="4969" spans="1:14" hidden="1">
      <c r="A4969" s="416" t="s">
        <v>17208</v>
      </c>
      <c r="B4969" s="76"/>
      <c r="C4969" s="496" t="s">
        <v>18853</v>
      </c>
      <c r="D4969" s="39" t="s">
        <v>18853</v>
      </c>
      <c r="E4969" s="496">
        <f>VLOOKUP(F4969,[13]abbr_btch2lot2!A:B,2,FALSE)</f>
        <v>3802</v>
      </c>
      <c r="F4969" s="39" t="s">
        <v>18854</v>
      </c>
      <c r="G4969" s="39"/>
      <c r="H4969" s="76" t="s">
        <v>2231</v>
      </c>
      <c r="I4969" s="76" t="s">
        <v>2439</v>
      </c>
      <c r="J4969" s="39"/>
      <c r="K4969" s="39" t="s">
        <v>2195</v>
      </c>
      <c r="L4969" s="76">
        <v>570</v>
      </c>
      <c r="M4969" s="416" t="s">
        <v>17209</v>
      </c>
      <c r="N4969" s="76" t="s">
        <v>18855</v>
      </c>
    </row>
    <row r="4970" spans="1:14" hidden="1">
      <c r="A4970" s="416" t="s">
        <v>17208</v>
      </c>
      <c r="B4970" s="76"/>
      <c r="C4970" s="496" t="s">
        <v>18856</v>
      </c>
      <c r="D4970" s="39" t="s">
        <v>18856</v>
      </c>
      <c r="E4970" s="496">
        <f>VLOOKUP(F4970,[13]abbr_btch2lot2!A:B,2,FALSE)</f>
        <v>3803</v>
      </c>
      <c r="F4970" s="39" t="s">
        <v>18857</v>
      </c>
      <c r="G4970" s="39"/>
      <c r="H4970" s="76" t="s">
        <v>2455</v>
      </c>
      <c r="I4970" s="76">
        <v>7</v>
      </c>
      <c r="J4970" s="39"/>
      <c r="K4970" s="39" t="s">
        <v>2195</v>
      </c>
      <c r="L4970" s="76">
        <v>571</v>
      </c>
      <c r="M4970" s="416" t="s">
        <v>17209</v>
      </c>
      <c r="N4970" s="76" t="s">
        <v>18858</v>
      </c>
    </row>
    <row r="4971" spans="1:14" hidden="1">
      <c r="A4971" s="416" t="s">
        <v>17208</v>
      </c>
      <c r="B4971" s="76"/>
      <c r="C4971" s="496" t="s">
        <v>18859</v>
      </c>
      <c r="D4971" s="39" t="s">
        <v>18859</v>
      </c>
      <c r="E4971" s="496">
        <f>VLOOKUP(F4971,[13]abbr_btch2lot2!A:B,2,FALSE)</f>
        <v>3804</v>
      </c>
      <c r="F4971" s="39" t="s">
        <v>18860</v>
      </c>
      <c r="G4971" s="39"/>
      <c r="H4971" s="76" t="s">
        <v>2455</v>
      </c>
      <c r="I4971" s="76">
        <v>7</v>
      </c>
      <c r="J4971" s="39"/>
      <c r="K4971" s="39" t="s">
        <v>2195</v>
      </c>
      <c r="L4971" s="76">
        <v>572</v>
      </c>
      <c r="M4971" s="416" t="s">
        <v>17209</v>
      </c>
      <c r="N4971" s="76" t="s">
        <v>18861</v>
      </c>
    </row>
    <row r="4972" spans="1:14" hidden="1">
      <c r="A4972" s="416" t="s">
        <v>17208</v>
      </c>
      <c r="B4972" s="76"/>
      <c r="C4972" s="496" t="s">
        <v>18862</v>
      </c>
      <c r="D4972" s="39" t="s">
        <v>18862</v>
      </c>
      <c r="E4972" s="496">
        <f>VLOOKUP(F4972,[13]abbr_btch2lot2!A:B,2,FALSE)</f>
        <v>3805</v>
      </c>
      <c r="F4972" s="39" t="s">
        <v>18863</v>
      </c>
      <c r="G4972" s="39"/>
      <c r="H4972" s="76" t="s">
        <v>2455</v>
      </c>
      <c r="I4972" s="76">
        <v>7</v>
      </c>
      <c r="J4972" s="39"/>
      <c r="K4972" s="39" t="s">
        <v>2195</v>
      </c>
      <c r="L4972" s="76">
        <v>573</v>
      </c>
      <c r="M4972" s="416" t="s">
        <v>17209</v>
      </c>
      <c r="N4972" s="76" t="s">
        <v>18864</v>
      </c>
    </row>
    <row r="4973" spans="1:14" hidden="1">
      <c r="A4973" s="416" t="s">
        <v>17208</v>
      </c>
      <c r="B4973" s="76"/>
      <c r="C4973" s="496" t="s">
        <v>18865</v>
      </c>
      <c r="D4973" s="39" t="s">
        <v>18865</v>
      </c>
      <c r="E4973" s="496">
        <f>VLOOKUP(F4973,[13]abbr_btch2lot2!A:B,2,FALSE)</f>
        <v>3806</v>
      </c>
      <c r="F4973" s="39" t="s">
        <v>18866</v>
      </c>
      <c r="G4973" s="39"/>
      <c r="H4973" s="76" t="s">
        <v>2455</v>
      </c>
      <c r="I4973" s="76">
        <v>9</v>
      </c>
      <c r="J4973" s="39"/>
      <c r="K4973" s="39" t="s">
        <v>2195</v>
      </c>
      <c r="L4973" s="76">
        <v>574</v>
      </c>
      <c r="M4973" s="416" t="s">
        <v>17209</v>
      </c>
      <c r="N4973" s="76" t="s">
        <v>18867</v>
      </c>
    </row>
    <row r="4974" spans="1:14" hidden="1">
      <c r="A4974" s="416" t="s">
        <v>17208</v>
      </c>
      <c r="B4974" s="76"/>
      <c r="C4974" s="496" t="s">
        <v>18868</v>
      </c>
      <c r="D4974" s="39" t="s">
        <v>18868</v>
      </c>
      <c r="E4974" s="496">
        <f>VLOOKUP(F4974,[13]abbr_btch2lot2!A:B,2,FALSE)</f>
        <v>3807</v>
      </c>
      <c r="F4974" s="39" t="s">
        <v>18869</v>
      </c>
      <c r="G4974" s="39"/>
      <c r="H4974" s="76" t="s">
        <v>2455</v>
      </c>
      <c r="I4974" s="76">
        <v>9</v>
      </c>
      <c r="J4974" s="39"/>
      <c r="K4974" s="39" t="s">
        <v>2195</v>
      </c>
      <c r="L4974" s="76">
        <v>575</v>
      </c>
      <c r="M4974" s="416" t="s">
        <v>17209</v>
      </c>
      <c r="N4974" s="76" t="s">
        <v>18870</v>
      </c>
    </row>
    <row r="4975" spans="1:14" hidden="1">
      <c r="A4975" s="416" t="s">
        <v>17208</v>
      </c>
      <c r="B4975" s="76"/>
      <c r="C4975" s="496" t="s">
        <v>18871</v>
      </c>
      <c r="D4975" s="39" t="s">
        <v>18871</v>
      </c>
      <c r="E4975" s="496">
        <f>VLOOKUP(F4975,[13]abbr_btch2lot2!A:B,2,FALSE)</f>
        <v>3808</v>
      </c>
      <c r="F4975" s="39" t="s">
        <v>18872</v>
      </c>
      <c r="G4975" s="39"/>
      <c r="H4975" s="76" t="s">
        <v>2455</v>
      </c>
      <c r="I4975" s="76">
        <v>9</v>
      </c>
      <c r="J4975" s="39"/>
      <c r="K4975" s="39" t="s">
        <v>2195</v>
      </c>
      <c r="L4975" s="76">
        <v>576</v>
      </c>
      <c r="M4975" s="416" t="s">
        <v>17209</v>
      </c>
      <c r="N4975" s="76" t="s">
        <v>18873</v>
      </c>
    </row>
    <row r="4976" spans="1:14" hidden="1">
      <c r="A4976" s="416" t="s">
        <v>17208</v>
      </c>
      <c r="B4976" s="76"/>
      <c r="C4976" s="496" t="s">
        <v>18874</v>
      </c>
      <c r="D4976" s="39" t="s">
        <v>18874</v>
      </c>
      <c r="E4976" s="496">
        <f>VLOOKUP(F4976,[13]abbr_btch2lot2!A:B,2,FALSE)</f>
        <v>3809</v>
      </c>
      <c r="F4976" s="39" t="s">
        <v>18875</v>
      </c>
      <c r="G4976" s="39"/>
      <c r="H4976" s="76" t="s">
        <v>2455</v>
      </c>
      <c r="I4976" s="76">
        <v>9</v>
      </c>
      <c r="J4976" s="39"/>
      <c r="K4976" s="39" t="s">
        <v>2195</v>
      </c>
      <c r="L4976" s="76">
        <v>577</v>
      </c>
      <c r="M4976" s="416" t="s">
        <v>17209</v>
      </c>
      <c r="N4976" s="76" t="s">
        <v>18876</v>
      </c>
    </row>
    <row r="4977" spans="1:14" hidden="1">
      <c r="A4977" s="416" t="s">
        <v>17208</v>
      </c>
      <c r="B4977" s="76"/>
      <c r="C4977" s="496" t="s">
        <v>18877</v>
      </c>
      <c r="D4977" s="39" t="s">
        <v>18877</v>
      </c>
      <c r="E4977" s="496">
        <f>VLOOKUP(F4977,[13]abbr_btch2lot2!A:B,2,FALSE)</f>
        <v>3810</v>
      </c>
      <c r="F4977" s="39" t="s">
        <v>18878</v>
      </c>
      <c r="G4977" s="39"/>
      <c r="H4977" s="76" t="s">
        <v>2455</v>
      </c>
      <c r="I4977" s="76">
        <v>7</v>
      </c>
      <c r="J4977" s="39"/>
      <c r="K4977" s="39" t="s">
        <v>2195</v>
      </c>
      <c r="L4977" s="76">
        <v>578</v>
      </c>
      <c r="M4977" s="416" t="s">
        <v>17209</v>
      </c>
      <c r="N4977" s="76" t="s">
        <v>18879</v>
      </c>
    </row>
    <row r="4978" spans="1:14" hidden="1">
      <c r="A4978" s="416" t="s">
        <v>17208</v>
      </c>
      <c r="B4978" s="76"/>
      <c r="C4978" s="496" t="s">
        <v>18880</v>
      </c>
      <c r="D4978" s="39" t="s">
        <v>18880</v>
      </c>
      <c r="E4978" s="496">
        <f>VLOOKUP(F4978,[13]abbr_btch2lot2!A:B,2,FALSE)</f>
        <v>3811</v>
      </c>
      <c r="F4978" s="39" t="s">
        <v>18881</v>
      </c>
      <c r="G4978" s="39"/>
      <c r="H4978" s="76" t="s">
        <v>2231</v>
      </c>
      <c r="I4978" s="76" t="s">
        <v>2439</v>
      </c>
      <c r="J4978" s="39"/>
      <c r="K4978" s="39" t="s">
        <v>2195</v>
      </c>
      <c r="L4978" s="76">
        <v>579</v>
      </c>
      <c r="M4978" s="416" t="s">
        <v>17209</v>
      </c>
      <c r="N4978" s="76" t="s">
        <v>18882</v>
      </c>
    </row>
    <row r="4979" spans="1:14" hidden="1">
      <c r="A4979" s="416" t="s">
        <v>17208</v>
      </c>
      <c r="B4979" s="76"/>
      <c r="C4979" s="496"/>
      <c r="D4979" s="39"/>
      <c r="E4979" s="496">
        <f>VLOOKUP(F4979,[13]abbr_btch2lot2!A:B,2,FALSE)</f>
        <v>3812</v>
      </c>
      <c r="F4979" s="39" t="s">
        <v>18883</v>
      </c>
      <c r="G4979" s="39"/>
      <c r="H4979" s="76" t="s">
        <v>2455</v>
      </c>
      <c r="I4979" s="76">
        <v>7</v>
      </c>
      <c r="J4979" s="39"/>
      <c r="K4979" s="39" t="s">
        <v>2195</v>
      </c>
      <c r="L4979" s="76">
        <v>580</v>
      </c>
      <c r="M4979" s="416" t="s">
        <v>17209</v>
      </c>
      <c r="N4979" s="76" t="s">
        <v>18884</v>
      </c>
    </row>
    <row r="4980" spans="1:14" hidden="1">
      <c r="A4980" s="416" t="s">
        <v>17208</v>
      </c>
      <c r="B4980" s="76"/>
      <c r="C4980" s="496"/>
      <c r="D4980" s="39"/>
      <c r="E4980" s="496">
        <f>VLOOKUP(F4980,[13]abbr_btch2lot2!A:B,2,FALSE)</f>
        <v>3813</v>
      </c>
      <c r="F4980" s="39" t="s">
        <v>18885</v>
      </c>
      <c r="G4980" s="39"/>
      <c r="H4980" s="76" t="s">
        <v>2231</v>
      </c>
      <c r="I4980" s="76" t="s">
        <v>2439</v>
      </c>
      <c r="J4980" s="39"/>
      <c r="K4980" s="39" t="s">
        <v>2195</v>
      </c>
      <c r="L4980" s="76">
        <v>581</v>
      </c>
      <c r="M4980" s="416" t="s">
        <v>17209</v>
      </c>
      <c r="N4980" s="76" t="s">
        <v>18886</v>
      </c>
    </row>
    <row r="4981" spans="1:14" hidden="1">
      <c r="A4981" s="416" t="s">
        <v>17208</v>
      </c>
      <c r="B4981" s="76"/>
      <c r="C4981" s="496" t="s">
        <v>18887</v>
      </c>
      <c r="D4981" s="39" t="s">
        <v>18887</v>
      </c>
      <c r="E4981" s="496">
        <f>VLOOKUP(F4981,[13]abbr_btch2lot2!A:B,2,FALSE)</f>
        <v>3814</v>
      </c>
      <c r="F4981" s="39" t="s">
        <v>18888</v>
      </c>
      <c r="G4981" s="39"/>
      <c r="H4981" s="76" t="s">
        <v>2455</v>
      </c>
      <c r="I4981" s="76">
        <v>7</v>
      </c>
      <c r="J4981" s="39"/>
      <c r="K4981" s="39" t="s">
        <v>2195</v>
      </c>
      <c r="L4981" s="76">
        <v>582</v>
      </c>
      <c r="M4981" s="416" t="s">
        <v>17209</v>
      </c>
      <c r="N4981" s="76" t="s">
        <v>18889</v>
      </c>
    </row>
    <row r="4982" spans="1:14" hidden="1">
      <c r="A4982" s="416" t="s">
        <v>17208</v>
      </c>
      <c r="B4982" s="76"/>
      <c r="C4982" s="496" t="s">
        <v>18890</v>
      </c>
      <c r="D4982" s="39" t="s">
        <v>18890</v>
      </c>
      <c r="E4982" s="496">
        <f>VLOOKUP(F4982,[13]abbr_btch2lot2!A:B,2,FALSE)</f>
        <v>3815</v>
      </c>
      <c r="F4982" s="39" t="s">
        <v>18891</v>
      </c>
      <c r="G4982" s="39"/>
      <c r="H4982" s="76" t="s">
        <v>2231</v>
      </c>
      <c r="I4982" s="76" t="s">
        <v>2439</v>
      </c>
      <c r="J4982" s="39"/>
      <c r="K4982" s="39" t="s">
        <v>2195</v>
      </c>
      <c r="L4982" s="76">
        <v>583</v>
      </c>
      <c r="M4982" s="416" t="s">
        <v>17209</v>
      </c>
      <c r="N4982" s="76" t="s">
        <v>18892</v>
      </c>
    </row>
    <row r="4983" spans="1:14" hidden="1">
      <c r="A4983" s="416" t="s">
        <v>17208</v>
      </c>
      <c r="B4983" s="76"/>
      <c r="C4983" s="496"/>
      <c r="D4983" s="39"/>
      <c r="E4983" s="496">
        <f>VLOOKUP(F4983,[13]abbr_btch2lot2!A:B,2,FALSE)</f>
        <v>3816</v>
      </c>
      <c r="F4983" s="39" t="s">
        <v>18893</v>
      </c>
      <c r="G4983" s="39"/>
      <c r="H4983" s="76" t="s">
        <v>2455</v>
      </c>
      <c r="I4983" s="76">
        <v>7</v>
      </c>
      <c r="J4983" s="39"/>
      <c r="K4983" s="39" t="s">
        <v>2195</v>
      </c>
      <c r="L4983" s="76">
        <v>584</v>
      </c>
      <c r="M4983" s="416" t="s">
        <v>17209</v>
      </c>
      <c r="N4983" s="76" t="s">
        <v>18894</v>
      </c>
    </row>
    <row r="4984" spans="1:14" hidden="1">
      <c r="A4984" s="416" t="s">
        <v>17208</v>
      </c>
      <c r="B4984" s="76"/>
      <c r="C4984" s="496"/>
      <c r="D4984" s="39"/>
      <c r="E4984" s="496">
        <f>VLOOKUP(F4984,[13]abbr_btch2lot2!A:B,2,FALSE)</f>
        <v>3817</v>
      </c>
      <c r="F4984" s="39" t="s">
        <v>18895</v>
      </c>
      <c r="G4984" s="39"/>
      <c r="H4984" s="76" t="s">
        <v>2231</v>
      </c>
      <c r="I4984" s="76" t="s">
        <v>2439</v>
      </c>
      <c r="J4984" s="39"/>
      <c r="K4984" s="39" t="s">
        <v>2195</v>
      </c>
      <c r="L4984" s="76">
        <v>585</v>
      </c>
      <c r="M4984" s="416" t="s">
        <v>17209</v>
      </c>
      <c r="N4984" s="76" t="s">
        <v>18896</v>
      </c>
    </row>
    <row r="4985" spans="1:14" hidden="1">
      <c r="A4985" s="416" t="s">
        <v>17208</v>
      </c>
      <c r="B4985" s="76"/>
      <c r="C4985" s="496" t="s">
        <v>18897</v>
      </c>
      <c r="D4985" s="39" t="s">
        <v>18897</v>
      </c>
      <c r="E4985" s="496">
        <f>VLOOKUP(F4985,[13]abbr_btch2lot2!A:B,2,FALSE)</f>
        <v>3818</v>
      </c>
      <c r="F4985" s="39" t="s">
        <v>18898</v>
      </c>
      <c r="G4985" s="39"/>
      <c r="H4985" s="76" t="s">
        <v>2455</v>
      </c>
      <c r="I4985" s="76">
        <v>7</v>
      </c>
      <c r="J4985" s="39"/>
      <c r="K4985" s="39" t="s">
        <v>2195</v>
      </c>
      <c r="L4985" s="76">
        <v>586</v>
      </c>
      <c r="M4985" s="416" t="s">
        <v>17209</v>
      </c>
      <c r="N4985" s="76" t="s">
        <v>18899</v>
      </c>
    </row>
    <row r="4986" spans="1:14" hidden="1">
      <c r="A4986" s="416" t="s">
        <v>17208</v>
      </c>
      <c r="B4986" s="76"/>
      <c r="C4986" s="496" t="s">
        <v>18900</v>
      </c>
      <c r="D4986" s="39" t="s">
        <v>18900</v>
      </c>
      <c r="E4986" s="496">
        <f>VLOOKUP(F4986,[13]abbr_btch2lot2!A:B,2,FALSE)</f>
        <v>3819</v>
      </c>
      <c r="F4986" s="39" t="s">
        <v>18901</v>
      </c>
      <c r="G4986" s="39"/>
      <c r="H4986" s="76" t="s">
        <v>2231</v>
      </c>
      <c r="I4986" s="76" t="s">
        <v>2439</v>
      </c>
      <c r="J4986" s="39"/>
      <c r="K4986" s="39" t="s">
        <v>2195</v>
      </c>
      <c r="L4986" s="76">
        <v>587</v>
      </c>
      <c r="M4986" s="416" t="s">
        <v>17209</v>
      </c>
      <c r="N4986" s="76" t="s">
        <v>18902</v>
      </c>
    </row>
    <row r="4987" spans="1:14" hidden="1">
      <c r="A4987" s="416" t="s">
        <v>17208</v>
      </c>
      <c r="B4987" s="76"/>
      <c r="C4987" s="496" t="s">
        <v>18903</v>
      </c>
      <c r="D4987" s="39" t="s">
        <v>18903</v>
      </c>
      <c r="E4987" s="496">
        <f>VLOOKUP(F4987,[13]abbr_btch2lot2!A:B,2,FALSE)</f>
        <v>3820</v>
      </c>
      <c r="F4987" s="39" t="s">
        <v>18904</v>
      </c>
      <c r="G4987" s="39"/>
      <c r="H4987" s="76" t="s">
        <v>2455</v>
      </c>
      <c r="I4987" s="76">
        <v>7</v>
      </c>
      <c r="J4987" s="39"/>
      <c r="K4987" s="39" t="s">
        <v>2195</v>
      </c>
      <c r="L4987" s="76">
        <v>588</v>
      </c>
      <c r="M4987" s="416" t="s">
        <v>17209</v>
      </c>
      <c r="N4987" s="76" t="s">
        <v>18905</v>
      </c>
    </row>
    <row r="4988" spans="1:14" hidden="1">
      <c r="A4988" s="416" t="s">
        <v>17208</v>
      </c>
      <c r="B4988" s="76"/>
      <c r="C4988" s="496" t="s">
        <v>18906</v>
      </c>
      <c r="D4988" s="39" t="s">
        <v>18906</v>
      </c>
      <c r="E4988" s="496">
        <f>VLOOKUP(F4988,[13]abbr_btch2lot2!A:B,2,FALSE)</f>
        <v>3821</v>
      </c>
      <c r="F4988" s="39" t="s">
        <v>18907</v>
      </c>
      <c r="G4988" s="39"/>
      <c r="H4988" s="76" t="s">
        <v>2231</v>
      </c>
      <c r="I4988" s="76" t="s">
        <v>2439</v>
      </c>
      <c r="J4988" s="39"/>
      <c r="K4988" s="39" t="s">
        <v>2195</v>
      </c>
      <c r="L4988" s="76">
        <v>589</v>
      </c>
      <c r="M4988" s="416" t="s">
        <v>17209</v>
      </c>
      <c r="N4988" s="76" t="s">
        <v>18908</v>
      </c>
    </row>
    <row r="4989" spans="1:14" hidden="1">
      <c r="A4989" s="416" t="s">
        <v>17208</v>
      </c>
      <c r="B4989" s="76"/>
      <c r="C4989" s="496" t="s">
        <v>18909</v>
      </c>
      <c r="D4989" s="39" t="s">
        <v>18909</v>
      </c>
      <c r="E4989" s="496">
        <f>VLOOKUP(F4989,[13]abbr_btch2lot2!A:B,2,FALSE)</f>
        <v>3822</v>
      </c>
      <c r="F4989" s="39" t="s">
        <v>18910</v>
      </c>
      <c r="G4989" s="39"/>
      <c r="H4989" s="76" t="s">
        <v>2455</v>
      </c>
      <c r="I4989" s="76">
        <v>7</v>
      </c>
      <c r="J4989" s="39"/>
      <c r="K4989" s="39" t="s">
        <v>2195</v>
      </c>
      <c r="L4989" s="76">
        <v>590</v>
      </c>
      <c r="M4989" s="416" t="s">
        <v>17209</v>
      </c>
      <c r="N4989" s="76" t="s">
        <v>18911</v>
      </c>
    </row>
    <row r="4990" spans="1:14" hidden="1">
      <c r="A4990" s="416" t="s">
        <v>17208</v>
      </c>
      <c r="B4990" s="76"/>
      <c r="C4990" s="496" t="s">
        <v>18912</v>
      </c>
      <c r="D4990" s="39" t="s">
        <v>18912</v>
      </c>
      <c r="E4990" s="496">
        <f>VLOOKUP(F4990,[13]abbr_btch2lot2!A:B,2,FALSE)</f>
        <v>3823</v>
      </c>
      <c r="F4990" s="39" t="s">
        <v>18913</v>
      </c>
      <c r="G4990" s="39"/>
      <c r="H4990" s="76" t="s">
        <v>2231</v>
      </c>
      <c r="I4990" s="76" t="s">
        <v>2439</v>
      </c>
      <c r="J4990" s="39"/>
      <c r="K4990" s="39" t="s">
        <v>2195</v>
      </c>
      <c r="L4990" s="76">
        <v>591</v>
      </c>
      <c r="M4990" s="416" t="s">
        <v>17209</v>
      </c>
      <c r="N4990" s="76" t="s">
        <v>18914</v>
      </c>
    </row>
    <row r="4991" spans="1:14" hidden="1">
      <c r="A4991" s="416" t="s">
        <v>17208</v>
      </c>
      <c r="B4991" s="76"/>
      <c r="C4991" s="496"/>
      <c r="D4991" s="39"/>
      <c r="E4991" s="496">
        <f>VLOOKUP(F4991,[13]abbr_btch2lot2!A:B,2,FALSE)</f>
        <v>3824</v>
      </c>
      <c r="F4991" s="39" t="s">
        <v>18915</v>
      </c>
      <c r="G4991" s="39"/>
      <c r="H4991" s="76" t="s">
        <v>2455</v>
      </c>
      <c r="I4991" s="76">
        <v>7</v>
      </c>
      <c r="J4991" s="39"/>
      <c r="K4991" s="39" t="s">
        <v>2195</v>
      </c>
      <c r="L4991" s="76">
        <v>592</v>
      </c>
      <c r="M4991" s="416" t="s">
        <v>17209</v>
      </c>
      <c r="N4991" s="76" t="s">
        <v>18916</v>
      </c>
    </row>
    <row r="4992" spans="1:14" hidden="1">
      <c r="A4992" s="416" t="s">
        <v>17208</v>
      </c>
      <c r="B4992" s="76"/>
      <c r="C4992" s="496"/>
      <c r="D4992" s="39"/>
      <c r="E4992" s="496">
        <f>VLOOKUP(F4992,[13]abbr_btch2lot2!A:B,2,FALSE)</f>
        <v>3825</v>
      </c>
      <c r="F4992" s="39" t="s">
        <v>18917</v>
      </c>
      <c r="G4992" s="39"/>
      <c r="H4992" s="76" t="s">
        <v>2231</v>
      </c>
      <c r="I4992" s="76" t="s">
        <v>2439</v>
      </c>
      <c r="J4992" s="39"/>
      <c r="K4992" s="39" t="s">
        <v>2195</v>
      </c>
      <c r="L4992" s="76">
        <v>593</v>
      </c>
      <c r="M4992" s="416" t="s">
        <v>17209</v>
      </c>
      <c r="N4992" s="76" t="s">
        <v>18918</v>
      </c>
    </row>
    <row r="4993" spans="1:14" hidden="1">
      <c r="A4993" s="416" t="s">
        <v>17208</v>
      </c>
      <c r="B4993" s="76"/>
      <c r="C4993" s="496" t="s">
        <v>18919</v>
      </c>
      <c r="D4993" s="39" t="s">
        <v>18919</v>
      </c>
      <c r="E4993" s="496">
        <f>VLOOKUP(F4993,[13]abbr_btch2lot2!A:B,2,FALSE)</f>
        <v>3826</v>
      </c>
      <c r="F4993" s="39" t="s">
        <v>18920</v>
      </c>
      <c r="G4993" s="39"/>
      <c r="H4993" s="76" t="s">
        <v>2455</v>
      </c>
      <c r="I4993" s="76">
        <v>7</v>
      </c>
      <c r="J4993" s="39"/>
      <c r="K4993" s="39" t="s">
        <v>2195</v>
      </c>
      <c r="L4993" s="76">
        <v>594</v>
      </c>
      <c r="M4993" s="416" t="s">
        <v>17209</v>
      </c>
      <c r="N4993" s="76" t="s">
        <v>18921</v>
      </c>
    </row>
    <row r="4994" spans="1:14" hidden="1">
      <c r="A4994" s="416" t="s">
        <v>17208</v>
      </c>
      <c r="B4994" s="76"/>
      <c r="C4994" s="496" t="s">
        <v>18922</v>
      </c>
      <c r="D4994" s="39" t="s">
        <v>18922</v>
      </c>
      <c r="E4994" s="496">
        <f>VLOOKUP(F4994,[13]abbr_btch2lot2!A:B,2,FALSE)</f>
        <v>3827</v>
      </c>
      <c r="F4994" s="39" t="s">
        <v>18923</v>
      </c>
      <c r="G4994" s="39"/>
      <c r="H4994" s="76" t="s">
        <v>2231</v>
      </c>
      <c r="I4994" s="76" t="s">
        <v>2439</v>
      </c>
      <c r="J4994" s="39"/>
      <c r="K4994" s="39" t="s">
        <v>2195</v>
      </c>
      <c r="L4994" s="76">
        <v>595</v>
      </c>
      <c r="M4994" s="416" t="s">
        <v>17209</v>
      </c>
      <c r="N4994" s="76" t="s">
        <v>18924</v>
      </c>
    </row>
    <row r="4995" spans="1:14" hidden="1">
      <c r="A4995" s="416" t="s">
        <v>17208</v>
      </c>
      <c r="B4995" s="76"/>
      <c r="C4995" s="496" t="s">
        <v>18925</v>
      </c>
      <c r="D4995" s="39" t="s">
        <v>18925</v>
      </c>
      <c r="E4995" s="496">
        <f>VLOOKUP(F4995,[13]abbr_btch2lot2!A:B,2,FALSE)</f>
        <v>3828</v>
      </c>
      <c r="F4995" s="39" t="s">
        <v>18926</v>
      </c>
      <c r="G4995" s="39"/>
      <c r="H4995" s="76" t="s">
        <v>2455</v>
      </c>
      <c r="I4995" s="76">
        <v>7</v>
      </c>
      <c r="J4995" s="39"/>
      <c r="K4995" s="39" t="s">
        <v>2195</v>
      </c>
      <c r="L4995" s="76">
        <v>596</v>
      </c>
      <c r="M4995" s="416" t="s">
        <v>17209</v>
      </c>
      <c r="N4995" s="76" t="s">
        <v>18927</v>
      </c>
    </row>
    <row r="4996" spans="1:14" hidden="1">
      <c r="A4996" s="416" t="s">
        <v>17208</v>
      </c>
      <c r="B4996" s="76"/>
      <c r="C4996" s="496" t="s">
        <v>18928</v>
      </c>
      <c r="D4996" s="39" t="s">
        <v>18928</v>
      </c>
      <c r="E4996" s="496">
        <f>VLOOKUP(F4996,[13]abbr_btch2lot2!A:B,2,FALSE)</f>
        <v>3829</v>
      </c>
      <c r="F4996" s="39" t="s">
        <v>18929</v>
      </c>
      <c r="G4996" s="39"/>
      <c r="H4996" s="76" t="s">
        <v>2231</v>
      </c>
      <c r="I4996" s="76" t="s">
        <v>2439</v>
      </c>
      <c r="J4996" s="39"/>
      <c r="K4996" s="39" t="s">
        <v>2195</v>
      </c>
      <c r="L4996" s="76">
        <v>597</v>
      </c>
      <c r="M4996" s="416" t="s">
        <v>17209</v>
      </c>
      <c r="N4996" s="76" t="s">
        <v>18930</v>
      </c>
    </row>
    <row r="4997" spans="1:14" hidden="1">
      <c r="A4997" s="416" t="s">
        <v>17208</v>
      </c>
      <c r="B4997" s="76"/>
      <c r="C4997" s="496" t="s">
        <v>18931</v>
      </c>
      <c r="D4997" s="39" t="s">
        <v>18931</v>
      </c>
      <c r="E4997" s="496">
        <f>VLOOKUP(F4997,[13]abbr_btch2lot2!A:B,2,FALSE)</f>
        <v>3830</v>
      </c>
      <c r="F4997" s="39" t="s">
        <v>18932</v>
      </c>
      <c r="G4997" s="39"/>
      <c r="H4997" s="76" t="s">
        <v>2455</v>
      </c>
      <c r="I4997" s="76">
        <v>7</v>
      </c>
      <c r="J4997" s="39"/>
      <c r="K4997" s="39" t="s">
        <v>2195</v>
      </c>
      <c r="L4997" s="76">
        <v>598</v>
      </c>
      <c r="M4997" s="416" t="s">
        <v>17209</v>
      </c>
      <c r="N4997" s="76" t="s">
        <v>18933</v>
      </c>
    </row>
    <row r="4998" spans="1:14" hidden="1">
      <c r="A4998" s="416" t="s">
        <v>17208</v>
      </c>
      <c r="B4998" s="76"/>
      <c r="C4998" s="496" t="s">
        <v>18934</v>
      </c>
      <c r="D4998" s="39" t="s">
        <v>18934</v>
      </c>
      <c r="E4998" s="496">
        <f>VLOOKUP(F4998,[13]abbr_btch2lot2!A:B,2,FALSE)</f>
        <v>3831</v>
      </c>
      <c r="F4998" s="39" t="s">
        <v>18935</v>
      </c>
      <c r="G4998" s="39"/>
      <c r="H4998" s="76" t="s">
        <v>2231</v>
      </c>
      <c r="I4998" s="76" t="s">
        <v>2439</v>
      </c>
      <c r="J4998" s="39"/>
      <c r="K4998" s="39" t="s">
        <v>2195</v>
      </c>
      <c r="L4998" s="76">
        <v>599</v>
      </c>
      <c r="M4998" s="416" t="s">
        <v>17209</v>
      </c>
      <c r="N4998" s="76" t="s">
        <v>18936</v>
      </c>
    </row>
    <row r="4999" spans="1:14" hidden="1">
      <c r="A4999" s="416" t="s">
        <v>17208</v>
      </c>
      <c r="B4999" s="76"/>
      <c r="C4999" s="496" t="s">
        <v>18937</v>
      </c>
      <c r="D4999" s="39" t="s">
        <v>18937</v>
      </c>
      <c r="E4999" s="496">
        <f>VLOOKUP(F4999,[13]abbr_btch2lot2!A:B,2,FALSE)</f>
        <v>3832</v>
      </c>
      <c r="F4999" s="39" t="s">
        <v>18938</v>
      </c>
      <c r="G4999" s="39"/>
      <c r="H4999" s="76" t="s">
        <v>2455</v>
      </c>
      <c r="I4999" s="76">
        <v>7</v>
      </c>
      <c r="J4999" s="39"/>
      <c r="K4999" s="39" t="s">
        <v>2195</v>
      </c>
      <c r="L4999" s="76">
        <v>600</v>
      </c>
      <c r="M4999" s="416" t="s">
        <v>17209</v>
      </c>
      <c r="N4999" s="76" t="s">
        <v>18939</v>
      </c>
    </row>
    <row r="5000" spans="1:14" hidden="1">
      <c r="A5000" s="416" t="s">
        <v>17208</v>
      </c>
      <c r="B5000" s="76"/>
      <c r="C5000" s="496" t="s">
        <v>18940</v>
      </c>
      <c r="D5000" s="39" t="s">
        <v>18940</v>
      </c>
      <c r="E5000" s="496">
        <f>VLOOKUP(F5000,[13]abbr_btch2lot2!A:B,2,FALSE)</f>
        <v>3833</v>
      </c>
      <c r="F5000" s="39" t="s">
        <v>18941</v>
      </c>
      <c r="G5000" s="39"/>
      <c r="H5000" s="76" t="s">
        <v>2231</v>
      </c>
      <c r="I5000" s="76" t="s">
        <v>2439</v>
      </c>
      <c r="J5000" s="39"/>
      <c r="K5000" s="39" t="s">
        <v>2195</v>
      </c>
      <c r="L5000" s="76">
        <v>601</v>
      </c>
      <c r="M5000" s="416" t="s">
        <v>17209</v>
      </c>
      <c r="N5000" s="76" t="s">
        <v>18942</v>
      </c>
    </row>
    <row r="5001" spans="1:14" hidden="1">
      <c r="A5001" s="416" t="s">
        <v>17208</v>
      </c>
      <c r="B5001" s="76"/>
      <c r="C5001" s="496" t="s">
        <v>18943</v>
      </c>
      <c r="D5001" s="39" t="s">
        <v>18943</v>
      </c>
      <c r="E5001" s="496">
        <f>VLOOKUP(F5001,[13]abbr_btch2lot2!A:B,2,FALSE)</f>
        <v>3834</v>
      </c>
      <c r="F5001" s="39" t="s">
        <v>18944</v>
      </c>
      <c r="G5001" s="39"/>
      <c r="H5001" s="76" t="s">
        <v>2231</v>
      </c>
      <c r="I5001" s="76" t="s">
        <v>4482</v>
      </c>
      <c r="J5001" s="39"/>
      <c r="K5001" s="39" t="s">
        <v>2195</v>
      </c>
      <c r="L5001" s="76">
        <v>602</v>
      </c>
      <c r="M5001" s="416" t="s">
        <v>17209</v>
      </c>
      <c r="N5001" s="76" t="s">
        <v>18945</v>
      </c>
    </row>
    <row r="5002" spans="1:14" hidden="1">
      <c r="A5002" s="416" t="s">
        <v>17208</v>
      </c>
      <c r="B5002" s="76"/>
      <c r="C5002" s="496" t="s">
        <v>18946</v>
      </c>
      <c r="D5002" s="39" t="s">
        <v>18946</v>
      </c>
      <c r="E5002" s="496">
        <f>VLOOKUP(F5002,[13]abbr_btch2lot2!A:B,2,FALSE)</f>
        <v>3835</v>
      </c>
      <c r="F5002" s="39" t="s">
        <v>18947</v>
      </c>
      <c r="G5002" s="39"/>
      <c r="H5002" s="76" t="s">
        <v>2231</v>
      </c>
      <c r="I5002" s="76" t="s">
        <v>17237</v>
      </c>
      <c r="J5002" s="39"/>
      <c r="K5002" s="39" t="s">
        <v>2195</v>
      </c>
      <c r="L5002" s="76">
        <v>603</v>
      </c>
      <c r="M5002" s="416" t="s">
        <v>17209</v>
      </c>
      <c r="N5002" s="76" t="s">
        <v>18948</v>
      </c>
    </row>
    <row r="5003" spans="1:14" hidden="1">
      <c r="A5003" s="416" t="s">
        <v>17208</v>
      </c>
      <c r="B5003" s="76"/>
      <c r="C5003" s="496" t="s">
        <v>18949</v>
      </c>
      <c r="D5003" s="39" t="s">
        <v>18949</v>
      </c>
      <c r="E5003" s="496">
        <f>VLOOKUP(F5003,[13]abbr_btch2lot2!A:B,2,FALSE)</f>
        <v>3836</v>
      </c>
      <c r="F5003" s="39" t="s">
        <v>18950</v>
      </c>
      <c r="G5003" s="39"/>
      <c r="H5003" s="76" t="s">
        <v>2455</v>
      </c>
      <c r="I5003" s="76">
        <v>7</v>
      </c>
      <c r="J5003" s="39"/>
      <c r="K5003" s="39" t="s">
        <v>2195</v>
      </c>
      <c r="L5003" s="76">
        <v>604</v>
      </c>
      <c r="M5003" s="416" t="s">
        <v>17209</v>
      </c>
      <c r="N5003" s="76" t="s">
        <v>18951</v>
      </c>
    </row>
    <row r="5004" spans="1:14" hidden="1">
      <c r="A5004" s="416" t="s">
        <v>17208</v>
      </c>
      <c r="B5004" s="76"/>
      <c r="C5004" s="496" t="s">
        <v>18952</v>
      </c>
      <c r="D5004" s="39" t="s">
        <v>18952</v>
      </c>
      <c r="E5004" s="496">
        <f>VLOOKUP(F5004,[13]abbr_btch2lot2!A:B,2,FALSE)</f>
        <v>3837</v>
      </c>
      <c r="F5004" s="39" t="s">
        <v>18953</v>
      </c>
      <c r="G5004" s="39"/>
      <c r="H5004" s="76" t="s">
        <v>2455</v>
      </c>
      <c r="I5004" s="76">
        <v>7</v>
      </c>
      <c r="J5004" s="39"/>
      <c r="K5004" s="39" t="s">
        <v>2195</v>
      </c>
      <c r="L5004" s="76">
        <v>605</v>
      </c>
      <c r="M5004" s="416" t="s">
        <v>17209</v>
      </c>
      <c r="N5004" s="76" t="s">
        <v>18954</v>
      </c>
    </row>
    <row r="5005" spans="1:14" hidden="1">
      <c r="A5005" s="416" t="s">
        <v>17208</v>
      </c>
      <c r="B5005" s="76"/>
      <c r="C5005" s="496" t="s">
        <v>18955</v>
      </c>
      <c r="D5005" s="39" t="s">
        <v>18955</v>
      </c>
      <c r="E5005" s="496">
        <f>VLOOKUP(F5005,[13]abbr_btch2lot2!A:B,2,FALSE)</f>
        <v>3838</v>
      </c>
      <c r="F5005" s="39" t="s">
        <v>18956</v>
      </c>
      <c r="G5005" s="39"/>
      <c r="H5005" s="76" t="s">
        <v>2231</v>
      </c>
      <c r="I5005" s="76" t="s">
        <v>17237</v>
      </c>
      <c r="J5005" s="39"/>
      <c r="K5005" s="39" t="s">
        <v>2195</v>
      </c>
      <c r="L5005" s="76">
        <v>606</v>
      </c>
      <c r="M5005" s="416" t="s">
        <v>17209</v>
      </c>
      <c r="N5005" s="76" t="s">
        <v>18957</v>
      </c>
    </row>
    <row r="5006" spans="1:14" hidden="1">
      <c r="A5006" s="416" t="s">
        <v>17208</v>
      </c>
      <c r="B5006" s="76"/>
      <c r="C5006" s="496" t="s">
        <v>18958</v>
      </c>
      <c r="D5006" s="39" t="s">
        <v>18958</v>
      </c>
      <c r="E5006" s="496">
        <f>VLOOKUP(F5006,[13]abbr_btch2lot2!A:B,2,FALSE)</f>
        <v>3839</v>
      </c>
      <c r="F5006" s="39" t="s">
        <v>18959</v>
      </c>
      <c r="G5006" s="39"/>
      <c r="H5006" s="76" t="s">
        <v>2231</v>
      </c>
      <c r="I5006" s="76" t="s">
        <v>17237</v>
      </c>
      <c r="J5006" s="39"/>
      <c r="K5006" s="39" t="s">
        <v>2195</v>
      </c>
      <c r="L5006" s="76">
        <v>607</v>
      </c>
      <c r="M5006" s="416" t="s">
        <v>17209</v>
      </c>
      <c r="N5006" s="76" t="s">
        <v>18960</v>
      </c>
    </row>
    <row r="5007" spans="1:14" hidden="1">
      <c r="A5007" s="416" t="s">
        <v>17208</v>
      </c>
      <c r="B5007" s="76"/>
      <c r="C5007" s="496" t="s">
        <v>18961</v>
      </c>
      <c r="D5007" s="39" t="s">
        <v>18961</v>
      </c>
      <c r="E5007" s="496">
        <f>VLOOKUP(F5007,[13]abbr_btch2lot2!A:B,2,FALSE)</f>
        <v>3840</v>
      </c>
      <c r="F5007" s="39" t="s">
        <v>18962</v>
      </c>
      <c r="G5007" s="39"/>
      <c r="H5007" s="76" t="s">
        <v>2228</v>
      </c>
      <c r="I5007" s="76">
        <v>1</v>
      </c>
      <c r="J5007" s="39"/>
      <c r="K5007" s="39" t="s">
        <v>2195</v>
      </c>
      <c r="L5007" s="76">
        <v>608</v>
      </c>
      <c r="M5007" s="416" t="s">
        <v>17209</v>
      </c>
      <c r="N5007" s="76" t="s">
        <v>18963</v>
      </c>
    </row>
    <row r="5008" spans="1:14" hidden="1">
      <c r="A5008" s="416" t="s">
        <v>17208</v>
      </c>
      <c r="B5008" s="76"/>
      <c r="C5008" s="496" t="s">
        <v>18964</v>
      </c>
      <c r="D5008" s="39" t="s">
        <v>18964</v>
      </c>
      <c r="E5008" s="496">
        <f>VLOOKUP(F5008,[13]abbr_btch2lot2!A:B,2,FALSE)</f>
        <v>3841</v>
      </c>
      <c r="F5008" s="39" t="s">
        <v>18965</v>
      </c>
      <c r="G5008" s="39"/>
      <c r="H5008" s="76" t="s">
        <v>2231</v>
      </c>
      <c r="I5008" s="76" t="s">
        <v>17237</v>
      </c>
      <c r="J5008" s="39"/>
      <c r="K5008" s="39" t="s">
        <v>2195</v>
      </c>
      <c r="L5008" s="76">
        <v>609</v>
      </c>
      <c r="M5008" s="416" t="s">
        <v>17209</v>
      </c>
      <c r="N5008" s="76" t="s">
        <v>18966</v>
      </c>
    </row>
    <row r="5009" spans="1:14" hidden="1">
      <c r="A5009" s="416" t="s">
        <v>17208</v>
      </c>
      <c r="B5009" s="76"/>
      <c r="C5009" s="496" t="s">
        <v>18967</v>
      </c>
      <c r="D5009" s="39" t="s">
        <v>18967</v>
      </c>
      <c r="E5009" s="496">
        <f>VLOOKUP(F5009,[13]abbr_btch2lot2!A:B,2,FALSE)</f>
        <v>3842</v>
      </c>
      <c r="F5009" s="39" t="s">
        <v>18968</v>
      </c>
      <c r="G5009" s="39"/>
      <c r="H5009" s="76" t="s">
        <v>2231</v>
      </c>
      <c r="I5009" s="76" t="s">
        <v>17237</v>
      </c>
      <c r="J5009" s="39"/>
      <c r="K5009" s="39" t="s">
        <v>2195</v>
      </c>
      <c r="L5009" s="76">
        <v>610</v>
      </c>
      <c r="M5009" s="416" t="s">
        <v>17209</v>
      </c>
      <c r="N5009" s="76" t="s">
        <v>18969</v>
      </c>
    </row>
    <row r="5010" spans="1:14" hidden="1">
      <c r="A5010" s="416" t="s">
        <v>17208</v>
      </c>
      <c r="B5010" s="76"/>
      <c r="C5010" s="496" t="s">
        <v>18970</v>
      </c>
      <c r="D5010" s="39" t="s">
        <v>18970</v>
      </c>
      <c r="E5010" s="496">
        <f>VLOOKUP(F5010,[13]abbr_btch2lot2!A:B,2,FALSE)</f>
        <v>3843</v>
      </c>
      <c r="F5010" s="39" t="s">
        <v>18971</v>
      </c>
      <c r="G5010" s="39"/>
      <c r="H5010" s="76" t="s">
        <v>2455</v>
      </c>
      <c r="I5010" s="76">
        <v>7</v>
      </c>
      <c r="J5010" s="39"/>
      <c r="K5010" s="39" t="s">
        <v>2195</v>
      </c>
      <c r="L5010" s="76">
        <v>611</v>
      </c>
      <c r="M5010" s="416" t="s">
        <v>17209</v>
      </c>
      <c r="N5010" s="76" t="s">
        <v>18972</v>
      </c>
    </row>
    <row r="5011" spans="1:14" hidden="1">
      <c r="A5011" s="416" t="s">
        <v>17208</v>
      </c>
      <c r="B5011" s="76"/>
      <c r="C5011" s="496" t="s">
        <v>18973</v>
      </c>
      <c r="D5011" s="39" t="s">
        <v>18973</v>
      </c>
      <c r="E5011" s="496">
        <f>VLOOKUP(F5011,[13]abbr_btch2lot2!A:B,2,FALSE)</f>
        <v>3844</v>
      </c>
      <c r="F5011" s="39" t="s">
        <v>18974</v>
      </c>
      <c r="G5011" s="39"/>
      <c r="H5011" s="76" t="s">
        <v>2455</v>
      </c>
      <c r="I5011" s="76">
        <v>7</v>
      </c>
      <c r="J5011" s="39"/>
      <c r="K5011" s="39" t="s">
        <v>2195</v>
      </c>
      <c r="L5011" s="76">
        <v>612</v>
      </c>
      <c r="M5011" s="416" t="s">
        <v>17209</v>
      </c>
      <c r="N5011" s="76" t="s">
        <v>18975</v>
      </c>
    </row>
    <row r="5012" spans="1:14" hidden="1">
      <c r="A5012" s="416" t="s">
        <v>17208</v>
      </c>
      <c r="B5012" s="76"/>
      <c r="C5012" s="496" t="s">
        <v>18976</v>
      </c>
      <c r="D5012" s="39" t="s">
        <v>18976</v>
      </c>
      <c r="E5012" s="496">
        <f>VLOOKUP(F5012,[13]abbr_btch2lot2!A:B,2,FALSE)</f>
        <v>3845</v>
      </c>
      <c r="F5012" s="39" t="s">
        <v>18977</v>
      </c>
      <c r="G5012" s="39"/>
      <c r="H5012" s="76" t="s">
        <v>2231</v>
      </c>
      <c r="I5012" s="76" t="s">
        <v>17237</v>
      </c>
      <c r="J5012" s="39"/>
      <c r="K5012" s="39" t="s">
        <v>2195</v>
      </c>
      <c r="L5012" s="76">
        <v>613</v>
      </c>
      <c r="M5012" s="416" t="s">
        <v>17209</v>
      </c>
      <c r="N5012" s="76" t="s">
        <v>18978</v>
      </c>
    </row>
    <row r="5013" spans="1:14" hidden="1">
      <c r="A5013" s="416" t="s">
        <v>17208</v>
      </c>
      <c r="B5013" s="76"/>
      <c r="C5013" s="496" t="s">
        <v>18979</v>
      </c>
      <c r="D5013" s="39" t="s">
        <v>18979</v>
      </c>
      <c r="E5013" s="496">
        <f>VLOOKUP(F5013,[13]abbr_btch2lot2!A:B,2,FALSE)</f>
        <v>3846</v>
      </c>
      <c r="F5013" s="39" t="s">
        <v>18980</v>
      </c>
      <c r="G5013" s="39"/>
      <c r="H5013" s="76" t="s">
        <v>2231</v>
      </c>
      <c r="I5013" s="76" t="s">
        <v>17237</v>
      </c>
      <c r="J5013" s="39"/>
      <c r="K5013" s="39" t="s">
        <v>2195</v>
      </c>
      <c r="L5013" s="76">
        <v>614</v>
      </c>
      <c r="M5013" s="416" t="s">
        <v>17209</v>
      </c>
      <c r="N5013" s="76" t="s">
        <v>18981</v>
      </c>
    </row>
    <row r="5014" spans="1:14" hidden="1">
      <c r="A5014" s="416" t="s">
        <v>17208</v>
      </c>
      <c r="B5014" s="76"/>
      <c r="C5014" s="496" t="s">
        <v>18982</v>
      </c>
      <c r="D5014" s="39" t="s">
        <v>18982</v>
      </c>
      <c r="E5014" s="496">
        <f>VLOOKUP(F5014,[13]abbr_btch2lot2!A:B,2,FALSE)</f>
        <v>3847</v>
      </c>
      <c r="F5014" s="39" t="s">
        <v>18983</v>
      </c>
      <c r="G5014" s="39"/>
      <c r="H5014" s="76" t="s">
        <v>2228</v>
      </c>
      <c r="I5014" s="76">
        <v>1</v>
      </c>
      <c r="J5014" s="39"/>
      <c r="K5014" s="39" t="s">
        <v>2195</v>
      </c>
      <c r="L5014" s="76">
        <v>615</v>
      </c>
      <c r="M5014" s="416" t="s">
        <v>17209</v>
      </c>
      <c r="N5014" s="76" t="s">
        <v>18984</v>
      </c>
    </row>
    <row r="5015" spans="1:14" hidden="1">
      <c r="A5015" s="416" t="s">
        <v>17208</v>
      </c>
      <c r="B5015" s="76"/>
      <c r="C5015" s="496" t="s">
        <v>18985</v>
      </c>
      <c r="D5015" s="39" t="s">
        <v>18985</v>
      </c>
      <c r="E5015" s="496">
        <f>VLOOKUP(F5015,[13]abbr_btch2lot2!A:B,2,FALSE)</f>
        <v>3848</v>
      </c>
      <c r="F5015" s="39" t="s">
        <v>18986</v>
      </c>
      <c r="G5015" s="39"/>
      <c r="H5015" s="76" t="s">
        <v>2455</v>
      </c>
      <c r="I5015" s="76">
        <v>7</v>
      </c>
      <c r="J5015" s="39"/>
      <c r="K5015" s="39" t="s">
        <v>2195</v>
      </c>
      <c r="L5015" s="76">
        <v>616</v>
      </c>
      <c r="M5015" s="416" t="s">
        <v>17209</v>
      </c>
      <c r="N5015" s="76" t="s">
        <v>18987</v>
      </c>
    </row>
    <row r="5016" spans="1:14" hidden="1">
      <c r="A5016" s="416" t="s">
        <v>17208</v>
      </c>
      <c r="B5016" s="76"/>
      <c r="C5016" s="496" t="s">
        <v>18988</v>
      </c>
      <c r="D5016" s="39" t="s">
        <v>18988</v>
      </c>
      <c r="E5016" s="496">
        <f>VLOOKUP(F5016,[13]abbr_btch2lot2!A:B,2,FALSE)</f>
        <v>3849</v>
      </c>
      <c r="F5016" s="39" t="s">
        <v>18989</v>
      </c>
      <c r="G5016" s="39"/>
      <c r="H5016" s="76" t="s">
        <v>2231</v>
      </c>
      <c r="I5016" s="76" t="s">
        <v>2439</v>
      </c>
      <c r="J5016" s="39"/>
      <c r="K5016" s="39" t="s">
        <v>2195</v>
      </c>
      <c r="L5016" s="76">
        <v>617</v>
      </c>
      <c r="M5016" s="416" t="s">
        <v>17209</v>
      </c>
      <c r="N5016" s="76" t="s">
        <v>18990</v>
      </c>
    </row>
    <row r="5017" spans="1:14" hidden="1">
      <c r="A5017" s="416" t="s">
        <v>17208</v>
      </c>
      <c r="B5017" s="76"/>
      <c r="C5017" s="496" t="s">
        <v>18991</v>
      </c>
      <c r="D5017" s="39" t="s">
        <v>18991</v>
      </c>
      <c r="E5017" s="496">
        <f>VLOOKUP(F5017,[13]abbr_btch2lot2!A:B,2,FALSE)</f>
        <v>3850</v>
      </c>
      <c r="F5017" s="39" t="s">
        <v>18992</v>
      </c>
      <c r="G5017" s="39"/>
      <c r="H5017" s="76" t="s">
        <v>2455</v>
      </c>
      <c r="I5017" s="76">
        <v>7</v>
      </c>
      <c r="J5017" s="39"/>
      <c r="K5017" s="39" t="s">
        <v>2195</v>
      </c>
      <c r="L5017" s="76">
        <v>618</v>
      </c>
      <c r="M5017" s="416" t="s">
        <v>17209</v>
      </c>
      <c r="N5017" s="76" t="s">
        <v>18993</v>
      </c>
    </row>
    <row r="5018" spans="1:14" hidden="1">
      <c r="A5018" s="416" t="s">
        <v>17208</v>
      </c>
      <c r="B5018" s="76"/>
      <c r="C5018" s="496" t="s">
        <v>18994</v>
      </c>
      <c r="D5018" s="39" t="s">
        <v>18994</v>
      </c>
      <c r="E5018" s="496">
        <f>VLOOKUP(F5018,[13]abbr_btch2lot2!A:B,2,FALSE)</f>
        <v>3851</v>
      </c>
      <c r="F5018" s="39" t="s">
        <v>18995</v>
      </c>
      <c r="G5018" s="39"/>
      <c r="H5018" s="76" t="s">
        <v>2231</v>
      </c>
      <c r="I5018" s="76" t="s">
        <v>2439</v>
      </c>
      <c r="J5018" s="39"/>
      <c r="K5018" s="39" t="s">
        <v>2195</v>
      </c>
      <c r="L5018" s="76">
        <v>619</v>
      </c>
      <c r="M5018" s="416" t="s">
        <v>17209</v>
      </c>
      <c r="N5018" s="76" t="s">
        <v>18996</v>
      </c>
    </row>
    <row r="5019" spans="1:14" hidden="1">
      <c r="A5019" s="416" t="s">
        <v>17208</v>
      </c>
      <c r="B5019" s="76"/>
      <c r="C5019" s="496" t="s">
        <v>18997</v>
      </c>
      <c r="D5019" s="39" t="s">
        <v>18997</v>
      </c>
      <c r="E5019" s="496">
        <f>VLOOKUP(F5019,[13]abbr_btch2lot2!A:B,2,FALSE)</f>
        <v>3852</v>
      </c>
      <c r="F5019" s="39" t="s">
        <v>18998</v>
      </c>
      <c r="G5019" s="39"/>
      <c r="H5019" s="76" t="s">
        <v>2455</v>
      </c>
      <c r="I5019" s="76">
        <v>7</v>
      </c>
      <c r="J5019" s="39"/>
      <c r="K5019" s="39" t="s">
        <v>2195</v>
      </c>
      <c r="L5019" s="76">
        <v>620</v>
      </c>
      <c r="M5019" s="416" t="s">
        <v>17209</v>
      </c>
      <c r="N5019" s="76" t="s">
        <v>18999</v>
      </c>
    </row>
    <row r="5020" spans="1:14" hidden="1">
      <c r="A5020" s="416" t="s">
        <v>17208</v>
      </c>
      <c r="B5020" s="76"/>
      <c r="C5020" s="496" t="s">
        <v>19000</v>
      </c>
      <c r="D5020" s="39" t="s">
        <v>19000</v>
      </c>
      <c r="E5020" s="496">
        <f>VLOOKUP(F5020,[13]abbr_btch2lot2!A:B,2,FALSE)</f>
        <v>3853</v>
      </c>
      <c r="F5020" s="39" t="s">
        <v>19001</v>
      </c>
      <c r="G5020" s="39"/>
      <c r="H5020" s="76" t="s">
        <v>2231</v>
      </c>
      <c r="I5020" s="76" t="s">
        <v>2439</v>
      </c>
      <c r="J5020" s="39"/>
      <c r="K5020" s="39" t="s">
        <v>2195</v>
      </c>
      <c r="L5020" s="76">
        <v>621</v>
      </c>
      <c r="M5020" s="416" t="s">
        <v>17209</v>
      </c>
      <c r="N5020" s="76" t="s">
        <v>19002</v>
      </c>
    </row>
    <row r="5021" spans="1:14" hidden="1">
      <c r="A5021" s="416" t="s">
        <v>17208</v>
      </c>
      <c r="B5021" s="76"/>
      <c r="C5021" s="496" t="s">
        <v>19003</v>
      </c>
      <c r="D5021" s="39" t="s">
        <v>19003</v>
      </c>
      <c r="E5021" s="496">
        <f>VLOOKUP(F5021,[13]abbr_btch2lot2!A:B,2,FALSE)</f>
        <v>3854</v>
      </c>
      <c r="F5021" s="39" t="s">
        <v>19004</v>
      </c>
      <c r="G5021" s="39"/>
      <c r="H5021" s="76" t="s">
        <v>2455</v>
      </c>
      <c r="I5021" s="76">
        <v>7</v>
      </c>
      <c r="J5021" s="39"/>
      <c r="K5021" s="39" t="s">
        <v>2195</v>
      </c>
      <c r="L5021" s="76">
        <v>622</v>
      </c>
      <c r="M5021" s="416" t="s">
        <v>17209</v>
      </c>
      <c r="N5021" s="76" t="s">
        <v>19005</v>
      </c>
    </row>
    <row r="5022" spans="1:14" hidden="1">
      <c r="A5022" s="416" t="s">
        <v>17208</v>
      </c>
      <c r="B5022" s="76"/>
      <c r="C5022" s="496" t="s">
        <v>19006</v>
      </c>
      <c r="D5022" s="39" t="s">
        <v>19006</v>
      </c>
      <c r="E5022" s="496">
        <f>VLOOKUP(F5022,[13]abbr_btch2lot2!A:B,2,FALSE)</f>
        <v>3855</v>
      </c>
      <c r="F5022" s="39" t="s">
        <v>19007</v>
      </c>
      <c r="G5022" s="39"/>
      <c r="H5022" s="76" t="s">
        <v>2231</v>
      </c>
      <c r="I5022" s="76" t="s">
        <v>2439</v>
      </c>
      <c r="J5022" s="39"/>
      <c r="K5022" s="39" t="s">
        <v>2195</v>
      </c>
      <c r="L5022" s="76">
        <v>623</v>
      </c>
      <c r="M5022" s="416" t="s">
        <v>17209</v>
      </c>
      <c r="N5022" s="76" t="s">
        <v>19008</v>
      </c>
    </row>
    <row r="5023" spans="1:14" hidden="1">
      <c r="A5023" s="416" t="s">
        <v>17208</v>
      </c>
      <c r="B5023" s="76"/>
      <c r="C5023" s="496" t="s">
        <v>19009</v>
      </c>
      <c r="D5023" s="39" t="s">
        <v>19009</v>
      </c>
      <c r="E5023" s="496">
        <f>VLOOKUP(F5023,[13]abbr_btch2lot2!A:B,2,FALSE)</f>
        <v>3856</v>
      </c>
      <c r="F5023" s="39" t="s">
        <v>19010</v>
      </c>
      <c r="G5023" s="39"/>
      <c r="H5023" s="76" t="s">
        <v>2455</v>
      </c>
      <c r="I5023" s="76">
        <v>7</v>
      </c>
      <c r="J5023" s="39"/>
      <c r="K5023" s="39" t="s">
        <v>2195</v>
      </c>
      <c r="L5023" s="76">
        <v>624</v>
      </c>
      <c r="M5023" s="416" t="s">
        <v>17209</v>
      </c>
      <c r="N5023" s="76" t="s">
        <v>19011</v>
      </c>
    </row>
    <row r="5024" spans="1:14" hidden="1">
      <c r="A5024" s="416" t="s">
        <v>17208</v>
      </c>
      <c r="B5024" s="76"/>
      <c r="C5024" s="496" t="s">
        <v>19012</v>
      </c>
      <c r="D5024" s="39" t="s">
        <v>19012</v>
      </c>
      <c r="E5024" s="496">
        <f>VLOOKUP(F5024,[13]abbr_btch2lot2!A:B,2,FALSE)</f>
        <v>3857</v>
      </c>
      <c r="F5024" s="39" t="s">
        <v>19013</v>
      </c>
      <c r="G5024" s="39"/>
      <c r="H5024" s="76" t="s">
        <v>2231</v>
      </c>
      <c r="I5024" s="76" t="s">
        <v>2439</v>
      </c>
      <c r="J5024" s="39"/>
      <c r="K5024" s="39" t="s">
        <v>2195</v>
      </c>
      <c r="L5024" s="76">
        <v>625</v>
      </c>
      <c r="M5024" s="416" t="s">
        <v>17209</v>
      </c>
      <c r="N5024" s="76" t="s">
        <v>19014</v>
      </c>
    </row>
    <row r="5025" spans="1:14" hidden="1">
      <c r="A5025" s="416" t="s">
        <v>17208</v>
      </c>
      <c r="B5025" s="76"/>
      <c r="C5025" s="496" t="s">
        <v>19015</v>
      </c>
      <c r="D5025" s="39" t="s">
        <v>19015</v>
      </c>
      <c r="E5025" s="496">
        <f>VLOOKUP(F5025,[13]abbr_btch2lot2!A:B,2,FALSE)</f>
        <v>3858</v>
      </c>
      <c r="F5025" s="39" t="s">
        <v>19016</v>
      </c>
      <c r="G5025" s="39"/>
      <c r="H5025" s="76" t="s">
        <v>2455</v>
      </c>
      <c r="I5025" s="76">
        <v>7</v>
      </c>
      <c r="J5025" s="39"/>
      <c r="K5025" s="39" t="s">
        <v>2195</v>
      </c>
      <c r="L5025" s="76">
        <v>626</v>
      </c>
      <c r="M5025" s="416" t="s">
        <v>17209</v>
      </c>
      <c r="N5025" s="76" t="s">
        <v>19017</v>
      </c>
    </row>
    <row r="5026" spans="1:14" hidden="1">
      <c r="A5026" s="416" t="s">
        <v>17208</v>
      </c>
      <c r="B5026" s="76"/>
      <c r="C5026" s="496" t="s">
        <v>19018</v>
      </c>
      <c r="D5026" s="39" t="s">
        <v>19018</v>
      </c>
      <c r="E5026" s="496">
        <f>VLOOKUP(F5026,[13]abbr_btch2lot2!A:B,2,FALSE)</f>
        <v>3859</v>
      </c>
      <c r="F5026" s="39" t="s">
        <v>19019</v>
      </c>
      <c r="G5026" s="39"/>
      <c r="H5026" s="76" t="s">
        <v>2231</v>
      </c>
      <c r="I5026" s="76" t="s">
        <v>2439</v>
      </c>
      <c r="J5026" s="39"/>
      <c r="K5026" s="39" t="s">
        <v>2195</v>
      </c>
      <c r="L5026" s="76">
        <v>627</v>
      </c>
      <c r="M5026" s="416" t="s">
        <v>17209</v>
      </c>
      <c r="N5026" s="76" t="s">
        <v>19020</v>
      </c>
    </row>
    <row r="5027" spans="1:14" hidden="1">
      <c r="A5027" s="416" t="s">
        <v>17208</v>
      </c>
      <c r="B5027" s="76"/>
      <c r="C5027" s="496" t="s">
        <v>19021</v>
      </c>
      <c r="D5027" s="39" t="s">
        <v>19021</v>
      </c>
      <c r="E5027" s="496">
        <f>VLOOKUP(F5027,[13]abbr_btch2lot2!A:B,2,FALSE)</f>
        <v>3860</v>
      </c>
      <c r="F5027" s="39" t="s">
        <v>19022</v>
      </c>
      <c r="G5027" s="39"/>
      <c r="H5027" s="76" t="s">
        <v>2231</v>
      </c>
      <c r="I5027" s="76" t="s">
        <v>2439</v>
      </c>
      <c r="J5027" s="39"/>
      <c r="K5027" s="39" t="s">
        <v>2195</v>
      </c>
      <c r="L5027" s="76">
        <v>628</v>
      </c>
      <c r="M5027" s="416" t="s">
        <v>17209</v>
      </c>
      <c r="N5027" s="76" t="s">
        <v>19023</v>
      </c>
    </row>
    <row r="5028" spans="1:14" hidden="1">
      <c r="A5028" s="416" t="s">
        <v>17208</v>
      </c>
      <c r="B5028" s="76"/>
      <c r="C5028" s="496" t="s">
        <v>19024</v>
      </c>
      <c r="D5028" s="39" t="s">
        <v>19024</v>
      </c>
      <c r="E5028" s="496">
        <f>VLOOKUP(F5028,[13]abbr_btch2lot2!A:B,2,FALSE)</f>
        <v>3861</v>
      </c>
      <c r="F5028" s="39" t="s">
        <v>19025</v>
      </c>
      <c r="G5028" s="39"/>
      <c r="H5028" s="76" t="s">
        <v>2231</v>
      </c>
      <c r="I5028" s="76" t="s">
        <v>2439</v>
      </c>
      <c r="J5028" s="39"/>
      <c r="K5028" s="39" t="s">
        <v>2195</v>
      </c>
      <c r="L5028" s="76">
        <v>629</v>
      </c>
      <c r="M5028" s="416" t="s">
        <v>17209</v>
      </c>
      <c r="N5028" s="76" t="s">
        <v>19026</v>
      </c>
    </row>
    <row r="5029" spans="1:14" hidden="1">
      <c r="A5029" s="416" t="s">
        <v>17208</v>
      </c>
      <c r="B5029" s="76"/>
      <c r="C5029" s="496" t="s">
        <v>19027</v>
      </c>
      <c r="D5029" s="39" t="s">
        <v>19027</v>
      </c>
      <c r="E5029" s="496">
        <f>VLOOKUP(F5029,[13]abbr_btch2lot2!A:B,2,FALSE)</f>
        <v>3862</v>
      </c>
      <c r="F5029" s="39" t="s">
        <v>19028</v>
      </c>
      <c r="G5029" s="39"/>
      <c r="H5029" s="76" t="s">
        <v>2455</v>
      </c>
      <c r="I5029" s="76">
        <v>7</v>
      </c>
      <c r="J5029" s="39"/>
      <c r="K5029" s="39" t="s">
        <v>2195</v>
      </c>
      <c r="L5029" s="76">
        <v>630</v>
      </c>
      <c r="M5029" s="416" t="s">
        <v>17209</v>
      </c>
      <c r="N5029" s="76" t="s">
        <v>19029</v>
      </c>
    </row>
    <row r="5030" spans="1:14" hidden="1">
      <c r="A5030" s="416" t="s">
        <v>17208</v>
      </c>
      <c r="B5030" s="76"/>
      <c r="C5030" s="496" t="s">
        <v>19030</v>
      </c>
      <c r="D5030" s="39" t="s">
        <v>19030</v>
      </c>
      <c r="E5030" s="496">
        <f>VLOOKUP(F5030,[13]abbr_btch2lot2!A:B,2,FALSE)</f>
        <v>3863</v>
      </c>
      <c r="F5030" s="39" t="s">
        <v>19031</v>
      </c>
      <c r="G5030" s="39"/>
      <c r="H5030" s="76" t="s">
        <v>2455</v>
      </c>
      <c r="I5030" s="76">
        <v>7</v>
      </c>
      <c r="J5030" s="39"/>
      <c r="K5030" s="39" t="s">
        <v>2195</v>
      </c>
      <c r="L5030" s="76">
        <v>631</v>
      </c>
      <c r="M5030" s="416" t="s">
        <v>17209</v>
      </c>
      <c r="N5030" s="76" t="s">
        <v>19032</v>
      </c>
    </row>
    <row r="5031" spans="1:14" hidden="1">
      <c r="A5031" s="416" t="s">
        <v>17208</v>
      </c>
      <c r="B5031" s="76"/>
      <c r="C5031" s="496" t="s">
        <v>19033</v>
      </c>
      <c r="D5031" s="39" t="s">
        <v>19033</v>
      </c>
      <c r="E5031" s="496">
        <f>VLOOKUP(F5031,[13]abbr_btch2lot2!A:B,2,FALSE)</f>
        <v>3864</v>
      </c>
      <c r="F5031" s="39" t="s">
        <v>19034</v>
      </c>
      <c r="G5031" s="39"/>
      <c r="H5031" s="76" t="s">
        <v>2455</v>
      </c>
      <c r="I5031" s="76">
        <v>7</v>
      </c>
      <c r="J5031" s="39"/>
      <c r="K5031" s="39" t="s">
        <v>2195</v>
      </c>
      <c r="L5031" s="76">
        <v>632</v>
      </c>
      <c r="M5031" s="416" t="s">
        <v>17209</v>
      </c>
      <c r="N5031" s="76" t="s">
        <v>19035</v>
      </c>
    </row>
    <row r="5032" spans="1:14" hidden="1">
      <c r="A5032" s="416" t="s">
        <v>17208</v>
      </c>
      <c r="B5032" s="76"/>
      <c r="C5032" s="496" t="s">
        <v>19036</v>
      </c>
      <c r="D5032" s="39" t="s">
        <v>19036</v>
      </c>
      <c r="E5032" s="496">
        <f>VLOOKUP(F5032,[13]abbr_btch2lot2!A:B,2,FALSE)</f>
        <v>3865</v>
      </c>
      <c r="F5032" s="39" t="s">
        <v>19037</v>
      </c>
      <c r="G5032" s="39"/>
      <c r="H5032" s="76" t="s">
        <v>2455</v>
      </c>
      <c r="I5032" s="76">
        <v>9</v>
      </c>
      <c r="J5032" s="39"/>
      <c r="K5032" s="39" t="s">
        <v>2195</v>
      </c>
      <c r="L5032" s="76">
        <v>633</v>
      </c>
      <c r="M5032" s="416" t="s">
        <v>17209</v>
      </c>
      <c r="N5032" s="76" t="s">
        <v>19038</v>
      </c>
    </row>
    <row r="5033" spans="1:14" hidden="1">
      <c r="A5033" s="416" t="s">
        <v>17208</v>
      </c>
      <c r="B5033" s="76"/>
      <c r="C5033" s="496" t="s">
        <v>19039</v>
      </c>
      <c r="D5033" s="39" t="s">
        <v>19039</v>
      </c>
      <c r="E5033" s="496">
        <f>VLOOKUP(F5033,[13]abbr_btch2lot2!A:B,2,FALSE)</f>
        <v>3866</v>
      </c>
      <c r="F5033" s="39" t="s">
        <v>19040</v>
      </c>
      <c r="G5033" s="39"/>
      <c r="H5033" s="76" t="s">
        <v>2455</v>
      </c>
      <c r="I5033" s="76">
        <v>9</v>
      </c>
      <c r="J5033" s="39"/>
      <c r="K5033" s="39" t="s">
        <v>2195</v>
      </c>
      <c r="L5033" s="76">
        <v>634</v>
      </c>
      <c r="M5033" s="416" t="s">
        <v>17209</v>
      </c>
      <c r="N5033" s="76" t="s">
        <v>19041</v>
      </c>
    </row>
    <row r="5034" spans="1:14" hidden="1">
      <c r="A5034" s="416" t="s">
        <v>17208</v>
      </c>
      <c r="B5034" s="76"/>
      <c r="C5034" s="496" t="s">
        <v>19042</v>
      </c>
      <c r="D5034" s="39" t="s">
        <v>19042</v>
      </c>
      <c r="E5034" s="496">
        <f>VLOOKUP(F5034,[13]abbr_btch2lot2!A:B,2,FALSE)</f>
        <v>3867</v>
      </c>
      <c r="F5034" s="39" t="s">
        <v>19043</v>
      </c>
      <c r="G5034" s="39"/>
      <c r="H5034" s="76" t="s">
        <v>2455</v>
      </c>
      <c r="I5034" s="76">
        <v>9</v>
      </c>
      <c r="J5034" s="39"/>
      <c r="K5034" s="39" t="s">
        <v>2195</v>
      </c>
      <c r="L5034" s="76">
        <v>635</v>
      </c>
      <c r="M5034" s="416" t="s">
        <v>17209</v>
      </c>
      <c r="N5034" s="76" t="s">
        <v>19044</v>
      </c>
    </row>
    <row r="5035" spans="1:14" hidden="1">
      <c r="A5035" s="416" t="s">
        <v>17208</v>
      </c>
      <c r="B5035" s="76"/>
      <c r="C5035" s="496" t="s">
        <v>19045</v>
      </c>
      <c r="D5035" s="39" t="s">
        <v>19045</v>
      </c>
      <c r="E5035" s="496">
        <f>VLOOKUP(F5035,[13]abbr_btch2lot2!A:B,2,FALSE)</f>
        <v>3868</v>
      </c>
      <c r="F5035" s="39" t="s">
        <v>19046</v>
      </c>
      <c r="G5035" s="39"/>
      <c r="H5035" s="76" t="s">
        <v>2455</v>
      </c>
      <c r="I5035" s="76">
        <v>9</v>
      </c>
      <c r="J5035" s="39"/>
      <c r="K5035" s="39" t="s">
        <v>2195</v>
      </c>
      <c r="L5035" s="76">
        <v>636</v>
      </c>
      <c r="M5035" s="416" t="s">
        <v>17209</v>
      </c>
      <c r="N5035" s="76" t="s">
        <v>19047</v>
      </c>
    </row>
    <row r="5036" spans="1:14" hidden="1">
      <c r="A5036" s="416" t="s">
        <v>17208</v>
      </c>
      <c r="B5036" s="76"/>
      <c r="C5036" s="496" t="s">
        <v>19048</v>
      </c>
      <c r="D5036" s="39" t="s">
        <v>19048</v>
      </c>
      <c r="E5036" s="496">
        <f>VLOOKUP(F5036,[13]abbr_btch2lot2!A:B,2,FALSE)</f>
        <v>3869</v>
      </c>
      <c r="F5036" s="39" t="s">
        <v>19049</v>
      </c>
      <c r="G5036" s="39"/>
      <c r="H5036" s="76" t="s">
        <v>2455</v>
      </c>
      <c r="I5036" s="76">
        <v>7</v>
      </c>
      <c r="J5036" s="39"/>
      <c r="K5036" s="39" t="s">
        <v>2195</v>
      </c>
      <c r="L5036" s="76">
        <v>637</v>
      </c>
      <c r="M5036" s="416" t="s">
        <v>17209</v>
      </c>
      <c r="N5036" s="76" t="s">
        <v>19050</v>
      </c>
    </row>
    <row r="5037" spans="1:14" hidden="1">
      <c r="A5037" s="416" t="s">
        <v>17208</v>
      </c>
      <c r="B5037" s="76"/>
      <c r="C5037" s="496" t="s">
        <v>19051</v>
      </c>
      <c r="D5037" s="39" t="s">
        <v>19051</v>
      </c>
      <c r="E5037" s="496">
        <f>VLOOKUP(F5037,[13]abbr_btch2lot2!A:B,2,FALSE)</f>
        <v>3870</v>
      </c>
      <c r="F5037" s="39" t="s">
        <v>19052</v>
      </c>
      <c r="G5037" s="39"/>
      <c r="H5037" s="76" t="s">
        <v>2231</v>
      </c>
      <c r="I5037" s="76" t="s">
        <v>2439</v>
      </c>
      <c r="J5037" s="39"/>
      <c r="K5037" s="39" t="s">
        <v>2195</v>
      </c>
      <c r="L5037" s="76">
        <v>638</v>
      </c>
      <c r="M5037" s="416" t="s">
        <v>17209</v>
      </c>
      <c r="N5037" s="76" t="s">
        <v>19053</v>
      </c>
    </row>
    <row r="5038" spans="1:14" hidden="1">
      <c r="A5038" s="416" t="s">
        <v>17208</v>
      </c>
      <c r="B5038" s="76"/>
      <c r="C5038" s="496"/>
      <c r="D5038" s="39"/>
      <c r="E5038" s="496">
        <f>VLOOKUP(F5038,[13]abbr_btch2lot2!A:B,2,FALSE)</f>
        <v>3871</v>
      </c>
      <c r="F5038" s="39" t="s">
        <v>19054</v>
      </c>
      <c r="G5038" s="39"/>
      <c r="H5038" s="76" t="s">
        <v>2455</v>
      </c>
      <c r="I5038" s="76">
        <v>7</v>
      </c>
      <c r="J5038" s="39"/>
      <c r="K5038" s="39" t="s">
        <v>2195</v>
      </c>
      <c r="L5038" s="76">
        <v>639</v>
      </c>
      <c r="M5038" s="416" t="s">
        <v>17209</v>
      </c>
      <c r="N5038" s="76" t="s">
        <v>19055</v>
      </c>
    </row>
    <row r="5039" spans="1:14" hidden="1">
      <c r="A5039" s="416" t="s">
        <v>17208</v>
      </c>
      <c r="B5039" s="76"/>
      <c r="C5039" s="496"/>
      <c r="D5039" s="39"/>
      <c r="E5039" s="496">
        <f>VLOOKUP(F5039,[13]abbr_btch2lot2!A:B,2,FALSE)</f>
        <v>3872</v>
      </c>
      <c r="F5039" s="39" t="s">
        <v>19056</v>
      </c>
      <c r="G5039" s="39"/>
      <c r="H5039" s="76" t="s">
        <v>2231</v>
      </c>
      <c r="I5039" s="76" t="s">
        <v>2439</v>
      </c>
      <c r="J5039" s="39"/>
      <c r="K5039" s="39" t="s">
        <v>2195</v>
      </c>
      <c r="L5039" s="76">
        <v>640</v>
      </c>
      <c r="M5039" s="416" t="s">
        <v>17209</v>
      </c>
      <c r="N5039" s="76" t="s">
        <v>19057</v>
      </c>
    </row>
    <row r="5040" spans="1:14" hidden="1">
      <c r="A5040" s="416" t="s">
        <v>17208</v>
      </c>
      <c r="B5040" s="76"/>
      <c r="C5040" s="496" t="s">
        <v>19058</v>
      </c>
      <c r="D5040" s="39" t="s">
        <v>19058</v>
      </c>
      <c r="E5040" s="496">
        <f>VLOOKUP(F5040,[13]abbr_btch2lot2!A:B,2,FALSE)</f>
        <v>3873</v>
      </c>
      <c r="F5040" s="39" t="s">
        <v>19059</v>
      </c>
      <c r="G5040" s="39"/>
      <c r="H5040" s="76" t="s">
        <v>2455</v>
      </c>
      <c r="I5040" s="76">
        <v>7</v>
      </c>
      <c r="J5040" s="39"/>
      <c r="K5040" s="39" t="s">
        <v>2195</v>
      </c>
      <c r="L5040" s="76">
        <v>641</v>
      </c>
      <c r="M5040" s="416" t="s">
        <v>17209</v>
      </c>
      <c r="N5040" s="76" t="s">
        <v>19060</v>
      </c>
    </row>
    <row r="5041" spans="1:14" hidden="1">
      <c r="A5041" s="416" t="s">
        <v>17208</v>
      </c>
      <c r="B5041" s="76"/>
      <c r="C5041" s="496" t="s">
        <v>19061</v>
      </c>
      <c r="D5041" s="39" t="s">
        <v>19061</v>
      </c>
      <c r="E5041" s="496">
        <f>VLOOKUP(F5041,[13]abbr_btch2lot2!A:B,2,FALSE)</f>
        <v>3874</v>
      </c>
      <c r="F5041" s="39" t="s">
        <v>19062</v>
      </c>
      <c r="G5041" s="39"/>
      <c r="H5041" s="76" t="s">
        <v>2231</v>
      </c>
      <c r="I5041" s="76" t="s">
        <v>2439</v>
      </c>
      <c r="J5041" s="39"/>
      <c r="K5041" s="39" t="s">
        <v>2195</v>
      </c>
      <c r="L5041" s="76">
        <v>642</v>
      </c>
      <c r="M5041" s="416" t="s">
        <v>17209</v>
      </c>
      <c r="N5041" s="76" t="s">
        <v>19063</v>
      </c>
    </row>
    <row r="5042" spans="1:14" hidden="1">
      <c r="A5042" s="416" t="s">
        <v>17208</v>
      </c>
      <c r="B5042" s="76"/>
      <c r="C5042" s="496"/>
      <c r="D5042" s="39"/>
      <c r="E5042" s="496">
        <f>VLOOKUP(F5042,[13]abbr_btch2lot2!A:B,2,FALSE)</f>
        <v>3875</v>
      </c>
      <c r="F5042" s="39" t="s">
        <v>19064</v>
      </c>
      <c r="G5042" s="39"/>
      <c r="H5042" s="76" t="s">
        <v>2455</v>
      </c>
      <c r="I5042" s="76">
        <v>7</v>
      </c>
      <c r="J5042" s="39"/>
      <c r="K5042" s="39" t="s">
        <v>2195</v>
      </c>
      <c r="L5042" s="76">
        <v>643</v>
      </c>
      <c r="M5042" s="416" t="s">
        <v>17209</v>
      </c>
      <c r="N5042" s="76" t="s">
        <v>19065</v>
      </c>
    </row>
    <row r="5043" spans="1:14" hidden="1">
      <c r="A5043" s="416" t="s">
        <v>17208</v>
      </c>
      <c r="B5043" s="76"/>
      <c r="C5043" s="496"/>
      <c r="D5043" s="39"/>
      <c r="E5043" s="496">
        <f>VLOOKUP(F5043,[13]abbr_btch2lot2!A:B,2,FALSE)</f>
        <v>3876</v>
      </c>
      <c r="F5043" s="39" t="s">
        <v>19066</v>
      </c>
      <c r="G5043" s="39"/>
      <c r="H5043" s="76" t="s">
        <v>2231</v>
      </c>
      <c r="I5043" s="76" t="s">
        <v>2439</v>
      </c>
      <c r="J5043" s="39"/>
      <c r="K5043" s="39" t="s">
        <v>2195</v>
      </c>
      <c r="L5043" s="76">
        <v>644</v>
      </c>
      <c r="M5043" s="416" t="s">
        <v>17209</v>
      </c>
      <c r="N5043" s="76" t="s">
        <v>19067</v>
      </c>
    </row>
    <row r="5044" spans="1:14" hidden="1">
      <c r="A5044" s="416" t="s">
        <v>17208</v>
      </c>
      <c r="B5044" s="76"/>
      <c r="C5044" s="496" t="s">
        <v>19068</v>
      </c>
      <c r="D5044" s="39" t="s">
        <v>19068</v>
      </c>
      <c r="E5044" s="496">
        <f>VLOOKUP(F5044,[13]abbr_btch2lot2!A:B,2,FALSE)</f>
        <v>3877</v>
      </c>
      <c r="F5044" s="39" t="s">
        <v>19069</v>
      </c>
      <c r="G5044" s="39"/>
      <c r="H5044" s="76" t="s">
        <v>2455</v>
      </c>
      <c r="I5044" s="76">
        <v>7</v>
      </c>
      <c r="J5044" s="39"/>
      <c r="K5044" s="39" t="s">
        <v>2195</v>
      </c>
      <c r="L5044" s="76">
        <v>645</v>
      </c>
      <c r="M5044" s="416" t="s">
        <v>17209</v>
      </c>
      <c r="N5044" s="76" t="s">
        <v>19070</v>
      </c>
    </row>
    <row r="5045" spans="1:14" hidden="1">
      <c r="A5045" s="416" t="s">
        <v>17208</v>
      </c>
      <c r="B5045" s="76"/>
      <c r="C5045" s="496" t="s">
        <v>19071</v>
      </c>
      <c r="D5045" s="39" t="s">
        <v>19071</v>
      </c>
      <c r="E5045" s="496">
        <f>VLOOKUP(F5045,[13]abbr_btch2lot2!A:B,2,FALSE)</f>
        <v>3878</v>
      </c>
      <c r="F5045" s="39" t="s">
        <v>19072</v>
      </c>
      <c r="G5045" s="39"/>
      <c r="H5045" s="76" t="s">
        <v>2231</v>
      </c>
      <c r="I5045" s="76" t="s">
        <v>2439</v>
      </c>
      <c r="J5045" s="39"/>
      <c r="K5045" s="39" t="s">
        <v>2195</v>
      </c>
      <c r="L5045" s="76">
        <v>646</v>
      </c>
      <c r="M5045" s="416" t="s">
        <v>17209</v>
      </c>
      <c r="N5045" s="76" t="s">
        <v>19073</v>
      </c>
    </row>
    <row r="5046" spans="1:14" hidden="1">
      <c r="A5046" s="416" t="s">
        <v>17208</v>
      </c>
      <c r="B5046" s="76"/>
      <c r="C5046" s="496" t="s">
        <v>19074</v>
      </c>
      <c r="D5046" s="39" t="s">
        <v>19074</v>
      </c>
      <c r="E5046" s="496">
        <f>VLOOKUP(F5046,[13]abbr_btch2lot2!A:B,2,FALSE)</f>
        <v>3879</v>
      </c>
      <c r="F5046" s="39" t="s">
        <v>19075</v>
      </c>
      <c r="G5046" s="39"/>
      <c r="H5046" s="76" t="s">
        <v>2455</v>
      </c>
      <c r="I5046" s="76">
        <v>7</v>
      </c>
      <c r="J5046" s="39"/>
      <c r="K5046" s="39" t="s">
        <v>2195</v>
      </c>
      <c r="L5046" s="76">
        <v>647</v>
      </c>
      <c r="M5046" s="416" t="s">
        <v>17209</v>
      </c>
      <c r="N5046" s="76" t="s">
        <v>19076</v>
      </c>
    </row>
    <row r="5047" spans="1:14" hidden="1">
      <c r="A5047" s="416" t="s">
        <v>17208</v>
      </c>
      <c r="B5047" s="76"/>
      <c r="C5047" s="496" t="s">
        <v>19077</v>
      </c>
      <c r="D5047" s="39" t="s">
        <v>19077</v>
      </c>
      <c r="E5047" s="496">
        <f>VLOOKUP(F5047,[13]abbr_btch2lot2!A:B,2,FALSE)</f>
        <v>3880</v>
      </c>
      <c r="F5047" s="39" t="s">
        <v>19078</v>
      </c>
      <c r="G5047" s="39"/>
      <c r="H5047" s="76" t="s">
        <v>2231</v>
      </c>
      <c r="I5047" s="76" t="s">
        <v>2439</v>
      </c>
      <c r="J5047" s="39"/>
      <c r="K5047" s="39" t="s">
        <v>2195</v>
      </c>
      <c r="L5047" s="76">
        <v>648</v>
      </c>
      <c r="M5047" s="416" t="s">
        <v>17209</v>
      </c>
      <c r="N5047" s="76" t="s">
        <v>19079</v>
      </c>
    </row>
    <row r="5048" spans="1:14" hidden="1">
      <c r="A5048" s="416" t="s">
        <v>17208</v>
      </c>
      <c r="B5048" s="76"/>
      <c r="C5048" s="496" t="s">
        <v>19080</v>
      </c>
      <c r="D5048" s="39" t="s">
        <v>19080</v>
      </c>
      <c r="E5048" s="496">
        <f>VLOOKUP(F5048,[13]abbr_btch2lot2!A:B,2,FALSE)</f>
        <v>3881</v>
      </c>
      <c r="F5048" s="39" t="s">
        <v>19081</v>
      </c>
      <c r="G5048" s="39"/>
      <c r="H5048" s="76" t="s">
        <v>2455</v>
      </c>
      <c r="I5048" s="76">
        <v>7</v>
      </c>
      <c r="J5048" s="39"/>
      <c r="K5048" s="39" t="s">
        <v>2195</v>
      </c>
      <c r="L5048" s="76">
        <v>649</v>
      </c>
      <c r="M5048" s="416" t="s">
        <v>17209</v>
      </c>
      <c r="N5048" s="76" t="s">
        <v>19082</v>
      </c>
    </row>
    <row r="5049" spans="1:14" hidden="1">
      <c r="A5049" s="416" t="s">
        <v>17208</v>
      </c>
      <c r="B5049" s="76"/>
      <c r="C5049" s="496" t="s">
        <v>19083</v>
      </c>
      <c r="D5049" s="39" t="s">
        <v>19083</v>
      </c>
      <c r="E5049" s="496">
        <f>VLOOKUP(F5049,[13]abbr_btch2lot2!A:B,2,FALSE)</f>
        <v>3882</v>
      </c>
      <c r="F5049" s="39" t="s">
        <v>19084</v>
      </c>
      <c r="G5049" s="39"/>
      <c r="H5049" s="76" t="s">
        <v>2231</v>
      </c>
      <c r="I5049" s="76" t="s">
        <v>2439</v>
      </c>
      <c r="J5049" s="39"/>
      <c r="K5049" s="39" t="s">
        <v>2195</v>
      </c>
      <c r="L5049" s="76">
        <v>650</v>
      </c>
      <c r="M5049" s="416" t="s">
        <v>17209</v>
      </c>
      <c r="N5049" s="76" t="s">
        <v>19085</v>
      </c>
    </row>
    <row r="5050" spans="1:14" hidden="1">
      <c r="A5050" s="416" t="s">
        <v>17208</v>
      </c>
      <c r="B5050" s="76"/>
      <c r="C5050" s="496"/>
      <c r="D5050" s="39"/>
      <c r="E5050" s="496">
        <f>VLOOKUP(F5050,[13]abbr_btch2lot2!A:B,2,FALSE)</f>
        <v>3883</v>
      </c>
      <c r="F5050" s="39" t="s">
        <v>19086</v>
      </c>
      <c r="G5050" s="39"/>
      <c r="H5050" s="76" t="s">
        <v>2455</v>
      </c>
      <c r="I5050" s="76">
        <v>7</v>
      </c>
      <c r="J5050" s="39"/>
      <c r="K5050" s="39" t="s">
        <v>2195</v>
      </c>
      <c r="L5050" s="76">
        <v>651</v>
      </c>
      <c r="M5050" s="416" t="s">
        <v>17209</v>
      </c>
      <c r="N5050" s="76" t="s">
        <v>19087</v>
      </c>
    </row>
    <row r="5051" spans="1:14" hidden="1">
      <c r="A5051" s="416" t="s">
        <v>17208</v>
      </c>
      <c r="B5051" s="76"/>
      <c r="C5051" s="496"/>
      <c r="D5051" s="39"/>
      <c r="E5051" s="496">
        <f>VLOOKUP(F5051,[13]abbr_btch2lot2!A:B,2,FALSE)</f>
        <v>3884</v>
      </c>
      <c r="F5051" s="39" t="s">
        <v>19088</v>
      </c>
      <c r="G5051" s="39"/>
      <c r="H5051" s="76" t="s">
        <v>2231</v>
      </c>
      <c r="I5051" s="76" t="s">
        <v>2439</v>
      </c>
      <c r="J5051" s="39"/>
      <c r="K5051" s="39" t="s">
        <v>2195</v>
      </c>
      <c r="L5051" s="76">
        <v>652</v>
      </c>
      <c r="M5051" s="416" t="s">
        <v>17209</v>
      </c>
      <c r="N5051" s="76" t="s">
        <v>19089</v>
      </c>
    </row>
    <row r="5052" spans="1:14" hidden="1">
      <c r="A5052" s="416" t="s">
        <v>17208</v>
      </c>
      <c r="B5052" s="76"/>
      <c r="C5052" s="496" t="s">
        <v>19090</v>
      </c>
      <c r="D5052" s="39" t="s">
        <v>19090</v>
      </c>
      <c r="E5052" s="496">
        <f>VLOOKUP(F5052,[13]abbr_btch2lot2!A:B,2,FALSE)</f>
        <v>3885</v>
      </c>
      <c r="F5052" s="39" t="s">
        <v>19091</v>
      </c>
      <c r="G5052" s="39"/>
      <c r="H5052" s="76" t="s">
        <v>2455</v>
      </c>
      <c r="I5052" s="76">
        <v>7</v>
      </c>
      <c r="J5052" s="39"/>
      <c r="K5052" s="39" t="s">
        <v>2195</v>
      </c>
      <c r="L5052" s="76">
        <v>653</v>
      </c>
      <c r="M5052" s="416" t="s">
        <v>17209</v>
      </c>
      <c r="N5052" s="76" t="s">
        <v>19092</v>
      </c>
    </row>
    <row r="5053" spans="1:14" hidden="1">
      <c r="A5053" s="416" t="s">
        <v>17208</v>
      </c>
      <c r="B5053" s="76"/>
      <c r="C5053" s="496" t="s">
        <v>19093</v>
      </c>
      <c r="D5053" s="39" t="s">
        <v>19093</v>
      </c>
      <c r="E5053" s="496">
        <f>VLOOKUP(F5053,[13]abbr_btch2lot2!A:B,2,FALSE)</f>
        <v>3886</v>
      </c>
      <c r="F5053" s="39" t="s">
        <v>19094</v>
      </c>
      <c r="G5053" s="39"/>
      <c r="H5053" s="76" t="s">
        <v>2231</v>
      </c>
      <c r="I5053" s="76" t="s">
        <v>2439</v>
      </c>
      <c r="J5053" s="39"/>
      <c r="K5053" s="39" t="s">
        <v>2195</v>
      </c>
      <c r="L5053" s="76">
        <v>654</v>
      </c>
      <c r="M5053" s="416" t="s">
        <v>17209</v>
      </c>
      <c r="N5053" s="76" t="s">
        <v>19095</v>
      </c>
    </row>
    <row r="5054" spans="1:14" hidden="1">
      <c r="A5054" s="416" t="s">
        <v>17208</v>
      </c>
      <c r="B5054" s="76"/>
      <c r="C5054" s="496" t="s">
        <v>19096</v>
      </c>
      <c r="D5054" s="39" t="s">
        <v>19096</v>
      </c>
      <c r="E5054" s="496">
        <f>VLOOKUP(F5054,[13]abbr_btch2lot2!A:B,2,FALSE)</f>
        <v>3887</v>
      </c>
      <c r="F5054" s="39" t="s">
        <v>19097</v>
      </c>
      <c r="G5054" s="39"/>
      <c r="H5054" s="76" t="s">
        <v>2455</v>
      </c>
      <c r="I5054" s="76">
        <v>7</v>
      </c>
      <c r="J5054" s="39"/>
      <c r="K5054" s="39" t="s">
        <v>2195</v>
      </c>
      <c r="L5054" s="76">
        <v>655</v>
      </c>
      <c r="M5054" s="416" t="s">
        <v>17209</v>
      </c>
      <c r="N5054" s="76" t="s">
        <v>19098</v>
      </c>
    </row>
    <row r="5055" spans="1:14" hidden="1">
      <c r="A5055" s="416" t="s">
        <v>17208</v>
      </c>
      <c r="B5055" s="76"/>
      <c r="C5055" s="496" t="s">
        <v>19099</v>
      </c>
      <c r="D5055" s="39" t="s">
        <v>19099</v>
      </c>
      <c r="E5055" s="496">
        <f>VLOOKUP(F5055,[13]abbr_btch2lot2!A:B,2,FALSE)</f>
        <v>3888</v>
      </c>
      <c r="F5055" s="39" t="s">
        <v>19100</v>
      </c>
      <c r="G5055" s="39"/>
      <c r="H5055" s="76" t="s">
        <v>2231</v>
      </c>
      <c r="I5055" s="76" t="s">
        <v>2439</v>
      </c>
      <c r="J5055" s="39"/>
      <c r="K5055" s="39" t="s">
        <v>2195</v>
      </c>
      <c r="L5055" s="76">
        <v>656</v>
      </c>
      <c r="M5055" s="416" t="s">
        <v>17209</v>
      </c>
      <c r="N5055" s="76" t="s">
        <v>19101</v>
      </c>
    </row>
    <row r="5056" spans="1:14" hidden="1">
      <c r="A5056" s="416" t="s">
        <v>17208</v>
      </c>
      <c r="B5056" s="76"/>
      <c r="C5056" s="496" t="s">
        <v>19102</v>
      </c>
      <c r="D5056" s="39" t="s">
        <v>19102</v>
      </c>
      <c r="E5056" s="496">
        <f>VLOOKUP(F5056,[13]abbr_btch2lot2!A:B,2,FALSE)</f>
        <v>3889</v>
      </c>
      <c r="F5056" s="39" t="s">
        <v>19103</v>
      </c>
      <c r="G5056" s="39"/>
      <c r="H5056" s="76" t="s">
        <v>2455</v>
      </c>
      <c r="I5056" s="76">
        <v>7</v>
      </c>
      <c r="J5056" s="39"/>
      <c r="K5056" s="39" t="s">
        <v>2195</v>
      </c>
      <c r="L5056" s="76">
        <v>657</v>
      </c>
      <c r="M5056" s="416" t="s">
        <v>17209</v>
      </c>
      <c r="N5056" s="76" t="s">
        <v>19104</v>
      </c>
    </row>
    <row r="5057" spans="1:14" hidden="1">
      <c r="A5057" s="416" t="s">
        <v>17208</v>
      </c>
      <c r="B5057" s="76"/>
      <c r="C5057" s="496" t="s">
        <v>19105</v>
      </c>
      <c r="D5057" s="39" t="s">
        <v>19105</v>
      </c>
      <c r="E5057" s="496">
        <f>VLOOKUP(F5057,[13]abbr_btch2lot2!A:B,2,FALSE)</f>
        <v>3890</v>
      </c>
      <c r="F5057" s="39" t="s">
        <v>19106</v>
      </c>
      <c r="G5057" s="39"/>
      <c r="H5057" s="76" t="s">
        <v>2231</v>
      </c>
      <c r="I5057" s="76" t="s">
        <v>2439</v>
      </c>
      <c r="J5057" s="39"/>
      <c r="K5057" s="39" t="s">
        <v>2195</v>
      </c>
      <c r="L5057" s="76">
        <v>658</v>
      </c>
      <c r="M5057" s="416" t="s">
        <v>17209</v>
      </c>
      <c r="N5057" s="76" t="s">
        <v>19107</v>
      </c>
    </row>
    <row r="5058" spans="1:14" hidden="1">
      <c r="A5058" s="416" t="s">
        <v>17208</v>
      </c>
      <c r="B5058" s="76"/>
      <c r="C5058" s="496" t="s">
        <v>19108</v>
      </c>
      <c r="D5058" s="39" t="s">
        <v>19108</v>
      </c>
      <c r="E5058" s="496">
        <f>VLOOKUP(F5058,[13]abbr_btch2lot2!A:B,2,FALSE)</f>
        <v>3891</v>
      </c>
      <c r="F5058" s="39" t="s">
        <v>19109</v>
      </c>
      <c r="G5058" s="39"/>
      <c r="H5058" s="76" t="s">
        <v>2455</v>
      </c>
      <c r="I5058" s="76">
        <v>7</v>
      </c>
      <c r="J5058" s="39"/>
      <c r="K5058" s="39" t="s">
        <v>2195</v>
      </c>
      <c r="L5058" s="76">
        <v>659</v>
      </c>
      <c r="M5058" s="416" t="s">
        <v>17209</v>
      </c>
      <c r="N5058" s="76" t="s">
        <v>19110</v>
      </c>
    </row>
    <row r="5059" spans="1:14" hidden="1">
      <c r="A5059" s="416" t="s">
        <v>17208</v>
      </c>
      <c r="B5059" s="76"/>
      <c r="C5059" s="496" t="s">
        <v>19111</v>
      </c>
      <c r="D5059" s="39" t="s">
        <v>19111</v>
      </c>
      <c r="E5059" s="496">
        <f>VLOOKUP(F5059,[13]abbr_btch2lot2!A:B,2,FALSE)</f>
        <v>3892</v>
      </c>
      <c r="F5059" s="39" t="s">
        <v>19112</v>
      </c>
      <c r="G5059" s="39"/>
      <c r="H5059" s="76" t="s">
        <v>2231</v>
      </c>
      <c r="I5059" s="76" t="s">
        <v>2439</v>
      </c>
      <c r="J5059" s="39"/>
      <c r="K5059" s="39" t="s">
        <v>2195</v>
      </c>
      <c r="L5059" s="76">
        <v>660</v>
      </c>
      <c r="M5059" s="416" t="s">
        <v>17209</v>
      </c>
      <c r="N5059" s="76" t="s">
        <v>19113</v>
      </c>
    </row>
    <row r="5060" spans="1:14" hidden="1">
      <c r="A5060" s="416" t="s">
        <v>17208</v>
      </c>
      <c r="B5060" s="76"/>
      <c r="C5060" s="496" t="s">
        <v>19114</v>
      </c>
      <c r="D5060" s="39" t="s">
        <v>19114</v>
      </c>
      <c r="E5060" s="496">
        <f>VLOOKUP(F5060,[13]abbr_btch2lot2!A:B,2,FALSE)</f>
        <v>3893</v>
      </c>
      <c r="F5060" s="39" t="s">
        <v>19115</v>
      </c>
      <c r="G5060" s="39"/>
      <c r="H5060" s="76" t="s">
        <v>2231</v>
      </c>
      <c r="I5060" s="76" t="s">
        <v>4482</v>
      </c>
      <c r="J5060" s="39"/>
      <c r="K5060" s="39" t="s">
        <v>2195</v>
      </c>
      <c r="L5060" s="76">
        <v>661</v>
      </c>
      <c r="M5060" s="416" t="s">
        <v>17209</v>
      </c>
      <c r="N5060" s="76" t="s">
        <v>19116</v>
      </c>
    </row>
    <row r="5061" spans="1:14" hidden="1">
      <c r="A5061" s="416" t="s">
        <v>17208</v>
      </c>
      <c r="B5061" s="76"/>
      <c r="C5061" s="496" t="s">
        <v>19117</v>
      </c>
      <c r="D5061" s="39" t="s">
        <v>19117</v>
      </c>
      <c r="E5061" s="496">
        <f>VLOOKUP(F5061,[13]abbr_btch2lot2!A:B,2,FALSE)</f>
        <v>3894</v>
      </c>
      <c r="F5061" s="39" t="s">
        <v>19118</v>
      </c>
      <c r="G5061" s="39"/>
      <c r="H5061" s="76" t="s">
        <v>2231</v>
      </c>
      <c r="I5061" s="76" t="s">
        <v>17237</v>
      </c>
      <c r="J5061" s="39"/>
      <c r="K5061" s="39" t="s">
        <v>2195</v>
      </c>
      <c r="L5061" s="76">
        <v>662</v>
      </c>
      <c r="M5061" s="416" t="s">
        <v>17209</v>
      </c>
      <c r="N5061" s="76" t="s">
        <v>19119</v>
      </c>
    </row>
    <row r="5062" spans="1:14" hidden="1">
      <c r="A5062" s="416" t="s">
        <v>17208</v>
      </c>
      <c r="B5062" s="76"/>
      <c r="C5062" s="496" t="s">
        <v>19120</v>
      </c>
      <c r="D5062" s="39" t="s">
        <v>19120</v>
      </c>
      <c r="E5062" s="496">
        <f>VLOOKUP(F5062,[13]abbr_btch2lot2!A:B,2,FALSE)</f>
        <v>3895</v>
      </c>
      <c r="F5062" s="39" t="s">
        <v>19121</v>
      </c>
      <c r="G5062" s="39"/>
      <c r="H5062" s="76" t="s">
        <v>2455</v>
      </c>
      <c r="I5062" s="76">
        <v>7</v>
      </c>
      <c r="J5062" s="39"/>
      <c r="K5062" s="39" t="s">
        <v>2195</v>
      </c>
      <c r="L5062" s="76">
        <v>663</v>
      </c>
      <c r="M5062" s="416" t="s">
        <v>17209</v>
      </c>
      <c r="N5062" s="76" t="s">
        <v>19122</v>
      </c>
    </row>
    <row r="5063" spans="1:14" hidden="1">
      <c r="A5063" s="416" t="s">
        <v>17208</v>
      </c>
      <c r="B5063" s="76"/>
      <c r="C5063" s="496" t="s">
        <v>19123</v>
      </c>
      <c r="D5063" s="39" t="s">
        <v>19123</v>
      </c>
      <c r="E5063" s="496">
        <f>VLOOKUP(F5063,[13]abbr_btch2lot2!A:B,2,FALSE)</f>
        <v>3896</v>
      </c>
      <c r="F5063" s="39" t="s">
        <v>19124</v>
      </c>
      <c r="G5063" s="39"/>
      <c r="H5063" s="76" t="s">
        <v>2455</v>
      </c>
      <c r="I5063" s="76">
        <v>7</v>
      </c>
      <c r="J5063" s="39"/>
      <c r="K5063" s="39" t="s">
        <v>2195</v>
      </c>
      <c r="L5063" s="76">
        <v>664</v>
      </c>
      <c r="M5063" s="416" t="s">
        <v>17209</v>
      </c>
      <c r="N5063" s="76" t="s">
        <v>19125</v>
      </c>
    </row>
    <row r="5064" spans="1:14" hidden="1">
      <c r="A5064" s="416" t="s">
        <v>17208</v>
      </c>
      <c r="B5064" s="76"/>
      <c r="C5064" s="496" t="s">
        <v>19126</v>
      </c>
      <c r="D5064" s="39" t="s">
        <v>19126</v>
      </c>
      <c r="E5064" s="496">
        <f>VLOOKUP(F5064,[13]abbr_btch2lot2!A:B,2,FALSE)</f>
        <v>3897</v>
      </c>
      <c r="F5064" s="39" t="s">
        <v>19127</v>
      </c>
      <c r="G5064" s="39"/>
      <c r="H5064" s="76" t="s">
        <v>2231</v>
      </c>
      <c r="I5064" s="76" t="s">
        <v>17237</v>
      </c>
      <c r="J5064" s="39"/>
      <c r="K5064" s="39" t="s">
        <v>2195</v>
      </c>
      <c r="L5064" s="76">
        <v>665</v>
      </c>
      <c r="M5064" s="416" t="s">
        <v>17209</v>
      </c>
      <c r="N5064" s="76" t="s">
        <v>19128</v>
      </c>
    </row>
    <row r="5065" spans="1:14" hidden="1">
      <c r="A5065" s="416" t="s">
        <v>17208</v>
      </c>
      <c r="B5065" s="76"/>
      <c r="C5065" s="496" t="s">
        <v>19129</v>
      </c>
      <c r="D5065" s="39" t="s">
        <v>19129</v>
      </c>
      <c r="E5065" s="496">
        <f>VLOOKUP(F5065,[13]abbr_btch2lot2!A:B,2,FALSE)</f>
        <v>3898</v>
      </c>
      <c r="F5065" s="39" t="s">
        <v>19130</v>
      </c>
      <c r="G5065" s="39"/>
      <c r="H5065" s="76" t="s">
        <v>2231</v>
      </c>
      <c r="I5065" s="76" t="s">
        <v>17237</v>
      </c>
      <c r="J5065" s="39"/>
      <c r="K5065" s="39" t="s">
        <v>2195</v>
      </c>
      <c r="L5065" s="76">
        <v>666</v>
      </c>
      <c r="M5065" s="416" t="s">
        <v>17209</v>
      </c>
      <c r="N5065" s="76" t="s">
        <v>19131</v>
      </c>
    </row>
    <row r="5066" spans="1:14" hidden="1">
      <c r="A5066" s="416" t="s">
        <v>17208</v>
      </c>
      <c r="B5066" s="76"/>
      <c r="C5066" s="496" t="s">
        <v>19132</v>
      </c>
      <c r="D5066" s="39" t="s">
        <v>19132</v>
      </c>
      <c r="E5066" s="496">
        <f>VLOOKUP(F5066,[13]abbr_btch2lot2!A:B,2,FALSE)</f>
        <v>3899</v>
      </c>
      <c r="F5066" s="39" t="s">
        <v>19133</v>
      </c>
      <c r="G5066" s="39"/>
      <c r="H5066" s="76" t="s">
        <v>2228</v>
      </c>
      <c r="I5066" s="76">
        <v>1</v>
      </c>
      <c r="J5066" s="39"/>
      <c r="K5066" s="39" t="s">
        <v>2195</v>
      </c>
      <c r="L5066" s="76">
        <v>667</v>
      </c>
      <c r="M5066" s="416" t="s">
        <v>17209</v>
      </c>
      <c r="N5066" s="76" t="s">
        <v>19134</v>
      </c>
    </row>
    <row r="5067" spans="1:14" hidden="1">
      <c r="A5067" s="416" t="s">
        <v>17208</v>
      </c>
      <c r="B5067" s="76"/>
      <c r="C5067" s="496" t="s">
        <v>19135</v>
      </c>
      <c r="D5067" s="39" t="s">
        <v>19135</v>
      </c>
      <c r="E5067" s="496">
        <f>VLOOKUP(F5067,[13]abbr_btch2lot2!A:B,2,FALSE)</f>
        <v>3900</v>
      </c>
      <c r="F5067" s="39" t="s">
        <v>19136</v>
      </c>
      <c r="G5067" s="39"/>
      <c r="H5067" s="76" t="s">
        <v>2231</v>
      </c>
      <c r="I5067" s="76" t="s">
        <v>17237</v>
      </c>
      <c r="J5067" s="39"/>
      <c r="K5067" s="39" t="s">
        <v>2195</v>
      </c>
      <c r="L5067" s="76">
        <v>668</v>
      </c>
      <c r="M5067" s="416" t="s">
        <v>17209</v>
      </c>
      <c r="N5067" s="76" t="s">
        <v>19137</v>
      </c>
    </row>
    <row r="5068" spans="1:14" hidden="1">
      <c r="A5068" s="416" t="s">
        <v>17208</v>
      </c>
      <c r="B5068" s="76"/>
      <c r="C5068" s="496" t="s">
        <v>19138</v>
      </c>
      <c r="D5068" s="39" t="s">
        <v>19138</v>
      </c>
      <c r="E5068" s="496">
        <f>VLOOKUP(F5068,[13]abbr_btch2lot2!A:B,2,FALSE)</f>
        <v>3901</v>
      </c>
      <c r="F5068" s="39" t="s">
        <v>19139</v>
      </c>
      <c r="G5068" s="39"/>
      <c r="H5068" s="76" t="s">
        <v>2231</v>
      </c>
      <c r="I5068" s="76" t="s">
        <v>17237</v>
      </c>
      <c r="J5068" s="39"/>
      <c r="K5068" s="39" t="s">
        <v>2195</v>
      </c>
      <c r="L5068" s="76">
        <v>669</v>
      </c>
      <c r="M5068" s="416" t="s">
        <v>17209</v>
      </c>
      <c r="N5068" s="76" t="s">
        <v>19140</v>
      </c>
    </row>
    <row r="5069" spans="1:14" hidden="1">
      <c r="A5069" s="416" t="s">
        <v>17208</v>
      </c>
      <c r="B5069" s="76"/>
      <c r="C5069" s="496" t="s">
        <v>19141</v>
      </c>
      <c r="D5069" s="39" t="s">
        <v>19141</v>
      </c>
      <c r="E5069" s="496">
        <f>VLOOKUP(F5069,[13]abbr_btch2lot2!A:B,2,FALSE)</f>
        <v>3902</v>
      </c>
      <c r="F5069" s="39" t="s">
        <v>19142</v>
      </c>
      <c r="G5069" s="39"/>
      <c r="H5069" s="76" t="s">
        <v>2455</v>
      </c>
      <c r="I5069" s="76">
        <v>7</v>
      </c>
      <c r="J5069" s="39"/>
      <c r="K5069" s="39" t="s">
        <v>2195</v>
      </c>
      <c r="L5069" s="76">
        <v>670</v>
      </c>
      <c r="M5069" s="416" t="s">
        <v>17209</v>
      </c>
      <c r="N5069" s="76" t="s">
        <v>19143</v>
      </c>
    </row>
    <row r="5070" spans="1:14" hidden="1">
      <c r="A5070" s="416" t="s">
        <v>17208</v>
      </c>
      <c r="B5070" s="76"/>
      <c r="C5070" s="496" t="s">
        <v>19144</v>
      </c>
      <c r="D5070" s="39" t="s">
        <v>19144</v>
      </c>
      <c r="E5070" s="496">
        <f>VLOOKUP(F5070,[13]abbr_btch2lot2!A:B,2,FALSE)</f>
        <v>3903</v>
      </c>
      <c r="F5070" s="39" t="s">
        <v>19145</v>
      </c>
      <c r="G5070" s="39"/>
      <c r="H5070" s="76" t="s">
        <v>2455</v>
      </c>
      <c r="I5070" s="76">
        <v>7</v>
      </c>
      <c r="J5070" s="39"/>
      <c r="K5070" s="39" t="s">
        <v>2195</v>
      </c>
      <c r="L5070" s="76">
        <v>671</v>
      </c>
      <c r="M5070" s="416" t="s">
        <v>17209</v>
      </c>
      <c r="N5070" s="76" t="s">
        <v>19146</v>
      </c>
    </row>
    <row r="5071" spans="1:14" hidden="1">
      <c r="A5071" s="416" t="s">
        <v>17208</v>
      </c>
      <c r="B5071" s="76"/>
      <c r="C5071" s="496" t="s">
        <v>19147</v>
      </c>
      <c r="D5071" s="39" t="s">
        <v>19147</v>
      </c>
      <c r="E5071" s="496">
        <f>VLOOKUP(F5071,[13]abbr_btch2lot2!A:B,2,FALSE)</f>
        <v>3904</v>
      </c>
      <c r="F5071" s="39" t="s">
        <v>19148</v>
      </c>
      <c r="G5071" s="39"/>
      <c r="H5071" s="76" t="s">
        <v>2231</v>
      </c>
      <c r="I5071" s="76" t="s">
        <v>17237</v>
      </c>
      <c r="J5071" s="39"/>
      <c r="K5071" s="39" t="s">
        <v>2195</v>
      </c>
      <c r="L5071" s="76">
        <v>672</v>
      </c>
      <c r="M5071" s="416" t="s">
        <v>17209</v>
      </c>
      <c r="N5071" s="76" t="s">
        <v>19149</v>
      </c>
    </row>
    <row r="5072" spans="1:14" hidden="1">
      <c r="A5072" s="416" t="s">
        <v>17208</v>
      </c>
      <c r="B5072" s="76"/>
      <c r="C5072" s="496" t="s">
        <v>19150</v>
      </c>
      <c r="D5072" s="39" t="s">
        <v>19150</v>
      </c>
      <c r="E5072" s="496">
        <f>VLOOKUP(F5072,[13]abbr_btch2lot2!A:B,2,FALSE)</f>
        <v>3905</v>
      </c>
      <c r="F5072" s="39" t="s">
        <v>19151</v>
      </c>
      <c r="G5072" s="39"/>
      <c r="H5072" s="76" t="s">
        <v>2231</v>
      </c>
      <c r="I5072" s="76" t="s">
        <v>17237</v>
      </c>
      <c r="J5072" s="39"/>
      <c r="K5072" s="39" t="s">
        <v>2195</v>
      </c>
      <c r="L5072" s="76">
        <v>673</v>
      </c>
      <c r="M5072" s="416" t="s">
        <v>17209</v>
      </c>
      <c r="N5072" s="76" t="s">
        <v>19152</v>
      </c>
    </row>
    <row r="5073" spans="1:14" hidden="1">
      <c r="A5073" s="416" t="s">
        <v>17208</v>
      </c>
      <c r="B5073" s="76"/>
      <c r="C5073" s="496" t="s">
        <v>19153</v>
      </c>
      <c r="D5073" s="39" t="s">
        <v>19153</v>
      </c>
      <c r="E5073" s="496">
        <f>VLOOKUP(F5073,[13]abbr_btch2lot2!A:B,2,FALSE)</f>
        <v>3906</v>
      </c>
      <c r="F5073" s="39" t="s">
        <v>19154</v>
      </c>
      <c r="G5073" s="39"/>
      <c r="H5073" s="76" t="s">
        <v>2228</v>
      </c>
      <c r="I5073" s="76">
        <v>1</v>
      </c>
      <c r="J5073" s="39"/>
      <c r="K5073" s="39" t="s">
        <v>2195</v>
      </c>
      <c r="L5073" s="76">
        <v>674</v>
      </c>
      <c r="M5073" s="416" t="s">
        <v>17209</v>
      </c>
      <c r="N5073" s="76" t="s">
        <v>19155</v>
      </c>
    </row>
    <row r="5074" spans="1:14" hidden="1">
      <c r="A5074" s="416" t="s">
        <v>17208</v>
      </c>
      <c r="B5074" s="76"/>
      <c r="C5074" s="496" t="s">
        <v>19156</v>
      </c>
      <c r="D5074" s="39" t="s">
        <v>19156</v>
      </c>
      <c r="E5074" s="496">
        <f>VLOOKUP(F5074,[13]abbr_btch2lot2!A:B,2,FALSE)</f>
        <v>3907</v>
      </c>
      <c r="F5074" s="39" t="s">
        <v>19157</v>
      </c>
      <c r="G5074" s="39"/>
      <c r="H5074" s="76" t="s">
        <v>2455</v>
      </c>
      <c r="I5074" s="76">
        <v>7</v>
      </c>
      <c r="J5074" s="39"/>
      <c r="K5074" s="39" t="s">
        <v>2195</v>
      </c>
      <c r="L5074" s="76">
        <v>675</v>
      </c>
      <c r="M5074" s="416" t="s">
        <v>17209</v>
      </c>
      <c r="N5074" s="76" t="s">
        <v>19158</v>
      </c>
    </row>
    <row r="5075" spans="1:14" hidden="1">
      <c r="A5075" s="416" t="s">
        <v>17208</v>
      </c>
      <c r="B5075" s="76"/>
      <c r="C5075" s="496" t="s">
        <v>19159</v>
      </c>
      <c r="D5075" s="39" t="s">
        <v>19159</v>
      </c>
      <c r="E5075" s="496">
        <f>VLOOKUP(F5075,[13]abbr_btch2lot2!A:B,2,FALSE)</f>
        <v>3908</v>
      </c>
      <c r="F5075" s="39" t="s">
        <v>19160</v>
      </c>
      <c r="G5075" s="39"/>
      <c r="H5075" s="76" t="s">
        <v>2231</v>
      </c>
      <c r="I5075" s="76" t="s">
        <v>2439</v>
      </c>
      <c r="J5075" s="39"/>
      <c r="K5075" s="39" t="s">
        <v>2195</v>
      </c>
      <c r="L5075" s="76">
        <v>676</v>
      </c>
      <c r="M5075" s="416" t="s">
        <v>17209</v>
      </c>
      <c r="N5075" s="76" t="s">
        <v>19161</v>
      </c>
    </row>
    <row r="5076" spans="1:14" hidden="1">
      <c r="A5076" s="416" t="s">
        <v>17208</v>
      </c>
      <c r="B5076" s="76"/>
      <c r="C5076" s="496" t="s">
        <v>19162</v>
      </c>
      <c r="D5076" s="39" t="s">
        <v>19162</v>
      </c>
      <c r="E5076" s="496">
        <f>VLOOKUP(F5076,[13]abbr_btch2lot2!A:B,2,FALSE)</f>
        <v>3909</v>
      </c>
      <c r="F5076" s="39" t="s">
        <v>19163</v>
      </c>
      <c r="G5076" s="39"/>
      <c r="H5076" s="76" t="s">
        <v>2455</v>
      </c>
      <c r="I5076" s="76">
        <v>7</v>
      </c>
      <c r="J5076" s="39"/>
      <c r="K5076" s="39" t="s">
        <v>2195</v>
      </c>
      <c r="L5076" s="76">
        <v>677</v>
      </c>
      <c r="M5076" s="416" t="s">
        <v>17209</v>
      </c>
      <c r="N5076" s="76" t="s">
        <v>19164</v>
      </c>
    </row>
    <row r="5077" spans="1:14" hidden="1">
      <c r="A5077" s="416" t="s">
        <v>17208</v>
      </c>
      <c r="B5077" s="76"/>
      <c r="C5077" s="496" t="s">
        <v>19165</v>
      </c>
      <c r="D5077" s="39" t="s">
        <v>19165</v>
      </c>
      <c r="E5077" s="496">
        <f>VLOOKUP(F5077,[13]abbr_btch2lot2!A:B,2,FALSE)</f>
        <v>3910</v>
      </c>
      <c r="F5077" s="39" t="s">
        <v>19166</v>
      </c>
      <c r="G5077" s="39"/>
      <c r="H5077" s="76" t="s">
        <v>2231</v>
      </c>
      <c r="I5077" s="76" t="s">
        <v>2439</v>
      </c>
      <c r="J5077" s="39"/>
      <c r="K5077" s="39" t="s">
        <v>2195</v>
      </c>
      <c r="L5077" s="76">
        <v>678</v>
      </c>
      <c r="M5077" s="416" t="s">
        <v>17209</v>
      </c>
      <c r="N5077" s="76" t="s">
        <v>19167</v>
      </c>
    </row>
    <row r="5078" spans="1:14" hidden="1">
      <c r="A5078" s="416" t="s">
        <v>17208</v>
      </c>
      <c r="B5078" s="76"/>
      <c r="C5078" s="496" t="s">
        <v>19168</v>
      </c>
      <c r="D5078" s="39" t="s">
        <v>19168</v>
      </c>
      <c r="E5078" s="496">
        <f>VLOOKUP(F5078,[13]abbr_btch2lot2!A:B,2,FALSE)</f>
        <v>3911</v>
      </c>
      <c r="F5078" s="39" t="s">
        <v>19169</v>
      </c>
      <c r="G5078" s="39"/>
      <c r="H5078" s="76" t="s">
        <v>2455</v>
      </c>
      <c r="I5078" s="76">
        <v>7</v>
      </c>
      <c r="J5078" s="39"/>
      <c r="K5078" s="39" t="s">
        <v>2195</v>
      </c>
      <c r="L5078" s="76">
        <v>679</v>
      </c>
      <c r="M5078" s="416" t="s">
        <v>17209</v>
      </c>
      <c r="N5078" s="76" t="s">
        <v>19170</v>
      </c>
    </row>
    <row r="5079" spans="1:14" hidden="1">
      <c r="A5079" s="416" t="s">
        <v>17208</v>
      </c>
      <c r="B5079" s="76"/>
      <c r="C5079" s="496" t="s">
        <v>19171</v>
      </c>
      <c r="D5079" s="39" t="s">
        <v>19171</v>
      </c>
      <c r="E5079" s="496">
        <f>VLOOKUP(F5079,[13]abbr_btch2lot2!A:B,2,FALSE)</f>
        <v>3912</v>
      </c>
      <c r="F5079" s="39" t="s">
        <v>19172</v>
      </c>
      <c r="G5079" s="39"/>
      <c r="H5079" s="76" t="s">
        <v>2231</v>
      </c>
      <c r="I5079" s="76" t="s">
        <v>2439</v>
      </c>
      <c r="J5079" s="39"/>
      <c r="K5079" s="39" t="s">
        <v>2195</v>
      </c>
      <c r="L5079" s="76">
        <v>680</v>
      </c>
      <c r="M5079" s="416" t="s">
        <v>17209</v>
      </c>
      <c r="N5079" s="76" t="s">
        <v>19173</v>
      </c>
    </row>
    <row r="5080" spans="1:14" hidden="1">
      <c r="A5080" s="416" t="s">
        <v>17208</v>
      </c>
      <c r="B5080" s="76"/>
      <c r="C5080" s="496" t="s">
        <v>19174</v>
      </c>
      <c r="D5080" s="39" t="s">
        <v>19174</v>
      </c>
      <c r="E5080" s="496">
        <f>VLOOKUP(F5080,[13]abbr_btch2lot2!A:B,2,FALSE)</f>
        <v>3913</v>
      </c>
      <c r="F5080" s="39" t="s">
        <v>19175</v>
      </c>
      <c r="G5080" s="39"/>
      <c r="H5080" s="76" t="s">
        <v>2455</v>
      </c>
      <c r="I5080" s="76">
        <v>7</v>
      </c>
      <c r="J5080" s="39"/>
      <c r="K5080" s="39" t="s">
        <v>2195</v>
      </c>
      <c r="L5080" s="76">
        <v>681</v>
      </c>
      <c r="M5080" s="416" t="s">
        <v>17209</v>
      </c>
      <c r="N5080" s="76" t="s">
        <v>19176</v>
      </c>
    </row>
    <row r="5081" spans="1:14" hidden="1">
      <c r="A5081" s="416" t="s">
        <v>17208</v>
      </c>
      <c r="B5081" s="76"/>
      <c r="C5081" s="496" t="s">
        <v>19177</v>
      </c>
      <c r="D5081" s="39" t="s">
        <v>19177</v>
      </c>
      <c r="E5081" s="496">
        <f>VLOOKUP(F5081,[13]abbr_btch2lot2!A:B,2,FALSE)</f>
        <v>3914</v>
      </c>
      <c r="F5081" s="39" t="s">
        <v>19178</v>
      </c>
      <c r="G5081" s="39"/>
      <c r="H5081" s="76" t="s">
        <v>2231</v>
      </c>
      <c r="I5081" s="76" t="s">
        <v>2439</v>
      </c>
      <c r="J5081" s="39"/>
      <c r="K5081" s="39" t="s">
        <v>2195</v>
      </c>
      <c r="L5081" s="76">
        <v>682</v>
      </c>
      <c r="M5081" s="416" t="s">
        <v>17209</v>
      </c>
      <c r="N5081" s="76" t="s">
        <v>19179</v>
      </c>
    </row>
    <row r="5082" spans="1:14" hidden="1">
      <c r="A5082" s="416" t="s">
        <v>17208</v>
      </c>
      <c r="B5082" s="76"/>
      <c r="C5082" s="496" t="s">
        <v>19180</v>
      </c>
      <c r="D5082" s="39" t="s">
        <v>19180</v>
      </c>
      <c r="E5082" s="496">
        <f>VLOOKUP(F5082,[13]abbr_btch2lot2!A:B,2,FALSE)</f>
        <v>3915</v>
      </c>
      <c r="F5082" s="39" t="s">
        <v>19181</v>
      </c>
      <c r="G5082" s="39"/>
      <c r="H5082" s="76" t="s">
        <v>2455</v>
      </c>
      <c r="I5082" s="76">
        <v>7</v>
      </c>
      <c r="J5082" s="39"/>
      <c r="K5082" s="39" t="s">
        <v>2195</v>
      </c>
      <c r="L5082" s="76">
        <v>683</v>
      </c>
      <c r="M5082" s="416" t="s">
        <v>17209</v>
      </c>
      <c r="N5082" s="76" t="s">
        <v>19182</v>
      </c>
    </row>
    <row r="5083" spans="1:14" hidden="1">
      <c r="A5083" s="416" t="s">
        <v>17208</v>
      </c>
      <c r="B5083" s="76"/>
      <c r="C5083" s="496" t="s">
        <v>19183</v>
      </c>
      <c r="D5083" s="39" t="s">
        <v>19183</v>
      </c>
      <c r="E5083" s="496">
        <f>VLOOKUP(F5083,[13]abbr_btch2lot2!A:B,2,FALSE)</f>
        <v>3916</v>
      </c>
      <c r="F5083" s="39" t="s">
        <v>19184</v>
      </c>
      <c r="G5083" s="39"/>
      <c r="H5083" s="76" t="s">
        <v>2231</v>
      </c>
      <c r="I5083" s="76" t="s">
        <v>2439</v>
      </c>
      <c r="J5083" s="39"/>
      <c r="K5083" s="39" t="s">
        <v>2195</v>
      </c>
      <c r="L5083" s="76">
        <v>684</v>
      </c>
      <c r="M5083" s="416" t="s">
        <v>17209</v>
      </c>
      <c r="N5083" s="76" t="s">
        <v>19185</v>
      </c>
    </row>
    <row r="5084" spans="1:14" hidden="1">
      <c r="A5084" s="416" t="s">
        <v>17208</v>
      </c>
      <c r="B5084" s="76"/>
      <c r="C5084" s="496" t="s">
        <v>19186</v>
      </c>
      <c r="D5084" s="39" t="s">
        <v>19186</v>
      </c>
      <c r="E5084" s="496">
        <f>VLOOKUP(F5084,[13]abbr_btch2lot2!A:B,2,FALSE)</f>
        <v>3917</v>
      </c>
      <c r="F5084" s="39" t="s">
        <v>19187</v>
      </c>
      <c r="G5084" s="39"/>
      <c r="H5084" s="76" t="s">
        <v>2455</v>
      </c>
      <c r="I5084" s="76">
        <v>7</v>
      </c>
      <c r="J5084" s="39"/>
      <c r="K5084" s="39" t="s">
        <v>2195</v>
      </c>
      <c r="L5084" s="76">
        <v>685</v>
      </c>
      <c r="M5084" s="416" t="s">
        <v>17209</v>
      </c>
      <c r="N5084" s="76" t="s">
        <v>19188</v>
      </c>
    </row>
    <row r="5085" spans="1:14" hidden="1">
      <c r="A5085" s="416" t="s">
        <v>17208</v>
      </c>
      <c r="B5085" s="76"/>
      <c r="C5085" s="496" t="s">
        <v>19189</v>
      </c>
      <c r="D5085" s="39" t="s">
        <v>19189</v>
      </c>
      <c r="E5085" s="496">
        <f>VLOOKUP(F5085,[13]abbr_btch2lot2!A:B,2,FALSE)</f>
        <v>3918</v>
      </c>
      <c r="F5085" s="39" t="s">
        <v>19190</v>
      </c>
      <c r="G5085" s="39"/>
      <c r="H5085" s="76" t="s">
        <v>2231</v>
      </c>
      <c r="I5085" s="76" t="s">
        <v>2439</v>
      </c>
      <c r="J5085" s="39"/>
      <c r="K5085" s="39" t="s">
        <v>2195</v>
      </c>
      <c r="L5085" s="76">
        <v>686</v>
      </c>
      <c r="M5085" s="416" t="s">
        <v>17209</v>
      </c>
      <c r="N5085" s="76" t="s">
        <v>19191</v>
      </c>
    </row>
    <row r="5086" spans="1:14" hidden="1">
      <c r="A5086" s="416" t="s">
        <v>17208</v>
      </c>
      <c r="B5086" s="76"/>
      <c r="C5086" s="496" t="s">
        <v>19192</v>
      </c>
      <c r="D5086" s="39" t="s">
        <v>19192</v>
      </c>
      <c r="E5086" s="496">
        <f>VLOOKUP(F5086,[13]abbr_btch2lot2!A:B,2,FALSE)</f>
        <v>3919</v>
      </c>
      <c r="F5086" s="39" t="s">
        <v>19193</v>
      </c>
      <c r="G5086" s="39"/>
      <c r="H5086" s="76" t="s">
        <v>2231</v>
      </c>
      <c r="I5086" s="76" t="s">
        <v>2439</v>
      </c>
      <c r="J5086" s="39"/>
      <c r="K5086" s="39" t="s">
        <v>2195</v>
      </c>
      <c r="L5086" s="76">
        <v>687</v>
      </c>
      <c r="M5086" s="416" t="s">
        <v>17209</v>
      </c>
      <c r="N5086" s="76" t="s">
        <v>19194</v>
      </c>
    </row>
    <row r="5087" spans="1:14" hidden="1">
      <c r="A5087" s="416" t="s">
        <v>17208</v>
      </c>
      <c r="B5087" s="76"/>
      <c r="C5087" s="496" t="s">
        <v>19195</v>
      </c>
      <c r="D5087" s="39" t="s">
        <v>19195</v>
      </c>
      <c r="E5087" s="496">
        <f>VLOOKUP(F5087,[13]abbr_btch2lot2!A:B,2,FALSE)</f>
        <v>3920</v>
      </c>
      <c r="F5087" s="39" t="s">
        <v>19196</v>
      </c>
      <c r="G5087" s="39"/>
      <c r="H5087" s="76" t="s">
        <v>2231</v>
      </c>
      <c r="I5087" s="76" t="s">
        <v>2439</v>
      </c>
      <c r="J5087" s="39"/>
      <c r="K5087" s="39" t="s">
        <v>2195</v>
      </c>
      <c r="L5087" s="76">
        <v>688</v>
      </c>
      <c r="M5087" s="416" t="s">
        <v>17209</v>
      </c>
      <c r="N5087" s="76" t="s">
        <v>19197</v>
      </c>
    </row>
    <row r="5088" spans="1:14" hidden="1">
      <c r="A5088" s="416" t="s">
        <v>17208</v>
      </c>
      <c r="B5088" s="76"/>
      <c r="C5088" s="496" t="s">
        <v>19198</v>
      </c>
      <c r="D5088" s="39" t="s">
        <v>19198</v>
      </c>
      <c r="E5088" s="496">
        <f>VLOOKUP(F5088,[13]abbr_btch2lot2!A:B,2,FALSE)</f>
        <v>3921</v>
      </c>
      <c r="F5088" s="39" t="s">
        <v>19199</v>
      </c>
      <c r="G5088" s="39"/>
      <c r="H5088" s="76" t="s">
        <v>2455</v>
      </c>
      <c r="I5088" s="76">
        <v>7</v>
      </c>
      <c r="J5088" s="39"/>
      <c r="K5088" s="39" t="s">
        <v>2195</v>
      </c>
      <c r="L5088" s="76">
        <v>689</v>
      </c>
      <c r="M5088" s="416" t="s">
        <v>17209</v>
      </c>
      <c r="N5088" s="76" t="s">
        <v>19200</v>
      </c>
    </row>
    <row r="5089" spans="1:14" hidden="1">
      <c r="A5089" s="416" t="s">
        <v>17208</v>
      </c>
      <c r="B5089" s="76"/>
      <c r="C5089" s="496" t="s">
        <v>19201</v>
      </c>
      <c r="D5089" s="39" t="s">
        <v>19201</v>
      </c>
      <c r="E5089" s="496">
        <f>VLOOKUP(F5089,[13]abbr_btch2lot2!A:B,2,FALSE)</f>
        <v>3922</v>
      </c>
      <c r="F5089" s="39" t="s">
        <v>19202</v>
      </c>
      <c r="G5089" s="39"/>
      <c r="H5089" s="76" t="s">
        <v>2455</v>
      </c>
      <c r="I5089" s="76">
        <v>7</v>
      </c>
      <c r="J5089" s="39"/>
      <c r="K5089" s="39" t="s">
        <v>2195</v>
      </c>
      <c r="L5089" s="76">
        <v>690</v>
      </c>
      <c r="M5089" s="416" t="s">
        <v>17209</v>
      </c>
      <c r="N5089" s="76" t="s">
        <v>19203</v>
      </c>
    </row>
    <row r="5090" spans="1:14" hidden="1">
      <c r="A5090" s="416" t="s">
        <v>17208</v>
      </c>
      <c r="B5090" s="76"/>
      <c r="C5090" s="496" t="s">
        <v>19204</v>
      </c>
      <c r="D5090" s="39" t="s">
        <v>19204</v>
      </c>
      <c r="E5090" s="496">
        <f>VLOOKUP(F5090,[13]abbr_btch2lot2!A:B,2,FALSE)</f>
        <v>3923</v>
      </c>
      <c r="F5090" s="39" t="s">
        <v>19205</v>
      </c>
      <c r="G5090" s="39"/>
      <c r="H5090" s="76" t="s">
        <v>2455</v>
      </c>
      <c r="I5090" s="76">
        <v>7</v>
      </c>
      <c r="J5090" s="39"/>
      <c r="K5090" s="39" t="s">
        <v>2195</v>
      </c>
      <c r="L5090" s="76">
        <v>691</v>
      </c>
      <c r="M5090" s="416" t="s">
        <v>17209</v>
      </c>
      <c r="N5090" s="76" t="s">
        <v>19206</v>
      </c>
    </row>
    <row r="5091" spans="1:14" hidden="1">
      <c r="A5091" s="416" t="s">
        <v>17208</v>
      </c>
      <c r="B5091" s="76"/>
      <c r="C5091" s="496" t="s">
        <v>19207</v>
      </c>
      <c r="D5091" s="39" t="s">
        <v>19207</v>
      </c>
      <c r="E5091" s="496">
        <f>VLOOKUP(F5091,[13]abbr_btch2lot2!A:B,2,FALSE)</f>
        <v>3924</v>
      </c>
      <c r="F5091" s="39" t="s">
        <v>19208</v>
      </c>
      <c r="G5091" s="39"/>
      <c r="H5091" s="76" t="s">
        <v>2455</v>
      </c>
      <c r="I5091" s="76">
        <v>9</v>
      </c>
      <c r="J5091" s="39"/>
      <c r="K5091" s="39" t="s">
        <v>2195</v>
      </c>
      <c r="L5091" s="76">
        <v>692</v>
      </c>
      <c r="M5091" s="416" t="s">
        <v>17209</v>
      </c>
      <c r="N5091" s="76" t="s">
        <v>19209</v>
      </c>
    </row>
    <row r="5092" spans="1:14" hidden="1">
      <c r="A5092" s="416" t="s">
        <v>17208</v>
      </c>
      <c r="B5092" s="76"/>
      <c r="C5092" s="496" t="s">
        <v>19210</v>
      </c>
      <c r="D5092" s="39" t="s">
        <v>19210</v>
      </c>
      <c r="E5092" s="496">
        <f>VLOOKUP(F5092,[13]abbr_btch2lot2!A:B,2,FALSE)</f>
        <v>3925</v>
      </c>
      <c r="F5092" s="39" t="s">
        <v>19211</v>
      </c>
      <c r="G5092" s="39"/>
      <c r="H5092" s="76" t="s">
        <v>2455</v>
      </c>
      <c r="I5092" s="76">
        <v>9</v>
      </c>
      <c r="J5092" s="39"/>
      <c r="K5092" s="39" t="s">
        <v>2195</v>
      </c>
      <c r="L5092" s="76">
        <v>693</v>
      </c>
      <c r="M5092" s="416" t="s">
        <v>17209</v>
      </c>
      <c r="N5092" s="76" t="s">
        <v>19212</v>
      </c>
    </row>
    <row r="5093" spans="1:14" hidden="1">
      <c r="A5093" s="416" t="s">
        <v>17208</v>
      </c>
      <c r="B5093" s="76"/>
      <c r="C5093" s="496" t="s">
        <v>19213</v>
      </c>
      <c r="D5093" s="39" t="s">
        <v>19213</v>
      </c>
      <c r="E5093" s="496">
        <f>VLOOKUP(F5093,[13]abbr_btch2lot2!A:B,2,FALSE)</f>
        <v>3926</v>
      </c>
      <c r="F5093" s="39" t="s">
        <v>19214</v>
      </c>
      <c r="G5093" s="39"/>
      <c r="H5093" s="76" t="s">
        <v>2455</v>
      </c>
      <c r="I5093" s="76">
        <v>9</v>
      </c>
      <c r="J5093" s="39"/>
      <c r="K5093" s="39" t="s">
        <v>2195</v>
      </c>
      <c r="L5093" s="76">
        <v>694</v>
      </c>
      <c r="M5093" s="416" t="s">
        <v>17209</v>
      </c>
      <c r="N5093" s="76" t="s">
        <v>19215</v>
      </c>
    </row>
    <row r="5094" spans="1:14" hidden="1">
      <c r="A5094" s="416" t="s">
        <v>17208</v>
      </c>
      <c r="B5094" s="76"/>
      <c r="C5094" s="496" t="s">
        <v>19216</v>
      </c>
      <c r="D5094" s="39" t="s">
        <v>19216</v>
      </c>
      <c r="E5094" s="496">
        <f>VLOOKUP(F5094,[13]abbr_btch2lot2!A:B,2,FALSE)</f>
        <v>3927</v>
      </c>
      <c r="F5094" s="39" t="s">
        <v>19217</v>
      </c>
      <c r="G5094" s="39"/>
      <c r="H5094" s="76" t="s">
        <v>2455</v>
      </c>
      <c r="I5094" s="76">
        <v>9</v>
      </c>
      <c r="J5094" s="39"/>
      <c r="K5094" s="39" t="s">
        <v>2195</v>
      </c>
      <c r="L5094" s="76">
        <v>695</v>
      </c>
      <c r="M5094" s="416" t="s">
        <v>17209</v>
      </c>
      <c r="N5094" s="76" t="s">
        <v>19218</v>
      </c>
    </row>
    <row r="5095" spans="1:14" hidden="1">
      <c r="A5095" s="416" t="s">
        <v>17208</v>
      </c>
      <c r="B5095" s="76"/>
      <c r="C5095" s="496" t="s">
        <v>19219</v>
      </c>
      <c r="D5095" s="39" t="s">
        <v>19219</v>
      </c>
      <c r="E5095" s="496">
        <f>VLOOKUP(F5095,[13]abbr_btch2lot2!A:B,2,FALSE)</f>
        <v>3928</v>
      </c>
      <c r="F5095" s="39" t="s">
        <v>19220</v>
      </c>
      <c r="G5095" s="39"/>
      <c r="H5095" s="76" t="s">
        <v>2455</v>
      </c>
      <c r="I5095" s="76">
        <v>7</v>
      </c>
      <c r="J5095" s="39"/>
      <c r="K5095" s="39" t="s">
        <v>2195</v>
      </c>
      <c r="L5095" s="76">
        <v>696</v>
      </c>
      <c r="M5095" s="416" t="s">
        <v>17209</v>
      </c>
      <c r="N5095" s="76" t="s">
        <v>19221</v>
      </c>
    </row>
    <row r="5096" spans="1:14" hidden="1">
      <c r="A5096" s="416" t="s">
        <v>17208</v>
      </c>
      <c r="B5096" s="76"/>
      <c r="C5096" s="496" t="s">
        <v>19222</v>
      </c>
      <c r="D5096" s="39" t="s">
        <v>19222</v>
      </c>
      <c r="E5096" s="496">
        <f>VLOOKUP(F5096,[13]abbr_btch2lot2!A:B,2,FALSE)</f>
        <v>3929</v>
      </c>
      <c r="F5096" s="39" t="s">
        <v>19223</v>
      </c>
      <c r="G5096" s="39"/>
      <c r="H5096" s="76" t="s">
        <v>2231</v>
      </c>
      <c r="I5096" s="76" t="s">
        <v>2439</v>
      </c>
      <c r="J5096" s="39"/>
      <c r="K5096" s="39" t="s">
        <v>2195</v>
      </c>
      <c r="L5096" s="76">
        <v>697</v>
      </c>
      <c r="M5096" s="416" t="s">
        <v>17209</v>
      </c>
      <c r="N5096" s="76" t="s">
        <v>19224</v>
      </c>
    </row>
    <row r="5097" spans="1:14" hidden="1">
      <c r="A5097" s="416" t="s">
        <v>17208</v>
      </c>
      <c r="B5097" s="76"/>
      <c r="C5097" s="496"/>
      <c r="D5097" s="39"/>
      <c r="E5097" s="496">
        <f>VLOOKUP(F5097,[13]abbr_btch2lot2!A:B,2,FALSE)</f>
        <v>3930</v>
      </c>
      <c r="F5097" s="39" t="s">
        <v>19225</v>
      </c>
      <c r="G5097" s="39"/>
      <c r="H5097" s="76" t="s">
        <v>2455</v>
      </c>
      <c r="I5097" s="76">
        <v>7</v>
      </c>
      <c r="J5097" s="39"/>
      <c r="K5097" s="39" t="s">
        <v>2195</v>
      </c>
      <c r="L5097" s="76">
        <v>698</v>
      </c>
      <c r="M5097" s="416" t="s">
        <v>17209</v>
      </c>
      <c r="N5097" s="76" t="s">
        <v>19226</v>
      </c>
    </row>
    <row r="5098" spans="1:14" hidden="1">
      <c r="A5098" s="416" t="s">
        <v>17208</v>
      </c>
      <c r="B5098" s="76"/>
      <c r="C5098" s="496"/>
      <c r="D5098" s="39"/>
      <c r="E5098" s="496">
        <f>VLOOKUP(F5098,[13]abbr_btch2lot2!A:B,2,FALSE)</f>
        <v>3931</v>
      </c>
      <c r="F5098" s="39" t="s">
        <v>19227</v>
      </c>
      <c r="G5098" s="39"/>
      <c r="H5098" s="76" t="s">
        <v>2231</v>
      </c>
      <c r="I5098" s="76" t="s">
        <v>2439</v>
      </c>
      <c r="J5098" s="39"/>
      <c r="K5098" s="39" t="s">
        <v>2195</v>
      </c>
      <c r="L5098" s="76">
        <v>699</v>
      </c>
      <c r="M5098" s="416" t="s">
        <v>17209</v>
      </c>
      <c r="N5098" s="76" t="s">
        <v>19228</v>
      </c>
    </row>
    <row r="5099" spans="1:14" hidden="1">
      <c r="A5099" s="416" t="s">
        <v>17208</v>
      </c>
      <c r="B5099" s="76"/>
      <c r="C5099" s="496" t="s">
        <v>19229</v>
      </c>
      <c r="D5099" s="39" t="s">
        <v>19229</v>
      </c>
      <c r="E5099" s="496">
        <f>VLOOKUP(F5099,[13]abbr_btch2lot2!A:B,2,FALSE)</f>
        <v>3932</v>
      </c>
      <c r="F5099" s="39" t="s">
        <v>19230</v>
      </c>
      <c r="G5099" s="39"/>
      <c r="H5099" s="76" t="s">
        <v>2455</v>
      </c>
      <c r="I5099" s="76">
        <v>7</v>
      </c>
      <c r="J5099" s="39"/>
      <c r="K5099" s="39" t="s">
        <v>2195</v>
      </c>
      <c r="L5099" s="76">
        <v>700</v>
      </c>
      <c r="M5099" s="416" t="s">
        <v>17209</v>
      </c>
      <c r="N5099" s="76" t="s">
        <v>19231</v>
      </c>
    </row>
    <row r="5100" spans="1:14" hidden="1">
      <c r="A5100" s="416" t="s">
        <v>17208</v>
      </c>
      <c r="B5100" s="76"/>
      <c r="C5100" s="496" t="s">
        <v>19232</v>
      </c>
      <c r="D5100" s="39" t="s">
        <v>19232</v>
      </c>
      <c r="E5100" s="496">
        <f>VLOOKUP(F5100,[13]abbr_btch2lot2!A:B,2,FALSE)</f>
        <v>3933</v>
      </c>
      <c r="F5100" s="39" t="s">
        <v>19233</v>
      </c>
      <c r="G5100" s="39"/>
      <c r="H5100" s="76" t="s">
        <v>2231</v>
      </c>
      <c r="I5100" s="76" t="s">
        <v>2439</v>
      </c>
      <c r="J5100" s="39"/>
      <c r="K5100" s="39" t="s">
        <v>2195</v>
      </c>
      <c r="L5100" s="76">
        <v>701</v>
      </c>
      <c r="M5100" s="416" t="s">
        <v>17209</v>
      </c>
      <c r="N5100" s="76" t="s">
        <v>19234</v>
      </c>
    </row>
    <row r="5101" spans="1:14" hidden="1">
      <c r="A5101" s="416" t="s">
        <v>17208</v>
      </c>
      <c r="B5101" s="76"/>
      <c r="C5101" s="496"/>
      <c r="D5101" s="39"/>
      <c r="E5101" s="496">
        <f>VLOOKUP(F5101,[13]abbr_btch2lot2!A:B,2,FALSE)</f>
        <v>3934</v>
      </c>
      <c r="F5101" s="39" t="s">
        <v>19235</v>
      </c>
      <c r="G5101" s="39"/>
      <c r="H5101" s="76" t="s">
        <v>2455</v>
      </c>
      <c r="I5101" s="76">
        <v>7</v>
      </c>
      <c r="J5101" s="39"/>
      <c r="K5101" s="39" t="s">
        <v>2195</v>
      </c>
      <c r="L5101" s="76">
        <v>702</v>
      </c>
      <c r="M5101" s="416" t="s">
        <v>17209</v>
      </c>
      <c r="N5101" s="76" t="s">
        <v>19236</v>
      </c>
    </row>
    <row r="5102" spans="1:14" hidden="1">
      <c r="A5102" s="416" t="s">
        <v>17208</v>
      </c>
      <c r="B5102" s="76"/>
      <c r="C5102" s="496"/>
      <c r="D5102" s="39"/>
      <c r="E5102" s="496">
        <f>VLOOKUP(F5102,[13]abbr_btch2lot2!A:B,2,FALSE)</f>
        <v>3935</v>
      </c>
      <c r="F5102" s="39" t="s">
        <v>19237</v>
      </c>
      <c r="G5102" s="39"/>
      <c r="H5102" s="76" t="s">
        <v>2231</v>
      </c>
      <c r="I5102" s="76" t="s">
        <v>2439</v>
      </c>
      <c r="J5102" s="39"/>
      <c r="K5102" s="39" t="s">
        <v>2195</v>
      </c>
      <c r="L5102" s="76">
        <v>703</v>
      </c>
      <c r="M5102" s="416" t="s">
        <v>17209</v>
      </c>
      <c r="N5102" s="76" t="s">
        <v>19238</v>
      </c>
    </row>
    <row r="5103" spans="1:14" hidden="1">
      <c r="A5103" s="416" t="s">
        <v>17208</v>
      </c>
      <c r="B5103" s="76"/>
      <c r="C5103" s="496" t="s">
        <v>19239</v>
      </c>
      <c r="D5103" s="39" t="s">
        <v>19239</v>
      </c>
      <c r="E5103" s="496">
        <f>VLOOKUP(F5103,[13]abbr_btch2lot2!A:B,2,FALSE)</f>
        <v>3936</v>
      </c>
      <c r="F5103" s="39" t="s">
        <v>19240</v>
      </c>
      <c r="G5103" s="39"/>
      <c r="H5103" s="76" t="s">
        <v>2455</v>
      </c>
      <c r="I5103" s="76">
        <v>7</v>
      </c>
      <c r="J5103" s="39"/>
      <c r="K5103" s="39" t="s">
        <v>2195</v>
      </c>
      <c r="L5103" s="76">
        <v>704</v>
      </c>
      <c r="M5103" s="416" t="s">
        <v>17209</v>
      </c>
      <c r="N5103" s="76" t="s">
        <v>19241</v>
      </c>
    </row>
    <row r="5104" spans="1:14" hidden="1">
      <c r="A5104" s="416" t="s">
        <v>17208</v>
      </c>
      <c r="B5104" s="76"/>
      <c r="C5104" s="496" t="s">
        <v>19242</v>
      </c>
      <c r="D5104" s="39" t="s">
        <v>19242</v>
      </c>
      <c r="E5104" s="496">
        <f>VLOOKUP(F5104,[13]abbr_btch2lot2!A:B,2,FALSE)</f>
        <v>3937</v>
      </c>
      <c r="F5104" s="39" t="s">
        <v>19243</v>
      </c>
      <c r="G5104" s="39"/>
      <c r="H5104" s="76" t="s">
        <v>2231</v>
      </c>
      <c r="I5104" s="76" t="s">
        <v>2439</v>
      </c>
      <c r="J5104" s="39"/>
      <c r="K5104" s="39" t="s">
        <v>2195</v>
      </c>
      <c r="L5104" s="76">
        <v>705</v>
      </c>
      <c r="M5104" s="416" t="s">
        <v>17209</v>
      </c>
      <c r="N5104" s="76" t="s">
        <v>19244</v>
      </c>
    </row>
    <row r="5105" spans="1:14" hidden="1">
      <c r="A5105" s="416" t="s">
        <v>17208</v>
      </c>
      <c r="B5105" s="76"/>
      <c r="C5105" s="496" t="s">
        <v>19245</v>
      </c>
      <c r="D5105" s="39" t="s">
        <v>19245</v>
      </c>
      <c r="E5105" s="496">
        <f>VLOOKUP(F5105,[13]abbr_btch2lot2!A:B,2,FALSE)</f>
        <v>3938</v>
      </c>
      <c r="F5105" s="39" t="s">
        <v>19246</v>
      </c>
      <c r="G5105" s="39"/>
      <c r="H5105" s="76" t="s">
        <v>2455</v>
      </c>
      <c r="I5105" s="76">
        <v>7</v>
      </c>
      <c r="J5105" s="39"/>
      <c r="K5105" s="39" t="s">
        <v>2195</v>
      </c>
      <c r="L5105" s="76">
        <v>706</v>
      </c>
      <c r="M5105" s="416" t="s">
        <v>17209</v>
      </c>
      <c r="N5105" s="76" t="s">
        <v>19247</v>
      </c>
    </row>
    <row r="5106" spans="1:14" hidden="1">
      <c r="A5106" s="416" t="s">
        <v>17208</v>
      </c>
      <c r="B5106" s="76"/>
      <c r="C5106" s="496" t="s">
        <v>19248</v>
      </c>
      <c r="D5106" s="39" t="s">
        <v>19248</v>
      </c>
      <c r="E5106" s="496">
        <f>VLOOKUP(F5106,[13]abbr_btch2lot2!A:B,2,FALSE)</f>
        <v>3939</v>
      </c>
      <c r="F5106" s="39" t="s">
        <v>19249</v>
      </c>
      <c r="G5106" s="39"/>
      <c r="H5106" s="76" t="s">
        <v>2231</v>
      </c>
      <c r="I5106" s="76" t="s">
        <v>2439</v>
      </c>
      <c r="J5106" s="39"/>
      <c r="K5106" s="39" t="s">
        <v>2195</v>
      </c>
      <c r="L5106" s="76">
        <v>707</v>
      </c>
      <c r="M5106" s="416" t="s">
        <v>17209</v>
      </c>
      <c r="N5106" s="76" t="s">
        <v>19250</v>
      </c>
    </row>
    <row r="5107" spans="1:14" hidden="1">
      <c r="A5107" s="416" t="s">
        <v>17208</v>
      </c>
      <c r="B5107" s="76"/>
      <c r="C5107" s="496" t="s">
        <v>19251</v>
      </c>
      <c r="D5107" s="39" t="s">
        <v>19251</v>
      </c>
      <c r="E5107" s="496">
        <f>VLOOKUP(F5107,[13]abbr_btch2lot2!A:B,2,FALSE)</f>
        <v>3940</v>
      </c>
      <c r="F5107" s="39" t="s">
        <v>19252</v>
      </c>
      <c r="G5107" s="39"/>
      <c r="H5107" s="76" t="s">
        <v>2455</v>
      </c>
      <c r="I5107" s="76">
        <v>7</v>
      </c>
      <c r="J5107" s="39"/>
      <c r="K5107" s="39" t="s">
        <v>2195</v>
      </c>
      <c r="L5107" s="76">
        <v>708</v>
      </c>
      <c r="M5107" s="416" t="s">
        <v>17209</v>
      </c>
      <c r="N5107" s="76" t="s">
        <v>19253</v>
      </c>
    </row>
    <row r="5108" spans="1:14" hidden="1">
      <c r="A5108" s="416" t="s">
        <v>17208</v>
      </c>
      <c r="B5108" s="76"/>
      <c r="C5108" s="496" t="s">
        <v>19254</v>
      </c>
      <c r="D5108" s="39" t="s">
        <v>19254</v>
      </c>
      <c r="E5108" s="496">
        <f>VLOOKUP(F5108,[13]abbr_btch2lot2!A:B,2,FALSE)</f>
        <v>3941</v>
      </c>
      <c r="F5108" s="39" t="s">
        <v>19255</v>
      </c>
      <c r="G5108" s="39"/>
      <c r="H5108" s="76" t="s">
        <v>2231</v>
      </c>
      <c r="I5108" s="76" t="s">
        <v>2439</v>
      </c>
      <c r="J5108" s="39"/>
      <c r="K5108" s="39" t="s">
        <v>2195</v>
      </c>
      <c r="L5108" s="76">
        <v>709</v>
      </c>
      <c r="M5108" s="416" t="s">
        <v>17209</v>
      </c>
      <c r="N5108" s="76" t="s">
        <v>19256</v>
      </c>
    </row>
    <row r="5109" spans="1:14" hidden="1">
      <c r="A5109" s="416" t="s">
        <v>17208</v>
      </c>
      <c r="B5109" s="76"/>
      <c r="C5109" s="496"/>
      <c r="D5109" s="39"/>
      <c r="E5109" s="496">
        <f>VLOOKUP(F5109,[13]abbr_btch2lot2!A:B,2,FALSE)</f>
        <v>3942</v>
      </c>
      <c r="F5109" s="39" t="s">
        <v>19257</v>
      </c>
      <c r="G5109" s="39"/>
      <c r="H5109" s="76" t="s">
        <v>2455</v>
      </c>
      <c r="I5109" s="76">
        <v>7</v>
      </c>
      <c r="J5109" s="39"/>
      <c r="K5109" s="39" t="s">
        <v>2195</v>
      </c>
      <c r="L5109" s="76">
        <v>710</v>
      </c>
      <c r="M5109" s="416" t="s">
        <v>17209</v>
      </c>
      <c r="N5109" s="76" t="s">
        <v>19258</v>
      </c>
    </row>
    <row r="5110" spans="1:14" hidden="1">
      <c r="A5110" s="416" t="s">
        <v>17208</v>
      </c>
      <c r="B5110" s="76"/>
      <c r="C5110" s="496"/>
      <c r="D5110" s="39"/>
      <c r="E5110" s="496">
        <f>VLOOKUP(F5110,[13]abbr_btch2lot2!A:B,2,FALSE)</f>
        <v>3943</v>
      </c>
      <c r="F5110" s="39" t="s">
        <v>19259</v>
      </c>
      <c r="G5110" s="39"/>
      <c r="H5110" s="76" t="s">
        <v>2231</v>
      </c>
      <c r="I5110" s="76" t="s">
        <v>2439</v>
      </c>
      <c r="J5110" s="39"/>
      <c r="K5110" s="39" t="s">
        <v>2195</v>
      </c>
      <c r="L5110" s="76">
        <v>711</v>
      </c>
      <c r="M5110" s="416" t="s">
        <v>17209</v>
      </c>
      <c r="N5110" s="76" t="s">
        <v>19260</v>
      </c>
    </row>
    <row r="5111" spans="1:14" hidden="1">
      <c r="A5111" s="416" t="s">
        <v>17208</v>
      </c>
      <c r="B5111" s="76"/>
      <c r="C5111" s="496" t="s">
        <v>19261</v>
      </c>
      <c r="D5111" s="39" t="s">
        <v>19261</v>
      </c>
      <c r="E5111" s="496">
        <f>VLOOKUP(F5111,[13]abbr_btch2lot2!A:B,2,FALSE)</f>
        <v>3944</v>
      </c>
      <c r="F5111" s="39" t="s">
        <v>19262</v>
      </c>
      <c r="G5111" s="39"/>
      <c r="H5111" s="76" t="s">
        <v>2455</v>
      </c>
      <c r="I5111" s="76">
        <v>7</v>
      </c>
      <c r="J5111" s="39"/>
      <c r="K5111" s="39" t="s">
        <v>2195</v>
      </c>
      <c r="L5111" s="76">
        <v>712</v>
      </c>
      <c r="M5111" s="416" t="s">
        <v>17209</v>
      </c>
      <c r="N5111" s="76" t="s">
        <v>19263</v>
      </c>
    </row>
    <row r="5112" spans="1:14" hidden="1">
      <c r="A5112" s="416" t="s">
        <v>17208</v>
      </c>
      <c r="B5112" s="76"/>
      <c r="C5112" s="496" t="s">
        <v>19264</v>
      </c>
      <c r="D5112" s="39" t="s">
        <v>19264</v>
      </c>
      <c r="E5112" s="496">
        <f>VLOOKUP(F5112,[13]abbr_btch2lot2!A:B,2,FALSE)</f>
        <v>3945</v>
      </c>
      <c r="F5112" s="39" t="s">
        <v>19265</v>
      </c>
      <c r="G5112" s="39"/>
      <c r="H5112" s="76" t="s">
        <v>2231</v>
      </c>
      <c r="I5112" s="76" t="s">
        <v>2439</v>
      </c>
      <c r="J5112" s="39"/>
      <c r="K5112" s="39" t="s">
        <v>2195</v>
      </c>
      <c r="L5112" s="76">
        <v>713</v>
      </c>
      <c r="M5112" s="416" t="s">
        <v>17209</v>
      </c>
      <c r="N5112" s="76" t="s">
        <v>19266</v>
      </c>
    </row>
    <row r="5113" spans="1:14" hidden="1">
      <c r="A5113" s="416" t="s">
        <v>17208</v>
      </c>
      <c r="B5113" s="76"/>
      <c r="C5113" s="496" t="s">
        <v>19267</v>
      </c>
      <c r="D5113" s="39" t="s">
        <v>19267</v>
      </c>
      <c r="E5113" s="496">
        <f>VLOOKUP(F5113,[13]abbr_btch2lot2!A:B,2,FALSE)</f>
        <v>3946</v>
      </c>
      <c r="F5113" s="39" t="s">
        <v>19268</v>
      </c>
      <c r="G5113" s="39"/>
      <c r="H5113" s="76" t="s">
        <v>2455</v>
      </c>
      <c r="I5113" s="76">
        <v>7</v>
      </c>
      <c r="J5113" s="39"/>
      <c r="K5113" s="39" t="s">
        <v>2195</v>
      </c>
      <c r="L5113" s="76">
        <v>714</v>
      </c>
      <c r="M5113" s="416" t="s">
        <v>17209</v>
      </c>
      <c r="N5113" s="76" t="s">
        <v>19269</v>
      </c>
    </row>
    <row r="5114" spans="1:14" hidden="1">
      <c r="A5114" s="416" t="s">
        <v>17208</v>
      </c>
      <c r="B5114" s="76"/>
      <c r="C5114" s="496" t="s">
        <v>19270</v>
      </c>
      <c r="D5114" s="39" t="s">
        <v>19270</v>
      </c>
      <c r="E5114" s="496">
        <f>VLOOKUP(F5114,[13]abbr_btch2lot2!A:B,2,FALSE)</f>
        <v>3947</v>
      </c>
      <c r="F5114" s="39" t="s">
        <v>19271</v>
      </c>
      <c r="G5114" s="39"/>
      <c r="H5114" s="76" t="s">
        <v>2231</v>
      </c>
      <c r="I5114" s="76" t="s">
        <v>2439</v>
      </c>
      <c r="J5114" s="39"/>
      <c r="K5114" s="39" t="s">
        <v>2195</v>
      </c>
      <c r="L5114" s="76">
        <v>715</v>
      </c>
      <c r="M5114" s="416" t="s">
        <v>17209</v>
      </c>
      <c r="N5114" s="76" t="s">
        <v>19272</v>
      </c>
    </row>
    <row r="5115" spans="1:14" hidden="1">
      <c r="A5115" s="416" t="s">
        <v>17208</v>
      </c>
      <c r="B5115" s="76"/>
      <c r="C5115" s="496" t="s">
        <v>19273</v>
      </c>
      <c r="D5115" s="39" t="s">
        <v>19273</v>
      </c>
      <c r="E5115" s="496">
        <f>VLOOKUP(F5115,[13]abbr_btch2lot2!A:B,2,FALSE)</f>
        <v>3948</v>
      </c>
      <c r="F5115" s="39" t="s">
        <v>19274</v>
      </c>
      <c r="G5115" s="39"/>
      <c r="H5115" s="76" t="s">
        <v>2455</v>
      </c>
      <c r="I5115" s="76">
        <v>7</v>
      </c>
      <c r="J5115" s="39"/>
      <c r="K5115" s="39" t="s">
        <v>2195</v>
      </c>
      <c r="L5115" s="76">
        <v>716</v>
      </c>
      <c r="M5115" s="416" t="s">
        <v>17209</v>
      </c>
      <c r="N5115" s="76" t="s">
        <v>19275</v>
      </c>
    </row>
    <row r="5116" spans="1:14" hidden="1">
      <c r="A5116" s="416" t="s">
        <v>17208</v>
      </c>
      <c r="B5116" s="76"/>
      <c r="C5116" s="496" t="s">
        <v>19276</v>
      </c>
      <c r="D5116" s="39" t="s">
        <v>19276</v>
      </c>
      <c r="E5116" s="496">
        <f>VLOOKUP(F5116,[13]abbr_btch2lot2!A:B,2,FALSE)</f>
        <v>3949</v>
      </c>
      <c r="F5116" s="39" t="s">
        <v>19277</v>
      </c>
      <c r="G5116" s="39"/>
      <c r="H5116" s="76" t="s">
        <v>2231</v>
      </c>
      <c r="I5116" s="76" t="s">
        <v>2439</v>
      </c>
      <c r="J5116" s="39"/>
      <c r="K5116" s="39" t="s">
        <v>2195</v>
      </c>
      <c r="L5116" s="76">
        <v>717</v>
      </c>
      <c r="M5116" s="416" t="s">
        <v>17209</v>
      </c>
      <c r="N5116" s="76" t="s">
        <v>19278</v>
      </c>
    </row>
    <row r="5117" spans="1:14" hidden="1">
      <c r="A5117" s="416" t="s">
        <v>17208</v>
      </c>
      <c r="B5117" s="76"/>
      <c r="C5117" s="496" t="s">
        <v>19279</v>
      </c>
      <c r="D5117" s="39" t="s">
        <v>19279</v>
      </c>
      <c r="E5117" s="496">
        <f>VLOOKUP(F5117,[13]abbr_btch2lot2!A:B,2,FALSE)</f>
        <v>3950</v>
      </c>
      <c r="F5117" s="39" t="s">
        <v>19280</v>
      </c>
      <c r="G5117" s="39"/>
      <c r="H5117" s="76" t="s">
        <v>2455</v>
      </c>
      <c r="I5117" s="76">
        <v>7</v>
      </c>
      <c r="J5117" s="39"/>
      <c r="K5117" s="39" t="s">
        <v>2195</v>
      </c>
      <c r="L5117" s="76">
        <v>718</v>
      </c>
      <c r="M5117" s="416" t="s">
        <v>17209</v>
      </c>
      <c r="N5117" s="76" t="s">
        <v>19281</v>
      </c>
    </row>
    <row r="5118" spans="1:14" hidden="1">
      <c r="A5118" s="416" t="s">
        <v>17208</v>
      </c>
      <c r="B5118" s="76"/>
      <c r="C5118" s="496" t="s">
        <v>19282</v>
      </c>
      <c r="D5118" s="39" t="s">
        <v>19282</v>
      </c>
      <c r="E5118" s="496">
        <f>VLOOKUP(F5118,[13]abbr_btch2lot2!A:B,2,FALSE)</f>
        <v>3951</v>
      </c>
      <c r="F5118" s="39" t="s">
        <v>19283</v>
      </c>
      <c r="G5118" s="39"/>
      <c r="H5118" s="76" t="s">
        <v>2231</v>
      </c>
      <c r="I5118" s="76" t="s">
        <v>2439</v>
      </c>
      <c r="J5118" s="39"/>
      <c r="K5118" s="39" t="s">
        <v>2195</v>
      </c>
      <c r="L5118" s="76">
        <v>719</v>
      </c>
      <c r="M5118" s="416" t="s">
        <v>17209</v>
      </c>
      <c r="N5118" s="76" t="s">
        <v>19284</v>
      </c>
    </row>
    <row r="5119" spans="1:14" hidden="1">
      <c r="A5119" s="416" t="s">
        <v>17208</v>
      </c>
      <c r="B5119" s="76"/>
      <c r="C5119" s="496" t="s">
        <v>19285</v>
      </c>
      <c r="D5119" s="39" t="s">
        <v>19285</v>
      </c>
      <c r="E5119" s="496">
        <f>VLOOKUP(F5119,[13]abbr_btch2lot2!A:B,2,FALSE)</f>
        <v>3952</v>
      </c>
      <c r="F5119" s="39" t="s">
        <v>19286</v>
      </c>
      <c r="G5119" s="39"/>
      <c r="H5119" s="76" t="s">
        <v>2231</v>
      </c>
      <c r="I5119" s="76" t="s">
        <v>4482</v>
      </c>
      <c r="J5119" s="39"/>
      <c r="K5119" s="39" t="s">
        <v>2195</v>
      </c>
      <c r="L5119" s="76">
        <v>720</v>
      </c>
      <c r="M5119" s="416" t="s">
        <v>17209</v>
      </c>
      <c r="N5119" s="76" t="s">
        <v>19287</v>
      </c>
    </row>
    <row r="5120" spans="1:14" hidden="1">
      <c r="A5120" s="416" t="s">
        <v>17208</v>
      </c>
      <c r="B5120" s="76"/>
      <c r="C5120" s="496" t="s">
        <v>19288</v>
      </c>
      <c r="D5120" s="39" t="s">
        <v>19288</v>
      </c>
      <c r="E5120" s="496">
        <f>VLOOKUP(F5120,[13]abbr_btch2lot2!A:B,2,FALSE)</f>
        <v>3953</v>
      </c>
      <c r="F5120" s="39" t="s">
        <v>19289</v>
      </c>
      <c r="G5120" s="39"/>
      <c r="H5120" s="76" t="s">
        <v>2231</v>
      </c>
      <c r="I5120" s="76" t="s">
        <v>17237</v>
      </c>
      <c r="J5120" s="39"/>
      <c r="K5120" s="39" t="s">
        <v>2195</v>
      </c>
      <c r="L5120" s="76">
        <v>721</v>
      </c>
      <c r="M5120" s="416" t="s">
        <v>17209</v>
      </c>
      <c r="N5120" s="76" t="s">
        <v>19290</v>
      </c>
    </row>
    <row r="5121" spans="1:14" hidden="1">
      <c r="A5121" s="416" t="s">
        <v>17208</v>
      </c>
      <c r="B5121" s="76"/>
      <c r="C5121" s="496" t="s">
        <v>19291</v>
      </c>
      <c r="D5121" s="39" t="s">
        <v>19291</v>
      </c>
      <c r="E5121" s="496">
        <f>VLOOKUP(F5121,[13]abbr_btch2lot2!A:B,2,FALSE)</f>
        <v>3954</v>
      </c>
      <c r="F5121" s="39" t="s">
        <v>19292</v>
      </c>
      <c r="G5121" s="39"/>
      <c r="H5121" s="76" t="s">
        <v>2455</v>
      </c>
      <c r="I5121" s="76">
        <v>7</v>
      </c>
      <c r="J5121" s="39"/>
      <c r="K5121" s="39" t="s">
        <v>2195</v>
      </c>
      <c r="L5121" s="76">
        <v>722</v>
      </c>
      <c r="M5121" s="416" t="s">
        <v>17209</v>
      </c>
      <c r="N5121" s="76" t="s">
        <v>19293</v>
      </c>
    </row>
    <row r="5122" spans="1:14" hidden="1">
      <c r="A5122" s="416" t="s">
        <v>17208</v>
      </c>
      <c r="B5122" s="76"/>
      <c r="C5122" s="496" t="s">
        <v>19294</v>
      </c>
      <c r="D5122" s="39" t="s">
        <v>19294</v>
      </c>
      <c r="E5122" s="496">
        <f>VLOOKUP(F5122,[13]abbr_btch2lot2!A:B,2,FALSE)</f>
        <v>3955</v>
      </c>
      <c r="F5122" s="39" t="s">
        <v>19295</v>
      </c>
      <c r="G5122" s="39"/>
      <c r="H5122" s="76" t="s">
        <v>2455</v>
      </c>
      <c r="I5122" s="76">
        <v>7</v>
      </c>
      <c r="J5122" s="39"/>
      <c r="K5122" s="39" t="s">
        <v>2195</v>
      </c>
      <c r="L5122" s="76">
        <v>723</v>
      </c>
      <c r="M5122" s="416" t="s">
        <v>17209</v>
      </c>
      <c r="N5122" s="76" t="s">
        <v>19296</v>
      </c>
    </row>
    <row r="5123" spans="1:14" hidden="1">
      <c r="A5123" s="416" t="s">
        <v>17208</v>
      </c>
      <c r="B5123" s="76"/>
      <c r="C5123" s="496" t="s">
        <v>19297</v>
      </c>
      <c r="D5123" s="39" t="s">
        <v>19297</v>
      </c>
      <c r="E5123" s="496">
        <f>VLOOKUP(F5123,[13]abbr_btch2lot2!A:B,2,FALSE)</f>
        <v>3956</v>
      </c>
      <c r="F5123" s="39" t="s">
        <v>19298</v>
      </c>
      <c r="G5123" s="39"/>
      <c r="H5123" s="76" t="s">
        <v>2231</v>
      </c>
      <c r="I5123" s="76" t="s">
        <v>17237</v>
      </c>
      <c r="J5123" s="39"/>
      <c r="K5123" s="39" t="s">
        <v>2195</v>
      </c>
      <c r="L5123" s="76">
        <v>724</v>
      </c>
      <c r="M5123" s="416" t="s">
        <v>17209</v>
      </c>
      <c r="N5123" s="76" t="s">
        <v>19299</v>
      </c>
    </row>
    <row r="5124" spans="1:14" hidden="1">
      <c r="A5124" s="416" t="s">
        <v>17208</v>
      </c>
      <c r="B5124" s="76"/>
      <c r="C5124" s="496" t="s">
        <v>19300</v>
      </c>
      <c r="D5124" s="39" t="s">
        <v>19300</v>
      </c>
      <c r="E5124" s="496">
        <f>VLOOKUP(F5124,[13]abbr_btch2lot2!A:B,2,FALSE)</f>
        <v>3957</v>
      </c>
      <c r="F5124" s="39" t="s">
        <v>19301</v>
      </c>
      <c r="G5124" s="39"/>
      <c r="H5124" s="76" t="s">
        <v>2231</v>
      </c>
      <c r="I5124" s="76" t="s">
        <v>17237</v>
      </c>
      <c r="J5124" s="39"/>
      <c r="K5124" s="39" t="s">
        <v>2195</v>
      </c>
      <c r="L5124" s="76">
        <v>725</v>
      </c>
      <c r="M5124" s="416" t="s">
        <v>17209</v>
      </c>
      <c r="N5124" s="76" t="s">
        <v>19302</v>
      </c>
    </row>
    <row r="5125" spans="1:14" hidden="1">
      <c r="A5125" s="416" t="s">
        <v>17208</v>
      </c>
      <c r="B5125" s="76"/>
      <c r="C5125" s="496" t="s">
        <v>19303</v>
      </c>
      <c r="D5125" s="39" t="s">
        <v>19303</v>
      </c>
      <c r="E5125" s="496">
        <f>VLOOKUP(F5125,[13]abbr_btch2lot2!A:B,2,FALSE)</f>
        <v>3958</v>
      </c>
      <c r="F5125" s="39" t="s">
        <v>19304</v>
      </c>
      <c r="G5125" s="39"/>
      <c r="H5125" s="76" t="s">
        <v>2228</v>
      </c>
      <c r="I5125" s="76">
        <v>1</v>
      </c>
      <c r="J5125" s="39"/>
      <c r="K5125" s="39" t="s">
        <v>2195</v>
      </c>
      <c r="L5125" s="76">
        <v>726</v>
      </c>
      <c r="M5125" s="416" t="s">
        <v>17209</v>
      </c>
      <c r="N5125" s="76" t="s">
        <v>19305</v>
      </c>
    </row>
    <row r="5126" spans="1:14" hidden="1">
      <c r="A5126" s="416" t="s">
        <v>17208</v>
      </c>
      <c r="B5126" s="76"/>
      <c r="C5126" s="496" t="s">
        <v>19306</v>
      </c>
      <c r="D5126" s="39" t="s">
        <v>19306</v>
      </c>
      <c r="E5126" s="496">
        <f>VLOOKUP(F5126,[13]abbr_btch2lot2!A:B,2,FALSE)</f>
        <v>3959</v>
      </c>
      <c r="F5126" s="39" t="s">
        <v>19307</v>
      </c>
      <c r="G5126" s="39"/>
      <c r="H5126" s="76" t="s">
        <v>2231</v>
      </c>
      <c r="I5126" s="76" t="s">
        <v>17237</v>
      </c>
      <c r="J5126" s="39"/>
      <c r="K5126" s="39" t="s">
        <v>2195</v>
      </c>
      <c r="L5126" s="76">
        <v>727</v>
      </c>
      <c r="M5126" s="416" t="s">
        <v>17209</v>
      </c>
      <c r="N5126" s="76" t="s">
        <v>19308</v>
      </c>
    </row>
    <row r="5127" spans="1:14" hidden="1">
      <c r="A5127" s="416" t="s">
        <v>17208</v>
      </c>
      <c r="B5127" s="76"/>
      <c r="C5127" s="496" t="s">
        <v>19309</v>
      </c>
      <c r="D5127" s="39" t="s">
        <v>19309</v>
      </c>
      <c r="E5127" s="496">
        <f>VLOOKUP(F5127,[13]abbr_btch2lot2!A:B,2,FALSE)</f>
        <v>3960</v>
      </c>
      <c r="F5127" s="39" t="s">
        <v>19310</v>
      </c>
      <c r="G5127" s="39"/>
      <c r="H5127" s="76" t="s">
        <v>2231</v>
      </c>
      <c r="I5127" s="76" t="s">
        <v>17237</v>
      </c>
      <c r="J5127" s="39"/>
      <c r="K5127" s="39" t="s">
        <v>2195</v>
      </c>
      <c r="L5127" s="76">
        <v>728</v>
      </c>
      <c r="M5127" s="416" t="s">
        <v>17209</v>
      </c>
      <c r="N5127" s="76" t="s">
        <v>19311</v>
      </c>
    </row>
    <row r="5128" spans="1:14" hidden="1">
      <c r="A5128" s="416" t="s">
        <v>17208</v>
      </c>
      <c r="B5128" s="76"/>
      <c r="C5128" s="496" t="s">
        <v>19312</v>
      </c>
      <c r="D5128" s="39" t="s">
        <v>19312</v>
      </c>
      <c r="E5128" s="496">
        <f>VLOOKUP(F5128,[13]abbr_btch2lot2!A:B,2,FALSE)</f>
        <v>3961</v>
      </c>
      <c r="F5128" s="39" t="s">
        <v>19313</v>
      </c>
      <c r="G5128" s="39"/>
      <c r="H5128" s="76" t="s">
        <v>2455</v>
      </c>
      <c r="I5128" s="76">
        <v>7</v>
      </c>
      <c r="J5128" s="39"/>
      <c r="K5128" s="39" t="s">
        <v>2195</v>
      </c>
      <c r="L5128" s="76">
        <v>729</v>
      </c>
      <c r="M5128" s="416" t="s">
        <v>17209</v>
      </c>
      <c r="N5128" s="76" t="s">
        <v>19314</v>
      </c>
    </row>
    <row r="5129" spans="1:14" hidden="1">
      <c r="A5129" s="416" t="s">
        <v>17208</v>
      </c>
      <c r="B5129" s="76"/>
      <c r="C5129" s="496" t="s">
        <v>19315</v>
      </c>
      <c r="D5129" s="39" t="s">
        <v>19315</v>
      </c>
      <c r="E5129" s="496">
        <f>VLOOKUP(F5129,[13]abbr_btch2lot2!A:B,2,FALSE)</f>
        <v>3962</v>
      </c>
      <c r="F5129" s="39" t="s">
        <v>19316</v>
      </c>
      <c r="G5129" s="39"/>
      <c r="H5129" s="76" t="s">
        <v>2455</v>
      </c>
      <c r="I5129" s="76">
        <v>7</v>
      </c>
      <c r="J5129" s="39"/>
      <c r="K5129" s="39" t="s">
        <v>2195</v>
      </c>
      <c r="L5129" s="76">
        <v>730</v>
      </c>
      <c r="M5129" s="416" t="s">
        <v>17209</v>
      </c>
      <c r="N5129" s="76" t="s">
        <v>19317</v>
      </c>
    </row>
    <row r="5130" spans="1:14" hidden="1">
      <c r="A5130" s="416" t="s">
        <v>17208</v>
      </c>
      <c r="B5130" s="76"/>
      <c r="C5130" s="496" t="s">
        <v>19318</v>
      </c>
      <c r="D5130" s="39" t="s">
        <v>19318</v>
      </c>
      <c r="E5130" s="496">
        <f>VLOOKUP(F5130,[13]abbr_btch2lot2!A:B,2,FALSE)</f>
        <v>3963</v>
      </c>
      <c r="F5130" s="39" t="s">
        <v>19319</v>
      </c>
      <c r="G5130" s="39"/>
      <c r="H5130" s="76" t="s">
        <v>2231</v>
      </c>
      <c r="I5130" s="76" t="s">
        <v>17237</v>
      </c>
      <c r="J5130" s="39"/>
      <c r="K5130" s="39" t="s">
        <v>2195</v>
      </c>
      <c r="L5130" s="76">
        <v>731</v>
      </c>
      <c r="M5130" s="416" t="s">
        <v>17209</v>
      </c>
      <c r="N5130" s="76" t="s">
        <v>19320</v>
      </c>
    </row>
    <row r="5131" spans="1:14" hidden="1">
      <c r="A5131" s="416" t="s">
        <v>17208</v>
      </c>
      <c r="B5131" s="76"/>
      <c r="C5131" s="496" t="s">
        <v>19321</v>
      </c>
      <c r="D5131" s="39" t="s">
        <v>19321</v>
      </c>
      <c r="E5131" s="496">
        <f>VLOOKUP(F5131,[13]abbr_btch2lot2!A:B,2,FALSE)</f>
        <v>3964</v>
      </c>
      <c r="F5131" s="39" t="s">
        <v>19322</v>
      </c>
      <c r="G5131" s="39"/>
      <c r="H5131" s="76" t="s">
        <v>2231</v>
      </c>
      <c r="I5131" s="76" t="s">
        <v>17237</v>
      </c>
      <c r="J5131" s="39"/>
      <c r="K5131" s="39" t="s">
        <v>2195</v>
      </c>
      <c r="L5131" s="76">
        <v>732</v>
      </c>
      <c r="M5131" s="416" t="s">
        <v>17209</v>
      </c>
      <c r="N5131" s="76" t="s">
        <v>19323</v>
      </c>
    </row>
    <row r="5132" spans="1:14" hidden="1">
      <c r="A5132" s="416" t="s">
        <v>17208</v>
      </c>
      <c r="B5132" s="76"/>
      <c r="C5132" s="496" t="s">
        <v>19324</v>
      </c>
      <c r="D5132" s="39" t="s">
        <v>19324</v>
      </c>
      <c r="E5132" s="496">
        <f>VLOOKUP(F5132,[13]abbr_btch2lot2!A:B,2,FALSE)</f>
        <v>3965</v>
      </c>
      <c r="F5132" s="39" t="s">
        <v>19325</v>
      </c>
      <c r="G5132" s="39"/>
      <c r="H5132" s="76" t="s">
        <v>2228</v>
      </c>
      <c r="I5132" s="76">
        <v>1</v>
      </c>
      <c r="J5132" s="39"/>
      <c r="K5132" s="39" t="s">
        <v>2195</v>
      </c>
      <c r="L5132" s="76">
        <v>733</v>
      </c>
      <c r="M5132" s="416" t="s">
        <v>17209</v>
      </c>
      <c r="N5132" s="76" t="s">
        <v>19326</v>
      </c>
    </row>
    <row r="5133" spans="1:14" hidden="1">
      <c r="A5133" s="416" t="s">
        <v>17208</v>
      </c>
      <c r="B5133" s="76"/>
      <c r="C5133" s="496" t="s">
        <v>19327</v>
      </c>
      <c r="D5133" s="39" t="s">
        <v>19327</v>
      </c>
      <c r="E5133" s="496">
        <f>VLOOKUP(F5133,[13]abbr_btch2lot2!A:B,2,FALSE)</f>
        <v>3966</v>
      </c>
      <c r="F5133" s="39" t="s">
        <v>19328</v>
      </c>
      <c r="G5133" s="39"/>
      <c r="H5133" s="76" t="s">
        <v>2455</v>
      </c>
      <c r="I5133" s="76">
        <v>7</v>
      </c>
      <c r="J5133" s="39"/>
      <c r="K5133" s="39" t="s">
        <v>2195</v>
      </c>
      <c r="L5133" s="76">
        <v>734</v>
      </c>
      <c r="M5133" s="416" t="s">
        <v>17209</v>
      </c>
      <c r="N5133" s="76" t="s">
        <v>19329</v>
      </c>
    </row>
    <row r="5134" spans="1:14" hidden="1">
      <c r="A5134" s="416" t="s">
        <v>17208</v>
      </c>
      <c r="B5134" s="76"/>
      <c r="C5134" s="496" t="s">
        <v>7283</v>
      </c>
      <c r="D5134" s="39" t="s">
        <v>7283</v>
      </c>
      <c r="E5134" s="496">
        <f>VLOOKUP(F5134,[13]abbr_btch2lot2!A:B,2,FALSE)</f>
        <v>2258</v>
      </c>
      <c r="F5134" s="39" t="s">
        <v>7284</v>
      </c>
      <c r="G5134" s="39"/>
      <c r="H5134" s="76" t="s">
        <v>2231</v>
      </c>
      <c r="I5134" s="76" t="s">
        <v>2439</v>
      </c>
      <c r="J5134" s="39"/>
      <c r="K5134" s="39" t="s">
        <v>2195</v>
      </c>
      <c r="L5134" s="76">
        <v>735</v>
      </c>
      <c r="M5134" s="416" t="s">
        <v>17209</v>
      </c>
      <c r="N5134" s="76" t="s">
        <v>19330</v>
      </c>
    </row>
    <row r="5135" spans="1:14" hidden="1">
      <c r="A5135" s="416" t="s">
        <v>17208</v>
      </c>
      <c r="B5135" s="76"/>
      <c r="C5135" s="496" t="s">
        <v>19331</v>
      </c>
      <c r="D5135" s="39" t="s">
        <v>19331</v>
      </c>
      <c r="E5135" s="496">
        <f>VLOOKUP(F5135,[13]abbr_btch2lot2!A:B,2,FALSE)</f>
        <v>3967</v>
      </c>
      <c r="F5135" s="39" t="s">
        <v>19332</v>
      </c>
      <c r="G5135" s="39"/>
      <c r="H5135" s="76" t="s">
        <v>2455</v>
      </c>
      <c r="I5135" s="76">
        <v>7</v>
      </c>
      <c r="J5135" s="39"/>
      <c r="K5135" s="39" t="s">
        <v>2195</v>
      </c>
      <c r="L5135" s="76">
        <v>736</v>
      </c>
      <c r="M5135" s="416" t="s">
        <v>17209</v>
      </c>
      <c r="N5135" s="76" t="s">
        <v>19333</v>
      </c>
    </row>
    <row r="5136" spans="1:14" hidden="1">
      <c r="A5136" s="416" t="s">
        <v>17208</v>
      </c>
      <c r="B5136" s="76"/>
      <c r="C5136" s="496" t="s">
        <v>3052</v>
      </c>
      <c r="D5136" s="39" t="s">
        <v>3052</v>
      </c>
      <c r="E5136" s="496">
        <f>VLOOKUP(F5136,[13]abbr_btch2lot2!A:B,2,FALSE)</f>
        <v>3968</v>
      </c>
      <c r="F5136" s="39" t="s">
        <v>3053</v>
      </c>
      <c r="G5136" s="39"/>
      <c r="H5136" s="76" t="s">
        <v>2231</v>
      </c>
      <c r="I5136" s="76" t="s">
        <v>2439</v>
      </c>
      <c r="J5136" s="39"/>
      <c r="K5136" s="39" t="s">
        <v>2195</v>
      </c>
      <c r="L5136" s="76">
        <v>737</v>
      </c>
      <c r="M5136" s="416" t="s">
        <v>17209</v>
      </c>
      <c r="N5136" s="76" t="s">
        <v>19334</v>
      </c>
    </row>
    <row r="5137" spans="1:14" hidden="1">
      <c r="A5137" s="416" t="s">
        <v>17208</v>
      </c>
      <c r="B5137" s="76"/>
      <c r="C5137" s="496" t="s">
        <v>19335</v>
      </c>
      <c r="D5137" s="39" t="s">
        <v>19335</v>
      </c>
      <c r="E5137" s="496">
        <f>VLOOKUP(F5137,[13]abbr_btch2lot2!A:B,2,FALSE)</f>
        <v>3969</v>
      </c>
      <c r="F5137" s="39" t="s">
        <v>19336</v>
      </c>
      <c r="G5137" s="39"/>
      <c r="H5137" s="76" t="s">
        <v>2455</v>
      </c>
      <c r="I5137" s="76">
        <v>7</v>
      </c>
      <c r="J5137" s="39"/>
      <c r="K5137" s="39" t="s">
        <v>2195</v>
      </c>
      <c r="L5137" s="76">
        <v>738</v>
      </c>
      <c r="M5137" s="416" t="s">
        <v>17209</v>
      </c>
      <c r="N5137" s="76" t="s">
        <v>19337</v>
      </c>
    </row>
    <row r="5138" spans="1:14" hidden="1">
      <c r="A5138" s="416" t="s">
        <v>17208</v>
      </c>
      <c r="B5138" s="76"/>
      <c r="C5138" s="496" t="s">
        <v>19338</v>
      </c>
      <c r="D5138" s="39" t="s">
        <v>19338</v>
      </c>
      <c r="E5138" s="496">
        <f>VLOOKUP(F5138,[13]abbr_btch2lot2!A:B,2,FALSE)</f>
        <v>3970</v>
      </c>
      <c r="F5138" s="39" t="s">
        <v>19339</v>
      </c>
      <c r="G5138" s="39"/>
      <c r="H5138" s="76" t="s">
        <v>2231</v>
      </c>
      <c r="I5138" s="76" t="s">
        <v>2439</v>
      </c>
      <c r="J5138" s="39"/>
      <c r="K5138" s="39" t="s">
        <v>2195</v>
      </c>
      <c r="L5138" s="76">
        <v>739</v>
      </c>
      <c r="M5138" s="416" t="s">
        <v>17209</v>
      </c>
      <c r="N5138" s="76" t="s">
        <v>19340</v>
      </c>
    </row>
    <row r="5139" spans="1:14" hidden="1">
      <c r="A5139" s="416" t="s">
        <v>17208</v>
      </c>
      <c r="B5139" s="76"/>
      <c r="C5139" s="496" t="s">
        <v>19341</v>
      </c>
      <c r="D5139" s="39" t="s">
        <v>19341</v>
      </c>
      <c r="E5139" s="496">
        <f>VLOOKUP(F5139,[13]abbr_btch2lot2!A:B,2,FALSE)</f>
        <v>3971</v>
      </c>
      <c r="F5139" s="39" t="s">
        <v>19342</v>
      </c>
      <c r="G5139" s="39"/>
      <c r="H5139" s="76" t="s">
        <v>2455</v>
      </c>
      <c r="I5139" s="76">
        <v>7</v>
      </c>
      <c r="J5139" s="39"/>
      <c r="K5139" s="39" t="s">
        <v>2195</v>
      </c>
      <c r="L5139" s="76">
        <v>740</v>
      </c>
      <c r="M5139" s="416" t="s">
        <v>17209</v>
      </c>
      <c r="N5139" s="76" t="s">
        <v>19343</v>
      </c>
    </row>
    <row r="5140" spans="1:14" hidden="1">
      <c r="A5140" s="416" t="s">
        <v>17208</v>
      </c>
      <c r="B5140" s="76"/>
      <c r="C5140" s="496" t="s">
        <v>19344</v>
      </c>
      <c r="D5140" s="39" t="s">
        <v>19344</v>
      </c>
      <c r="E5140" s="496">
        <f>VLOOKUP(F5140,[13]abbr_btch2lot2!A:B,2,FALSE)</f>
        <v>3972</v>
      </c>
      <c r="F5140" s="39" t="s">
        <v>19345</v>
      </c>
      <c r="G5140" s="39"/>
      <c r="H5140" s="76" t="s">
        <v>2231</v>
      </c>
      <c r="I5140" s="76" t="s">
        <v>2439</v>
      </c>
      <c r="J5140" s="39"/>
      <c r="K5140" s="39" t="s">
        <v>2195</v>
      </c>
      <c r="L5140" s="76">
        <v>741</v>
      </c>
      <c r="M5140" s="416" t="s">
        <v>17209</v>
      </c>
      <c r="N5140" s="76" t="s">
        <v>19346</v>
      </c>
    </row>
    <row r="5141" spans="1:14" hidden="1">
      <c r="A5141" s="416" t="s">
        <v>17208</v>
      </c>
      <c r="B5141" s="76"/>
      <c r="C5141" s="496" t="s">
        <v>19347</v>
      </c>
      <c r="D5141" s="39" t="s">
        <v>19347</v>
      </c>
      <c r="E5141" s="496">
        <f>VLOOKUP(F5141,[13]abbr_btch2lot2!A:B,2,FALSE)</f>
        <v>3973</v>
      </c>
      <c r="F5141" s="39" t="s">
        <v>19348</v>
      </c>
      <c r="G5141" s="39"/>
      <c r="H5141" s="76" t="s">
        <v>2455</v>
      </c>
      <c r="I5141" s="76">
        <v>7</v>
      </c>
      <c r="J5141" s="39"/>
      <c r="K5141" s="39" t="s">
        <v>2195</v>
      </c>
      <c r="L5141" s="76">
        <v>742</v>
      </c>
      <c r="M5141" s="416" t="s">
        <v>17209</v>
      </c>
      <c r="N5141" s="76" t="s">
        <v>19349</v>
      </c>
    </row>
    <row r="5142" spans="1:14" hidden="1">
      <c r="A5142" s="416" t="s">
        <v>17208</v>
      </c>
      <c r="B5142" s="76"/>
      <c r="C5142" s="496" t="s">
        <v>19350</v>
      </c>
      <c r="D5142" s="39" t="s">
        <v>19350</v>
      </c>
      <c r="E5142" s="496">
        <f>VLOOKUP(F5142,[13]abbr_btch2lot2!A:B,2,FALSE)</f>
        <v>3974</v>
      </c>
      <c r="F5142" s="39" t="s">
        <v>19351</v>
      </c>
      <c r="G5142" s="39"/>
      <c r="H5142" s="76" t="s">
        <v>2231</v>
      </c>
      <c r="I5142" s="76" t="s">
        <v>2439</v>
      </c>
      <c r="J5142" s="39"/>
      <c r="K5142" s="39" t="s">
        <v>2195</v>
      </c>
      <c r="L5142" s="76">
        <v>743</v>
      </c>
      <c r="M5142" s="416" t="s">
        <v>17209</v>
      </c>
      <c r="N5142" s="76" t="s">
        <v>19352</v>
      </c>
    </row>
    <row r="5143" spans="1:14" hidden="1">
      <c r="A5143" s="416" t="s">
        <v>17208</v>
      </c>
      <c r="B5143" s="76"/>
      <c r="C5143" s="496" t="s">
        <v>19353</v>
      </c>
      <c r="D5143" s="39" t="s">
        <v>19353</v>
      </c>
      <c r="E5143" s="496">
        <f>VLOOKUP(F5143,[13]abbr_btch2lot2!A:B,2,FALSE)</f>
        <v>3975</v>
      </c>
      <c r="F5143" s="39" t="s">
        <v>19354</v>
      </c>
      <c r="G5143" s="39"/>
      <c r="H5143" s="76" t="s">
        <v>2455</v>
      </c>
      <c r="I5143" s="76">
        <v>7</v>
      </c>
      <c r="J5143" s="39"/>
      <c r="K5143" s="39" t="s">
        <v>2195</v>
      </c>
      <c r="L5143" s="76">
        <v>744</v>
      </c>
      <c r="M5143" s="416" t="s">
        <v>17209</v>
      </c>
      <c r="N5143" s="76" t="s">
        <v>19355</v>
      </c>
    </row>
    <row r="5144" spans="1:14" hidden="1">
      <c r="A5144" s="416" t="s">
        <v>17208</v>
      </c>
      <c r="B5144" s="76"/>
      <c r="C5144" s="496" t="s">
        <v>19356</v>
      </c>
      <c r="D5144" s="39" t="s">
        <v>19356</v>
      </c>
      <c r="E5144" s="496">
        <f>VLOOKUP(F5144,[13]abbr_btch2lot2!A:B,2,FALSE)</f>
        <v>3976</v>
      </c>
      <c r="F5144" s="39" t="s">
        <v>19357</v>
      </c>
      <c r="G5144" s="39"/>
      <c r="H5144" s="76" t="s">
        <v>2231</v>
      </c>
      <c r="I5144" s="76" t="s">
        <v>2439</v>
      </c>
      <c r="J5144" s="39"/>
      <c r="K5144" s="39" t="s">
        <v>2195</v>
      </c>
      <c r="L5144" s="76">
        <v>745</v>
      </c>
      <c r="M5144" s="416" t="s">
        <v>17209</v>
      </c>
      <c r="N5144" s="76" t="s">
        <v>19358</v>
      </c>
    </row>
    <row r="5145" spans="1:14" hidden="1">
      <c r="A5145" s="416" t="s">
        <v>17208</v>
      </c>
      <c r="B5145" s="76"/>
      <c r="C5145" s="496" t="s">
        <v>1044</v>
      </c>
      <c r="D5145" s="39" t="s">
        <v>1044</v>
      </c>
      <c r="E5145" s="496">
        <f>VLOOKUP(F5145,[13]abbr_btch2lot2!A:B,2,FALSE)</f>
        <v>3977</v>
      </c>
      <c r="F5145" s="39" t="s">
        <v>598</v>
      </c>
      <c r="G5145" s="39"/>
      <c r="H5145" s="76" t="s">
        <v>2231</v>
      </c>
      <c r="I5145" s="76" t="s">
        <v>2439</v>
      </c>
      <c r="J5145" s="39"/>
      <c r="K5145" s="39" t="s">
        <v>2195</v>
      </c>
      <c r="L5145" s="76">
        <v>746</v>
      </c>
      <c r="M5145" s="416" t="s">
        <v>17209</v>
      </c>
      <c r="N5145" s="76" t="s">
        <v>19359</v>
      </c>
    </row>
    <row r="5146" spans="1:14" hidden="1">
      <c r="A5146" s="416" t="s">
        <v>17208</v>
      </c>
      <c r="B5146" s="76"/>
      <c r="C5146" s="496" t="s">
        <v>19360</v>
      </c>
      <c r="D5146" s="39" t="s">
        <v>19360</v>
      </c>
      <c r="E5146" s="496">
        <f>VLOOKUP(F5146,[13]abbr_btch2lot2!A:B,2,FALSE)</f>
        <v>3978</v>
      </c>
      <c r="F5146" s="39" t="s">
        <v>19361</v>
      </c>
      <c r="G5146" s="39"/>
      <c r="H5146" s="76" t="s">
        <v>2231</v>
      </c>
      <c r="I5146" s="76" t="s">
        <v>2439</v>
      </c>
      <c r="J5146" s="39"/>
      <c r="K5146" s="39" t="s">
        <v>2195</v>
      </c>
      <c r="L5146" s="76">
        <v>747</v>
      </c>
      <c r="M5146" s="416" t="s">
        <v>17209</v>
      </c>
      <c r="N5146" s="76" t="s">
        <v>19362</v>
      </c>
    </row>
    <row r="5147" spans="1:14" hidden="1">
      <c r="A5147" s="416" t="s">
        <v>17208</v>
      </c>
      <c r="B5147" s="76"/>
      <c r="C5147" s="496" t="s">
        <v>19363</v>
      </c>
      <c r="D5147" s="39" t="s">
        <v>19363</v>
      </c>
      <c r="E5147" s="496">
        <f>VLOOKUP(F5147,[13]abbr_btch2lot2!A:B,2,FALSE)</f>
        <v>3979</v>
      </c>
      <c r="F5147" s="39" t="s">
        <v>19364</v>
      </c>
      <c r="G5147" s="39"/>
      <c r="H5147" s="76" t="s">
        <v>2455</v>
      </c>
      <c r="I5147" s="76">
        <v>7</v>
      </c>
      <c r="J5147" s="39"/>
      <c r="K5147" s="39" t="s">
        <v>2195</v>
      </c>
      <c r="L5147" s="76">
        <v>748</v>
      </c>
      <c r="M5147" s="416" t="s">
        <v>17209</v>
      </c>
      <c r="N5147" s="76" t="s">
        <v>19365</v>
      </c>
    </row>
    <row r="5148" spans="1:14" hidden="1">
      <c r="A5148" s="416" t="s">
        <v>17208</v>
      </c>
      <c r="B5148" s="76"/>
      <c r="C5148" s="496" t="s">
        <v>19366</v>
      </c>
      <c r="D5148" s="39" t="s">
        <v>19366</v>
      </c>
      <c r="E5148" s="496">
        <f>VLOOKUP(F5148,[13]abbr_btch2lot2!A:B,2,FALSE)</f>
        <v>3980</v>
      </c>
      <c r="F5148" s="39" t="s">
        <v>19367</v>
      </c>
      <c r="G5148" s="39"/>
      <c r="H5148" s="76" t="s">
        <v>2455</v>
      </c>
      <c r="I5148" s="76">
        <v>7</v>
      </c>
      <c r="J5148" s="39"/>
      <c r="K5148" s="39" t="s">
        <v>2195</v>
      </c>
      <c r="L5148" s="76">
        <v>749</v>
      </c>
      <c r="M5148" s="416" t="s">
        <v>17209</v>
      </c>
      <c r="N5148" s="76" t="s">
        <v>19368</v>
      </c>
    </row>
    <row r="5149" spans="1:14" hidden="1">
      <c r="A5149" s="416" t="s">
        <v>17208</v>
      </c>
      <c r="B5149" s="76"/>
      <c r="C5149" s="496" t="s">
        <v>19369</v>
      </c>
      <c r="D5149" s="39" t="s">
        <v>19369</v>
      </c>
      <c r="E5149" s="496">
        <f>VLOOKUP(F5149,[13]abbr_btch2lot2!A:B,2,FALSE)</f>
        <v>3981</v>
      </c>
      <c r="F5149" s="39" t="s">
        <v>19370</v>
      </c>
      <c r="G5149" s="39"/>
      <c r="H5149" s="76" t="s">
        <v>2455</v>
      </c>
      <c r="I5149" s="76">
        <v>7</v>
      </c>
      <c r="J5149" s="39"/>
      <c r="K5149" s="39" t="s">
        <v>2195</v>
      </c>
      <c r="L5149" s="76">
        <v>750</v>
      </c>
      <c r="M5149" s="416" t="s">
        <v>17209</v>
      </c>
      <c r="N5149" s="76" t="s">
        <v>19371</v>
      </c>
    </row>
    <row r="5150" spans="1:14" hidden="1">
      <c r="A5150" s="416" t="s">
        <v>17208</v>
      </c>
      <c r="B5150" s="76"/>
      <c r="C5150" s="496" t="s">
        <v>19372</v>
      </c>
      <c r="D5150" s="39" t="s">
        <v>19372</v>
      </c>
      <c r="E5150" s="496">
        <f>VLOOKUP(F5150,[13]abbr_btch2lot2!A:B,2,FALSE)</f>
        <v>3982</v>
      </c>
      <c r="F5150" s="39" t="s">
        <v>19373</v>
      </c>
      <c r="G5150" s="39"/>
      <c r="H5150" s="76" t="s">
        <v>2455</v>
      </c>
      <c r="I5150" s="76">
        <v>9</v>
      </c>
      <c r="J5150" s="39"/>
      <c r="K5150" s="39" t="s">
        <v>2195</v>
      </c>
      <c r="L5150" s="76">
        <v>751</v>
      </c>
      <c r="M5150" s="416" t="s">
        <v>17209</v>
      </c>
      <c r="N5150" s="76" t="s">
        <v>19374</v>
      </c>
    </row>
    <row r="5151" spans="1:14" hidden="1">
      <c r="A5151" s="416" t="s">
        <v>17208</v>
      </c>
      <c r="B5151" s="76"/>
      <c r="C5151" s="496" t="s">
        <v>19375</v>
      </c>
      <c r="D5151" s="39" t="s">
        <v>19375</v>
      </c>
      <c r="E5151" s="496">
        <f>VLOOKUP(F5151,[13]abbr_btch2lot2!A:B,2,FALSE)</f>
        <v>3983</v>
      </c>
      <c r="F5151" s="39" t="s">
        <v>19376</v>
      </c>
      <c r="G5151" s="39"/>
      <c r="H5151" s="76" t="s">
        <v>2455</v>
      </c>
      <c r="I5151" s="76">
        <v>9</v>
      </c>
      <c r="J5151" s="39"/>
      <c r="K5151" s="39" t="s">
        <v>2195</v>
      </c>
      <c r="L5151" s="76">
        <v>752</v>
      </c>
      <c r="M5151" s="416" t="s">
        <v>17209</v>
      </c>
      <c r="N5151" s="76" t="s">
        <v>19377</v>
      </c>
    </row>
    <row r="5152" spans="1:14" hidden="1">
      <c r="A5152" s="416" t="s">
        <v>17208</v>
      </c>
      <c r="B5152" s="76"/>
      <c r="C5152" s="496" t="s">
        <v>19378</v>
      </c>
      <c r="D5152" s="39" t="s">
        <v>19378</v>
      </c>
      <c r="E5152" s="496">
        <f>VLOOKUP(F5152,[13]abbr_btch2lot2!A:B,2,FALSE)</f>
        <v>3984</v>
      </c>
      <c r="F5152" s="39" t="s">
        <v>19379</v>
      </c>
      <c r="G5152" s="39"/>
      <c r="H5152" s="76" t="s">
        <v>2455</v>
      </c>
      <c r="I5152" s="76">
        <v>9</v>
      </c>
      <c r="J5152" s="39"/>
      <c r="K5152" s="39" t="s">
        <v>2195</v>
      </c>
      <c r="L5152" s="76">
        <v>753</v>
      </c>
      <c r="M5152" s="416" t="s">
        <v>17209</v>
      </c>
      <c r="N5152" s="76" t="s">
        <v>19380</v>
      </c>
    </row>
    <row r="5153" spans="1:14" hidden="1">
      <c r="A5153" s="416" t="s">
        <v>17208</v>
      </c>
      <c r="B5153" s="76"/>
      <c r="C5153" s="496" t="s">
        <v>19381</v>
      </c>
      <c r="D5153" s="39" t="s">
        <v>19381</v>
      </c>
      <c r="E5153" s="496">
        <f>VLOOKUP(F5153,[13]abbr_btch2lot2!A:B,2,FALSE)</f>
        <v>3985</v>
      </c>
      <c r="F5153" s="39" t="s">
        <v>19382</v>
      </c>
      <c r="G5153" s="39"/>
      <c r="H5153" s="76" t="s">
        <v>2455</v>
      </c>
      <c r="I5153" s="76">
        <v>9</v>
      </c>
      <c r="J5153" s="39"/>
      <c r="K5153" s="39" t="s">
        <v>2195</v>
      </c>
      <c r="L5153" s="76">
        <v>754</v>
      </c>
      <c r="M5153" s="416" t="s">
        <v>17209</v>
      </c>
      <c r="N5153" s="76" t="s">
        <v>19383</v>
      </c>
    </row>
    <row r="5154" spans="1:14" hidden="1">
      <c r="A5154" s="416" t="s">
        <v>17208</v>
      </c>
      <c r="B5154" s="76"/>
      <c r="C5154" s="496" t="s">
        <v>19384</v>
      </c>
      <c r="D5154" s="39" t="s">
        <v>19384</v>
      </c>
      <c r="E5154" s="496">
        <f>VLOOKUP(F5154,[13]abbr_btch2lot2!A:B,2,FALSE)</f>
        <v>3986</v>
      </c>
      <c r="F5154" s="39" t="s">
        <v>19385</v>
      </c>
      <c r="G5154" s="39"/>
      <c r="H5154" s="76" t="s">
        <v>2455</v>
      </c>
      <c r="I5154" s="76">
        <v>7</v>
      </c>
      <c r="J5154" s="39"/>
      <c r="K5154" s="39" t="s">
        <v>2195</v>
      </c>
      <c r="L5154" s="76">
        <v>755</v>
      </c>
      <c r="M5154" s="416" t="s">
        <v>17209</v>
      </c>
      <c r="N5154" s="76" t="s">
        <v>19386</v>
      </c>
    </row>
    <row r="5155" spans="1:14" hidden="1">
      <c r="A5155" s="416" t="s">
        <v>17208</v>
      </c>
      <c r="B5155" s="76"/>
      <c r="C5155" s="496" t="s">
        <v>19387</v>
      </c>
      <c r="D5155" s="39" t="s">
        <v>19387</v>
      </c>
      <c r="E5155" s="496">
        <f>VLOOKUP(F5155,[13]abbr_btch2lot2!A:B,2,FALSE)</f>
        <v>3987</v>
      </c>
      <c r="F5155" s="39" t="s">
        <v>19388</v>
      </c>
      <c r="G5155" s="39"/>
      <c r="H5155" s="76" t="s">
        <v>2231</v>
      </c>
      <c r="I5155" s="76" t="s">
        <v>2439</v>
      </c>
      <c r="J5155" s="39"/>
      <c r="K5155" s="39" t="s">
        <v>2195</v>
      </c>
      <c r="L5155" s="76">
        <v>756</v>
      </c>
      <c r="M5155" s="416" t="s">
        <v>17209</v>
      </c>
      <c r="N5155" s="76" t="s">
        <v>19389</v>
      </c>
    </row>
    <row r="5156" spans="1:14" hidden="1">
      <c r="A5156" s="416" t="s">
        <v>17208</v>
      </c>
      <c r="B5156" s="76"/>
      <c r="C5156" s="496"/>
      <c r="D5156" s="39"/>
      <c r="E5156" s="496">
        <f>VLOOKUP(F5156,[13]abbr_btch2lot2!A:B,2,FALSE)</f>
        <v>3988</v>
      </c>
      <c r="F5156" s="39" t="s">
        <v>19390</v>
      </c>
      <c r="G5156" s="39"/>
      <c r="H5156" s="76" t="s">
        <v>2455</v>
      </c>
      <c r="I5156" s="76">
        <v>7</v>
      </c>
      <c r="J5156" s="39"/>
      <c r="K5156" s="39" t="s">
        <v>2195</v>
      </c>
      <c r="L5156" s="76">
        <v>757</v>
      </c>
      <c r="M5156" s="416" t="s">
        <v>17209</v>
      </c>
      <c r="N5156" s="76" t="s">
        <v>19391</v>
      </c>
    </row>
    <row r="5157" spans="1:14" hidden="1">
      <c r="A5157" s="416" t="s">
        <v>17208</v>
      </c>
      <c r="B5157" s="76"/>
      <c r="C5157" s="496"/>
      <c r="D5157" s="39"/>
      <c r="E5157" s="496">
        <f>VLOOKUP(F5157,[13]abbr_btch2lot2!A:B,2,FALSE)</f>
        <v>3989</v>
      </c>
      <c r="F5157" s="39" t="s">
        <v>19392</v>
      </c>
      <c r="G5157" s="39"/>
      <c r="H5157" s="76" t="s">
        <v>2231</v>
      </c>
      <c r="I5157" s="76" t="s">
        <v>2439</v>
      </c>
      <c r="J5157" s="39"/>
      <c r="K5157" s="39" t="s">
        <v>2195</v>
      </c>
      <c r="L5157" s="76">
        <v>758</v>
      </c>
      <c r="M5157" s="416" t="s">
        <v>17209</v>
      </c>
      <c r="N5157" s="76" t="s">
        <v>19393</v>
      </c>
    </row>
    <row r="5158" spans="1:14" hidden="1">
      <c r="A5158" s="416" t="s">
        <v>17208</v>
      </c>
      <c r="B5158" s="76"/>
      <c r="C5158" s="496" t="s">
        <v>19394</v>
      </c>
      <c r="D5158" s="39" t="s">
        <v>19394</v>
      </c>
      <c r="E5158" s="496">
        <f>VLOOKUP(F5158,[13]abbr_btch2lot2!A:B,2,FALSE)</f>
        <v>3990</v>
      </c>
      <c r="F5158" s="39" t="s">
        <v>19395</v>
      </c>
      <c r="G5158" s="39"/>
      <c r="H5158" s="76" t="s">
        <v>2455</v>
      </c>
      <c r="I5158" s="76">
        <v>7</v>
      </c>
      <c r="J5158" s="39"/>
      <c r="K5158" s="39" t="s">
        <v>2195</v>
      </c>
      <c r="L5158" s="76">
        <v>759</v>
      </c>
      <c r="M5158" s="416" t="s">
        <v>17209</v>
      </c>
      <c r="N5158" s="76" t="s">
        <v>19396</v>
      </c>
    </row>
    <row r="5159" spans="1:14" hidden="1">
      <c r="A5159" s="416" t="s">
        <v>17208</v>
      </c>
      <c r="B5159" s="76"/>
      <c r="C5159" s="496" t="s">
        <v>19397</v>
      </c>
      <c r="D5159" s="39" t="s">
        <v>19397</v>
      </c>
      <c r="E5159" s="496">
        <f>VLOOKUP(F5159,[13]abbr_btch2lot2!A:B,2,FALSE)</f>
        <v>3991</v>
      </c>
      <c r="F5159" s="39" t="s">
        <v>19398</v>
      </c>
      <c r="G5159" s="39"/>
      <c r="H5159" s="76" t="s">
        <v>2231</v>
      </c>
      <c r="I5159" s="76" t="s">
        <v>2439</v>
      </c>
      <c r="J5159" s="39"/>
      <c r="K5159" s="39" t="s">
        <v>2195</v>
      </c>
      <c r="L5159" s="76">
        <v>760</v>
      </c>
      <c r="M5159" s="416" t="s">
        <v>17209</v>
      </c>
      <c r="N5159" s="76" t="s">
        <v>19399</v>
      </c>
    </row>
    <row r="5160" spans="1:14" hidden="1">
      <c r="A5160" s="416" t="s">
        <v>17208</v>
      </c>
      <c r="B5160" s="76"/>
      <c r="C5160" s="496"/>
      <c r="D5160" s="39"/>
      <c r="E5160" s="496">
        <f>VLOOKUP(F5160,[13]abbr_btch2lot2!A:B,2,FALSE)</f>
        <v>3992</v>
      </c>
      <c r="F5160" s="39" t="s">
        <v>19400</v>
      </c>
      <c r="G5160" s="39"/>
      <c r="H5160" s="76" t="s">
        <v>2455</v>
      </c>
      <c r="I5160" s="76">
        <v>7</v>
      </c>
      <c r="J5160" s="39"/>
      <c r="K5160" s="39" t="s">
        <v>2195</v>
      </c>
      <c r="L5160" s="76">
        <v>761</v>
      </c>
      <c r="M5160" s="416" t="s">
        <v>17209</v>
      </c>
      <c r="N5160" s="76" t="s">
        <v>19401</v>
      </c>
    </row>
    <row r="5161" spans="1:14" hidden="1">
      <c r="A5161" s="416" t="s">
        <v>17208</v>
      </c>
      <c r="B5161" s="76"/>
      <c r="C5161" s="496"/>
      <c r="D5161" s="39"/>
      <c r="E5161" s="496">
        <f>VLOOKUP(F5161,[13]abbr_btch2lot2!A:B,2,FALSE)</f>
        <v>3993</v>
      </c>
      <c r="F5161" s="39" t="s">
        <v>19402</v>
      </c>
      <c r="G5161" s="39"/>
      <c r="H5161" s="76" t="s">
        <v>2231</v>
      </c>
      <c r="I5161" s="76" t="s">
        <v>2439</v>
      </c>
      <c r="J5161" s="39"/>
      <c r="K5161" s="39" t="s">
        <v>2195</v>
      </c>
      <c r="L5161" s="76">
        <v>762</v>
      </c>
      <c r="M5161" s="416" t="s">
        <v>17209</v>
      </c>
      <c r="N5161" s="76" t="s">
        <v>19403</v>
      </c>
    </row>
    <row r="5162" spans="1:14" hidden="1">
      <c r="A5162" s="416" t="s">
        <v>17208</v>
      </c>
      <c r="B5162" s="76"/>
      <c r="C5162" s="496" t="s">
        <v>19404</v>
      </c>
      <c r="D5162" s="39" t="s">
        <v>19404</v>
      </c>
      <c r="E5162" s="496">
        <f>VLOOKUP(F5162,[13]abbr_btch2lot2!A:B,2,FALSE)</f>
        <v>3994</v>
      </c>
      <c r="F5162" s="39" t="s">
        <v>19405</v>
      </c>
      <c r="G5162" s="39"/>
      <c r="H5162" s="76" t="s">
        <v>2455</v>
      </c>
      <c r="I5162" s="76">
        <v>7</v>
      </c>
      <c r="J5162" s="39"/>
      <c r="K5162" s="39" t="s">
        <v>2195</v>
      </c>
      <c r="L5162" s="76">
        <v>763</v>
      </c>
      <c r="M5162" s="416" t="s">
        <v>17209</v>
      </c>
      <c r="N5162" s="76" t="s">
        <v>19406</v>
      </c>
    </row>
    <row r="5163" spans="1:14" hidden="1">
      <c r="A5163" s="416" t="s">
        <v>17208</v>
      </c>
      <c r="B5163" s="76"/>
      <c r="C5163" s="496" t="s">
        <v>19407</v>
      </c>
      <c r="D5163" s="39" t="s">
        <v>19407</v>
      </c>
      <c r="E5163" s="496">
        <f>VLOOKUP(F5163,[13]abbr_btch2lot2!A:B,2,FALSE)</f>
        <v>3995</v>
      </c>
      <c r="F5163" s="39" t="s">
        <v>19408</v>
      </c>
      <c r="G5163" s="39"/>
      <c r="H5163" s="76" t="s">
        <v>2231</v>
      </c>
      <c r="I5163" s="76" t="s">
        <v>2439</v>
      </c>
      <c r="J5163" s="39"/>
      <c r="K5163" s="39" t="s">
        <v>2195</v>
      </c>
      <c r="L5163" s="76">
        <v>764</v>
      </c>
      <c r="M5163" s="416" t="s">
        <v>17209</v>
      </c>
      <c r="N5163" s="76" t="s">
        <v>19409</v>
      </c>
    </row>
    <row r="5164" spans="1:14" hidden="1">
      <c r="A5164" s="416" t="s">
        <v>17208</v>
      </c>
      <c r="B5164" s="76"/>
      <c r="C5164" s="496" t="s">
        <v>19410</v>
      </c>
      <c r="D5164" s="39" t="s">
        <v>19410</v>
      </c>
      <c r="E5164" s="496">
        <f>VLOOKUP(F5164,[13]abbr_btch2lot2!A:B,2,FALSE)</f>
        <v>3996</v>
      </c>
      <c r="F5164" s="39" t="s">
        <v>19411</v>
      </c>
      <c r="G5164" s="39"/>
      <c r="H5164" s="76" t="s">
        <v>2455</v>
      </c>
      <c r="I5164" s="76">
        <v>7</v>
      </c>
      <c r="J5164" s="39"/>
      <c r="K5164" s="39" t="s">
        <v>2195</v>
      </c>
      <c r="L5164" s="76">
        <v>765</v>
      </c>
      <c r="M5164" s="416" t="s">
        <v>17209</v>
      </c>
      <c r="N5164" s="76" t="s">
        <v>19412</v>
      </c>
    </row>
    <row r="5165" spans="1:14" hidden="1">
      <c r="A5165" s="416" t="s">
        <v>17208</v>
      </c>
      <c r="B5165" s="76"/>
      <c r="C5165" s="496" t="s">
        <v>19413</v>
      </c>
      <c r="D5165" s="39" t="s">
        <v>19413</v>
      </c>
      <c r="E5165" s="496">
        <f>VLOOKUP(F5165,[13]abbr_btch2lot2!A:B,2,FALSE)</f>
        <v>3997</v>
      </c>
      <c r="F5165" s="39" t="s">
        <v>19414</v>
      </c>
      <c r="G5165" s="39"/>
      <c r="H5165" s="76" t="s">
        <v>2231</v>
      </c>
      <c r="I5165" s="76" t="s">
        <v>2439</v>
      </c>
      <c r="J5165" s="39"/>
      <c r="K5165" s="39" t="s">
        <v>2195</v>
      </c>
      <c r="L5165" s="76">
        <v>766</v>
      </c>
      <c r="M5165" s="416" t="s">
        <v>17209</v>
      </c>
      <c r="N5165" s="76" t="s">
        <v>19415</v>
      </c>
    </row>
    <row r="5166" spans="1:14" hidden="1">
      <c r="A5166" s="416" t="s">
        <v>17208</v>
      </c>
      <c r="B5166" s="76"/>
      <c r="C5166" s="496" t="s">
        <v>19416</v>
      </c>
      <c r="D5166" s="39" t="s">
        <v>19416</v>
      </c>
      <c r="E5166" s="496">
        <f>VLOOKUP(F5166,[13]abbr_btch2lot2!A:B,2,FALSE)</f>
        <v>3998</v>
      </c>
      <c r="F5166" s="39" t="s">
        <v>19417</v>
      </c>
      <c r="G5166" s="39"/>
      <c r="H5166" s="76" t="s">
        <v>2455</v>
      </c>
      <c r="I5166" s="76">
        <v>7</v>
      </c>
      <c r="J5166" s="39"/>
      <c r="K5166" s="39" t="s">
        <v>2195</v>
      </c>
      <c r="L5166" s="76">
        <v>767</v>
      </c>
      <c r="M5166" s="416" t="s">
        <v>17209</v>
      </c>
      <c r="N5166" s="76" t="s">
        <v>19418</v>
      </c>
    </row>
    <row r="5167" spans="1:14" hidden="1">
      <c r="A5167" s="416" t="s">
        <v>17208</v>
      </c>
      <c r="B5167" s="76"/>
      <c r="C5167" s="496" t="s">
        <v>19419</v>
      </c>
      <c r="D5167" s="39" t="s">
        <v>19419</v>
      </c>
      <c r="E5167" s="496">
        <f>VLOOKUP(F5167,[13]abbr_btch2lot2!A:B,2,FALSE)</f>
        <v>3999</v>
      </c>
      <c r="F5167" s="39" t="s">
        <v>19420</v>
      </c>
      <c r="G5167" s="39"/>
      <c r="H5167" s="76" t="s">
        <v>2231</v>
      </c>
      <c r="I5167" s="76" t="s">
        <v>2439</v>
      </c>
      <c r="J5167" s="39"/>
      <c r="K5167" s="39" t="s">
        <v>2195</v>
      </c>
      <c r="L5167" s="76">
        <v>768</v>
      </c>
      <c r="M5167" s="416" t="s">
        <v>17209</v>
      </c>
      <c r="N5167" s="76" t="s">
        <v>19421</v>
      </c>
    </row>
    <row r="5168" spans="1:14" hidden="1">
      <c r="A5168" s="416" t="s">
        <v>17208</v>
      </c>
      <c r="B5168" s="76"/>
      <c r="C5168" s="496"/>
      <c r="D5168" s="39"/>
      <c r="E5168" s="496">
        <f>VLOOKUP(F5168,[13]abbr_btch2lot2!A:B,2,FALSE)</f>
        <v>4000</v>
      </c>
      <c r="F5168" s="39" t="s">
        <v>19422</v>
      </c>
      <c r="G5168" s="39"/>
      <c r="H5168" s="76" t="s">
        <v>2455</v>
      </c>
      <c r="I5168" s="76">
        <v>7</v>
      </c>
      <c r="J5168" s="39"/>
      <c r="K5168" s="39" t="s">
        <v>2195</v>
      </c>
      <c r="L5168" s="76">
        <v>769</v>
      </c>
      <c r="M5168" s="416" t="s">
        <v>17209</v>
      </c>
      <c r="N5168" s="76" t="s">
        <v>19423</v>
      </c>
    </row>
    <row r="5169" spans="1:14" hidden="1">
      <c r="A5169" s="416" t="s">
        <v>17208</v>
      </c>
      <c r="B5169" s="76"/>
      <c r="C5169" s="496"/>
      <c r="D5169" s="39"/>
      <c r="E5169" s="496">
        <f>VLOOKUP(F5169,[13]abbr_btch2lot2!A:B,2,FALSE)</f>
        <v>4001</v>
      </c>
      <c r="F5169" s="39" t="s">
        <v>19424</v>
      </c>
      <c r="G5169" s="39"/>
      <c r="H5169" s="76" t="s">
        <v>2231</v>
      </c>
      <c r="I5169" s="76" t="s">
        <v>2439</v>
      </c>
      <c r="J5169" s="39"/>
      <c r="K5169" s="39" t="s">
        <v>2195</v>
      </c>
      <c r="L5169" s="76">
        <v>770</v>
      </c>
      <c r="M5169" s="416" t="s">
        <v>17209</v>
      </c>
      <c r="N5169" s="76" t="s">
        <v>19425</v>
      </c>
    </row>
    <row r="5170" spans="1:14" hidden="1">
      <c r="A5170" s="416" t="s">
        <v>17208</v>
      </c>
      <c r="B5170" s="76"/>
      <c r="C5170" s="496" t="s">
        <v>19426</v>
      </c>
      <c r="D5170" s="39" t="s">
        <v>19426</v>
      </c>
      <c r="E5170" s="496">
        <f>VLOOKUP(F5170,[13]abbr_btch2lot2!A:B,2,FALSE)</f>
        <v>4002</v>
      </c>
      <c r="F5170" s="39" t="s">
        <v>19427</v>
      </c>
      <c r="G5170" s="39"/>
      <c r="H5170" s="76" t="s">
        <v>2455</v>
      </c>
      <c r="I5170" s="76">
        <v>7</v>
      </c>
      <c r="J5170" s="39"/>
      <c r="K5170" s="39" t="s">
        <v>2195</v>
      </c>
      <c r="L5170" s="76">
        <v>771</v>
      </c>
      <c r="M5170" s="416" t="s">
        <v>17209</v>
      </c>
      <c r="N5170" s="76" t="s">
        <v>19428</v>
      </c>
    </row>
    <row r="5171" spans="1:14" hidden="1">
      <c r="A5171" s="416" t="s">
        <v>17208</v>
      </c>
      <c r="B5171" s="76"/>
      <c r="C5171" s="496" t="s">
        <v>19429</v>
      </c>
      <c r="D5171" s="39" t="s">
        <v>19429</v>
      </c>
      <c r="E5171" s="496">
        <f>VLOOKUP(F5171,[13]abbr_btch2lot2!A:B,2,FALSE)</f>
        <v>4003</v>
      </c>
      <c r="F5171" s="39" t="s">
        <v>19430</v>
      </c>
      <c r="G5171" s="39"/>
      <c r="H5171" s="76" t="s">
        <v>2231</v>
      </c>
      <c r="I5171" s="76" t="s">
        <v>2439</v>
      </c>
      <c r="J5171" s="39"/>
      <c r="K5171" s="39" t="s">
        <v>2195</v>
      </c>
      <c r="L5171" s="76">
        <v>772</v>
      </c>
      <c r="M5171" s="416" t="s">
        <v>17209</v>
      </c>
      <c r="N5171" s="76" t="s">
        <v>19431</v>
      </c>
    </row>
    <row r="5172" spans="1:14" hidden="1">
      <c r="A5172" s="416" t="s">
        <v>17208</v>
      </c>
      <c r="B5172" s="76"/>
      <c r="C5172" s="496" t="s">
        <v>2014</v>
      </c>
      <c r="D5172" s="39"/>
      <c r="E5172" s="496" t="e">
        <f>VLOOKUP(F5172,[13]abbr_btch2lot2!A:B,2,FALSE)</f>
        <v>#N/A</v>
      </c>
      <c r="F5172" s="39"/>
      <c r="G5172" s="39"/>
      <c r="H5172" s="76" t="s">
        <v>2202</v>
      </c>
      <c r="I5172" s="76">
        <v>20</v>
      </c>
      <c r="J5172" s="39"/>
      <c r="K5172" s="39" t="s">
        <v>2195</v>
      </c>
      <c r="L5172" s="76">
        <v>773</v>
      </c>
      <c r="M5172" s="416" t="s">
        <v>17209</v>
      </c>
      <c r="N5172" s="76" t="s">
        <v>19432</v>
      </c>
    </row>
    <row r="5173" spans="1:14" hidden="1">
      <c r="A5173" s="416" t="s">
        <v>17208</v>
      </c>
      <c r="B5173" s="39" t="s">
        <v>149</v>
      </c>
      <c r="C5173" s="496" t="s">
        <v>149</v>
      </c>
      <c r="D5173" s="39"/>
      <c r="E5173" s="496" t="e">
        <f>VLOOKUP(F5173,[13]abbr_btch2lot2!A:B,2,FALSE)</f>
        <v>#N/A</v>
      </c>
      <c r="F5173" s="39"/>
      <c r="G5173" s="39" t="s">
        <v>2193</v>
      </c>
      <c r="H5173" s="39" t="s">
        <v>2308</v>
      </c>
      <c r="I5173" s="76">
        <v>26</v>
      </c>
      <c r="J5173" s="39"/>
      <c r="K5173" s="39" t="s">
        <v>2195</v>
      </c>
      <c r="L5173" s="76">
        <v>821</v>
      </c>
      <c r="M5173" s="416" t="s">
        <v>17209</v>
      </c>
      <c r="N5173" s="39" t="s">
        <v>149</v>
      </c>
    </row>
    <row r="5174" spans="1:14" hidden="1">
      <c r="A5174" s="416" t="s">
        <v>17208</v>
      </c>
      <c r="B5174" s="39" t="s">
        <v>151</v>
      </c>
      <c r="C5174" s="496" t="s">
        <v>151</v>
      </c>
      <c r="D5174" s="39"/>
      <c r="E5174" s="496" t="e">
        <f>VLOOKUP(F5174,[13]abbr_btch2lot2!A:B,2,FALSE)</f>
        <v>#N/A</v>
      </c>
      <c r="F5174" s="39"/>
      <c r="G5174" s="39" t="s">
        <v>2193</v>
      </c>
      <c r="H5174" s="39" t="s">
        <v>2202</v>
      </c>
      <c r="I5174" s="76">
        <v>10</v>
      </c>
      <c r="J5174" s="39"/>
      <c r="K5174" s="39" t="s">
        <v>2195</v>
      </c>
      <c r="L5174" s="76">
        <v>822</v>
      </c>
      <c r="M5174" s="416" t="s">
        <v>17209</v>
      </c>
      <c r="N5174" s="39" t="s">
        <v>151</v>
      </c>
    </row>
    <row r="5175" spans="1:14" hidden="1">
      <c r="A5175" s="416" t="s">
        <v>17208</v>
      </c>
      <c r="B5175" s="39" t="s">
        <v>153</v>
      </c>
      <c r="C5175" s="496" t="s">
        <v>153</v>
      </c>
      <c r="D5175" s="39"/>
      <c r="E5175" s="496" t="e">
        <f>VLOOKUP(F5175,[13]abbr_btch2lot2!A:B,2,FALSE)</f>
        <v>#N/A</v>
      </c>
      <c r="F5175" s="39"/>
      <c r="G5175" s="39" t="s">
        <v>2193</v>
      </c>
      <c r="H5175" s="39" t="s">
        <v>2202</v>
      </c>
      <c r="I5175" s="76">
        <v>4</v>
      </c>
      <c r="J5175" s="39"/>
      <c r="K5175" s="39" t="s">
        <v>2195</v>
      </c>
      <c r="L5175" s="76">
        <v>823</v>
      </c>
      <c r="M5175" s="416" t="s">
        <v>17209</v>
      </c>
      <c r="N5175" s="39" t="s">
        <v>153</v>
      </c>
    </row>
    <row r="5176" spans="1:14" hidden="1">
      <c r="A5176" s="416" t="s">
        <v>17208</v>
      </c>
      <c r="B5176" s="39" t="s">
        <v>155</v>
      </c>
      <c r="C5176" s="496" t="s">
        <v>155</v>
      </c>
      <c r="D5176" s="39"/>
      <c r="E5176" s="496" t="e">
        <f>VLOOKUP(F5176,[13]abbr_btch2lot2!A:B,2,FALSE)</f>
        <v>#N/A</v>
      </c>
      <c r="F5176" s="39"/>
      <c r="G5176" s="39" t="s">
        <v>2193</v>
      </c>
      <c r="H5176" s="39" t="s">
        <v>2202</v>
      </c>
      <c r="I5176" s="76">
        <v>2</v>
      </c>
      <c r="J5176" s="39"/>
      <c r="K5176" s="39" t="s">
        <v>2195</v>
      </c>
      <c r="L5176" s="76">
        <v>824</v>
      </c>
      <c r="M5176" s="416" t="s">
        <v>17209</v>
      </c>
      <c r="N5176" s="39" t="s">
        <v>155</v>
      </c>
    </row>
    <row r="5177" spans="1:14" hidden="1">
      <c r="A5177" s="416" t="s">
        <v>17208</v>
      </c>
      <c r="B5177" s="39" t="s">
        <v>157</v>
      </c>
      <c r="C5177" s="496" t="s">
        <v>157</v>
      </c>
      <c r="D5177" s="39"/>
      <c r="E5177" s="496" t="e">
        <f>VLOOKUP(F5177,[13]abbr_btch2lot2!A:B,2,FALSE)</f>
        <v>#N/A</v>
      </c>
      <c r="F5177" s="39"/>
      <c r="G5177" s="39" t="s">
        <v>2193</v>
      </c>
      <c r="H5177" s="39" t="s">
        <v>2202</v>
      </c>
      <c r="I5177" s="76">
        <v>2</v>
      </c>
      <c r="J5177" s="39"/>
      <c r="K5177" s="39" t="s">
        <v>2195</v>
      </c>
      <c r="L5177" s="76">
        <v>825</v>
      </c>
      <c r="M5177" s="416" t="s">
        <v>17209</v>
      </c>
      <c r="N5177" s="39" t="s">
        <v>157</v>
      </c>
    </row>
    <row r="5178" spans="1:14" hidden="1">
      <c r="A5178" s="416" t="s">
        <v>19433</v>
      </c>
      <c r="B5178" s="76" t="s">
        <v>34</v>
      </c>
      <c r="C5178" s="496" t="s">
        <v>34</v>
      </c>
      <c r="D5178" s="39" t="s">
        <v>3460</v>
      </c>
      <c r="E5178" s="496">
        <f>VLOOKUP(F5178,[13]abbr_btch2lot2!A:B,2,FALSE)</f>
        <v>180</v>
      </c>
      <c r="F5178" s="39" t="s">
        <v>1402</v>
      </c>
      <c r="G5178" s="76" t="s">
        <v>2193</v>
      </c>
      <c r="H5178" s="76" t="s">
        <v>2194</v>
      </c>
      <c r="I5178" s="76">
        <v>8</v>
      </c>
      <c r="J5178" s="39"/>
      <c r="K5178" s="39" t="s">
        <v>2195</v>
      </c>
      <c r="L5178" s="76">
        <v>1</v>
      </c>
      <c r="M5178" s="416" t="s">
        <v>19434</v>
      </c>
      <c r="N5178" s="76" t="s">
        <v>34</v>
      </c>
    </row>
    <row r="5179" spans="1:14" hidden="1">
      <c r="A5179" s="416" t="s">
        <v>19433</v>
      </c>
      <c r="B5179" s="76"/>
      <c r="C5179" s="496" t="s">
        <v>37</v>
      </c>
      <c r="D5179" s="39" t="s">
        <v>37</v>
      </c>
      <c r="E5179" s="496">
        <f>VLOOKUP(F5179,[13]abbr_btch2lot2!A:B,2,FALSE)</f>
        <v>1190</v>
      </c>
      <c r="F5179" s="39" t="s">
        <v>19435</v>
      </c>
      <c r="G5179" s="39"/>
      <c r="H5179" s="76" t="s">
        <v>2202</v>
      </c>
      <c r="I5179" s="76">
        <v>1</v>
      </c>
      <c r="J5179" s="39"/>
      <c r="K5179" s="39" t="s">
        <v>2195</v>
      </c>
      <c r="L5179" s="76">
        <v>2</v>
      </c>
      <c r="M5179" s="416" t="s">
        <v>19434</v>
      </c>
      <c r="N5179" s="76" t="s">
        <v>19436</v>
      </c>
    </row>
    <row r="5180" spans="1:14" hidden="1">
      <c r="A5180" s="416" t="s">
        <v>19433</v>
      </c>
      <c r="B5180" s="76"/>
      <c r="C5180" s="496" t="s">
        <v>7475</v>
      </c>
      <c r="D5180" s="39" t="s">
        <v>7475</v>
      </c>
      <c r="E5180" s="496">
        <f>VLOOKUP(F5180,[13]abbr_btch2lot2!A:B,2,FALSE)</f>
        <v>1223</v>
      </c>
      <c r="F5180" s="39" t="s">
        <v>19437</v>
      </c>
      <c r="G5180" s="39"/>
      <c r="H5180" s="76" t="s">
        <v>2228</v>
      </c>
      <c r="I5180" s="76">
        <v>1</v>
      </c>
      <c r="J5180" s="39"/>
      <c r="K5180" s="39" t="s">
        <v>2195</v>
      </c>
      <c r="L5180" s="76">
        <v>3</v>
      </c>
      <c r="M5180" s="416" t="s">
        <v>19434</v>
      </c>
      <c r="N5180" s="76" t="s">
        <v>19438</v>
      </c>
    </row>
    <row r="5181" spans="1:14" hidden="1">
      <c r="A5181" s="416" t="s">
        <v>19433</v>
      </c>
      <c r="B5181" s="76"/>
      <c r="C5181" s="496" t="s">
        <v>7446</v>
      </c>
      <c r="D5181" s="39" t="s">
        <v>7446</v>
      </c>
      <c r="E5181" s="496">
        <f>VLOOKUP(F5181,[13]abbr_btch2lot2!A:B,2,FALSE)</f>
        <v>4004</v>
      </c>
      <c r="F5181" s="39" t="s">
        <v>19439</v>
      </c>
      <c r="G5181" s="39"/>
      <c r="H5181" s="76" t="s">
        <v>2202</v>
      </c>
      <c r="I5181" s="76">
        <v>30</v>
      </c>
      <c r="J5181" s="39"/>
      <c r="K5181" s="39" t="s">
        <v>2195</v>
      </c>
      <c r="L5181" s="76">
        <v>4</v>
      </c>
      <c r="M5181" s="416" t="s">
        <v>19434</v>
      </c>
      <c r="N5181" s="76" t="s">
        <v>19440</v>
      </c>
    </row>
    <row r="5182" spans="1:14" hidden="1">
      <c r="A5182" s="416" t="s">
        <v>19433</v>
      </c>
      <c r="B5182" s="76"/>
      <c r="C5182" s="496" t="s">
        <v>19441</v>
      </c>
      <c r="D5182" s="39" t="s">
        <v>19441</v>
      </c>
      <c r="E5182" s="496">
        <f>VLOOKUP(F5182,[13]abbr_btch2lot2!A:B,2,FALSE)</f>
        <v>4005</v>
      </c>
      <c r="F5182" s="39" t="s">
        <v>19442</v>
      </c>
      <c r="G5182" s="39"/>
      <c r="H5182" s="76" t="s">
        <v>2202</v>
      </c>
      <c r="I5182" s="76">
        <v>1</v>
      </c>
      <c r="J5182" s="39"/>
      <c r="K5182" s="39" t="s">
        <v>2195</v>
      </c>
      <c r="L5182" s="76">
        <v>5</v>
      </c>
      <c r="M5182" s="416" t="s">
        <v>19434</v>
      </c>
      <c r="N5182" s="76" t="s">
        <v>19443</v>
      </c>
    </row>
    <row r="5183" spans="1:14" hidden="1">
      <c r="A5183" s="416" t="s">
        <v>19433</v>
      </c>
      <c r="B5183" s="76"/>
      <c r="C5183" s="496" t="s">
        <v>19444</v>
      </c>
      <c r="D5183" s="39" t="s">
        <v>19444</v>
      </c>
      <c r="E5183" s="496">
        <f>VLOOKUP(F5183,[13]abbr_btch2lot2!A:B,2,FALSE)</f>
        <v>4006</v>
      </c>
      <c r="F5183" s="39" t="s">
        <v>19445</v>
      </c>
      <c r="G5183" s="39"/>
      <c r="H5183" s="76" t="s">
        <v>2202</v>
      </c>
      <c r="I5183" s="76">
        <v>43</v>
      </c>
      <c r="J5183" s="39"/>
      <c r="K5183" s="39" t="s">
        <v>2195</v>
      </c>
      <c r="L5183" s="76">
        <v>6</v>
      </c>
      <c r="M5183" s="416" t="s">
        <v>19434</v>
      </c>
      <c r="N5183" s="76" t="s">
        <v>19446</v>
      </c>
    </row>
    <row r="5184" spans="1:14" hidden="1">
      <c r="A5184" s="416" t="s">
        <v>19433</v>
      </c>
      <c r="B5184" s="39" t="s">
        <v>149</v>
      </c>
      <c r="C5184" s="496" t="s">
        <v>149</v>
      </c>
      <c r="D5184" s="39"/>
      <c r="E5184" s="496" t="e">
        <f>VLOOKUP(F5184,[13]abbr_btch2lot2!A:B,2,FALSE)</f>
        <v>#N/A</v>
      </c>
      <c r="F5184" s="39"/>
      <c r="G5184" s="39" t="s">
        <v>2193</v>
      </c>
      <c r="H5184" s="39" t="s">
        <v>2308</v>
      </c>
      <c r="I5184" s="76">
        <v>26</v>
      </c>
      <c r="J5184" s="39"/>
      <c r="K5184" s="39" t="s">
        <v>2195</v>
      </c>
      <c r="L5184" s="76">
        <v>7</v>
      </c>
      <c r="M5184" s="416" t="s">
        <v>19434</v>
      </c>
      <c r="N5184" s="39" t="s">
        <v>149</v>
      </c>
    </row>
    <row r="5185" spans="1:14" hidden="1">
      <c r="A5185" s="416" t="s">
        <v>19433</v>
      </c>
      <c r="B5185" s="39" t="s">
        <v>151</v>
      </c>
      <c r="C5185" s="496" t="s">
        <v>151</v>
      </c>
      <c r="D5185" s="39"/>
      <c r="E5185" s="496" t="e">
        <f>VLOOKUP(F5185,[13]abbr_btch2lot2!A:B,2,FALSE)</f>
        <v>#N/A</v>
      </c>
      <c r="F5185" s="39"/>
      <c r="G5185" s="39" t="s">
        <v>2193</v>
      </c>
      <c r="H5185" s="39" t="s">
        <v>2202</v>
      </c>
      <c r="I5185" s="76">
        <v>10</v>
      </c>
      <c r="J5185" s="39"/>
      <c r="K5185" s="39" t="s">
        <v>2195</v>
      </c>
      <c r="L5185" s="76">
        <v>8</v>
      </c>
      <c r="M5185" s="416" t="s">
        <v>19434</v>
      </c>
      <c r="N5185" s="39" t="s">
        <v>151</v>
      </c>
    </row>
    <row r="5186" spans="1:14" hidden="1">
      <c r="A5186" s="416" t="s">
        <v>19433</v>
      </c>
      <c r="B5186" s="39" t="s">
        <v>153</v>
      </c>
      <c r="C5186" s="496" t="s">
        <v>153</v>
      </c>
      <c r="D5186" s="39"/>
      <c r="E5186" s="496" t="e">
        <f>VLOOKUP(F5186,[13]abbr_btch2lot2!A:B,2,FALSE)</f>
        <v>#N/A</v>
      </c>
      <c r="F5186" s="39"/>
      <c r="G5186" s="39" t="s">
        <v>2193</v>
      </c>
      <c r="H5186" s="39" t="s">
        <v>2202</v>
      </c>
      <c r="I5186" s="76">
        <v>4</v>
      </c>
      <c r="J5186" s="39"/>
      <c r="K5186" s="39" t="s">
        <v>2195</v>
      </c>
      <c r="L5186" s="76">
        <v>9</v>
      </c>
      <c r="M5186" s="416" t="s">
        <v>19434</v>
      </c>
      <c r="N5186" s="39" t="s">
        <v>153</v>
      </c>
    </row>
    <row r="5187" spans="1:14" hidden="1">
      <c r="A5187" s="416" t="s">
        <v>19433</v>
      </c>
      <c r="B5187" s="39" t="s">
        <v>155</v>
      </c>
      <c r="C5187" s="496" t="s">
        <v>155</v>
      </c>
      <c r="D5187" s="39"/>
      <c r="E5187" s="496" t="e">
        <f>VLOOKUP(F5187,[13]abbr_btch2lot2!A:B,2,FALSE)</f>
        <v>#N/A</v>
      </c>
      <c r="F5187" s="39"/>
      <c r="G5187" s="39" t="s">
        <v>2193</v>
      </c>
      <c r="H5187" s="39" t="s">
        <v>2202</v>
      </c>
      <c r="I5187" s="76">
        <v>2</v>
      </c>
      <c r="J5187" s="39"/>
      <c r="K5187" s="39" t="s">
        <v>2195</v>
      </c>
      <c r="L5187" s="76">
        <v>10</v>
      </c>
      <c r="M5187" s="416" t="s">
        <v>19434</v>
      </c>
      <c r="N5187" s="39" t="s">
        <v>155</v>
      </c>
    </row>
    <row r="5188" spans="1:14" hidden="1">
      <c r="A5188" s="416" t="s">
        <v>19433</v>
      </c>
      <c r="B5188" s="39" t="s">
        <v>157</v>
      </c>
      <c r="C5188" s="496" t="s">
        <v>157</v>
      </c>
      <c r="D5188" s="39"/>
      <c r="E5188" s="496" t="e">
        <f>VLOOKUP(F5188,[13]abbr_btch2lot2!A:B,2,FALSE)</f>
        <v>#N/A</v>
      </c>
      <c r="F5188" s="39"/>
      <c r="G5188" s="39" t="s">
        <v>2193</v>
      </c>
      <c r="H5188" s="39" t="s">
        <v>2202</v>
      </c>
      <c r="I5188" s="76">
        <v>2</v>
      </c>
      <c r="J5188" s="39"/>
      <c r="K5188" s="39" t="s">
        <v>2195</v>
      </c>
      <c r="L5188" s="76">
        <v>11</v>
      </c>
      <c r="M5188" s="416" t="s">
        <v>19434</v>
      </c>
      <c r="N5188" s="39" t="s">
        <v>157</v>
      </c>
    </row>
    <row r="5189" spans="1:14" hidden="1">
      <c r="A5189" s="416" t="s">
        <v>19447</v>
      </c>
      <c r="B5189" s="76" t="s">
        <v>34</v>
      </c>
      <c r="C5189" s="496" t="s">
        <v>34</v>
      </c>
      <c r="D5189" s="39" t="s">
        <v>3460</v>
      </c>
      <c r="E5189" s="496">
        <f>VLOOKUP(F5189,[13]abbr_btch2lot2!A:B,2,FALSE)</f>
        <v>180</v>
      </c>
      <c r="F5189" s="39" t="s">
        <v>1402</v>
      </c>
      <c r="G5189" s="76" t="s">
        <v>2193</v>
      </c>
      <c r="H5189" s="76" t="s">
        <v>2194</v>
      </c>
      <c r="I5189" s="76">
        <v>8</v>
      </c>
      <c r="J5189" s="39"/>
      <c r="K5189" s="39" t="s">
        <v>2195</v>
      </c>
      <c r="L5189" s="76">
        <v>1</v>
      </c>
      <c r="M5189" s="416" t="s">
        <v>19448</v>
      </c>
      <c r="N5189" s="76" t="s">
        <v>34</v>
      </c>
    </row>
    <row r="5190" spans="1:14" hidden="1">
      <c r="A5190" s="416" t="s">
        <v>19447</v>
      </c>
      <c r="B5190" s="76"/>
      <c r="C5190" s="496" t="s">
        <v>37</v>
      </c>
      <c r="D5190" s="39" t="s">
        <v>37</v>
      </c>
      <c r="E5190" s="496">
        <f>VLOOKUP(F5190,[13]abbr_btch2lot2!A:B,2,FALSE)</f>
        <v>1190</v>
      </c>
      <c r="F5190" s="39" t="s">
        <v>35</v>
      </c>
      <c r="G5190" s="76"/>
      <c r="H5190" s="39" t="s">
        <v>2202</v>
      </c>
      <c r="I5190" s="76">
        <v>1</v>
      </c>
      <c r="J5190" s="39"/>
      <c r="K5190" s="39" t="s">
        <v>2195</v>
      </c>
      <c r="L5190" s="76">
        <v>2</v>
      </c>
      <c r="M5190" s="416" t="s">
        <v>19448</v>
      </c>
      <c r="N5190" s="76" t="s">
        <v>11744</v>
      </c>
    </row>
    <row r="5191" spans="1:14" hidden="1">
      <c r="A5191" s="416" t="s">
        <v>19447</v>
      </c>
      <c r="B5191" s="76"/>
      <c r="C5191" s="496" t="s">
        <v>11745</v>
      </c>
      <c r="D5191" s="39" t="s">
        <v>11745</v>
      </c>
      <c r="E5191" s="496">
        <f>VLOOKUP(F5191,[13]abbr_btch2lot2!A:B,2,FALSE)</f>
        <v>1285</v>
      </c>
      <c r="F5191" s="39" t="s">
        <v>11746</v>
      </c>
      <c r="G5191" s="39"/>
      <c r="H5191" s="39" t="s">
        <v>2271</v>
      </c>
      <c r="I5191" s="76">
        <v>18</v>
      </c>
      <c r="J5191" s="39"/>
      <c r="K5191" s="39" t="s">
        <v>2195</v>
      </c>
      <c r="L5191" s="76">
        <v>3</v>
      </c>
      <c r="M5191" s="416" t="s">
        <v>19448</v>
      </c>
      <c r="N5191" s="76" t="s">
        <v>11747</v>
      </c>
    </row>
    <row r="5192" spans="1:14" hidden="1">
      <c r="A5192" s="416" t="s">
        <v>19447</v>
      </c>
      <c r="B5192" s="76"/>
      <c r="C5192" s="496" t="s">
        <v>1997</v>
      </c>
      <c r="D5192" s="39" t="s">
        <v>1997</v>
      </c>
      <c r="E5192" s="496">
        <f>VLOOKUP(F5192,[13]abbr_btch2lot2!A:B,2,FALSE)</f>
        <v>1286</v>
      </c>
      <c r="F5192" s="39" t="s">
        <v>1403</v>
      </c>
      <c r="G5192" s="39"/>
      <c r="H5192" s="39" t="s">
        <v>2228</v>
      </c>
      <c r="I5192" s="76">
        <v>3</v>
      </c>
      <c r="J5192" s="39"/>
      <c r="K5192" s="39" t="s">
        <v>2195</v>
      </c>
      <c r="L5192" s="76">
        <v>4</v>
      </c>
      <c r="M5192" s="416" t="s">
        <v>19448</v>
      </c>
      <c r="N5192" s="76" t="s">
        <v>11748</v>
      </c>
    </row>
    <row r="5193" spans="1:14" hidden="1">
      <c r="A5193" s="416" t="s">
        <v>19447</v>
      </c>
      <c r="B5193" s="76"/>
      <c r="C5193" s="496" t="s">
        <v>7475</v>
      </c>
      <c r="D5193" s="39" t="s">
        <v>7475</v>
      </c>
      <c r="E5193" s="496">
        <f>VLOOKUP(F5193,[13]abbr_btch2lot2!A:B,2,FALSE)</f>
        <v>1223</v>
      </c>
      <c r="F5193" s="39" t="s">
        <v>7476</v>
      </c>
      <c r="G5193" s="39"/>
      <c r="H5193" s="39" t="s">
        <v>2228</v>
      </c>
      <c r="I5193" s="76">
        <v>3</v>
      </c>
      <c r="J5193" s="39"/>
      <c r="K5193" s="39" t="s">
        <v>2195</v>
      </c>
      <c r="L5193" s="76">
        <v>5</v>
      </c>
      <c r="M5193" s="416" t="s">
        <v>19448</v>
      </c>
      <c r="N5193" s="76" t="s">
        <v>11749</v>
      </c>
    </row>
    <row r="5194" spans="1:14" hidden="1">
      <c r="A5194" s="416" t="s">
        <v>19447</v>
      </c>
      <c r="B5194" s="76"/>
      <c r="C5194" s="496"/>
      <c r="D5194" s="39"/>
      <c r="E5194" s="496">
        <f>VLOOKUP(F5194,[13]abbr_btch2lot2!A:B,2,FALSE)</f>
        <v>1287</v>
      </c>
      <c r="F5194" s="39" t="s">
        <v>11750</v>
      </c>
      <c r="G5194" s="39"/>
      <c r="H5194" s="39" t="s">
        <v>2228</v>
      </c>
      <c r="I5194" s="76">
        <v>1</v>
      </c>
      <c r="J5194" s="39"/>
      <c r="K5194" s="39" t="s">
        <v>2195</v>
      </c>
      <c r="L5194" s="76">
        <v>6</v>
      </c>
      <c r="M5194" s="416" t="s">
        <v>19448</v>
      </c>
      <c r="N5194" s="76" t="s">
        <v>11751</v>
      </c>
    </row>
    <row r="5195" spans="1:14" hidden="1">
      <c r="A5195" s="416" t="s">
        <v>19447</v>
      </c>
      <c r="B5195" s="76"/>
      <c r="C5195" s="496"/>
      <c r="D5195" s="39"/>
      <c r="E5195" s="496">
        <f>VLOOKUP(F5195,[13]abbr_btch2lot2!A:B,2,FALSE)</f>
        <v>1288</v>
      </c>
      <c r="F5195" s="39" t="s">
        <v>11752</v>
      </c>
      <c r="G5195" s="39"/>
      <c r="H5195" s="39" t="s">
        <v>2202</v>
      </c>
      <c r="I5195" s="76">
        <v>16</v>
      </c>
      <c r="J5195" s="39"/>
      <c r="K5195" s="39" t="s">
        <v>2195</v>
      </c>
      <c r="L5195" s="76">
        <v>7</v>
      </c>
      <c r="M5195" s="416" t="s">
        <v>19448</v>
      </c>
      <c r="N5195" s="76" t="s">
        <v>11753</v>
      </c>
    </row>
    <row r="5196" spans="1:14" hidden="1">
      <c r="A5196" s="416" t="s">
        <v>19447</v>
      </c>
      <c r="B5196" s="76"/>
      <c r="C5196" s="496" t="s">
        <v>11754</v>
      </c>
      <c r="D5196" s="39" t="s">
        <v>11754</v>
      </c>
      <c r="E5196" s="496">
        <f>VLOOKUP(F5196,[13]abbr_btch2lot2!A:B,2,FALSE)</f>
        <v>1289</v>
      </c>
      <c r="F5196" s="39" t="s">
        <v>11755</v>
      </c>
      <c r="G5196" s="39"/>
      <c r="H5196" s="39" t="s">
        <v>2202</v>
      </c>
      <c r="I5196" s="76">
        <v>3</v>
      </c>
      <c r="J5196" s="39"/>
      <c r="K5196" s="39" t="s">
        <v>2195</v>
      </c>
      <c r="L5196" s="76">
        <v>8</v>
      </c>
      <c r="M5196" s="416" t="s">
        <v>19448</v>
      </c>
      <c r="N5196" s="76" t="s">
        <v>11756</v>
      </c>
    </row>
    <row r="5197" spans="1:14" hidden="1">
      <c r="A5197" s="416" t="s">
        <v>19447</v>
      </c>
      <c r="B5197" s="76"/>
      <c r="C5197" s="496" t="s">
        <v>11757</v>
      </c>
      <c r="D5197" s="39" t="s">
        <v>11757</v>
      </c>
      <c r="E5197" s="496">
        <f>VLOOKUP(F5197,[13]abbr_btch2lot2!A:B,2,FALSE)</f>
        <v>1290</v>
      </c>
      <c r="F5197" s="39" t="s">
        <v>11758</v>
      </c>
      <c r="G5197" s="39"/>
      <c r="H5197" s="39" t="s">
        <v>2202</v>
      </c>
      <c r="I5197" s="76">
        <v>21</v>
      </c>
      <c r="J5197" s="39"/>
      <c r="K5197" s="39" t="s">
        <v>2195</v>
      </c>
      <c r="L5197" s="76">
        <v>9</v>
      </c>
      <c r="M5197" s="416" t="s">
        <v>19448</v>
      </c>
      <c r="N5197" s="76" t="s">
        <v>11759</v>
      </c>
    </row>
    <row r="5198" spans="1:14" hidden="1">
      <c r="A5198" s="416" t="s">
        <v>19447</v>
      </c>
      <c r="B5198" s="76"/>
      <c r="C5198" s="496" t="s">
        <v>11760</v>
      </c>
      <c r="D5198" s="39" t="s">
        <v>11760</v>
      </c>
      <c r="E5198" s="496">
        <f>VLOOKUP(F5198,[13]abbr_btch2lot2!A:B,2,FALSE)</f>
        <v>1291</v>
      </c>
      <c r="F5198" s="39" t="s">
        <v>11761</v>
      </c>
      <c r="G5198" s="39"/>
      <c r="H5198" s="39" t="s">
        <v>2202</v>
      </c>
      <c r="I5198" s="76">
        <v>31</v>
      </c>
      <c r="J5198" s="39"/>
      <c r="K5198" s="39" t="s">
        <v>2195</v>
      </c>
      <c r="L5198" s="76">
        <v>10</v>
      </c>
      <c r="M5198" s="416" t="s">
        <v>19448</v>
      </c>
      <c r="N5198" s="76" t="s">
        <v>11762</v>
      </c>
    </row>
    <row r="5199" spans="1:14" hidden="1">
      <c r="A5199" s="416" t="s">
        <v>19447</v>
      </c>
      <c r="B5199" s="76"/>
      <c r="C5199" s="496" t="s">
        <v>11763</v>
      </c>
      <c r="D5199" s="39" t="s">
        <v>11763</v>
      </c>
      <c r="E5199" s="496">
        <f>VLOOKUP(F5199,[13]abbr_btch2lot2!A:B,2,FALSE)</f>
        <v>1292</v>
      </c>
      <c r="F5199" s="39" t="s">
        <v>11764</v>
      </c>
      <c r="G5199" s="39"/>
      <c r="H5199" s="39" t="s">
        <v>2202</v>
      </c>
      <c r="I5199" s="76">
        <v>31</v>
      </c>
      <c r="J5199" s="39"/>
      <c r="K5199" s="39" t="s">
        <v>2195</v>
      </c>
      <c r="L5199" s="76">
        <v>11</v>
      </c>
      <c r="M5199" s="416" t="s">
        <v>19448</v>
      </c>
      <c r="N5199" s="76" t="s">
        <v>11765</v>
      </c>
    </row>
    <row r="5200" spans="1:14" hidden="1">
      <c r="A5200" s="416" t="s">
        <v>19447</v>
      </c>
      <c r="B5200" s="76"/>
      <c r="C5200" s="496" t="s">
        <v>3632</v>
      </c>
      <c r="D5200" s="39" t="s">
        <v>3632</v>
      </c>
      <c r="E5200" s="496">
        <f>VLOOKUP(F5200,[13]abbr_btch2lot2!A:B,2,FALSE)</f>
        <v>1293</v>
      </c>
      <c r="F5200" s="39" t="s">
        <v>3633</v>
      </c>
      <c r="G5200" s="39"/>
      <c r="H5200" s="39" t="s">
        <v>2202</v>
      </c>
      <c r="I5200" s="76">
        <v>20</v>
      </c>
      <c r="J5200" s="39"/>
      <c r="K5200" s="39" t="s">
        <v>2195</v>
      </c>
      <c r="L5200" s="76">
        <v>12</v>
      </c>
      <c r="M5200" s="416" t="s">
        <v>19448</v>
      </c>
      <c r="N5200" s="76" t="s">
        <v>11766</v>
      </c>
    </row>
    <row r="5201" spans="1:14" hidden="1">
      <c r="A5201" s="416" t="s">
        <v>19447</v>
      </c>
      <c r="B5201" s="76"/>
      <c r="C5201" s="496" t="s">
        <v>11767</v>
      </c>
      <c r="D5201" s="39" t="s">
        <v>11767</v>
      </c>
      <c r="E5201" s="496">
        <f>VLOOKUP(F5201,[13]abbr_btch2lot2!A:B,2,FALSE)</f>
        <v>1294</v>
      </c>
      <c r="F5201" s="39" t="s">
        <v>11768</v>
      </c>
      <c r="G5201" s="39"/>
      <c r="H5201" s="39" t="s">
        <v>2202</v>
      </c>
      <c r="I5201" s="76">
        <v>3</v>
      </c>
      <c r="J5201" s="39"/>
      <c r="K5201" s="39" t="s">
        <v>2195</v>
      </c>
      <c r="L5201" s="76">
        <v>13</v>
      </c>
      <c r="M5201" s="416" t="s">
        <v>19448</v>
      </c>
      <c r="N5201" s="76" t="s">
        <v>11769</v>
      </c>
    </row>
    <row r="5202" spans="1:14" hidden="1">
      <c r="A5202" s="416" t="s">
        <v>19447</v>
      </c>
      <c r="B5202" s="76"/>
      <c r="C5202" s="496" t="s">
        <v>11015</v>
      </c>
      <c r="D5202" s="39" t="s">
        <v>11015</v>
      </c>
      <c r="E5202" s="496">
        <f>VLOOKUP(F5202,[13]abbr_btch2lot2!A:B,2,FALSE)</f>
        <v>1027</v>
      </c>
      <c r="F5202" s="39" t="s">
        <v>11016</v>
      </c>
      <c r="G5202" s="39"/>
      <c r="H5202" s="39" t="s">
        <v>2202</v>
      </c>
      <c r="I5202" s="76">
        <v>4</v>
      </c>
      <c r="J5202" s="39"/>
      <c r="K5202" s="39" t="s">
        <v>2195</v>
      </c>
      <c r="L5202" s="76">
        <v>14</v>
      </c>
      <c r="M5202" s="416" t="s">
        <v>19448</v>
      </c>
      <c r="N5202" s="76" t="s">
        <v>11770</v>
      </c>
    </row>
    <row r="5203" spans="1:14" hidden="1">
      <c r="A5203" s="416" t="s">
        <v>19447</v>
      </c>
      <c r="B5203" s="76"/>
      <c r="C5203" s="496" t="s">
        <v>3548</v>
      </c>
      <c r="D5203" s="39" t="s">
        <v>3548</v>
      </c>
      <c r="E5203" s="496">
        <f>VLOOKUP(F5203,[13]abbr_btch2lot2!A:B,2,FALSE)</f>
        <v>1064</v>
      </c>
      <c r="F5203" s="39" t="s">
        <v>3549</v>
      </c>
      <c r="G5203" s="39"/>
      <c r="H5203" s="39" t="s">
        <v>2202</v>
      </c>
      <c r="I5203" s="76">
        <v>4</v>
      </c>
      <c r="J5203" s="39"/>
      <c r="K5203" s="39" t="s">
        <v>2195</v>
      </c>
      <c r="L5203" s="76">
        <v>15</v>
      </c>
      <c r="M5203" s="416" t="s">
        <v>19448</v>
      </c>
      <c r="N5203" s="76" t="s">
        <v>11771</v>
      </c>
    </row>
    <row r="5204" spans="1:14" hidden="1">
      <c r="A5204" s="416" t="s">
        <v>19447</v>
      </c>
      <c r="B5204" s="76"/>
      <c r="C5204" s="496" t="s">
        <v>3638</v>
      </c>
      <c r="D5204" s="39" t="s">
        <v>3638</v>
      </c>
      <c r="E5204" s="496">
        <f>VLOOKUP(F5204,[13]abbr_btch2lot2!A:B,2,FALSE)</f>
        <v>1295</v>
      </c>
      <c r="F5204" s="39" t="s">
        <v>3639</v>
      </c>
      <c r="G5204" s="39"/>
      <c r="H5204" s="76" t="s">
        <v>2194</v>
      </c>
      <c r="I5204" s="76">
        <v>10</v>
      </c>
      <c r="J5204" s="39"/>
      <c r="K5204" s="39" t="s">
        <v>2195</v>
      </c>
      <c r="L5204" s="76">
        <v>16</v>
      </c>
      <c r="M5204" s="416" t="s">
        <v>19448</v>
      </c>
      <c r="N5204" s="76" t="s">
        <v>11772</v>
      </c>
    </row>
    <row r="5205" spans="1:14" hidden="1">
      <c r="A5205" s="416" t="s">
        <v>19447</v>
      </c>
      <c r="B5205" s="76"/>
      <c r="C5205" s="496" t="s">
        <v>11773</v>
      </c>
      <c r="D5205" s="39" t="s">
        <v>11773</v>
      </c>
      <c r="E5205" s="496">
        <f>VLOOKUP(F5205,[13]abbr_btch2lot2!A:B,2,FALSE)</f>
        <v>1296</v>
      </c>
      <c r="F5205" s="39" t="s">
        <v>11774</v>
      </c>
      <c r="G5205" s="39"/>
      <c r="H5205" s="76" t="s">
        <v>2202</v>
      </c>
      <c r="I5205" s="76">
        <v>10</v>
      </c>
      <c r="J5205" s="39"/>
      <c r="K5205" s="39" t="s">
        <v>2195</v>
      </c>
      <c r="L5205" s="76">
        <v>17</v>
      </c>
      <c r="M5205" s="416" t="s">
        <v>19448</v>
      </c>
      <c r="N5205" s="76" t="s">
        <v>11775</v>
      </c>
    </row>
    <row r="5206" spans="1:14" hidden="1">
      <c r="A5206" s="416" t="s">
        <v>19447</v>
      </c>
      <c r="B5206" s="76"/>
      <c r="C5206" s="496" t="s">
        <v>10986</v>
      </c>
      <c r="D5206" s="39" t="s">
        <v>10986</v>
      </c>
      <c r="E5206" s="496">
        <f>VLOOKUP(F5206,[13]abbr_btch2lot2!A:B,2,FALSE)</f>
        <v>1012</v>
      </c>
      <c r="F5206" s="39" t="s">
        <v>10987</v>
      </c>
      <c r="G5206" s="39"/>
      <c r="H5206" s="39" t="s">
        <v>2455</v>
      </c>
      <c r="I5206" s="76">
        <v>7</v>
      </c>
      <c r="J5206" s="39"/>
      <c r="K5206" s="39" t="s">
        <v>2195</v>
      </c>
      <c r="L5206" s="76">
        <v>18</v>
      </c>
      <c r="M5206" s="416" t="s">
        <v>19448</v>
      </c>
      <c r="N5206" s="76" t="s">
        <v>11776</v>
      </c>
    </row>
    <row r="5207" spans="1:14" hidden="1">
      <c r="A5207" s="416" t="s">
        <v>19447</v>
      </c>
      <c r="B5207" s="39" t="s">
        <v>149</v>
      </c>
      <c r="C5207" s="496" t="s">
        <v>149</v>
      </c>
      <c r="D5207" s="39"/>
      <c r="E5207" s="496" t="e">
        <f>VLOOKUP(F5207,[13]abbr_btch2lot2!A:B,2,FALSE)</f>
        <v>#N/A</v>
      </c>
      <c r="F5207" s="39"/>
      <c r="G5207" s="39" t="s">
        <v>2193</v>
      </c>
      <c r="H5207" s="39" t="s">
        <v>2308</v>
      </c>
      <c r="I5207" s="76">
        <v>26</v>
      </c>
      <c r="J5207" s="39"/>
      <c r="K5207" s="39" t="s">
        <v>2195</v>
      </c>
      <c r="L5207" s="76">
        <v>19</v>
      </c>
      <c r="M5207" s="416" t="s">
        <v>19448</v>
      </c>
      <c r="N5207" s="39" t="s">
        <v>149</v>
      </c>
    </row>
    <row r="5208" spans="1:14" hidden="1">
      <c r="A5208" s="416" t="s">
        <v>19447</v>
      </c>
      <c r="B5208" s="39" t="s">
        <v>151</v>
      </c>
      <c r="C5208" s="496" t="s">
        <v>151</v>
      </c>
      <c r="D5208" s="39"/>
      <c r="E5208" s="496" t="e">
        <f>VLOOKUP(F5208,[13]abbr_btch2lot2!A:B,2,FALSE)</f>
        <v>#N/A</v>
      </c>
      <c r="F5208" s="39"/>
      <c r="G5208" s="39" t="s">
        <v>2193</v>
      </c>
      <c r="H5208" s="39" t="s">
        <v>2202</v>
      </c>
      <c r="I5208" s="76">
        <v>10</v>
      </c>
      <c r="J5208" s="39"/>
      <c r="K5208" s="39" t="s">
        <v>2195</v>
      </c>
      <c r="L5208" s="76">
        <v>20</v>
      </c>
      <c r="M5208" s="416" t="s">
        <v>19448</v>
      </c>
      <c r="N5208" s="39" t="s">
        <v>151</v>
      </c>
    </row>
    <row r="5209" spans="1:14" hidden="1">
      <c r="A5209" s="416" t="s">
        <v>19447</v>
      </c>
      <c r="B5209" s="39" t="s">
        <v>153</v>
      </c>
      <c r="C5209" s="496" t="s">
        <v>153</v>
      </c>
      <c r="D5209" s="39"/>
      <c r="E5209" s="496" t="e">
        <f>VLOOKUP(F5209,[13]abbr_btch2lot2!A:B,2,FALSE)</f>
        <v>#N/A</v>
      </c>
      <c r="F5209" s="39"/>
      <c r="G5209" s="39" t="s">
        <v>2193</v>
      </c>
      <c r="H5209" s="39" t="s">
        <v>2202</v>
      </c>
      <c r="I5209" s="76">
        <v>4</v>
      </c>
      <c r="J5209" s="39"/>
      <c r="K5209" s="39" t="s">
        <v>2195</v>
      </c>
      <c r="L5209" s="76">
        <v>21</v>
      </c>
      <c r="M5209" s="416" t="s">
        <v>19448</v>
      </c>
      <c r="N5209" s="39" t="s">
        <v>153</v>
      </c>
    </row>
    <row r="5210" spans="1:14" hidden="1">
      <c r="A5210" s="416" t="s">
        <v>19447</v>
      </c>
      <c r="B5210" s="39" t="s">
        <v>155</v>
      </c>
      <c r="C5210" s="496" t="s">
        <v>155</v>
      </c>
      <c r="D5210" s="39"/>
      <c r="E5210" s="496" t="e">
        <f>VLOOKUP(F5210,[13]abbr_btch2lot2!A:B,2,FALSE)</f>
        <v>#N/A</v>
      </c>
      <c r="F5210" s="39"/>
      <c r="G5210" s="39" t="s">
        <v>2193</v>
      </c>
      <c r="H5210" s="39" t="s">
        <v>2202</v>
      </c>
      <c r="I5210" s="76">
        <v>2</v>
      </c>
      <c r="J5210" s="39"/>
      <c r="K5210" s="39" t="s">
        <v>2195</v>
      </c>
      <c r="L5210" s="76">
        <v>22</v>
      </c>
      <c r="M5210" s="416" t="s">
        <v>19448</v>
      </c>
      <c r="N5210" s="39" t="s">
        <v>155</v>
      </c>
    </row>
    <row r="5211" spans="1:14" hidden="1">
      <c r="A5211" s="416" t="s">
        <v>19447</v>
      </c>
      <c r="B5211" s="39" t="s">
        <v>157</v>
      </c>
      <c r="C5211" s="496" t="s">
        <v>157</v>
      </c>
      <c r="D5211" s="39"/>
      <c r="E5211" s="496" t="e">
        <f>VLOOKUP(F5211,[13]abbr_btch2lot2!A:B,2,FALSE)</f>
        <v>#N/A</v>
      </c>
      <c r="F5211" s="39"/>
      <c r="G5211" s="39" t="s">
        <v>2193</v>
      </c>
      <c r="H5211" s="39" t="s">
        <v>2202</v>
      </c>
      <c r="I5211" s="76">
        <v>2</v>
      </c>
      <c r="J5211" s="39"/>
      <c r="K5211" s="39" t="s">
        <v>2195</v>
      </c>
      <c r="L5211" s="76">
        <v>23</v>
      </c>
      <c r="M5211" s="416" t="s">
        <v>19448</v>
      </c>
      <c r="N5211" s="39" t="s">
        <v>157</v>
      </c>
    </row>
    <row r="5212" spans="1:14" hidden="1">
      <c r="A5212" s="258" t="s">
        <v>19449</v>
      </c>
      <c r="B5212" s="544" t="s">
        <v>34</v>
      </c>
      <c r="C5212" s="496" t="s">
        <v>34</v>
      </c>
      <c r="D5212" s="39"/>
      <c r="E5212" s="496" t="e">
        <f>VLOOKUP(F5212,[13]abbr_btch2lot2!A:B,2,FALSE)</f>
        <v>#N/A</v>
      </c>
      <c r="F5212" s="523"/>
      <c r="G5212" s="544" t="s">
        <v>2193</v>
      </c>
      <c r="H5212" s="544" t="s">
        <v>2194</v>
      </c>
      <c r="I5212" s="544">
        <v>8</v>
      </c>
      <c r="J5212" s="76"/>
      <c r="K5212" s="45" t="s">
        <v>2195</v>
      </c>
      <c r="L5212" s="76">
        <v>1</v>
      </c>
      <c r="M5212" s="546" t="s">
        <v>19450</v>
      </c>
      <c r="N5212" s="544" t="s">
        <v>34</v>
      </c>
    </row>
    <row r="5213" spans="1:14" hidden="1">
      <c r="A5213" s="258" t="s">
        <v>19449</v>
      </c>
      <c r="B5213" s="523"/>
      <c r="C5213" s="496" t="s">
        <v>11045</v>
      </c>
      <c r="D5213" s="39" t="s">
        <v>11045</v>
      </c>
      <c r="E5213" s="496">
        <f>VLOOKUP(F5213,[13]abbr_btch2lot2!A:B,2,FALSE)</f>
        <v>1040</v>
      </c>
      <c r="F5213" s="76" t="s">
        <v>11046</v>
      </c>
      <c r="G5213" s="10"/>
      <c r="H5213" s="10" t="s">
        <v>2202</v>
      </c>
      <c r="I5213" s="76">
        <v>1</v>
      </c>
      <c r="J5213" s="76"/>
      <c r="K5213" s="45" t="s">
        <v>2195</v>
      </c>
      <c r="L5213" s="76">
        <v>2</v>
      </c>
      <c r="M5213" s="546" t="s">
        <v>19450</v>
      </c>
      <c r="N5213" s="76" t="s">
        <v>19451</v>
      </c>
    </row>
    <row r="5214" spans="1:14" hidden="1">
      <c r="A5214" s="258" t="s">
        <v>19449</v>
      </c>
      <c r="B5214" s="523"/>
      <c r="C5214" s="496" t="s">
        <v>11048</v>
      </c>
      <c r="D5214" s="39" t="s">
        <v>11048</v>
      </c>
      <c r="E5214" s="496">
        <f>VLOOKUP(F5214,[13]abbr_btch2lot2!A:B,2,FALSE)</f>
        <v>1041</v>
      </c>
      <c r="F5214" s="76" t="s">
        <v>11049</v>
      </c>
      <c r="G5214" s="76"/>
      <c r="H5214" s="76" t="s">
        <v>2194</v>
      </c>
      <c r="I5214" s="76">
        <v>10</v>
      </c>
      <c r="J5214" s="76"/>
      <c r="K5214" s="45" t="s">
        <v>2195</v>
      </c>
      <c r="L5214" s="76">
        <v>3</v>
      </c>
      <c r="M5214" s="546" t="s">
        <v>19450</v>
      </c>
      <c r="N5214" s="76" t="s">
        <v>19452</v>
      </c>
    </row>
    <row r="5215" spans="1:14" hidden="1">
      <c r="A5215" s="258" t="s">
        <v>19449</v>
      </c>
      <c r="B5215" s="523"/>
      <c r="C5215" s="496"/>
      <c r="D5215" s="39"/>
      <c r="E5215" s="496">
        <f>VLOOKUP(F5215,[13]abbr_btch2lot2!A:B,2,FALSE)</f>
        <v>4007</v>
      </c>
      <c r="F5215" s="76" t="s">
        <v>19453</v>
      </c>
      <c r="G5215" s="10"/>
      <c r="H5215" s="10" t="s">
        <v>2202</v>
      </c>
      <c r="I5215" s="76">
        <v>2</v>
      </c>
      <c r="J5215" s="76"/>
      <c r="K5215" s="45" t="s">
        <v>2195</v>
      </c>
      <c r="L5215" s="76">
        <v>4</v>
      </c>
      <c r="M5215" s="546" t="s">
        <v>19450</v>
      </c>
      <c r="N5215" s="76" t="s">
        <v>19454</v>
      </c>
    </row>
    <row r="5216" spans="1:14" hidden="1">
      <c r="A5216" s="258" t="s">
        <v>19449</v>
      </c>
      <c r="B5216" s="523"/>
      <c r="C5216" s="496"/>
      <c r="D5216" s="39"/>
      <c r="E5216" s="496">
        <f>VLOOKUP(F5216,[13]abbr_btch2lot2!A:B,2,FALSE)</f>
        <v>4008</v>
      </c>
      <c r="F5216" s="76" t="s">
        <v>19455</v>
      </c>
      <c r="G5216" s="10"/>
      <c r="H5216" s="10" t="s">
        <v>2202</v>
      </c>
      <c r="I5216" s="76">
        <v>1</v>
      </c>
      <c r="J5216" s="76"/>
      <c r="K5216" s="45" t="s">
        <v>2195</v>
      </c>
      <c r="L5216" s="76">
        <v>5</v>
      </c>
      <c r="M5216" s="546" t="s">
        <v>19450</v>
      </c>
      <c r="N5216" s="76" t="s">
        <v>19456</v>
      </c>
    </row>
    <row r="5217" spans="1:14" hidden="1">
      <c r="A5217" s="258" t="s">
        <v>19449</v>
      </c>
      <c r="B5217" s="523"/>
      <c r="C5217" s="496" t="s">
        <v>465</v>
      </c>
      <c r="D5217" s="39" t="s">
        <v>465</v>
      </c>
      <c r="E5217" s="496">
        <f>VLOOKUP(F5217,[13]abbr_btch2lot2!A:B,2,FALSE)</f>
        <v>1021</v>
      </c>
      <c r="F5217" s="76" t="s">
        <v>251</v>
      </c>
      <c r="G5217" s="76"/>
      <c r="H5217" s="76" t="s">
        <v>2194</v>
      </c>
      <c r="I5217" s="76">
        <v>10</v>
      </c>
      <c r="J5217" s="76"/>
      <c r="K5217" s="45" t="s">
        <v>2195</v>
      </c>
      <c r="L5217" s="76">
        <v>6</v>
      </c>
      <c r="M5217" s="546" t="s">
        <v>19450</v>
      </c>
      <c r="N5217" s="76" t="s">
        <v>19457</v>
      </c>
    </row>
    <row r="5218" spans="1:14" hidden="1">
      <c r="A5218" s="258" t="s">
        <v>19449</v>
      </c>
      <c r="B5218" s="523"/>
      <c r="C5218" s="496" t="s">
        <v>3467</v>
      </c>
      <c r="D5218" s="39" t="s">
        <v>3467</v>
      </c>
      <c r="E5218" s="496">
        <f>VLOOKUP(F5218,[13]abbr_btch2lot2!A:B,2,FALSE)</f>
        <v>1044</v>
      </c>
      <c r="F5218" s="76" t="s">
        <v>3468</v>
      </c>
      <c r="G5218" s="76"/>
      <c r="H5218" s="76" t="s">
        <v>2271</v>
      </c>
      <c r="I5218" s="76">
        <v>16</v>
      </c>
      <c r="J5218" s="76"/>
      <c r="K5218" s="45" t="s">
        <v>2195</v>
      </c>
      <c r="L5218" s="76">
        <v>7</v>
      </c>
      <c r="M5218" s="546" t="s">
        <v>19450</v>
      </c>
      <c r="N5218" s="76" t="s">
        <v>19458</v>
      </c>
    </row>
    <row r="5219" spans="1:14" hidden="1">
      <c r="A5219" s="258" t="s">
        <v>19449</v>
      </c>
      <c r="B5219" s="523"/>
      <c r="C5219" s="496" t="s">
        <v>11059</v>
      </c>
      <c r="D5219" s="39" t="s">
        <v>11059</v>
      </c>
      <c r="E5219" s="496">
        <f>VLOOKUP(F5219,[13]abbr_btch2lot2!A:B,2,FALSE)</f>
        <v>1045</v>
      </c>
      <c r="F5219" s="76" t="s">
        <v>11060</v>
      </c>
      <c r="G5219" s="10"/>
      <c r="H5219" s="10" t="s">
        <v>2202</v>
      </c>
      <c r="I5219" s="76">
        <v>6</v>
      </c>
      <c r="J5219" s="76"/>
      <c r="K5219" s="45" t="s">
        <v>2195</v>
      </c>
      <c r="L5219" s="76">
        <v>8</v>
      </c>
      <c r="M5219" s="546" t="s">
        <v>19450</v>
      </c>
      <c r="N5219" s="76" t="s">
        <v>19459</v>
      </c>
    </row>
    <row r="5220" spans="1:14" hidden="1">
      <c r="A5220" s="258" t="s">
        <v>19449</v>
      </c>
      <c r="B5220" s="523"/>
      <c r="C5220" s="496" t="s">
        <v>11062</v>
      </c>
      <c r="D5220" s="39" t="s">
        <v>11062</v>
      </c>
      <c r="E5220" s="496">
        <f>VLOOKUP(F5220,[13]abbr_btch2lot2!A:B,2,FALSE)</f>
        <v>1046</v>
      </c>
      <c r="F5220" s="76" t="s">
        <v>11063</v>
      </c>
      <c r="G5220" s="76"/>
      <c r="H5220" s="76" t="s">
        <v>2231</v>
      </c>
      <c r="I5220" s="76" t="s">
        <v>9732</v>
      </c>
      <c r="J5220" s="76"/>
      <c r="K5220" s="45" t="s">
        <v>2195</v>
      </c>
      <c r="L5220" s="76">
        <v>9</v>
      </c>
      <c r="M5220" s="546" t="s">
        <v>19450</v>
      </c>
      <c r="N5220" s="76" t="s">
        <v>19460</v>
      </c>
    </row>
    <row r="5221" spans="1:14" hidden="1">
      <c r="A5221" s="258" t="s">
        <v>19449</v>
      </c>
      <c r="B5221" s="523"/>
      <c r="C5221" s="496" t="s">
        <v>11065</v>
      </c>
      <c r="D5221" s="39" t="s">
        <v>11065</v>
      </c>
      <c r="E5221" s="496">
        <f>VLOOKUP(F5221,[13]abbr_btch2lot2!A:B,2,FALSE)</f>
        <v>1047</v>
      </c>
      <c r="F5221" s="76" t="s">
        <v>11066</v>
      </c>
      <c r="G5221" s="10"/>
      <c r="H5221" s="10" t="s">
        <v>2202</v>
      </c>
      <c r="I5221" s="76">
        <v>3</v>
      </c>
      <c r="J5221" s="76"/>
      <c r="K5221" s="45" t="s">
        <v>2195</v>
      </c>
      <c r="L5221" s="76">
        <v>10</v>
      </c>
      <c r="M5221" s="546" t="s">
        <v>19450</v>
      </c>
      <c r="N5221" s="76" t="s">
        <v>19461</v>
      </c>
    </row>
    <row r="5222" spans="1:14" hidden="1">
      <c r="A5222" s="258" t="s">
        <v>19449</v>
      </c>
      <c r="B5222" s="523"/>
      <c r="C5222" s="496" t="s">
        <v>19462</v>
      </c>
      <c r="D5222" s="39" t="s">
        <v>19462</v>
      </c>
      <c r="E5222" s="496">
        <f>VLOOKUP(F5222,[13]abbr_btch2lot2!A:B,2,FALSE)</f>
        <v>4009</v>
      </c>
      <c r="F5222" s="513" t="s">
        <v>19463</v>
      </c>
      <c r="G5222" s="76"/>
      <c r="H5222" s="76" t="s">
        <v>2231</v>
      </c>
      <c r="I5222" s="76" t="s">
        <v>9732</v>
      </c>
      <c r="J5222" s="76"/>
      <c r="K5222" s="45" t="s">
        <v>2195</v>
      </c>
      <c r="L5222" s="76">
        <v>11</v>
      </c>
      <c r="M5222" s="546" t="s">
        <v>19450</v>
      </c>
      <c r="N5222" s="76" t="s">
        <v>19464</v>
      </c>
    </row>
    <row r="5223" spans="1:14" hidden="1">
      <c r="A5223" s="258" t="s">
        <v>19449</v>
      </c>
      <c r="B5223" s="523"/>
      <c r="C5223" s="496" t="s">
        <v>61</v>
      </c>
      <c r="D5223" s="39" t="s">
        <v>61</v>
      </c>
      <c r="E5223" s="496">
        <f>VLOOKUP(F5223,[13]abbr_btch2lot2!A:B,2,FALSE)</f>
        <v>16</v>
      </c>
      <c r="F5223" s="76" t="s">
        <v>60</v>
      </c>
      <c r="G5223" s="10"/>
      <c r="H5223" s="10" t="s">
        <v>2202</v>
      </c>
      <c r="I5223" s="76">
        <v>3</v>
      </c>
      <c r="J5223" s="76"/>
      <c r="K5223" s="45" t="s">
        <v>2195</v>
      </c>
      <c r="L5223" s="76">
        <v>12</v>
      </c>
      <c r="M5223" s="546" t="s">
        <v>19450</v>
      </c>
      <c r="N5223" s="76" t="s">
        <v>19465</v>
      </c>
    </row>
    <row r="5224" spans="1:14" hidden="1">
      <c r="A5224" s="258" t="s">
        <v>19449</v>
      </c>
      <c r="B5224" s="523"/>
      <c r="C5224" s="496" t="s">
        <v>19466</v>
      </c>
      <c r="D5224" s="39" t="s">
        <v>19466</v>
      </c>
      <c r="E5224" s="496">
        <f>VLOOKUP(F5224,[13]abbr_btch2lot2!A:B,2,FALSE)</f>
        <v>4010</v>
      </c>
      <c r="F5224" s="76" t="s">
        <v>19467</v>
      </c>
      <c r="G5224" s="76"/>
      <c r="H5224" s="76" t="s">
        <v>2231</v>
      </c>
      <c r="I5224" s="76" t="s">
        <v>9732</v>
      </c>
      <c r="J5224" s="76"/>
      <c r="K5224" s="45" t="s">
        <v>2195</v>
      </c>
      <c r="L5224" s="76">
        <v>13</v>
      </c>
      <c r="M5224" s="546" t="s">
        <v>19450</v>
      </c>
      <c r="N5224" s="76" t="s">
        <v>19468</v>
      </c>
    </row>
    <row r="5225" spans="1:14" hidden="1">
      <c r="A5225" s="258" t="s">
        <v>19449</v>
      </c>
      <c r="B5225" s="523"/>
      <c r="C5225" s="496" t="s">
        <v>11071</v>
      </c>
      <c r="D5225" s="39" t="s">
        <v>11071</v>
      </c>
      <c r="E5225" s="496">
        <f>VLOOKUP(F5225,[13]abbr_btch2lot2!A:B,2,FALSE)</f>
        <v>1050</v>
      </c>
      <c r="F5225" s="76" t="s">
        <v>11072</v>
      </c>
      <c r="G5225" s="10"/>
      <c r="H5225" s="10" t="s">
        <v>2202</v>
      </c>
      <c r="I5225" s="76">
        <v>3</v>
      </c>
      <c r="J5225" s="76"/>
      <c r="K5225" s="45" t="s">
        <v>2195</v>
      </c>
      <c r="L5225" s="76">
        <v>14</v>
      </c>
      <c r="M5225" s="546" t="s">
        <v>19450</v>
      </c>
      <c r="N5225" s="76" t="s">
        <v>19469</v>
      </c>
    </row>
    <row r="5226" spans="1:14" hidden="1">
      <c r="A5226" s="258" t="s">
        <v>19449</v>
      </c>
      <c r="B5226" s="523"/>
      <c r="C5226" s="496" t="s">
        <v>11074</v>
      </c>
      <c r="D5226" s="39" t="s">
        <v>11074</v>
      </c>
      <c r="E5226" s="496">
        <f>VLOOKUP(F5226,[13]abbr_btch2lot2!A:B,2,FALSE)</f>
        <v>1051</v>
      </c>
      <c r="F5226" s="76" t="s">
        <v>11075</v>
      </c>
      <c r="G5226" s="10"/>
      <c r="H5226" s="10" t="s">
        <v>2202</v>
      </c>
      <c r="I5226" s="76">
        <v>23</v>
      </c>
      <c r="J5226" s="76"/>
      <c r="K5226" s="45" t="s">
        <v>2195</v>
      </c>
      <c r="L5226" s="76">
        <v>15</v>
      </c>
      <c r="M5226" s="546" t="s">
        <v>19450</v>
      </c>
      <c r="N5226" s="76" t="s">
        <v>19470</v>
      </c>
    </row>
    <row r="5227" spans="1:14" hidden="1">
      <c r="A5227" s="258" t="s">
        <v>19449</v>
      </c>
      <c r="B5227" s="523"/>
      <c r="C5227" s="496" t="s">
        <v>16945</v>
      </c>
      <c r="D5227" s="39" t="s">
        <v>16945</v>
      </c>
      <c r="E5227" s="496">
        <f>VLOOKUP(F5227,[13]abbr_btch2lot2!A:B,2,FALSE)</f>
        <v>3160</v>
      </c>
      <c r="F5227" s="76" t="s">
        <v>16946</v>
      </c>
      <c r="G5227" s="76"/>
      <c r="H5227" s="76" t="s">
        <v>2455</v>
      </c>
      <c r="I5227" s="76">
        <v>9</v>
      </c>
      <c r="J5227" s="76"/>
      <c r="K5227" s="45" t="s">
        <v>2195</v>
      </c>
      <c r="L5227" s="76">
        <v>16</v>
      </c>
      <c r="M5227" s="546" t="s">
        <v>19450</v>
      </c>
      <c r="N5227" s="76" t="s">
        <v>19471</v>
      </c>
    </row>
    <row r="5228" spans="1:14" hidden="1">
      <c r="A5228" s="258" t="s">
        <v>19449</v>
      </c>
      <c r="B5228" s="523"/>
      <c r="C5228" s="496" t="s">
        <v>3525</v>
      </c>
      <c r="D5228" s="39" t="s">
        <v>3525</v>
      </c>
      <c r="E5228" s="496">
        <f>VLOOKUP(F5228,[13]abbr_btch2lot2!A:B,2,FALSE)</f>
        <v>185</v>
      </c>
      <c r="F5228" s="76" t="s">
        <v>3526</v>
      </c>
      <c r="G5228" s="10"/>
      <c r="H5228" s="10" t="s">
        <v>2202</v>
      </c>
      <c r="I5228" s="76">
        <v>25</v>
      </c>
      <c r="J5228" s="76"/>
      <c r="K5228" s="45" t="s">
        <v>2195</v>
      </c>
      <c r="L5228" s="76">
        <v>17</v>
      </c>
      <c r="M5228" s="546" t="s">
        <v>19450</v>
      </c>
      <c r="N5228" s="76" t="s">
        <v>19472</v>
      </c>
    </row>
    <row r="5229" spans="1:14" hidden="1">
      <c r="A5229" s="258" t="s">
        <v>19449</v>
      </c>
      <c r="B5229" s="523"/>
      <c r="C5229" s="496" t="s">
        <v>11079</v>
      </c>
      <c r="D5229" s="39" t="s">
        <v>11079</v>
      </c>
      <c r="E5229" s="496">
        <f>VLOOKUP(F5229,[13]abbr_btch2lot2!A:B,2,FALSE)</f>
        <v>1052</v>
      </c>
      <c r="F5229" s="76" t="s">
        <v>11080</v>
      </c>
      <c r="G5229" s="10"/>
      <c r="H5229" s="10" t="s">
        <v>2202</v>
      </c>
      <c r="I5229" s="76">
        <v>13</v>
      </c>
      <c r="J5229" s="76"/>
      <c r="K5229" s="45" t="s">
        <v>2195</v>
      </c>
      <c r="L5229" s="76">
        <v>18</v>
      </c>
      <c r="M5229" s="546" t="s">
        <v>19450</v>
      </c>
      <c r="N5229" s="76" t="s">
        <v>19473</v>
      </c>
    </row>
    <row r="5230" spans="1:14" hidden="1">
      <c r="A5230" s="258" t="s">
        <v>19449</v>
      </c>
      <c r="B5230" s="523"/>
      <c r="C5230" s="496" t="s">
        <v>11082</v>
      </c>
      <c r="D5230" s="39" t="s">
        <v>11082</v>
      </c>
      <c r="E5230" s="496">
        <f>VLOOKUP(F5230,[13]abbr_btch2lot2!A:B,2,FALSE)</f>
        <v>1053</v>
      </c>
      <c r="F5230" s="76" t="s">
        <v>11083</v>
      </c>
      <c r="G5230" s="10"/>
      <c r="H5230" s="10" t="s">
        <v>2202</v>
      </c>
      <c r="I5230" s="76">
        <v>3</v>
      </c>
      <c r="J5230" s="76"/>
      <c r="K5230" s="45" t="s">
        <v>2195</v>
      </c>
      <c r="L5230" s="76">
        <v>19</v>
      </c>
      <c r="M5230" s="546" t="s">
        <v>19450</v>
      </c>
      <c r="N5230" s="76" t="s">
        <v>19474</v>
      </c>
    </row>
    <row r="5231" spans="1:14" hidden="1">
      <c r="A5231" s="258" t="s">
        <v>19449</v>
      </c>
      <c r="B5231" s="76"/>
      <c r="C5231" s="496" t="s">
        <v>7518</v>
      </c>
      <c r="D5231" s="39" t="s">
        <v>7518</v>
      </c>
      <c r="E5231" s="496">
        <f>VLOOKUP(F5231,[13]abbr_btch2lot2!A:B,2,FALSE)</f>
        <v>4011</v>
      </c>
      <c r="F5231" s="76" t="s">
        <v>19475</v>
      </c>
      <c r="G5231" s="10"/>
      <c r="H5231" s="10" t="s">
        <v>2202</v>
      </c>
      <c r="I5231" s="76">
        <v>38</v>
      </c>
      <c r="J5231" s="76"/>
      <c r="K5231" s="45" t="s">
        <v>2195</v>
      </c>
      <c r="L5231" s="76">
        <v>20</v>
      </c>
      <c r="M5231" s="546" t="s">
        <v>19450</v>
      </c>
      <c r="N5231" s="76" t="s">
        <v>8719</v>
      </c>
    </row>
    <row r="5232" spans="1:14" hidden="1">
      <c r="A5232" s="258" t="s">
        <v>19449</v>
      </c>
      <c r="B5232" s="76"/>
      <c r="C5232" s="496" t="s">
        <v>11099</v>
      </c>
      <c r="D5232" s="39" t="s">
        <v>11099</v>
      </c>
      <c r="E5232" s="496">
        <f>VLOOKUP(F5232,[13]abbr_btch2lot2!A:B,2,FALSE)</f>
        <v>1059</v>
      </c>
      <c r="F5232" s="76" t="s">
        <v>11100</v>
      </c>
      <c r="G5232" s="10"/>
      <c r="H5232" s="10" t="s">
        <v>2202</v>
      </c>
      <c r="I5232" s="76">
        <v>2</v>
      </c>
      <c r="J5232" s="76"/>
      <c r="K5232" s="45" t="s">
        <v>2195</v>
      </c>
      <c r="L5232" s="76">
        <v>21</v>
      </c>
      <c r="M5232" s="546" t="s">
        <v>19450</v>
      </c>
      <c r="N5232" s="76" t="s">
        <v>19476</v>
      </c>
    </row>
    <row r="5233" spans="1:14" hidden="1">
      <c r="A5233" s="258" t="s">
        <v>19449</v>
      </c>
      <c r="B5233" s="76"/>
      <c r="C5233" s="496" t="s">
        <v>7475</v>
      </c>
      <c r="D5233" s="39" t="s">
        <v>7475</v>
      </c>
      <c r="E5233" s="496">
        <f>VLOOKUP(F5233,[13]abbr_btch2lot2!A:B,2,FALSE)</f>
        <v>1223</v>
      </c>
      <c r="F5233" s="76" t="s">
        <v>7476</v>
      </c>
      <c r="G5233" s="10"/>
      <c r="H5233" s="10" t="s">
        <v>2202</v>
      </c>
      <c r="I5233" s="76">
        <v>1</v>
      </c>
      <c r="J5233" s="76"/>
      <c r="K5233" s="45" t="s">
        <v>2195</v>
      </c>
      <c r="L5233" s="76">
        <v>22</v>
      </c>
      <c r="M5233" s="546" t="s">
        <v>19450</v>
      </c>
      <c r="N5233" s="76" t="s">
        <v>19477</v>
      </c>
    </row>
    <row r="5234" spans="1:14" hidden="1">
      <c r="A5234" s="258" t="s">
        <v>19449</v>
      </c>
      <c r="B5234" s="76"/>
      <c r="C5234" s="496" t="s">
        <v>469</v>
      </c>
      <c r="D5234" s="39" t="s">
        <v>469</v>
      </c>
      <c r="E5234" s="496">
        <f>VLOOKUP(F5234,[13]abbr_btch2lot2!A:B,2,FALSE)</f>
        <v>1016</v>
      </c>
      <c r="F5234" s="76" t="s">
        <v>255</v>
      </c>
      <c r="G5234" s="76"/>
      <c r="H5234" s="76" t="s">
        <v>2228</v>
      </c>
      <c r="I5234" s="76">
        <v>2</v>
      </c>
      <c r="J5234" s="76"/>
      <c r="K5234" s="45" t="s">
        <v>2195</v>
      </c>
      <c r="L5234" s="76">
        <v>23</v>
      </c>
      <c r="M5234" s="546" t="s">
        <v>19450</v>
      </c>
      <c r="N5234" s="76" t="s">
        <v>19478</v>
      </c>
    </row>
    <row r="5235" spans="1:14" hidden="1">
      <c r="A5235" s="258" t="s">
        <v>19449</v>
      </c>
      <c r="B5235" s="76"/>
      <c r="C5235" s="496" t="s">
        <v>19479</v>
      </c>
      <c r="D5235" s="39" t="s">
        <v>19479</v>
      </c>
      <c r="E5235" s="496">
        <f>VLOOKUP(F5235,[13]abbr_btch2lot2!A:B,2,FALSE)</f>
        <v>4012</v>
      </c>
      <c r="F5235" s="76" t="s">
        <v>19480</v>
      </c>
      <c r="G5235" s="10"/>
      <c r="H5235" s="10" t="s">
        <v>2202</v>
      </c>
      <c r="I5235" s="76">
        <v>4</v>
      </c>
      <c r="J5235" s="76"/>
      <c r="K5235" s="45" t="s">
        <v>2195</v>
      </c>
      <c r="L5235" s="76">
        <v>24</v>
      </c>
      <c r="M5235" s="546" t="s">
        <v>19450</v>
      </c>
      <c r="N5235" s="76" t="s">
        <v>19481</v>
      </c>
    </row>
    <row r="5236" spans="1:14" hidden="1">
      <c r="A5236" s="258" t="s">
        <v>19449</v>
      </c>
      <c r="B5236" s="76"/>
      <c r="C5236" s="496" t="s">
        <v>19482</v>
      </c>
      <c r="D5236" s="39" t="s">
        <v>19482</v>
      </c>
      <c r="E5236" s="496">
        <f>VLOOKUP(F5236,[13]abbr_btch2lot2!A:B,2,FALSE)</f>
        <v>4013</v>
      </c>
      <c r="F5236" s="76" t="s">
        <v>19483</v>
      </c>
      <c r="G5236" s="10"/>
      <c r="H5236" s="10" t="s">
        <v>2202</v>
      </c>
      <c r="I5236" s="76">
        <v>19</v>
      </c>
      <c r="J5236" s="76"/>
      <c r="K5236" s="45" t="s">
        <v>2195</v>
      </c>
      <c r="L5236" s="76">
        <v>25</v>
      </c>
      <c r="M5236" s="546" t="s">
        <v>19450</v>
      </c>
      <c r="N5236" s="76" t="s">
        <v>19484</v>
      </c>
    </row>
    <row r="5237" spans="1:14" hidden="1">
      <c r="A5237" s="258" t="s">
        <v>19449</v>
      </c>
      <c r="B5237" s="76"/>
      <c r="C5237" s="496" t="s">
        <v>7518</v>
      </c>
      <c r="D5237" s="39" t="s">
        <v>7518</v>
      </c>
      <c r="E5237" s="496">
        <f>VLOOKUP(F5237,[13]abbr_btch2lot2!A:B,2,FALSE)</f>
        <v>4011</v>
      </c>
      <c r="F5237" s="76" t="s">
        <v>19475</v>
      </c>
      <c r="G5237" s="10"/>
      <c r="H5237" s="10" t="s">
        <v>2202</v>
      </c>
      <c r="I5237" s="76">
        <v>43</v>
      </c>
      <c r="J5237" s="76"/>
      <c r="K5237" s="45" t="s">
        <v>2195</v>
      </c>
      <c r="L5237" s="76">
        <v>26</v>
      </c>
      <c r="M5237" s="546" t="s">
        <v>19450</v>
      </c>
      <c r="N5237" s="76" t="s">
        <v>8722</v>
      </c>
    </row>
    <row r="5238" spans="1:14" hidden="1">
      <c r="A5238" s="258" t="s">
        <v>19449</v>
      </c>
      <c r="B5238" s="544" t="s">
        <v>149</v>
      </c>
      <c r="C5238" s="496" t="s">
        <v>149</v>
      </c>
      <c r="D5238" s="39"/>
      <c r="E5238" s="496" t="e">
        <f>VLOOKUP(F5238,[13]abbr_btch2lot2!A:B,2,FALSE)</f>
        <v>#N/A</v>
      </c>
      <c r="F5238" s="39"/>
      <c r="G5238" s="544" t="s">
        <v>2193</v>
      </c>
      <c r="H5238" s="544" t="s">
        <v>2308</v>
      </c>
      <c r="I5238" s="544">
        <v>26</v>
      </c>
      <c r="J5238" s="76"/>
      <c r="K5238" s="45" t="s">
        <v>2195</v>
      </c>
      <c r="L5238" s="76">
        <v>27</v>
      </c>
      <c r="M5238" s="546" t="s">
        <v>19450</v>
      </c>
      <c r="N5238" s="544" t="s">
        <v>149</v>
      </c>
    </row>
    <row r="5239" spans="1:14" hidden="1">
      <c r="A5239" s="258" t="s">
        <v>19449</v>
      </c>
      <c r="B5239" s="544" t="s">
        <v>151</v>
      </c>
      <c r="C5239" s="496" t="s">
        <v>151</v>
      </c>
      <c r="D5239" s="39"/>
      <c r="E5239" s="496" t="e">
        <f>VLOOKUP(F5239,[13]abbr_btch2lot2!A:B,2,FALSE)</f>
        <v>#N/A</v>
      </c>
      <c r="F5239" s="76"/>
      <c r="G5239" s="544" t="s">
        <v>2193</v>
      </c>
      <c r="H5239" s="544" t="s">
        <v>2202</v>
      </c>
      <c r="I5239" s="544">
        <v>10</v>
      </c>
      <c r="J5239" s="76"/>
      <c r="K5239" s="45" t="s">
        <v>2195</v>
      </c>
      <c r="L5239" s="76">
        <v>28</v>
      </c>
      <c r="M5239" s="546" t="s">
        <v>19450</v>
      </c>
      <c r="N5239" s="544" t="s">
        <v>151</v>
      </c>
    </row>
    <row r="5240" spans="1:14" hidden="1">
      <c r="A5240" s="258" t="s">
        <v>19449</v>
      </c>
      <c r="B5240" s="544" t="s">
        <v>153</v>
      </c>
      <c r="C5240" s="496" t="s">
        <v>153</v>
      </c>
      <c r="D5240" s="39"/>
      <c r="E5240" s="496" t="e">
        <f>VLOOKUP(F5240,[13]abbr_btch2lot2!A:B,2,FALSE)</f>
        <v>#N/A</v>
      </c>
      <c r="F5240" s="76"/>
      <c r="G5240" s="544" t="s">
        <v>2193</v>
      </c>
      <c r="H5240" s="544" t="s">
        <v>2202</v>
      </c>
      <c r="I5240" s="544">
        <v>4</v>
      </c>
      <c r="J5240" s="76"/>
      <c r="K5240" s="45" t="s">
        <v>2195</v>
      </c>
      <c r="L5240" s="76">
        <v>29</v>
      </c>
      <c r="M5240" s="546" t="s">
        <v>19450</v>
      </c>
      <c r="N5240" s="544" t="s">
        <v>153</v>
      </c>
    </row>
    <row r="5241" spans="1:14" hidden="1">
      <c r="A5241" s="258" t="s">
        <v>19449</v>
      </c>
      <c r="B5241" s="544" t="s">
        <v>155</v>
      </c>
      <c r="C5241" s="496" t="s">
        <v>155</v>
      </c>
      <c r="D5241" s="39"/>
      <c r="E5241" s="496" t="e">
        <f>VLOOKUP(F5241,[13]abbr_btch2lot2!A:B,2,FALSE)</f>
        <v>#N/A</v>
      </c>
      <c r="F5241" s="76"/>
      <c r="G5241" s="544" t="s">
        <v>2193</v>
      </c>
      <c r="H5241" s="544" t="s">
        <v>2202</v>
      </c>
      <c r="I5241" s="544">
        <v>2</v>
      </c>
      <c r="J5241" s="76"/>
      <c r="K5241" s="45" t="s">
        <v>2195</v>
      </c>
      <c r="L5241" s="76">
        <v>30</v>
      </c>
      <c r="M5241" s="546" t="s">
        <v>19450</v>
      </c>
      <c r="N5241" s="544" t="s">
        <v>155</v>
      </c>
    </row>
    <row r="5242" spans="1:14" hidden="1">
      <c r="A5242" s="258" t="s">
        <v>19449</v>
      </c>
      <c r="B5242" s="544" t="s">
        <v>157</v>
      </c>
      <c r="C5242" s="496" t="s">
        <v>157</v>
      </c>
      <c r="D5242" s="39"/>
      <c r="E5242" s="496" t="e">
        <f>VLOOKUP(F5242,[13]abbr_btch2lot2!A:B,2,FALSE)</f>
        <v>#N/A</v>
      </c>
      <c r="F5242" s="76"/>
      <c r="G5242" s="544" t="s">
        <v>2193</v>
      </c>
      <c r="H5242" s="544" t="s">
        <v>2202</v>
      </c>
      <c r="I5242" s="544">
        <v>2</v>
      </c>
      <c r="J5242" s="76"/>
      <c r="K5242" s="45" t="s">
        <v>2195</v>
      </c>
      <c r="L5242" s="76">
        <v>31</v>
      </c>
      <c r="M5242" s="546" t="s">
        <v>19450</v>
      </c>
      <c r="N5242" s="544" t="s">
        <v>157</v>
      </c>
    </row>
    <row r="5243" spans="1:14" hidden="1">
      <c r="A5243" s="416" t="s">
        <v>19485</v>
      </c>
      <c r="B5243" s="76" t="s">
        <v>34</v>
      </c>
      <c r="C5243" s="496" t="s">
        <v>34</v>
      </c>
      <c r="D5243" s="39"/>
      <c r="E5243" s="496" t="e">
        <f>VLOOKUP(F5243,[13]abbr_btch2lot2!A:B,2,FALSE)</f>
        <v>#N/A</v>
      </c>
      <c r="F5243" s="39"/>
      <c r="G5243" s="76" t="s">
        <v>2193</v>
      </c>
      <c r="H5243" s="76" t="s">
        <v>2194</v>
      </c>
      <c r="I5243" s="76">
        <v>8</v>
      </c>
      <c r="J5243" s="39"/>
      <c r="K5243" s="39" t="s">
        <v>2195</v>
      </c>
      <c r="L5243" s="76">
        <v>1</v>
      </c>
      <c r="M5243" s="416" t="s">
        <v>19486</v>
      </c>
      <c r="N5243" s="76" t="s">
        <v>34</v>
      </c>
    </row>
    <row r="5244" spans="1:14" hidden="1">
      <c r="A5244" s="416" t="s">
        <v>19485</v>
      </c>
      <c r="B5244" s="76"/>
      <c r="C5244" s="496" t="s">
        <v>19487</v>
      </c>
      <c r="D5244" s="39" t="s">
        <v>19487</v>
      </c>
      <c r="E5244" s="496">
        <f>VLOOKUP(F5244,[13]abbr_btch2lot2!A:B,2,FALSE)</f>
        <v>4014</v>
      </c>
      <c r="F5244" s="39" t="s">
        <v>19488</v>
      </c>
      <c r="G5244" s="39"/>
      <c r="H5244" s="76" t="s">
        <v>2228</v>
      </c>
      <c r="I5244" s="76">
        <v>3</v>
      </c>
      <c r="J5244" s="39"/>
      <c r="K5244" s="39" t="s">
        <v>2195</v>
      </c>
      <c r="L5244" s="76">
        <v>2</v>
      </c>
      <c r="M5244" s="416" t="s">
        <v>19486</v>
      </c>
      <c r="N5244" s="76" t="s">
        <v>19489</v>
      </c>
    </row>
    <row r="5245" spans="1:14" hidden="1">
      <c r="A5245" s="416" t="s">
        <v>19485</v>
      </c>
      <c r="B5245" s="76"/>
      <c r="C5245" s="496" t="s">
        <v>13508</v>
      </c>
      <c r="D5245" s="39" t="s">
        <v>13508</v>
      </c>
      <c r="E5245" s="496">
        <f>VLOOKUP(F5245,[13]abbr_btch2lot2!A:B,2,FALSE)</f>
        <v>1953</v>
      </c>
      <c r="F5245" s="39" t="s">
        <v>13509</v>
      </c>
      <c r="G5245" s="39"/>
      <c r="H5245" s="76" t="s">
        <v>2228</v>
      </c>
      <c r="I5245" s="76">
        <v>3</v>
      </c>
      <c r="J5245" s="39"/>
      <c r="K5245" s="39" t="s">
        <v>2195</v>
      </c>
      <c r="L5245" s="76">
        <v>3</v>
      </c>
      <c r="M5245" s="416" t="s">
        <v>19486</v>
      </c>
      <c r="N5245" s="76" t="s">
        <v>19490</v>
      </c>
    </row>
    <row r="5246" spans="1:14" hidden="1">
      <c r="A5246" s="416" t="s">
        <v>19485</v>
      </c>
      <c r="B5246" s="76"/>
      <c r="C5246" s="496" t="s">
        <v>3467</v>
      </c>
      <c r="D5246" s="39" t="s">
        <v>3467</v>
      </c>
      <c r="E5246" s="496">
        <f>VLOOKUP(F5246,[13]abbr_btch2lot2!A:B,2,FALSE)</f>
        <v>1044</v>
      </c>
      <c r="F5246" s="39" t="s">
        <v>3468</v>
      </c>
      <c r="G5246" s="39"/>
      <c r="H5246" s="76" t="s">
        <v>2271</v>
      </c>
      <c r="I5246" s="76">
        <v>16</v>
      </c>
      <c r="J5246" s="39"/>
      <c r="K5246" s="39" t="s">
        <v>2195</v>
      </c>
      <c r="L5246" s="76">
        <v>4</v>
      </c>
      <c r="M5246" s="416" t="s">
        <v>19486</v>
      </c>
      <c r="N5246" s="76" t="s">
        <v>19491</v>
      </c>
    </row>
    <row r="5247" spans="1:14" hidden="1">
      <c r="A5247" s="416" t="s">
        <v>19485</v>
      </c>
      <c r="B5247" s="76"/>
      <c r="C5247" s="496" t="s">
        <v>6934</v>
      </c>
      <c r="D5247" s="39" t="s">
        <v>6934</v>
      </c>
      <c r="E5247" s="496">
        <f>VLOOKUP(F5247,[13]abbr_btch2lot2!A:B,2,FALSE)</f>
        <v>4015</v>
      </c>
      <c r="F5247" s="39" t="s">
        <v>6935</v>
      </c>
      <c r="G5247" s="39"/>
      <c r="H5247" s="76" t="s">
        <v>2228</v>
      </c>
      <c r="I5247" s="76">
        <v>5</v>
      </c>
      <c r="J5247" s="39"/>
      <c r="K5247" s="39" t="s">
        <v>2195</v>
      </c>
      <c r="L5247" s="76">
        <v>5</v>
      </c>
      <c r="M5247" s="416" t="s">
        <v>19486</v>
      </c>
      <c r="N5247" s="76" t="s">
        <v>19492</v>
      </c>
    </row>
    <row r="5248" spans="1:14" hidden="1">
      <c r="A5248" s="416" t="s">
        <v>19485</v>
      </c>
      <c r="B5248" s="76"/>
      <c r="C5248" s="496"/>
      <c r="D5248" s="39"/>
      <c r="E5248" s="496">
        <f>VLOOKUP(F5248,[13]abbr_btch2lot2!A:B,2,FALSE)</f>
        <v>4016</v>
      </c>
      <c r="F5248" s="39" t="s">
        <v>19493</v>
      </c>
      <c r="G5248" s="39"/>
      <c r="H5248" s="76" t="s">
        <v>2202</v>
      </c>
      <c r="I5248" s="76">
        <v>1</v>
      </c>
      <c r="J5248" s="39"/>
      <c r="K5248" s="39" t="s">
        <v>2195</v>
      </c>
      <c r="L5248" s="76">
        <v>6</v>
      </c>
      <c r="M5248" s="416" t="s">
        <v>19486</v>
      </c>
      <c r="N5248" s="76" t="s">
        <v>19494</v>
      </c>
    </row>
    <row r="5249" spans="1:14" hidden="1">
      <c r="A5249" s="416" t="s">
        <v>19485</v>
      </c>
      <c r="B5249" s="76"/>
      <c r="C5249" s="496"/>
      <c r="D5249" s="39"/>
      <c r="E5249" s="496">
        <f>VLOOKUP(F5249,[13]abbr_btch2lot2!A:B,2,FALSE)</f>
        <v>4017</v>
      </c>
      <c r="F5249" s="39" t="s">
        <v>19495</v>
      </c>
      <c r="G5249" s="39"/>
      <c r="H5249" s="76" t="s">
        <v>2202</v>
      </c>
      <c r="I5249" s="76">
        <v>1</v>
      </c>
      <c r="J5249" s="39"/>
      <c r="K5249" s="39" t="s">
        <v>2195</v>
      </c>
      <c r="L5249" s="76">
        <v>7</v>
      </c>
      <c r="M5249" s="416" t="s">
        <v>19486</v>
      </c>
      <c r="N5249" s="76" t="s">
        <v>19496</v>
      </c>
    </row>
    <row r="5250" spans="1:14" hidden="1">
      <c r="A5250" s="416" t="s">
        <v>19485</v>
      </c>
      <c r="B5250" s="76"/>
      <c r="C5250" s="496" t="s">
        <v>19497</v>
      </c>
      <c r="D5250" s="39" t="s">
        <v>19497</v>
      </c>
      <c r="E5250" s="496">
        <f>VLOOKUP(F5250,[13]abbr_btch2lot2!A:B,2,FALSE)</f>
        <v>4018</v>
      </c>
      <c r="F5250" s="39" t="s">
        <v>19498</v>
      </c>
      <c r="G5250" s="39"/>
      <c r="H5250" s="76" t="s">
        <v>2202</v>
      </c>
      <c r="I5250" s="76">
        <v>10</v>
      </c>
      <c r="J5250" s="39"/>
      <c r="K5250" s="39" t="s">
        <v>2195</v>
      </c>
      <c r="L5250" s="76">
        <v>8</v>
      </c>
      <c r="M5250" s="416" t="s">
        <v>19486</v>
      </c>
      <c r="N5250" s="76" t="s">
        <v>19499</v>
      </c>
    </row>
    <row r="5251" spans="1:14" hidden="1">
      <c r="A5251" s="416" t="s">
        <v>19485</v>
      </c>
      <c r="B5251" s="76"/>
      <c r="C5251" s="496"/>
      <c r="D5251" s="39"/>
      <c r="E5251" s="496">
        <f>VLOOKUP(F5251,[13]abbr_btch2lot2!A:B,2,FALSE)</f>
        <v>4019</v>
      </c>
      <c r="F5251" s="60" t="s">
        <v>19500</v>
      </c>
      <c r="G5251" s="39"/>
      <c r="H5251" s="76" t="s">
        <v>2202</v>
      </c>
      <c r="I5251" s="76">
        <v>10</v>
      </c>
      <c r="J5251" s="39"/>
      <c r="K5251" s="39" t="s">
        <v>2195</v>
      </c>
      <c r="L5251" s="76">
        <v>9</v>
      </c>
      <c r="M5251" s="416" t="s">
        <v>19486</v>
      </c>
      <c r="N5251" s="76" t="s">
        <v>19501</v>
      </c>
    </row>
    <row r="5252" spans="1:14" hidden="1">
      <c r="A5252" s="416" t="s">
        <v>19485</v>
      </c>
      <c r="B5252" s="76"/>
      <c r="C5252" s="496"/>
      <c r="D5252" s="39"/>
      <c r="E5252" s="496">
        <f>VLOOKUP(F5252,[13]abbr_btch2lot2!A:B,2,FALSE)</f>
        <v>4020</v>
      </c>
      <c r="F5252" s="39" t="s">
        <v>19502</v>
      </c>
      <c r="G5252" s="39"/>
      <c r="H5252" s="76" t="s">
        <v>2202</v>
      </c>
      <c r="I5252" s="76">
        <v>10</v>
      </c>
      <c r="J5252" s="39"/>
      <c r="K5252" s="39" t="s">
        <v>2195</v>
      </c>
      <c r="L5252" s="76">
        <v>10</v>
      </c>
      <c r="M5252" s="416" t="s">
        <v>19486</v>
      </c>
      <c r="N5252" s="76" t="s">
        <v>19503</v>
      </c>
    </row>
    <row r="5253" spans="1:14" hidden="1">
      <c r="A5253" s="416" t="s">
        <v>19485</v>
      </c>
      <c r="B5253" s="76"/>
      <c r="C5253" s="496" t="s">
        <v>19504</v>
      </c>
      <c r="D5253" s="39" t="s">
        <v>19504</v>
      </c>
      <c r="E5253" s="496">
        <f>VLOOKUP(F5253,[13]abbr_btch2lot2!A:B,2,FALSE)</f>
        <v>4021</v>
      </c>
      <c r="F5253" s="39" t="s">
        <v>19505</v>
      </c>
      <c r="G5253" s="39"/>
      <c r="H5253" s="76" t="s">
        <v>2228</v>
      </c>
      <c r="I5253" s="76">
        <v>1</v>
      </c>
      <c r="J5253" s="39"/>
      <c r="K5253" s="39" t="s">
        <v>2195</v>
      </c>
      <c r="L5253" s="76">
        <v>11</v>
      </c>
      <c r="M5253" s="416" t="s">
        <v>19486</v>
      </c>
      <c r="N5253" s="76" t="s">
        <v>19506</v>
      </c>
    </row>
    <row r="5254" spans="1:14" hidden="1">
      <c r="A5254" s="416" t="s">
        <v>19485</v>
      </c>
      <c r="B5254" s="76"/>
      <c r="C5254" s="496" t="s">
        <v>19507</v>
      </c>
      <c r="D5254" s="39" t="s">
        <v>19507</v>
      </c>
      <c r="E5254" s="496">
        <f>VLOOKUP(F5254,[13]abbr_btch2lot2!A:B,2,FALSE)</f>
        <v>4022</v>
      </c>
      <c r="F5254" s="39" t="s">
        <v>19508</v>
      </c>
      <c r="G5254" s="39"/>
      <c r="H5254" s="76" t="s">
        <v>2228</v>
      </c>
      <c r="I5254" s="76">
        <v>1</v>
      </c>
      <c r="J5254" s="39"/>
      <c r="K5254" s="39" t="s">
        <v>2195</v>
      </c>
      <c r="L5254" s="76">
        <v>12</v>
      </c>
      <c r="M5254" s="416" t="s">
        <v>19486</v>
      </c>
      <c r="N5254" s="76" t="s">
        <v>19509</v>
      </c>
    </row>
    <row r="5255" spans="1:14" hidden="1">
      <c r="A5255" s="416" t="s">
        <v>19485</v>
      </c>
      <c r="B5255" s="76"/>
      <c r="C5255" s="496" t="s">
        <v>19510</v>
      </c>
      <c r="D5255" s="39" t="s">
        <v>19510</v>
      </c>
      <c r="E5255" s="496">
        <f>VLOOKUP(F5255,[13]abbr_btch2lot2!A:B,2,FALSE)</f>
        <v>4023</v>
      </c>
      <c r="F5255" s="39" t="s">
        <v>19511</v>
      </c>
      <c r="G5255" s="39"/>
      <c r="H5255" s="76" t="s">
        <v>2202</v>
      </c>
      <c r="I5255" s="76">
        <v>10</v>
      </c>
      <c r="J5255" s="39"/>
      <c r="K5255" s="39" t="s">
        <v>2195</v>
      </c>
      <c r="L5255" s="76">
        <v>13</v>
      </c>
      <c r="M5255" s="416" t="s">
        <v>19486</v>
      </c>
      <c r="N5255" s="76" t="s">
        <v>19512</v>
      </c>
    </row>
    <row r="5256" spans="1:14" hidden="1">
      <c r="A5256" s="416" t="s">
        <v>19485</v>
      </c>
      <c r="B5256" s="76"/>
      <c r="C5256" s="496" t="s">
        <v>19513</v>
      </c>
      <c r="D5256" s="39" t="s">
        <v>19513</v>
      </c>
      <c r="E5256" s="496">
        <f>VLOOKUP(F5256,[13]abbr_btch2lot2!A:B,2,FALSE)</f>
        <v>4024</v>
      </c>
      <c r="F5256" s="39" t="s">
        <v>19514</v>
      </c>
      <c r="G5256" s="39"/>
      <c r="H5256" s="76" t="s">
        <v>2231</v>
      </c>
      <c r="I5256" s="76" t="s">
        <v>4482</v>
      </c>
      <c r="J5256" s="39"/>
      <c r="K5256" s="39" t="s">
        <v>2195</v>
      </c>
      <c r="L5256" s="76">
        <v>14</v>
      </c>
      <c r="M5256" s="416" t="s">
        <v>19486</v>
      </c>
      <c r="N5256" s="76" t="s">
        <v>19515</v>
      </c>
    </row>
    <row r="5257" spans="1:14" hidden="1">
      <c r="A5257" s="416" t="s">
        <v>19485</v>
      </c>
      <c r="B5257" s="76"/>
      <c r="C5257" s="496"/>
      <c r="D5257" s="39"/>
      <c r="E5257" s="496">
        <f>VLOOKUP(F5257,[13]abbr_btch2lot2!A:B,2,FALSE)</f>
        <v>4025</v>
      </c>
      <c r="F5257" s="39" t="s">
        <v>19516</v>
      </c>
      <c r="G5257" s="39"/>
      <c r="H5257" s="76" t="s">
        <v>2231</v>
      </c>
      <c r="I5257" s="76" t="s">
        <v>4482</v>
      </c>
      <c r="J5257" s="39"/>
      <c r="K5257" s="39" t="s">
        <v>2195</v>
      </c>
      <c r="L5257" s="76">
        <v>15</v>
      </c>
      <c r="M5257" s="416" t="s">
        <v>19486</v>
      </c>
      <c r="N5257" s="76" t="s">
        <v>19517</v>
      </c>
    </row>
    <row r="5258" spans="1:14" hidden="1">
      <c r="A5258" s="416" t="s">
        <v>19485</v>
      </c>
      <c r="B5258" s="76"/>
      <c r="C5258" s="496"/>
      <c r="D5258" s="39"/>
      <c r="E5258" s="496">
        <f>VLOOKUP(F5258,[13]abbr_btch2lot2!A:B,2,FALSE)</f>
        <v>4026</v>
      </c>
      <c r="F5258" s="39" t="s">
        <v>19518</v>
      </c>
      <c r="G5258" s="39"/>
      <c r="H5258" s="76" t="s">
        <v>2231</v>
      </c>
      <c r="I5258" s="76" t="s">
        <v>4482</v>
      </c>
      <c r="J5258" s="39"/>
      <c r="K5258" s="39" t="s">
        <v>2195</v>
      </c>
      <c r="L5258" s="76">
        <v>16</v>
      </c>
      <c r="M5258" s="416" t="s">
        <v>19486</v>
      </c>
      <c r="N5258" s="76" t="s">
        <v>19519</v>
      </c>
    </row>
    <row r="5259" spans="1:14" hidden="1">
      <c r="A5259" s="416" t="s">
        <v>19485</v>
      </c>
      <c r="B5259" s="76"/>
      <c r="C5259" s="496" t="s">
        <v>19520</v>
      </c>
      <c r="D5259" s="39" t="s">
        <v>19520</v>
      </c>
      <c r="E5259" s="496">
        <f>VLOOKUP(F5259,[13]abbr_btch2lot2!A:B,2,FALSE)</f>
        <v>4027</v>
      </c>
      <c r="F5259" s="39" t="s">
        <v>19521</v>
      </c>
      <c r="G5259" s="39"/>
      <c r="H5259" s="76" t="s">
        <v>2231</v>
      </c>
      <c r="I5259" s="76" t="s">
        <v>4482</v>
      </c>
      <c r="J5259" s="39"/>
      <c r="K5259" s="39" t="s">
        <v>2195</v>
      </c>
      <c r="L5259" s="76">
        <v>17</v>
      </c>
      <c r="M5259" s="416" t="s">
        <v>19486</v>
      </c>
      <c r="N5259" s="76" t="s">
        <v>19522</v>
      </c>
    </row>
    <row r="5260" spans="1:14" hidden="1">
      <c r="A5260" s="416" t="s">
        <v>19485</v>
      </c>
      <c r="B5260" s="76"/>
      <c r="C5260" s="496" t="s">
        <v>19523</v>
      </c>
      <c r="D5260" s="39" t="s">
        <v>19523</v>
      </c>
      <c r="E5260" s="496">
        <f>VLOOKUP(F5260,[13]abbr_btch2lot2!A:B,2,FALSE)</f>
        <v>4028</v>
      </c>
      <c r="F5260" s="39" t="s">
        <v>19524</v>
      </c>
      <c r="G5260" s="39"/>
      <c r="H5260" s="76" t="s">
        <v>2231</v>
      </c>
      <c r="I5260" s="76" t="s">
        <v>4482</v>
      </c>
      <c r="J5260" s="39"/>
      <c r="K5260" s="39" t="s">
        <v>2195</v>
      </c>
      <c r="L5260" s="76">
        <v>18</v>
      </c>
      <c r="M5260" s="416" t="s">
        <v>19486</v>
      </c>
      <c r="N5260" s="76" t="s">
        <v>19525</v>
      </c>
    </row>
    <row r="5261" spans="1:14" hidden="1">
      <c r="A5261" s="416" t="s">
        <v>19485</v>
      </c>
      <c r="B5261" s="76"/>
      <c r="C5261" s="496" t="s">
        <v>19526</v>
      </c>
      <c r="D5261" s="39" t="s">
        <v>19526</v>
      </c>
      <c r="E5261" s="496">
        <f>VLOOKUP(F5261,[13]abbr_btch2lot2!A:B,2,FALSE)</f>
        <v>4029</v>
      </c>
      <c r="F5261" s="39" t="s">
        <v>19527</v>
      </c>
      <c r="G5261" s="39"/>
      <c r="H5261" s="76" t="s">
        <v>2231</v>
      </c>
      <c r="I5261" s="76" t="s">
        <v>4482</v>
      </c>
      <c r="J5261" s="39"/>
      <c r="K5261" s="39" t="s">
        <v>2195</v>
      </c>
      <c r="L5261" s="76">
        <v>19</v>
      </c>
      <c r="M5261" s="416" t="s">
        <v>19486</v>
      </c>
      <c r="N5261" s="76" t="s">
        <v>19528</v>
      </c>
    </row>
    <row r="5262" spans="1:14" hidden="1">
      <c r="A5262" s="416" t="s">
        <v>19485</v>
      </c>
      <c r="B5262" s="76"/>
      <c r="C5262" s="496" t="s">
        <v>19529</v>
      </c>
      <c r="D5262" s="39" t="s">
        <v>19529</v>
      </c>
      <c r="E5262" s="496">
        <f>VLOOKUP(F5262,[13]abbr_btch2lot2!A:B,2,FALSE)</f>
        <v>4030</v>
      </c>
      <c r="F5262" s="39" t="s">
        <v>19530</v>
      </c>
      <c r="G5262" s="39"/>
      <c r="H5262" s="76" t="s">
        <v>2231</v>
      </c>
      <c r="I5262" s="76" t="s">
        <v>4482</v>
      </c>
      <c r="J5262" s="39"/>
      <c r="K5262" s="39" t="s">
        <v>2195</v>
      </c>
      <c r="L5262" s="76">
        <v>20</v>
      </c>
      <c r="M5262" s="416" t="s">
        <v>19486</v>
      </c>
      <c r="N5262" s="76" t="s">
        <v>19531</v>
      </c>
    </row>
    <row r="5263" spans="1:14" hidden="1">
      <c r="A5263" s="416" t="s">
        <v>19485</v>
      </c>
      <c r="B5263" s="76"/>
      <c r="C5263" s="496" t="s">
        <v>19532</v>
      </c>
      <c r="D5263" s="39" t="s">
        <v>19532</v>
      </c>
      <c r="E5263" s="496">
        <f>VLOOKUP(F5263,[13]abbr_btch2lot2!A:B,2,FALSE)</f>
        <v>4031</v>
      </c>
      <c r="F5263" s="39" t="s">
        <v>19533</v>
      </c>
      <c r="G5263" s="39"/>
      <c r="H5263" s="76" t="s">
        <v>2231</v>
      </c>
      <c r="I5263" s="76" t="s">
        <v>4482</v>
      </c>
      <c r="J5263" s="39"/>
      <c r="K5263" s="39" t="s">
        <v>2195</v>
      </c>
      <c r="L5263" s="76">
        <v>21</v>
      </c>
      <c r="M5263" s="416" t="s">
        <v>19486</v>
      </c>
      <c r="N5263" s="76" t="s">
        <v>19534</v>
      </c>
    </row>
    <row r="5264" spans="1:14" hidden="1">
      <c r="A5264" s="416" t="s">
        <v>19485</v>
      </c>
      <c r="B5264" s="76"/>
      <c r="C5264" s="496" t="s">
        <v>19535</v>
      </c>
      <c r="D5264" s="39" t="s">
        <v>19535</v>
      </c>
      <c r="E5264" s="496">
        <f>VLOOKUP(F5264,[13]abbr_btch2lot2!A:B,2,FALSE)</f>
        <v>4032</v>
      </c>
      <c r="F5264" s="39" t="s">
        <v>19536</v>
      </c>
      <c r="G5264" s="39"/>
      <c r="H5264" s="76" t="s">
        <v>2231</v>
      </c>
      <c r="I5264" s="76" t="s">
        <v>4482</v>
      </c>
      <c r="J5264" s="39"/>
      <c r="K5264" s="39" t="s">
        <v>2195</v>
      </c>
      <c r="L5264" s="76">
        <v>22</v>
      </c>
      <c r="M5264" s="416" t="s">
        <v>19486</v>
      </c>
      <c r="N5264" s="76" t="s">
        <v>19537</v>
      </c>
    </row>
    <row r="5265" spans="1:14" hidden="1">
      <c r="A5265" s="416" t="s">
        <v>19485</v>
      </c>
      <c r="B5265" s="76"/>
      <c r="C5265" s="496" t="s">
        <v>19538</v>
      </c>
      <c r="D5265" s="39" t="s">
        <v>19538</v>
      </c>
      <c r="E5265" s="496">
        <f>VLOOKUP(F5265,[13]abbr_btch2lot2!A:B,2,FALSE)</f>
        <v>4033</v>
      </c>
      <c r="F5265" s="39" t="s">
        <v>19539</v>
      </c>
      <c r="G5265" s="39"/>
      <c r="H5265" s="76" t="s">
        <v>2231</v>
      </c>
      <c r="I5265" s="76" t="s">
        <v>4482</v>
      </c>
      <c r="J5265" s="39"/>
      <c r="K5265" s="39" t="s">
        <v>2195</v>
      </c>
      <c r="L5265" s="76">
        <v>23</v>
      </c>
      <c r="M5265" s="416" t="s">
        <v>19486</v>
      </c>
      <c r="N5265" s="76" t="s">
        <v>19540</v>
      </c>
    </row>
    <row r="5266" spans="1:14" hidden="1">
      <c r="A5266" s="416" t="s">
        <v>19485</v>
      </c>
      <c r="B5266" s="76"/>
      <c r="C5266" s="496" t="s">
        <v>19541</v>
      </c>
      <c r="D5266" s="39" t="s">
        <v>19541</v>
      </c>
      <c r="E5266" s="496">
        <f>VLOOKUP(F5266,[13]abbr_btch2lot2!A:B,2,FALSE)</f>
        <v>4034</v>
      </c>
      <c r="F5266" s="39" t="s">
        <v>19542</v>
      </c>
      <c r="G5266" s="39"/>
      <c r="H5266" s="76" t="s">
        <v>2231</v>
      </c>
      <c r="I5266" s="76" t="s">
        <v>4482</v>
      </c>
      <c r="J5266" s="39"/>
      <c r="K5266" s="39" t="s">
        <v>2195</v>
      </c>
      <c r="L5266" s="76">
        <v>24</v>
      </c>
      <c r="M5266" s="416" t="s">
        <v>19486</v>
      </c>
      <c r="N5266" s="76" t="s">
        <v>19543</v>
      </c>
    </row>
    <row r="5267" spans="1:14" hidden="1">
      <c r="A5267" s="416" t="s">
        <v>19485</v>
      </c>
      <c r="B5267" s="76"/>
      <c r="C5267" s="496" t="s">
        <v>19544</v>
      </c>
      <c r="D5267" s="39" t="s">
        <v>19544</v>
      </c>
      <c r="E5267" s="496">
        <f>VLOOKUP(F5267,[13]abbr_btch2lot2!A:B,2,FALSE)</f>
        <v>4035</v>
      </c>
      <c r="F5267" s="39" t="s">
        <v>19545</v>
      </c>
      <c r="G5267" s="39"/>
      <c r="H5267" s="76" t="s">
        <v>2231</v>
      </c>
      <c r="I5267" s="76" t="s">
        <v>4482</v>
      </c>
      <c r="J5267" s="39"/>
      <c r="K5267" s="39" t="s">
        <v>2195</v>
      </c>
      <c r="L5267" s="76">
        <v>25</v>
      </c>
      <c r="M5267" s="416" t="s">
        <v>19486</v>
      </c>
      <c r="N5267" s="76" t="s">
        <v>19546</v>
      </c>
    </row>
    <row r="5268" spans="1:14" hidden="1">
      <c r="A5268" s="416" t="s">
        <v>19485</v>
      </c>
      <c r="B5268" s="76"/>
      <c r="C5268" s="496" t="s">
        <v>19547</v>
      </c>
      <c r="D5268" s="39" t="s">
        <v>19547</v>
      </c>
      <c r="E5268" s="496">
        <f>VLOOKUP(F5268,[13]abbr_btch2lot2!A:B,2,FALSE)</f>
        <v>4036</v>
      </c>
      <c r="F5268" s="39" t="s">
        <v>19548</v>
      </c>
      <c r="G5268" s="39"/>
      <c r="H5268" s="76" t="s">
        <v>2231</v>
      </c>
      <c r="I5268" s="76" t="s">
        <v>4482</v>
      </c>
      <c r="J5268" s="39"/>
      <c r="K5268" s="39" t="s">
        <v>2195</v>
      </c>
      <c r="L5268" s="76">
        <v>26</v>
      </c>
      <c r="M5268" s="416" t="s">
        <v>19486</v>
      </c>
      <c r="N5268" s="76" t="s">
        <v>19549</v>
      </c>
    </row>
    <row r="5269" spans="1:14" hidden="1">
      <c r="A5269" s="416" t="s">
        <v>19485</v>
      </c>
      <c r="B5269" s="76"/>
      <c r="C5269" s="496" t="s">
        <v>19550</v>
      </c>
      <c r="D5269" s="39" t="s">
        <v>19550</v>
      </c>
      <c r="E5269" s="496">
        <f>VLOOKUP(F5269,[13]abbr_btch2lot2!A:B,2,FALSE)</f>
        <v>4037</v>
      </c>
      <c r="F5269" s="39" t="s">
        <v>19551</v>
      </c>
      <c r="G5269" s="39"/>
      <c r="H5269" s="76" t="s">
        <v>2231</v>
      </c>
      <c r="I5269" s="76" t="s">
        <v>4482</v>
      </c>
      <c r="J5269" s="39"/>
      <c r="K5269" s="39" t="s">
        <v>2195</v>
      </c>
      <c r="L5269" s="76">
        <v>27</v>
      </c>
      <c r="M5269" s="416" t="s">
        <v>19486</v>
      </c>
      <c r="N5269" s="76" t="s">
        <v>19552</v>
      </c>
    </row>
    <row r="5270" spans="1:14" hidden="1">
      <c r="A5270" s="416" t="s">
        <v>19485</v>
      </c>
      <c r="B5270" s="76"/>
      <c r="C5270" s="496"/>
      <c r="D5270" s="39"/>
      <c r="E5270" s="496">
        <f>VLOOKUP(F5270,[13]abbr_btch2lot2!A:B,2,FALSE)</f>
        <v>4038</v>
      </c>
      <c r="F5270" s="39" t="s">
        <v>19553</v>
      </c>
      <c r="G5270" s="39"/>
      <c r="H5270" s="76" t="s">
        <v>2231</v>
      </c>
      <c r="I5270" s="76" t="s">
        <v>4482</v>
      </c>
      <c r="J5270" s="39"/>
      <c r="K5270" s="39" t="s">
        <v>2195</v>
      </c>
      <c r="L5270" s="76">
        <v>28</v>
      </c>
      <c r="M5270" s="416" t="s">
        <v>19486</v>
      </c>
      <c r="N5270" s="76" t="s">
        <v>19554</v>
      </c>
    </row>
    <row r="5271" spans="1:14" hidden="1">
      <c r="A5271" s="416" t="s">
        <v>19485</v>
      </c>
      <c r="B5271" s="76"/>
      <c r="C5271" s="496"/>
      <c r="D5271" s="39"/>
      <c r="E5271" s="496">
        <f>VLOOKUP(F5271,[13]abbr_btch2lot2!A:B,2,FALSE)</f>
        <v>4039</v>
      </c>
      <c r="F5271" s="39" t="s">
        <v>19555</v>
      </c>
      <c r="G5271" s="39"/>
      <c r="H5271" s="76" t="s">
        <v>2231</v>
      </c>
      <c r="I5271" s="76" t="s">
        <v>4482</v>
      </c>
      <c r="J5271" s="39"/>
      <c r="K5271" s="39" t="s">
        <v>2195</v>
      </c>
      <c r="L5271" s="76">
        <v>29</v>
      </c>
      <c r="M5271" s="416" t="s">
        <v>19486</v>
      </c>
      <c r="N5271" s="76" t="s">
        <v>19556</v>
      </c>
    </row>
    <row r="5272" spans="1:14" hidden="1">
      <c r="A5272" s="416" t="s">
        <v>19485</v>
      </c>
      <c r="B5272" s="76"/>
      <c r="C5272" s="496" t="s">
        <v>19557</v>
      </c>
      <c r="D5272" s="39" t="s">
        <v>19557</v>
      </c>
      <c r="E5272" s="496">
        <f>VLOOKUP(F5272,[13]abbr_btch2lot2!A:B,2,FALSE)</f>
        <v>4040</v>
      </c>
      <c r="F5272" s="39" t="s">
        <v>19558</v>
      </c>
      <c r="G5272" s="39"/>
      <c r="H5272" s="76" t="s">
        <v>2231</v>
      </c>
      <c r="I5272" s="76" t="s">
        <v>4482</v>
      </c>
      <c r="J5272" s="39"/>
      <c r="K5272" s="39" t="s">
        <v>2195</v>
      </c>
      <c r="L5272" s="76">
        <v>30</v>
      </c>
      <c r="M5272" s="416" t="s">
        <v>19486</v>
      </c>
      <c r="N5272" s="76" t="s">
        <v>19559</v>
      </c>
    </row>
    <row r="5273" spans="1:14" hidden="1">
      <c r="A5273" s="416" t="s">
        <v>19485</v>
      </c>
      <c r="B5273" s="76"/>
      <c r="C5273" s="496"/>
      <c r="D5273" s="39"/>
      <c r="E5273" s="496">
        <f>VLOOKUP(F5273,[13]abbr_btch2lot2!A:B,2,FALSE)</f>
        <v>4041</v>
      </c>
      <c r="F5273" s="39" t="s">
        <v>19560</v>
      </c>
      <c r="G5273" s="39"/>
      <c r="H5273" s="76" t="s">
        <v>2231</v>
      </c>
      <c r="I5273" s="76" t="s">
        <v>4482</v>
      </c>
      <c r="J5273" s="39"/>
      <c r="K5273" s="39" t="s">
        <v>2195</v>
      </c>
      <c r="L5273" s="76">
        <v>31</v>
      </c>
      <c r="M5273" s="416" t="s">
        <v>19486</v>
      </c>
      <c r="N5273" s="76" t="s">
        <v>19561</v>
      </c>
    </row>
    <row r="5274" spans="1:14" hidden="1">
      <c r="A5274" s="416" t="s">
        <v>19485</v>
      </c>
      <c r="B5274" s="76"/>
      <c r="C5274" s="496"/>
      <c r="D5274" s="39"/>
      <c r="E5274" s="496">
        <f>VLOOKUP(F5274,[13]abbr_btch2lot2!A:B,2,FALSE)</f>
        <v>4042</v>
      </c>
      <c r="F5274" s="39" t="s">
        <v>19562</v>
      </c>
      <c r="G5274" s="39"/>
      <c r="H5274" s="76" t="s">
        <v>2231</v>
      </c>
      <c r="I5274" s="76" t="s">
        <v>4482</v>
      </c>
      <c r="J5274" s="39"/>
      <c r="K5274" s="39" t="s">
        <v>2195</v>
      </c>
      <c r="L5274" s="76">
        <v>32</v>
      </c>
      <c r="M5274" s="416" t="s">
        <v>19486</v>
      </c>
      <c r="N5274" s="76" t="s">
        <v>19563</v>
      </c>
    </row>
    <row r="5275" spans="1:14" hidden="1">
      <c r="A5275" s="416" t="s">
        <v>19485</v>
      </c>
      <c r="B5275" s="76"/>
      <c r="C5275" s="496"/>
      <c r="D5275" s="39"/>
      <c r="E5275" s="496">
        <f>VLOOKUP(F5275,[13]abbr_btch2lot2!A:B,2,FALSE)</f>
        <v>4043</v>
      </c>
      <c r="F5275" s="39" t="s">
        <v>19564</v>
      </c>
      <c r="G5275" s="39"/>
      <c r="H5275" s="76" t="s">
        <v>2231</v>
      </c>
      <c r="I5275" s="76" t="s">
        <v>4482</v>
      </c>
      <c r="J5275" s="39"/>
      <c r="K5275" s="39" t="s">
        <v>2195</v>
      </c>
      <c r="L5275" s="76">
        <v>33</v>
      </c>
      <c r="M5275" s="416" t="s">
        <v>19486</v>
      </c>
      <c r="N5275" s="76" t="s">
        <v>19565</v>
      </c>
    </row>
    <row r="5276" spans="1:14" hidden="1">
      <c r="A5276" s="416" t="s">
        <v>19485</v>
      </c>
      <c r="B5276" s="76"/>
      <c r="C5276" s="496"/>
      <c r="D5276" s="39"/>
      <c r="E5276" s="496">
        <f>VLOOKUP(F5276,[13]abbr_btch2lot2!A:B,2,FALSE)</f>
        <v>4044</v>
      </c>
      <c r="F5276" s="39" t="s">
        <v>19566</v>
      </c>
      <c r="G5276" s="39"/>
      <c r="H5276" s="76" t="s">
        <v>2202</v>
      </c>
      <c r="I5276" s="76">
        <v>10</v>
      </c>
      <c r="J5276" s="39"/>
      <c r="K5276" s="39" t="s">
        <v>2195</v>
      </c>
      <c r="L5276" s="76">
        <v>34</v>
      </c>
      <c r="M5276" s="416" t="s">
        <v>19486</v>
      </c>
      <c r="N5276" s="76" t="s">
        <v>19567</v>
      </c>
    </row>
    <row r="5277" spans="1:14" hidden="1">
      <c r="A5277" s="416" t="s">
        <v>19485</v>
      </c>
      <c r="B5277" s="76"/>
      <c r="C5277" s="496"/>
      <c r="D5277" s="39"/>
      <c r="E5277" s="496">
        <f>VLOOKUP(F5277,[13]abbr_btch2lot2!A:B,2,FALSE)</f>
        <v>4045</v>
      </c>
      <c r="F5277" s="39" t="s">
        <v>19568</v>
      </c>
      <c r="G5277" s="39"/>
      <c r="H5277" s="76" t="s">
        <v>2231</v>
      </c>
      <c r="I5277" s="76" t="s">
        <v>4482</v>
      </c>
      <c r="J5277" s="39"/>
      <c r="K5277" s="39" t="s">
        <v>2195</v>
      </c>
      <c r="L5277" s="76">
        <v>35</v>
      </c>
      <c r="M5277" s="416" t="s">
        <v>19486</v>
      </c>
      <c r="N5277" s="76" t="s">
        <v>19569</v>
      </c>
    </row>
    <row r="5278" spans="1:14" hidden="1">
      <c r="A5278" s="416" t="s">
        <v>19485</v>
      </c>
      <c r="B5278" s="76"/>
      <c r="C5278" s="496"/>
      <c r="D5278" s="39"/>
      <c r="E5278" s="496">
        <f>VLOOKUP(F5278,[13]abbr_btch2lot2!A:B,2,FALSE)</f>
        <v>4046</v>
      </c>
      <c r="F5278" s="39" t="s">
        <v>19570</v>
      </c>
      <c r="G5278" s="39"/>
      <c r="H5278" s="76" t="s">
        <v>2202</v>
      </c>
      <c r="I5278" s="76">
        <v>10</v>
      </c>
      <c r="J5278" s="39"/>
      <c r="K5278" s="39" t="s">
        <v>2195</v>
      </c>
      <c r="L5278" s="76">
        <v>36</v>
      </c>
      <c r="M5278" s="416" t="s">
        <v>19486</v>
      </c>
      <c r="N5278" s="76" t="s">
        <v>19571</v>
      </c>
    </row>
    <row r="5279" spans="1:14" hidden="1">
      <c r="A5279" s="416" t="s">
        <v>19485</v>
      </c>
      <c r="B5279" s="76"/>
      <c r="C5279" s="496" t="s">
        <v>19572</v>
      </c>
      <c r="D5279" s="39" t="s">
        <v>19572</v>
      </c>
      <c r="E5279" s="496">
        <f>VLOOKUP(F5279,[13]abbr_btch2lot2!A:B,2,FALSE)</f>
        <v>4047</v>
      </c>
      <c r="F5279" s="39" t="s">
        <v>19573</v>
      </c>
      <c r="G5279" s="39"/>
      <c r="H5279" s="76" t="s">
        <v>2455</v>
      </c>
      <c r="I5279" s="76">
        <v>7</v>
      </c>
      <c r="J5279" s="39"/>
      <c r="K5279" s="39" t="s">
        <v>2195</v>
      </c>
      <c r="L5279" s="76">
        <v>37</v>
      </c>
      <c r="M5279" s="416" t="s">
        <v>19486</v>
      </c>
      <c r="N5279" s="76" t="s">
        <v>19574</v>
      </c>
    </row>
    <row r="5280" spans="1:14" hidden="1">
      <c r="A5280" s="416" t="s">
        <v>19485</v>
      </c>
      <c r="B5280" s="76"/>
      <c r="C5280" s="496" t="s">
        <v>19575</v>
      </c>
      <c r="D5280" s="39" t="s">
        <v>19575</v>
      </c>
      <c r="E5280" s="496">
        <f>VLOOKUP(F5280,[13]abbr_btch2lot2!A:B,2,FALSE)</f>
        <v>4048</v>
      </c>
      <c r="F5280" s="60" t="s">
        <v>19576</v>
      </c>
      <c r="G5280" s="39"/>
      <c r="H5280" s="76" t="s">
        <v>2202</v>
      </c>
      <c r="I5280" s="76">
        <v>10</v>
      </c>
      <c r="J5280" s="39"/>
      <c r="K5280" s="39" t="s">
        <v>2195</v>
      </c>
      <c r="L5280" s="76">
        <v>38</v>
      </c>
      <c r="M5280" s="416" t="s">
        <v>19486</v>
      </c>
      <c r="N5280" s="76" t="s">
        <v>19577</v>
      </c>
    </row>
    <row r="5281" spans="1:14" hidden="1">
      <c r="A5281" s="416" t="s">
        <v>19485</v>
      </c>
      <c r="B5281" s="76"/>
      <c r="C5281" s="496" t="s">
        <v>19578</v>
      </c>
      <c r="D5281" s="39" t="s">
        <v>19578</v>
      </c>
      <c r="E5281" s="496">
        <f>VLOOKUP(F5281,[13]abbr_btch2lot2!A:B,2,FALSE)</f>
        <v>4049</v>
      </c>
      <c r="F5281" s="60" t="s">
        <v>19579</v>
      </c>
      <c r="G5281" s="39"/>
      <c r="H5281" s="76" t="s">
        <v>2231</v>
      </c>
      <c r="I5281" s="76" t="s">
        <v>4482</v>
      </c>
      <c r="J5281" s="39"/>
      <c r="K5281" s="39" t="s">
        <v>2195</v>
      </c>
      <c r="L5281" s="76">
        <v>39</v>
      </c>
      <c r="M5281" s="416" t="s">
        <v>19486</v>
      </c>
      <c r="N5281" s="76" t="s">
        <v>19580</v>
      </c>
    </row>
    <row r="5282" spans="1:14" hidden="1">
      <c r="A5282" s="416" t="s">
        <v>19485</v>
      </c>
      <c r="B5282" s="76"/>
      <c r="C5282" s="496" t="s">
        <v>5355</v>
      </c>
      <c r="D5282" s="39" t="s">
        <v>5355</v>
      </c>
      <c r="E5282" s="496">
        <f>VLOOKUP(F5282,[13]abbr_btch2lot2!A:B,2,FALSE)</f>
        <v>4050</v>
      </c>
      <c r="F5282" s="39" t="s">
        <v>5356</v>
      </c>
      <c r="G5282" s="39"/>
      <c r="H5282" s="76" t="s">
        <v>2202</v>
      </c>
      <c r="I5282" s="76">
        <v>10</v>
      </c>
      <c r="J5282" s="39"/>
      <c r="K5282" s="39" t="s">
        <v>2195</v>
      </c>
      <c r="L5282" s="76">
        <v>40</v>
      </c>
      <c r="M5282" s="416" t="s">
        <v>19486</v>
      </c>
      <c r="N5282" s="76" t="s">
        <v>19581</v>
      </c>
    </row>
    <row r="5283" spans="1:14" hidden="1">
      <c r="A5283" s="416" t="s">
        <v>19485</v>
      </c>
      <c r="B5283" s="76"/>
      <c r="C5283" s="496"/>
      <c r="D5283" s="39"/>
      <c r="E5283" s="496">
        <f>VLOOKUP(F5283,[13]abbr_btch2lot2!A:B,2,FALSE)</f>
        <v>4051</v>
      </c>
      <c r="F5283" s="39" t="s">
        <v>3892</v>
      </c>
      <c r="G5283" s="39"/>
      <c r="H5283" s="76" t="s">
        <v>2202</v>
      </c>
      <c r="I5283" s="76">
        <v>10</v>
      </c>
      <c r="J5283" s="39"/>
      <c r="K5283" s="39" t="s">
        <v>2195</v>
      </c>
      <c r="L5283" s="76">
        <v>41</v>
      </c>
      <c r="M5283" s="416" t="s">
        <v>19486</v>
      </c>
      <c r="N5283" s="76" t="s">
        <v>19582</v>
      </c>
    </row>
    <row r="5284" spans="1:14" hidden="1">
      <c r="A5284" s="416" t="s">
        <v>19485</v>
      </c>
      <c r="B5284" s="76"/>
      <c r="C5284" s="496" t="s">
        <v>19583</v>
      </c>
      <c r="D5284" s="39" t="s">
        <v>19583</v>
      </c>
      <c r="E5284" s="496">
        <f>VLOOKUP(F5284,[13]abbr_btch2lot2!A:B,2,FALSE)</f>
        <v>4052</v>
      </c>
      <c r="F5284" s="60" t="s">
        <v>19584</v>
      </c>
      <c r="G5284" s="39"/>
      <c r="H5284" s="76" t="s">
        <v>2231</v>
      </c>
      <c r="I5284" s="76" t="s">
        <v>4482</v>
      </c>
      <c r="J5284" s="39"/>
      <c r="K5284" s="39" t="s">
        <v>2195</v>
      </c>
      <c r="L5284" s="76">
        <v>42</v>
      </c>
      <c r="M5284" s="416" t="s">
        <v>19486</v>
      </c>
      <c r="N5284" s="76" t="s">
        <v>19585</v>
      </c>
    </row>
    <row r="5285" spans="1:14" hidden="1">
      <c r="A5285" s="416" t="s">
        <v>19485</v>
      </c>
      <c r="B5285" s="76"/>
      <c r="C5285" s="496" t="s">
        <v>19586</v>
      </c>
      <c r="D5285" s="39" t="s">
        <v>19586</v>
      </c>
      <c r="E5285" s="496">
        <f>VLOOKUP(F5285,[13]abbr_btch2lot2!A:B,2,FALSE)</f>
        <v>4053</v>
      </c>
      <c r="F5285" s="60" t="s">
        <v>19587</v>
      </c>
      <c r="G5285" s="39"/>
      <c r="H5285" s="76" t="s">
        <v>2231</v>
      </c>
      <c r="I5285" s="76" t="s">
        <v>4482</v>
      </c>
      <c r="J5285" s="39"/>
      <c r="K5285" s="39" t="s">
        <v>2195</v>
      </c>
      <c r="L5285" s="76">
        <v>43</v>
      </c>
      <c r="M5285" s="416" t="s">
        <v>19486</v>
      </c>
      <c r="N5285" s="76" t="s">
        <v>19588</v>
      </c>
    </row>
    <row r="5286" spans="1:14" hidden="1">
      <c r="A5286" s="416" t="s">
        <v>19485</v>
      </c>
      <c r="B5286" s="76"/>
      <c r="C5286" s="496" t="s">
        <v>19589</v>
      </c>
      <c r="D5286" s="39" t="s">
        <v>19589</v>
      </c>
      <c r="E5286" s="496">
        <f>VLOOKUP(F5286,[13]abbr_btch2lot2!A:B,2,FALSE)</f>
        <v>4054</v>
      </c>
      <c r="F5286" s="39" t="s">
        <v>19590</v>
      </c>
      <c r="G5286" s="39"/>
      <c r="H5286" s="76" t="s">
        <v>2202</v>
      </c>
      <c r="I5286" s="76">
        <v>10</v>
      </c>
      <c r="J5286" s="39"/>
      <c r="K5286" s="39" t="s">
        <v>2195</v>
      </c>
      <c r="L5286" s="76">
        <v>44</v>
      </c>
      <c r="M5286" s="416" t="s">
        <v>19486</v>
      </c>
      <c r="N5286" s="76" t="s">
        <v>19591</v>
      </c>
    </row>
    <row r="5287" spans="1:14" hidden="1">
      <c r="A5287" s="416" t="s">
        <v>19485</v>
      </c>
      <c r="B5287" s="76"/>
      <c r="C5287" s="496" t="s">
        <v>19592</v>
      </c>
      <c r="D5287" s="39" t="s">
        <v>19592</v>
      </c>
      <c r="E5287" s="496">
        <f>VLOOKUP(F5287,[13]abbr_btch2lot2!A:B,2,FALSE)</f>
        <v>4055</v>
      </c>
      <c r="F5287" s="39" t="s">
        <v>19593</v>
      </c>
      <c r="G5287" s="39"/>
      <c r="H5287" s="76" t="s">
        <v>2202</v>
      </c>
      <c r="I5287" s="76">
        <v>10</v>
      </c>
      <c r="J5287" s="39"/>
      <c r="K5287" s="39" t="s">
        <v>2195</v>
      </c>
      <c r="L5287" s="76">
        <v>45</v>
      </c>
      <c r="M5287" s="416" t="s">
        <v>19486</v>
      </c>
      <c r="N5287" s="76" t="s">
        <v>19594</v>
      </c>
    </row>
    <row r="5288" spans="1:14" hidden="1">
      <c r="A5288" s="416" t="s">
        <v>19485</v>
      </c>
      <c r="B5288" s="76"/>
      <c r="C5288" s="496"/>
      <c r="D5288" s="39"/>
      <c r="E5288" s="496">
        <f>VLOOKUP(F5288,[13]abbr_btch2lot2!A:B,2,FALSE)</f>
        <v>4056</v>
      </c>
      <c r="F5288" s="39" t="s">
        <v>19595</v>
      </c>
      <c r="G5288" s="39"/>
      <c r="H5288" s="76" t="s">
        <v>2231</v>
      </c>
      <c r="I5288" s="76" t="s">
        <v>4482</v>
      </c>
      <c r="J5288" s="39"/>
      <c r="K5288" s="39" t="s">
        <v>2195</v>
      </c>
      <c r="L5288" s="76">
        <v>46</v>
      </c>
      <c r="M5288" s="416" t="s">
        <v>19486</v>
      </c>
      <c r="N5288" s="76" t="s">
        <v>19596</v>
      </c>
    </row>
    <row r="5289" spans="1:14" hidden="1">
      <c r="A5289" s="416" t="s">
        <v>19485</v>
      </c>
      <c r="B5289" s="76"/>
      <c r="C5289" s="496" t="s">
        <v>19597</v>
      </c>
      <c r="D5289" s="39" t="s">
        <v>19597</v>
      </c>
      <c r="E5289" s="496">
        <f>VLOOKUP(F5289,[13]abbr_btch2lot2!A:B,2,FALSE)</f>
        <v>4057</v>
      </c>
      <c r="F5289" s="39" t="s">
        <v>19598</v>
      </c>
      <c r="G5289" s="39"/>
      <c r="H5289" s="76" t="s">
        <v>2231</v>
      </c>
      <c r="I5289" s="76" t="s">
        <v>4482</v>
      </c>
      <c r="J5289" s="39"/>
      <c r="K5289" s="39" t="s">
        <v>2195</v>
      </c>
      <c r="L5289" s="76">
        <v>47</v>
      </c>
      <c r="M5289" s="416" t="s">
        <v>19486</v>
      </c>
      <c r="N5289" s="76" t="s">
        <v>19599</v>
      </c>
    </row>
    <row r="5290" spans="1:14" hidden="1">
      <c r="A5290" s="416" t="s">
        <v>19485</v>
      </c>
      <c r="B5290" s="76"/>
      <c r="C5290" s="496" t="s">
        <v>19600</v>
      </c>
      <c r="D5290" s="39" t="s">
        <v>19600</v>
      </c>
      <c r="E5290" s="496">
        <f>VLOOKUP(F5290,[13]abbr_btch2lot2!A:B,2,FALSE)</f>
        <v>4058</v>
      </c>
      <c r="F5290" s="39" t="s">
        <v>19601</v>
      </c>
      <c r="G5290" s="39"/>
      <c r="H5290" s="76" t="s">
        <v>2231</v>
      </c>
      <c r="I5290" s="76" t="s">
        <v>4482</v>
      </c>
      <c r="J5290" s="39"/>
      <c r="K5290" s="39" t="s">
        <v>2195</v>
      </c>
      <c r="L5290" s="76">
        <v>48</v>
      </c>
      <c r="M5290" s="416" t="s">
        <v>19486</v>
      </c>
      <c r="N5290" s="76" t="s">
        <v>19602</v>
      </c>
    </row>
    <row r="5291" spans="1:14" hidden="1">
      <c r="A5291" s="416" t="s">
        <v>19485</v>
      </c>
      <c r="B5291" s="76"/>
      <c r="C5291" s="496" t="s">
        <v>19603</v>
      </c>
      <c r="D5291" s="39" t="s">
        <v>19603</v>
      </c>
      <c r="E5291" s="496">
        <f>VLOOKUP(F5291,[13]abbr_btch2lot2!A:B,2,FALSE)</f>
        <v>4059</v>
      </c>
      <c r="F5291" s="39" t="s">
        <v>19604</v>
      </c>
      <c r="G5291" s="39"/>
      <c r="H5291" s="76" t="s">
        <v>2231</v>
      </c>
      <c r="I5291" s="76" t="s">
        <v>4482</v>
      </c>
      <c r="J5291" s="39"/>
      <c r="K5291" s="39" t="s">
        <v>2195</v>
      </c>
      <c r="L5291" s="76">
        <v>49</v>
      </c>
      <c r="M5291" s="416" t="s">
        <v>19486</v>
      </c>
      <c r="N5291" s="76" t="s">
        <v>19605</v>
      </c>
    </row>
    <row r="5292" spans="1:14" hidden="1">
      <c r="A5292" s="416" t="s">
        <v>19485</v>
      </c>
      <c r="B5292" s="76"/>
      <c r="C5292" s="496" t="s">
        <v>19606</v>
      </c>
      <c r="D5292" s="39" t="s">
        <v>19606</v>
      </c>
      <c r="E5292" s="496">
        <f>VLOOKUP(F5292,[13]abbr_btch2lot2!A:B,2,FALSE)</f>
        <v>4060</v>
      </c>
      <c r="F5292" s="39" t="s">
        <v>19607</v>
      </c>
      <c r="G5292" s="39"/>
      <c r="H5292" s="76" t="s">
        <v>2231</v>
      </c>
      <c r="I5292" s="76" t="s">
        <v>4482</v>
      </c>
      <c r="J5292" s="39"/>
      <c r="K5292" s="39" t="s">
        <v>2195</v>
      </c>
      <c r="L5292" s="76">
        <v>50</v>
      </c>
      <c r="M5292" s="416" t="s">
        <v>19486</v>
      </c>
      <c r="N5292" s="76" t="s">
        <v>19608</v>
      </c>
    </row>
    <row r="5293" spans="1:14" hidden="1">
      <c r="A5293" s="416" t="s">
        <v>19485</v>
      </c>
      <c r="B5293" s="76"/>
      <c r="C5293" s="496" t="s">
        <v>19609</v>
      </c>
      <c r="D5293" s="39" t="s">
        <v>19609</v>
      </c>
      <c r="E5293" s="496">
        <f>VLOOKUP(F5293,[13]abbr_btch2lot2!A:B,2,FALSE)</f>
        <v>4061</v>
      </c>
      <c r="F5293" s="39" t="s">
        <v>19610</v>
      </c>
      <c r="G5293" s="39"/>
      <c r="H5293" s="76" t="s">
        <v>2231</v>
      </c>
      <c r="I5293" s="76" t="s">
        <v>4482</v>
      </c>
      <c r="J5293" s="39"/>
      <c r="K5293" s="39" t="s">
        <v>2195</v>
      </c>
      <c r="L5293" s="76">
        <v>51</v>
      </c>
      <c r="M5293" s="416" t="s">
        <v>19486</v>
      </c>
      <c r="N5293" s="76" t="s">
        <v>19611</v>
      </c>
    </row>
    <row r="5294" spans="1:14" hidden="1">
      <c r="A5294" s="416" t="s">
        <v>19485</v>
      </c>
      <c r="B5294" s="76"/>
      <c r="C5294" s="496" t="s">
        <v>19612</v>
      </c>
      <c r="D5294" s="39" t="s">
        <v>19612</v>
      </c>
      <c r="E5294" s="496">
        <f>VLOOKUP(F5294,[13]abbr_btch2lot2!A:B,2,FALSE)</f>
        <v>4062</v>
      </c>
      <c r="F5294" s="39" t="s">
        <v>19613</v>
      </c>
      <c r="G5294" s="39"/>
      <c r="H5294" s="76" t="s">
        <v>2231</v>
      </c>
      <c r="I5294" s="76" t="s">
        <v>4482</v>
      </c>
      <c r="J5294" s="39"/>
      <c r="K5294" s="39" t="s">
        <v>2195</v>
      </c>
      <c r="L5294" s="76">
        <v>52</v>
      </c>
      <c r="M5294" s="416" t="s">
        <v>19486</v>
      </c>
      <c r="N5294" s="76" t="s">
        <v>19614</v>
      </c>
    </row>
    <row r="5295" spans="1:14" hidden="1">
      <c r="A5295" s="416" t="s">
        <v>19485</v>
      </c>
      <c r="B5295" s="76"/>
      <c r="C5295" s="496" t="s">
        <v>19615</v>
      </c>
      <c r="D5295" s="39" t="s">
        <v>19615</v>
      </c>
      <c r="E5295" s="496">
        <f>VLOOKUP(F5295,[13]abbr_btch2lot2!A:B,2,FALSE)</f>
        <v>4063</v>
      </c>
      <c r="F5295" s="39" t="s">
        <v>19616</v>
      </c>
      <c r="G5295" s="39"/>
      <c r="H5295" s="76" t="s">
        <v>2231</v>
      </c>
      <c r="I5295" s="76" t="s">
        <v>4482</v>
      </c>
      <c r="J5295" s="39"/>
      <c r="K5295" s="39" t="s">
        <v>2195</v>
      </c>
      <c r="L5295" s="76">
        <v>53</v>
      </c>
      <c r="M5295" s="416" t="s">
        <v>19486</v>
      </c>
      <c r="N5295" s="76" t="s">
        <v>19617</v>
      </c>
    </row>
    <row r="5296" spans="1:14" hidden="1">
      <c r="A5296" s="416" t="s">
        <v>19485</v>
      </c>
      <c r="B5296" s="76"/>
      <c r="C5296" s="496" t="s">
        <v>19618</v>
      </c>
      <c r="D5296" s="39" t="s">
        <v>19618</v>
      </c>
      <c r="E5296" s="496">
        <f>VLOOKUP(F5296,[13]abbr_btch2lot2!A:B,2,FALSE)</f>
        <v>4064</v>
      </c>
      <c r="F5296" s="39" t="s">
        <v>19619</v>
      </c>
      <c r="G5296" s="39"/>
      <c r="H5296" s="76" t="s">
        <v>2231</v>
      </c>
      <c r="I5296" s="76" t="s">
        <v>4482</v>
      </c>
      <c r="J5296" s="39"/>
      <c r="K5296" s="39" t="s">
        <v>2195</v>
      </c>
      <c r="L5296" s="76">
        <v>54</v>
      </c>
      <c r="M5296" s="416" t="s">
        <v>19486</v>
      </c>
      <c r="N5296" s="76" t="s">
        <v>19620</v>
      </c>
    </row>
    <row r="5297" spans="1:14" hidden="1">
      <c r="A5297" s="416" t="s">
        <v>19485</v>
      </c>
      <c r="B5297" s="76"/>
      <c r="C5297" s="496" t="s">
        <v>19621</v>
      </c>
      <c r="D5297" s="39" t="s">
        <v>19621</v>
      </c>
      <c r="E5297" s="496">
        <f>VLOOKUP(F5297,[13]abbr_btch2lot2!A:B,2,FALSE)</f>
        <v>4065</v>
      </c>
      <c r="F5297" s="39" t="s">
        <v>19622</v>
      </c>
      <c r="G5297" s="39"/>
      <c r="H5297" s="76" t="s">
        <v>2231</v>
      </c>
      <c r="I5297" s="76" t="s">
        <v>4482</v>
      </c>
      <c r="J5297" s="39"/>
      <c r="K5297" s="39" t="s">
        <v>2195</v>
      </c>
      <c r="L5297" s="76">
        <v>55</v>
      </c>
      <c r="M5297" s="416" t="s">
        <v>19486</v>
      </c>
      <c r="N5297" s="76" t="s">
        <v>19623</v>
      </c>
    </row>
    <row r="5298" spans="1:14" hidden="1">
      <c r="A5298" s="416" t="s">
        <v>19485</v>
      </c>
      <c r="B5298" s="76"/>
      <c r="C5298" s="496" t="s">
        <v>19597</v>
      </c>
      <c r="D5298" s="39" t="s">
        <v>19624</v>
      </c>
      <c r="E5298" s="496">
        <f>VLOOKUP(F5298,[13]abbr_btch2lot2!A:B,2,FALSE)</f>
        <v>4066</v>
      </c>
      <c r="F5298" s="39" t="s">
        <v>19625</v>
      </c>
      <c r="G5298" s="39"/>
      <c r="H5298" s="76" t="s">
        <v>2231</v>
      </c>
      <c r="I5298" s="76" t="s">
        <v>4482</v>
      </c>
      <c r="J5298" s="39"/>
      <c r="K5298" s="39" t="s">
        <v>2195</v>
      </c>
      <c r="L5298" s="76">
        <v>56</v>
      </c>
      <c r="M5298" s="416" t="s">
        <v>19486</v>
      </c>
      <c r="N5298" s="76" t="s">
        <v>19626</v>
      </c>
    </row>
    <row r="5299" spans="1:14" hidden="1">
      <c r="A5299" s="416" t="s">
        <v>19485</v>
      </c>
      <c r="B5299" s="76"/>
      <c r="C5299" s="496" t="s">
        <v>19627</v>
      </c>
      <c r="D5299" s="39" t="s">
        <v>19627</v>
      </c>
      <c r="E5299" s="496">
        <f>VLOOKUP(F5299,[13]abbr_btch2lot2!A:B,2,FALSE)</f>
        <v>4067</v>
      </c>
      <c r="F5299" s="39" t="s">
        <v>19628</v>
      </c>
      <c r="G5299" s="39"/>
      <c r="H5299" s="76" t="s">
        <v>2231</v>
      </c>
      <c r="I5299" s="76" t="s">
        <v>4482</v>
      </c>
      <c r="J5299" s="39"/>
      <c r="K5299" s="39" t="s">
        <v>2195</v>
      </c>
      <c r="L5299" s="76">
        <v>57</v>
      </c>
      <c r="M5299" s="416" t="s">
        <v>19486</v>
      </c>
      <c r="N5299" s="76" t="s">
        <v>19629</v>
      </c>
    </row>
    <row r="5300" spans="1:14" hidden="1">
      <c r="A5300" s="416" t="s">
        <v>19485</v>
      </c>
      <c r="B5300" s="76"/>
      <c r="C5300" s="496" t="s">
        <v>19630</v>
      </c>
      <c r="D5300" s="39" t="s">
        <v>19630</v>
      </c>
      <c r="E5300" s="496">
        <f>VLOOKUP(F5300,[13]abbr_btch2lot2!A:B,2,FALSE)</f>
        <v>4068</v>
      </c>
      <c r="F5300" s="39" t="s">
        <v>19631</v>
      </c>
      <c r="G5300" s="39"/>
      <c r="H5300" s="76" t="s">
        <v>2231</v>
      </c>
      <c r="I5300" s="76" t="s">
        <v>4482</v>
      </c>
      <c r="J5300" s="39"/>
      <c r="K5300" s="39" t="s">
        <v>2195</v>
      </c>
      <c r="L5300" s="76">
        <v>58</v>
      </c>
      <c r="M5300" s="416" t="s">
        <v>19486</v>
      </c>
      <c r="N5300" s="76" t="s">
        <v>19632</v>
      </c>
    </row>
    <row r="5301" spans="1:14" hidden="1">
      <c r="A5301" s="416" t="s">
        <v>19485</v>
      </c>
      <c r="B5301" s="76"/>
      <c r="C5301" s="496" t="s">
        <v>19633</v>
      </c>
      <c r="D5301" s="39" t="s">
        <v>19633</v>
      </c>
      <c r="E5301" s="496">
        <f>VLOOKUP(F5301,[13]abbr_btch2lot2!A:B,2,FALSE)</f>
        <v>4069</v>
      </c>
      <c r="F5301" s="39" t="s">
        <v>19634</v>
      </c>
      <c r="G5301" s="39"/>
      <c r="H5301" s="76" t="s">
        <v>2231</v>
      </c>
      <c r="I5301" s="76" t="s">
        <v>4482</v>
      </c>
      <c r="J5301" s="39"/>
      <c r="K5301" s="39" t="s">
        <v>2195</v>
      </c>
      <c r="L5301" s="76">
        <v>59</v>
      </c>
      <c r="M5301" s="416" t="s">
        <v>19486</v>
      </c>
      <c r="N5301" s="76" t="s">
        <v>19635</v>
      </c>
    </row>
    <row r="5302" spans="1:14" hidden="1">
      <c r="A5302" s="416" t="s">
        <v>19485</v>
      </c>
      <c r="B5302" s="76"/>
      <c r="C5302" s="496" t="s">
        <v>19636</v>
      </c>
      <c r="D5302" s="39" t="s">
        <v>19636</v>
      </c>
      <c r="E5302" s="496">
        <f>VLOOKUP(F5302,[13]abbr_btch2lot2!A:B,2,FALSE)</f>
        <v>4070</v>
      </c>
      <c r="F5302" s="39" t="s">
        <v>19637</v>
      </c>
      <c r="G5302" s="39"/>
      <c r="H5302" s="76" t="s">
        <v>2231</v>
      </c>
      <c r="I5302" s="76" t="s">
        <v>4482</v>
      </c>
      <c r="J5302" s="39"/>
      <c r="K5302" s="39" t="s">
        <v>2195</v>
      </c>
      <c r="L5302" s="76">
        <v>60</v>
      </c>
      <c r="M5302" s="416" t="s">
        <v>19486</v>
      </c>
      <c r="N5302" s="76" t="s">
        <v>19638</v>
      </c>
    </row>
    <row r="5303" spans="1:14" hidden="1">
      <c r="A5303" s="416" t="s">
        <v>19485</v>
      </c>
      <c r="B5303" s="76"/>
      <c r="C5303" s="496" t="s">
        <v>19639</v>
      </c>
      <c r="D5303" s="39" t="s">
        <v>19639</v>
      </c>
      <c r="E5303" s="496">
        <f>VLOOKUP(F5303,[13]abbr_btch2lot2!A:B,2,FALSE)</f>
        <v>4071</v>
      </c>
      <c r="F5303" s="39" t="s">
        <v>19640</v>
      </c>
      <c r="G5303" s="39"/>
      <c r="H5303" s="76" t="s">
        <v>2231</v>
      </c>
      <c r="I5303" s="76" t="s">
        <v>4482</v>
      </c>
      <c r="J5303" s="39"/>
      <c r="K5303" s="39" t="s">
        <v>2195</v>
      </c>
      <c r="L5303" s="76">
        <v>61</v>
      </c>
      <c r="M5303" s="416" t="s">
        <v>19486</v>
      </c>
      <c r="N5303" s="76" t="s">
        <v>19641</v>
      </c>
    </row>
    <row r="5304" spans="1:14" hidden="1">
      <c r="A5304" s="416" t="s">
        <v>19485</v>
      </c>
      <c r="B5304" s="76"/>
      <c r="C5304" s="496" t="s">
        <v>19642</v>
      </c>
      <c r="D5304" s="39" t="s">
        <v>19642</v>
      </c>
      <c r="E5304" s="496">
        <f>VLOOKUP(F5304,[13]abbr_btch2lot2!A:B,2,FALSE)</f>
        <v>4072</v>
      </c>
      <c r="F5304" s="39" t="s">
        <v>19643</v>
      </c>
      <c r="G5304" s="39"/>
      <c r="H5304" s="76" t="s">
        <v>2231</v>
      </c>
      <c r="I5304" s="76" t="s">
        <v>4482</v>
      </c>
      <c r="J5304" s="39"/>
      <c r="K5304" s="39" t="s">
        <v>2195</v>
      </c>
      <c r="L5304" s="76">
        <v>62</v>
      </c>
      <c r="M5304" s="416" t="s">
        <v>19486</v>
      </c>
      <c r="N5304" s="76" t="s">
        <v>19644</v>
      </c>
    </row>
    <row r="5305" spans="1:14" hidden="1">
      <c r="A5305" s="416" t="s">
        <v>19485</v>
      </c>
      <c r="B5305" s="76"/>
      <c r="C5305" s="496" t="s">
        <v>19645</v>
      </c>
      <c r="D5305" s="39" t="s">
        <v>19645</v>
      </c>
      <c r="E5305" s="496">
        <f>VLOOKUP(F5305,[13]abbr_btch2lot2!A:B,2,FALSE)</f>
        <v>4073</v>
      </c>
      <c r="F5305" s="39" t="s">
        <v>19646</v>
      </c>
      <c r="G5305" s="39"/>
      <c r="H5305" s="76" t="s">
        <v>2231</v>
      </c>
      <c r="I5305" s="76" t="s">
        <v>4482</v>
      </c>
      <c r="J5305" s="39"/>
      <c r="K5305" s="39" t="s">
        <v>2195</v>
      </c>
      <c r="L5305" s="76">
        <v>63</v>
      </c>
      <c r="M5305" s="416" t="s">
        <v>19486</v>
      </c>
      <c r="N5305" s="76" t="s">
        <v>19647</v>
      </c>
    </row>
    <row r="5306" spans="1:14" hidden="1">
      <c r="A5306" s="416" t="s">
        <v>19485</v>
      </c>
      <c r="B5306" s="76"/>
      <c r="C5306" s="496" t="s">
        <v>19648</v>
      </c>
      <c r="D5306" s="39" t="s">
        <v>19648</v>
      </c>
      <c r="E5306" s="496">
        <f>VLOOKUP(F5306,[13]abbr_btch2lot2!A:B,2,FALSE)</f>
        <v>4074</v>
      </c>
      <c r="F5306" s="39" t="s">
        <v>19649</v>
      </c>
      <c r="G5306" s="39"/>
      <c r="H5306" s="76" t="s">
        <v>2231</v>
      </c>
      <c r="I5306" s="76" t="s">
        <v>4482</v>
      </c>
      <c r="J5306" s="39"/>
      <c r="K5306" s="39" t="s">
        <v>2195</v>
      </c>
      <c r="L5306" s="76">
        <v>64</v>
      </c>
      <c r="M5306" s="416" t="s">
        <v>19486</v>
      </c>
      <c r="N5306" s="76" t="s">
        <v>19650</v>
      </c>
    </row>
    <row r="5307" spans="1:14" hidden="1">
      <c r="A5307" s="416" t="s">
        <v>19485</v>
      </c>
      <c r="B5307" s="76"/>
      <c r="C5307" s="496" t="s">
        <v>19651</v>
      </c>
      <c r="D5307" s="39" t="s">
        <v>19651</v>
      </c>
      <c r="E5307" s="496">
        <f>VLOOKUP(F5307,[13]abbr_btch2lot2!A:B,2,FALSE)</f>
        <v>4075</v>
      </c>
      <c r="F5307" s="39" t="s">
        <v>19652</v>
      </c>
      <c r="G5307" s="39"/>
      <c r="H5307" s="76" t="s">
        <v>2231</v>
      </c>
      <c r="I5307" s="76" t="s">
        <v>4482</v>
      </c>
      <c r="J5307" s="39"/>
      <c r="K5307" s="39" t="s">
        <v>2195</v>
      </c>
      <c r="L5307" s="76">
        <v>65</v>
      </c>
      <c r="M5307" s="416" t="s">
        <v>19486</v>
      </c>
      <c r="N5307" s="76" t="s">
        <v>19653</v>
      </c>
    </row>
    <row r="5308" spans="1:14" hidden="1">
      <c r="A5308" s="416" t="s">
        <v>19485</v>
      </c>
      <c r="B5308" s="76"/>
      <c r="C5308" s="496" t="s">
        <v>19600</v>
      </c>
      <c r="D5308" s="39" t="s">
        <v>19654</v>
      </c>
      <c r="E5308" s="496">
        <f>VLOOKUP(F5308,[13]abbr_btch2lot2!A:B,2,FALSE)</f>
        <v>4076</v>
      </c>
      <c r="F5308" s="39" t="s">
        <v>19655</v>
      </c>
      <c r="G5308" s="39"/>
      <c r="H5308" s="76" t="s">
        <v>2231</v>
      </c>
      <c r="I5308" s="76" t="s">
        <v>4482</v>
      </c>
      <c r="J5308" s="39"/>
      <c r="K5308" s="39" t="s">
        <v>2195</v>
      </c>
      <c r="L5308" s="76">
        <v>66</v>
      </c>
      <c r="M5308" s="416" t="s">
        <v>19486</v>
      </c>
      <c r="N5308" s="76" t="s">
        <v>19656</v>
      </c>
    </row>
    <row r="5309" spans="1:14" hidden="1">
      <c r="A5309" s="416" t="s">
        <v>19485</v>
      </c>
      <c r="B5309" s="76"/>
      <c r="C5309" s="496" t="s">
        <v>19657</v>
      </c>
      <c r="D5309" s="39" t="s">
        <v>19657</v>
      </c>
      <c r="E5309" s="496">
        <f>VLOOKUP(F5309,[13]abbr_btch2lot2!A:B,2,FALSE)</f>
        <v>4077</v>
      </c>
      <c r="F5309" s="39" t="s">
        <v>19658</v>
      </c>
      <c r="G5309" s="39"/>
      <c r="H5309" s="76" t="s">
        <v>2231</v>
      </c>
      <c r="I5309" s="76" t="s">
        <v>4482</v>
      </c>
      <c r="J5309" s="39"/>
      <c r="K5309" s="39" t="s">
        <v>2195</v>
      </c>
      <c r="L5309" s="76">
        <v>67</v>
      </c>
      <c r="M5309" s="416" t="s">
        <v>19486</v>
      </c>
      <c r="N5309" s="76" t="s">
        <v>19659</v>
      </c>
    </row>
    <row r="5310" spans="1:14" hidden="1">
      <c r="A5310" s="416" t="s">
        <v>19485</v>
      </c>
      <c r="B5310" s="76"/>
      <c r="C5310" s="496" t="s">
        <v>19660</v>
      </c>
      <c r="D5310" s="39" t="s">
        <v>19660</v>
      </c>
      <c r="E5310" s="496">
        <f>VLOOKUP(F5310,[13]abbr_btch2lot2!A:B,2,FALSE)</f>
        <v>4078</v>
      </c>
      <c r="F5310" s="39" t="s">
        <v>19661</v>
      </c>
      <c r="G5310" s="39"/>
      <c r="H5310" s="76" t="s">
        <v>2231</v>
      </c>
      <c r="I5310" s="76" t="s">
        <v>4482</v>
      </c>
      <c r="J5310" s="39"/>
      <c r="K5310" s="39" t="s">
        <v>2195</v>
      </c>
      <c r="L5310" s="76">
        <v>68</v>
      </c>
      <c r="M5310" s="416" t="s">
        <v>19486</v>
      </c>
      <c r="N5310" s="76" t="s">
        <v>19662</v>
      </c>
    </row>
    <row r="5311" spans="1:14" hidden="1">
      <c r="A5311" s="416" t="s">
        <v>19485</v>
      </c>
      <c r="B5311" s="76"/>
      <c r="C5311" s="496" t="s">
        <v>19663</v>
      </c>
      <c r="D5311" s="39" t="s">
        <v>19663</v>
      </c>
      <c r="E5311" s="496">
        <f>VLOOKUP(F5311,[13]abbr_btch2lot2!A:B,2,FALSE)</f>
        <v>4079</v>
      </c>
      <c r="F5311" s="39" t="s">
        <v>19664</v>
      </c>
      <c r="G5311" s="39"/>
      <c r="H5311" s="76" t="s">
        <v>2231</v>
      </c>
      <c r="I5311" s="76" t="s">
        <v>4482</v>
      </c>
      <c r="J5311" s="39"/>
      <c r="K5311" s="39" t="s">
        <v>2195</v>
      </c>
      <c r="L5311" s="76">
        <v>69</v>
      </c>
      <c r="M5311" s="416" t="s">
        <v>19486</v>
      </c>
      <c r="N5311" s="76" t="s">
        <v>19665</v>
      </c>
    </row>
    <row r="5312" spans="1:14" hidden="1">
      <c r="A5312" s="416" t="s">
        <v>19485</v>
      </c>
      <c r="B5312" s="76"/>
      <c r="C5312" s="496" t="s">
        <v>19666</v>
      </c>
      <c r="D5312" s="39" t="s">
        <v>19666</v>
      </c>
      <c r="E5312" s="496">
        <f>VLOOKUP(F5312,[13]abbr_btch2lot2!A:B,2,FALSE)</f>
        <v>4080</v>
      </c>
      <c r="F5312" s="39" t="s">
        <v>19667</v>
      </c>
      <c r="G5312" s="39"/>
      <c r="H5312" s="76" t="s">
        <v>2231</v>
      </c>
      <c r="I5312" s="76" t="s">
        <v>4482</v>
      </c>
      <c r="J5312" s="39"/>
      <c r="K5312" s="39" t="s">
        <v>2195</v>
      </c>
      <c r="L5312" s="76">
        <v>70</v>
      </c>
      <c r="M5312" s="416" t="s">
        <v>19486</v>
      </c>
      <c r="N5312" s="76" t="s">
        <v>19668</v>
      </c>
    </row>
    <row r="5313" spans="1:14" hidden="1">
      <c r="A5313" s="416" t="s">
        <v>19485</v>
      </c>
      <c r="B5313" s="76"/>
      <c r="C5313" s="496" t="s">
        <v>19669</v>
      </c>
      <c r="D5313" s="39" t="s">
        <v>19669</v>
      </c>
      <c r="E5313" s="496">
        <f>VLOOKUP(F5313,[13]abbr_btch2lot2!A:B,2,FALSE)</f>
        <v>4081</v>
      </c>
      <c r="F5313" s="39" t="s">
        <v>19670</v>
      </c>
      <c r="G5313" s="39"/>
      <c r="H5313" s="76" t="s">
        <v>2231</v>
      </c>
      <c r="I5313" s="76" t="s">
        <v>4482</v>
      </c>
      <c r="J5313" s="39"/>
      <c r="K5313" s="39" t="s">
        <v>2195</v>
      </c>
      <c r="L5313" s="76">
        <v>71</v>
      </c>
      <c r="M5313" s="416" t="s">
        <v>19486</v>
      </c>
      <c r="N5313" s="76" t="s">
        <v>19671</v>
      </c>
    </row>
    <row r="5314" spans="1:14" hidden="1">
      <c r="A5314" s="416" t="s">
        <v>19485</v>
      </c>
      <c r="B5314" s="76"/>
      <c r="C5314" s="496" t="s">
        <v>19672</v>
      </c>
      <c r="D5314" s="39" t="s">
        <v>19672</v>
      </c>
      <c r="E5314" s="496">
        <f>VLOOKUP(F5314,[13]abbr_btch2lot2!A:B,2,FALSE)</f>
        <v>4082</v>
      </c>
      <c r="F5314" s="39" t="s">
        <v>19673</v>
      </c>
      <c r="G5314" s="39"/>
      <c r="H5314" s="76" t="s">
        <v>2231</v>
      </c>
      <c r="I5314" s="76" t="s">
        <v>4482</v>
      </c>
      <c r="J5314" s="39"/>
      <c r="K5314" s="39" t="s">
        <v>2195</v>
      </c>
      <c r="L5314" s="76">
        <v>72</v>
      </c>
      <c r="M5314" s="416" t="s">
        <v>19486</v>
      </c>
      <c r="N5314" s="76" t="s">
        <v>19674</v>
      </c>
    </row>
    <row r="5315" spans="1:14" hidden="1">
      <c r="A5315" s="416" t="s">
        <v>19485</v>
      </c>
      <c r="B5315" s="76"/>
      <c r="C5315" s="496" t="s">
        <v>19675</v>
      </c>
      <c r="D5315" s="39" t="s">
        <v>19675</v>
      </c>
      <c r="E5315" s="496">
        <f>VLOOKUP(F5315,[13]abbr_btch2lot2!A:B,2,FALSE)</f>
        <v>4083</v>
      </c>
      <c r="F5315" s="39" t="s">
        <v>19676</v>
      </c>
      <c r="G5315" s="39"/>
      <c r="H5315" s="76" t="s">
        <v>2231</v>
      </c>
      <c r="I5315" s="76" t="s">
        <v>4482</v>
      </c>
      <c r="J5315" s="39"/>
      <c r="K5315" s="39" t="s">
        <v>2195</v>
      </c>
      <c r="L5315" s="76">
        <v>73</v>
      </c>
      <c r="M5315" s="416" t="s">
        <v>19486</v>
      </c>
      <c r="N5315" s="76" t="s">
        <v>19677</v>
      </c>
    </row>
    <row r="5316" spans="1:14" hidden="1">
      <c r="A5316" s="416" t="s">
        <v>19485</v>
      </c>
      <c r="B5316" s="76"/>
      <c r="C5316" s="496" t="s">
        <v>19678</v>
      </c>
      <c r="D5316" s="39" t="s">
        <v>19678</v>
      </c>
      <c r="E5316" s="496">
        <f>VLOOKUP(F5316,[13]abbr_btch2lot2!A:B,2,FALSE)</f>
        <v>4084</v>
      </c>
      <c r="F5316" s="39" t="s">
        <v>19679</v>
      </c>
      <c r="G5316" s="39"/>
      <c r="H5316" s="76" t="s">
        <v>2231</v>
      </c>
      <c r="I5316" s="76" t="s">
        <v>4482</v>
      </c>
      <c r="J5316" s="39"/>
      <c r="K5316" s="39" t="s">
        <v>2195</v>
      </c>
      <c r="L5316" s="76">
        <v>74</v>
      </c>
      <c r="M5316" s="416" t="s">
        <v>19486</v>
      </c>
      <c r="N5316" s="76" t="s">
        <v>19680</v>
      </c>
    </row>
    <row r="5317" spans="1:14" hidden="1">
      <c r="A5317" s="416" t="s">
        <v>19485</v>
      </c>
      <c r="B5317" s="76"/>
      <c r="C5317" s="496" t="s">
        <v>19681</v>
      </c>
      <c r="D5317" s="39" t="s">
        <v>19681</v>
      </c>
      <c r="E5317" s="496">
        <f>VLOOKUP(F5317,[13]abbr_btch2lot2!A:B,2,FALSE)</f>
        <v>4085</v>
      </c>
      <c r="F5317" s="39" t="s">
        <v>19682</v>
      </c>
      <c r="G5317" s="39"/>
      <c r="H5317" s="76" t="s">
        <v>2231</v>
      </c>
      <c r="I5317" s="76" t="s">
        <v>4482</v>
      </c>
      <c r="J5317" s="39"/>
      <c r="K5317" s="39" t="s">
        <v>2195</v>
      </c>
      <c r="L5317" s="76">
        <v>75</v>
      </c>
      <c r="M5317" s="416" t="s">
        <v>19486</v>
      </c>
      <c r="N5317" s="76" t="s">
        <v>19683</v>
      </c>
    </row>
    <row r="5318" spans="1:14" hidden="1">
      <c r="A5318" s="416" t="s">
        <v>19485</v>
      </c>
      <c r="B5318" s="76"/>
      <c r="C5318" s="496" t="s">
        <v>19603</v>
      </c>
      <c r="D5318" s="39" t="s">
        <v>19684</v>
      </c>
      <c r="E5318" s="496">
        <f>VLOOKUP(F5318,[13]abbr_btch2lot2!A:B,2,FALSE)</f>
        <v>4086</v>
      </c>
      <c r="F5318" s="39" t="s">
        <v>19685</v>
      </c>
      <c r="G5318" s="39"/>
      <c r="H5318" s="76" t="s">
        <v>2231</v>
      </c>
      <c r="I5318" s="76" t="s">
        <v>4482</v>
      </c>
      <c r="J5318" s="39"/>
      <c r="K5318" s="39" t="s">
        <v>2195</v>
      </c>
      <c r="L5318" s="76">
        <v>76</v>
      </c>
      <c r="M5318" s="416" t="s">
        <v>19486</v>
      </c>
      <c r="N5318" s="76" t="s">
        <v>19686</v>
      </c>
    </row>
    <row r="5319" spans="1:14" hidden="1">
      <c r="A5319" s="416" t="s">
        <v>19485</v>
      </c>
      <c r="B5319" s="76"/>
      <c r="C5319" s="496" t="s">
        <v>19687</v>
      </c>
      <c r="D5319" s="39" t="s">
        <v>19687</v>
      </c>
      <c r="E5319" s="496">
        <f>VLOOKUP(F5319,[13]abbr_btch2lot2!A:B,2,FALSE)</f>
        <v>4087</v>
      </c>
      <c r="F5319" s="39" t="s">
        <v>19688</v>
      </c>
      <c r="G5319" s="39"/>
      <c r="H5319" s="76" t="s">
        <v>2231</v>
      </c>
      <c r="I5319" s="76" t="s">
        <v>4482</v>
      </c>
      <c r="J5319" s="39"/>
      <c r="K5319" s="39" t="s">
        <v>2195</v>
      </c>
      <c r="L5319" s="76">
        <v>77</v>
      </c>
      <c r="M5319" s="416" t="s">
        <v>19486</v>
      </c>
      <c r="N5319" s="76" t="s">
        <v>19689</v>
      </c>
    </row>
    <row r="5320" spans="1:14" hidden="1">
      <c r="A5320" s="416" t="s">
        <v>19485</v>
      </c>
      <c r="B5320" s="76"/>
      <c r="C5320" s="496" t="s">
        <v>19690</v>
      </c>
      <c r="D5320" s="39" t="s">
        <v>19690</v>
      </c>
      <c r="E5320" s="496">
        <f>VLOOKUP(F5320,[13]abbr_btch2lot2!A:B,2,FALSE)</f>
        <v>4088</v>
      </c>
      <c r="F5320" s="39" t="s">
        <v>19691</v>
      </c>
      <c r="G5320" s="39"/>
      <c r="H5320" s="76" t="s">
        <v>2231</v>
      </c>
      <c r="I5320" s="76" t="s">
        <v>4482</v>
      </c>
      <c r="J5320" s="39"/>
      <c r="K5320" s="39" t="s">
        <v>2195</v>
      </c>
      <c r="L5320" s="76">
        <v>78</v>
      </c>
      <c r="M5320" s="416" t="s">
        <v>19486</v>
      </c>
      <c r="N5320" s="76" t="s">
        <v>19692</v>
      </c>
    </row>
    <row r="5321" spans="1:14" hidden="1">
      <c r="A5321" s="416" t="s">
        <v>19485</v>
      </c>
      <c r="B5321" s="76"/>
      <c r="C5321" s="496" t="s">
        <v>19693</v>
      </c>
      <c r="D5321" s="39" t="s">
        <v>19693</v>
      </c>
      <c r="E5321" s="496">
        <f>VLOOKUP(F5321,[13]abbr_btch2lot2!A:B,2,FALSE)</f>
        <v>4089</v>
      </c>
      <c r="F5321" s="39" t="s">
        <v>19694</v>
      </c>
      <c r="G5321" s="39"/>
      <c r="H5321" s="76" t="s">
        <v>2231</v>
      </c>
      <c r="I5321" s="76" t="s">
        <v>4482</v>
      </c>
      <c r="J5321" s="39"/>
      <c r="K5321" s="39" t="s">
        <v>2195</v>
      </c>
      <c r="L5321" s="76">
        <v>79</v>
      </c>
      <c r="M5321" s="416" t="s">
        <v>19486</v>
      </c>
      <c r="N5321" s="76" t="s">
        <v>19695</v>
      </c>
    </row>
    <row r="5322" spans="1:14" hidden="1">
      <c r="A5322" s="416" t="s">
        <v>19485</v>
      </c>
      <c r="B5322" s="76"/>
      <c r="C5322" s="496" t="s">
        <v>19696</v>
      </c>
      <c r="D5322" s="39" t="s">
        <v>19696</v>
      </c>
      <c r="E5322" s="496">
        <f>VLOOKUP(F5322,[13]abbr_btch2lot2!A:B,2,FALSE)</f>
        <v>4090</v>
      </c>
      <c r="F5322" s="39" t="s">
        <v>19697</v>
      </c>
      <c r="G5322" s="39"/>
      <c r="H5322" s="76" t="s">
        <v>2231</v>
      </c>
      <c r="I5322" s="76" t="s">
        <v>4482</v>
      </c>
      <c r="J5322" s="39"/>
      <c r="K5322" s="39" t="s">
        <v>2195</v>
      </c>
      <c r="L5322" s="76">
        <v>80</v>
      </c>
      <c r="M5322" s="416" t="s">
        <v>19486</v>
      </c>
      <c r="N5322" s="76" t="s">
        <v>19698</v>
      </c>
    </row>
    <row r="5323" spans="1:14" hidden="1">
      <c r="A5323" s="416" t="s">
        <v>19485</v>
      </c>
      <c r="B5323" s="76"/>
      <c r="C5323" s="496" t="s">
        <v>19699</v>
      </c>
      <c r="D5323" s="39" t="s">
        <v>19699</v>
      </c>
      <c r="E5323" s="496">
        <f>VLOOKUP(F5323,[13]abbr_btch2lot2!A:B,2,FALSE)</f>
        <v>4091</v>
      </c>
      <c r="F5323" s="39" t="s">
        <v>19700</v>
      </c>
      <c r="G5323" s="39"/>
      <c r="H5323" s="76" t="s">
        <v>2231</v>
      </c>
      <c r="I5323" s="76" t="s">
        <v>4482</v>
      </c>
      <c r="J5323" s="39"/>
      <c r="K5323" s="39" t="s">
        <v>2195</v>
      </c>
      <c r="L5323" s="76">
        <v>81</v>
      </c>
      <c r="M5323" s="416" t="s">
        <v>19486</v>
      </c>
      <c r="N5323" s="76" t="s">
        <v>19701</v>
      </c>
    </row>
    <row r="5324" spans="1:14" hidden="1">
      <c r="A5324" s="416" t="s">
        <v>19485</v>
      </c>
      <c r="B5324" s="76"/>
      <c r="C5324" s="496" t="s">
        <v>19702</v>
      </c>
      <c r="D5324" s="39" t="s">
        <v>19702</v>
      </c>
      <c r="E5324" s="496">
        <f>VLOOKUP(F5324,[13]abbr_btch2lot2!A:B,2,FALSE)</f>
        <v>4092</v>
      </c>
      <c r="F5324" s="39" t="s">
        <v>19703</v>
      </c>
      <c r="G5324" s="39"/>
      <c r="H5324" s="76" t="s">
        <v>2231</v>
      </c>
      <c r="I5324" s="76" t="s">
        <v>4482</v>
      </c>
      <c r="J5324" s="39"/>
      <c r="K5324" s="39" t="s">
        <v>2195</v>
      </c>
      <c r="L5324" s="76">
        <v>82</v>
      </c>
      <c r="M5324" s="416" t="s">
        <v>19486</v>
      </c>
      <c r="N5324" s="76" t="s">
        <v>19704</v>
      </c>
    </row>
    <row r="5325" spans="1:14" hidden="1">
      <c r="A5325" s="416" t="s">
        <v>19485</v>
      </c>
      <c r="B5325" s="76"/>
      <c r="C5325" s="496" t="s">
        <v>19705</v>
      </c>
      <c r="D5325" s="39" t="s">
        <v>19705</v>
      </c>
      <c r="E5325" s="496">
        <f>VLOOKUP(F5325,[13]abbr_btch2lot2!A:B,2,FALSE)</f>
        <v>4093</v>
      </c>
      <c r="F5325" s="39" t="s">
        <v>19706</v>
      </c>
      <c r="G5325" s="39"/>
      <c r="H5325" s="76" t="s">
        <v>2231</v>
      </c>
      <c r="I5325" s="76" t="s">
        <v>4482</v>
      </c>
      <c r="J5325" s="39"/>
      <c r="K5325" s="39" t="s">
        <v>2195</v>
      </c>
      <c r="L5325" s="76">
        <v>83</v>
      </c>
      <c r="M5325" s="416" t="s">
        <v>19486</v>
      </c>
      <c r="N5325" s="76" t="s">
        <v>19707</v>
      </c>
    </row>
    <row r="5326" spans="1:14" hidden="1">
      <c r="A5326" s="416" t="s">
        <v>19485</v>
      </c>
      <c r="B5326" s="76"/>
      <c r="C5326" s="496" t="s">
        <v>19708</v>
      </c>
      <c r="D5326" s="39" t="s">
        <v>19708</v>
      </c>
      <c r="E5326" s="496">
        <f>VLOOKUP(F5326,[13]abbr_btch2lot2!A:B,2,FALSE)</f>
        <v>4094</v>
      </c>
      <c r="F5326" s="39" t="s">
        <v>19709</v>
      </c>
      <c r="G5326" s="39"/>
      <c r="H5326" s="76" t="s">
        <v>2231</v>
      </c>
      <c r="I5326" s="76" t="s">
        <v>4482</v>
      </c>
      <c r="J5326" s="39"/>
      <c r="K5326" s="39" t="s">
        <v>2195</v>
      </c>
      <c r="L5326" s="76">
        <v>84</v>
      </c>
      <c r="M5326" s="416" t="s">
        <v>19486</v>
      </c>
      <c r="N5326" s="76" t="s">
        <v>19710</v>
      </c>
    </row>
    <row r="5327" spans="1:14" hidden="1">
      <c r="A5327" s="416" t="s">
        <v>19485</v>
      </c>
      <c r="B5327" s="76"/>
      <c r="C5327" s="496" t="s">
        <v>19711</v>
      </c>
      <c r="D5327" s="39" t="s">
        <v>19711</v>
      </c>
      <c r="E5327" s="496">
        <f>VLOOKUP(F5327,[13]abbr_btch2lot2!A:B,2,FALSE)</f>
        <v>4095</v>
      </c>
      <c r="F5327" s="39" t="s">
        <v>19712</v>
      </c>
      <c r="G5327" s="39"/>
      <c r="H5327" s="76" t="s">
        <v>2231</v>
      </c>
      <c r="I5327" s="76" t="s">
        <v>4482</v>
      </c>
      <c r="J5327" s="39"/>
      <c r="K5327" s="39" t="s">
        <v>2195</v>
      </c>
      <c r="L5327" s="76">
        <v>85</v>
      </c>
      <c r="M5327" s="416" t="s">
        <v>19486</v>
      </c>
      <c r="N5327" s="76" t="s">
        <v>19713</v>
      </c>
    </row>
    <row r="5328" spans="1:14" hidden="1">
      <c r="A5328" s="416" t="s">
        <v>19485</v>
      </c>
      <c r="B5328" s="76"/>
      <c r="C5328" s="496" t="s">
        <v>19606</v>
      </c>
      <c r="D5328" s="39" t="s">
        <v>19714</v>
      </c>
      <c r="E5328" s="496">
        <f>VLOOKUP(F5328,[13]abbr_btch2lot2!A:B,2,FALSE)</f>
        <v>4096</v>
      </c>
      <c r="F5328" s="39" t="s">
        <v>19715</v>
      </c>
      <c r="G5328" s="39"/>
      <c r="H5328" s="76" t="s">
        <v>2231</v>
      </c>
      <c r="I5328" s="76" t="s">
        <v>4482</v>
      </c>
      <c r="J5328" s="39"/>
      <c r="K5328" s="39" t="s">
        <v>2195</v>
      </c>
      <c r="L5328" s="76">
        <v>86</v>
      </c>
      <c r="M5328" s="416" t="s">
        <v>19486</v>
      </c>
      <c r="N5328" s="76" t="s">
        <v>19716</v>
      </c>
    </row>
    <row r="5329" spans="1:14" hidden="1">
      <c r="A5329" s="416" t="s">
        <v>19485</v>
      </c>
      <c r="B5329" s="76"/>
      <c r="C5329" s="496" t="s">
        <v>19717</v>
      </c>
      <c r="D5329" s="39" t="s">
        <v>19717</v>
      </c>
      <c r="E5329" s="496">
        <f>VLOOKUP(F5329,[13]abbr_btch2lot2!A:B,2,FALSE)</f>
        <v>4097</v>
      </c>
      <c r="F5329" s="39" t="s">
        <v>19718</v>
      </c>
      <c r="G5329" s="39"/>
      <c r="H5329" s="76" t="s">
        <v>2231</v>
      </c>
      <c r="I5329" s="76" t="s">
        <v>4482</v>
      </c>
      <c r="J5329" s="39"/>
      <c r="K5329" s="39" t="s">
        <v>2195</v>
      </c>
      <c r="L5329" s="76">
        <v>87</v>
      </c>
      <c r="M5329" s="416" t="s">
        <v>19486</v>
      </c>
      <c r="N5329" s="76" t="s">
        <v>19719</v>
      </c>
    </row>
    <row r="5330" spans="1:14" hidden="1">
      <c r="A5330" s="416" t="s">
        <v>19485</v>
      </c>
      <c r="B5330" s="76"/>
      <c r="C5330" s="496" t="s">
        <v>19720</v>
      </c>
      <c r="D5330" s="39" t="s">
        <v>19720</v>
      </c>
      <c r="E5330" s="496">
        <f>VLOOKUP(F5330,[13]abbr_btch2lot2!A:B,2,FALSE)</f>
        <v>4098</v>
      </c>
      <c r="F5330" s="39" t="s">
        <v>19721</v>
      </c>
      <c r="G5330" s="39"/>
      <c r="H5330" s="76" t="s">
        <v>2231</v>
      </c>
      <c r="I5330" s="76" t="s">
        <v>4482</v>
      </c>
      <c r="J5330" s="39"/>
      <c r="K5330" s="39" t="s">
        <v>2195</v>
      </c>
      <c r="L5330" s="76">
        <v>88</v>
      </c>
      <c r="M5330" s="416" t="s">
        <v>19486</v>
      </c>
      <c r="N5330" s="76" t="s">
        <v>19722</v>
      </c>
    </row>
    <row r="5331" spans="1:14" hidden="1">
      <c r="A5331" s="416" t="s">
        <v>19485</v>
      </c>
      <c r="B5331" s="76"/>
      <c r="C5331" s="496" t="s">
        <v>19723</v>
      </c>
      <c r="D5331" s="39" t="s">
        <v>19723</v>
      </c>
      <c r="E5331" s="496">
        <f>VLOOKUP(F5331,[13]abbr_btch2lot2!A:B,2,FALSE)</f>
        <v>4099</v>
      </c>
      <c r="F5331" s="39" t="s">
        <v>19724</v>
      </c>
      <c r="G5331" s="39"/>
      <c r="H5331" s="76" t="s">
        <v>2231</v>
      </c>
      <c r="I5331" s="76" t="s">
        <v>4482</v>
      </c>
      <c r="J5331" s="39"/>
      <c r="K5331" s="39" t="s">
        <v>2195</v>
      </c>
      <c r="L5331" s="76">
        <v>89</v>
      </c>
      <c r="M5331" s="416" t="s">
        <v>19486</v>
      </c>
      <c r="N5331" s="76" t="s">
        <v>19725</v>
      </c>
    </row>
    <row r="5332" spans="1:14" hidden="1">
      <c r="A5332" s="416" t="s">
        <v>19485</v>
      </c>
      <c r="B5332" s="76"/>
      <c r="C5332" s="496" t="s">
        <v>19726</v>
      </c>
      <c r="D5332" s="39" t="s">
        <v>19726</v>
      </c>
      <c r="E5332" s="496">
        <f>VLOOKUP(F5332,[13]abbr_btch2lot2!A:B,2,FALSE)</f>
        <v>4100</v>
      </c>
      <c r="F5332" s="39" t="s">
        <v>19727</v>
      </c>
      <c r="G5332" s="39"/>
      <c r="H5332" s="76" t="s">
        <v>2231</v>
      </c>
      <c r="I5332" s="76" t="s">
        <v>4482</v>
      </c>
      <c r="J5332" s="39"/>
      <c r="K5332" s="39" t="s">
        <v>2195</v>
      </c>
      <c r="L5332" s="76">
        <v>90</v>
      </c>
      <c r="M5332" s="416" t="s">
        <v>19486</v>
      </c>
      <c r="N5332" s="76" t="s">
        <v>19728</v>
      </c>
    </row>
    <row r="5333" spans="1:14" hidden="1">
      <c r="A5333" s="416" t="s">
        <v>19485</v>
      </c>
      <c r="B5333" s="76"/>
      <c r="C5333" s="496" t="s">
        <v>19729</v>
      </c>
      <c r="D5333" s="39" t="s">
        <v>19729</v>
      </c>
      <c r="E5333" s="496">
        <f>VLOOKUP(F5333,[13]abbr_btch2lot2!A:B,2,FALSE)</f>
        <v>4101</v>
      </c>
      <c r="F5333" s="39" t="s">
        <v>19730</v>
      </c>
      <c r="G5333" s="39"/>
      <c r="H5333" s="76" t="s">
        <v>2231</v>
      </c>
      <c r="I5333" s="76" t="s">
        <v>4482</v>
      </c>
      <c r="J5333" s="39"/>
      <c r="K5333" s="39" t="s">
        <v>2195</v>
      </c>
      <c r="L5333" s="76">
        <v>91</v>
      </c>
      <c r="M5333" s="416" t="s">
        <v>19486</v>
      </c>
      <c r="N5333" s="76" t="s">
        <v>19731</v>
      </c>
    </row>
    <row r="5334" spans="1:14" hidden="1">
      <c r="A5334" s="416" t="s">
        <v>19485</v>
      </c>
      <c r="B5334" s="76"/>
      <c r="C5334" s="496" t="s">
        <v>19732</v>
      </c>
      <c r="D5334" s="39" t="s">
        <v>19732</v>
      </c>
      <c r="E5334" s="496">
        <f>VLOOKUP(F5334,[13]abbr_btch2lot2!A:B,2,FALSE)</f>
        <v>4102</v>
      </c>
      <c r="F5334" s="39" t="s">
        <v>19733</v>
      </c>
      <c r="G5334" s="39"/>
      <c r="H5334" s="76" t="s">
        <v>2231</v>
      </c>
      <c r="I5334" s="76" t="s">
        <v>4482</v>
      </c>
      <c r="J5334" s="39"/>
      <c r="K5334" s="39" t="s">
        <v>2195</v>
      </c>
      <c r="L5334" s="76">
        <v>92</v>
      </c>
      <c r="M5334" s="416" t="s">
        <v>19486</v>
      </c>
      <c r="N5334" s="76" t="s">
        <v>19734</v>
      </c>
    </row>
    <row r="5335" spans="1:14" hidden="1">
      <c r="A5335" s="416" t="s">
        <v>19485</v>
      </c>
      <c r="B5335" s="76"/>
      <c r="C5335" s="496" t="s">
        <v>19735</v>
      </c>
      <c r="D5335" s="39" t="s">
        <v>19735</v>
      </c>
      <c r="E5335" s="496">
        <f>VLOOKUP(F5335,[13]abbr_btch2lot2!A:B,2,FALSE)</f>
        <v>4103</v>
      </c>
      <c r="F5335" s="39" t="s">
        <v>19736</v>
      </c>
      <c r="G5335" s="39"/>
      <c r="H5335" s="76" t="s">
        <v>2231</v>
      </c>
      <c r="I5335" s="76" t="s">
        <v>4482</v>
      </c>
      <c r="J5335" s="39"/>
      <c r="K5335" s="39" t="s">
        <v>2195</v>
      </c>
      <c r="L5335" s="76">
        <v>93</v>
      </c>
      <c r="M5335" s="416" t="s">
        <v>19486</v>
      </c>
      <c r="N5335" s="76" t="s">
        <v>19737</v>
      </c>
    </row>
    <row r="5336" spans="1:14" hidden="1">
      <c r="A5336" s="416" t="s">
        <v>19485</v>
      </c>
      <c r="B5336" s="76"/>
      <c r="C5336" s="496" t="s">
        <v>19738</v>
      </c>
      <c r="D5336" s="39" t="s">
        <v>19738</v>
      </c>
      <c r="E5336" s="496">
        <f>VLOOKUP(F5336,[13]abbr_btch2lot2!A:B,2,FALSE)</f>
        <v>4104</v>
      </c>
      <c r="F5336" s="39" t="s">
        <v>19739</v>
      </c>
      <c r="G5336" s="39"/>
      <c r="H5336" s="76" t="s">
        <v>2231</v>
      </c>
      <c r="I5336" s="76" t="s">
        <v>4482</v>
      </c>
      <c r="J5336" s="39"/>
      <c r="K5336" s="39" t="s">
        <v>2195</v>
      </c>
      <c r="L5336" s="76">
        <v>94</v>
      </c>
      <c r="M5336" s="416" t="s">
        <v>19486</v>
      </c>
      <c r="N5336" s="76" t="s">
        <v>19740</v>
      </c>
    </row>
    <row r="5337" spans="1:14" hidden="1">
      <c r="A5337" s="416" t="s">
        <v>19485</v>
      </c>
      <c r="B5337" s="76"/>
      <c r="C5337" s="496" t="s">
        <v>19741</v>
      </c>
      <c r="D5337" s="39" t="s">
        <v>19741</v>
      </c>
      <c r="E5337" s="496">
        <f>VLOOKUP(F5337,[13]abbr_btch2lot2!A:B,2,FALSE)</f>
        <v>4105</v>
      </c>
      <c r="F5337" s="39" t="s">
        <v>19742</v>
      </c>
      <c r="G5337" s="39"/>
      <c r="H5337" s="76" t="s">
        <v>2228</v>
      </c>
      <c r="I5337" s="76">
        <v>2</v>
      </c>
      <c r="J5337" s="39"/>
      <c r="K5337" s="39" t="s">
        <v>2195</v>
      </c>
      <c r="L5337" s="76">
        <v>95</v>
      </c>
      <c r="M5337" s="416" t="s">
        <v>19486</v>
      </c>
      <c r="N5337" s="76" t="s">
        <v>19743</v>
      </c>
    </row>
    <row r="5338" spans="1:14" hidden="1">
      <c r="A5338" s="416" t="s">
        <v>19485</v>
      </c>
      <c r="B5338" s="76"/>
      <c r="C5338" s="496" t="s">
        <v>19744</v>
      </c>
      <c r="D5338" s="39" t="s">
        <v>19744</v>
      </c>
      <c r="E5338" s="496">
        <f>VLOOKUP(F5338,[13]abbr_btch2lot2!A:B,2,FALSE)</f>
        <v>4106</v>
      </c>
      <c r="F5338" s="39" t="s">
        <v>19745</v>
      </c>
      <c r="G5338" s="39"/>
      <c r="H5338" s="76" t="s">
        <v>2228</v>
      </c>
      <c r="I5338" s="76">
        <v>2</v>
      </c>
      <c r="J5338" s="39"/>
      <c r="K5338" s="39" t="s">
        <v>2195</v>
      </c>
      <c r="L5338" s="76">
        <v>96</v>
      </c>
      <c r="M5338" s="416" t="s">
        <v>19486</v>
      </c>
      <c r="N5338" s="76" t="s">
        <v>19746</v>
      </c>
    </row>
    <row r="5339" spans="1:14" hidden="1">
      <c r="A5339" s="416" t="s">
        <v>19485</v>
      </c>
      <c r="B5339" s="76"/>
      <c r="C5339" s="496" t="s">
        <v>19747</v>
      </c>
      <c r="D5339" s="39" t="s">
        <v>19747</v>
      </c>
      <c r="E5339" s="496">
        <f>VLOOKUP(F5339,[13]abbr_btch2lot2!A:B,2,FALSE)</f>
        <v>4107</v>
      </c>
      <c r="F5339" s="39" t="s">
        <v>19748</v>
      </c>
      <c r="G5339" s="39"/>
      <c r="H5339" s="76" t="s">
        <v>2228</v>
      </c>
      <c r="I5339" s="76">
        <v>2</v>
      </c>
      <c r="J5339" s="39"/>
      <c r="K5339" s="39" t="s">
        <v>2195</v>
      </c>
      <c r="L5339" s="76">
        <v>97</v>
      </c>
      <c r="M5339" s="416" t="s">
        <v>19486</v>
      </c>
      <c r="N5339" s="76" t="s">
        <v>19749</v>
      </c>
    </row>
    <row r="5340" spans="1:14" hidden="1">
      <c r="A5340" s="416" t="s">
        <v>19485</v>
      </c>
      <c r="B5340" s="76"/>
      <c r="C5340" s="496" t="s">
        <v>19750</v>
      </c>
      <c r="D5340" s="39" t="s">
        <v>19750</v>
      </c>
      <c r="E5340" s="496">
        <f>VLOOKUP(F5340,[13]abbr_btch2lot2!A:B,2,FALSE)</f>
        <v>4108</v>
      </c>
      <c r="F5340" s="39" t="s">
        <v>19751</v>
      </c>
      <c r="G5340" s="39"/>
      <c r="H5340" s="76" t="s">
        <v>2228</v>
      </c>
      <c r="I5340" s="76">
        <v>2</v>
      </c>
      <c r="J5340" s="39"/>
      <c r="K5340" s="39" t="s">
        <v>2195</v>
      </c>
      <c r="L5340" s="76">
        <v>98</v>
      </c>
      <c r="M5340" s="416" t="s">
        <v>19486</v>
      </c>
      <c r="N5340" s="76" t="s">
        <v>19752</v>
      </c>
    </row>
    <row r="5341" spans="1:14" hidden="1">
      <c r="A5341" s="416" t="s">
        <v>19485</v>
      </c>
      <c r="B5341" s="76"/>
      <c r="C5341" s="496" t="s">
        <v>19753</v>
      </c>
      <c r="D5341" s="39" t="s">
        <v>19753</v>
      </c>
      <c r="E5341" s="496">
        <f>VLOOKUP(F5341,[13]abbr_btch2lot2!A:B,2,FALSE)</f>
        <v>4109</v>
      </c>
      <c r="F5341" s="39" t="s">
        <v>19754</v>
      </c>
      <c r="G5341" s="39"/>
      <c r="H5341" s="76" t="s">
        <v>2228</v>
      </c>
      <c r="I5341" s="76">
        <v>2</v>
      </c>
      <c r="J5341" s="39"/>
      <c r="K5341" s="39" t="s">
        <v>2195</v>
      </c>
      <c r="L5341" s="76">
        <v>99</v>
      </c>
      <c r="M5341" s="416" t="s">
        <v>19486</v>
      </c>
      <c r="N5341" s="76" t="s">
        <v>19755</v>
      </c>
    </row>
    <row r="5342" spans="1:14" hidden="1">
      <c r="A5342" s="416" t="s">
        <v>19485</v>
      </c>
      <c r="B5342" s="76"/>
      <c r="C5342" s="496" t="s">
        <v>19756</v>
      </c>
      <c r="D5342" s="39" t="s">
        <v>19756</v>
      </c>
      <c r="E5342" s="496">
        <f>VLOOKUP(F5342,[13]abbr_btch2lot2!A:B,2,FALSE)</f>
        <v>4110</v>
      </c>
      <c r="F5342" s="39" t="s">
        <v>19757</v>
      </c>
      <c r="G5342" s="39"/>
      <c r="H5342" s="76" t="s">
        <v>2228</v>
      </c>
      <c r="I5342" s="76">
        <v>2</v>
      </c>
      <c r="J5342" s="39"/>
      <c r="K5342" s="39" t="s">
        <v>2195</v>
      </c>
      <c r="L5342" s="76">
        <v>100</v>
      </c>
      <c r="M5342" s="416" t="s">
        <v>19486</v>
      </c>
      <c r="N5342" s="76" t="s">
        <v>19758</v>
      </c>
    </row>
    <row r="5343" spans="1:14" hidden="1">
      <c r="A5343" s="416" t="s">
        <v>19485</v>
      </c>
      <c r="B5343" s="76"/>
      <c r="C5343" s="496" t="s">
        <v>19759</v>
      </c>
      <c r="D5343" s="39" t="s">
        <v>19759</v>
      </c>
      <c r="E5343" s="496">
        <f>VLOOKUP(F5343,[13]abbr_btch2lot2!A:B,2,FALSE)</f>
        <v>4111</v>
      </c>
      <c r="F5343" s="39" t="s">
        <v>19760</v>
      </c>
      <c r="G5343" s="39"/>
      <c r="H5343" s="76" t="s">
        <v>2228</v>
      </c>
      <c r="I5343" s="76">
        <v>2</v>
      </c>
      <c r="J5343" s="39"/>
      <c r="K5343" s="39" t="s">
        <v>2195</v>
      </c>
      <c r="L5343" s="76">
        <v>101</v>
      </c>
      <c r="M5343" s="416" t="s">
        <v>19486</v>
      </c>
      <c r="N5343" s="76" t="s">
        <v>19761</v>
      </c>
    </row>
    <row r="5344" spans="1:14" hidden="1">
      <c r="A5344" s="416" t="s">
        <v>19485</v>
      </c>
      <c r="B5344" s="76"/>
      <c r="C5344" s="496" t="s">
        <v>19762</v>
      </c>
      <c r="D5344" s="39" t="s">
        <v>19762</v>
      </c>
      <c r="E5344" s="496">
        <f>VLOOKUP(F5344,[13]abbr_btch2lot2!A:B,2,FALSE)</f>
        <v>4112</v>
      </c>
      <c r="F5344" s="39" t="s">
        <v>19763</v>
      </c>
      <c r="G5344" s="39"/>
      <c r="H5344" s="76" t="s">
        <v>2228</v>
      </c>
      <c r="I5344" s="76">
        <v>2</v>
      </c>
      <c r="J5344" s="39"/>
      <c r="K5344" s="39" t="s">
        <v>2195</v>
      </c>
      <c r="L5344" s="76">
        <v>102</v>
      </c>
      <c r="M5344" s="416" t="s">
        <v>19486</v>
      </c>
      <c r="N5344" s="76" t="s">
        <v>19764</v>
      </c>
    </row>
    <row r="5345" spans="1:14" hidden="1">
      <c r="A5345" s="416" t="s">
        <v>19485</v>
      </c>
      <c r="B5345" s="76"/>
      <c r="C5345" s="496" t="s">
        <v>19765</v>
      </c>
      <c r="D5345" s="39" t="s">
        <v>19765</v>
      </c>
      <c r="E5345" s="496">
        <f>VLOOKUP(F5345,[13]abbr_btch2lot2!A:B,2,FALSE)</f>
        <v>4113</v>
      </c>
      <c r="F5345" s="39" t="s">
        <v>19766</v>
      </c>
      <c r="G5345" s="39"/>
      <c r="H5345" s="76" t="s">
        <v>2228</v>
      </c>
      <c r="I5345" s="76">
        <v>2</v>
      </c>
      <c r="J5345" s="39"/>
      <c r="K5345" s="39" t="s">
        <v>2195</v>
      </c>
      <c r="L5345" s="76">
        <v>103</v>
      </c>
      <c r="M5345" s="416" t="s">
        <v>19486</v>
      </c>
      <c r="N5345" s="76" t="s">
        <v>19767</v>
      </c>
    </row>
    <row r="5346" spans="1:14" hidden="1">
      <c r="A5346" s="416" t="s">
        <v>19485</v>
      </c>
      <c r="B5346" s="76"/>
      <c r="C5346" s="496" t="s">
        <v>19741</v>
      </c>
      <c r="D5346" s="39" t="s">
        <v>19768</v>
      </c>
      <c r="E5346" s="496">
        <f>VLOOKUP(F5346,[13]abbr_btch2lot2!A:B,2,FALSE)</f>
        <v>4114</v>
      </c>
      <c r="F5346" s="39" t="s">
        <v>19769</v>
      </c>
      <c r="G5346" s="39"/>
      <c r="H5346" s="76" t="s">
        <v>2228</v>
      </c>
      <c r="I5346" s="76">
        <v>2</v>
      </c>
      <c r="J5346" s="39"/>
      <c r="K5346" s="39" t="s">
        <v>2195</v>
      </c>
      <c r="L5346" s="76">
        <v>104</v>
      </c>
      <c r="M5346" s="416" t="s">
        <v>19486</v>
      </c>
      <c r="N5346" s="76" t="s">
        <v>19770</v>
      </c>
    </row>
    <row r="5347" spans="1:14" hidden="1">
      <c r="A5347" s="416" t="s">
        <v>19485</v>
      </c>
      <c r="B5347" s="76"/>
      <c r="C5347" s="496" t="s">
        <v>19771</v>
      </c>
      <c r="D5347" s="39" t="s">
        <v>19771</v>
      </c>
      <c r="E5347" s="496">
        <f>VLOOKUP(F5347,[13]abbr_btch2lot2!A:B,2,FALSE)</f>
        <v>4115</v>
      </c>
      <c r="F5347" s="39" t="s">
        <v>19772</v>
      </c>
      <c r="G5347" s="39"/>
      <c r="H5347" s="76" t="s">
        <v>2228</v>
      </c>
      <c r="I5347" s="76">
        <v>2</v>
      </c>
      <c r="J5347" s="39"/>
      <c r="K5347" s="39" t="s">
        <v>2195</v>
      </c>
      <c r="L5347" s="76">
        <v>105</v>
      </c>
      <c r="M5347" s="416" t="s">
        <v>19486</v>
      </c>
      <c r="N5347" s="76" t="s">
        <v>19773</v>
      </c>
    </row>
    <row r="5348" spans="1:14" hidden="1">
      <c r="A5348" s="416" t="s">
        <v>19485</v>
      </c>
      <c r="B5348" s="76"/>
      <c r="C5348" s="496" t="s">
        <v>19774</v>
      </c>
      <c r="D5348" s="39" t="s">
        <v>19774</v>
      </c>
      <c r="E5348" s="496">
        <f>VLOOKUP(F5348,[13]abbr_btch2lot2!A:B,2,FALSE)</f>
        <v>4116</v>
      </c>
      <c r="F5348" s="39" t="s">
        <v>19775</v>
      </c>
      <c r="G5348" s="39"/>
      <c r="H5348" s="76" t="s">
        <v>2228</v>
      </c>
      <c r="I5348" s="76">
        <v>2</v>
      </c>
      <c r="J5348" s="39"/>
      <c r="K5348" s="39" t="s">
        <v>2195</v>
      </c>
      <c r="L5348" s="76">
        <v>106</v>
      </c>
      <c r="M5348" s="416" t="s">
        <v>19486</v>
      </c>
      <c r="N5348" s="76" t="s">
        <v>19776</v>
      </c>
    </row>
    <row r="5349" spans="1:14" hidden="1">
      <c r="A5349" s="416" t="s">
        <v>19485</v>
      </c>
      <c r="B5349" s="76"/>
      <c r="C5349" s="496" t="s">
        <v>19777</v>
      </c>
      <c r="D5349" s="39" t="s">
        <v>19777</v>
      </c>
      <c r="E5349" s="496">
        <f>VLOOKUP(F5349,[13]abbr_btch2lot2!A:B,2,FALSE)</f>
        <v>4117</v>
      </c>
      <c r="F5349" s="39" t="s">
        <v>19778</v>
      </c>
      <c r="G5349" s="39"/>
      <c r="H5349" s="76" t="s">
        <v>2228</v>
      </c>
      <c r="I5349" s="76">
        <v>2</v>
      </c>
      <c r="J5349" s="39"/>
      <c r="K5349" s="39" t="s">
        <v>2195</v>
      </c>
      <c r="L5349" s="76">
        <v>107</v>
      </c>
      <c r="M5349" s="416" t="s">
        <v>19486</v>
      </c>
      <c r="N5349" s="76" t="s">
        <v>19779</v>
      </c>
    </row>
    <row r="5350" spans="1:14" hidden="1">
      <c r="A5350" s="416" t="s">
        <v>19485</v>
      </c>
      <c r="B5350" s="76"/>
      <c r="C5350" s="496" t="s">
        <v>19780</v>
      </c>
      <c r="D5350" s="39" t="s">
        <v>19780</v>
      </c>
      <c r="E5350" s="496">
        <f>VLOOKUP(F5350,[13]abbr_btch2lot2!A:B,2,FALSE)</f>
        <v>4118</v>
      </c>
      <c r="F5350" s="39" t="s">
        <v>19781</v>
      </c>
      <c r="G5350" s="39"/>
      <c r="H5350" s="76" t="s">
        <v>2228</v>
      </c>
      <c r="I5350" s="76">
        <v>2</v>
      </c>
      <c r="J5350" s="39"/>
      <c r="K5350" s="39" t="s">
        <v>2195</v>
      </c>
      <c r="L5350" s="76">
        <v>108</v>
      </c>
      <c r="M5350" s="416" t="s">
        <v>19486</v>
      </c>
      <c r="N5350" s="76" t="s">
        <v>19782</v>
      </c>
    </row>
    <row r="5351" spans="1:14" hidden="1">
      <c r="A5351" s="416" t="s">
        <v>19485</v>
      </c>
      <c r="B5351" s="76"/>
      <c r="C5351" s="496" t="s">
        <v>19783</v>
      </c>
      <c r="D5351" s="39" t="s">
        <v>19783</v>
      </c>
      <c r="E5351" s="496">
        <f>VLOOKUP(F5351,[13]abbr_btch2lot2!A:B,2,FALSE)</f>
        <v>4119</v>
      </c>
      <c r="F5351" s="39" t="s">
        <v>19784</v>
      </c>
      <c r="G5351" s="39"/>
      <c r="H5351" s="76" t="s">
        <v>2228</v>
      </c>
      <c r="I5351" s="76">
        <v>2</v>
      </c>
      <c r="J5351" s="39"/>
      <c r="K5351" s="39" t="s">
        <v>2195</v>
      </c>
      <c r="L5351" s="76">
        <v>109</v>
      </c>
      <c r="M5351" s="416" t="s">
        <v>19486</v>
      </c>
      <c r="N5351" s="76" t="s">
        <v>19785</v>
      </c>
    </row>
    <row r="5352" spans="1:14" hidden="1">
      <c r="A5352" s="416" t="s">
        <v>19485</v>
      </c>
      <c r="B5352" s="76"/>
      <c r="C5352" s="496" t="s">
        <v>19786</v>
      </c>
      <c r="D5352" s="39" t="s">
        <v>19786</v>
      </c>
      <c r="E5352" s="496">
        <f>VLOOKUP(F5352,[13]abbr_btch2lot2!A:B,2,FALSE)</f>
        <v>4120</v>
      </c>
      <c r="F5352" s="39" t="s">
        <v>19787</v>
      </c>
      <c r="G5352" s="39"/>
      <c r="H5352" s="76" t="s">
        <v>2228</v>
      </c>
      <c r="I5352" s="76">
        <v>2</v>
      </c>
      <c r="J5352" s="39"/>
      <c r="K5352" s="39" t="s">
        <v>2195</v>
      </c>
      <c r="L5352" s="76">
        <v>110</v>
      </c>
      <c r="M5352" s="416" t="s">
        <v>19486</v>
      </c>
      <c r="N5352" s="76" t="s">
        <v>19788</v>
      </c>
    </row>
    <row r="5353" spans="1:14" hidden="1">
      <c r="A5353" s="416" t="s">
        <v>19485</v>
      </c>
      <c r="B5353" s="76"/>
      <c r="C5353" s="496" t="s">
        <v>19789</v>
      </c>
      <c r="D5353" s="39" t="s">
        <v>19789</v>
      </c>
      <c r="E5353" s="496">
        <f>VLOOKUP(F5353,[13]abbr_btch2lot2!A:B,2,FALSE)</f>
        <v>4121</v>
      </c>
      <c r="F5353" s="39" t="s">
        <v>19790</v>
      </c>
      <c r="G5353" s="39"/>
      <c r="H5353" s="76" t="s">
        <v>2228</v>
      </c>
      <c r="I5353" s="76">
        <v>2</v>
      </c>
      <c r="J5353" s="39"/>
      <c r="K5353" s="39" t="s">
        <v>2195</v>
      </c>
      <c r="L5353" s="76">
        <v>111</v>
      </c>
      <c r="M5353" s="416" t="s">
        <v>19486</v>
      </c>
      <c r="N5353" s="76" t="s">
        <v>19791</v>
      </c>
    </row>
    <row r="5354" spans="1:14" hidden="1">
      <c r="A5354" s="416" t="s">
        <v>19485</v>
      </c>
      <c r="B5354" s="76"/>
      <c r="C5354" s="496" t="s">
        <v>19792</v>
      </c>
      <c r="D5354" s="39" t="s">
        <v>19792</v>
      </c>
      <c r="E5354" s="496">
        <f>VLOOKUP(F5354,[13]abbr_btch2lot2!A:B,2,FALSE)</f>
        <v>4122</v>
      </c>
      <c r="F5354" s="39" t="s">
        <v>19793</v>
      </c>
      <c r="G5354" s="39"/>
      <c r="H5354" s="76" t="s">
        <v>2228</v>
      </c>
      <c r="I5354" s="76">
        <v>2</v>
      </c>
      <c r="J5354" s="39"/>
      <c r="K5354" s="39" t="s">
        <v>2195</v>
      </c>
      <c r="L5354" s="76">
        <v>112</v>
      </c>
      <c r="M5354" s="416" t="s">
        <v>19486</v>
      </c>
      <c r="N5354" s="76" t="s">
        <v>19794</v>
      </c>
    </row>
    <row r="5355" spans="1:14" hidden="1">
      <c r="A5355" s="416" t="s">
        <v>19485</v>
      </c>
      <c r="B5355" s="76"/>
      <c r="C5355" s="496" t="s">
        <v>19795</v>
      </c>
      <c r="D5355" s="39" t="s">
        <v>19795</v>
      </c>
      <c r="E5355" s="496">
        <f>VLOOKUP(F5355,[13]abbr_btch2lot2!A:B,2,FALSE)</f>
        <v>4123</v>
      </c>
      <c r="F5355" s="39" t="s">
        <v>19796</v>
      </c>
      <c r="G5355" s="39"/>
      <c r="H5355" s="76" t="s">
        <v>2228</v>
      </c>
      <c r="I5355" s="76">
        <v>2</v>
      </c>
      <c r="J5355" s="39"/>
      <c r="K5355" s="39" t="s">
        <v>2195</v>
      </c>
      <c r="L5355" s="76">
        <v>113</v>
      </c>
      <c r="M5355" s="416" t="s">
        <v>19486</v>
      </c>
      <c r="N5355" s="76" t="s">
        <v>19797</v>
      </c>
    </row>
    <row r="5356" spans="1:14" hidden="1">
      <c r="A5356" s="416" t="s">
        <v>19485</v>
      </c>
      <c r="B5356" s="76"/>
      <c r="C5356" s="496" t="s">
        <v>19744</v>
      </c>
      <c r="D5356" s="39" t="s">
        <v>19798</v>
      </c>
      <c r="E5356" s="496">
        <f>VLOOKUP(F5356,[13]abbr_btch2lot2!A:B,2,FALSE)</f>
        <v>4124</v>
      </c>
      <c r="F5356" s="39" t="s">
        <v>19799</v>
      </c>
      <c r="G5356" s="39"/>
      <c r="H5356" s="76" t="s">
        <v>2228</v>
      </c>
      <c r="I5356" s="76">
        <v>2</v>
      </c>
      <c r="J5356" s="39"/>
      <c r="K5356" s="39" t="s">
        <v>2195</v>
      </c>
      <c r="L5356" s="76">
        <v>114</v>
      </c>
      <c r="M5356" s="416" t="s">
        <v>19486</v>
      </c>
      <c r="N5356" s="76" t="s">
        <v>19800</v>
      </c>
    </row>
    <row r="5357" spans="1:14" hidden="1">
      <c r="A5357" s="416" t="s">
        <v>19485</v>
      </c>
      <c r="B5357" s="76"/>
      <c r="C5357" s="496" t="s">
        <v>19801</v>
      </c>
      <c r="D5357" s="39" t="s">
        <v>19801</v>
      </c>
      <c r="E5357" s="496">
        <f>VLOOKUP(F5357,[13]abbr_btch2lot2!A:B,2,FALSE)</f>
        <v>4125</v>
      </c>
      <c r="F5357" s="39" t="s">
        <v>19802</v>
      </c>
      <c r="G5357" s="39"/>
      <c r="H5357" s="76" t="s">
        <v>2228</v>
      </c>
      <c r="I5357" s="76">
        <v>2</v>
      </c>
      <c r="J5357" s="39"/>
      <c r="K5357" s="39" t="s">
        <v>2195</v>
      </c>
      <c r="L5357" s="76">
        <v>115</v>
      </c>
      <c r="M5357" s="416" t="s">
        <v>19486</v>
      </c>
      <c r="N5357" s="76" t="s">
        <v>19803</v>
      </c>
    </row>
    <row r="5358" spans="1:14" hidden="1">
      <c r="A5358" s="416" t="s">
        <v>19485</v>
      </c>
      <c r="B5358" s="76"/>
      <c r="C5358" s="496" t="s">
        <v>19804</v>
      </c>
      <c r="D5358" s="39" t="s">
        <v>19804</v>
      </c>
      <c r="E5358" s="496">
        <f>VLOOKUP(F5358,[13]abbr_btch2lot2!A:B,2,FALSE)</f>
        <v>4126</v>
      </c>
      <c r="F5358" s="39" t="s">
        <v>19805</v>
      </c>
      <c r="G5358" s="39"/>
      <c r="H5358" s="76" t="s">
        <v>2228</v>
      </c>
      <c r="I5358" s="76">
        <v>2</v>
      </c>
      <c r="J5358" s="39"/>
      <c r="K5358" s="39" t="s">
        <v>2195</v>
      </c>
      <c r="L5358" s="76">
        <v>116</v>
      </c>
      <c r="M5358" s="416" t="s">
        <v>19486</v>
      </c>
      <c r="N5358" s="76" t="s">
        <v>19806</v>
      </c>
    </row>
    <row r="5359" spans="1:14" hidden="1">
      <c r="A5359" s="416" t="s">
        <v>19485</v>
      </c>
      <c r="B5359" s="76"/>
      <c r="C5359" s="496" t="s">
        <v>19807</v>
      </c>
      <c r="D5359" s="39" t="s">
        <v>19807</v>
      </c>
      <c r="E5359" s="496">
        <f>VLOOKUP(F5359,[13]abbr_btch2lot2!A:B,2,FALSE)</f>
        <v>4127</v>
      </c>
      <c r="F5359" s="39" t="s">
        <v>19808</v>
      </c>
      <c r="G5359" s="39"/>
      <c r="H5359" s="76" t="s">
        <v>2228</v>
      </c>
      <c r="I5359" s="76">
        <v>2</v>
      </c>
      <c r="J5359" s="39"/>
      <c r="K5359" s="39" t="s">
        <v>2195</v>
      </c>
      <c r="L5359" s="76">
        <v>117</v>
      </c>
      <c r="M5359" s="416" t="s">
        <v>19486</v>
      </c>
      <c r="N5359" s="76" t="s">
        <v>19809</v>
      </c>
    </row>
    <row r="5360" spans="1:14" hidden="1">
      <c r="A5360" s="416" t="s">
        <v>19485</v>
      </c>
      <c r="B5360" s="76"/>
      <c r="C5360" s="496" t="s">
        <v>19810</v>
      </c>
      <c r="D5360" s="39" t="s">
        <v>19810</v>
      </c>
      <c r="E5360" s="496">
        <f>VLOOKUP(F5360,[13]abbr_btch2lot2!A:B,2,FALSE)</f>
        <v>4128</v>
      </c>
      <c r="F5360" s="39" t="s">
        <v>19811</v>
      </c>
      <c r="G5360" s="39"/>
      <c r="H5360" s="76" t="s">
        <v>2228</v>
      </c>
      <c r="I5360" s="76">
        <v>2</v>
      </c>
      <c r="J5360" s="39"/>
      <c r="K5360" s="39" t="s">
        <v>2195</v>
      </c>
      <c r="L5360" s="76">
        <v>118</v>
      </c>
      <c r="M5360" s="416" t="s">
        <v>19486</v>
      </c>
      <c r="N5360" s="76" t="s">
        <v>19812</v>
      </c>
    </row>
    <row r="5361" spans="1:14" hidden="1">
      <c r="A5361" s="416" t="s">
        <v>19485</v>
      </c>
      <c r="B5361" s="76"/>
      <c r="C5361" s="496" t="s">
        <v>19813</v>
      </c>
      <c r="D5361" s="39" t="s">
        <v>19813</v>
      </c>
      <c r="E5361" s="496">
        <f>VLOOKUP(F5361,[13]abbr_btch2lot2!A:B,2,FALSE)</f>
        <v>4129</v>
      </c>
      <c r="F5361" s="39" t="s">
        <v>19814</v>
      </c>
      <c r="G5361" s="39"/>
      <c r="H5361" s="76" t="s">
        <v>2228</v>
      </c>
      <c r="I5361" s="76">
        <v>2</v>
      </c>
      <c r="J5361" s="39"/>
      <c r="K5361" s="39" t="s">
        <v>2195</v>
      </c>
      <c r="L5361" s="76">
        <v>119</v>
      </c>
      <c r="M5361" s="416" t="s">
        <v>19486</v>
      </c>
      <c r="N5361" s="76" t="s">
        <v>19815</v>
      </c>
    </row>
    <row r="5362" spans="1:14" hidden="1">
      <c r="A5362" s="416" t="s">
        <v>19485</v>
      </c>
      <c r="B5362" s="76"/>
      <c r="C5362" s="496" t="s">
        <v>19816</v>
      </c>
      <c r="D5362" s="39" t="s">
        <v>19816</v>
      </c>
      <c r="E5362" s="496">
        <f>VLOOKUP(F5362,[13]abbr_btch2lot2!A:B,2,FALSE)</f>
        <v>4130</v>
      </c>
      <c r="F5362" s="39" t="s">
        <v>19817</v>
      </c>
      <c r="G5362" s="39"/>
      <c r="H5362" s="76" t="s">
        <v>2228</v>
      </c>
      <c r="I5362" s="76">
        <v>2</v>
      </c>
      <c r="J5362" s="39"/>
      <c r="K5362" s="39" t="s">
        <v>2195</v>
      </c>
      <c r="L5362" s="76">
        <v>120</v>
      </c>
      <c r="M5362" s="416" t="s">
        <v>19486</v>
      </c>
      <c r="N5362" s="76" t="s">
        <v>19818</v>
      </c>
    </row>
    <row r="5363" spans="1:14" hidden="1">
      <c r="A5363" s="416" t="s">
        <v>19485</v>
      </c>
      <c r="B5363" s="76"/>
      <c r="C5363" s="496" t="s">
        <v>19819</v>
      </c>
      <c r="D5363" s="39" t="s">
        <v>19819</v>
      </c>
      <c r="E5363" s="496">
        <f>VLOOKUP(F5363,[13]abbr_btch2lot2!A:B,2,FALSE)</f>
        <v>4131</v>
      </c>
      <c r="F5363" s="39" t="s">
        <v>19820</v>
      </c>
      <c r="G5363" s="39"/>
      <c r="H5363" s="76" t="s">
        <v>2228</v>
      </c>
      <c r="I5363" s="76">
        <v>2</v>
      </c>
      <c r="J5363" s="39"/>
      <c r="K5363" s="39" t="s">
        <v>2195</v>
      </c>
      <c r="L5363" s="76">
        <v>121</v>
      </c>
      <c r="M5363" s="416" t="s">
        <v>19486</v>
      </c>
      <c r="N5363" s="76" t="s">
        <v>19821</v>
      </c>
    </row>
    <row r="5364" spans="1:14" hidden="1">
      <c r="A5364" s="416" t="s">
        <v>19485</v>
      </c>
      <c r="B5364" s="76"/>
      <c r="C5364" s="496" t="s">
        <v>19822</v>
      </c>
      <c r="D5364" s="39" t="s">
        <v>19822</v>
      </c>
      <c r="E5364" s="496">
        <f>VLOOKUP(F5364,[13]abbr_btch2lot2!A:B,2,FALSE)</f>
        <v>4132</v>
      </c>
      <c r="F5364" s="39" t="s">
        <v>19823</v>
      </c>
      <c r="G5364" s="39"/>
      <c r="H5364" s="76" t="s">
        <v>2228</v>
      </c>
      <c r="I5364" s="76">
        <v>2</v>
      </c>
      <c r="J5364" s="39"/>
      <c r="K5364" s="39" t="s">
        <v>2195</v>
      </c>
      <c r="L5364" s="76">
        <v>122</v>
      </c>
      <c r="M5364" s="416" t="s">
        <v>19486</v>
      </c>
      <c r="N5364" s="76" t="s">
        <v>19824</v>
      </c>
    </row>
    <row r="5365" spans="1:14" hidden="1">
      <c r="A5365" s="416" t="s">
        <v>19485</v>
      </c>
      <c r="B5365" s="76"/>
      <c r="C5365" s="496" t="s">
        <v>19825</v>
      </c>
      <c r="D5365" s="39" t="s">
        <v>19825</v>
      </c>
      <c r="E5365" s="496">
        <f>VLOOKUP(F5365,[13]abbr_btch2lot2!A:B,2,FALSE)</f>
        <v>4133</v>
      </c>
      <c r="F5365" s="39" t="s">
        <v>19826</v>
      </c>
      <c r="G5365" s="39"/>
      <c r="H5365" s="76" t="s">
        <v>2228</v>
      </c>
      <c r="I5365" s="76">
        <v>2</v>
      </c>
      <c r="J5365" s="39"/>
      <c r="K5365" s="39" t="s">
        <v>2195</v>
      </c>
      <c r="L5365" s="76">
        <v>123</v>
      </c>
      <c r="M5365" s="416" t="s">
        <v>19486</v>
      </c>
      <c r="N5365" s="76" t="s">
        <v>19827</v>
      </c>
    </row>
    <row r="5366" spans="1:14" hidden="1">
      <c r="A5366" s="416" t="s">
        <v>19485</v>
      </c>
      <c r="B5366" s="76"/>
      <c r="C5366" s="496" t="s">
        <v>19747</v>
      </c>
      <c r="D5366" s="39" t="s">
        <v>19828</v>
      </c>
      <c r="E5366" s="496">
        <f>VLOOKUP(F5366,[13]abbr_btch2lot2!A:B,2,FALSE)</f>
        <v>4134</v>
      </c>
      <c r="F5366" s="39" t="s">
        <v>19829</v>
      </c>
      <c r="G5366" s="39"/>
      <c r="H5366" s="76" t="s">
        <v>2228</v>
      </c>
      <c r="I5366" s="76">
        <v>2</v>
      </c>
      <c r="J5366" s="39"/>
      <c r="K5366" s="39" t="s">
        <v>2195</v>
      </c>
      <c r="L5366" s="76">
        <v>124</v>
      </c>
      <c r="M5366" s="416" t="s">
        <v>19486</v>
      </c>
      <c r="N5366" s="76" t="s">
        <v>19830</v>
      </c>
    </row>
    <row r="5367" spans="1:14" hidden="1">
      <c r="A5367" s="416" t="s">
        <v>19485</v>
      </c>
      <c r="B5367" s="39"/>
      <c r="C5367" s="496" t="s">
        <v>19831</v>
      </c>
      <c r="D5367" s="39" t="s">
        <v>19831</v>
      </c>
      <c r="E5367" s="496">
        <f>VLOOKUP(F5367,[13]abbr_btch2lot2!A:B,2,FALSE)</f>
        <v>4135</v>
      </c>
      <c r="F5367" s="39" t="s">
        <v>19832</v>
      </c>
      <c r="G5367" s="39"/>
      <c r="H5367" s="76" t="s">
        <v>2228</v>
      </c>
      <c r="I5367" s="76">
        <v>2</v>
      </c>
      <c r="J5367" s="39"/>
      <c r="K5367" s="39" t="s">
        <v>2195</v>
      </c>
      <c r="L5367" s="76">
        <v>125</v>
      </c>
      <c r="M5367" s="416" t="s">
        <v>19486</v>
      </c>
      <c r="N5367" s="39" t="s">
        <v>19833</v>
      </c>
    </row>
    <row r="5368" spans="1:14" hidden="1">
      <c r="A5368" s="416" t="s">
        <v>19485</v>
      </c>
      <c r="B5368" s="39"/>
      <c r="C5368" s="496" t="s">
        <v>19834</v>
      </c>
      <c r="D5368" s="39" t="s">
        <v>19834</v>
      </c>
      <c r="E5368" s="496">
        <f>VLOOKUP(F5368,[13]abbr_btch2lot2!A:B,2,FALSE)</f>
        <v>4136</v>
      </c>
      <c r="F5368" s="39" t="s">
        <v>19835</v>
      </c>
      <c r="G5368" s="39"/>
      <c r="H5368" s="76" t="s">
        <v>2228</v>
      </c>
      <c r="I5368" s="76">
        <v>2</v>
      </c>
      <c r="J5368" s="39"/>
      <c r="K5368" s="39" t="s">
        <v>2195</v>
      </c>
      <c r="L5368" s="76">
        <v>126</v>
      </c>
      <c r="M5368" s="416" t="s">
        <v>19486</v>
      </c>
      <c r="N5368" s="39" t="s">
        <v>19836</v>
      </c>
    </row>
    <row r="5369" spans="1:14" hidden="1">
      <c r="A5369" s="416" t="s">
        <v>19485</v>
      </c>
      <c r="B5369" s="39"/>
      <c r="C5369" s="496" t="s">
        <v>19837</v>
      </c>
      <c r="D5369" s="39" t="s">
        <v>19837</v>
      </c>
      <c r="E5369" s="496">
        <f>VLOOKUP(F5369,[13]abbr_btch2lot2!A:B,2,FALSE)</f>
        <v>4137</v>
      </c>
      <c r="F5369" s="39" t="s">
        <v>19838</v>
      </c>
      <c r="G5369" s="39"/>
      <c r="H5369" s="76" t="s">
        <v>2228</v>
      </c>
      <c r="I5369" s="76">
        <v>2</v>
      </c>
      <c r="J5369" s="39"/>
      <c r="K5369" s="39" t="s">
        <v>2195</v>
      </c>
      <c r="L5369" s="76">
        <v>127</v>
      </c>
      <c r="M5369" s="416" t="s">
        <v>19486</v>
      </c>
      <c r="N5369" s="39" t="s">
        <v>19839</v>
      </c>
    </row>
    <row r="5370" spans="1:14" hidden="1">
      <c r="A5370" s="416" t="s">
        <v>19485</v>
      </c>
      <c r="B5370" s="39"/>
      <c r="C5370" s="496" t="s">
        <v>19840</v>
      </c>
      <c r="D5370" s="39" t="s">
        <v>19840</v>
      </c>
      <c r="E5370" s="496">
        <f>VLOOKUP(F5370,[13]abbr_btch2lot2!A:B,2,FALSE)</f>
        <v>4138</v>
      </c>
      <c r="F5370" s="39" t="s">
        <v>19841</v>
      </c>
      <c r="G5370" s="39"/>
      <c r="H5370" s="76" t="s">
        <v>2228</v>
      </c>
      <c r="I5370" s="76">
        <v>2</v>
      </c>
      <c r="J5370" s="39"/>
      <c r="K5370" s="39" t="s">
        <v>2195</v>
      </c>
      <c r="L5370" s="76">
        <v>128</v>
      </c>
      <c r="M5370" s="416" t="s">
        <v>19486</v>
      </c>
      <c r="N5370" s="39" t="s">
        <v>19842</v>
      </c>
    </row>
    <row r="5371" spans="1:14" hidden="1">
      <c r="A5371" s="416" t="s">
        <v>19485</v>
      </c>
      <c r="B5371" s="39"/>
      <c r="C5371" s="496" t="s">
        <v>19843</v>
      </c>
      <c r="D5371" s="39" t="s">
        <v>19843</v>
      </c>
      <c r="E5371" s="496">
        <f>VLOOKUP(F5371,[13]abbr_btch2lot2!A:B,2,FALSE)</f>
        <v>4139</v>
      </c>
      <c r="F5371" s="39" t="s">
        <v>19844</v>
      </c>
      <c r="G5371" s="39"/>
      <c r="H5371" s="76" t="s">
        <v>2228</v>
      </c>
      <c r="I5371" s="76">
        <v>2</v>
      </c>
      <c r="J5371" s="39"/>
      <c r="K5371" s="39" t="s">
        <v>2195</v>
      </c>
      <c r="L5371" s="76">
        <v>129</v>
      </c>
      <c r="M5371" s="416" t="s">
        <v>19486</v>
      </c>
      <c r="N5371" s="39" t="s">
        <v>19845</v>
      </c>
    </row>
    <row r="5372" spans="1:14" hidden="1">
      <c r="A5372" s="416" t="s">
        <v>19485</v>
      </c>
      <c r="B5372" s="39"/>
      <c r="C5372" s="496" t="s">
        <v>19846</v>
      </c>
      <c r="D5372" s="39" t="s">
        <v>19846</v>
      </c>
      <c r="E5372" s="496">
        <f>VLOOKUP(F5372,[13]abbr_btch2lot2!A:B,2,FALSE)</f>
        <v>4140</v>
      </c>
      <c r="F5372" s="39" t="s">
        <v>19847</v>
      </c>
      <c r="G5372" s="39"/>
      <c r="H5372" s="76" t="s">
        <v>2228</v>
      </c>
      <c r="I5372" s="76">
        <v>2</v>
      </c>
      <c r="J5372" s="39"/>
      <c r="K5372" s="39" t="s">
        <v>2195</v>
      </c>
      <c r="L5372" s="76">
        <v>130</v>
      </c>
      <c r="M5372" s="416" t="s">
        <v>19486</v>
      </c>
      <c r="N5372" s="39" t="s">
        <v>19848</v>
      </c>
    </row>
    <row r="5373" spans="1:14" hidden="1">
      <c r="A5373" s="416" t="s">
        <v>19485</v>
      </c>
      <c r="B5373" s="39"/>
      <c r="C5373" s="496" t="s">
        <v>19849</v>
      </c>
      <c r="D5373" s="39" t="s">
        <v>19849</v>
      </c>
      <c r="E5373" s="496">
        <f>VLOOKUP(F5373,[13]abbr_btch2lot2!A:B,2,FALSE)</f>
        <v>4141</v>
      </c>
      <c r="F5373" s="39" t="s">
        <v>19850</v>
      </c>
      <c r="G5373" s="39"/>
      <c r="H5373" s="76" t="s">
        <v>2228</v>
      </c>
      <c r="I5373" s="76">
        <v>2</v>
      </c>
      <c r="J5373" s="39"/>
      <c r="K5373" s="39" t="s">
        <v>2195</v>
      </c>
      <c r="L5373" s="76">
        <v>131</v>
      </c>
      <c r="M5373" s="416" t="s">
        <v>19486</v>
      </c>
      <c r="N5373" s="39" t="s">
        <v>19851</v>
      </c>
    </row>
    <row r="5374" spans="1:14" hidden="1">
      <c r="A5374" s="416" t="s">
        <v>19485</v>
      </c>
      <c r="B5374" s="39"/>
      <c r="C5374" s="496" t="s">
        <v>19852</v>
      </c>
      <c r="D5374" s="39" t="s">
        <v>19852</v>
      </c>
      <c r="E5374" s="496">
        <f>VLOOKUP(F5374,[13]abbr_btch2lot2!A:B,2,FALSE)</f>
        <v>4142</v>
      </c>
      <c r="F5374" s="39" t="s">
        <v>19853</v>
      </c>
      <c r="G5374" s="39"/>
      <c r="H5374" s="76" t="s">
        <v>2228</v>
      </c>
      <c r="I5374" s="76">
        <v>2</v>
      </c>
      <c r="J5374" s="39"/>
      <c r="K5374" s="39" t="s">
        <v>2195</v>
      </c>
      <c r="L5374" s="76">
        <v>132</v>
      </c>
      <c r="M5374" s="416" t="s">
        <v>19486</v>
      </c>
      <c r="N5374" s="39" t="s">
        <v>19854</v>
      </c>
    </row>
    <row r="5375" spans="1:14" hidden="1">
      <c r="A5375" s="416" t="s">
        <v>19485</v>
      </c>
      <c r="B5375" s="39"/>
      <c r="C5375" s="496" t="s">
        <v>19855</v>
      </c>
      <c r="D5375" s="39" t="s">
        <v>19855</v>
      </c>
      <c r="E5375" s="496">
        <f>VLOOKUP(F5375,[13]abbr_btch2lot2!A:B,2,FALSE)</f>
        <v>4143</v>
      </c>
      <c r="F5375" s="39" t="s">
        <v>19856</v>
      </c>
      <c r="G5375" s="39"/>
      <c r="H5375" s="76" t="s">
        <v>2228</v>
      </c>
      <c r="I5375" s="76">
        <v>2</v>
      </c>
      <c r="J5375" s="39"/>
      <c r="K5375" s="39" t="s">
        <v>2195</v>
      </c>
      <c r="L5375" s="76">
        <v>133</v>
      </c>
      <c r="M5375" s="416" t="s">
        <v>19486</v>
      </c>
      <c r="N5375" s="39" t="s">
        <v>19857</v>
      </c>
    </row>
    <row r="5376" spans="1:14" hidden="1">
      <c r="A5376" s="416" t="s">
        <v>19485</v>
      </c>
      <c r="B5376" s="39"/>
      <c r="C5376" s="496" t="s">
        <v>19750</v>
      </c>
      <c r="D5376" s="39" t="s">
        <v>19858</v>
      </c>
      <c r="E5376" s="496">
        <f>VLOOKUP(F5376,[13]abbr_btch2lot2!A:B,2,FALSE)</f>
        <v>4144</v>
      </c>
      <c r="F5376" s="39" t="s">
        <v>19859</v>
      </c>
      <c r="G5376" s="39"/>
      <c r="H5376" s="76" t="s">
        <v>2228</v>
      </c>
      <c r="I5376" s="76">
        <v>2</v>
      </c>
      <c r="J5376" s="39"/>
      <c r="K5376" s="39" t="s">
        <v>2195</v>
      </c>
      <c r="L5376" s="76">
        <v>134</v>
      </c>
      <c r="M5376" s="416" t="s">
        <v>19486</v>
      </c>
      <c r="N5376" s="39" t="s">
        <v>19860</v>
      </c>
    </row>
    <row r="5377" spans="1:14" hidden="1">
      <c r="A5377" s="416" t="s">
        <v>19485</v>
      </c>
      <c r="B5377" s="39"/>
      <c r="C5377" s="496" t="s">
        <v>19861</v>
      </c>
      <c r="D5377" s="39" t="s">
        <v>19861</v>
      </c>
      <c r="E5377" s="496">
        <f>VLOOKUP(F5377,[13]abbr_btch2lot2!A:B,2,FALSE)</f>
        <v>4145</v>
      </c>
      <c r="F5377" s="39" t="s">
        <v>19862</v>
      </c>
      <c r="G5377" s="39"/>
      <c r="H5377" s="76" t="s">
        <v>2228</v>
      </c>
      <c r="I5377" s="76">
        <v>2</v>
      </c>
      <c r="J5377" s="39"/>
      <c r="K5377" s="39" t="s">
        <v>2195</v>
      </c>
      <c r="L5377" s="76">
        <v>135</v>
      </c>
      <c r="M5377" s="416" t="s">
        <v>19486</v>
      </c>
      <c r="N5377" s="39" t="s">
        <v>19863</v>
      </c>
    </row>
    <row r="5378" spans="1:14" hidden="1">
      <c r="A5378" s="416" t="s">
        <v>19485</v>
      </c>
      <c r="B5378" s="39"/>
      <c r="C5378" s="496" t="s">
        <v>19864</v>
      </c>
      <c r="D5378" s="39" t="s">
        <v>19864</v>
      </c>
      <c r="E5378" s="496">
        <f>VLOOKUP(F5378,[13]abbr_btch2lot2!A:B,2,FALSE)</f>
        <v>4146</v>
      </c>
      <c r="F5378" s="39" t="s">
        <v>19865</v>
      </c>
      <c r="G5378" s="39"/>
      <c r="H5378" s="76" t="s">
        <v>2228</v>
      </c>
      <c r="I5378" s="76">
        <v>2</v>
      </c>
      <c r="J5378" s="39"/>
      <c r="K5378" s="39" t="s">
        <v>2195</v>
      </c>
      <c r="L5378" s="76">
        <v>136</v>
      </c>
      <c r="M5378" s="416" t="s">
        <v>19486</v>
      </c>
      <c r="N5378" s="39" t="s">
        <v>19866</v>
      </c>
    </row>
    <row r="5379" spans="1:14" hidden="1">
      <c r="A5379" s="416" t="s">
        <v>19485</v>
      </c>
      <c r="B5379" s="39"/>
      <c r="C5379" s="496" t="s">
        <v>19867</v>
      </c>
      <c r="D5379" s="39" t="s">
        <v>19867</v>
      </c>
      <c r="E5379" s="496">
        <f>VLOOKUP(F5379,[13]abbr_btch2lot2!A:B,2,FALSE)</f>
        <v>4147</v>
      </c>
      <c r="F5379" s="39" t="s">
        <v>19868</v>
      </c>
      <c r="G5379" s="39"/>
      <c r="H5379" s="76" t="s">
        <v>2228</v>
      </c>
      <c r="I5379" s="76">
        <v>2</v>
      </c>
      <c r="J5379" s="39"/>
      <c r="K5379" s="39" t="s">
        <v>2195</v>
      </c>
      <c r="L5379" s="76">
        <v>137</v>
      </c>
      <c r="M5379" s="416" t="s">
        <v>19486</v>
      </c>
      <c r="N5379" s="39" t="s">
        <v>19869</v>
      </c>
    </row>
    <row r="5380" spans="1:14" hidden="1">
      <c r="A5380" s="416" t="s">
        <v>19485</v>
      </c>
      <c r="B5380" s="39"/>
      <c r="C5380" s="496" t="s">
        <v>19870</v>
      </c>
      <c r="D5380" s="39" t="s">
        <v>19870</v>
      </c>
      <c r="E5380" s="496">
        <f>VLOOKUP(F5380,[13]abbr_btch2lot2!A:B,2,FALSE)</f>
        <v>4148</v>
      </c>
      <c r="F5380" s="39" t="s">
        <v>19871</v>
      </c>
      <c r="G5380" s="39"/>
      <c r="H5380" s="76" t="s">
        <v>2228</v>
      </c>
      <c r="I5380" s="76">
        <v>2</v>
      </c>
      <c r="J5380" s="39"/>
      <c r="K5380" s="39" t="s">
        <v>2195</v>
      </c>
      <c r="L5380" s="76">
        <v>138</v>
      </c>
      <c r="M5380" s="416" t="s">
        <v>19486</v>
      </c>
      <c r="N5380" s="39" t="s">
        <v>19872</v>
      </c>
    </row>
    <row r="5381" spans="1:14" hidden="1">
      <c r="A5381" s="416" t="s">
        <v>19485</v>
      </c>
      <c r="B5381" s="39"/>
      <c r="C5381" s="496" t="s">
        <v>19873</v>
      </c>
      <c r="D5381" s="39" t="s">
        <v>19873</v>
      </c>
      <c r="E5381" s="496">
        <f>VLOOKUP(F5381,[13]abbr_btch2lot2!A:B,2,FALSE)</f>
        <v>4149</v>
      </c>
      <c r="F5381" s="39" t="s">
        <v>19874</v>
      </c>
      <c r="G5381" s="39"/>
      <c r="H5381" s="76" t="s">
        <v>2228</v>
      </c>
      <c r="I5381" s="76">
        <v>2</v>
      </c>
      <c r="J5381" s="39"/>
      <c r="K5381" s="39" t="s">
        <v>2195</v>
      </c>
      <c r="L5381" s="76">
        <v>139</v>
      </c>
      <c r="M5381" s="416" t="s">
        <v>19486</v>
      </c>
      <c r="N5381" s="39" t="s">
        <v>19875</v>
      </c>
    </row>
    <row r="5382" spans="1:14" hidden="1">
      <c r="A5382" s="416" t="s">
        <v>19485</v>
      </c>
      <c r="B5382" s="39"/>
      <c r="C5382" s="496" t="s">
        <v>19876</v>
      </c>
      <c r="D5382" s="39" t="s">
        <v>19876</v>
      </c>
      <c r="E5382" s="496">
        <f>VLOOKUP(F5382,[13]abbr_btch2lot2!A:B,2,FALSE)</f>
        <v>4150</v>
      </c>
      <c r="F5382" s="39" t="s">
        <v>19877</v>
      </c>
      <c r="G5382" s="39"/>
      <c r="H5382" s="76" t="s">
        <v>2228</v>
      </c>
      <c r="I5382" s="76">
        <v>2</v>
      </c>
      <c r="J5382" s="39"/>
      <c r="K5382" s="39" t="s">
        <v>2195</v>
      </c>
      <c r="L5382" s="76">
        <v>140</v>
      </c>
      <c r="M5382" s="416" t="s">
        <v>19486</v>
      </c>
      <c r="N5382" s="39" t="s">
        <v>19878</v>
      </c>
    </row>
    <row r="5383" spans="1:14" hidden="1">
      <c r="A5383" s="416" t="s">
        <v>19485</v>
      </c>
      <c r="B5383" s="39"/>
      <c r="C5383" s="496" t="s">
        <v>19879</v>
      </c>
      <c r="D5383" s="39" t="s">
        <v>19879</v>
      </c>
      <c r="E5383" s="496">
        <f>VLOOKUP(F5383,[13]abbr_btch2lot2!A:B,2,FALSE)</f>
        <v>4151</v>
      </c>
      <c r="F5383" s="39" t="s">
        <v>19880</v>
      </c>
      <c r="G5383" s="39"/>
      <c r="H5383" s="76" t="s">
        <v>2228</v>
      </c>
      <c r="I5383" s="76">
        <v>2</v>
      </c>
      <c r="J5383" s="39"/>
      <c r="K5383" s="39" t="s">
        <v>2195</v>
      </c>
      <c r="L5383" s="76">
        <v>141</v>
      </c>
      <c r="M5383" s="416" t="s">
        <v>19486</v>
      </c>
      <c r="N5383" s="39" t="s">
        <v>19881</v>
      </c>
    </row>
    <row r="5384" spans="1:14" hidden="1">
      <c r="A5384" s="416" t="s">
        <v>19485</v>
      </c>
      <c r="B5384" s="39"/>
      <c r="C5384" s="496" t="s">
        <v>19882</v>
      </c>
      <c r="D5384" s="39" t="s">
        <v>19882</v>
      </c>
      <c r="E5384" s="496">
        <f>VLOOKUP(F5384,[13]abbr_btch2lot2!A:B,2,FALSE)</f>
        <v>4152</v>
      </c>
      <c r="F5384" s="39" t="s">
        <v>19883</v>
      </c>
      <c r="G5384" s="39"/>
      <c r="H5384" s="76" t="s">
        <v>2228</v>
      </c>
      <c r="I5384" s="76">
        <v>2</v>
      </c>
      <c r="J5384" s="39"/>
      <c r="K5384" s="39" t="s">
        <v>2195</v>
      </c>
      <c r="L5384" s="76">
        <v>142</v>
      </c>
      <c r="M5384" s="416" t="s">
        <v>19486</v>
      </c>
      <c r="N5384" s="39" t="s">
        <v>19884</v>
      </c>
    </row>
    <row r="5385" spans="1:14" hidden="1">
      <c r="A5385" s="416" t="s">
        <v>19485</v>
      </c>
      <c r="B5385" s="39"/>
      <c r="C5385" s="496" t="s">
        <v>2490</v>
      </c>
      <c r="D5385" s="39" t="s">
        <v>2490</v>
      </c>
      <c r="E5385" s="496">
        <f>VLOOKUP(F5385,[13]abbr_btch2lot2!A:B,2,FALSE)</f>
        <v>170</v>
      </c>
      <c r="F5385" s="39" t="s">
        <v>2491</v>
      </c>
      <c r="G5385" s="39"/>
      <c r="H5385" s="76" t="s">
        <v>2271</v>
      </c>
      <c r="I5385" s="76">
        <v>16</v>
      </c>
      <c r="J5385" s="39"/>
      <c r="K5385" s="39" t="s">
        <v>2195</v>
      </c>
      <c r="L5385" s="76">
        <v>143</v>
      </c>
      <c r="M5385" s="416" t="s">
        <v>19486</v>
      </c>
      <c r="N5385" s="39" t="s">
        <v>19885</v>
      </c>
    </row>
    <row r="5386" spans="1:14" hidden="1">
      <c r="A5386" s="416" t="s">
        <v>19485</v>
      </c>
      <c r="B5386" s="39"/>
      <c r="C5386" s="496" t="s">
        <v>7518</v>
      </c>
      <c r="D5386" s="39" t="s">
        <v>7518</v>
      </c>
      <c r="E5386" s="496">
        <f>VLOOKUP(F5386,[13]abbr_btch2lot2!A:B,2,FALSE)</f>
        <v>4153</v>
      </c>
      <c r="F5386" s="39" t="s">
        <v>7519</v>
      </c>
      <c r="G5386" s="39"/>
      <c r="H5386" s="76" t="s">
        <v>2202</v>
      </c>
      <c r="I5386" s="76">
        <v>49</v>
      </c>
      <c r="J5386" s="39"/>
      <c r="K5386" s="39" t="s">
        <v>2195</v>
      </c>
      <c r="L5386" s="76">
        <v>144</v>
      </c>
      <c r="M5386" s="416" t="s">
        <v>19486</v>
      </c>
      <c r="N5386" s="39" t="s">
        <v>2307</v>
      </c>
    </row>
    <row r="5387" spans="1:14" hidden="1">
      <c r="A5387" s="416" t="s">
        <v>19485</v>
      </c>
      <c r="B5387" s="39" t="s">
        <v>149</v>
      </c>
      <c r="C5387" s="496" t="s">
        <v>149</v>
      </c>
      <c r="D5387" s="39"/>
      <c r="E5387" s="496" t="e">
        <f>VLOOKUP(F5387,[13]abbr_btch2lot2!A:B,2,FALSE)</f>
        <v>#N/A</v>
      </c>
      <c r="F5387" s="39"/>
      <c r="G5387" s="39" t="s">
        <v>2193</v>
      </c>
      <c r="H5387" s="39" t="s">
        <v>2308</v>
      </c>
      <c r="I5387" s="76">
        <v>26</v>
      </c>
      <c r="J5387" s="39"/>
      <c r="K5387" s="39" t="s">
        <v>2195</v>
      </c>
      <c r="L5387" s="76">
        <v>145</v>
      </c>
      <c r="M5387" s="416" t="s">
        <v>19486</v>
      </c>
      <c r="N5387" s="39" t="s">
        <v>149</v>
      </c>
    </row>
    <row r="5388" spans="1:14" hidden="1">
      <c r="A5388" s="416" t="s">
        <v>19485</v>
      </c>
      <c r="B5388" s="39" t="s">
        <v>151</v>
      </c>
      <c r="C5388" s="496" t="s">
        <v>151</v>
      </c>
      <c r="D5388" s="39"/>
      <c r="E5388" s="496" t="e">
        <f>VLOOKUP(F5388,[13]abbr_btch2lot2!A:B,2,FALSE)</f>
        <v>#N/A</v>
      </c>
      <c r="F5388" s="39"/>
      <c r="G5388" s="39" t="s">
        <v>2193</v>
      </c>
      <c r="H5388" s="39" t="s">
        <v>2202</v>
      </c>
      <c r="I5388" s="76">
        <v>10</v>
      </c>
      <c r="J5388" s="39"/>
      <c r="K5388" s="39" t="s">
        <v>2195</v>
      </c>
      <c r="L5388" s="76">
        <v>146</v>
      </c>
      <c r="M5388" s="416" t="s">
        <v>19486</v>
      </c>
      <c r="N5388" s="39" t="s">
        <v>151</v>
      </c>
    </row>
    <row r="5389" spans="1:14" hidden="1">
      <c r="A5389" s="416" t="s">
        <v>19485</v>
      </c>
      <c r="B5389" s="39" t="s">
        <v>153</v>
      </c>
      <c r="C5389" s="496" t="s">
        <v>153</v>
      </c>
      <c r="D5389" s="39"/>
      <c r="E5389" s="496" t="e">
        <f>VLOOKUP(F5389,[13]abbr_btch2lot2!A:B,2,FALSE)</f>
        <v>#N/A</v>
      </c>
      <c r="F5389" s="39"/>
      <c r="G5389" s="39" t="s">
        <v>2193</v>
      </c>
      <c r="H5389" s="39" t="s">
        <v>2202</v>
      </c>
      <c r="I5389" s="76">
        <v>4</v>
      </c>
      <c r="J5389" s="39"/>
      <c r="K5389" s="39" t="s">
        <v>2195</v>
      </c>
      <c r="L5389" s="76">
        <v>147</v>
      </c>
      <c r="M5389" s="416" t="s">
        <v>19486</v>
      </c>
      <c r="N5389" s="39" t="s">
        <v>153</v>
      </c>
    </row>
    <row r="5390" spans="1:14" hidden="1">
      <c r="A5390" s="416" t="s">
        <v>19485</v>
      </c>
      <c r="B5390" s="39" t="s">
        <v>155</v>
      </c>
      <c r="C5390" s="496" t="s">
        <v>155</v>
      </c>
      <c r="D5390" s="39"/>
      <c r="E5390" s="496" t="e">
        <f>VLOOKUP(F5390,[13]abbr_btch2lot2!A:B,2,FALSE)</f>
        <v>#N/A</v>
      </c>
      <c r="F5390" s="39"/>
      <c r="G5390" s="39" t="s">
        <v>2193</v>
      </c>
      <c r="H5390" s="39" t="s">
        <v>2202</v>
      </c>
      <c r="I5390" s="76">
        <v>2</v>
      </c>
      <c r="J5390" s="39"/>
      <c r="K5390" s="39" t="s">
        <v>2195</v>
      </c>
      <c r="L5390" s="76">
        <v>148</v>
      </c>
      <c r="M5390" s="416" t="s">
        <v>19486</v>
      </c>
      <c r="N5390" s="39" t="s">
        <v>155</v>
      </c>
    </row>
    <row r="5391" spans="1:14" hidden="1">
      <c r="A5391" s="416" t="s">
        <v>19485</v>
      </c>
      <c r="B5391" s="39" t="s">
        <v>157</v>
      </c>
      <c r="C5391" s="496" t="s">
        <v>157</v>
      </c>
      <c r="D5391" s="39"/>
      <c r="E5391" s="496" t="e">
        <f>VLOOKUP(F5391,[13]abbr_btch2lot2!A:B,2,FALSE)</f>
        <v>#N/A</v>
      </c>
      <c r="F5391" s="39"/>
      <c r="G5391" s="39" t="s">
        <v>2193</v>
      </c>
      <c r="H5391" s="39" t="s">
        <v>2202</v>
      </c>
      <c r="I5391" s="76">
        <v>2</v>
      </c>
      <c r="J5391" s="39"/>
      <c r="K5391" s="39" t="s">
        <v>2195</v>
      </c>
      <c r="L5391" s="76">
        <v>149</v>
      </c>
      <c r="M5391" s="416" t="s">
        <v>19486</v>
      </c>
      <c r="N5391" s="39" t="s">
        <v>157</v>
      </c>
    </row>
    <row r="5392" spans="1:14" hidden="1">
      <c r="A5392" s="39" t="s">
        <v>19886</v>
      </c>
      <c r="B5392" s="504" t="s">
        <v>34</v>
      </c>
      <c r="C5392" s="496" t="s">
        <v>34</v>
      </c>
      <c r="D5392" s="39"/>
      <c r="E5392" s="496" t="e">
        <f>VLOOKUP(F5392,[13]abbr_btch2lot2!A:B,2,FALSE)</f>
        <v>#N/A</v>
      </c>
      <c r="F5392" s="516"/>
      <c r="G5392" s="504" t="s">
        <v>2193</v>
      </c>
      <c r="H5392" s="504" t="s">
        <v>2194</v>
      </c>
      <c r="I5392" s="504">
        <v>8</v>
      </c>
      <c r="J5392" s="39"/>
      <c r="K5392" s="496" t="s">
        <v>2195</v>
      </c>
      <c r="L5392" s="504">
        <v>1</v>
      </c>
      <c r="M5392" s="648" t="s">
        <v>19887</v>
      </c>
      <c r="N5392" s="504" t="s">
        <v>34</v>
      </c>
    </row>
    <row r="5393" spans="1:14" hidden="1">
      <c r="A5393" s="39" t="s">
        <v>19886</v>
      </c>
      <c r="B5393" s="516"/>
      <c r="C5393" s="496" t="s">
        <v>43</v>
      </c>
      <c r="D5393" s="39" t="s">
        <v>43</v>
      </c>
      <c r="E5393" s="496">
        <f>VLOOKUP(F5393,[13]abbr_btch2lot2!A:B,2,FALSE)</f>
        <v>4154</v>
      </c>
      <c r="F5393" s="10" t="s">
        <v>42</v>
      </c>
      <c r="G5393" s="504" t="s">
        <v>2193</v>
      </c>
      <c r="H5393" s="504" t="s">
        <v>2308</v>
      </c>
      <c r="I5393" s="504">
        <v>26</v>
      </c>
      <c r="J5393" s="39"/>
      <c r="K5393" s="496" t="s">
        <v>2195</v>
      </c>
      <c r="L5393" s="504">
        <v>2</v>
      </c>
      <c r="M5393" s="648" t="s">
        <v>19887</v>
      </c>
      <c r="N5393" s="504" t="s">
        <v>43</v>
      </c>
    </row>
    <row r="5394" spans="1:14" hidden="1">
      <c r="A5394" s="39" t="s">
        <v>19886</v>
      </c>
      <c r="B5394" s="516"/>
      <c r="C5394" s="496" t="s">
        <v>19888</v>
      </c>
      <c r="D5394" s="39" t="s">
        <v>19888</v>
      </c>
      <c r="E5394" s="496">
        <f>VLOOKUP(F5394,[13]abbr_btch2lot2!A:B,2,FALSE)</f>
        <v>4155</v>
      </c>
      <c r="F5394" s="40" t="s">
        <v>19889</v>
      </c>
      <c r="G5394" s="504" t="s">
        <v>2193</v>
      </c>
      <c r="H5394" s="504" t="s">
        <v>2202</v>
      </c>
      <c r="I5394" s="504">
        <v>5</v>
      </c>
      <c r="J5394" s="39"/>
      <c r="K5394" s="496" t="s">
        <v>2195</v>
      </c>
      <c r="L5394" s="504">
        <v>3</v>
      </c>
      <c r="M5394" s="648" t="s">
        <v>19887</v>
      </c>
      <c r="N5394" s="496" t="s">
        <v>19890</v>
      </c>
    </row>
    <row r="5395" spans="1:14" hidden="1">
      <c r="A5395" s="39" t="s">
        <v>19886</v>
      </c>
      <c r="B5395" s="516"/>
      <c r="C5395" s="496" t="s">
        <v>19891</v>
      </c>
      <c r="D5395" s="39" t="s">
        <v>19891</v>
      </c>
      <c r="E5395" s="496">
        <f>VLOOKUP(F5395,[13]abbr_btch2lot2!A:B,2,FALSE)</f>
        <v>4156</v>
      </c>
      <c r="F5395" s="40" t="s">
        <v>19892</v>
      </c>
      <c r="G5395" s="504" t="s">
        <v>2215</v>
      </c>
      <c r="H5395" s="504" t="s">
        <v>2202</v>
      </c>
      <c r="I5395" s="504">
        <v>50</v>
      </c>
      <c r="J5395" s="39"/>
      <c r="K5395" s="496" t="s">
        <v>2195</v>
      </c>
      <c r="L5395" s="504">
        <v>4</v>
      </c>
      <c r="M5395" s="648" t="s">
        <v>19887</v>
      </c>
      <c r="N5395" s="496" t="s">
        <v>19893</v>
      </c>
    </row>
    <row r="5396" spans="1:14" hidden="1">
      <c r="A5396" s="39" t="s">
        <v>19886</v>
      </c>
      <c r="B5396" s="516"/>
      <c r="C5396" s="496" t="s">
        <v>19894</v>
      </c>
      <c r="D5396" s="39" t="s">
        <v>19894</v>
      </c>
      <c r="E5396" s="496">
        <f>VLOOKUP(F5396,[13]abbr_btch2lot2!A:B,2,FALSE)</f>
        <v>4157</v>
      </c>
      <c r="F5396" s="40" t="s">
        <v>19895</v>
      </c>
      <c r="G5396" s="504" t="s">
        <v>2215</v>
      </c>
      <c r="H5396" s="504" t="s">
        <v>2202</v>
      </c>
      <c r="I5396" s="504">
        <v>50</v>
      </c>
      <c r="J5396" s="39"/>
      <c r="K5396" s="496" t="s">
        <v>2195</v>
      </c>
      <c r="L5396" s="504">
        <v>5</v>
      </c>
      <c r="M5396" s="648" t="s">
        <v>19887</v>
      </c>
      <c r="N5396" s="496" t="s">
        <v>19896</v>
      </c>
    </row>
    <row r="5397" spans="1:14" hidden="1">
      <c r="A5397" s="39" t="s">
        <v>19886</v>
      </c>
      <c r="B5397" s="516"/>
      <c r="C5397" s="496" t="s">
        <v>19897</v>
      </c>
      <c r="D5397" s="39" t="s">
        <v>19897</v>
      </c>
      <c r="E5397" s="496">
        <f>VLOOKUP(F5397,[13]abbr_btch2lot2!A:B,2,FALSE)</f>
        <v>4158</v>
      </c>
      <c r="F5397" s="40" t="s">
        <v>19898</v>
      </c>
      <c r="G5397" s="504" t="s">
        <v>2215</v>
      </c>
      <c r="H5397" s="504" t="s">
        <v>2202</v>
      </c>
      <c r="I5397" s="504">
        <v>20</v>
      </c>
      <c r="J5397" s="39"/>
      <c r="K5397" s="496" t="s">
        <v>2195</v>
      </c>
      <c r="L5397" s="504">
        <v>6</v>
      </c>
      <c r="M5397" s="648" t="s">
        <v>19887</v>
      </c>
      <c r="N5397" s="496" t="s">
        <v>19899</v>
      </c>
    </row>
    <row r="5398" spans="1:14" hidden="1">
      <c r="A5398" s="39" t="s">
        <v>19886</v>
      </c>
      <c r="B5398" s="516"/>
      <c r="C5398" s="496" t="s">
        <v>19900</v>
      </c>
      <c r="D5398" s="39" t="s">
        <v>19900</v>
      </c>
      <c r="E5398" s="496">
        <f>VLOOKUP(F5398,[13]abbr_btch2lot2!A:B,2,FALSE)</f>
        <v>4159</v>
      </c>
      <c r="F5398" s="40" t="s">
        <v>19901</v>
      </c>
      <c r="G5398" s="504" t="s">
        <v>2215</v>
      </c>
      <c r="H5398" s="504" t="s">
        <v>2202</v>
      </c>
      <c r="I5398" s="504">
        <v>20</v>
      </c>
      <c r="J5398" s="39"/>
      <c r="K5398" s="496" t="s">
        <v>2195</v>
      </c>
      <c r="L5398" s="504">
        <v>7</v>
      </c>
      <c r="M5398" s="648" t="s">
        <v>19887</v>
      </c>
      <c r="N5398" s="496" t="s">
        <v>19902</v>
      </c>
    </row>
    <row r="5399" spans="1:14" hidden="1">
      <c r="A5399" s="39" t="s">
        <v>19886</v>
      </c>
      <c r="B5399" s="516"/>
      <c r="C5399" s="496" t="s">
        <v>13641</v>
      </c>
      <c r="D5399" s="39" t="s">
        <v>13641</v>
      </c>
      <c r="E5399" s="496">
        <f>VLOOKUP(F5399,[13]abbr_btch2lot2!A:B,2,FALSE)</f>
        <v>1998</v>
      </c>
      <c r="F5399" s="40" t="s">
        <v>13642</v>
      </c>
      <c r="G5399" s="504" t="s">
        <v>2215</v>
      </c>
      <c r="H5399" s="504" t="s">
        <v>2202</v>
      </c>
      <c r="I5399" s="504">
        <v>1</v>
      </c>
      <c r="J5399" s="39"/>
      <c r="K5399" s="496" t="s">
        <v>2195</v>
      </c>
      <c r="L5399" s="504">
        <v>8</v>
      </c>
      <c r="M5399" s="648" t="s">
        <v>19887</v>
      </c>
      <c r="N5399" s="496" t="s">
        <v>13641</v>
      </c>
    </row>
    <row r="5400" spans="1:14" hidden="1">
      <c r="A5400" s="39" t="s">
        <v>19886</v>
      </c>
      <c r="B5400" s="516"/>
      <c r="C5400" s="496"/>
      <c r="D5400" s="39"/>
      <c r="E5400" s="496">
        <f>VLOOKUP(F5400,[13]abbr_btch2lot2!A:B,2,FALSE)</f>
        <v>4160</v>
      </c>
      <c r="F5400" s="40" t="s">
        <v>19903</v>
      </c>
      <c r="G5400" s="504" t="s">
        <v>2215</v>
      </c>
      <c r="H5400" s="504" t="s">
        <v>2202</v>
      </c>
      <c r="I5400" s="504">
        <v>10</v>
      </c>
      <c r="J5400" s="39"/>
      <c r="K5400" s="496" t="s">
        <v>2195</v>
      </c>
      <c r="L5400" s="504">
        <v>9</v>
      </c>
      <c r="M5400" s="648" t="s">
        <v>19887</v>
      </c>
      <c r="N5400" s="496" t="s">
        <v>19904</v>
      </c>
    </row>
    <row r="5401" spans="1:14" hidden="1">
      <c r="A5401" s="39" t="s">
        <v>19886</v>
      </c>
      <c r="B5401" s="516"/>
      <c r="C5401" s="496"/>
      <c r="D5401" s="39"/>
      <c r="E5401" s="496">
        <f>VLOOKUP(F5401,[13]abbr_btch2lot2!A:B,2,FALSE)</f>
        <v>4161</v>
      </c>
      <c r="F5401" s="40" t="s">
        <v>19905</v>
      </c>
      <c r="G5401" s="504" t="s">
        <v>2215</v>
      </c>
      <c r="H5401" s="504" t="s">
        <v>2202</v>
      </c>
      <c r="I5401" s="504">
        <v>5</v>
      </c>
      <c r="J5401" s="39"/>
      <c r="K5401" s="496" t="s">
        <v>2195</v>
      </c>
      <c r="L5401" s="504">
        <v>10</v>
      </c>
      <c r="M5401" s="648" t="s">
        <v>19887</v>
      </c>
      <c r="N5401" s="496" t="s">
        <v>19906</v>
      </c>
    </row>
    <row r="5402" spans="1:14" hidden="1">
      <c r="A5402" s="39" t="s">
        <v>19886</v>
      </c>
      <c r="B5402" s="516"/>
      <c r="C5402" s="496" t="s">
        <v>19907</v>
      </c>
      <c r="D5402" s="39" t="s">
        <v>19907</v>
      </c>
      <c r="E5402" s="496">
        <f>VLOOKUP(F5402,[13]abbr_btch2lot2!A:B,2,FALSE)</f>
        <v>4162</v>
      </c>
      <c r="F5402" s="40" t="s">
        <v>19908</v>
      </c>
      <c r="G5402" s="504" t="s">
        <v>2215</v>
      </c>
      <c r="H5402" s="504" t="s">
        <v>2202</v>
      </c>
      <c r="I5402" s="504">
        <v>1</v>
      </c>
      <c r="J5402" s="39"/>
      <c r="K5402" s="496" t="s">
        <v>2195</v>
      </c>
      <c r="L5402" s="504">
        <v>11</v>
      </c>
      <c r="M5402" s="648" t="s">
        <v>19887</v>
      </c>
      <c r="N5402" s="496" t="s">
        <v>19909</v>
      </c>
    </row>
    <row r="5403" spans="1:14" hidden="1">
      <c r="A5403" s="39" t="s">
        <v>19886</v>
      </c>
      <c r="B5403" s="516"/>
      <c r="C5403" s="496" t="s">
        <v>19910</v>
      </c>
      <c r="D5403" s="39" t="s">
        <v>19910</v>
      </c>
      <c r="E5403" s="496">
        <f>VLOOKUP(F5403,[13]abbr_btch2lot2!A:B,2,FALSE)</f>
        <v>4163</v>
      </c>
      <c r="F5403" s="40" t="s">
        <v>19911</v>
      </c>
      <c r="G5403" s="504" t="s">
        <v>2215</v>
      </c>
      <c r="H5403" s="504" t="s">
        <v>2202</v>
      </c>
      <c r="I5403" s="504">
        <v>255</v>
      </c>
      <c r="J5403" s="39"/>
      <c r="K5403" s="496" t="s">
        <v>2195</v>
      </c>
      <c r="L5403" s="504">
        <v>12</v>
      </c>
      <c r="M5403" s="648" t="s">
        <v>19887</v>
      </c>
      <c r="N5403" s="496" t="s">
        <v>19912</v>
      </c>
    </row>
    <row r="5404" spans="1:14" hidden="1">
      <c r="A5404" s="39" t="s">
        <v>19886</v>
      </c>
      <c r="B5404" s="516"/>
      <c r="C5404" s="496" t="s">
        <v>19913</v>
      </c>
      <c r="D5404" s="39" t="s">
        <v>19913</v>
      </c>
      <c r="E5404" s="496">
        <f>VLOOKUP(F5404,[13]abbr_btch2lot2!A:B,2,FALSE)</f>
        <v>4164</v>
      </c>
      <c r="F5404" s="40" t="s">
        <v>19914</v>
      </c>
      <c r="G5404" s="504" t="s">
        <v>2215</v>
      </c>
      <c r="H5404" s="504" t="s">
        <v>2202</v>
      </c>
      <c r="I5404" s="504">
        <v>255</v>
      </c>
      <c r="J5404" s="39"/>
      <c r="K5404" s="496" t="s">
        <v>2195</v>
      </c>
      <c r="L5404" s="504">
        <v>13</v>
      </c>
      <c r="M5404" s="648" t="s">
        <v>19887</v>
      </c>
      <c r="N5404" s="496" t="s">
        <v>19915</v>
      </c>
    </row>
    <row r="5405" spans="1:14" hidden="1">
      <c r="A5405" s="39" t="s">
        <v>19886</v>
      </c>
      <c r="B5405" s="516"/>
      <c r="C5405" s="496" t="s">
        <v>19916</v>
      </c>
      <c r="D5405" s="39" t="s">
        <v>19916</v>
      </c>
      <c r="E5405" s="496">
        <f>VLOOKUP(F5405,[13]abbr_btch2lot2!A:B,2,FALSE)</f>
        <v>4165</v>
      </c>
      <c r="F5405" s="40" t="s">
        <v>19917</v>
      </c>
      <c r="G5405" s="504" t="s">
        <v>2215</v>
      </c>
      <c r="H5405" s="504" t="s">
        <v>2202</v>
      </c>
      <c r="I5405" s="504">
        <v>10</v>
      </c>
      <c r="J5405" s="39"/>
      <c r="K5405" s="496" t="s">
        <v>2195</v>
      </c>
      <c r="L5405" s="504">
        <v>14</v>
      </c>
      <c r="M5405" s="648" t="s">
        <v>19887</v>
      </c>
      <c r="N5405" s="496" t="s">
        <v>19918</v>
      </c>
    </row>
    <row r="5406" spans="1:14" hidden="1">
      <c r="A5406" s="39" t="s">
        <v>19886</v>
      </c>
      <c r="B5406" s="516"/>
      <c r="C5406" s="496" t="s">
        <v>19919</v>
      </c>
      <c r="D5406" s="39" t="s">
        <v>19919</v>
      </c>
      <c r="E5406" s="496">
        <f>VLOOKUP(F5406,[13]abbr_btch2lot2!A:B,2,FALSE)</f>
        <v>4166</v>
      </c>
      <c r="F5406" s="40" t="s">
        <v>19920</v>
      </c>
      <c r="G5406" s="504" t="s">
        <v>2215</v>
      </c>
      <c r="H5406" s="504" t="s">
        <v>2202</v>
      </c>
      <c r="I5406" s="504">
        <v>10</v>
      </c>
      <c r="J5406" s="39"/>
      <c r="K5406" s="496" t="s">
        <v>2195</v>
      </c>
      <c r="L5406" s="504">
        <v>15</v>
      </c>
      <c r="M5406" s="648" t="s">
        <v>19887</v>
      </c>
      <c r="N5406" s="496" t="s">
        <v>19921</v>
      </c>
    </row>
    <row r="5407" spans="1:14" hidden="1">
      <c r="A5407" s="39" t="s">
        <v>19886</v>
      </c>
      <c r="B5407" s="516"/>
      <c r="C5407" s="496" t="s">
        <v>19922</v>
      </c>
      <c r="D5407" s="39" t="s">
        <v>19922</v>
      </c>
      <c r="E5407" s="496">
        <f>VLOOKUP(F5407,[13]abbr_btch2lot2!A:B,2,FALSE)</f>
        <v>4167</v>
      </c>
      <c r="F5407" s="40" t="s">
        <v>19923</v>
      </c>
      <c r="G5407" s="504" t="s">
        <v>2215</v>
      </c>
      <c r="H5407" s="504" t="s">
        <v>2202</v>
      </c>
      <c r="I5407" s="504">
        <v>50</v>
      </c>
      <c r="J5407" s="39"/>
      <c r="K5407" s="496" t="s">
        <v>2195</v>
      </c>
      <c r="L5407" s="504">
        <v>16</v>
      </c>
      <c r="M5407" s="648" t="s">
        <v>19887</v>
      </c>
      <c r="N5407" s="496" t="s">
        <v>19924</v>
      </c>
    </row>
    <row r="5408" spans="1:14" hidden="1">
      <c r="A5408" s="39" t="s">
        <v>19886</v>
      </c>
      <c r="B5408" s="516"/>
      <c r="C5408" s="496" t="s">
        <v>19925</v>
      </c>
      <c r="D5408" s="39" t="s">
        <v>19925</v>
      </c>
      <c r="E5408" s="496">
        <f>VLOOKUP(F5408,[13]abbr_btch2lot2!A:B,2,FALSE)</f>
        <v>4168</v>
      </c>
      <c r="F5408" s="40" t="s">
        <v>19926</v>
      </c>
      <c r="G5408" s="504" t="s">
        <v>2215</v>
      </c>
      <c r="H5408" s="504" t="s">
        <v>2202</v>
      </c>
      <c r="I5408" s="504">
        <v>50</v>
      </c>
      <c r="J5408" s="39"/>
      <c r="K5408" s="496" t="s">
        <v>2195</v>
      </c>
      <c r="L5408" s="504">
        <v>17</v>
      </c>
      <c r="M5408" s="648" t="s">
        <v>19887</v>
      </c>
      <c r="N5408" s="496" t="s">
        <v>19927</v>
      </c>
    </row>
    <row r="5409" spans="1:14" hidden="1">
      <c r="A5409" s="39" t="s">
        <v>19886</v>
      </c>
      <c r="B5409" s="516"/>
      <c r="C5409" s="496"/>
      <c r="D5409" s="39"/>
      <c r="E5409" s="496">
        <f>VLOOKUP(F5409,[13]abbr_btch2lot2!A:B,2,FALSE)</f>
        <v>4169</v>
      </c>
      <c r="F5409" s="40" t="s">
        <v>19928</v>
      </c>
      <c r="G5409" s="504" t="s">
        <v>2215</v>
      </c>
      <c r="H5409" s="504" t="s">
        <v>2202</v>
      </c>
      <c r="I5409" s="504">
        <v>1</v>
      </c>
      <c r="J5409" s="39"/>
      <c r="K5409" s="496" t="s">
        <v>2195</v>
      </c>
      <c r="L5409" s="504">
        <v>18</v>
      </c>
      <c r="M5409" s="648" t="s">
        <v>19887</v>
      </c>
      <c r="N5409" s="496" t="s">
        <v>19929</v>
      </c>
    </row>
    <row r="5410" spans="1:14" hidden="1">
      <c r="A5410" s="39" t="s">
        <v>19886</v>
      </c>
      <c r="B5410" s="516"/>
      <c r="C5410" s="496"/>
      <c r="D5410" s="39"/>
      <c r="E5410" s="496">
        <f>VLOOKUP(F5410,[13]abbr_btch2lot2!A:B,2,FALSE)</f>
        <v>1878</v>
      </c>
      <c r="F5410" s="507" t="s">
        <v>13287</v>
      </c>
      <c r="G5410" s="504" t="s">
        <v>2193</v>
      </c>
      <c r="H5410" s="504" t="s">
        <v>2308</v>
      </c>
      <c r="I5410" s="504">
        <v>26</v>
      </c>
      <c r="J5410" s="39"/>
      <c r="K5410" s="496" t="s">
        <v>2195</v>
      </c>
      <c r="L5410" s="504">
        <v>19</v>
      </c>
      <c r="M5410" s="648" t="s">
        <v>19887</v>
      </c>
      <c r="N5410" s="496" t="s">
        <v>13288</v>
      </c>
    </row>
    <row r="5411" spans="1:14" hidden="1">
      <c r="A5411" s="39" t="s">
        <v>19886</v>
      </c>
      <c r="B5411" s="516"/>
      <c r="C5411" s="496" t="s">
        <v>19930</v>
      </c>
      <c r="D5411" s="39" t="s">
        <v>19930</v>
      </c>
      <c r="E5411" s="496">
        <f>VLOOKUP(F5411,[13]abbr_btch2lot2!A:B,2,FALSE)</f>
        <v>4170</v>
      </c>
      <c r="F5411" s="40" t="s">
        <v>19931</v>
      </c>
      <c r="G5411" s="504" t="s">
        <v>2193</v>
      </c>
      <c r="H5411" s="504" t="s">
        <v>2228</v>
      </c>
      <c r="I5411" s="504">
        <v>2</v>
      </c>
      <c r="J5411" s="39"/>
      <c r="K5411" s="496" t="s">
        <v>2195</v>
      </c>
      <c r="L5411" s="504">
        <v>20</v>
      </c>
      <c r="M5411" s="648" t="s">
        <v>19887</v>
      </c>
      <c r="N5411" s="496" t="s">
        <v>2881</v>
      </c>
    </row>
    <row r="5412" spans="1:14" hidden="1">
      <c r="A5412" s="39" t="s">
        <v>19886</v>
      </c>
      <c r="B5412" s="504" t="s">
        <v>149</v>
      </c>
      <c r="C5412" s="496" t="s">
        <v>149</v>
      </c>
      <c r="D5412" s="39"/>
      <c r="E5412" s="496" t="e">
        <f>VLOOKUP(F5412,[13]abbr_btch2lot2!A:B,2,FALSE)</f>
        <v>#N/A</v>
      </c>
      <c r="F5412" s="39"/>
      <c r="G5412" s="504" t="s">
        <v>2193</v>
      </c>
      <c r="H5412" s="504" t="s">
        <v>2308</v>
      </c>
      <c r="I5412" s="504">
        <v>26</v>
      </c>
      <c r="J5412" s="39"/>
      <c r="K5412" s="496" t="s">
        <v>2195</v>
      </c>
      <c r="L5412" s="504">
        <v>21</v>
      </c>
      <c r="M5412" s="648" t="s">
        <v>19887</v>
      </c>
      <c r="N5412" s="504" t="s">
        <v>149</v>
      </c>
    </row>
    <row r="5413" spans="1:14" hidden="1">
      <c r="A5413" s="39" t="s">
        <v>19886</v>
      </c>
      <c r="B5413" s="504" t="s">
        <v>151</v>
      </c>
      <c r="C5413" s="496" t="s">
        <v>151</v>
      </c>
      <c r="D5413" s="39"/>
      <c r="E5413" s="496" t="e">
        <f>VLOOKUP(F5413,[13]abbr_btch2lot2!A:B,2,FALSE)</f>
        <v>#N/A</v>
      </c>
      <c r="F5413" s="39"/>
      <c r="G5413" s="504" t="s">
        <v>2193</v>
      </c>
      <c r="H5413" s="504" t="s">
        <v>2202</v>
      </c>
      <c r="I5413" s="504">
        <v>10</v>
      </c>
      <c r="J5413" s="39"/>
      <c r="K5413" s="496" t="s">
        <v>2195</v>
      </c>
      <c r="L5413" s="504">
        <v>22</v>
      </c>
      <c r="M5413" s="648" t="s">
        <v>19887</v>
      </c>
      <c r="N5413" s="504" t="s">
        <v>151</v>
      </c>
    </row>
    <row r="5414" spans="1:14" hidden="1">
      <c r="A5414" s="39" t="s">
        <v>19886</v>
      </c>
      <c r="B5414" s="504" t="s">
        <v>153</v>
      </c>
      <c r="C5414" s="496" t="s">
        <v>153</v>
      </c>
      <c r="D5414" s="39"/>
      <c r="E5414" s="496" t="e">
        <f>VLOOKUP(F5414,[13]abbr_btch2lot2!A:B,2,FALSE)</f>
        <v>#N/A</v>
      </c>
      <c r="F5414" s="39"/>
      <c r="G5414" s="504" t="s">
        <v>2193</v>
      </c>
      <c r="H5414" s="504" t="s">
        <v>2202</v>
      </c>
      <c r="I5414" s="504">
        <v>4</v>
      </c>
      <c r="J5414" s="39"/>
      <c r="K5414" s="496" t="s">
        <v>2195</v>
      </c>
      <c r="L5414" s="504">
        <v>23</v>
      </c>
      <c r="M5414" s="648" t="s">
        <v>19887</v>
      </c>
      <c r="N5414" s="504" t="s">
        <v>153</v>
      </c>
    </row>
    <row r="5415" spans="1:14" hidden="1">
      <c r="A5415" s="39" t="s">
        <v>19886</v>
      </c>
      <c r="B5415" s="504" t="s">
        <v>155</v>
      </c>
      <c r="C5415" s="496" t="s">
        <v>155</v>
      </c>
      <c r="D5415" s="39"/>
      <c r="E5415" s="496" t="e">
        <f>VLOOKUP(F5415,[13]abbr_btch2lot2!A:B,2,FALSE)</f>
        <v>#N/A</v>
      </c>
      <c r="F5415" s="39"/>
      <c r="G5415" s="504" t="s">
        <v>2193</v>
      </c>
      <c r="H5415" s="504" t="s">
        <v>2202</v>
      </c>
      <c r="I5415" s="504">
        <v>2</v>
      </c>
      <c r="J5415" s="39"/>
      <c r="K5415" s="496" t="s">
        <v>2195</v>
      </c>
      <c r="L5415" s="504">
        <v>24</v>
      </c>
      <c r="M5415" s="648" t="s">
        <v>19887</v>
      </c>
      <c r="N5415" s="504" t="s">
        <v>155</v>
      </c>
    </row>
    <row r="5416" spans="1:14" hidden="1">
      <c r="A5416" s="39" t="s">
        <v>19886</v>
      </c>
      <c r="B5416" s="504" t="s">
        <v>157</v>
      </c>
      <c r="C5416" s="496" t="s">
        <v>157</v>
      </c>
      <c r="D5416" s="39"/>
      <c r="E5416" s="496" t="e">
        <f>VLOOKUP(F5416,[13]abbr_btch2lot2!A:B,2,FALSE)</f>
        <v>#N/A</v>
      </c>
      <c r="F5416" s="39"/>
      <c r="G5416" s="504" t="s">
        <v>2193</v>
      </c>
      <c r="H5416" s="504" t="s">
        <v>2202</v>
      </c>
      <c r="I5416" s="504">
        <v>2</v>
      </c>
      <c r="J5416" s="39"/>
      <c r="K5416" s="496" t="s">
        <v>2195</v>
      </c>
      <c r="L5416" s="504">
        <v>25</v>
      </c>
      <c r="M5416" s="648" t="s">
        <v>19887</v>
      </c>
      <c r="N5416" s="504" t="s">
        <v>157</v>
      </c>
    </row>
    <row r="5417" spans="1:14" hidden="1">
      <c r="A5417" s="258" t="s">
        <v>19932</v>
      </c>
      <c r="B5417" s="496" t="s">
        <v>34</v>
      </c>
      <c r="C5417" s="496" t="s">
        <v>34</v>
      </c>
      <c r="D5417" s="39"/>
      <c r="E5417" s="496" t="e">
        <f>VLOOKUP(F5417,[13]abbr_btch2lot2!A:B,2,FALSE)</f>
        <v>#N/A</v>
      </c>
      <c r="F5417" s="516"/>
      <c r="G5417" s="496" t="s">
        <v>2193</v>
      </c>
      <c r="H5417" s="496" t="s">
        <v>2194</v>
      </c>
      <c r="I5417" s="504">
        <v>8</v>
      </c>
      <c r="J5417" s="39"/>
      <c r="K5417" s="39" t="s">
        <v>2195</v>
      </c>
      <c r="L5417" s="504">
        <v>1</v>
      </c>
      <c r="M5417" s="39" t="s">
        <v>19933</v>
      </c>
      <c r="N5417" s="496" t="s">
        <v>34</v>
      </c>
    </row>
    <row r="5418" spans="1:14" hidden="1">
      <c r="A5418" s="258" t="s">
        <v>19932</v>
      </c>
      <c r="B5418" s="516"/>
      <c r="C5418" s="496"/>
      <c r="D5418" s="39"/>
      <c r="E5418" s="496">
        <f>VLOOKUP(F5418,[13]abbr_btch2lot2!A:B,2,FALSE)</f>
        <v>4171</v>
      </c>
      <c r="F5418" s="39" t="s">
        <v>19934</v>
      </c>
      <c r="G5418" s="39" t="s">
        <v>13046</v>
      </c>
      <c r="H5418" s="40" t="s">
        <v>2202</v>
      </c>
      <c r="I5418" s="76" t="s">
        <v>19935</v>
      </c>
      <c r="J5418" s="39"/>
      <c r="K5418" s="39" t="s">
        <v>2195</v>
      </c>
      <c r="L5418" s="504">
        <v>2</v>
      </c>
      <c r="M5418" s="39" t="s">
        <v>19933</v>
      </c>
      <c r="N5418" s="39" t="s">
        <v>13448</v>
      </c>
    </row>
    <row r="5419" spans="1:14" hidden="1">
      <c r="A5419" s="258" t="s">
        <v>19932</v>
      </c>
      <c r="B5419" s="516"/>
      <c r="C5419" s="496" t="s">
        <v>823</v>
      </c>
      <c r="D5419" s="39" t="s">
        <v>823</v>
      </c>
      <c r="E5419" s="496">
        <f>VLOOKUP(F5419,[13]abbr_btch2lot2!A:B,2,FALSE)</f>
        <v>4172</v>
      </c>
      <c r="F5419" s="39" t="s">
        <v>436</v>
      </c>
      <c r="G5419" s="39" t="s">
        <v>2193</v>
      </c>
      <c r="H5419" s="40" t="s">
        <v>2202</v>
      </c>
      <c r="I5419" s="76" t="s">
        <v>19936</v>
      </c>
      <c r="J5419" s="39"/>
      <c r="K5419" s="39" t="s">
        <v>2195</v>
      </c>
      <c r="L5419" s="504">
        <v>3</v>
      </c>
      <c r="M5419" s="39" t="s">
        <v>19933</v>
      </c>
      <c r="N5419" s="39" t="s">
        <v>6628</v>
      </c>
    </row>
    <row r="5420" spans="1:14" hidden="1">
      <c r="A5420" s="258" t="s">
        <v>19932</v>
      </c>
      <c r="B5420" s="516"/>
      <c r="C5420" s="496" t="s">
        <v>2996</v>
      </c>
      <c r="D5420" s="39" t="s">
        <v>2996</v>
      </c>
      <c r="E5420" s="496">
        <f>VLOOKUP(F5420,[13]abbr_btch2lot2!A:B,2,FALSE)</f>
        <v>173</v>
      </c>
      <c r="F5420" s="39" t="s">
        <v>2997</v>
      </c>
      <c r="G5420" s="39" t="s">
        <v>2193</v>
      </c>
      <c r="H5420" s="40" t="s">
        <v>2308</v>
      </c>
      <c r="I5420" s="76">
        <v>26</v>
      </c>
      <c r="J5420" s="39"/>
      <c r="K5420" s="39" t="s">
        <v>2195</v>
      </c>
      <c r="L5420" s="504">
        <v>4</v>
      </c>
      <c r="M5420" s="39" t="s">
        <v>19933</v>
      </c>
      <c r="N5420" s="39" t="s">
        <v>19937</v>
      </c>
    </row>
    <row r="5421" spans="1:14" hidden="1">
      <c r="A5421" s="258" t="s">
        <v>19932</v>
      </c>
      <c r="B5421" s="516"/>
      <c r="C5421" s="496" t="s">
        <v>5899</v>
      </c>
      <c r="D5421" s="39" t="s">
        <v>5899</v>
      </c>
      <c r="E5421" s="496">
        <f>VLOOKUP(F5421,[13]abbr_btch2lot2!A:B,2,FALSE)</f>
        <v>4173</v>
      </c>
      <c r="F5421" s="40" t="s">
        <v>19938</v>
      </c>
      <c r="G5421" s="39" t="s">
        <v>2193</v>
      </c>
      <c r="H5421" s="40" t="s">
        <v>2308</v>
      </c>
      <c r="I5421" s="76">
        <v>26</v>
      </c>
      <c r="J5421" s="39"/>
      <c r="K5421" s="39" t="s">
        <v>2195</v>
      </c>
      <c r="L5421" s="504">
        <v>5</v>
      </c>
      <c r="M5421" s="39" t="s">
        <v>19933</v>
      </c>
      <c r="N5421" s="39" t="s">
        <v>19939</v>
      </c>
    </row>
    <row r="5422" spans="1:14" hidden="1">
      <c r="A5422" s="258" t="s">
        <v>19932</v>
      </c>
      <c r="B5422" s="516"/>
      <c r="C5422" s="496" t="s">
        <v>6308</v>
      </c>
      <c r="D5422" s="39" t="s">
        <v>6308</v>
      </c>
      <c r="E5422" s="496">
        <f>VLOOKUP(F5422,[13]abbr_btch2lot2!A:B,2,FALSE)</f>
        <v>4174</v>
      </c>
      <c r="F5422" s="39" t="s">
        <v>6309</v>
      </c>
      <c r="G5422" s="39" t="s">
        <v>2215</v>
      </c>
      <c r="H5422" s="40" t="s">
        <v>2202</v>
      </c>
      <c r="I5422" s="76" t="s">
        <v>19940</v>
      </c>
      <c r="J5422" s="39"/>
      <c r="K5422" s="39" t="s">
        <v>2195</v>
      </c>
      <c r="L5422" s="504">
        <v>6</v>
      </c>
      <c r="M5422" s="39" t="s">
        <v>19933</v>
      </c>
      <c r="N5422" s="39" t="s">
        <v>19941</v>
      </c>
    </row>
    <row r="5423" spans="1:14" hidden="1">
      <c r="A5423" s="258" t="s">
        <v>19932</v>
      </c>
      <c r="B5423" s="516"/>
      <c r="C5423" s="496"/>
      <c r="D5423" s="39"/>
      <c r="E5423" s="496">
        <f>VLOOKUP(F5423,[13]abbr_btch2lot2!A:B,2,FALSE)</f>
        <v>4175</v>
      </c>
      <c r="F5423" s="39" t="s">
        <v>19942</v>
      </c>
      <c r="G5423" s="39" t="s">
        <v>2215</v>
      </c>
      <c r="H5423" s="40" t="s">
        <v>2202</v>
      </c>
      <c r="I5423" s="76" t="s">
        <v>19935</v>
      </c>
      <c r="J5423" s="39"/>
      <c r="K5423" s="39" t="s">
        <v>2195</v>
      </c>
      <c r="L5423" s="504">
        <v>7</v>
      </c>
      <c r="M5423" s="39" t="s">
        <v>19933</v>
      </c>
      <c r="N5423" s="39" t="s">
        <v>19943</v>
      </c>
    </row>
    <row r="5424" spans="1:14" hidden="1">
      <c r="A5424" s="258" t="s">
        <v>19932</v>
      </c>
      <c r="B5424" s="516"/>
      <c r="C5424" s="496" t="s">
        <v>19944</v>
      </c>
      <c r="D5424" s="39" t="s">
        <v>19944</v>
      </c>
      <c r="E5424" s="496">
        <f>VLOOKUP(F5424,[13]abbr_btch2lot2!A:B,2,FALSE)</f>
        <v>4176</v>
      </c>
      <c r="F5424" s="39" t="s">
        <v>19945</v>
      </c>
      <c r="G5424" s="39" t="s">
        <v>2215</v>
      </c>
      <c r="H5424" s="40" t="s">
        <v>2202</v>
      </c>
      <c r="I5424" s="76" t="s">
        <v>7673</v>
      </c>
      <c r="J5424" s="39"/>
      <c r="K5424" s="39" t="s">
        <v>2195</v>
      </c>
      <c r="L5424" s="504">
        <v>8</v>
      </c>
      <c r="M5424" s="39" t="s">
        <v>19933</v>
      </c>
      <c r="N5424" s="39" t="s">
        <v>19946</v>
      </c>
    </row>
    <row r="5425" spans="1:14" hidden="1">
      <c r="A5425" s="258" t="s">
        <v>19932</v>
      </c>
      <c r="B5425" s="516"/>
      <c r="C5425" s="496" t="s">
        <v>7362</v>
      </c>
      <c r="D5425" s="39" t="s">
        <v>7362</v>
      </c>
      <c r="E5425" s="496">
        <f>VLOOKUP(F5425,[13]abbr_btch2lot2!A:B,2,FALSE)</f>
        <v>4177</v>
      </c>
      <c r="F5425" s="39" t="s">
        <v>7363</v>
      </c>
      <c r="G5425" s="39" t="s">
        <v>2215</v>
      </c>
      <c r="H5425" s="40" t="s">
        <v>2202</v>
      </c>
      <c r="I5425" s="76" t="s">
        <v>7596</v>
      </c>
      <c r="J5425" s="39"/>
      <c r="K5425" s="39" t="s">
        <v>2195</v>
      </c>
      <c r="L5425" s="504">
        <v>9</v>
      </c>
      <c r="M5425" s="39" t="s">
        <v>19933</v>
      </c>
      <c r="N5425" s="39" t="s">
        <v>19947</v>
      </c>
    </row>
    <row r="5426" spans="1:14" hidden="1">
      <c r="A5426" s="258" t="s">
        <v>19932</v>
      </c>
      <c r="B5426" s="516"/>
      <c r="C5426" s="496"/>
      <c r="D5426" s="39"/>
      <c r="E5426" s="496">
        <f>VLOOKUP(F5426,[13]abbr_btch2lot2!A:B,2,FALSE)</f>
        <v>4178</v>
      </c>
      <c r="F5426" s="39" t="s">
        <v>19948</v>
      </c>
      <c r="G5426" s="39" t="s">
        <v>2215</v>
      </c>
      <c r="H5426" s="40" t="s">
        <v>2308</v>
      </c>
      <c r="I5426" s="76">
        <v>26</v>
      </c>
      <c r="J5426" s="39"/>
      <c r="K5426" s="39" t="s">
        <v>2195</v>
      </c>
      <c r="L5426" s="504">
        <v>10</v>
      </c>
      <c r="M5426" s="39" t="s">
        <v>19933</v>
      </c>
      <c r="N5426" s="39" t="s">
        <v>19949</v>
      </c>
    </row>
    <row r="5427" spans="1:14" hidden="1">
      <c r="A5427" s="258" t="s">
        <v>19932</v>
      </c>
      <c r="B5427" s="516"/>
      <c r="C5427" s="496"/>
      <c r="D5427" s="39"/>
      <c r="E5427" s="496">
        <f>VLOOKUP(F5427,[13]abbr_btch2lot2!A:B,2,FALSE)</f>
        <v>4179</v>
      </c>
      <c r="F5427" s="40" t="s">
        <v>19950</v>
      </c>
      <c r="G5427" s="39" t="s">
        <v>2215</v>
      </c>
      <c r="H5427" s="40" t="s">
        <v>2202</v>
      </c>
      <c r="I5427" s="76" t="s">
        <v>19940</v>
      </c>
      <c r="J5427" s="39"/>
      <c r="K5427" s="39" t="s">
        <v>2195</v>
      </c>
      <c r="L5427" s="504">
        <v>11</v>
      </c>
      <c r="M5427" s="39" t="s">
        <v>19933</v>
      </c>
      <c r="N5427" s="39" t="s">
        <v>19951</v>
      </c>
    </row>
    <row r="5428" spans="1:14" hidden="1">
      <c r="A5428" s="258" t="s">
        <v>19932</v>
      </c>
      <c r="B5428" s="516"/>
      <c r="C5428" s="496"/>
      <c r="D5428" s="39"/>
      <c r="E5428" s="496">
        <f>VLOOKUP(F5428,[13]abbr_btch2lot2!A:B,2,FALSE)</f>
        <v>4180</v>
      </c>
      <c r="F5428" s="40" t="s">
        <v>19952</v>
      </c>
      <c r="G5428" s="39" t="s">
        <v>2215</v>
      </c>
      <c r="H5428" s="40" t="s">
        <v>2202</v>
      </c>
      <c r="I5428" s="76" t="s">
        <v>7673</v>
      </c>
      <c r="J5428" s="39"/>
      <c r="K5428" s="39" t="s">
        <v>2195</v>
      </c>
      <c r="L5428" s="504">
        <v>12</v>
      </c>
      <c r="M5428" s="39" t="s">
        <v>19933</v>
      </c>
      <c r="N5428" s="39" t="s">
        <v>19953</v>
      </c>
    </row>
    <row r="5429" spans="1:14" hidden="1">
      <c r="A5429" s="258" t="s">
        <v>19932</v>
      </c>
      <c r="B5429" s="516"/>
      <c r="C5429" s="496"/>
      <c r="D5429" s="39"/>
      <c r="E5429" s="496">
        <f>VLOOKUP(F5429,[13]abbr_btch2lot2!A:B,2,FALSE)</f>
        <v>4181</v>
      </c>
      <c r="F5429" s="39" t="s">
        <v>19954</v>
      </c>
      <c r="G5429" s="39" t="s">
        <v>2215</v>
      </c>
      <c r="H5429" s="40" t="s">
        <v>2202</v>
      </c>
      <c r="I5429" s="76" t="s">
        <v>19940</v>
      </c>
      <c r="J5429" s="39"/>
      <c r="K5429" s="39" t="s">
        <v>2195</v>
      </c>
      <c r="L5429" s="504">
        <v>13</v>
      </c>
      <c r="M5429" s="39" t="s">
        <v>19933</v>
      </c>
      <c r="N5429" s="39" t="s">
        <v>19955</v>
      </c>
    </row>
    <row r="5430" spans="1:14" hidden="1">
      <c r="A5430" s="258" t="s">
        <v>19932</v>
      </c>
      <c r="B5430" s="516"/>
      <c r="C5430" s="496"/>
      <c r="D5430" s="39"/>
      <c r="E5430" s="496">
        <f>VLOOKUP(F5430,[13]abbr_btch2lot2!A:B,2,FALSE)</f>
        <v>4182</v>
      </c>
      <c r="F5430" s="39" t="s">
        <v>19956</v>
      </c>
      <c r="G5430" s="39" t="s">
        <v>2215</v>
      </c>
      <c r="H5430" s="40" t="s">
        <v>2202</v>
      </c>
      <c r="I5430" s="76" t="s">
        <v>19940</v>
      </c>
      <c r="J5430" s="39"/>
      <c r="K5430" s="39" t="s">
        <v>2195</v>
      </c>
      <c r="L5430" s="504">
        <v>14</v>
      </c>
      <c r="M5430" s="39" t="s">
        <v>19933</v>
      </c>
      <c r="N5430" s="39" t="s">
        <v>19957</v>
      </c>
    </row>
    <row r="5431" spans="1:14" hidden="1">
      <c r="A5431" s="258" t="s">
        <v>19932</v>
      </c>
      <c r="B5431" s="516"/>
      <c r="C5431" s="496"/>
      <c r="D5431" s="39"/>
      <c r="E5431" s="496">
        <f>VLOOKUP(F5431,[13]abbr_btch2lot2!A:B,2,FALSE)</f>
        <v>4183</v>
      </c>
      <c r="F5431" s="39" t="s">
        <v>19958</v>
      </c>
      <c r="G5431" s="39" t="s">
        <v>2215</v>
      </c>
      <c r="H5431" s="40" t="s">
        <v>2202</v>
      </c>
      <c r="I5431" s="76" t="s">
        <v>7619</v>
      </c>
      <c r="J5431" s="39"/>
      <c r="K5431" s="39" t="s">
        <v>2195</v>
      </c>
      <c r="L5431" s="504">
        <v>15</v>
      </c>
      <c r="M5431" s="39" t="s">
        <v>19933</v>
      </c>
      <c r="N5431" s="39" t="s">
        <v>19959</v>
      </c>
    </row>
    <row r="5432" spans="1:14" hidden="1">
      <c r="A5432" s="258" t="s">
        <v>19932</v>
      </c>
      <c r="B5432" s="516"/>
      <c r="C5432" s="496" t="s">
        <v>19960</v>
      </c>
      <c r="D5432" s="39" t="s">
        <v>19960</v>
      </c>
      <c r="E5432" s="496">
        <f>VLOOKUP(F5432,[13]abbr_btch2lot2!A:B,2,FALSE)</f>
        <v>4184</v>
      </c>
      <c r="F5432" s="39" t="s">
        <v>19961</v>
      </c>
      <c r="G5432" s="39" t="s">
        <v>2215</v>
      </c>
      <c r="H5432" s="40" t="s">
        <v>2202</v>
      </c>
      <c r="I5432" s="76" t="s">
        <v>19940</v>
      </c>
      <c r="J5432" s="39"/>
      <c r="K5432" s="39" t="s">
        <v>2195</v>
      </c>
      <c r="L5432" s="504">
        <v>16</v>
      </c>
      <c r="M5432" s="39" t="s">
        <v>19933</v>
      </c>
      <c r="N5432" s="39" t="s">
        <v>19962</v>
      </c>
    </row>
    <row r="5433" spans="1:14" hidden="1">
      <c r="A5433" s="258" t="s">
        <v>19932</v>
      </c>
      <c r="B5433" s="516"/>
      <c r="C5433" s="496" t="s">
        <v>19963</v>
      </c>
      <c r="D5433" s="39" t="s">
        <v>19963</v>
      </c>
      <c r="E5433" s="496">
        <f>VLOOKUP(F5433,[13]abbr_btch2lot2!A:B,2,FALSE)</f>
        <v>4185</v>
      </c>
      <c r="F5433" s="39" t="s">
        <v>19964</v>
      </c>
      <c r="G5433" s="39" t="s">
        <v>2215</v>
      </c>
      <c r="H5433" s="40" t="s">
        <v>2202</v>
      </c>
      <c r="I5433" s="76" t="s">
        <v>19940</v>
      </c>
      <c r="J5433" s="39"/>
      <c r="K5433" s="39" t="s">
        <v>2195</v>
      </c>
      <c r="L5433" s="504">
        <v>17</v>
      </c>
      <c r="M5433" s="39" t="s">
        <v>19933</v>
      </c>
      <c r="N5433" s="39" t="s">
        <v>19965</v>
      </c>
    </row>
    <row r="5434" spans="1:14" hidden="1">
      <c r="A5434" s="258" t="s">
        <v>19932</v>
      </c>
      <c r="B5434" s="516"/>
      <c r="C5434" s="496" t="s">
        <v>19966</v>
      </c>
      <c r="D5434" s="39" t="s">
        <v>19966</v>
      </c>
      <c r="E5434" s="496">
        <f>VLOOKUP(F5434,[13]abbr_btch2lot2!A:B,2,FALSE)</f>
        <v>4186</v>
      </c>
      <c r="F5434" s="39" t="s">
        <v>19967</v>
      </c>
      <c r="G5434" s="39" t="s">
        <v>2215</v>
      </c>
      <c r="H5434" s="40" t="s">
        <v>2202</v>
      </c>
      <c r="I5434" s="76" t="s">
        <v>19940</v>
      </c>
      <c r="J5434" s="39"/>
      <c r="K5434" s="39" t="s">
        <v>2195</v>
      </c>
      <c r="L5434" s="504">
        <v>18</v>
      </c>
      <c r="M5434" s="39" t="s">
        <v>19933</v>
      </c>
      <c r="N5434" s="39" t="s">
        <v>19968</v>
      </c>
    </row>
    <row r="5435" spans="1:14" hidden="1">
      <c r="A5435" s="258" t="s">
        <v>19932</v>
      </c>
      <c r="B5435" s="516"/>
      <c r="C5435" s="496" t="s">
        <v>19969</v>
      </c>
      <c r="D5435" s="39" t="s">
        <v>19969</v>
      </c>
      <c r="E5435" s="496">
        <f>VLOOKUP(F5435,[13]abbr_btch2lot2!A:B,2,FALSE)</f>
        <v>4187</v>
      </c>
      <c r="F5435" s="39" t="s">
        <v>19970</v>
      </c>
      <c r="G5435" s="39" t="s">
        <v>2215</v>
      </c>
      <c r="H5435" s="40" t="s">
        <v>2202</v>
      </c>
      <c r="I5435" s="76" t="s">
        <v>7596</v>
      </c>
      <c r="J5435" s="39"/>
      <c r="K5435" s="39" t="s">
        <v>2195</v>
      </c>
      <c r="L5435" s="504">
        <v>19</v>
      </c>
      <c r="M5435" s="39" t="s">
        <v>19933</v>
      </c>
      <c r="N5435" s="39" t="s">
        <v>19971</v>
      </c>
    </row>
    <row r="5436" spans="1:14" hidden="1">
      <c r="A5436" s="258" t="s">
        <v>19932</v>
      </c>
      <c r="B5436" s="516"/>
      <c r="C5436" s="496" t="s">
        <v>19972</v>
      </c>
      <c r="D5436" s="39" t="s">
        <v>19972</v>
      </c>
      <c r="E5436" s="496">
        <f>VLOOKUP(F5436,[13]abbr_btch2lot2!A:B,2,FALSE)</f>
        <v>4188</v>
      </c>
      <c r="F5436" s="39" t="s">
        <v>19973</v>
      </c>
      <c r="G5436" s="39" t="s">
        <v>2215</v>
      </c>
      <c r="H5436" s="40" t="s">
        <v>2202</v>
      </c>
      <c r="I5436" s="76" t="s">
        <v>19940</v>
      </c>
      <c r="J5436" s="39"/>
      <c r="K5436" s="39" t="s">
        <v>2195</v>
      </c>
      <c r="L5436" s="504">
        <v>20</v>
      </c>
      <c r="M5436" s="39" t="s">
        <v>19933</v>
      </c>
      <c r="N5436" s="39" t="s">
        <v>19974</v>
      </c>
    </row>
    <row r="5437" spans="1:14" hidden="1">
      <c r="A5437" s="258" t="s">
        <v>19932</v>
      </c>
      <c r="B5437" s="516"/>
      <c r="C5437" s="496"/>
      <c r="D5437" s="39"/>
      <c r="E5437" s="496">
        <f>VLOOKUP(F5437,[13]abbr_btch2lot2!A:B,2,FALSE)</f>
        <v>4189</v>
      </c>
      <c r="F5437" s="39" t="s">
        <v>19975</v>
      </c>
      <c r="G5437" s="39" t="s">
        <v>2215</v>
      </c>
      <c r="H5437" s="40" t="s">
        <v>2202</v>
      </c>
      <c r="I5437" s="76" t="s">
        <v>19936</v>
      </c>
      <c r="J5437" s="39"/>
      <c r="K5437" s="39" t="s">
        <v>2195</v>
      </c>
      <c r="L5437" s="504">
        <v>21</v>
      </c>
      <c r="M5437" s="39" t="s">
        <v>19933</v>
      </c>
      <c r="N5437" s="39" t="s">
        <v>19976</v>
      </c>
    </row>
    <row r="5438" spans="1:14" hidden="1">
      <c r="A5438" s="258" t="s">
        <v>19932</v>
      </c>
      <c r="B5438" s="516"/>
      <c r="C5438" s="496" t="s">
        <v>19977</v>
      </c>
      <c r="D5438" s="39" t="s">
        <v>19977</v>
      </c>
      <c r="E5438" s="496">
        <f>VLOOKUP(F5438,[13]abbr_btch2lot2!A:B,2,FALSE)</f>
        <v>4190</v>
      </c>
      <c r="F5438" s="39" t="s">
        <v>19978</v>
      </c>
      <c r="G5438" s="39" t="s">
        <v>2215</v>
      </c>
      <c r="H5438" s="40" t="s">
        <v>2202</v>
      </c>
      <c r="I5438" s="76" t="s">
        <v>19940</v>
      </c>
      <c r="J5438" s="39"/>
      <c r="K5438" s="39" t="s">
        <v>2195</v>
      </c>
      <c r="L5438" s="504">
        <v>22</v>
      </c>
      <c r="M5438" s="39" t="s">
        <v>19933</v>
      </c>
      <c r="N5438" s="39" t="s">
        <v>19979</v>
      </c>
    </row>
    <row r="5439" spans="1:14" hidden="1">
      <c r="A5439" s="258" t="s">
        <v>19932</v>
      </c>
      <c r="B5439" s="516"/>
      <c r="C5439" s="496" t="s">
        <v>19980</v>
      </c>
      <c r="D5439" s="39" t="s">
        <v>19980</v>
      </c>
      <c r="E5439" s="496">
        <f>VLOOKUP(F5439,[13]abbr_btch2lot2!A:B,2,FALSE)</f>
        <v>4191</v>
      </c>
      <c r="F5439" s="39" t="s">
        <v>19981</v>
      </c>
      <c r="G5439" s="39" t="s">
        <v>2215</v>
      </c>
      <c r="H5439" s="40" t="s">
        <v>2231</v>
      </c>
      <c r="I5439" s="76" t="s">
        <v>3432</v>
      </c>
      <c r="J5439" s="39"/>
      <c r="K5439" s="39" t="s">
        <v>2195</v>
      </c>
      <c r="L5439" s="504">
        <v>23</v>
      </c>
      <c r="M5439" s="39" t="s">
        <v>19933</v>
      </c>
      <c r="N5439" s="39" t="s">
        <v>19982</v>
      </c>
    </row>
    <row r="5440" spans="1:14" hidden="1">
      <c r="A5440" s="258" t="s">
        <v>19932</v>
      </c>
      <c r="B5440" s="516"/>
      <c r="C5440" s="496" t="s">
        <v>19983</v>
      </c>
      <c r="D5440" s="39" t="s">
        <v>19983</v>
      </c>
      <c r="E5440" s="496">
        <f>VLOOKUP(F5440,[13]abbr_btch2lot2!A:B,2,FALSE)</f>
        <v>4192</v>
      </c>
      <c r="F5440" s="39" t="s">
        <v>19984</v>
      </c>
      <c r="G5440" s="39" t="s">
        <v>2215</v>
      </c>
      <c r="H5440" s="40" t="s">
        <v>2202</v>
      </c>
      <c r="I5440" s="76" t="s">
        <v>7619</v>
      </c>
      <c r="J5440" s="39"/>
      <c r="K5440" s="39" t="s">
        <v>2195</v>
      </c>
      <c r="L5440" s="504">
        <v>24</v>
      </c>
      <c r="M5440" s="39" t="s">
        <v>19933</v>
      </c>
      <c r="N5440" s="39" t="s">
        <v>19985</v>
      </c>
    </row>
    <row r="5441" spans="1:14" hidden="1">
      <c r="A5441" s="258" t="s">
        <v>19932</v>
      </c>
      <c r="B5441" s="516"/>
      <c r="C5441" s="496" t="s">
        <v>19986</v>
      </c>
      <c r="D5441" s="39" t="s">
        <v>19986</v>
      </c>
      <c r="E5441" s="496">
        <f>VLOOKUP(F5441,[13]abbr_btch2lot2!A:B,2,FALSE)</f>
        <v>4193</v>
      </c>
      <c r="F5441" s="39" t="s">
        <v>19987</v>
      </c>
      <c r="G5441" s="39" t="s">
        <v>2215</v>
      </c>
      <c r="H5441" s="40" t="s">
        <v>2202</v>
      </c>
      <c r="I5441" s="76" t="s">
        <v>19940</v>
      </c>
      <c r="J5441" s="39"/>
      <c r="K5441" s="39" t="s">
        <v>2195</v>
      </c>
      <c r="L5441" s="504">
        <v>25</v>
      </c>
      <c r="M5441" s="39" t="s">
        <v>19933</v>
      </c>
      <c r="N5441" s="39" t="s">
        <v>19988</v>
      </c>
    </row>
    <row r="5442" spans="1:14" hidden="1">
      <c r="A5442" s="258" t="s">
        <v>19932</v>
      </c>
      <c r="B5442" s="516"/>
      <c r="C5442" s="496" t="s">
        <v>19989</v>
      </c>
      <c r="D5442" s="39" t="s">
        <v>19989</v>
      </c>
      <c r="E5442" s="496">
        <f>VLOOKUP(F5442,[13]abbr_btch2lot2!A:B,2,FALSE)</f>
        <v>4194</v>
      </c>
      <c r="F5442" s="39" t="s">
        <v>19990</v>
      </c>
      <c r="G5442" s="39" t="s">
        <v>2215</v>
      </c>
      <c r="H5442" s="40" t="s">
        <v>2231</v>
      </c>
      <c r="I5442" s="76" t="s">
        <v>3432</v>
      </c>
      <c r="J5442" s="39"/>
      <c r="K5442" s="39" t="s">
        <v>2195</v>
      </c>
      <c r="L5442" s="504">
        <v>26</v>
      </c>
      <c r="M5442" s="39" t="s">
        <v>19933</v>
      </c>
      <c r="N5442" s="39" t="s">
        <v>19991</v>
      </c>
    </row>
    <row r="5443" spans="1:14" hidden="1">
      <c r="A5443" s="258" t="s">
        <v>19932</v>
      </c>
      <c r="B5443" s="516"/>
      <c r="C5443" s="496" t="s">
        <v>19992</v>
      </c>
      <c r="D5443" s="39" t="s">
        <v>19992</v>
      </c>
      <c r="E5443" s="496">
        <f>VLOOKUP(F5443,[13]abbr_btch2lot2!A:B,2,FALSE)</f>
        <v>4195</v>
      </c>
      <c r="F5443" s="39" t="s">
        <v>19993</v>
      </c>
      <c r="G5443" s="39" t="s">
        <v>2215</v>
      </c>
      <c r="H5443" s="40" t="s">
        <v>2202</v>
      </c>
      <c r="I5443" s="76" t="s">
        <v>19994</v>
      </c>
      <c r="J5443" s="39"/>
      <c r="K5443" s="39" t="s">
        <v>2195</v>
      </c>
      <c r="L5443" s="504">
        <v>27</v>
      </c>
      <c r="M5443" s="39" t="s">
        <v>19933</v>
      </c>
      <c r="N5443" s="39" t="s">
        <v>19995</v>
      </c>
    </row>
    <row r="5444" spans="1:14" hidden="1">
      <c r="A5444" s="258" t="s">
        <v>19932</v>
      </c>
      <c r="B5444" s="516"/>
      <c r="C5444" s="496" t="s">
        <v>19996</v>
      </c>
      <c r="D5444" s="39" t="s">
        <v>19996</v>
      </c>
      <c r="E5444" s="496">
        <f>VLOOKUP(F5444,[13]abbr_btch2lot2!A:B,2,FALSE)</f>
        <v>4196</v>
      </c>
      <c r="F5444" s="39" t="s">
        <v>19997</v>
      </c>
      <c r="G5444" s="39" t="s">
        <v>2215</v>
      </c>
      <c r="H5444" s="40" t="s">
        <v>2202</v>
      </c>
      <c r="I5444" s="76" t="s">
        <v>19940</v>
      </c>
      <c r="J5444" s="39"/>
      <c r="K5444" s="39" t="s">
        <v>2195</v>
      </c>
      <c r="L5444" s="504">
        <v>28</v>
      </c>
      <c r="M5444" s="39" t="s">
        <v>19933</v>
      </c>
      <c r="N5444" s="39" t="s">
        <v>19998</v>
      </c>
    </row>
    <row r="5445" spans="1:14" hidden="1">
      <c r="A5445" s="258" t="s">
        <v>19932</v>
      </c>
      <c r="B5445" s="516"/>
      <c r="C5445" s="496" t="s">
        <v>19999</v>
      </c>
      <c r="D5445" s="39" t="s">
        <v>19999</v>
      </c>
      <c r="E5445" s="496">
        <f>VLOOKUP(F5445,[13]abbr_btch2lot2!A:B,2,FALSE)</f>
        <v>4197</v>
      </c>
      <c r="F5445" s="39" t="s">
        <v>20000</v>
      </c>
      <c r="G5445" s="39" t="s">
        <v>2215</v>
      </c>
      <c r="H5445" s="40" t="s">
        <v>2202</v>
      </c>
      <c r="I5445" s="76" t="s">
        <v>19936</v>
      </c>
      <c r="J5445" s="39"/>
      <c r="K5445" s="39" t="s">
        <v>2195</v>
      </c>
      <c r="L5445" s="504">
        <v>29</v>
      </c>
      <c r="M5445" s="39" t="s">
        <v>19933</v>
      </c>
      <c r="N5445" s="39" t="s">
        <v>20001</v>
      </c>
    </row>
    <row r="5446" spans="1:14" hidden="1">
      <c r="A5446" s="258" t="s">
        <v>19932</v>
      </c>
      <c r="B5446" s="516"/>
      <c r="C5446" s="496" t="s">
        <v>20002</v>
      </c>
      <c r="D5446" s="39" t="s">
        <v>20002</v>
      </c>
      <c r="E5446" s="496">
        <f>VLOOKUP(F5446,[13]abbr_btch2lot2!A:B,2,FALSE)</f>
        <v>4198</v>
      </c>
      <c r="F5446" s="39" t="s">
        <v>20003</v>
      </c>
      <c r="G5446" s="39" t="s">
        <v>2215</v>
      </c>
      <c r="H5446" s="40" t="s">
        <v>2231</v>
      </c>
      <c r="I5446" s="76" t="s">
        <v>3432</v>
      </c>
      <c r="J5446" s="39"/>
      <c r="K5446" s="39" t="s">
        <v>2195</v>
      </c>
      <c r="L5446" s="504">
        <v>30</v>
      </c>
      <c r="M5446" s="39" t="s">
        <v>19933</v>
      </c>
      <c r="N5446" s="39" t="s">
        <v>20004</v>
      </c>
    </row>
    <row r="5447" spans="1:14" hidden="1">
      <c r="A5447" s="258" t="s">
        <v>19932</v>
      </c>
      <c r="B5447" s="516"/>
      <c r="C5447" s="496"/>
      <c r="D5447" s="39"/>
      <c r="E5447" s="496">
        <f>VLOOKUP(F5447,[13]abbr_btch2lot2!A:B,2,FALSE)</f>
        <v>4199</v>
      </c>
      <c r="F5447" s="39" t="s">
        <v>20005</v>
      </c>
      <c r="G5447" s="39" t="s">
        <v>2215</v>
      </c>
      <c r="H5447" s="40" t="s">
        <v>2202</v>
      </c>
      <c r="I5447" s="76">
        <v>255</v>
      </c>
      <c r="J5447" s="39"/>
      <c r="K5447" s="39" t="s">
        <v>2195</v>
      </c>
      <c r="L5447" s="504">
        <v>31</v>
      </c>
      <c r="M5447" s="39" t="s">
        <v>19933</v>
      </c>
      <c r="N5447" s="39" t="s">
        <v>20006</v>
      </c>
    </row>
    <row r="5448" spans="1:14" hidden="1">
      <c r="A5448" s="258" t="s">
        <v>19932</v>
      </c>
      <c r="B5448" s="516"/>
      <c r="C5448" s="496"/>
      <c r="D5448" s="39"/>
      <c r="E5448" s="496">
        <f>VLOOKUP(F5448,[13]abbr_btch2lot2!A:B,2,FALSE)</f>
        <v>4200</v>
      </c>
      <c r="F5448" s="39" t="s">
        <v>20007</v>
      </c>
      <c r="G5448" s="39" t="s">
        <v>2215</v>
      </c>
      <c r="H5448" s="40" t="s">
        <v>2202</v>
      </c>
      <c r="I5448" s="76" t="s">
        <v>7619</v>
      </c>
      <c r="J5448" s="39"/>
      <c r="K5448" s="39" t="s">
        <v>2195</v>
      </c>
      <c r="L5448" s="504">
        <v>32</v>
      </c>
      <c r="M5448" s="39" t="s">
        <v>19933</v>
      </c>
      <c r="N5448" s="39" t="s">
        <v>20008</v>
      </c>
    </row>
    <row r="5449" spans="1:14" hidden="1">
      <c r="A5449" s="258" t="s">
        <v>19932</v>
      </c>
      <c r="B5449" s="516"/>
      <c r="C5449" s="496" t="s">
        <v>20009</v>
      </c>
      <c r="D5449" s="39" t="s">
        <v>20009</v>
      </c>
      <c r="E5449" s="496">
        <f>VLOOKUP(F5449,[13]abbr_btch2lot2!A:B,2,FALSE)</f>
        <v>4201</v>
      </c>
      <c r="F5449" s="39" t="s">
        <v>20010</v>
      </c>
      <c r="G5449" s="39" t="s">
        <v>2215</v>
      </c>
      <c r="H5449" s="40" t="s">
        <v>2202</v>
      </c>
      <c r="I5449" s="76">
        <v>255</v>
      </c>
      <c r="J5449" s="39"/>
      <c r="K5449" s="39" t="s">
        <v>2195</v>
      </c>
      <c r="L5449" s="504">
        <v>33</v>
      </c>
      <c r="M5449" s="39" t="s">
        <v>19933</v>
      </c>
      <c r="N5449" s="39" t="s">
        <v>20011</v>
      </c>
    </row>
    <row r="5450" spans="1:14" hidden="1">
      <c r="A5450" s="258" t="s">
        <v>19932</v>
      </c>
      <c r="B5450" s="516"/>
      <c r="C5450" s="496"/>
      <c r="D5450" s="39"/>
      <c r="E5450" s="496">
        <f>VLOOKUP(F5450,[13]abbr_btch2lot2!A:B,2,FALSE)</f>
        <v>4202</v>
      </c>
      <c r="F5450" s="39" t="s">
        <v>20012</v>
      </c>
      <c r="G5450" s="39" t="s">
        <v>2215</v>
      </c>
      <c r="H5450" s="40" t="s">
        <v>2202</v>
      </c>
      <c r="I5450" s="76">
        <v>255</v>
      </c>
      <c r="J5450" s="39"/>
      <c r="K5450" s="39" t="s">
        <v>2195</v>
      </c>
      <c r="L5450" s="504">
        <v>34</v>
      </c>
      <c r="M5450" s="39" t="s">
        <v>19933</v>
      </c>
      <c r="N5450" s="39" t="s">
        <v>20013</v>
      </c>
    </row>
    <row r="5451" spans="1:14" hidden="1">
      <c r="A5451" s="258" t="s">
        <v>19932</v>
      </c>
      <c r="B5451" s="516"/>
      <c r="C5451" s="496"/>
      <c r="D5451" s="39"/>
      <c r="E5451" s="496">
        <f>VLOOKUP(F5451,[13]abbr_btch2lot2!A:B,2,FALSE)</f>
        <v>4203</v>
      </c>
      <c r="F5451" s="39" t="s">
        <v>20014</v>
      </c>
      <c r="G5451" s="39" t="s">
        <v>2215</v>
      </c>
      <c r="H5451" s="40" t="s">
        <v>2202</v>
      </c>
      <c r="I5451" s="76" t="s">
        <v>19940</v>
      </c>
      <c r="J5451" s="39"/>
      <c r="K5451" s="39" t="s">
        <v>2195</v>
      </c>
      <c r="L5451" s="504">
        <v>35</v>
      </c>
      <c r="M5451" s="39" t="s">
        <v>19933</v>
      </c>
      <c r="N5451" s="39" t="s">
        <v>20015</v>
      </c>
    </row>
    <row r="5452" spans="1:14" hidden="1">
      <c r="A5452" s="258" t="s">
        <v>19932</v>
      </c>
      <c r="B5452" s="516"/>
      <c r="C5452" s="496" t="s">
        <v>20016</v>
      </c>
      <c r="D5452" s="39" t="s">
        <v>20016</v>
      </c>
      <c r="E5452" s="496">
        <f>VLOOKUP(F5452,[13]abbr_btch2lot2!A:B,2,FALSE)</f>
        <v>4204</v>
      </c>
      <c r="F5452" s="39" t="s">
        <v>20017</v>
      </c>
      <c r="G5452" s="39" t="s">
        <v>2215</v>
      </c>
      <c r="H5452" s="40" t="s">
        <v>2202</v>
      </c>
      <c r="I5452" s="76" t="s">
        <v>7673</v>
      </c>
      <c r="J5452" s="39"/>
      <c r="K5452" s="39" t="s">
        <v>2195</v>
      </c>
      <c r="L5452" s="504">
        <v>36</v>
      </c>
      <c r="M5452" s="39" t="s">
        <v>19933</v>
      </c>
      <c r="N5452" s="39" t="s">
        <v>20018</v>
      </c>
    </row>
    <row r="5453" spans="1:14" hidden="1">
      <c r="A5453" s="258" t="s">
        <v>19932</v>
      </c>
      <c r="B5453" s="516"/>
      <c r="C5453" s="496" t="s">
        <v>20019</v>
      </c>
      <c r="D5453" s="39" t="s">
        <v>20019</v>
      </c>
      <c r="E5453" s="496">
        <f>VLOOKUP(F5453,[13]abbr_btch2lot2!A:B,2,FALSE)</f>
        <v>4205</v>
      </c>
      <c r="F5453" s="39" t="s">
        <v>20020</v>
      </c>
      <c r="G5453" s="39" t="s">
        <v>2215</v>
      </c>
      <c r="H5453" s="40" t="s">
        <v>2202</v>
      </c>
      <c r="I5453" s="76" t="s">
        <v>7609</v>
      </c>
      <c r="J5453" s="39"/>
      <c r="K5453" s="39" t="s">
        <v>2195</v>
      </c>
      <c r="L5453" s="504">
        <v>37</v>
      </c>
      <c r="M5453" s="39" t="s">
        <v>19933</v>
      </c>
      <c r="N5453" s="39" t="s">
        <v>20021</v>
      </c>
    </row>
    <row r="5454" spans="1:14" hidden="1">
      <c r="A5454" s="258" t="s">
        <v>19932</v>
      </c>
      <c r="B5454" s="516"/>
      <c r="C5454" s="496" t="s">
        <v>20022</v>
      </c>
      <c r="D5454" s="39" t="s">
        <v>20022</v>
      </c>
      <c r="E5454" s="496">
        <f>VLOOKUP(F5454,[13]abbr_btch2lot2!A:B,2,FALSE)</f>
        <v>4206</v>
      </c>
      <c r="F5454" s="39" t="s">
        <v>20023</v>
      </c>
      <c r="G5454" s="39" t="s">
        <v>2215</v>
      </c>
      <c r="H5454" s="40" t="s">
        <v>2202</v>
      </c>
      <c r="I5454" s="76" t="s">
        <v>19940</v>
      </c>
      <c r="J5454" s="39"/>
      <c r="K5454" s="39" t="s">
        <v>2195</v>
      </c>
      <c r="L5454" s="504">
        <v>38</v>
      </c>
      <c r="M5454" s="39" t="s">
        <v>19933</v>
      </c>
      <c r="N5454" s="39" t="s">
        <v>20024</v>
      </c>
    </row>
    <row r="5455" spans="1:14" hidden="1">
      <c r="A5455" s="258" t="s">
        <v>19932</v>
      </c>
      <c r="B5455" s="516"/>
      <c r="C5455" s="496" t="s">
        <v>20025</v>
      </c>
      <c r="D5455" s="39" t="s">
        <v>20025</v>
      </c>
      <c r="E5455" s="496">
        <f>VLOOKUP(F5455,[13]abbr_btch2lot2!A:B,2,FALSE)</f>
        <v>4207</v>
      </c>
      <c r="F5455" s="39" t="s">
        <v>20026</v>
      </c>
      <c r="G5455" s="39" t="s">
        <v>2215</v>
      </c>
      <c r="H5455" s="40" t="s">
        <v>2202</v>
      </c>
      <c r="I5455" s="76" t="s">
        <v>19994</v>
      </c>
      <c r="J5455" s="39"/>
      <c r="K5455" s="39" t="s">
        <v>2195</v>
      </c>
      <c r="L5455" s="504">
        <v>39</v>
      </c>
      <c r="M5455" s="39" t="s">
        <v>19933</v>
      </c>
      <c r="N5455" s="39" t="s">
        <v>20027</v>
      </c>
    </row>
    <row r="5456" spans="1:14" hidden="1">
      <c r="A5456" s="258" t="s">
        <v>19932</v>
      </c>
      <c r="B5456" s="516"/>
      <c r="C5456" s="496" t="s">
        <v>20028</v>
      </c>
      <c r="D5456" s="39" t="s">
        <v>20028</v>
      </c>
      <c r="E5456" s="496">
        <f>VLOOKUP(F5456,[13]abbr_btch2lot2!A:B,2,FALSE)</f>
        <v>4208</v>
      </c>
      <c r="F5456" s="39" t="s">
        <v>20029</v>
      </c>
      <c r="G5456" s="39" t="s">
        <v>2215</v>
      </c>
      <c r="H5456" s="40" t="s">
        <v>2202</v>
      </c>
      <c r="I5456" s="76" t="s">
        <v>19940</v>
      </c>
      <c r="J5456" s="39"/>
      <c r="K5456" s="39" t="s">
        <v>2195</v>
      </c>
      <c r="L5456" s="504">
        <v>40</v>
      </c>
      <c r="M5456" s="39" t="s">
        <v>19933</v>
      </c>
      <c r="N5456" s="39" t="s">
        <v>20030</v>
      </c>
    </row>
    <row r="5457" spans="1:14" hidden="1">
      <c r="A5457" s="258" t="s">
        <v>19932</v>
      </c>
      <c r="B5457" s="516"/>
      <c r="C5457" s="496" t="s">
        <v>20031</v>
      </c>
      <c r="D5457" s="39" t="s">
        <v>20031</v>
      </c>
      <c r="E5457" s="496">
        <f>VLOOKUP(F5457,[13]abbr_btch2lot2!A:B,2,FALSE)</f>
        <v>4209</v>
      </c>
      <c r="F5457" s="39" t="s">
        <v>20032</v>
      </c>
      <c r="G5457" s="39" t="s">
        <v>2215</v>
      </c>
      <c r="H5457" s="40" t="s">
        <v>2202</v>
      </c>
      <c r="I5457" s="76" t="s">
        <v>19940</v>
      </c>
      <c r="J5457" s="39"/>
      <c r="K5457" s="39" t="s">
        <v>2195</v>
      </c>
      <c r="L5457" s="504">
        <v>41</v>
      </c>
      <c r="M5457" s="39" t="s">
        <v>19933</v>
      </c>
      <c r="N5457" s="39" t="s">
        <v>20033</v>
      </c>
    </row>
    <row r="5458" spans="1:14" hidden="1">
      <c r="A5458" s="258" t="s">
        <v>19932</v>
      </c>
      <c r="B5458" s="516"/>
      <c r="C5458" s="496" t="s">
        <v>20034</v>
      </c>
      <c r="D5458" s="39" t="s">
        <v>20034</v>
      </c>
      <c r="E5458" s="496">
        <f>VLOOKUP(F5458,[13]abbr_btch2lot2!A:B,2,FALSE)</f>
        <v>4210</v>
      </c>
      <c r="F5458" s="39" t="s">
        <v>20035</v>
      </c>
      <c r="G5458" s="39" t="s">
        <v>2215</v>
      </c>
      <c r="H5458" s="40" t="s">
        <v>2202</v>
      </c>
      <c r="I5458" s="76">
        <v>255</v>
      </c>
      <c r="J5458" s="39"/>
      <c r="K5458" s="39" t="s">
        <v>2195</v>
      </c>
      <c r="L5458" s="504">
        <v>42</v>
      </c>
      <c r="M5458" s="39" t="s">
        <v>19933</v>
      </c>
      <c r="N5458" s="39" t="s">
        <v>20036</v>
      </c>
    </row>
    <row r="5459" spans="1:14" hidden="1">
      <c r="A5459" s="258" t="s">
        <v>19932</v>
      </c>
      <c r="B5459" s="516"/>
      <c r="C5459" s="496" t="s">
        <v>20037</v>
      </c>
      <c r="D5459" s="39" t="s">
        <v>20037</v>
      </c>
      <c r="E5459" s="496">
        <f>VLOOKUP(F5459,[13]abbr_btch2lot2!A:B,2,FALSE)</f>
        <v>4211</v>
      </c>
      <c r="F5459" s="39" t="s">
        <v>20038</v>
      </c>
      <c r="G5459" s="39" t="s">
        <v>2215</v>
      </c>
      <c r="H5459" s="40" t="s">
        <v>2202</v>
      </c>
      <c r="I5459" s="76" t="s">
        <v>19940</v>
      </c>
      <c r="J5459" s="39"/>
      <c r="K5459" s="39" t="s">
        <v>2195</v>
      </c>
      <c r="L5459" s="504">
        <v>43</v>
      </c>
      <c r="M5459" s="39" t="s">
        <v>19933</v>
      </c>
      <c r="N5459" s="39" t="s">
        <v>20039</v>
      </c>
    </row>
    <row r="5460" spans="1:14" hidden="1">
      <c r="A5460" s="258" t="s">
        <v>19932</v>
      </c>
      <c r="B5460" s="516"/>
      <c r="C5460" s="496"/>
      <c r="D5460" s="39"/>
      <c r="E5460" s="496">
        <f>VLOOKUP(F5460,[13]abbr_btch2lot2!A:B,2,FALSE)</f>
        <v>4212</v>
      </c>
      <c r="F5460" s="39" t="s">
        <v>20040</v>
      </c>
      <c r="G5460" s="39" t="s">
        <v>2215</v>
      </c>
      <c r="H5460" s="40" t="s">
        <v>2202</v>
      </c>
      <c r="I5460" s="76" t="s">
        <v>20041</v>
      </c>
      <c r="J5460" s="39"/>
      <c r="K5460" s="39" t="s">
        <v>2195</v>
      </c>
      <c r="L5460" s="504">
        <v>44</v>
      </c>
      <c r="M5460" s="39" t="s">
        <v>19933</v>
      </c>
      <c r="N5460" s="39" t="s">
        <v>20042</v>
      </c>
    </row>
    <row r="5461" spans="1:14" hidden="1">
      <c r="A5461" s="258" t="s">
        <v>19932</v>
      </c>
      <c r="B5461" s="516"/>
      <c r="C5461" s="496" t="s">
        <v>20043</v>
      </c>
      <c r="D5461" s="39" t="s">
        <v>20043</v>
      </c>
      <c r="E5461" s="496">
        <f>VLOOKUP(F5461,[13]abbr_btch2lot2!A:B,2,FALSE)</f>
        <v>4213</v>
      </c>
      <c r="F5461" s="39" t="s">
        <v>20044</v>
      </c>
      <c r="G5461" s="39" t="s">
        <v>2215</v>
      </c>
      <c r="H5461" s="40" t="s">
        <v>2202</v>
      </c>
      <c r="I5461" s="76" t="s">
        <v>19940</v>
      </c>
      <c r="J5461" s="39"/>
      <c r="K5461" s="39" t="s">
        <v>2195</v>
      </c>
      <c r="L5461" s="504">
        <v>45</v>
      </c>
      <c r="M5461" s="39" t="s">
        <v>19933</v>
      </c>
      <c r="N5461" s="39" t="s">
        <v>20045</v>
      </c>
    </row>
    <row r="5462" spans="1:14" hidden="1">
      <c r="A5462" s="258" t="s">
        <v>19932</v>
      </c>
      <c r="B5462" s="516"/>
      <c r="C5462" s="496" t="s">
        <v>20046</v>
      </c>
      <c r="D5462" s="39" t="s">
        <v>20046</v>
      </c>
      <c r="E5462" s="496">
        <f>VLOOKUP(F5462,[13]abbr_btch2lot2!A:B,2,FALSE)</f>
        <v>4214</v>
      </c>
      <c r="F5462" s="39" t="s">
        <v>20047</v>
      </c>
      <c r="G5462" s="39" t="s">
        <v>2215</v>
      </c>
      <c r="H5462" s="40" t="s">
        <v>2202</v>
      </c>
      <c r="I5462" s="76">
        <v>255</v>
      </c>
      <c r="J5462" s="39"/>
      <c r="K5462" s="39" t="s">
        <v>2195</v>
      </c>
      <c r="L5462" s="504">
        <v>46</v>
      </c>
      <c r="M5462" s="39" t="s">
        <v>19933</v>
      </c>
      <c r="N5462" s="39" t="s">
        <v>20048</v>
      </c>
    </row>
    <row r="5463" spans="1:14" hidden="1">
      <c r="A5463" s="258" t="s">
        <v>19932</v>
      </c>
      <c r="B5463" s="516"/>
      <c r="C5463" s="496" t="s">
        <v>20049</v>
      </c>
      <c r="D5463" s="39" t="s">
        <v>20049</v>
      </c>
      <c r="E5463" s="496">
        <f>VLOOKUP(F5463,[13]abbr_btch2lot2!A:B,2,FALSE)</f>
        <v>4215</v>
      </c>
      <c r="F5463" s="39" t="s">
        <v>20050</v>
      </c>
      <c r="G5463" s="39" t="s">
        <v>2215</v>
      </c>
      <c r="H5463" s="40" t="s">
        <v>2202</v>
      </c>
      <c r="I5463" s="76">
        <v>255</v>
      </c>
      <c r="J5463" s="39"/>
      <c r="K5463" s="39" t="s">
        <v>2195</v>
      </c>
      <c r="L5463" s="504">
        <v>47</v>
      </c>
      <c r="M5463" s="39" t="s">
        <v>19933</v>
      </c>
      <c r="N5463" s="39" t="s">
        <v>20051</v>
      </c>
    </row>
    <row r="5464" spans="1:14" hidden="1">
      <c r="A5464" s="258" t="s">
        <v>19932</v>
      </c>
      <c r="B5464" s="516"/>
      <c r="C5464" s="496" t="s">
        <v>20052</v>
      </c>
      <c r="D5464" s="39" t="s">
        <v>20052</v>
      </c>
      <c r="E5464" s="496">
        <f>VLOOKUP(F5464,[13]abbr_btch2lot2!A:B,2,FALSE)</f>
        <v>4216</v>
      </c>
      <c r="F5464" s="39" t="s">
        <v>20053</v>
      </c>
      <c r="G5464" s="39" t="s">
        <v>2215</v>
      </c>
      <c r="H5464" s="40" t="s">
        <v>2202</v>
      </c>
      <c r="I5464" s="76">
        <v>255</v>
      </c>
      <c r="J5464" s="39"/>
      <c r="K5464" s="39" t="s">
        <v>2195</v>
      </c>
      <c r="L5464" s="504">
        <v>48</v>
      </c>
      <c r="M5464" s="39" t="s">
        <v>19933</v>
      </c>
      <c r="N5464" s="39" t="s">
        <v>20054</v>
      </c>
    </row>
    <row r="5465" spans="1:14" hidden="1">
      <c r="A5465" s="258" t="s">
        <v>19932</v>
      </c>
      <c r="B5465" s="516"/>
      <c r="C5465" s="496" t="s">
        <v>20055</v>
      </c>
      <c r="D5465" s="39" t="s">
        <v>20055</v>
      </c>
      <c r="E5465" s="496">
        <f>VLOOKUP(F5465,[13]abbr_btch2lot2!A:B,2,FALSE)</f>
        <v>4217</v>
      </c>
      <c r="F5465" s="39" t="s">
        <v>20056</v>
      </c>
      <c r="G5465" s="39" t="s">
        <v>2215</v>
      </c>
      <c r="H5465" s="40" t="s">
        <v>2202</v>
      </c>
      <c r="I5465" s="76">
        <v>255</v>
      </c>
      <c r="J5465" s="39"/>
      <c r="K5465" s="39" t="s">
        <v>2195</v>
      </c>
      <c r="L5465" s="504">
        <v>49</v>
      </c>
      <c r="M5465" s="39" t="s">
        <v>19933</v>
      </c>
      <c r="N5465" s="39" t="s">
        <v>20057</v>
      </c>
    </row>
    <row r="5466" spans="1:14" hidden="1">
      <c r="A5466" s="258" t="s">
        <v>19932</v>
      </c>
      <c r="B5466" s="516"/>
      <c r="C5466" s="496" t="s">
        <v>20058</v>
      </c>
      <c r="D5466" s="39" t="s">
        <v>20058</v>
      </c>
      <c r="E5466" s="496">
        <f>VLOOKUP(F5466,[13]abbr_btch2lot2!A:B,2,FALSE)</f>
        <v>4218</v>
      </c>
      <c r="F5466" s="39" t="s">
        <v>20059</v>
      </c>
      <c r="G5466" s="39" t="s">
        <v>2215</v>
      </c>
      <c r="H5466" s="40" t="s">
        <v>2202</v>
      </c>
      <c r="I5466" s="76" t="s">
        <v>19940</v>
      </c>
      <c r="J5466" s="39"/>
      <c r="K5466" s="39" t="s">
        <v>2195</v>
      </c>
      <c r="L5466" s="504">
        <v>50</v>
      </c>
      <c r="M5466" s="39" t="s">
        <v>19933</v>
      </c>
      <c r="N5466" s="39" t="s">
        <v>20060</v>
      </c>
    </row>
    <row r="5467" spans="1:14" hidden="1">
      <c r="A5467" s="258" t="s">
        <v>19932</v>
      </c>
      <c r="B5467" s="516"/>
      <c r="C5467" s="496"/>
      <c r="D5467" s="39"/>
      <c r="E5467" s="496">
        <f>VLOOKUP(F5467,[13]abbr_btch2lot2!A:B,2,FALSE)</f>
        <v>4219</v>
      </c>
      <c r="F5467" s="39" t="s">
        <v>20061</v>
      </c>
      <c r="G5467" s="39" t="s">
        <v>2215</v>
      </c>
      <c r="H5467" s="40" t="s">
        <v>2202</v>
      </c>
      <c r="I5467" s="76" t="s">
        <v>19940</v>
      </c>
      <c r="J5467" s="39"/>
      <c r="K5467" s="39" t="s">
        <v>2195</v>
      </c>
      <c r="L5467" s="504">
        <v>51</v>
      </c>
      <c r="M5467" s="39" t="s">
        <v>19933</v>
      </c>
      <c r="N5467" s="39" t="s">
        <v>20062</v>
      </c>
    </row>
    <row r="5468" spans="1:14" hidden="1">
      <c r="A5468" s="258" t="s">
        <v>19932</v>
      </c>
      <c r="B5468" s="516"/>
      <c r="C5468" s="496"/>
      <c r="D5468" s="39"/>
      <c r="E5468" s="496">
        <f>VLOOKUP(F5468,[13]abbr_btch2lot2!A:B,2,FALSE)</f>
        <v>4220</v>
      </c>
      <c r="F5468" s="39" t="s">
        <v>20063</v>
      </c>
      <c r="G5468" s="39" t="s">
        <v>2215</v>
      </c>
      <c r="H5468" s="40" t="s">
        <v>2202</v>
      </c>
      <c r="I5468" s="76" t="s">
        <v>20064</v>
      </c>
      <c r="J5468" s="39"/>
      <c r="K5468" s="39" t="s">
        <v>2195</v>
      </c>
      <c r="L5468" s="504">
        <v>52</v>
      </c>
      <c r="M5468" s="39" t="s">
        <v>19933</v>
      </c>
      <c r="N5468" s="39" t="s">
        <v>20065</v>
      </c>
    </row>
    <row r="5469" spans="1:14" hidden="1">
      <c r="A5469" s="258" t="s">
        <v>19932</v>
      </c>
      <c r="B5469" s="516"/>
      <c r="C5469" s="496" t="s">
        <v>20066</v>
      </c>
      <c r="D5469" s="39" t="s">
        <v>20066</v>
      </c>
      <c r="E5469" s="496">
        <f>VLOOKUP(F5469,[13]abbr_btch2lot2!A:B,2,FALSE)</f>
        <v>4221</v>
      </c>
      <c r="F5469" s="40" t="s">
        <v>20067</v>
      </c>
      <c r="G5469" s="39" t="s">
        <v>2215</v>
      </c>
      <c r="H5469" s="40" t="s">
        <v>2202</v>
      </c>
      <c r="I5469" s="76" t="s">
        <v>20068</v>
      </c>
      <c r="J5469" s="39"/>
      <c r="K5469" s="39" t="s">
        <v>2195</v>
      </c>
      <c r="L5469" s="504">
        <v>53</v>
      </c>
      <c r="M5469" s="39" t="s">
        <v>19933</v>
      </c>
      <c r="N5469" s="39" t="s">
        <v>20069</v>
      </c>
    </row>
    <row r="5470" spans="1:14" hidden="1">
      <c r="A5470" s="258" t="s">
        <v>19932</v>
      </c>
      <c r="B5470" s="516"/>
      <c r="C5470" s="496" t="s">
        <v>20070</v>
      </c>
      <c r="D5470" s="39" t="s">
        <v>20070</v>
      </c>
      <c r="E5470" s="496">
        <f>VLOOKUP(F5470,[13]abbr_btch2lot2!A:B,2,FALSE)</f>
        <v>4222</v>
      </c>
      <c r="F5470" s="39" t="s">
        <v>20071</v>
      </c>
      <c r="G5470" s="39" t="s">
        <v>2215</v>
      </c>
      <c r="H5470" s="40" t="s">
        <v>2231</v>
      </c>
      <c r="I5470" s="76" t="s">
        <v>3432</v>
      </c>
      <c r="J5470" s="39"/>
      <c r="K5470" s="39" t="s">
        <v>2195</v>
      </c>
      <c r="L5470" s="504">
        <v>54</v>
      </c>
      <c r="M5470" s="39" t="s">
        <v>19933</v>
      </c>
      <c r="N5470" s="39" t="s">
        <v>20072</v>
      </c>
    </row>
    <row r="5471" spans="1:14" hidden="1">
      <c r="A5471" s="258" t="s">
        <v>19932</v>
      </c>
      <c r="B5471" s="516"/>
      <c r="C5471" s="496"/>
      <c r="D5471" s="39"/>
      <c r="E5471" s="496">
        <f>VLOOKUP(F5471,[13]abbr_btch2lot2!A:B,2,FALSE)</f>
        <v>4223</v>
      </c>
      <c r="F5471" s="39" t="s">
        <v>20073</v>
      </c>
      <c r="G5471" s="39" t="s">
        <v>2215</v>
      </c>
      <c r="H5471" s="40" t="s">
        <v>2202</v>
      </c>
      <c r="I5471" s="76" t="s">
        <v>19940</v>
      </c>
      <c r="J5471" s="39"/>
      <c r="K5471" s="39" t="s">
        <v>2195</v>
      </c>
      <c r="L5471" s="504">
        <v>55</v>
      </c>
      <c r="M5471" s="39" t="s">
        <v>19933</v>
      </c>
      <c r="N5471" s="39" t="s">
        <v>20074</v>
      </c>
    </row>
    <row r="5472" spans="1:14" hidden="1">
      <c r="A5472" s="258" t="s">
        <v>19932</v>
      </c>
      <c r="B5472" s="516"/>
      <c r="C5472" s="496"/>
      <c r="D5472" s="39"/>
      <c r="E5472" s="496">
        <f>VLOOKUP(F5472,[13]abbr_btch2lot2!A:B,2,FALSE)</f>
        <v>4224</v>
      </c>
      <c r="F5472" s="39" t="s">
        <v>20075</v>
      </c>
      <c r="G5472" s="39" t="s">
        <v>2215</v>
      </c>
      <c r="H5472" s="40" t="s">
        <v>2202</v>
      </c>
      <c r="I5472" s="76" t="s">
        <v>19940</v>
      </c>
      <c r="J5472" s="39"/>
      <c r="K5472" s="39" t="s">
        <v>2195</v>
      </c>
      <c r="L5472" s="504">
        <v>56</v>
      </c>
      <c r="M5472" s="39" t="s">
        <v>19933</v>
      </c>
      <c r="N5472" s="39" t="s">
        <v>20076</v>
      </c>
    </row>
    <row r="5473" spans="1:14" hidden="1">
      <c r="A5473" s="258" t="s">
        <v>19932</v>
      </c>
      <c r="B5473" s="516"/>
      <c r="C5473" s="496" t="s">
        <v>20077</v>
      </c>
      <c r="D5473" s="39" t="s">
        <v>20077</v>
      </c>
      <c r="E5473" s="496">
        <f>VLOOKUP(F5473,[13]abbr_btch2lot2!A:B,2,FALSE)</f>
        <v>4225</v>
      </c>
      <c r="F5473" s="40" t="s">
        <v>20078</v>
      </c>
      <c r="G5473" s="39" t="s">
        <v>2215</v>
      </c>
      <c r="H5473" s="40" t="s">
        <v>2202</v>
      </c>
      <c r="I5473" s="76">
        <v>255</v>
      </c>
      <c r="J5473" s="39"/>
      <c r="K5473" s="39" t="s">
        <v>2195</v>
      </c>
      <c r="L5473" s="504">
        <v>57</v>
      </c>
      <c r="M5473" s="39" t="s">
        <v>19933</v>
      </c>
      <c r="N5473" s="39" t="s">
        <v>20079</v>
      </c>
    </row>
    <row r="5474" spans="1:14" hidden="1">
      <c r="A5474" s="258" t="s">
        <v>19932</v>
      </c>
      <c r="B5474" s="516"/>
      <c r="C5474" s="496" t="s">
        <v>20080</v>
      </c>
      <c r="D5474" s="39" t="s">
        <v>20080</v>
      </c>
      <c r="E5474" s="496">
        <f>VLOOKUP(F5474,[13]abbr_btch2lot2!A:B,2,FALSE)</f>
        <v>4226</v>
      </c>
      <c r="F5474" s="39" t="s">
        <v>20081</v>
      </c>
      <c r="G5474" s="39" t="s">
        <v>2215</v>
      </c>
      <c r="H5474" s="40" t="s">
        <v>2202</v>
      </c>
      <c r="I5474" s="76">
        <v>255</v>
      </c>
      <c r="J5474" s="39"/>
      <c r="K5474" s="39" t="s">
        <v>2195</v>
      </c>
      <c r="L5474" s="504">
        <v>58</v>
      </c>
      <c r="M5474" s="39" t="s">
        <v>19933</v>
      </c>
      <c r="N5474" s="39" t="s">
        <v>20082</v>
      </c>
    </row>
    <row r="5475" spans="1:14" hidden="1">
      <c r="A5475" s="258" t="s">
        <v>19932</v>
      </c>
      <c r="B5475" s="516"/>
      <c r="C5475" s="496" t="s">
        <v>20083</v>
      </c>
      <c r="D5475" s="39" t="s">
        <v>20083</v>
      </c>
      <c r="E5475" s="496">
        <f>VLOOKUP(F5475,[13]abbr_btch2lot2!A:B,2,FALSE)</f>
        <v>4227</v>
      </c>
      <c r="F5475" s="39" t="s">
        <v>20084</v>
      </c>
      <c r="G5475" s="39" t="s">
        <v>2215</v>
      </c>
      <c r="H5475" s="40" t="s">
        <v>2202</v>
      </c>
      <c r="I5475" s="76" t="s">
        <v>19940</v>
      </c>
      <c r="J5475" s="39"/>
      <c r="K5475" s="39" t="s">
        <v>2195</v>
      </c>
      <c r="L5475" s="504">
        <v>59</v>
      </c>
      <c r="M5475" s="39" t="s">
        <v>19933</v>
      </c>
      <c r="N5475" s="39" t="s">
        <v>20085</v>
      </c>
    </row>
    <row r="5476" spans="1:14" hidden="1">
      <c r="A5476" s="258" t="s">
        <v>19932</v>
      </c>
      <c r="B5476" s="516"/>
      <c r="C5476" s="496" t="s">
        <v>20086</v>
      </c>
      <c r="D5476" s="39" t="s">
        <v>20086</v>
      </c>
      <c r="E5476" s="496">
        <f>VLOOKUP(F5476,[13]abbr_btch2lot2!A:B,2,FALSE)</f>
        <v>4228</v>
      </c>
      <c r="F5476" s="39" t="s">
        <v>20087</v>
      </c>
      <c r="G5476" s="39" t="s">
        <v>2215</v>
      </c>
      <c r="H5476" s="40" t="s">
        <v>2202</v>
      </c>
      <c r="I5476" s="76">
        <v>255</v>
      </c>
      <c r="J5476" s="39"/>
      <c r="K5476" s="39" t="s">
        <v>2195</v>
      </c>
      <c r="L5476" s="504">
        <v>60</v>
      </c>
      <c r="M5476" s="39" t="s">
        <v>19933</v>
      </c>
      <c r="N5476" s="39" t="s">
        <v>20088</v>
      </c>
    </row>
    <row r="5477" spans="1:14" hidden="1">
      <c r="A5477" s="258" t="s">
        <v>19932</v>
      </c>
      <c r="B5477" s="516"/>
      <c r="C5477" s="496" t="s">
        <v>20089</v>
      </c>
      <c r="D5477" s="39" t="s">
        <v>20089</v>
      </c>
      <c r="E5477" s="496">
        <f>VLOOKUP(F5477,[13]abbr_btch2lot2!A:B,2,FALSE)</f>
        <v>4229</v>
      </c>
      <c r="F5477" s="39" t="s">
        <v>20090</v>
      </c>
      <c r="G5477" s="39" t="s">
        <v>2215</v>
      </c>
      <c r="H5477" s="40" t="s">
        <v>2202</v>
      </c>
      <c r="I5477" s="76">
        <v>255</v>
      </c>
      <c r="J5477" s="39"/>
      <c r="K5477" s="39" t="s">
        <v>2195</v>
      </c>
      <c r="L5477" s="504">
        <v>61</v>
      </c>
      <c r="M5477" s="39" t="s">
        <v>19933</v>
      </c>
      <c r="N5477" s="39" t="s">
        <v>20091</v>
      </c>
    </row>
    <row r="5478" spans="1:14" hidden="1">
      <c r="A5478" s="258" t="s">
        <v>19932</v>
      </c>
      <c r="B5478" s="516"/>
      <c r="C5478" s="496" t="s">
        <v>20092</v>
      </c>
      <c r="D5478" s="39" t="s">
        <v>20092</v>
      </c>
      <c r="E5478" s="496">
        <f>VLOOKUP(F5478,[13]abbr_btch2lot2!A:B,2,FALSE)</f>
        <v>4230</v>
      </c>
      <c r="F5478" s="40" t="s">
        <v>20093</v>
      </c>
      <c r="G5478" s="39" t="s">
        <v>2215</v>
      </c>
      <c r="H5478" s="40" t="s">
        <v>2271</v>
      </c>
      <c r="I5478" s="76">
        <v>18</v>
      </c>
      <c r="J5478" s="39"/>
      <c r="K5478" s="39" t="s">
        <v>2195</v>
      </c>
      <c r="L5478" s="504">
        <v>62</v>
      </c>
      <c r="M5478" s="39" t="s">
        <v>19933</v>
      </c>
      <c r="N5478" s="39" t="s">
        <v>20094</v>
      </c>
    </row>
    <row r="5479" spans="1:14" hidden="1">
      <c r="A5479" s="258" t="s">
        <v>19932</v>
      </c>
      <c r="B5479" s="516"/>
      <c r="C5479" s="496" t="s">
        <v>20095</v>
      </c>
      <c r="D5479" s="39" t="s">
        <v>20095</v>
      </c>
      <c r="E5479" s="496">
        <f>VLOOKUP(F5479,[13]abbr_btch2lot2!A:B,2,FALSE)</f>
        <v>4231</v>
      </c>
      <c r="F5479" s="39" t="s">
        <v>20096</v>
      </c>
      <c r="G5479" s="39" t="s">
        <v>2215</v>
      </c>
      <c r="H5479" s="40" t="s">
        <v>2202</v>
      </c>
      <c r="I5479" s="76" t="s">
        <v>20097</v>
      </c>
      <c r="J5479" s="39"/>
      <c r="K5479" s="39" t="s">
        <v>2195</v>
      </c>
      <c r="L5479" s="504">
        <v>63</v>
      </c>
      <c r="M5479" s="39" t="s">
        <v>19933</v>
      </c>
      <c r="N5479" s="39" t="s">
        <v>20098</v>
      </c>
    </row>
    <row r="5480" spans="1:14" hidden="1">
      <c r="A5480" s="258" t="s">
        <v>19932</v>
      </c>
      <c r="B5480" s="516"/>
      <c r="C5480" s="496" t="s">
        <v>20099</v>
      </c>
      <c r="D5480" s="39" t="s">
        <v>20099</v>
      </c>
      <c r="E5480" s="496">
        <f>VLOOKUP(F5480,[13]abbr_btch2lot2!A:B,2,FALSE)</f>
        <v>4232</v>
      </c>
      <c r="F5480" s="39" t="s">
        <v>20100</v>
      </c>
      <c r="G5480" s="39" t="s">
        <v>2215</v>
      </c>
      <c r="H5480" s="40" t="s">
        <v>2202</v>
      </c>
      <c r="I5480" s="76" t="s">
        <v>7673</v>
      </c>
      <c r="J5480" s="39"/>
      <c r="K5480" s="39" t="s">
        <v>2195</v>
      </c>
      <c r="L5480" s="504">
        <v>64</v>
      </c>
      <c r="M5480" s="39" t="s">
        <v>19933</v>
      </c>
      <c r="N5480" s="39" t="s">
        <v>20101</v>
      </c>
    </row>
    <row r="5481" spans="1:14" hidden="1">
      <c r="A5481" s="258" t="s">
        <v>19932</v>
      </c>
      <c r="B5481" s="516"/>
      <c r="C5481" s="496"/>
      <c r="D5481" s="39"/>
      <c r="E5481" s="496">
        <f>VLOOKUP(F5481,[13]abbr_btch2lot2!A:B,2,FALSE)</f>
        <v>4233</v>
      </c>
      <c r="F5481" s="39" t="s">
        <v>20102</v>
      </c>
      <c r="G5481" s="39" t="s">
        <v>2215</v>
      </c>
      <c r="H5481" s="40" t="s">
        <v>2194</v>
      </c>
      <c r="I5481" s="76">
        <v>10</v>
      </c>
      <c r="J5481" s="39"/>
      <c r="K5481" s="39" t="s">
        <v>2195</v>
      </c>
      <c r="L5481" s="504">
        <v>65</v>
      </c>
      <c r="M5481" s="39" t="s">
        <v>19933</v>
      </c>
      <c r="N5481" s="39" t="s">
        <v>20103</v>
      </c>
    </row>
    <row r="5482" spans="1:14" hidden="1">
      <c r="A5482" s="258" t="s">
        <v>19932</v>
      </c>
      <c r="B5482" s="516"/>
      <c r="C5482" s="496"/>
      <c r="D5482" s="39"/>
      <c r="E5482" s="496">
        <f>VLOOKUP(F5482,[13]abbr_btch2lot2!A:B,2,FALSE)</f>
        <v>4234</v>
      </c>
      <c r="F5482" s="39" t="s">
        <v>20104</v>
      </c>
      <c r="G5482" s="39" t="s">
        <v>2215</v>
      </c>
      <c r="H5482" s="40" t="s">
        <v>2228</v>
      </c>
      <c r="I5482" s="76">
        <v>4</v>
      </c>
      <c r="J5482" s="39"/>
      <c r="K5482" s="39" t="s">
        <v>2195</v>
      </c>
      <c r="L5482" s="504">
        <v>66</v>
      </c>
      <c r="M5482" s="39" t="s">
        <v>19933</v>
      </c>
      <c r="N5482" s="39" t="s">
        <v>20105</v>
      </c>
    </row>
    <row r="5483" spans="1:14" hidden="1">
      <c r="A5483" s="258" t="s">
        <v>19932</v>
      </c>
      <c r="B5483" s="516"/>
      <c r="C5483" s="496"/>
      <c r="D5483" s="39"/>
      <c r="E5483" s="496">
        <f>VLOOKUP(F5483,[13]abbr_btch2lot2!A:B,2,FALSE)</f>
        <v>3</v>
      </c>
      <c r="F5483" s="39" t="s">
        <v>350</v>
      </c>
      <c r="G5483" s="39" t="s">
        <v>2215</v>
      </c>
      <c r="H5483" s="40" t="s">
        <v>2202</v>
      </c>
      <c r="I5483" s="76" t="s">
        <v>19935</v>
      </c>
      <c r="J5483" s="39"/>
      <c r="K5483" s="39" t="s">
        <v>2195</v>
      </c>
      <c r="L5483" s="504">
        <v>67</v>
      </c>
      <c r="M5483" s="39" t="s">
        <v>19933</v>
      </c>
      <c r="N5483" s="39" t="s">
        <v>20106</v>
      </c>
    </row>
    <row r="5484" spans="1:14" hidden="1">
      <c r="A5484" s="258" t="s">
        <v>19932</v>
      </c>
      <c r="B5484" s="516"/>
      <c r="C5484" s="496" t="s">
        <v>20107</v>
      </c>
      <c r="D5484" s="39" t="s">
        <v>20107</v>
      </c>
      <c r="E5484" s="496">
        <f>VLOOKUP(F5484,[13]abbr_btch2lot2!A:B,2,FALSE)</f>
        <v>4235</v>
      </c>
      <c r="F5484" s="39" t="s">
        <v>20108</v>
      </c>
      <c r="G5484" s="39" t="s">
        <v>2215</v>
      </c>
      <c r="H5484" s="40" t="s">
        <v>2202</v>
      </c>
      <c r="I5484" s="76" t="s">
        <v>19936</v>
      </c>
      <c r="J5484" s="39"/>
      <c r="K5484" s="39" t="s">
        <v>2195</v>
      </c>
      <c r="L5484" s="504">
        <v>68</v>
      </c>
      <c r="M5484" s="39" t="s">
        <v>19933</v>
      </c>
      <c r="N5484" s="39" t="s">
        <v>20109</v>
      </c>
    </row>
    <row r="5485" spans="1:14" hidden="1">
      <c r="A5485" s="258" t="s">
        <v>19932</v>
      </c>
      <c r="B5485" s="516"/>
      <c r="C5485" s="496" t="s">
        <v>20110</v>
      </c>
      <c r="D5485" s="39" t="s">
        <v>20110</v>
      </c>
      <c r="E5485" s="496">
        <f>VLOOKUP(F5485,[13]abbr_btch2lot2!A:B,2,FALSE)</f>
        <v>4236</v>
      </c>
      <c r="F5485" s="39" t="s">
        <v>20111</v>
      </c>
      <c r="G5485" s="39" t="s">
        <v>2215</v>
      </c>
      <c r="H5485" s="40" t="s">
        <v>2202</v>
      </c>
      <c r="I5485" s="76">
        <v>255</v>
      </c>
      <c r="J5485" s="39"/>
      <c r="K5485" s="39" t="s">
        <v>2195</v>
      </c>
      <c r="L5485" s="504">
        <v>69</v>
      </c>
      <c r="M5485" s="39" t="s">
        <v>19933</v>
      </c>
      <c r="N5485" s="39" t="s">
        <v>20112</v>
      </c>
    </row>
    <row r="5486" spans="1:14" hidden="1">
      <c r="A5486" s="258" t="s">
        <v>19932</v>
      </c>
      <c r="B5486" s="516"/>
      <c r="C5486" s="496" t="s">
        <v>20113</v>
      </c>
      <c r="D5486" s="39" t="s">
        <v>20113</v>
      </c>
      <c r="E5486" s="496">
        <f>VLOOKUP(F5486,[13]abbr_btch2lot2!A:B,2,FALSE)</f>
        <v>4237</v>
      </c>
      <c r="F5486" s="39" t="s">
        <v>20114</v>
      </c>
      <c r="G5486" s="39" t="s">
        <v>2215</v>
      </c>
      <c r="H5486" s="40" t="s">
        <v>2202</v>
      </c>
      <c r="I5486" s="76" t="s">
        <v>19940</v>
      </c>
      <c r="J5486" s="39"/>
      <c r="K5486" s="39" t="s">
        <v>2195</v>
      </c>
      <c r="L5486" s="504">
        <v>70</v>
      </c>
      <c r="M5486" s="39" t="s">
        <v>19933</v>
      </c>
      <c r="N5486" s="39" t="s">
        <v>20115</v>
      </c>
    </row>
    <row r="5487" spans="1:14" hidden="1">
      <c r="A5487" s="258" t="s">
        <v>19932</v>
      </c>
      <c r="B5487" s="516"/>
      <c r="C5487" s="496" t="s">
        <v>20116</v>
      </c>
      <c r="D5487" s="39" t="s">
        <v>20116</v>
      </c>
      <c r="E5487" s="496">
        <f>VLOOKUP(F5487,[13]abbr_btch2lot2!A:B,2,FALSE)</f>
        <v>4238</v>
      </c>
      <c r="F5487" s="39" t="s">
        <v>20117</v>
      </c>
      <c r="G5487" s="39" t="s">
        <v>2215</v>
      </c>
      <c r="H5487" s="40" t="s">
        <v>2231</v>
      </c>
      <c r="I5487" s="76" t="s">
        <v>3432</v>
      </c>
      <c r="J5487" s="39"/>
      <c r="K5487" s="39" t="s">
        <v>2195</v>
      </c>
      <c r="L5487" s="504">
        <v>71</v>
      </c>
      <c r="M5487" s="39" t="s">
        <v>19933</v>
      </c>
      <c r="N5487" s="39" t="s">
        <v>20118</v>
      </c>
    </row>
    <row r="5488" spans="1:14" hidden="1">
      <c r="A5488" s="258" t="s">
        <v>19932</v>
      </c>
      <c r="B5488" s="516"/>
      <c r="C5488" s="496" t="s">
        <v>20119</v>
      </c>
      <c r="D5488" s="39" t="s">
        <v>20119</v>
      </c>
      <c r="E5488" s="496">
        <f>VLOOKUP(F5488,[13]abbr_btch2lot2!A:B,2,FALSE)</f>
        <v>4239</v>
      </c>
      <c r="F5488" s="40" t="s">
        <v>20120</v>
      </c>
      <c r="G5488" s="39" t="s">
        <v>2215</v>
      </c>
      <c r="H5488" s="40" t="s">
        <v>2231</v>
      </c>
      <c r="I5488" s="76" t="s">
        <v>3432</v>
      </c>
      <c r="J5488" s="39"/>
      <c r="K5488" s="39" t="s">
        <v>2195</v>
      </c>
      <c r="L5488" s="504">
        <v>72</v>
      </c>
      <c r="M5488" s="39" t="s">
        <v>19933</v>
      </c>
      <c r="N5488" s="39" t="s">
        <v>20121</v>
      </c>
    </row>
    <row r="5489" spans="1:14" hidden="1">
      <c r="A5489" s="258" t="s">
        <v>19932</v>
      </c>
      <c r="B5489" s="516"/>
      <c r="C5489" s="496" t="s">
        <v>20122</v>
      </c>
      <c r="D5489" s="39" t="s">
        <v>20122</v>
      </c>
      <c r="E5489" s="496">
        <f>VLOOKUP(F5489,[13]abbr_btch2lot2!A:B,2,FALSE)</f>
        <v>4240</v>
      </c>
      <c r="F5489" s="40" t="s">
        <v>20123</v>
      </c>
      <c r="G5489" s="39" t="s">
        <v>2215</v>
      </c>
      <c r="H5489" s="40" t="s">
        <v>2231</v>
      </c>
      <c r="I5489" s="76" t="s">
        <v>3432</v>
      </c>
      <c r="J5489" s="39"/>
      <c r="K5489" s="39" t="s">
        <v>2195</v>
      </c>
      <c r="L5489" s="504">
        <v>73</v>
      </c>
      <c r="M5489" s="39" t="s">
        <v>19933</v>
      </c>
      <c r="N5489" s="39" t="s">
        <v>20124</v>
      </c>
    </row>
    <row r="5490" spans="1:14" hidden="1">
      <c r="A5490" s="258" t="s">
        <v>19932</v>
      </c>
      <c r="B5490" s="516"/>
      <c r="C5490" s="496" t="s">
        <v>20125</v>
      </c>
      <c r="D5490" s="39" t="s">
        <v>20125</v>
      </c>
      <c r="E5490" s="496">
        <f>VLOOKUP(F5490,[13]abbr_btch2lot2!A:B,2,FALSE)</f>
        <v>4241</v>
      </c>
      <c r="F5490" s="39" t="s">
        <v>20126</v>
      </c>
      <c r="G5490" s="39" t="s">
        <v>2215</v>
      </c>
      <c r="H5490" s="40" t="s">
        <v>2231</v>
      </c>
      <c r="I5490" s="76" t="s">
        <v>3432</v>
      </c>
      <c r="J5490" s="39"/>
      <c r="K5490" s="39" t="s">
        <v>2195</v>
      </c>
      <c r="L5490" s="504">
        <v>74</v>
      </c>
      <c r="M5490" s="39" t="s">
        <v>19933</v>
      </c>
      <c r="N5490" s="39" t="s">
        <v>20127</v>
      </c>
    </row>
    <row r="5491" spans="1:14" hidden="1">
      <c r="A5491" s="258" t="s">
        <v>19932</v>
      </c>
      <c r="B5491" s="516"/>
      <c r="C5491" s="496" t="s">
        <v>20128</v>
      </c>
      <c r="D5491" s="39" t="s">
        <v>20128</v>
      </c>
      <c r="E5491" s="496">
        <f>VLOOKUP(F5491,[13]abbr_btch2lot2!A:B,2,FALSE)</f>
        <v>4242</v>
      </c>
      <c r="F5491" s="39" t="s">
        <v>20129</v>
      </c>
      <c r="G5491" s="39" t="s">
        <v>2215</v>
      </c>
      <c r="H5491" s="40" t="s">
        <v>2231</v>
      </c>
      <c r="I5491" s="76" t="s">
        <v>3432</v>
      </c>
      <c r="J5491" s="39"/>
      <c r="K5491" s="39" t="s">
        <v>2195</v>
      </c>
      <c r="L5491" s="504">
        <v>75</v>
      </c>
      <c r="M5491" s="39" t="s">
        <v>19933</v>
      </c>
      <c r="N5491" s="39" t="s">
        <v>20130</v>
      </c>
    </row>
    <row r="5492" spans="1:14" hidden="1">
      <c r="A5492" s="258" t="s">
        <v>19932</v>
      </c>
      <c r="B5492" s="516"/>
      <c r="C5492" s="496" t="s">
        <v>20131</v>
      </c>
      <c r="D5492" s="39" t="s">
        <v>20131</v>
      </c>
      <c r="E5492" s="496">
        <f>VLOOKUP(F5492,[13]abbr_btch2lot2!A:B,2,FALSE)</f>
        <v>4243</v>
      </c>
      <c r="F5492" s="40" t="s">
        <v>20132</v>
      </c>
      <c r="G5492" s="39" t="s">
        <v>2215</v>
      </c>
      <c r="H5492" s="40" t="s">
        <v>2231</v>
      </c>
      <c r="I5492" s="76" t="s">
        <v>3432</v>
      </c>
      <c r="J5492" s="39"/>
      <c r="K5492" s="39" t="s">
        <v>2195</v>
      </c>
      <c r="L5492" s="504">
        <v>76</v>
      </c>
      <c r="M5492" s="39" t="s">
        <v>19933</v>
      </c>
      <c r="N5492" s="39" t="s">
        <v>20133</v>
      </c>
    </row>
    <row r="5493" spans="1:14" hidden="1">
      <c r="A5493" s="258" t="s">
        <v>19932</v>
      </c>
      <c r="B5493" s="516"/>
      <c r="C5493" s="496" t="s">
        <v>20134</v>
      </c>
      <c r="D5493" s="39" t="s">
        <v>20134</v>
      </c>
      <c r="E5493" s="496">
        <f>VLOOKUP(F5493,[13]abbr_btch2lot2!A:B,2,FALSE)</f>
        <v>4244</v>
      </c>
      <c r="F5493" s="39" t="s">
        <v>20135</v>
      </c>
      <c r="G5493" s="39" t="s">
        <v>2215</v>
      </c>
      <c r="H5493" s="40" t="s">
        <v>2202</v>
      </c>
      <c r="I5493" s="76" t="s">
        <v>20136</v>
      </c>
      <c r="J5493" s="39"/>
      <c r="K5493" s="39" t="s">
        <v>2195</v>
      </c>
      <c r="L5493" s="504">
        <v>77</v>
      </c>
      <c r="M5493" s="39" t="s">
        <v>19933</v>
      </c>
      <c r="N5493" s="39" t="s">
        <v>20137</v>
      </c>
    </row>
    <row r="5494" spans="1:14" hidden="1">
      <c r="A5494" s="258" t="s">
        <v>19932</v>
      </c>
      <c r="B5494" s="516"/>
      <c r="C5494" s="496" t="s">
        <v>19972</v>
      </c>
      <c r="D5494" s="39" t="s">
        <v>19972</v>
      </c>
      <c r="E5494" s="496">
        <f>VLOOKUP(F5494,[13]abbr_btch2lot2!A:B,2,FALSE)</f>
        <v>4188</v>
      </c>
      <c r="F5494" s="39" t="s">
        <v>19973</v>
      </c>
      <c r="G5494" s="39" t="s">
        <v>2215</v>
      </c>
      <c r="H5494" s="40" t="s">
        <v>2202</v>
      </c>
      <c r="I5494" s="76" t="s">
        <v>19940</v>
      </c>
      <c r="J5494" s="39"/>
      <c r="K5494" s="39" t="s">
        <v>2195</v>
      </c>
      <c r="L5494" s="504">
        <v>78</v>
      </c>
      <c r="M5494" s="39" t="s">
        <v>19933</v>
      </c>
      <c r="N5494" s="39" t="s">
        <v>20138</v>
      </c>
    </row>
    <row r="5495" spans="1:14" hidden="1">
      <c r="A5495" s="258" t="s">
        <v>19932</v>
      </c>
      <c r="B5495" s="516"/>
      <c r="C5495" s="496" t="s">
        <v>20139</v>
      </c>
      <c r="D5495" s="39" t="s">
        <v>20139</v>
      </c>
      <c r="E5495" s="496">
        <f>VLOOKUP(F5495,[13]abbr_btch2lot2!A:B,2,FALSE)</f>
        <v>4245</v>
      </c>
      <c r="F5495" s="39" t="s">
        <v>20140</v>
      </c>
      <c r="G5495" s="39" t="s">
        <v>2215</v>
      </c>
      <c r="H5495" s="40" t="s">
        <v>2202</v>
      </c>
      <c r="I5495" s="76">
        <v>255</v>
      </c>
      <c r="J5495" s="39"/>
      <c r="K5495" s="39" t="s">
        <v>2195</v>
      </c>
      <c r="L5495" s="504">
        <v>79</v>
      </c>
      <c r="M5495" s="39" t="s">
        <v>19933</v>
      </c>
      <c r="N5495" s="39" t="s">
        <v>20141</v>
      </c>
    </row>
    <row r="5496" spans="1:14" hidden="1">
      <c r="A5496" s="258" t="s">
        <v>19932</v>
      </c>
      <c r="B5496" s="516"/>
      <c r="C5496" s="496" t="s">
        <v>20142</v>
      </c>
      <c r="D5496" s="39" t="s">
        <v>20142</v>
      </c>
      <c r="E5496" s="496">
        <f>VLOOKUP(F5496,[13]abbr_btch2lot2!A:B,2,FALSE)</f>
        <v>4246</v>
      </c>
      <c r="F5496" s="39" t="s">
        <v>20143</v>
      </c>
      <c r="G5496" s="39" t="s">
        <v>2215</v>
      </c>
      <c r="H5496" s="40" t="s">
        <v>2202</v>
      </c>
      <c r="I5496" s="76" t="s">
        <v>20097</v>
      </c>
      <c r="J5496" s="39"/>
      <c r="K5496" s="39" t="s">
        <v>2195</v>
      </c>
      <c r="L5496" s="504">
        <v>80</v>
      </c>
      <c r="M5496" s="39" t="s">
        <v>19933</v>
      </c>
      <c r="N5496" s="39" t="s">
        <v>20144</v>
      </c>
    </row>
    <row r="5497" spans="1:14" hidden="1">
      <c r="A5497" s="258" t="s">
        <v>19932</v>
      </c>
      <c r="B5497" s="516"/>
      <c r="C5497" s="496" t="s">
        <v>20145</v>
      </c>
      <c r="D5497" s="39" t="s">
        <v>20145</v>
      </c>
      <c r="E5497" s="496">
        <f>VLOOKUP(F5497,[13]abbr_btch2lot2!A:B,2,FALSE)</f>
        <v>4247</v>
      </c>
      <c r="F5497" s="39" t="s">
        <v>20146</v>
      </c>
      <c r="G5497" s="39" t="s">
        <v>2215</v>
      </c>
      <c r="H5497" s="40" t="s">
        <v>2202</v>
      </c>
      <c r="I5497" s="76">
        <v>255</v>
      </c>
      <c r="J5497" s="39"/>
      <c r="K5497" s="39" t="s">
        <v>2195</v>
      </c>
      <c r="L5497" s="504">
        <v>81</v>
      </c>
      <c r="M5497" s="39" t="s">
        <v>19933</v>
      </c>
      <c r="N5497" s="39" t="s">
        <v>20147</v>
      </c>
    </row>
    <row r="5498" spans="1:14" hidden="1">
      <c r="A5498" s="258" t="s">
        <v>19932</v>
      </c>
      <c r="B5498" s="516"/>
      <c r="C5498" s="496" t="s">
        <v>20148</v>
      </c>
      <c r="D5498" s="39" t="s">
        <v>20148</v>
      </c>
      <c r="E5498" s="496">
        <f>VLOOKUP(F5498,[13]abbr_btch2lot2!A:B,2,FALSE)</f>
        <v>4248</v>
      </c>
      <c r="F5498" s="39" t="s">
        <v>20149</v>
      </c>
      <c r="G5498" s="39" t="s">
        <v>2215</v>
      </c>
      <c r="H5498" s="40" t="s">
        <v>2308</v>
      </c>
      <c r="I5498" s="76">
        <v>26</v>
      </c>
      <c r="J5498" s="39"/>
      <c r="K5498" s="39" t="s">
        <v>2195</v>
      </c>
      <c r="L5498" s="504">
        <v>82</v>
      </c>
      <c r="M5498" s="39" t="s">
        <v>19933</v>
      </c>
      <c r="N5498" s="39" t="s">
        <v>20150</v>
      </c>
    </row>
    <row r="5499" spans="1:14" ht="43.5" hidden="1">
      <c r="A5499" s="258" t="s">
        <v>19932</v>
      </c>
      <c r="B5499" s="516"/>
      <c r="C5499" s="496" t="s">
        <v>20151</v>
      </c>
      <c r="D5499" s="39" t="s">
        <v>20151</v>
      </c>
      <c r="E5499" s="496">
        <f>VLOOKUP(F5499,[13]abbr_btch2lot2!A:B,2,FALSE)</f>
        <v>4249</v>
      </c>
      <c r="F5499" s="40" t="s">
        <v>20152</v>
      </c>
      <c r="G5499" s="39" t="s">
        <v>2215</v>
      </c>
      <c r="H5499" s="40" t="s">
        <v>2202</v>
      </c>
      <c r="I5499" s="76">
        <v>255</v>
      </c>
      <c r="J5499" s="39"/>
      <c r="K5499" s="39" t="s">
        <v>2195</v>
      </c>
      <c r="L5499" s="504">
        <v>83</v>
      </c>
      <c r="M5499" s="39" t="s">
        <v>19933</v>
      </c>
      <c r="N5499" s="39" t="s">
        <v>20153</v>
      </c>
    </row>
    <row r="5500" spans="1:14" hidden="1">
      <c r="A5500" s="258" t="s">
        <v>19932</v>
      </c>
      <c r="B5500" s="516"/>
      <c r="C5500" s="496" t="s">
        <v>20154</v>
      </c>
      <c r="D5500" s="39" t="s">
        <v>20154</v>
      </c>
      <c r="E5500" s="496">
        <f>VLOOKUP(F5500,[13]abbr_btch2lot2!A:B,2,FALSE)</f>
        <v>4250</v>
      </c>
      <c r="F5500" s="39" t="s">
        <v>20155</v>
      </c>
      <c r="G5500" s="39" t="s">
        <v>2215</v>
      </c>
      <c r="H5500" s="40" t="s">
        <v>2194</v>
      </c>
      <c r="I5500" s="76">
        <v>10</v>
      </c>
      <c r="J5500" s="39"/>
      <c r="K5500" s="39" t="s">
        <v>2195</v>
      </c>
      <c r="L5500" s="504">
        <v>84</v>
      </c>
      <c r="M5500" s="39" t="s">
        <v>19933</v>
      </c>
      <c r="N5500" s="39" t="s">
        <v>20156</v>
      </c>
    </row>
    <row r="5501" spans="1:14" hidden="1">
      <c r="A5501" s="258" t="s">
        <v>19932</v>
      </c>
      <c r="B5501" s="516"/>
      <c r="C5501" s="496" t="s">
        <v>20157</v>
      </c>
      <c r="D5501" s="39" t="s">
        <v>20157</v>
      </c>
      <c r="E5501" s="496">
        <f>VLOOKUP(F5501,[13]abbr_btch2lot2!A:B,2,FALSE)</f>
        <v>4251</v>
      </c>
      <c r="F5501" s="39" t="s">
        <v>20158</v>
      </c>
      <c r="G5501" s="39" t="s">
        <v>2215</v>
      </c>
      <c r="H5501" s="40" t="s">
        <v>2271</v>
      </c>
      <c r="I5501" s="76">
        <v>18</v>
      </c>
      <c r="J5501" s="39"/>
      <c r="K5501" s="39" t="s">
        <v>2195</v>
      </c>
      <c r="L5501" s="504">
        <v>85</v>
      </c>
      <c r="M5501" s="39" t="s">
        <v>19933</v>
      </c>
      <c r="N5501" s="39" t="s">
        <v>20159</v>
      </c>
    </row>
    <row r="5502" spans="1:14" hidden="1">
      <c r="A5502" s="258" t="s">
        <v>19932</v>
      </c>
      <c r="B5502" s="516"/>
      <c r="C5502" s="496" t="s">
        <v>20160</v>
      </c>
      <c r="D5502" s="39" t="s">
        <v>20160</v>
      </c>
      <c r="E5502" s="496">
        <f>VLOOKUP(F5502,[13]abbr_btch2lot2!A:B,2,FALSE)</f>
        <v>4252</v>
      </c>
      <c r="F5502" s="39" t="s">
        <v>20161</v>
      </c>
      <c r="G5502" s="39" t="s">
        <v>2215</v>
      </c>
      <c r="H5502" s="40" t="s">
        <v>2271</v>
      </c>
      <c r="I5502" s="76">
        <v>18</v>
      </c>
      <c r="J5502" s="39"/>
      <c r="K5502" s="39" t="s">
        <v>2195</v>
      </c>
      <c r="L5502" s="504">
        <v>86</v>
      </c>
      <c r="M5502" s="39" t="s">
        <v>19933</v>
      </c>
      <c r="N5502" s="39" t="s">
        <v>20162</v>
      </c>
    </row>
    <row r="5503" spans="1:14" hidden="1">
      <c r="A5503" s="258" t="s">
        <v>19932</v>
      </c>
      <c r="B5503" s="516"/>
      <c r="C5503" s="496" t="s">
        <v>20163</v>
      </c>
      <c r="D5503" s="39" t="s">
        <v>20163</v>
      </c>
      <c r="E5503" s="496">
        <f>VLOOKUP(F5503,[13]abbr_btch2lot2!A:B,2,FALSE)</f>
        <v>4253</v>
      </c>
      <c r="F5503" s="39" t="s">
        <v>20164</v>
      </c>
      <c r="G5503" s="39" t="s">
        <v>2215</v>
      </c>
      <c r="H5503" s="40" t="s">
        <v>2271</v>
      </c>
      <c r="I5503" s="76">
        <v>18</v>
      </c>
      <c r="J5503" s="39"/>
      <c r="K5503" s="39" t="s">
        <v>2195</v>
      </c>
      <c r="L5503" s="504">
        <v>87</v>
      </c>
      <c r="M5503" s="39" t="s">
        <v>19933</v>
      </c>
      <c r="N5503" s="39" t="s">
        <v>20165</v>
      </c>
    </row>
    <row r="5504" spans="1:14" hidden="1">
      <c r="A5504" s="258" t="s">
        <v>19932</v>
      </c>
      <c r="B5504" s="516"/>
      <c r="C5504" s="496" t="s">
        <v>20166</v>
      </c>
      <c r="D5504" s="39" t="s">
        <v>20166</v>
      </c>
      <c r="E5504" s="496">
        <f>VLOOKUP(F5504,[13]abbr_btch2lot2!A:B,2,FALSE)</f>
        <v>4254</v>
      </c>
      <c r="F5504" s="39" t="s">
        <v>20167</v>
      </c>
      <c r="G5504" s="39" t="s">
        <v>2215</v>
      </c>
      <c r="H5504" s="40" t="s">
        <v>2271</v>
      </c>
      <c r="I5504" s="76">
        <v>18</v>
      </c>
      <c r="J5504" s="39"/>
      <c r="K5504" s="39" t="s">
        <v>2195</v>
      </c>
      <c r="L5504" s="504">
        <v>88</v>
      </c>
      <c r="M5504" s="39" t="s">
        <v>19933</v>
      </c>
      <c r="N5504" s="39" t="s">
        <v>20168</v>
      </c>
    </row>
    <row r="5505" spans="1:14" hidden="1">
      <c r="A5505" s="258" t="s">
        <v>19932</v>
      </c>
      <c r="B5505" s="516"/>
      <c r="C5505" s="496" t="s">
        <v>20169</v>
      </c>
      <c r="D5505" s="39" t="s">
        <v>20169</v>
      </c>
      <c r="E5505" s="496">
        <f>VLOOKUP(F5505,[13]abbr_btch2lot2!A:B,2,FALSE)</f>
        <v>4255</v>
      </c>
      <c r="F5505" s="40" t="s">
        <v>20170</v>
      </c>
      <c r="G5505" s="39" t="s">
        <v>2215</v>
      </c>
      <c r="H5505" s="40" t="s">
        <v>2202</v>
      </c>
      <c r="I5505" s="76" t="s">
        <v>7673</v>
      </c>
      <c r="J5505" s="39"/>
      <c r="K5505" s="39" t="s">
        <v>2195</v>
      </c>
      <c r="L5505" s="504">
        <v>89</v>
      </c>
      <c r="M5505" s="39" t="s">
        <v>19933</v>
      </c>
      <c r="N5505" s="39" t="s">
        <v>20171</v>
      </c>
    </row>
    <row r="5506" spans="1:14" hidden="1">
      <c r="A5506" s="258" t="s">
        <v>19932</v>
      </c>
      <c r="B5506" s="516"/>
      <c r="C5506" s="496" t="s">
        <v>20172</v>
      </c>
      <c r="D5506" s="39" t="s">
        <v>20172</v>
      </c>
      <c r="E5506" s="496">
        <f>VLOOKUP(F5506,[13]abbr_btch2lot2!A:B,2,FALSE)</f>
        <v>4256</v>
      </c>
      <c r="F5506" s="39" t="s">
        <v>20173</v>
      </c>
      <c r="G5506" s="39" t="s">
        <v>2215</v>
      </c>
      <c r="H5506" s="40" t="s">
        <v>2202</v>
      </c>
      <c r="I5506" s="76">
        <v>255</v>
      </c>
      <c r="J5506" s="39"/>
      <c r="K5506" s="39" t="s">
        <v>2195</v>
      </c>
      <c r="L5506" s="504">
        <v>90</v>
      </c>
      <c r="M5506" s="39" t="s">
        <v>19933</v>
      </c>
      <c r="N5506" s="39" t="s">
        <v>20174</v>
      </c>
    </row>
    <row r="5507" spans="1:14" hidden="1">
      <c r="A5507" s="258" t="s">
        <v>19932</v>
      </c>
      <c r="B5507" s="516"/>
      <c r="C5507" s="496"/>
      <c r="D5507" s="39"/>
      <c r="E5507" s="496">
        <f>VLOOKUP(F5507,[13]abbr_btch2lot2!A:B,2,FALSE)</f>
        <v>4257</v>
      </c>
      <c r="F5507" s="39" t="s">
        <v>20175</v>
      </c>
      <c r="G5507" s="39" t="s">
        <v>2215</v>
      </c>
      <c r="H5507" s="40" t="s">
        <v>2202</v>
      </c>
      <c r="I5507" s="76">
        <v>255</v>
      </c>
      <c r="J5507" s="39"/>
      <c r="K5507" s="39" t="s">
        <v>2195</v>
      </c>
      <c r="L5507" s="504">
        <v>91</v>
      </c>
      <c r="M5507" s="39" t="s">
        <v>19933</v>
      </c>
      <c r="N5507" s="39" t="s">
        <v>20176</v>
      </c>
    </row>
    <row r="5508" spans="1:14" hidden="1">
      <c r="A5508" s="258" t="s">
        <v>19932</v>
      </c>
      <c r="B5508" s="516"/>
      <c r="C5508" s="496" t="s">
        <v>20177</v>
      </c>
      <c r="D5508" s="39" t="s">
        <v>20177</v>
      </c>
      <c r="E5508" s="496">
        <f>VLOOKUP(F5508,[13]abbr_btch2lot2!A:B,2,FALSE)</f>
        <v>4258</v>
      </c>
      <c r="F5508" s="39" t="s">
        <v>20178</v>
      </c>
      <c r="G5508" s="39" t="s">
        <v>2215</v>
      </c>
      <c r="H5508" s="40" t="s">
        <v>2202</v>
      </c>
      <c r="I5508" s="76">
        <v>255</v>
      </c>
      <c r="J5508" s="39"/>
      <c r="K5508" s="39" t="s">
        <v>2195</v>
      </c>
      <c r="L5508" s="504">
        <v>92</v>
      </c>
      <c r="M5508" s="39" t="s">
        <v>19933</v>
      </c>
      <c r="N5508" s="39" t="s">
        <v>20179</v>
      </c>
    </row>
    <row r="5509" spans="1:14" hidden="1">
      <c r="A5509" s="258" t="s">
        <v>19932</v>
      </c>
      <c r="B5509" s="516"/>
      <c r="C5509" s="496"/>
      <c r="D5509" s="39"/>
      <c r="E5509" s="496">
        <f>VLOOKUP(F5509,[13]abbr_btch2lot2!A:B,2,FALSE)</f>
        <v>4259</v>
      </c>
      <c r="F5509" s="40" t="s">
        <v>20180</v>
      </c>
      <c r="G5509" s="39" t="s">
        <v>2215</v>
      </c>
      <c r="H5509" s="40" t="s">
        <v>2202</v>
      </c>
      <c r="I5509" s="76">
        <v>255</v>
      </c>
      <c r="J5509" s="39"/>
      <c r="K5509" s="39" t="s">
        <v>2195</v>
      </c>
      <c r="L5509" s="504">
        <v>93</v>
      </c>
      <c r="M5509" s="39" t="s">
        <v>19933</v>
      </c>
      <c r="N5509" s="39" t="s">
        <v>20181</v>
      </c>
    </row>
    <row r="5510" spans="1:14" hidden="1">
      <c r="A5510" s="258" t="s">
        <v>19932</v>
      </c>
      <c r="B5510" s="516"/>
      <c r="C5510" s="496" t="s">
        <v>20182</v>
      </c>
      <c r="D5510" s="39" t="s">
        <v>20182</v>
      </c>
      <c r="E5510" s="496">
        <f>VLOOKUP(F5510,[13]abbr_btch2lot2!A:B,2,FALSE)</f>
        <v>4260</v>
      </c>
      <c r="F5510" s="40" t="s">
        <v>20183</v>
      </c>
      <c r="G5510" s="39" t="s">
        <v>2215</v>
      </c>
      <c r="H5510" s="40" t="s">
        <v>2202</v>
      </c>
      <c r="I5510" s="76" t="s">
        <v>7619</v>
      </c>
      <c r="J5510" s="39"/>
      <c r="K5510" s="39" t="s">
        <v>2195</v>
      </c>
      <c r="L5510" s="504">
        <v>94</v>
      </c>
      <c r="M5510" s="39" t="s">
        <v>19933</v>
      </c>
      <c r="N5510" s="39" t="s">
        <v>20184</v>
      </c>
    </row>
    <row r="5511" spans="1:14" hidden="1">
      <c r="A5511" s="258" t="s">
        <v>19932</v>
      </c>
      <c r="B5511" s="516"/>
      <c r="C5511" s="496"/>
      <c r="D5511" s="39"/>
      <c r="E5511" s="496">
        <f>VLOOKUP(F5511,[13]abbr_btch2lot2!A:B,2,FALSE)</f>
        <v>4261</v>
      </c>
      <c r="F5511" s="39" t="s">
        <v>20185</v>
      </c>
      <c r="G5511" s="39" t="s">
        <v>2215</v>
      </c>
      <c r="H5511" s="40" t="s">
        <v>2202</v>
      </c>
      <c r="I5511" s="76" t="s">
        <v>19935</v>
      </c>
      <c r="J5511" s="39"/>
      <c r="K5511" s="39" t="s">
        <v>2195</v>
      </c>
      <c r="L5511" s="504">
        <v>95</v>
      </c>
      <c r="M5511" s="39" t="s">
        <v>19933</v>
      </c>
      <c r="N5511" s="39" t="s">
        <v>20186</v>
      </c>
    </row>
    <row r="5512" spans="1:14" hidden="1">
      <c r="A5512" s="258" t="s">
        <v>19932</v>
      </c>
      <c r="B5512" s="516"/>
      <c r="C5512" s="496"/>
      <c r="D5512" s="39"/>
      <c r="E5512" s="496">
        <f>VLOOKUP(F5512,[13]abbr_btch2lot2!A:B,2,FALSE)</f>
        <v>4262</v>
      </c>
      <c r="F5512" s="39" t="s">
        <v>20187</v>
      </c>
      <c r="G5512" s="39" t="s">
        <v>2215</v>
      </c>
      <c r="H5512" s="40" t="s">
        <v>2202</v>
      </c>
      <c r="I5512" s="76" t="s">
        <v>7619</v>
      </c>
      <c r="J5512" s="39"/>
      <c r="K5512" s="39" t="s">
        <v>2195</v>
      </c>
      <c r="L5512" s="504">
        <v>96</v>
      </c>
      <c r="M5512" s="39" t="s">
        <v>19933</v>
      </c>
      <c r="N5512" s="39" t="s">
        <v>20188</v>
      </c>
    </row>
    <row r="5513" spans="1:14" hidden="1">
      <c r="A5513" s="258" t="s">
        <v>19932</v>
      </c>
      <c r="B5513" s="516"/>
      <c r="C5513" s="496" t="s">
        <v>20189</v>
      </c>
      <c r="D5513" s="39" t="s">
        <v>20189</v>
      </c>
      <c r="E5513" s="496">
        <f>VLOOKUP(F5513,[13]abbr_btch2lot2!A:B,2,FALSE)</f>
        <v>4263</v>
      </c>
      <c r="F5513" s="39" t="s">
        <v>20190</v>
      </c>
      <c r="G5513" s="39" t="s">
        <v>2215</v>
      </c>
      <c r="H5513" s="40" t="s">
        <v>2202</v>
      </c>
      <c r="I5513" s="76" t="s">
        <v>7619</v>
      </c>
      <c r="J5513" s="39"/>
      <c r="K5513" s="39" t="s">
        <v>2195</v>
      </c>
      <c r="L5513" s="504">
        <v>97</v>
      </c>
      <c r="M5513" s="39" t="s">
        <v>19933</v>
      </c>
      <c r="N5513" s="39" t="s">
        <v>20191</v>
      </c>
    </row>
    <row r="5514" spans="1:14" hidden="1">
      <c r="A5514" s="258" t="s">
        <v>19932</v>
      </c>
      <c r="B5514" s="516"/>
      <c r="C5514" s="496" t="s">
        <v>20192</v>
      </c>
      <c r="D5514" s="39" t="s">
        <v>20192</v>
      </c>
      <c r="E5514" s="496">
        <f>VLOOKUP(F5514,[13]abbr_btch2lot2!A:B,2,FALSE)</f>
        <v>4264</v>
      </c>
      <c r="F5514" s="39" t="s">
        <v>20193</v>
      </c>
      <c r="G5514" s="39" t="s">
        <v>2215</v>
      </c>
      <c r="H5514" s="40" t="s">
        <v>2231</v>
      </c>
      <c r="I5514" s="76" t="s">
        <v>9721</v>
      </c>
      <c r="J5514" s="39"/>
      <c r="K5514" s="39" t="s">
        <v>2195</v>
      </c>
      <c r="L5514" s="504">
        <v>98</v>
      </c>
      <c r="M5514" s="39" t="s">
        <v>19933</v>
      </c>
      <c r="N5514" s="39" t="s">
        <v>20194</v>
      </c>
    </row>
    <row r="5515" spans="1:14" hidden="1">
      <c r="A5515" s="258" t="s">
        <v>19932</v>
      </c>
      <c r="B5515" s="516"/>
      <c r="C5515" s="496"/>
      <c r="D5515" s="39"/>
      <c r="E5515" s="496">
        <f>VLOOKUP(F5515,[13]abbr_btch2lot2!A:B,2,FALSE)</f>
        <v>4265</v>
      </c>
      <c r="F5515" s="39" t="s">
        <v>20195</v>
      </c>
      <c r="G5515" s="39" t="s">
        <v>2215</v>
      </c>
      <c r="H5515" s="40" t="s">
        <v>2202</v>
      </c>
      <c r="I5515" s="76" t="s">
        <v>19935</v>
      </c>
      <c r="J5515" s="39"/>
      <c r="K5515" s="39" t="s">
        <v>2195</v>
      </c>
      <c r="L5515" s="504">
        <v>99</v>
      </c>
      <c r="M5515" s="39" t="s">
        <v>19933</v>
      </c>
      <c r="N5515" s="39" t="s">
        <v>20196</v>
      </c>
    </row>
    <row r="5516" spans="1:14" hidden="1">
      <c r="A5516" s="258" t="s">
        <v>19932</v>
      </c>
      <c r="B5516" s="516"/>
      <c r="C5516" s="496" t="s">
        <v>20197</v>
      </c>
      <c r="D5516" s="39" t="s">
        <v>20197</v>
      </c>
      <c r="E5516" s="496">
        <f>VLOOKUP(F5516,[13]abbr_btch2lot2!A:B,2,FALSE)</f>
        <v>4266</v>
      </c>
      <c r="F5516" s="39" t="s">
        <v>20198</v>
      </c>
      <c r="G5516" s="39" t="s">
        <v>2215</v>
      </c>
      <c r="H5516" s="40" t="s">
        <v>2202</v>
      </c>
      <c r="I5516" s="76" t="s">
        <v>19935</v>
      </c>
      <c r="J5516" s="39"/>
      <c r="K5516" s="39" t="s">
        <v>2195</v>
      </c>
      <c r="L5516" s="504">
        <v>100</v>
      </c>
      <c r="M5516" s="39" t="s">
        <v>19933</v>
      </c>
      <c r="N5516" s="39" t="s">
        <v>20199</v>
      </c>
    </row>
    <row r="5517" spans="1:14" hidden="1">
      <c r="A5517" s="258" t="s">
        <v>19932</v>
      </c>
      <c r="B5517" s="516"/>
      <c r="C5517" s="496"/>
      <c r="D5517" s="39"/>
      <c r="E5517" s="496">
        <f>VLOOKUP(F5517,[13]abbr_btch2lot2!A:B,2,FALSE)</f>
        <v>4267</v>
      </c>
      <c r="F5517" s="39" t="s">
        <v>20200</v>
      </c>
      <c r="G5517" s="39" t="s">
        <v>2215</v>
      </c>
      <c r="H5517" s="40" t="s">
        <v>2202</v>
      </c>
      <c r="I5517" s="76" t="s">
        <v>7619</v>
      </c>
      <c r="J5517" s="39"/>
      <c r="K5517" s="39" t="s">
        <v>2195</v>
      </c>
      <c r="L5517" s="504">
        <v>101</v>
      </c>
      <c r="M5517" s="39" t="s">
        <v>19933</v>
      </c>
      <c r="N5517" s="39" t="s">
        <v>20201</v>
      </c>
    </row>
    <row r="5518" spans="1:14" hidden="1">
      <c r="A5518" s="258" t="s">
        <v>19932</v>
      </c>
      <c r="B5518" s="516"/>
      <c r="C5518" s="496" t="s">
        <v>20202</v>
      </c>
      <c r="D5518" s="39" t="s">
        <v>20202</v>
      </c>
      <c r="E5518" s="496">
        <f>VLOOKUP(F5518,[13]abbr_btch2lot2!A:B,2,FALSE)</f>
        <v>4268</v>
      </c>
      <c r="F5518" s="39" t="s">
        <v>20203</v>
      </c>
      <c r="G5518" s="39" t="s">
        <v>2215</v>
      </c>
      <c r="H5518" s="40" t="s">
        <v>2202</v>
      </c>
      <c r="I5518" s="76">
        <v>255</v>
      </c>
      <c r="J5518" s="39"/>
      <c r="K5518" s="39" t="s">
        <v>2195</v>
      </c>
      <c r="L5518" s="504">
        <v>102</v>
      </c>
      <c r="M5518" s="39" t="s">
        <v>19933</v>
      </c>
      <c r="N5518" s="39" t="s">
        <v>20204</v>
      </c>
    </row>
    <row r="5519" spans="1:14" hidden="1">
      <c r="A5519" s="258" t="s">
        <v>19932</v>
      </c>
      <c r="B5519" s="516"/>
      <c r="C5519" s="496" t="s">
        <v>20205</v>
      </c>
      <c r="D5519" s="39" t="s">
        <v>20205</v>
      </c>
      <c r="E5519" s="496">
        <f>VLOOKUP(F5519,[13]abbr_btch2lot2!A:B,2,FALSE)</f>
        <v>4269</v>
      </c>
      <c r="F5519" s="39" t="s">
        <v>20206</v>
      </c>
      <c r="G5519" s="39" t="s">
        <v>2215</v>
      </c>
      <c r="H5519" s="40" t="s">
        <v>2202</v>
      </c>
      <c r="I5519" s="76" t="s">
        <v>20207</v>
      </c>
      <c r="J5519" s="39"/>
      <c r="K5519" s="39" t="s">
        <v>2195</v>
      </c>
      <c r="L5519" s="504">
        <v>103</v>
      </c>
      <c r="M5519" s="39" t="s">
        <v>19933</v>
      </c>
      <c r="N5519" s="39" t="s">
        <v>20208</v>
      </c>
    </row>
    <row r="5520" spans="1:14" hidden="1">
      <c r="A5520" s="258" t="s">
        <v>19932</v>
      </c>
      <c r="B5520" s="516"/>
      <c r="C5520" s="496"/>
      <c r="D5520" s="39"/>
      <c r="E5520" s="496">
        <f>VLOOKUP(F5520,[13]abbr_btch2lot2!A:B,2,FALSE)</f>
        <v>4270</v>
      </c>
      <c r="F5520" s="39" t="s">
        <v>20209</v>
      </c>
      <c r="G5520" s="39" t="s">
        <v>2215</v>
      </c>
      <c r="H5520" s="40" t="s">
        <v>2202</v>
      </c>
      <c r="I5520" s="76" t="s">
        <v>20041</v>
      </c>
      <c r="J5520" s="39"/>
      <c r="K5520" s="39" t="s">
        <v>2195</v>
      </c>
      <c r="L5520" s="504">
        <v>104</v>
      </c>
      <c r="M5520" s="39" t="s">
        <v>19933</v>
      </c>
      <c r="N5520" s="39" t="s">
        <v>20210</v>
      </c>
    </row>
    <row r="5521" spans="1:14" hidden="1">
      <c r="A5521" s="258" t="s">
        <v>19932</v>
      </c>
      <c r="B5521" s="516"/>
      <c r="C5521" s="496" t="s">
        <v>20211</v>
      </c>
      <c r="D5521" s="39" t="s">
        <v>20211</v>
      </c>
      <c r="E5521" s="496">
        <f>VLOOKUP(F5521,[13]abbr_btch2lot2!A:B,2,FALSE)</f>
        <v>4271</v>
      </c>
      <c r="F5521" s="39" t="s">
        <v>20212</v>
      </c>
      <c r="G5521" s="39" t="s">
        <v>2215</v>
      </c>
      <c r="H5521" s="40" t="s">
        <v>2202</v>
      </c>
      <c r="I5521" s="76">
        <v>255</v>
      </c>
      <c r="J5521" s="39"/>
      <c r="K5521" s="39" t="s">
        <v>2195</v>
      </c>
      <c r="L5521" s="504">
        <v>105</v>
      </c>
      <c r="M5521" s="39" t="s">
        <v>19933</v>
      </c>
      <c r="N5521" s="39" t="s">
        <v>20213</v>
      </c>
    </row>
    <row r="5522" spans="1:14" hidden="1">
      <c r="A5522" s="258" t="s">
        <v>19932</v>
      </c>
      <c r="B5522" s="516"/>
      <c r="C5522" s="496" t="s">
        <v>823</v>
      </c>
      <c r="D5522" s="39" t="s">
        <v>823</v>
      </c>
      <c r="E5522" s="496">
        <f>VLOOKUP(F5522,[13]abbr_btch2lot2!A:B,2,FALSE)</f>
        <v>4172</v>
      </c>
      <c r="F5522" s="39" t="s">
        <v>436</v>
      </c>
      <c r="G5522" s="39" t="s">
        <v>2215</v>
      </c>
      <c r="H5522" s="40" t="s">
        <v>2202</v>
      </c>
      <c r="I5522" s="76" t="s">
        <v>19940</v>
      </c>
      <c r="J5522" s="39"/>
      <c r="K5522" s="39" t="s">
        <v>2195</v>
      </c>
      <c r="L5522" s="504">
        <v>106</v>
      </c>
      <c r="M5522" s="39" t="s">
        <v>19933</v>
      </c>
      <c r="N5522" s="39" t="s">
        <v>20214</v>
      </c>
    </row>
    <row r="5523" spans="1:14" hidden="1">
      <c r="A5523" s="258" t="s">
        <v>19932</v>
      </c>
      <c r="B5523" s="516"/>
      <c r="C5523" s="496" t="s">
        <v>19972</v>
      </c>
      <c r="D5523" s="39" t="s">
        <v>19972</v>
      </c>
      <c r="E5523" s="496">
        <f>VLOOKUP(F5523,[13]abbr_btch2lot2!A:B,2,FALSE)</f>
        <v>4188</v>
      </c>
      <c r="F5523" s="39" t="s">
        <v>19973</v>
      </c>
      <c r="G5523" s="39" t="s">
        <v>2215</v>
      </c>
      <c r="H5523" s="40" t="s">
        <v>2202</v>
      </c>
      <c r="I5523" s="76" t="s">
        <v>19940</v>
      </c>
      <c r="J5523" s="39"/>
      <c r="K5523" s="39" t="s">
        <v>2195</v>
      </c>
      <c r="L5523" s="504">
        <v>107</v>
      </c>
      <c r="M5523" s="39" t="s">
        <v>19933</v>
      </c>
      <c r="N5523" s="39" t="s">
        <v>20215</v>
      </c>
    </row>
    <row r="5524" spans="1:14" hidden="1">
      <c r="A5524" s="258" t="s">
        <v>19932</v>
      </c>
      <c r="B5524" s="516"/>
      <c r="C5524" s="496" t="s">
        <v>20216</v>
      </c>
      <c r="D5524" s="39" t="s">
        <v>20216</v>
      </c>
      <c r="E5524" s="496">
        <f>VLOOKUP(F5524,[13]abbr_btch2lot2!A:B,2,FALSE)</f>
        <v>4272</v>
      </c>
      <c r="F5524" s="39" t="s">
        <v>20217</v>
      </c>
      <c r="G5524" s="39" t="s">
        <v>2215</v>
      </c>
      <c r="H5524" s="40" t="s">
        <v>2194</v>
      </c>
      <c r="I5524" s="76">
        <v>10</v>
      </c>
      <c r="J5524" s="39"/>
      <c r="K5524" s="39" t="s">
        <v>2195</v>
      </c>
      <c r="L5524" s="504">
        <v>108</v>
      </c>
      <c r="M5524" s="39" t="s">
        <v>19933</v>
      </c>
      <c r="N5524" s="39" t="s">
        <v>20218</v>
      </c>
    </row>
    <row r="5525" spans="1:14" hidden="1">
      <c r="A5525" s="258" t="s">
        <v>19932</v>
      </c>
      <c r="B5525" s="516"/>
      <c r="C5525" s="496" t="s">
        <v>20219</v>
      </c>
      <c r="D5525" s="39" t="s">
        <v>20219</v>
      </c>
      <c r="E5525" s="496">
        <f>VLOOKUP(F5525,[13]abbr_btch2lot2!A:B,2,FALSE)</f>
        <v>4273</v>
      </c>
      <c r="F5525" s="39" t="s">
        <v>20220</v>
      </c>
      <c r="G5525" s="39" t="s">
        <v>2215</v>
      </c>
      <c r="H5525" s="40" t="s">
        <v>2202</v>
      </c>
      <c r="I5525" s="76" t="s">
        <v>19940</v>
      </c>
      <c r="J5525" s="39"/>
      <c r="K5525" s="39" t="s">
        <v>2195</v>
      </c>
      <c r="L5525" s="504">
        <v>109</v>
      </c>
      <c r="M5525" s="39" t="s">
        <v>19933</v>
      </c>
      <c r="N5525" s="39" t="s">
        <v>20221</v>
      </c>
    </row>
    <row r="5526" spans="1:14" hidden="1">
      <c r="A5526" s="258" t="s">
        <v>19932</v>
      </c>
      <c r="B5526" s="516"/>
      <c r="C5526" s="496" t="s">
        <v>1743</v>
      </c>
      <c r="D5526" s="39" t="s">
        <v>1743</v>
      </c>
      <c r="E5526" s="496">
        <f>VLOOKUP(F5526,[13]abbr_btch2lot2!A:B,2,FALSE)</f>
        <v>4274</v>
      </c>
      <c r="F5526" s="39" t="s">
        <v>1065</v>
      </c>
      <c r="G5526" s="39" t="s">
        <v>2215</v>
      </c>
      <c r="H5526" s="40" t="s">
        <v>2202</v>
      </c>
      <c r="I5526" s="76" t="s">
        <v>19940</v>
      </c>
      <c r="J5526" s="39"/>
      <c r="K5526" s="39" t="s">
        <v>2195</v>
      </c>
      <c r="L5526" s="504">
        <v>110</v>
      </c>
      <c r="M5526" s="39" t="s">
        <v>19933</v>
      </c>
      <c r="N5526" s="39" t="s">
        <v>20222</v>
      </c>
    </row>
    <row r="5527" spans="1:14" hidden="1">
      <c r="A5527" s="258" t="s">
        <v>19932</v>
      </c>
      <c r="B5527" s="516"/>
      <c r="C5527" s="496" t="s">
        <v>20223</v>
      </c>
      <c r="D5527" s="39" t="s">
        <v>20223</v>
      </c>
      <c r="E5527" s="496">
        <f>VLOOKUP(F5527,[13]abbr_btch2lot2!A:B,2,FALSE)</f>
        <v>4275</v>
      </c>
      <c r="F5527" s="40" t="s">
        <v>20224</v>
      </c>
      <c r="G5527" s="39" t="s">
        <v>2215</v>
      </c>
      <c r="H5527" s="40" t="s">
        <v>2202</v>
      </c>
      <c r="I5527" s="76" t="s">
        <v>19940</v>
      </c>
      <c r="J5527" s="39"/>
      <c r="K5527" s="39" t="s">
        <v>2195</v>
      </c>
      <c r="L5527" s="504">
        <v>111</v>
      </c>
      <c r="M5527" s="39" t="s">
        <v>19933</v>
      </c>
      <c r="N5527" s="39" t="s">
        <v>20225</v>
      </c>
    </row>
    <row r="5528" spans="1:14" hidden="1">
      <c r="A5528" s="258" t="s">
        <v>19932</v>
      </c>
      <c r="B5528" s="516"/>
      <c r="C5528" s="496" t="s">
        <v>6308</v>
      </c>
      <c r="D5528" s="39" t="s">
        <v>6308</v>
      </c>
      <c r="E5528" s="496">
        <f>VLOOKUP(F5528,[13]abbr_btch2lot2!A:B,2,FALSE)</f>
        <v>4174</v>
      </c>
      <c r="F5528" s="40" t="s">
        <v>6309</v>
      </c>
      <c r="G5528" s="39" t="s">
        <v>2215</v>
      </c>
      <c r="H5528" s="40" t="s">
        <v>2202</v>
      </c>
      <c r="I5528" s="76" t="s">
        <v>19940</v>
      </c>
      <c r="J5528" s="39"/>
      <c r="K5528" s="39" t="s">
        <v>2195</v>
      </c>
      <c r="L5528" s="504">
        <v>112</v>
      </c>
      <c r="M5528" s="39" t="s">
        <v>19933</v>
      </c>
      <c r="N5528" s="39" t="s">
        <v>20226</v>
      </c>
    </row>
    <row r="5529" spans="1:14" hidden="1">
      <c r="A5529" s="258" t="s">
        <v>19932</v>
      </c>
      <c r="B5529" s="516"/>
      <c r="C5529" s="496"/>
      <c r="D5529" s="39"/>
      <c r="E5529" s="496">
        <f>VLOOKUP(F5529,[13]abbr_btch2lot2!A:B,2,FALSE)</f>
        <v>4276</v>
      </c>
      <c r="F5529" s="40" t="s">
        <v>20227</v>
      </c>
      <c r="G5529" s="39" t="s">
        <v>2215</v>
      </c>
      <c r="H5529" s="40" t="s">
        <v>2202</v>
      </c>
      <c r="I5529" s="76" t="s">
        <v>7673</v>
      </c>
      <c r="J5529" s="39"/>
      <c r="K5529" s="39" t="s">
        <v>2195</v>
      </c>
      <c r="L5529" s="504">
        <v>113</v>
      </c>
      <c r="M5529" s="39" t="s">
        <v>19933</v>
      </c>
      <c r="N5529" s="39" t="s">
        <v>20228</v>
      </c>
    </row>
    <row r="5530" spans="1:14" hidden="1">
      <c r="A5530" s="258" t="s">
        <v>19932</v>
      </c>
      <c r="B5530" s="516"/>
      <c r="C5530" s="496" t="s">
        <v>1539</v>
      </c>
      <c r="D5530" s="39" t="s">
        <v>1539</v>
      </c>
      <c r="E5530" s="496">
        <f>VLOOKUP(F5530,[13]abbr_btch2lot2!A:B,2,FALSE)</f>
        <v>1431</v>
      </c>
      <c r="F5530" s="40" t="s">
        <v>835</v>
      </c>
      <c r="G5530" s="39" t="s">
        <v>2215</v>
      </c>
      <c r="H5530" s="40" t="s">
        <v>2202</v>
      </c>
      <c r="I5530" s="76" t="s">
        <v>7619</v>
      </c>
      <c r="J5530" s="39"/>
      <c r="K5530" s="39" t="s">
        <v>2195</v>
      </c>
      <c r="L5530" s="504">
        <v>114</v>
      </c>
      <c r="M5530" s="39" t="s">
        <v>19933</v>
      </c>
      <c r="N5530" s="39" t="s">
        <v>20229</v>
      </c>
    </row>
    <row r="5531" spans="1:14" hidden="1">
      <c r="A5531" s="258" t="s">
        <v>19932</v>
      </c>
      <c r="B5531" s="516"/>
      <c r="C5531" s="496" t="s">
        <v>20230</v>
      </c>
      <c r="D5531" s="39" t="s">
        <v>20230</v>
      </c>
      <c r="E5531" s="496">
        <f>VLOOKUP(F5531,[13]abbr_btch2lot2!A:B,2,FALSE)</f>
        <v>4277</v>
      </c>
      <c r="F5531" s="39" t="s">
        <v>20231</v>
      </c>
      <c r="G5531" s="39" t="s">
        <v>2215</v>
      </c>
      <c r="H5531" s="40" t="s">
        <v>2231</v>
      </c>
      <c r="I5531" s="76" t="s">
        <v>9721</v>
      </c>
      <c r="J5531" s="39"/>
      <c r="K5531" s="39" t="s">
        <v>2195</v>
      </c>
      <c r="L5531" s="504">
        <v>115</v>
      </c>
      <c r="M5531" s="39" t="s">
        <v>19933</v>
      </c>
      <c r="N5531" s="39" t="s">
        <v>20232</v>
      </c>
    </row>
    <row r="5532" spans="1:14" hidden="1">
      <c r="A5532" s="258" t="s">
        <v>19932</v>
      </c>
      <c r="B5532" s="516"/>
      <c r="C5532" s="496" t="s">
        <v>20233</v>
      </c>
      <c r="D5532" s="39" t="s">
        <v>20233</v>
      </c>
      <c r="E5532" s="496">
        <f>VLOOKUP(F5532,[13]abbr_btch2lot2!A:B,2,FALSE)</f>
        <v>4278</v>
      </c>
      <c r="F5532" s="40" t="s">
        <v>20234</v>
      </c>
      <c r="G5532" s="39" t="s">
        <v>2215</v>
      </c>
      <c r="H5532" s="40" t="s">
        <v>2202</v>
      </c>
      <c r="I5532" s="76">
        <v>255</v>
      </c>
      <c r="J5532" s="39"/>
      <c r="K5532" s="39" t="s">
        <v>2195</v>
      </c>
      <c r="L5532" s="504">
        <v>116</v>
      </c>
      <c r="M5532" s="39" t="s">
        <v>19933</v>
      </c>
      <c r="N5532" s="39" t="s">
        <v>20235</v>
      </c>
    </row>
    <row r="5533" spans="1:14" hidden="1">
      <c r="A5533" s="258" t="s">
        <v>19932</v>
      </c>
      <c r="B5533" s="516"/>
      <c r="C5533" s="496" t="s">
        <v>20236</v>
      </c>
      <c r="D5533" s="39" t="s">
        <v>20236</v>
      </c>
      <c r="E5533" s="496">
        <f>VLOOKUP(F5533,[13]abbr_btch2lot2!A:B,2,FALSE)</f>
        <v>4279</v>
      </c>
      <c r="F5533" s="39" t="s">
        <v>20237</v>
      </c>
      <c r="G5533" s="39" t="s">
        <v>2215</v>
      </c>
      <c r="H5533" s="40" t="s">
        <v>2202</v>
      </c>
      <c r="I5533" s="76">
        <v>255</v>
      </c>
      <c r="J5533" s="39"/>
      <c r="K5533" s="39" t="s">
        <v>2195</v>
      </c>
      <c r="L5533" s="504">
        <v>117</v>
      </c>
      <c r="M5533" s="39" t="s">
        <v>19933</v>
      </c>
      <c r="N5533" s="39" t="s">
        <v>20235</v>
      </c>
    </row>
    <row r="5534" spans="1:14" hidden="1">
      <c r="A5534" s="258" t="s">
        <v>19932</v>
      </c>
      <c r="B5534" s="516"/>
      <c r="C5534" s="496" t="s">
        <v>20238</v>
      </c>
      <c r="D5534" s="39" t="s">
        <v>20238</v>
      </c>
      <c r="E5534" s="496">
        <f>VLOOKUP(F5534,[13]abbr_btch2lot2!A:B,2,FALSE)</f>
        <v>4280</v>
      </c>
      <c r="F5534" s="39" t="s">
        <v>20239</v>
      </c>
      <c r="G5534" s="39" t="s">
        <v>2215</v>
      </c>
      <c r="H5534" s="40" t="s">
        <v>2202</v>
      </c>
      <c r="I5534" s="76">
        <v>255</v>
      </c>
      <c r="J5534" s="39"/>
      <c r="K5534" s="39" t="s">
        <v>2195</v>
      </c>
      <c r="L5534" s="504">
        <v>118</v>
      </c>
      <c r="M5534" s="39" t="s">
        <v>19933</v>
      </c>
      <c r="N5534" s="39" t="s">
        <v>20240</v>
      </c>
    </row>
    <row r="5535" spans="1:14" hidden="1">
      <c r="A5535" s="258" t="s">
        <v>19932</v>
      </c>
      <c r="B5535" s="516"/>
      <c r="C5535" s="496" t="s">
        <v>20241</v>
      </c>
      <c r="D5535" s="39" t="s">
        <v>20241</v>
      </c>
      <c r="E5535" s="496">
        <f>VLOOKUP(F5535,[13]abbr_btch2lot2!A:B,2,FALSE)</f>
        <v>4281</v>
      </c>
      <c r="F5535" s="40" t="s">
        <v>20242</v>
      </c>
      <c r="G5535" s="39" t="s">
        <v>2215</v>
      </c>
      <c r="H5535" s="40" t="s">
        <v>2202</v>
      </c>
      <c r="I5535" s="76" t="s">
        <v>7673</v>
      </c>
      <c r="J5535" s="39"/>
      <c r="K5535" s="39" t="s">
        <v>2195</v>
      </c>
      <c r="L5535" s="504">
        <v>119</v>
      </c>
      <c r="M5535" s="39" t="s">
        <v>19933</v>
      </c>
      <c r="N5535" s="39" t="s">
        <v>20243</v>
      </c>
    </row>
    <row r="5536" spans="1:14" hidden="1">
      <c r="A5536" s="258" t="s">
        <v>19932</v>
      </c>
      <c r="B5536" s="516"/>
      <c r="C5536" s="496" t="s">
        <v>20244</v>
      </c>
      <c r="D5536" s="39" t="s">
        <v>20244</v>
      </c>
      <c r="E5536" s="496">
        <f>VLOOKUP(F5536,[13]abbr_btch2lot2!A:B,2,FALSE)</f>
        <v>4282</v>
      </c>
      <c r="F5536" s="40" t="s">
        <v>20245</v>
      </c>
      <c r="G5536" s="39" t="s">
        <v>2215</v>
      </c>
      <c r="H5536" s="40" t="s">
        <v>2202</v>
      </c>
      <c r="I5536" s="76" t="s">
        <v>7673</v>
      </c>
      <c r="J5536" s="39"/>
      <c r="K5536" s="39" t="s">
        <v>2195</v>
      </c>
      <c r="L5536" s="504">
        <v>120</v>
      </c>
      <c r="M5536" s="39" t="s">
        <v>19933</v>
      </c>
      <c r="N5536" s="39" t="s">
        <v>20246</v>
      </c>
    </row>
    <row r="5537" spans="1:14" hidden="1">
      <c r="A5537" s="258" t="s">
        <v>19932</v>
      </c>
      <c r="B5537" s="516"/>
      <c r="C5537" s="496" t="s">
        <v>20247</v>
      </c>
      <c r="D5537" s="39" t="s">
        <v>20247</v>
      </c>
      <c r="E5537" s="496">
        <f>VLOOKUP(F5537,[13]abbr_btch2lot2!A:B,2,FALSE)</f>
        <v>4283</v>
      </c>
      <c r="F5537" s="40" t="s">
        <v>20248</v>
      </c>
      <c r="G5537" s="39" t="s">
        <v>2215</v>
      </c>
      <c r="H5537" s="40" t="s">
        <v>2202</v>
      </c>
      <c r="I5537" s="76" t="s">
        <v>7673</v>
      </c>
      <c r="J5537" s="39"/>
      <c r="K5537" s="39" t="s">
        <v>2195</v>
      </c>
      <c r="L5537" s="504">
        <v>121</v>
      </c>
      <c r="M5537" s="39" t="s">
        <v>19933</v>
      </c>
      <c r="N5537" s="39" t="s">
        <v>20249</v>
      </c>
    </row>
    <row r="5538" spans="1:14" hidden="1">
      <c r="A5538" s="258" t="s">
        <v>19932</v>
      </c>
      <c r="B5538" s="516"/>
      <c r="C5538" s="496" t="s">
        <v>20250</v>
      </c>
      <c r="D5538" s="39" t="s">
        <v>20250</v>
      </c>
      <c r="E5538" s="496">
        <f>VLOOKUP(F5538,[13]abbr_btch2lot2!A:B,2,FALSE)</f>
        <v>4284</v>
      </c>
      <c r="F5538" s="40" t="s">
        <v>20251</v>
      </c>
      <c r="G5538" s="39" t="s">
        <v>2215</v>
      </c>
      <c r="H5538" s="40" t="s">
        <v>2202</v>
      </c>
      <c r="I5538" s="76" t="s">
        <v>7673</v>
      </c>
      <c r="J5538" s="39"/>
      <c r="K5538" s="39" t="s">
        <v>2195</v>
      </c>
      <c r="L5538" s="504">
        <v>122</v>
      </c>
      <c r="M5538" s="39" t="s">
        <v>19933</v>
      </c>
      <c r="N5538" s="39" t="s">
        <v>20252</v>
      </c>
    </row>
    <row r="5539" spans="1:14" hidden="1">
      <c r="A5539" s="258" t="s">
        <v>19932</v>
      </c>
      <c r="B5539" s="516"/>
      <c r="C5539" s="496" t="s">
        <v>20253</v>
      </c>
      <c r="D5539" s="39" t="s">
        <v>20253</v>
      </c>
      <c r="E5539" s="496">
        <f>VLOOKUP(F5539,[13]abbr_btch2lot2!A:B,2,FALSE)</f>
        <v>4285</v>
      </c>
      <c r="F5539" s="40" t="s">
        <v>20254</v>
      </c>
      <c r="G5539" s="39" t="s">
        <v>2215</v>
      </c>
      <c r="H5539" s="40" t="s">
        <v>2202</v>
      </c>
      <c r="I5539" s="76" t="s">
        <v>7673</v>
      </c>
      <c r="J5539" s="39"/>
      <c r="K5539" s="39" t="s">
        <v>2195</v>
      </c>
      <c r="L5539" s="504">
        <v>123</v>
      </c>
      <c r="M5539" s="39" t="s">
        <v>19933</v>
      </c>
      <c r="N5539" s="39" t="s">
        <v>20255</v>
      </c>
    </row>
    <row r="5540" spans="1:14" hidden="1">
      <c r="A5540" s="258" t="s">
        <v>19932</v>
      </c>
      <c r="B5540" s="516"/>
      <c r="C5540" s="496"/>
      <c r="D5540" s="39"/>
      <c r="E5540" s="496">
        <f>VLOOKUP(F5540,[13]abbr_btch2lot2!A:B,2,FALSE)</f>
        <v>4286</v>
      </c>
      <c r="F5540" s="40" t="s">
        <v>20256</v>
      </c>
      <c r="G5540" s="39" t="s">
        <v>2215</v>
      </c>
      <c r="H5540" s="40" t="s">
        <v>2202</v>
      </c>
      <c r="I5540" s="76" t="s">
        <v>7673</v>
      </c>
      <c r="J5540" s="39"/>
      <c r="K5540" s="39" t="s">
        <v>2195</v>
      </c>
      <c r="L5540" s="504">
        <v>124</v>
      </c>
      <c r="M5540" s="39" t="s">
        <v>19933</v>
      </c>
      <c r="N5540" s="39" t="s">
        <v>20257</v>
      </c>
    </row>
    <row r="5541" spans="1:14" hidden="1">
      <c r="A5541" s="258" t="s">
        <v>19932</v>
      </c>
      <c r="B5541" s="516"/>
      <c r="C5541" s="496" t="s">
        <v>6905</v>
      </c>
      <c r="D5541" s="39" t="s">
        <v>6905</v>
      </c>
      <c r="E5541" s="496">
        <f>VLOOKUP(F5541,[13]abbr_btch2lot2!A:B,2,FALSE)</f>
        <v>4287</v>
      </c>
      <c r="F5541" s="39" t="s">
        <v>6906</v>
      </c>
      <c r="G5541" s="39" t="s">
        <v>2215</v>
      </c>
      <c r="H5541" s="40" t="s">
        <v>2202</v>
      </c>
      <c r="I5541" s="76" t="s">
        <v>19940</v>
      </c>
      <c r="J5541" s="39"/>
      <c r="K5541" s="39" t="s">
        <v>2195</v>
      </c>
      <c r="L5541" s="504">
        <v>125</v>
      </c>
      <c r="M5541" s="39" t="s">
        <v>19933</v>
      </c>
      <c r="N5541" s="39" t="s">
        <v>20258</v>
      </c>
    </row>
    <row r="5542" spans="1:14" hidden="1">
      <c r="A5542" s="258" t="s">
        <v>19932</v>
      </c>
      <c r="B5542" s="516"/>
      <c r="C5542" s="496" t="s">
        <v>20259</v>
      </c>
      <c r="D5542" s="39" t="s">
        <v>20259</v>
      </c>
      <c r="E5542" s="496">
        <f>VLOOKUP(F5542,[13]abbr_btch2lot2!A:B,2,FALSE)</f>
        <v>4288</v>
      </c>
      <c r="F5542" s="39" t="s">
        <v>20260</v>
      </c>
      <c r="G5542" s="39" t="s">
        <v>2215</v>
      </c>
      <c r="H5542" s="40" t="s">
        <v>2202</v>
      </c>
      <c r="I5542" s="76">
        <v>255</v>
      </c>
      <c r="J5542" s="39"/>
      <c r="K5542" s="39" t="s">
        <v>2195</v>
      </c>
      <c r="L5542" s="504">
        <v>126</v>
      </c>
      <c r="M5542" s="39" t="s">
        <v>19933</v>
      </c>
      <c r="N5542" s="39" t="s">
        <v>20261</v>
      </c>
    </row>
    <row r="5543" spans="1:14" hidden="1">
      <c r="A5543" s="258" t="s">
        <v>19932</v>
      </c>
      <c r="B5543" s="516"/>
      <c r="C5543" s="496" t="s">
        <v>20262</v>
      </c>
      <c r="D5543" s="39" t="s">
        <v>20262</v>
      </c>
      <c r="E5543" s="496">
        <f>VLOOKUP(F5543,[13]abbr_btch2lot2!A:B,2,FALSE)</f>
        <v>4289</v>
      </c>
      <c r="F5543" s="39" t="s">
        <v>20263</v>
      </c>
      <c r="G5543" s="39" t="s">
        <v>2215</v>
      </c>
      <c r="H5543" s="40" t="s">
        <v>2202</v>
      </c>
      <c r="I5543" s="76" t="s">
        <v>20264</v>
      </c>
      <c r="J5543" s="39"/>
      <c r="K5543" s="39" t="s">
        <v>2195</v>
      </c>
      <c r="L5543" s="504">
        <v>127</v>
      </c>
      <c r="M5543" s="39" t="s">
        <v>19933</v>
      </c>
      <c r="N5543" s="39" t="s">
        <v>20265</v>
      </c>
    </row>
    <row r="5544" spans="1:14" hidden="1">
      <c r="A5544" s="258" t="s">
        <v>19932</v>
      </c>
      <c r="B5544" s="516"/>
      <c r="C5544" s="496" t="s">
        <v>20266</v>
      </c>
      <c r="D5544" s="39" t="s">
        <v>20266</v>
      </c>
      <c r="E5544" s="496">
        <f>VLOOKUP(F5544,[13]abbr_btch2lot2!A:B,2,FALSE)</f>
        <v>4290</v>
      </c>
      <c r="F5544" s="39" t="s">
        <v>20267</v>
      </c>
      <c r="G5544" s="39" t="s">
        <v>2215</v>
      </c>
      <c r="H5544" s="40" t="s">
        <v>2202</v>
      </c>
      <c r="I5544" s="76" t="s">
        <v>19935</v>
      </c>
      <c r="J5544" s="39"/>
      <c r="K5544" s="39" t="s">
        <v>2195</v>
      </c>
      <c r="L5544" s="504">
        <v>128</v>
      </c>
      <c r="M5544" s="39" t="s">
        <v>19933</v>
      </c>
      <c r="N5544" s="39" t="s">
        <v>20268</v>
      </c>
    </row>
    <row r="5545" spans="1:14" hidden="1">
      <c r="A5545" s="258" t="s">
        <v>19932</v>
      </c>
      <c r="B5545" s="516"/>
      <c r="C5545" s="496" t="s">
        <v>20269</v>
      </c>
      <c r="D5545" s="39" t="s">
        <v>20269</v>
      </c>
      <c r="E5545" s="496">
        <f>VLOOKUP(F5545,[13]abbr_btch2lot2!A:B,2,FALSE)</f>
        <v>4291</v>
      </c>
      <c r="F5545" s="39" t="s">
        <v>20270</v>
      </c>
      <c r="G5545" s="39" t="s">
        <v>2215</v>
      </c>
      <c r="H5545" s="40" t="s">
        <v>2202</v>
      </c>
      <c r="I5545" s="76" t="s">
        <v>7673</v>
      </c>
      <c r="J5545" s="39"/>
      <c r="K5545" s="39" t="s">
        <v>2195</v>
      </c>
      <c r="L5545" s="504">
        <v>129</v>
      </c>
      <c r="M5545" s="39" t="s">
        <v>19933</v>
      </c>
      <c r="N5545" s="39" t="s">
        <v>20271</v>
      </c>
    </row>
    <row r="5546" spans="1:14" hidden="1">
      <c r="A5546" s="258" t="s">
        <v>19932</v>
      </c>
      <c r="B5546" s="516"/>
      <c r="C5546" s="496" t="s">
        <v>20272</v>
      </c>
      <c r="D5546" s="39" t="s">
        <v>20272</v>
      </c>
      <c r="E5546" s="496">
        <f>VLOOKUP(F5546,[13]abbr_btch2lot2!A:B,2,FALSE)</f>
        <v>4292</v>
      </c>
      <c r="F5546" s="39" t="s">
        <v>20273</v>
      </c>
      <c r="G5546" s="39" t="s">
        <v>2215</v>
      </c>
      <c r="H5546" s="40" t="s">
        <v>2202</v>
      </c>
      <c r="I5546" s="76" t="s">
        <v>7604</v>
      </c>
      <c r="J5546" s="39"/>
      <c r="K5546" s="39" t="s">
        <v>2195</v>
      </c>
      <c r="L5546" s="504">
        <v>130</v>
      </c>
      <c r="M5546" s="39" t="s">
        <v>19933</v>
      </c>
      <c r="N5546" s="39" t="s">
        <v>20274</v>
      </c>
    </row>
    <row r="5547" spans="1:14" hidden="1">
      <c r="A5547" s="258" t="s">
        <v>19932</v>
      </c>
      <c r="B5547" s="516"/>
      <c r="C5547" s="496" t="s">
        <v>20275</v>
      </c>
      <c r="D5547" s="39" t="s">
        <v>20275</v>
      </c>
      <c r="E5547" s="496">
        <f>VLOOKUP(F5547,[13]abbr_btch2lot2!A:B,2,FALSE)</f>
        <v>4293</v>
      </c>
      <c r="F5547" s="39" t="s">
        <v>20276</v>
      </c>
      <c r="G5547" s="39" t="s">
        <v>2215</v>
      </c>
      <c r="H5547" s="40" t="s">
        <v>2202</v>
      </c>
      <c r="I5547" s="76">
        <v>255</v>
      </c>
      <c r="J5547" s="39"/>
      <c r="K5547" s="39" t="s">
        <v>2195</v>
      </c>
      <c r="L5547" s="504">
        <v>131</v>
      </c>
      <c r="M5547" s="39" t="s">
        <v>19933</v>
      </c>
      <c r="N5547" s="39" t="s">
        <v>20277</v>
      </c>
    </row>
    <row r="5548" spans="1:14" hidden="1">
      <c r="A5548" s="258" t="s">
        <v>19932</v>
      </c>
      <c r="B5548" s="516"/>
      <c r="C5548" s="496" t="s">
        <v>20278</v>
      </c>
      <c r="D5548" s="39" t="s">
        <v>20278</v>
      </c>
      <c r="E5548" s="496">
        <f>VLOOKUP(F5548,[13]abbr_btch2lot2!A:B,2,FALSE)</f>
        <v>4294</v>
      </c>
      <c r="F5548" s="39" t="s">
        <v>20279</v>
      </c>
      <c r="G5548" s="39" t="s">
        <v>2215</v>
      </c>
      <c r="H5548" s="40" t="s">
        <v>2202</v>
      </c>
      <c r="I5548" s="76" t="s">
        <v>7604</v>
      </c>
      <c r="J5548" s="39"/>
      <c r="K5548" s="39" t="s">
        <v>2195</v>
      </c>
      <c r="L5548" s="504">
        <v>132</v>
      </c>
      <c r="M5548" s="39" t="s">
        <v>19933</v>
      </c>
      <c r="N5548" s="39" t="s">
        <v>20280</v>
      </c>
    </row>
    <row r="5549" spans="1:14" hidden="1">
      <c r="A5549" s="258" t="s">
        <v>19932</v>
      </c>
      <c r="B5549" s="516"/>
      <c r="C5549" s="496"/>
      <c r="D5549" s="39"/>
      <c r="E5549" s="496">
        <f>VLOOKUP(F5549,[13]abbr_btch2lot2!A:B,2,FALSE)</f>
        <v>4295</v>
      </c>
      <c r="F5549" s="40" t="s">
        <v>20281</v>
      </c>
      <c r="G5549" s="39" t="s">
        <v>2215</v>
      </c>
      <c r="H5549" s="40" t="s">
        <v>2194</v>
      </c>
      <c r="I5549" s="76">
        <v>10</v>
      </c>
      <c r="J5549" s="39"/>
      <c r="K5549" s="39" t="s">
        <v>2195</v>
      </c>
      <c r="L5549" s="504">
        <v>133</v>
      </c>
      <c r="M5549" s="39" t="s">
        <v>19933</v>
      </c>
      <c r="N5549" s="39" t="s">
        <v>20282</v>
      </c>
    </row>
    <row r="5550" spans="1:14" hidden="1">
      <c r="A5550" s="258" t="s">
        <v>19932</v>
      </c>
      <c r="B5550" s="516"/>
      <c r="C5550" s="496" t="s">
        <v>20283</v>
      </c>
      <c r="D5550" s="39" t="s">
        <v>20283</v>
      </c>
      <c r="E5550" s="496">
        <f>VLOOKUP(F5550,[13]abbr_btch2lot2!A:B,2,FALSE)</f>
        <v>4296</v>
      </c>
      <c r="F5550" s="39" t="s">
        <v>20284</v>
      </c>
      <c r="G5550" s="39" t="s">
        <v>2215</v>
      </c>
      <c r="H5550" s="40" t="s">
        <v>2202</v>
      </c>
      <c r="I5550" s="76" t="s">
        <v>20136</v>
      </c>
      <c r="J5550" s="39"/>
      <c r="K5550" s="39" t="s">
        <v>2195</v>
      </c>
      <c r="L5550" s="504">
        <v>134</v>
      </c>
      <c r="M5550" s="39" t="s">
        <v>19933</v>
      </c>
      <c r="N5550" s="39" t="s">
        <v>20285</v>
      </c>
    </row>
    <row r="5551" spans="1:14" hidden="1">
      <c r="A5551" s="258" t="s">
        <v>19932</v>
      </c>
      <c r="B5551" s="516"/>
      <c r="C5551" s="496" t="s">
        <v>20286</v>
      </c>
      <c r="D5551" s="39" t="s">
        <v>20286</v>
      </c>
      <c r="E5551" s="496">
        <f>VLOOKUP(F5551,[13]abbr_btch2lot2!A:B,2,FALSE)</f>
        <v>4297</v>
      </c>
      <c r="F5551" s="39" t="s">
        <v>20287</v>
      </c>
      <c r="G5551" s="39" t="s">
        <v>2215</v>
      </c>
      <c r="H5551" s="40" t="s">
        <v>2231</v>
      </c>
      <c r="I5551" s="76" t="s">
        <v>3432</v>
      </c>
      <c r="J5551" s="39"/>
      <c r="K5551" s="39" t="s">
        <v>2195</v>
      </c>
      <c r="L5551" s="504">
        <v>135</v>
      </c>
      <c r="M5551" s="39" t="s">
        <v>19933</v>
      </c>
      <c r="N5551" s="39" t="s">
        <v>20288</v>
      </c>
    </row>
    <row r="5552" spans="1:14" hidden="1">
      <c r="A5552" s="258" t="s">
        <v>19932</v>
      </c>
      <c r="B5552" s="516"/>
      <c r="C5552" s="496" t="s">
        <v>20289</v>
      </c>
      <c r="D5552" s="39" t="s">
        <v>20289</v>
      </c>
      <c r="E5552" s="496">
        <f>VLOOKUP(F5552,[13]abbr_btch2lot2!A:B,2,FALSE)</f>
        <v>4298</v>
      </c>
      <c r="F5552" s="39" t="s">
        <v>20290</v>
      </c>
      <c r="G5552" s="39" t="s">
        <v>2215</v>
      </c>
      <c r="H5552" s="40" t="s">
        <v>2202</v>
      </c>
      <c r="I5552" s="76" t="s">
        <v>19940</v>
      </c>
      <c r="J5552" s="39"/>
      <c r="K5552" s="39" t="s">
        <v>2195</v>
      </c>
      <c r="L5552" s="504">
        <v>136</v>
      </c>
      <c r="M5552" s="39" t="s">
        <v>19933</v>
      </c>
      <c r="N5552" s="39" t="s">
        <v>20291</v>
      </c>
    </row>
    <row r="5553" spans="1:14" hidden="1">
      <c r="A5553" s="258" t="s">
        <v>19932</v>
      </c>
      <c r="B5553" s="516"/>
      <c r="C5553" s="496"/>
      <c r="D5553" s="39"/>
      <c r="E5553" s="496">
        <f>VLOOKUP(F5553,[13]abbr_btch2lot2!A:B,2,FALSE)</f>
        <v>4299</v>
      </c>
      <c r="F5553" s="39" t="s">
        <v>20292</v>
      </c>
      <c r="G5553" s="39" t="s">
        <v>2215</v>
      </c>
      <c r="H5553" s="40" t="s">
        <v>2202</v>
      </c>
      <c r="I5553" s="76" t="s">
        <v>19936</v>
      </c>
      <c r="J5553" s="39"/>
      <c r="K5553" s="39" t="s">
        <v>2195</v>
      </c>
      <c r="L5553" s="504">
        <v>137</v>
      </c>
      <c r="M5553" s="39" t="s">
        <v>19933</v>
      </c>
      <c r="N5553" s="39" t="s">
        <v>20293</v>
      </c>
    </row>
    <row r="5554" spans="1:14" hidden="1">
      <c r="A5554" s="258" t="s">
        <v>19932</v>
      </c>
      <c r="B5554" s="516"/>
      <c r="C5554" s="496" t="s">
        <v>20294</v>
      </c>
      <c r="D5554" s="39" t="s">
        <v>20294</v>
      </c>
      <c r="E5554" s="496">
        <f>VLOOKUP(F5554,[13]abbr_btch2lot2!A:B,2,FALSE)</f>
        <v>4300</v>
      </c>
      <c r="F5554" s="40" t="s">
        <v>20295</v>
      </c>
      <c r="G5554" s="39" t="s">
        <v>2215</v>
      </c>
      <c r="H5554" s="40" t="s">
        <v>2202</v>
      </c>
      <c r="I5554" s="76">
        <v>255</v>
      </c>
      <c r="J5554" s="39"/>
      <c r="K5554" s="39" t="s">
        <v>2195</v>
      </c>
      <c r="L5554" s="504">
        <v>138</v>
      </c>
      <c r="M5554" s="39" t="s">
        <v>19933</v>
      </c>
      <c r="N5554" s="39" t="s">
        <v>20296</v>
      </c>
    </row>
    <row r="5555" spans="1:14" hidden="1">
      <c r="A5555" s="258" t="s">
        <v>19932</v>
      </c>
      <c r="B5555" s="516"/>
      <c r="C5555" s="496"/>
      <c r="D5555" s="39"/>
      <c r="E5555" s="496">
        <f>VLOOKUP(F5555,[13]abbr_btch2lot2!A:B,2,FALSE)</f>
        <v>4301</v>
      </c>
      <c r="F5555" s="40" t="s">
        <v>20297</v>
      </c>
      <c r="G5555" s="39" t="s">
        <v>2215</v>
      </c>
      <c r="H5555" s="40" t="s">
        <v>2202</v>
      </c>
      <c r="I5555" s="76">
        <v>255</v>
      </c>
      <c r="J5555" s="39"/>
      <c r="K5555" s="39" t="s">
        <v>2195</v>
      </c>
      <c r="L5555" s="504">
        <v>139</v>
      </c>
      <c r="M5555" s="39" t="s">
        <v>19933</v>
      </c>
      <c r="N5555" s="39" t="s">
        <v>20298</v>
      </c>
    </row>
    <row r="5556" spans="1:14" hidden="1">
      <c r="A5556" s="258" t="s">
        <v>19932</v>
      </c>
      <c r="B5556" s="516"/>
      <c r="C5556" s="496" t="s">
        <v>20299</v>
      </c>
      <c r="D5556" s="39" t="s">
        <v>20299</v>
      </c>
      <c r="E5556" s="496">
        <f>VLOOKUP(F5556,[13]abbr_btch2lot2!A:B,2,FALSE)</f>
        <v>4302</v>
      </c>
      <c r="F5556" s="39" t="s">
        <v>20300</v>
      </c>
      <c r="G5556" s="39" t="s">
        <v>2215</v>
      </c>
      <c r="H5556" s="40" t="s">
        <v>2202</v>
      </c>
      <c r="I5556" s="76" t="s">
        <v>20301</v>
      </c>
      <c r="J5556" s="39"/>
      <c r="K5556" s="39" t="s">
        <v>2195</v>
      </c>
      <c r="L5556" s="504">
        <v>140</v>
      </c>
      <c r="M5556" s="39" t="s">
        <v>19933</v>
      </c>
      <c r="N5556" s="39" t="s">
        <v>20302</v>
      </c>
    </row>
    <row r="5557" spans="1:14" hidden="1">
      <c r="A5557" s="258" t="s">
        <v>19932</v>
      </c>
      <c r="B5557" s="516"/>
      <c r="C5557" s="496" t="s">
        <v>20303</v>
      </c>
      <c r="D5557" s="39" t="s">
        <v>20303</v>
      </c>
      <c r="E5557" s="496">
        <f>VLOOKUP(F5557,[13]abbr_btch2lot2!A:B,2,FALSE)</f>
        <v>4303</v>
      </c>
      <c r="F5557" s="39" t="s">
        <v>20304</v>
      </c>
      <c r="G5557" s="39" t="s">
        <v>2215</v>
      </c>
      <c r="H5557" s="40" t="s">
        <v>2202</v>
      </c>
      <c r="I5557" s="76" t="s">
        <v>20136</v>
      </c>
      <c r="J5557" s="39"/>
      <c r="K5557" s="39" t="s">
        <v>2195</v>
      </c>
      <c r="L5557" s="504">
        <v>141</v>
      </c>
      <c r="M5557" s="39" t="s">
        <v>19933</v>
      </c>
      <c r="N5557" s="39" t="s">
        <v>20305</v>
      </c>
    </row>
    <row r="5558" spans="1:14" hidden="1">
      <c r="A5558" s="258" t="s">
        <v>19932</v>
      </c>
      <c r="B5558" s="516"/>
      <c r="C5558" s="496" t="s">
        <v>20306</v>
      </c>
      <c r="D5558" s="39" t="s">
        <v>20306</v>
      </c>
      <c r="E5558" s="496">
        <f>VLOOKUP(F5558,[13]abbr_btch2lot2!A:B,2,FALSE)</f>
        <v>4304</v>
      </c>
      <c r="F5558" s="39" t="s">
        <v>20307</v>
      </c>
      <c r="G5558" s="39" t="s">
        <v>2215</v>
      </c>
      <c r="H5558" s="40" t="s">
        <v>2202</v>
      </c>
      <c r="I5558" s="76" t="s">
        <v>7609</v>
      </c>
      <c r="J5558" s="39"/>
      <c r="K5558" s="39" t="s">
        <v>2195</v>
      </c>
      <c r="L5558" s="504">
        <v>142</v>
      </c>
      <c r="M5558" s="39" t="s">
        <v>19933</v>
      </c>
      <c r="N5558" s="39" t="s">
        <v>20308</v>
      </c>
    </row>
    <row r="5559" spans="1:14" hidden="1">
      <c r="A5559" s="258" t="s">
        <v>19932</v>
      </c>
      <c r="B5559" s="516"/>
      <c r="C5559" s="496" t="s">
        <v>20309</v>
      </c>
      <c r="D5559" s="39" t="s">
        <v>20309</v>
      </c>
      <c r="E5559" s="496">
        <f>VLOOKUP(F5559,[13]abbr_btch2lot2!A:B,2,FALSE)</f>
        <v>4305</v>
      </c>
      <c r="F5559" s="39" t="s">
        <v>20310</v>
      </c>
      <c r="G5559" s="39" t="s">
        <v>2215</v>
      </c>
      <c r="H5559" s="40" t="s">
        <v>2202</v>
      </c>
      <c r="I5559" s="76" t="s">
        <v>20311</v>
      </c>
      <c r="J5559" s="39"/>
      <c r="K5559" s="39" t="s">
        <v>2195</v>
      </c>
      <c r="L5559" s="504">
        <v>143</v>
      </c>
      <c r="M5559" s="39" t="s">
        <v>19933</v>
      </c>
      <c r="N5559" s="39" t="s">
        <v>20312</v>
      </c>
    </row>
    <row r="5560" spans="1:14" hidden="1">
      <c r="A5560" s="258" t="s">
        <v>19932</v>
      </c>
      <c r="B5560" s="516"/>
      <c r="C5560" s="496" t="s">
        <v>20313</v>
      </c>
      <c r="D5560" s="39" t="s">
        <v>20313</v>
      </c>
      <c r="E5560" s="496">
        <f>VLOOKUP(F5560,[13]abbr_btch2lot2!A:B,2,FALSE)</f>
        <v>4306</v>
      </c>
      <c r="F5560" s="39" t="s">
        <v>20314</v>
      </c>
      <c r="G5560" s="39" t="s">
        <v>2215</v>
      </c>
      <c r="H5560" s="40" t="s">
        <v>2202</v>
      </c>
      <c r="I5560" s="76">
        <v>255</v>
      </c>
      <c r="J5560" s="39"/>
      <c r="K5560" s="39" t="s">
        <v>2195</v>
      </c>
      <c r="L5560" s="504">
        <v>144</v>
      </c>
      <c r="M5560" s="39" t="s">
        <v>19933</v>
      </c>
      <c r="N5560" s="39" t="s">
        <v>20315</v>
      </c>
    </row>
    <row r="5561" spans="1:14" hidden="1">
      <c r="A5561" s="258" t="s">
        <v>19932</v>
      </c>
      <c r="B5561" s="516"/>
      <c r="C5561" s="496" t="s">
        <v>20316</v>
      </c>
      <c r="D5561" s="39" t="s">
        <v>20316</v>
      </c>
      <c r="E5561" s="496">
        <f>VLOOKUP(F5561,[13]abbr_btch2lot2!A:B,2,FALSE)</f>
        <v>4307</v>
      </c>
      <c r="F5561" s="40" t="s">
        <v>20317</v>
      </c>
      <c r="G5561" s="39" t="s">
        <v>2215</v>
      </c>
      <c r="H5561" s="40" t="s">
        <v>2202</v>
      </c>
      <c r="I5561" s="76">
        <v>255</v>
      </c>
      <c r="J5561" s="39"/>
      <c r="K5561" s="39" t="s">
        <v>2195</v>
      </c>
      <c r="L5561" s="504">
        <v>145</v>
      </c>
      <c r="M5561" s="39" t="s">
        <v>19933</v>
      </c>
      <c r="N5561" s="39" t="s">
        <v>20318</v>
      </c>
    </row>
    <row r="5562" spans="1:14" hidden="1">
      <c r="A5562" s="258" t="s">
        <v>19932</v>
      </c>
      <c r="B5562" s="516"/>
      <c r="C5562" s="496"/>
      <c r="D5562" s="39"/>
      <c r="E5562" s="496">
        <f>VLOOKUP(F5562,[13]abbr_btch2lot2!A:B,2,FALSE)</f>
        <v>4308</v>
      </c>
      <c r="F5562" s="39" t="s">
        <v>20319</v>
      </c>
      <c r="G5562" s="39" t="s">
        <v>2215</v>
      </c>
      <c r="H5562" s="40" t="s">
        <v>2202</v>
      </c>
      <c r="I5562" s="76">
        <v>255</v>
      </c>
      <c r="J5562" s="39"/>
      <c r="K5562" s="39" t="s">
        <v>2195</v>
      </c>
      <c r="L5562" s="504">
        <v>146</v>
      </c>
      <c r="M5562" s="39" t="s">
        <v>19933</v>
      </c>
      <c r="N5562" s="39" t="s">
        <v>20320</v>
      </c>
    </row>
    <row r="5563" spans="1:14" hidden="1">
      <c r="A5563" s="258" t="s">
        <v>19932</v>
      </c>
      <c r="B5563" s="516"/>
      <c r="C5563" s="496" t="s">
        <v>20321</v>
      </c>
      <c r="D5563" s="39" t="s">
        <v>20321</v>
      </c>
      <c r="E5563" s="496">
        <f>VLOOKUP(F5563,[13]abbr_btch2lot2!A:B,2,FALSE)</f>
        <v>4309</v>
      </c>
      <c r="F5563" s="39" t="s">
        <v>20322</v>
      </c>
      <c r="G5563" s="39" t="s">
        <v>2215</v>
      </c>
      <c r="H5563" s="40" t="s">
        <v>2202</v>
      </c>
      <c r="I5563" s="76" t="s">
        <v>20311</v>
      </c>
      <c r="J5563" s="39"/>
      <c r="K5563" s="39" t="s">
        <v>2195</v>
      </c>
      <c r="L5563" s="504">
        <v>147</v>
      </c>
      <c r="M5563" s="39" t="s">
        <v>19933</v>
      </c>
      <c r="N5563" s="39" t="s">
        <v>20323</v>
      </c>
    </row>
    <row r="5564" spans="1:14" hidden="1">
      <c r="A5564" s="258" t="s">
        <v>19932</v>
      </c>
      <c r="B5564" s="516"/>
      <c r="C5564" s="496" t="s">
        <v>20324</v>
      </c>
      <c r="D5564" s="39" t="s">
        <v>20324</v>
      </c>
      <c r="E5564" s="496">
        <f>VLOOKUP(F5564,[13]abbr_btch2lot2!A:B,2,FALSE)</f>
        <v>4310</v>
      </c>
      <c r="F5564" s="39" t="s">
        <v>20325</v>
      </c>
      <c r="G5564" s="39" t="s">
        <v>2215</v>
      </c>
      <c r="H5564" s="40" t="s">
        <v>2271</v>
      </c>
      <c r="I5564" s="76">
        <v>18</v>
      </c>
      <c r="J5564" s="39"/>
      <c r="K5564" s="39" t="s">
        <v>2195</v>
      </c>
      <c r="L5564" s="504">
        <v>148</v>
      </c>
      <c r="M5564" s="39" t="s">
        <v>19933</v>
      </c>
      <c r="N5564" s="39" t="s">
        <v>20326</v>
      </c>
    </row>
    <row r="5565" spans="1:14" hidden="1">
      <c r="A5565" s="258" t="s">
        <v>19932</v>
      </c>
      <c r="B5565" s="516"/>
      <c r="C5565" s="496" t="s">
        <v>20327</v>
      </c>
      <c r="D5565" s="39" t="s">
        <v>20327</v>
      </c>
      <c r="E5565" s="496">
        <f>VLOOKUP(F5565,[13]abbr_btch2lot2!A:B,2,FALSE)</f>
        <v>4311</v>
      </c>
      <c r="F5565" s="39" t="s">
        <v>20328</v>
      </c>
      <c r="G5565" s="39" t="s">
        <v>2215</v>
      </c>
      <c r="H5565" s="40" t="s">
        <v>2202</v>
      </c>
      <c r="I5565" s="76">
        <v>255</v>
      </c>
      <c r="J5565" s="39"/>
      <c r="K5565" s="39" t="s">
        <v>2195</v>
      </c>
      <c r="L5565" s="504">
        <v>149</v>
      </c>
      <c r="M5565" s="39" t="s">
        <v>19933</v>
      </c>
      <c r="N5565" s="39" t="s">
        <v>20329</v>
      </c>
    </row>
    <row r="5566" spans="1:14" hidden="1">
      <c r="A5566" s="258" t="s">
        <v>19932</v>
      </c>
      <c r="B5566" s="516"/>
      <c r="C5566" s="496" t="s">
        <v>19989</v>
      </c>
      <c r="D5566" s="39" t="s">
        <v>19989</v>
      </c>
      <c r="E5566" s="496">
        <f>VLOOKUP(F5566,[13]abbr_btch2lot2!A:B,2,FALSE)</f>
        <v>4312</v>
      </c>
      <c r="F5566" s="40" t="s">
        <v>20330</v>
      </c>
      <c r="G5566" s="39" t="s">
        <v>2215</v>
      </c>
      <c r="H5566" s="40" t="s">
        <v>2202</v>
      </c>
      <c r="I5566" s="76" t="s">
        <v>19940</v>
      </c>
      <c r="J5566" s="39"/>
      <c r="K5566" s="39" t="s">
        <v>2195</v>
      </c>
      <c r="L5566" s="504">
        <v>150</v>
      </c>
      <c r="M5566" s="39" t="s">
        <v>19933</v>
      </c>
      <c r="N5566" s="39" t="s">
        <v>20331</v>
      </c>
    </row>
    <row r="5567" spans="1:14" hidden="1">
      <c r="A5567" s="258" t="s">
        <v>19932</v>
      </c>
      <c r="B5567" s="516"/>
      <c r="C5567" s="496" t="s">
        <v>19888</v>
      </c>
      <c r="D5567" s="39" t="s">
        <v>19888</v>
      </c>
      <c r="E5567" s="496">
        <f>VLOOKUP(F5567,[13]abbr_btch2lot2!A:B,2,FALSE)</f>
        <v>4155</v>
      </c>
      <c r="F5567" s="40" t="s">
        <v>19889</v>
      </c>
      <c r="G5567" s="39" t="s">
        <v>2215</v>
      </c>
      <c r="H5567" s="40" t="s">
        <v>2202</v>
      </c>
      <c r="I5567" s="76" t="s">
        <v>20332</v>
      </c>
      <c r="J5567" s="39"/>
      <c r="K5567" s="39" t="s">
        <v>2195</v>
      </c>
      <c r="L5567" s="504">
        <v>151</v>
      </c>
      <c r="M5567" s="39" t="s">
        <v>19933</v>
      </c>
      <c r="N5567" s="39" t="s">
        <v>20333</v>
      </c>
    </row>
    <row r="5568" spans="1:14" hidden="1">
      <c r="A5568" s="258" t="s">
        <v>19932</v>
      </c>
      <c r="B5568" s="516"/>
      <c r="C5568" s="496" t="s">
        <v>20334</v>
      </c>
      <c r="D5568" s="39" t="s">
        <v>20334</v>
      </c>
      <c r="E5568" s="496">
        <f>VLOOKUP(F5568,[13]abbr_btch2lot2!A:B,2,FALSE)</f>
        <v>4313</v>
      </c>
      <c r="F5568" s="39" t="s">
        <v>20335</v>
      </c>
      <c r="G5568" s="39" t="s">
        <v>2215</v>
      </c>
      <c r="H5568" s="40" t="s">
        <v>2202</v>
      </c>
      <c r="I5568" s="76" t="s">
        <v>19940</v>
      </c>
      <c r="J5568" s="39"/>
      <c r="K5568" s="39" t="s">
        <v>2195</v>
      </c>
      <c r="L5568" s="504">
        <v>152</v>
      </c>
      <c r="M5568" s="39" t="s">
        <v>19933</v>
      </c>
      <c r="N5568" s="39" t="s">
        <v>20336</v>
      </c>
    </row>
    <row r="5569" spans="1:14" hidden="1">
      <c r="A5569" s="258" t="s">
        <v>19932</v>
      </c>
      <c r="B5569" s="516"/>
      <c r="C5569" s="496" t="s">
        <v>20337</v>
      </c>
      <c r="D5569" s="39" t="s">
        <v>20337</v>
      </c>
      <c r="E5569" s="496">
        <f>VLOOKUP(F5569,[13]abbr_btch2lot2!A:B,2,FALSE)</f>
        <v>4314</v>
      </c>
      <c r="F5569" s="39" t="s">
        <v>20338</v>
      </c>
      <c r="G5569" s="39" t="s">
        <v>2215</v>
      </c>
      <c r="H5569" s="40" t="s">
        <v>2202</v>
      </c>
      <c r="I5569" s="76">
        <v>255</v>
      </c>
      <c r="J5569" s="39"/>
      <c r="K5569" s="39" t="s">
        <v>2195</v>
      </c>
      <c r="L5569" s="504">
        <v>153</v>
      </c>
      <c r="M5569" s="39" t="s">
        <v>19933</v>
      </c>
      <c r="N5569" s="39" t="s">
        <v>20339</v>
      </c>
    </row>
    <row r="5570" spans="1:14" hidden="1">
      <c r="A5570" s="258" t="s">
        <v>19932</v>
      </c>
      <c r="B5570" s="516"/>
      <c r="C5570" s="496" t="s">
        <v>20340</v>
      </c>
      <c r="D5570" s="39" t="s">
        <v>20340</v>
      </c>
      <c r="E5570" s="496">
        <f>VLOOKUP(F5570,[13]abbr_btch2lot2!A:B,2,FALSE)</f>
        <v>4315</v>
      </c>
      <c r="F5570" s="39" t="s">
        <v>20341</v>
      </c>
      <c r="G5570" s="39" t="s">
        <v>2215</v>
      </c>
      <c r="H5570" s="40" t="s">
        <v>2202</v>
      </c>
      <c r="I5570" s="76">
        <v>255</v>
      </c>
      <c r="J5570" s="39"/>
      <c r="K5570" s="39" t="s">
        <v>2195</v>
      </c>
      <c r="L5570" s="504">
        <v>154</v>
      </c>
      <c r="M5570" s="39" t="s">
        <v>19933</v>
      </c>
      <c r="N5570" s="39" t="s">
        <v>20342</v>
      </c>
    </row>
    <row r="5571" spans="1:14" hidden="1">
      <c r="A5571" s="258" t="s">
        <v>19932</v>
      </c>
      <c r="B5571" s="516"/>
      <c r="C5571" s="496" t="s">
        <v>59</v>
      </c>
      <c r="D5571" s="39" t="s">
        <v>59</v>
      </c>
      <c r="E5571" s="496">
        <f>VLOOKUP(F5571,[13]abbr_btch2lot2!A:B,2,FALSE)</f>
        <v>1279</v>
      </c>
      <c r="F5571" s="40" t="s">
        <v>58</v>
      </c>
      <c r="G5571" s="39" t="s">
        <v>2215</v>
      </c>
      <c r="H5571" s="40" t="s">
        <v>2202</v>
      </c>
      <c r="I5571" s="76" t="s">
        <v>20332</v>
      </c>
      <c r="J5571" s="39"/>
      <c r="K5571" s="39" t="s">
        <v>2195</v>
      </c>
      <c r="L5571" s="504">
        <v>155</v>
      </c>
      <c r="M5571" s="39" t="s">
        <v>19933</v>
      </c>
      <c r="N5571" s="39" t="s">
        <v>20343</v>
      </c>
    </row>
    <row r="5572" spans="1:14" hidden="1">
      <c r="A5572" s="258" t="s">
        <v>19932</v>
      </c>
      <c r="B5572" s="516"/>
      <c r="C5572" s="496" t="s">
        <v>17108</v>
      </c>
      <c r="D5572" s="39" t="s">
        <v>17108</v>
      </c>
      <c r="E5572" s="496">
        <f>VLOOKUP(F5572,[13]abbr_btch2lot2!A:B,2,FALSE)</f>
        <v>3209</v>
      </c>
      <c r="F5572" s="40" t="s">
        <v>17109</v>
      </c>
      <c r="G5572" s="39" t="s">
        <v>2215</v>
      </c>
      <c r="H5572" s="40" t="s">
        <v>2202</v>
      </c>
      <c r="I5572" s="76" t="s">
        <v>20332</v>
      </c>
      <c r="J5572" s="39"/>
      <c r="K5572" s="39" t="s">
        <v>2195</v>
      </c>
      <c r="L5572" s="504">
        <v>156</v>
      </c>
      <c r="M5572" s="39" t="s">
        <v>19933</v>
      </c>
      <c r="N5572" s="39" t="s">
        <v>20344</v>
      </c>
    </row>
    <row r="5573" spans="1:14" hidden="1">
      <c r="A5573" s="258" t="s">
        <v>19932</v>
      </c>
      <c r="B5573" s="516"/>
      <c r="C5573" s="496" t="s">
        <v>20345</v>
      </c>
      <c r="D5573" s="39" t="s">
        <v>20345</v>
      </c>
      <c r="E5573" s="496">
        <f>VLOOKUP(F5573,[13]abbr_btch2lot2!A:B,2,FALSE)</f>
        <v>4316</v>
      </c>
      <c r="F5573" s="40" t="s">
        <v>20346</v>
      </c>
      <c r="G5573" s="39" t="s">
        <v>2215</v>
      </c>
      <c r="H5573" s="40" t="s">
        <v>2202</v>
      </c>
      <c r="I5573" s="76" t="s">
        <v>19994</v>
      </c>
      <c r="J5573" s="39"/>
      <c r="K5573" s="39" t="s">
        <v>2195</v>
      </c>
      <c r="L5573" s="504">
        <v>157</v>
      </c>
      <c r="M5573" s="39" t="s">
        <v>19933</v>
      </c>
      <c r="N5573" s="39" t="s">
        <v>20347</v>
      </c>
    </row>
    <row r="5574" spans="1:14" hidden="1">
      <c r="A5574" s="258" t="s">
        <v>19932</v>
      </c>
      <c r="B5574" s="516"/>
      <c r="C5574" s="496" t="s">
        <v>20348</v>
      </c>
      <c r="D5574" s="39" t="s">
        <v>20348</v>
      </c>
      <c r="E5574" s="496">
        <f>VLOOKUP(F5574,[13]abbr_btch2lot2!A:B,2,FALSE)</f>
        <v>4317</v>
      </c>
      <c r="F5574" s="39" t="s">
        <v>20349</v>
      </c>
      <c r="G5574" s="39" t="s">
        <v>2215</v>
      </c>
      <c r="H5574" s="40" t="s">
        <v>2202</v>
      </c>
      <c r="I5574" s="76" t="s">
        <v>19936</v>
      </c>
      <c r="J5574" s="39"/>
      <c r="K5574" s="39" t="s">
        <v>2195</v>
      </c>
      <c r="L5574" s="504">
        <v>158</v>
      </c>
      <c r="M5574" s="39" t="s">
        <v>19933</v>
      </c>
      <c r="N5574" s="39" t="s">
        <v>20350</v>
      </c>
    </row>
    <row r="5575" spans="1:14" hidden="1">
      <c r="A5575" s="258" t="s">
        <v>19932</v>
      </c>
      <c r="B5575" s="516"/>
      <c r="C5575" s="496" t="s">
        <v>20351</v>
      </c>
      <c r="D5575" s="39" t="s">
        <v>20351</v>
      </c>
      <c r="E5575" s="496">
        <f>VLOOKUP(F5575,[13]abbr_btch2lot2!A:B,2,FALSE)</f>
        <v>4318</v>
      </c>
      <c r="F5575" s="39" t="s">
        <v>20352</v>
      </c>
      <c r="G5575" s="39" t="s">
        <v>2215</v>
      </c>
      <c r="H5575" s="40" t="s">
        <v>2202</v>
      </c>
      <c r="I5575" s="76" t="s">
        <v>20311</v>
      </c>
      <c r="J5575" s="39"/>
      <c r="K5575" s="39" t="s">
        <v>2195</v>
      </c>
      <c r="L5575" s="504">
        <v>159</v>
      </c>
      <c r="M5575" s="39" t="s">
        <v>19933</v>
      </c>
      <c r="N5575" s="39" t="s">
        <v>20353</v>
      </c>
    </row>
    <row r="5576" spans="1:14" hidden="1">
      <c r="A5576" s="258" t="s">
        <v>19932</v>
      </c>
      <c r="B5576" s="516"/>
      <c r="C5576" s="496" t="s">
        <v>20354</v>
      </c>
      <c r="D5576" s="39" t="s">
        <v>20354</v>
      </c>
      <c r="E5576" s="496">
        <f>VLOOKUP(F5576,[13]abbr_btch2lot2!A:B,2,FALSE)</f>
        <v>4319</v>
      </c>
      <c r="F5576" s="39" t="s">
        <v>20355</v>
      </c>
      <c r="G5576" s="39" t="s">
        <v>2215</v>
      </c>
      <c r="H5576" s="40" t="s">
        <v>2202</v>
      </c>
      <c r="I5576" s="76" t="s">
        <v>19936</v>
      </c>
      <c r="J5576" s="39"/>
      <c r="K5576" s="39" t="s">
        <v>2195</v>
      </c>
      <c r="L5576" s="504">
        <v>160</v>
      </c>
      <c r="M5576" s="39" t="s">
        <v>19933</v>
      </c>
      <c r="N5576" s="39" t="s">
        <v>20356</v>
      </c>
    </row>
    <row r="5577" spans="1:14" hidden="1">
      <c r="A5577" s="258" t="s">
        <v>19932</v>
      </c>
      <c r="B5577" s="516"/>
      <c r="C5577" s="496" t="s">
        <v>20357</v>
      </c>
      <c r="D5577" s="39" t="s">
        <v>20357</v>
      </c>
      <c r="E5577" s="496">
        <f>VLOOKUP(F5577,[13]abbr_btch2lot2!A:B,2,FALSE)</f>
        <v>4320</v>
      </c>
      <c r="F5577" s="39" t="s">
        <v>20358</v>
      </c>
      <c r="G5577" s="39" t="s">
        <v>2215</v>
      </c>
      <c r="H5577" s="40" t="s">
        <v>2308</v>
      </c>
      <c r="I5577" s="76">
        <v>26</v>
      </c>
      <c r="J5577" s="39"/>
      <c r="K5577" s="39" t="s">
        <v>2195</v>
      </c>
      <c r="L5577" s="504">
        <v>161</v>
      </c>
      <c r="M5577" s="39" t="s">
        <v>19933</v>
      </c>
      <c r="N5577" s="39" t="s">
        <v>20359</v>
      </c>
    </row>
    <row r="5578" spans="1:14" hidden="1">
      <c r="A5578" s="258" t="s">
        <v>19932</v>
      </c>
      <c r="B5578" s="516"/>
      <c r="C5578" s="496" t="s">
        <v>20360</v>
      </c>
      <c r="D5578" s="39" t="s">
        <v>20360</v>
      </c>
      <c r="E5578" s="496">
        <f>VLOOKUP(F5578,[13]abbr_btch2lot2!A:B,2,FALSE)</f>
        <v>4321</v>
      </c>
      <c r="F5578" s="40" t="s">
        <v>20361</v>
      </c>
      <c r="G5578" s="39" t="s">
        <v>2215</v>
      </c>
      <c r="H5578" s="40" t="s">
        <v>2202</v>
      </c>
      <c r="I5578" s="76" t="s">
        <v>19936</v>
      </c>
      <c r="J5578" s="39"/>
      <c r="K5578" s="39" t="s">
        <v>2195</v>
      </c>
      <c r="L5578" s="504">
        <v>162</v>
      </c>
      <c r="M5578" s="39" t="s">
        <v>19933</v>
      </c>
      <c r="N5578" s="39" t="s">
        <v>20362</v>
      </c>
    </row>
    <row r="5579" spans="1:14" hidden="1">
      <c r="A5579" s="258" t="s">
        <v>19932</v>
      </c>
      <c r="B5579" s="516"/>
      <c r="C5579" s="496" t="s">
        <v>20363</v>
      </c>
      <c r="D5579" s="39" t="s">
        <v>20363</v>
      </c>
      <c r="E5579" s="496">
        <f>VLOOKUP(F5579,[13]abbr_btch2lot2!A:B,2,FALSE)</f>
        <v>4322</v>
      </c>
      <c r="F5579" s="39" t="s">
        <v>20364</v>
      </c>
      <c r="G5579" s="39" t="s">
        <v>2215</v>
      </c>
      <c r="H5579" s="40" t="s">
        <v>2202</v>
      </c>
      <c r="I5579" s="76" t="s">
        <v>19994</v>
      </c>
      <c r="J5579" s="39"/>
      <c r="K5579" s="39" t="s">
        <v>2195</v>
      </c>
      <c r="L5579" s="504">
        <v>163</v>
      </c>
      <c r="M5579" s="39" t="s">
        <v>19933</v>
      </c>
      <c r="N5579" s="39" t="s">
        <v>20365</v>
      </c>
    </row>
    <row r="5580" spans="1:14" hidden="1">
      <c r="A5580" s="258" t="s">
        <v>19932</v>
      </c>
      <c r="B5580" s="516"/>
      <c r="C5580" s="496" t="s">
        <v>20366</v>
      </c>
      <c r="D5580" s="39" t="s">
        <v>20366</v>
      </c>
      <c r="E5580" s="496">
        <f>VLOOKUP(F5580,[13]abbr_btch2lot2!A:B,2,FALSE)</f>
        <v>4323</v>
      </c>
      <c r="F5580" s="40" t="s">
        <v>20367</v>
      </c>
      <c r="G5580" s="39" t="s">
        <v>2215</v>
      </c>
      <c r="H5580" s="40" t="s">
        <v>2202</v>
      </c>
      <c r="I5580" s="76" t="s">
        <v>7673</v>
      </c>
      <c r="J5580" s="39"/>
      <c r="K5580" s="39" t="s">
        <v>2195</v>
      </c>
      <c r="L5580" s="504">
        <v>164</v>
      </c>
      <c r="M5580" s="39" t="s">
        <v>19933</v>
      </c>
      <c r="N5580" s="39" t="s">
        <v>20368</v>
      </c>
    </row>
    <row r="5581" spans="1:14" hidden="1">
      <c r="A5581" s="258" t="s">
        <v>19932</v>
      </c>
      <c r="B5581" s="516"/>
      <c r="C5581" s="496" t="s">
        <v>20369</v>
      </c>
      <c r="D5581" s="39" t="s">
        <v>20369</v>
      </c>
      <c r="E5581" s="496">
        <f>VLOOKUP(F5581,[13]abbr_btch2lot2!A:B,2,FALSE)</f>
        <v>4324</v>
      </c>
      <c r="F5581" s="39" t="s">
        <v>20370</v>
      </c>
      <c r="G5581" s="39" t="s">
        <v>2215</v>
      </c>
      <c r="H5581" s="40" t="s">
        <v>2202</v>
      </c>
      <c r="I5581" s="76" t="s">
        <v>19936</v>
      </c>
      <c r="J5581" s="39"/>
      <c r="K5581" s="39" t="s">
        <v>2195</v>
      </c>
      <c r="L5581" s="504">
        <v>165</v>
      </c>
      <c r="M5581" s="39" t="s">
        <v>19933</v>
      </c>
      <c r="N5581" s="39" t="s">
        <v>20371</v>
      </c>
    </row>
    <row r="5582" spans="1:14" hidden="1">
      <c r="A5582" s="258" t="s">
        <v>19932</v>
      </c>
      <c r="B5582" s="516"/>
      <c r="C5582" s="496" t="s">
        <v>20324</v>
      </c>
      <c r="D5582" s="39" t="s">
        <v>20324</v>
      </c>
      <c r="E5582" s="496">
        <f>VLOOKUP(F5582,[13]abbr_btch2lot2!A:B,2,FALSE)</f>
        <v>4310</v>
      </c>
      <c r="F5582" s="39" t="s">
        <v>20325</v>
      </c>
      <c r="G5582" s="39" t="s">
        <v>2215</v>
      </c>
      <c r="H5582" s="40" t="s">
        <v>2228</v>
      </c>
      <c r="I5582" s="76">
        <v>4</v>
      </c>
      <c r="J5582" s="39"/>
      <c r="K5582" s="39" t="s">
        <v>2195</v>
      </c>
      <c r="L5582" s="504">
        <v>166</v>
      </c>
      <c r="M5582" s="39" t="s">
        <v>19933</v>
      </c>
      <c r="N5582" s="39" t="s">
        <v>20372</v>
      </c>
    </row>
    <row r="5583" spans="1:14" hidden="1">
      <c r="A5583" s="258" t="s">
        <v>19932</v>
      </c>
      <c r="B5583" s="516"/>
      <c r="C5583" s="496" t="s">
        <v>20373</v>
      </c>
      <c r="D5583" s="39" t="s">
        <v>20373</v>
      </c>
      <c r="E5583" s="496">
        <f>VLOOKUP(F5583,[13]abbr_btch2lot2!A:B,2,FALSE)</f>
        <v>4325</v>
      </c>
      <c r="F5583" s="40" t="s">
        <v>20374</v>
      </c>
      <c r="G5583" s="39" t="s">
        <v>2215</v>
      </c>
      <c r="H5583" s="40" t="s">
        <v>2202</v>
      </c>
      <c r="I5583" s="76">
        <v>255</v>
      </c>
      <c r="J5583" s="39"/>
      <c r="K5583" s="39" t="s">
        <v>2195</v>
      </c>
      <c r="L5583" s="504">
        <v>167</v>
      </c>
      <c r="M5583" s="39" t="s">
        <v>19933</v>
      </c>
      <c r="N5583" s="39" t="s">
        <v>20375</v>
      </c>
    </row>
    <row r="5584" spans="1:14" hidden="1">
      <c r="A5584" s="258" t="s">
        <v>19932</v>
      </c>
      <c r="B5584" s="516"/>
      <c r="C5584" s="496" t="s">
        <v>2490</v>
      </c>
      <c r="D5584" s="39" t="s">
        <v>2490</v>
      </c>
      <c r="E5584" s="496">
        <f>VLOOKUP(F5584,[13]abbr_btch2lot2!A:B,2,FALSE)</f>
        <v>170</v>
      </c>
      <c r="F5584" s="40" t="s">
        <v>2491</v>
      </c>
      <c r="G5584" s="39" t="s">
        <v>2215</v>
      </c>
      <c r="H5584" s="40" t="s">
        <v>2202</v>
      </c>
      <c r="I5584" s="76" t="s">
        <v>20332</v>
      </c>
      <c r="J5584" s="39"/>
      <c r="K5584" s="39" t="s">
        <v>2195</v>
      </c>
      <c r="L5584" s="504">
        <v>168</v>
      </c>
      <c r="M5584" s="39" t="s">
        <v>19933</v>
      </c>
      <c r="N5584" s="39" t="s">
        <v>20376</v>
      </c>
    </row>
    <row r="5585" spans="1:14" hidden="1">
      <c r="A5585" s="258" t="s">
        <v>19932</v>
      </c>
      <c r="B5585" s="516"/>
      <c r="C5585" s="496" t="s">
        <v>3367</v>
      </c>
      <c r="D5585" s="39" t="s">
        <v>3367</v>
      </c>
      <c r="E5585" s="496">
        <f>VLOOKUP(F5585,[13]abbr_btch2lot2!A:B,2,FALSE)</f>
        <v>4326</v>
      </c>
      <c r="F5585" s="40" t="s">
        <v>3368</v>
      </c>
      <c r="G5585" s="39" t="s">
        <v>2215</v>
      </c>
      <c r="H5585" s="40" t="s">
        <v>2202</v>
      </c>
      <c r="I5585" s="76" t="s">
        <v>20311</v>
      </c>
      <c r="J5585" s="39"/>
      <c r="K5585" s="39" t="s">
        <v>2195</v>
      </c>
      <c r="L5585" s="504">
        <v>169</v>
      </c>
      <c r="M5585" s="39" t="s">
        <v>19933</v>
      </c>
      <c r="N5585" s="39" t="s">
        <v>20377</v>
      </c>
    </row>
    <row r="5586" spans="1:14" hidden="1">
      <c r="A5586" s="258" t="s">
        <v>19932</v>
      </c>
      <c r="B5586" s="516"/>
      <c r="C5586" s="496" t="s">
        <v>20378</v>
      </c>
      <c r="D5586" s="39" t="s">
        <v>20378</v>
      </c>
      <c r="E5586" s="496">
        <f>VLOOKUP(F5586,[13]abbr_btch2lot2!A:B,2,FALSE)</f>
        <v>4327</v>
      </c>
      <c r="F5586" s="40" t="s">
        <v>20379</v>
      </c>
      <c r="G5586" s="39" t="s">
        <v>2215</v>
      </c>
      <c r="H5586" s="40" t="s">
        <v>2202</v>
      </c>
      <c r="I5586" s="76" t="s">
        <v>19936</v>
      </c>
      <c r="J5586" s="39"/>
      <c r="K5586" s="39" t="s">
        <v>2195</v>
      </c>
      <c r="L5586" s="504">
        <v>170</v>
      </c>
      <c r="M5586" s="39" t="s">
        <v>19933</v>
      </c>
      <c r="N5586" s="39" t="s">
        <v>20380</v>
      </c>
    </row>
    <row r="5587" spans="1:14" hidden="1">
      <c r="A5587" s="258" t="s">
        <v>19932</v>
      </c>
      <c r="B5587" s="516"/>
      <c r="C5587" s="496" t="s">
        <v>6308</v>
      </c>
      <c r="D5587" s="39" t="s">
        <v>6308</v>
      </c>
      <c r="E5587" s="496">
        <f>VLOOKUP(F5587,[13]abbr_btch2lot2!A:B,2,FALSE)</f>
        <v>4174</v>
      </c>
      <c r="F5587" s="40" t="s">
        <v>6309</v>
      </c>
      <c r="G5587" s="39" t="s">
        <v>2215</v>
      </c>
      <c r="H5587" s="40" t="s">
        <v>2202</v>
      </c>
      <c r="I5587" s="76" t="s">
        <v>19936</v>
      </c>
      <c r="J5587" s="39"/>
      <c r="K5587" s="39" t="s">
        <v>2195</v>
      </c>
      <c r="L5587" s="504">
        <v>171</v>
      </c>
      <c r="M5587" s="39" t="s">
        <v>19933</v>
      </c>
      <c r="N5587" s="39" t="s">
        <v>20381</v>
      </c>
    </row>
    <row r="5588" spans="1:14" hidden="1">
      <c r="A5588" s="258" t="s">
        <v>19932</v>
      </c>
      <c r="B5588" s="516"/>
      <c r="C5588" s="496" t="s">
        <v>20382</v>
      </c>
      <c r="D5588" s="39" t="s">
        <v>20382</v>
      </c>
      <c r="E5588" s="496">
        <f>VLOOKUP(F5588,[13]abbr_btch2lot2!A:B,2,FALSE)</f>
        <v>4328</v>
      </c>
      <c r="F5588" s="40" t="s">
        <v>20383</v>
      </c>
      <c r="G5588" s="39" t="s">
        <v>2215</v>
      </c>
      <c r="H5588" s="40" t="s">
        <v>2202</v>
      </c>
      <c r="I5588" s="76" t="s">
        <v>7673</v>
      </c>
      <c r="J5588" s="39"/>
      <c r="K5588" s="39" t="s">
        <v>2195</v>
      </c>
      <c r="L5588" s="504">
        <v>172</v>
      </c>
      <c r="M5588" s="39" t="s">
        <v>19933</v>
      </c>
      <c r="N5588" s="39" t="s">
        <v>20384</v>
      </c>
    </row>
    <row r="5589" spans="1:14" hidden="1">
      <c r="A5589" s="258" t="s">
        <v>19932</v>
      </c>
      <c r="B5589" s="516"/>
      <c r="C5589" s="496"/>
      <c r="D5589" s="39"/>
      <c r="E5589" s="496">
        <f>VLOOKUP(F5589,[13]abbr_btch2lot2!A:B,2,FALSE)</f>
        <v>4329</v>
      </c>
      <c r="F5589" s="39" t="s">
        <v>20385</v>
      </c>
      <c r="G5589" s="39" t="s">
        <v>2215</v>
      </c>
      <c r="H5589" s="40" t="s">
        <v>2194</v>
      </c>
      <c r="I5589" s="76">
        <v>10</v>
      </c>
      <c r="J5589" s="39"/>
      <c r="K5589" s="39" t="s">
        <v>2195</v>
      </c>
      <c r="L5589" s="504">
        <v>173</v>
      </c>
      <c r="M5589" s="39" t="s">
        <v>19933</v>
      </c>
      <c r="N5589" s="39" t="s">
        <v>20386</v>
      </c>
    </row>
    <row r="5590" spans="1:14" hidden="1">
      <c r="A5590" s="258" t="s">
        <v>19932</v>
      </c>
      <c r="B5590" s="516"/>
      <c r="C5590" s="496" t="s">
        <v>20387</v>
      </c>
      <c r="D5590" s="39" t="s">
        <v>20387</v>
      </c>
      <c r="E5590" s="496">
        <f>VLOOKUP(F5590,[13]abbr_btch2lot2!A:B,2,FALSE)</f>
        <v>4330</v>
      </c>
      <c r="F5590" s="39" t="s">
        <v>20388</v>
      </c>
      <c r="G5590" s="39" t="s">
        <v>2215</v>
      </c>
      <c r="H5590" s="40" t="s">
        <v>2202</v>
      </c>
      <c r="I5590" s="76" t="s">
        <v>19936</v>
      </c>
      <c r="J5590" s="39"/>
      <c r="K5590" s="39" t="s">
        <v>2195</v>
      </c>
      <c r="L5590" s="504">
        <v>174</v>
      </c>
      <c r="M5590" s="39" t="s">
        <v>19933</v>
      </c>
      <c r="N5590" s="39" t="s">
        <v>20389</v>
      </c>
    </row>
    <row r="5591" spans="1:14" hidden="1">
      <c r="A5591" s="258" t="s">
        <v>19932</v>
      </c>
      <c r="B5591" s="516"/>
      <c r="C5591" s="496" t="s">
        <v>20390</v>
      </c>
      <c r="D5591" s="39" t="s">
        <v>20390</v>
      </c>
      <c r="E5591" s="496">
        <f>VLOOKUP(F5591,[13]abbr_btch2lot2!A:B,2,FALSE)</f>
        <v>4331</v>
      </c>
      <c r="F5591" s="40" t="s">
        <v>20391</v>
      </c>
      <c r="G5591" s="39" t="s">
        <v>2215</v>
      </c>
      <c r="H5591" s="40" t="s">
        <v>2202</v>
      </c>
      <c r="I5591" s="76" t="s">
        <v>7673</v>
      </c>
      <c r="J5591" s="39"/>
      <c r="K5591" s="39" t="s">
        <v>2195</v>
      </c>
      <c r="L5591" s="504">
        <v>175</v>
      </c>
      <c r="M5591" s="39" t="s">
        <v>19933</v>
      </c>
      <c r="N5591" s="39" t="s">
        <v>20392</v>
      </c>
    </row>
    <row r="5592" spans="1:14" hidden="1">
      <c r="A5592" s="258" t="s">
        <v>19932</v>
      </c>
      <c r="B5592" s="516"/>
      <c r="C5592" s="496" t="s">
        <v>20393</v>
      </c>
      <c r="D5592" s="39" t="s">
        <v>20393</v>
      </c>
      <c r="E5592" s="496">
        <f>VLOOKUP(F5592,[13]abbr_btch2lot2!A:B,2,FALSE)</f>
        <v>4332</v>
      </c>
      <c r="F5592" s="40" t="s">
        <v>20394</v>
      </c>
      <c r="G5592" s="39" t="s">
        <v>2215</v>
      </c>
      <c r="H5592" s="40" t="s">
        <v>2202</v>
      </c>
      <c r="I5592" s="76" t="s">
        <v>20311</v>
      </c>
      <c r="J5592" s="39"/>
      <c r="K5592" s="39" t="s">
        <v>2195</v>
      </c>
      <c r="L5592" s="504">
        <v>176</v>
      </c>
      <c r="M5592" s="39" t="s">
        <v>19933</v>
      </c>
      <c r="N5592" s="39" t="s">
        <v>20395</v>
      </c>
    </row>
    <row r="5593" spans="1:14" hidden="1">
      <c r="A5593" s="258" t="s">
        <v>19932</v>
      </c>
      <c r="B5593" s="516"/>
      <c r="C5593" s="496" t="s">
        <v>2171</v>
      </c>
      <c r="D5593" s="39" t="s">
        <v>2171</v>
      </c>
      <c r="E5593" s="496">
        <f>VLOOKUP(F5593,[13]abbr_btch2lot2!A:B,2,FALSE)</f>
        <v>4333</v>
      </c>
      <c r="F5593" s="39" t="s">
        <v>1608</v>
      </c>
      <c r="G5593" s="39" t="s">
        <v>2215</v>
      </c>
      <c r="H5593" s="40" t="s">
        <v>2202</v>
      </c>
      <c r="I5593" s="76" t="s">
        <v>19936</v>
      </c>
      <c r="J5593" s="39"/>
      <c r="K5593" s="39" t="s">
        <v>2195</v>
      </c>
      <c r="L5593" s="504">
        <v>177</v>
      </c>
      <c r="M5593" s="39" t="s">
        <v>19933</v>
      </c>
      <c r="N5593" s="39" t="s">
        <v>20396</v>
      </c>
    </row>
    <row r="5594" spans="1:14" hidden="1">
      <c r="A5594" s="258" t="s">
        <v>19932</v>
      </c>
      <c r="B5594" s="516"/>
      <c r="C5594" s="496" t="s">
        <v>20397</v>
      </c>
      <c r="D5594" s="39" t="s">
        <v>20397</v>
      </c>
      <c r="E5594" s="496">
        <f>VLOOKUP(F5594,[13]abbr_btch2lot2!A:B,2,FALSE)</f>
        <v>4334</v>
      </c>
      <c r="F5594" s="39" t="s">
        <v>20398</v>
      </c>
      <c r="G5594" s="39" t="s">
        <v>2215</v>
      </c>
      <c r="H5594" s="40" t="s">
        <v>2202</v>
      </c>
      <c r="I5594" s="76" t="s">
        <v>19936</v>
      </c>
      <c r="J5594" s="39"/>
      <c r="K5594" s="39" t="s">
        <v>2195</v>
      </c>
      <c r="L5594" s="504">
        <v>178</v>
      </c>
      <c r="M5594" s="39" t="s">
        <v>19933</v>
      </c>
      <c r="N5594" s="39" t="s">
        <v>20399</v>
      </c>
    </row>
    <row r="5595" spans="1:14" hidden="1">
      <c r="A5595" s="258" t="s">
        <v>19932</v>
      </c>
      <c r="B5595" s="516"/>
      <c r="C5595" s="496" t="s">
        <v>20400</v>
      </c>
      <c r="D5595" s="39" t="s">
        <v>20400</v>
      </c>
      <c r="E5595" s="496">
        <f>VLOOKUP(F5595,[13]abbr_btch2lot2!A:B,2,FALSE)</f>
        <v>4335</v>
      </c>
      <c r="F5595" s="40" t="s">
        <v>20401</v>
      </c>
      <c r="G5595" s="39" t="s">
        <v>2215</v>
      </c>
      <c r="H5595" s="40" t="s">
        <v>2202</v>
      </c>
      <c r="I5595" s="76" t="s">
        <v>7673</v>
      </c>
      <c r="J5595" s="39"/>
      <c r="K5595" s="39" t="s">
        <v>2195</v>
      </c>
      <c r="L5595" s="504">
        <v>179</v>
      </c>
      <c r="M5595" s="39" t="s">
        <v>19933</v>
      </c>
      <c r="N5595" s="39" t="s">
        <v>20402</v>
      </c>
    </row>
    <row r="5596" spans="1:14" hidden="1">
      <c r="A5596" s="258" t="s">
        <v>19932</v>
      </c>
      <c r="B5596" s="516"/>
      <c r="C5596" s="496" t="s">
        <v>20403</v>
      </c>
      <c r="D5596" s="39" t="s">
        <v>20403</v>
      </c>
      <c r="E5596" s="496">
        <f>VLOOKUP(F5596,[13]abbr_btch2lot2!A:B,2,FALSE)</f>
        <v>4336</v>
      </c>
      <c r="F5596" s="40" t="s">
        <v>20404</v>
      </c>
      <c r="G5596" s="39" t="s">
        <v>2215</v>
      </c>
      <c r="H5596" s="40" t="s">
        <v>2202</v>
      </c>
      <c r="I5596" s="76" t="s">
        <v>20405</v>
      </c>
      <c r="J5596" s="39"/>
      <c r="K5596" s="39" t="s">
        <v>2195</v>
      </c>
      <c r="L5596" s="504">
        <v>180</v>
      </c>
      <c r="M5596" s="39" t="s">
        <v>19933</v>
      </c>
      <c r="N5596" s="39" t="s">
        <v>20406</v>
      </c>
    </row>
    <row r="5597" spans="1:14" hidden="1">
      <c r="A5597" s="258" t="s">
        <v>19932</v>
      </c>
      <c r="B5597" s="516"/>
      <c r="C5597" s="496" t="s">
        <v>20407</v>
      </c>
      <c r="D5597" s="39" t="s">
        <v>20407</v>
      </c>
      <c r="E5597" s="496">
        <f>VLOOKUP(F5597,[13]abbr_btch2lot2!A:B,2,FALSE)</f>
        <v>4337</v>
      </c>
      <c r="F5597" s="40" t="s">
        <v>20408</v>
      </c>
      <c r="G5597" s="39" t="s">
        <v>2215</v>
      </c>
      <c r="H5597" s="40" t="s">
        <v>2202</v>
      </c>
      <c r="I5597" s="76" t="s">
        <v>19940</v>
      </c>
      <c r="J5597" s="39"/>
      <c r="K5597" s="39" t="s">
        <v>2195</v>
      </c>
      <c r="L5597" s="504">
        <v>181</v>
      </c>
      <c r="M5597" s="39" t="s">
        <v>19933</v>
      </c>
      <c r="N5597" s="39" t="s">
        <v>20409</v>
      </c>
    </row>
    <row r="5598" spans="1:14" hidden="1">
      <c r="A5598" s="258" t="s">
        <v>19932</v>
      </c>
      <c r="B5598" s="516"/>
      <c r="C5598" s="496" t="s">
        <v>20410</v>
      </c>
      <c r="D5598" s="39" t="s">
        <v>20410</v>
      </c>
      <c r="E5598" s="496">
        <f>VLOOKUP(F5598,[13]abbr_btch2lot2!A:B,2,FALSE)</f>
        <v>4338</v>
      </c>
      <c r="F5598" s="39" t="s">
        <v>20411</v>
      </c>
      <c r="G5598" s="39" t="s">
        <v>2215</v>
      </c>
      <c r="H5598" s="40" t="s">
        <v>2202</v>
      </c>
      <c r="I5598" s="76" t="s">
        <v>19936</v>
      </c>
      <c r="J5598" s="39"/>
      <c r="K5598" s="39" t="s">
        <v>2195</v>
      </c>
      <c r="L5598" s="504">
        <v>182</v>
      </c>
      <c r="M5598" s="39" t="s">
        <v>19933</v>
      </c>
      <c r="N5598" s="39" t="s">
        <v>20412</v>
      </c>
    </row>
    <row r="5599" spans="1:14" hidden="1">
      <c r="A5599" s="258" t="s">
        <v>19932</v>
      </c>
      <c r="B5599" s="516"/>
      <c r="C5599" s="496" t="s">
        <v>20413</v>
      </c>
      <c r="D5599" s="39" t="s">
        <v>20413</v>
      </c>
      <c r="E5599" s="496">
        <f>VLOOKUP(F5599,[13]abbr_btch2lot2!A:B,2,FALSE)</f>
        <v>4339</v>
      </c>
      <c r="F5599" s="40" t="s">
        <v>20414</v>
      </c>
      <c r="G5599" s="39" t="s">
        <v>2215</v>
      </c>
      <c r="H5599" s="40" t="s">
        <v>2202</v>
      </c>
      <c r="I5599" s="76" t="s">
        <v>19936</v>
      </c>
      <c r="J5599" s="39"/>
      <c r="K5599" s="39" t="s">
        <v>2195</v>
      </c>
      <c r="L5599" s="504">
        <v>183</v>
      </c>
      <c r="M5599" s="39" t="s">
        <v>19933</v>
      </c>
      <c r="N5599" s="39" t="s">
        <v>20415</v>
      </c>
    </row>
    <row r="5600" spans="1:14" hidden="1">
      <c r="A5600" s="258" t="s">
        <v>19932</v>
      </c>
      <c r="B5600" s="516"/>
      <c r="C5600" s="496" t="s">
        <v>20416</v>
      </c>
      <c r="D5600" s="39" t="s">
        <v>20416</v>
      </c>
      <c r="E5600" s="496">
        <f>VLOOKUP(F5600,[13]abbr_btch2lot2!A:B,2,FALSE)</f>
        <v>4340</v>
      </c>
      <c r="F5600" s="39" t="s">
        <v>20417</v>
      </c>
      <c r="G5600" s="39" t="s">
        <v>2215</v>
      </c>
      <c r="H5600" s="40" t="s">
        <v>2202</v>
      </c>
      <c r="I5600" s="76" t="s">
        <v>19936</v>
      </c>
      <c r="J5600" s="39"/>
      <c r="K5600" s="39" t="s">
        <v>2195</v>
      </c>
      <c r="L5600" s="504">
        <v>184</v>
      </c>
      <c r="M5600" s="39" t="s">
        <v>19933</v>
      </c>
      <c r="N5600" s="39" t="s">
        <v>20418</v>
      </c>
    </row>
    <row r="5601" spans="1:14" hidden="1">
      <c r="A5601" s="258" t="s">
        <v>19932</v>
      </c>
      <c r="B5601" s="516"/>
      <c r="C5601" s="496" t="s">
        <v>20419</v>
      </c>
      <c r="D5601" s="39" t="s">
        <v>20419</v>
      </c>
      <c r="E5601" s="496">
        <f>VLOOKUP(F5601,[13]abbr_btch2lot2!A:B,2,FALSE)</f>
        <v>4341</v>
      </c>
      <c r="F5601" s="39" t="s">
        <v>20420</v>
      </c>
      <c r="G5601" s="39" t="s">
        <v>2215</v>
      </c>
      <c r="H5601" s="40" t="s">
        <v>2202</v>
      </c>
      <c r="I5601" s="76" t="s">
        <v>20311</v>
      </c>
      <c r="J5601" s="39"/>
      <c r="K5601" s="39" t="s">
        <v>2195</v>
      </c>
      <c r="L5601" s="504">
        <v>185</v>
      </c>
      <c r="M5601" s="39" t="s">
        <v>19933</v>
      </c>
      <c r="N5601" s="39" t="s">
        <v>20421</v>
      </c>
    </row>
    <row r="5602" spans="1:14" hidden="1">
      <c r="A5602" s="258" t="s">
        <v>19932</v>
      </c>
      <c r="B5602" s="516"/>
      <c r="C5602" s="496"/>
      <c r="D5602" s="39"/>
      <c r="E5602" s="496">
        <f>VLOOKUP(F5602,[13]abbr_btch2lot2!A:B,2,FALSE)</f>
        <v>4342</v>
      </c>
      <c r="F5602" s="39" t="s">
        <v>20422</v>
      </c>
      <c r="G5602" s="39" t="s">
        <v>2215</v>
      </c>
      <c r="H5602" s="40" t="s">
        <v>2202</v>
      </c>
      <c r="I5602" s="76" t="s">
        <v>20332</v>
      </c>
      <c r="J5602" s="39"/>
      <c r="K5602" s="39" t="s">
        <v>2195</v>
      </c>
      <c r="L5602" s="504">
        <v>186</v>
      </c>
      <c r="M5602" s="39" t="s">
        <v>19933</v>
      </c>
      <c r="N5602" s="39" t="s">
        <v>20423</v>
      </c>
    </row>
    <row r="5603" spans="1:14" hidden="1">
      <c r="A5603" s="258" t="s">
        <v>19932</v>
      </c>
      <c r="B5603" s="516"/>
      <c r="C5603" s="496"/>
      <c r="D5603" s="39"/>
      <c r="E5603" s="496">
        <f>VLOOKUP(F5603,[13]abbr_btch2lot2!A:B,2,FALSE)</f>
        <v>4343</v>
      </c>
      <c r="F5603" s="39" t="s">
        <v>20424</v>
      </c>
      <c r="G5603" s="39" t="s">
        <v>2215</v>
      </c>
      <c r="H5603" s="40" t="s">
        <v>2202</v>
      </c>
      <c r="I5603" s="76" t="s">
        <v>7614</v>
      </c>
      <c r="J5603" s="39"/>
      <c r="K5603" s="39" t="s">
        <v>2195</v>
      </c>
      <c r="L5603" s="504">
        <v>187</v>
      </c>
      <c r="M5603" s="39" t="s">
        <v>19933</v>
      </c>
      <c r="N5603" s="39" t="s">
        <v>20425</v>
      </c>
    </row>
    <row r="5604" spans="1:14" hidden="1">
      <c r="A5604" s="258" t="s">
        <v>19932</v>
      </c>
      <c r="B5604" s="516"/>
      <c r="C5604" s="496"/>
      <c r="D5604" s="39"/>
      <c r="E5604" s="496">
        <f>VLOOKUP(F5604,[13]abbr_btch2lot2!A:B,2,FALSE)</f>
        <v>4344</v>
      </c>
      <c r="F5604" s="39" t="s">
        <v>20426</v>
      </c>
      <c r="G5604" s="39" t="s">
        <v>2215</v>
      </c>
      <c r="H5604" s="40" t="s">
        <v>2194</v>
      </c>
      <c r="I5604" s="76">
        <v>10</v>
      </c>
      <c r="J5604" s="39"/>
      <c r="K5604" s="39" t="s">
        <v>2195</v>
      </c>
      <c r="L5604" s="504">
        <v>188</v>
      </c>
      <c r="M5604" s="39" t="s">
        <v>19933</v>
      </c>
      <c r="N5604" s="39" t="s">
        <v>20427</v>
      </c>
    </row>
    <row r="5605" spans="1:14" hidden="1">
      <c r="A5605" s="258" t="s">
        <v>19932</v>
      </c>
      <c r="B5605" s="516"/>
      <c r="C5605" s="496" t="s">
        <v>20428</v>
      </c>
      <c r="D5605" s="39" t="s">
        <v>20428</v>
      </c>
      <c r="E5605" s="496">
        <f>VLOOKUP(F5605,[13]abbr_btch2lot2!A:B,2,FALSE)</f>
        <v>4345</v>
      </c>
      <c r="F5605" s="39" t="s">
        <v>20429</v>
      </c>
      <c r="G5605" s="39" t="s">
        <v>2215</v>
      </c>
      <c r="H5605" s="40" t="s">
        <v>2194</v>
      </c>
      <c r="I5605" s="76">
        <v>10</v>
      </c>
      <c r="J5605" s="39"/>
      <c r="K5605" s="39" t="s">
        <v>2195</v>
      </c>
      <c r="L5605" s="504">
        <v>189</v>
      </c>
      <c r="M5605" s="39" t="s">
        <v>19933</v>
      </c>
      <c r="N5605" s="39" t="s">
        <v>20430</v>
      </c>
    </row>
    <row r="5606" spans="1:14" hidden="1">
      <c r="A5606" s="258" t="s">
        <v>19932</v>
      </c>
      <c r="B5606" s="516"/>
      <c r="C5606" s="496" t="s">
        <v>5355</v>
      </c>
      <c r="D5606" s="39" t="s">
        <v>5355</v>
      </c>
      <c r="E5606" s="496">
        <f>VLOOKUP(F5606,[13]abbr_btch2lot2!A:B,2,FALSE)</f>
        <v>4050</v>
      </c>
      <c r="F5606" s="39" t="s">
        <v>5356</v>
      </c>
      <c r="G5606" s="39" t="s">
        <v>2215</v>
      </c>
      <c r="H5606" s="40" t="s">
        <v>2202</v>
      </c>
      <c r="I5606" s="76" t="s">
        <v>19940</v>
      </c>
      <c r="J5606" s="39"/>
      <c r="K5606" s="39" t="s">
        <v>2195</v>
      </c>
      <c r="L5606" s="504">
        <v>190</v>
      </c>
      <c r="M5606" s="39" t="s">
        <v>19933</v>
      </c>
      <c r="N5606" s="39" t="s">
        <v>20431</v>
      </c>
    </row>
    <row r="5607" spans="1:14" hidden="1">
      <c r="A5607" s="258" t="s">
        <v>19932</v>
      </c>
      <c r="B5607" s="516"/>
      <c r="C5607" s="496" t="s">
        <v>20432</v>
      </c>
      <c r="D5607" s="39" t="s">
        <v>20432</v>
      </c>
      <c r="E5607" s="496">
        <f>VLOOKUP(F5607,[13]abbr_btch2lot2!A:B,2,FALSE)</f>
        <v>4346</v>
      </c>
      <c r="F5607" s="39" t="s">
        <v>20433</v>
      </c>
      <c r="G5607" s="39" t="s">
        <v>2215</v>
      </c>
      <c r="H5607" s="40" t="s">
        <v>2308</v>
      </c>
      <c r="I5607" s="76">
        <v>26</v>
      </c>
      <c r="J5607" s="39"/>
      <c r="K5607" s="39" t="s">
        <v>2195</v>
      </c>
      <c r="L5607" s="504">
        <v>191</v>
      </c>
      <c r="M5607" s="39" t="s">
        <v>19933</v>
      </c>
      <c r="N5607" s="39" t="s">
        <v>20434</v>
      </c>
    </row>
    <row r="5608" spans="1:14" hidden="1">
      <c r="A5608" s="258" t="s">
        <v>19932</v>
      </c>
      <c r="B5608" s="516"/>
      <c r="C5608" s="496" t="s">
        <v>20435</v>
      </c>
      <c r="D5608" s="39" t="s">
        <v>20435</v>
      </c>
      <c r="E5608" s="496">
        <f>VLOOKUP(F5608,[13]abbr_btch2lot2!A:B,2,FALSE)</f>
        <v>4347</v>
      </c>
      <c r="F5608" s="39" t="s">
        <v>20436</v>
      </c>
      <c r="G5608" s="39" t="s">
        <v>2215</v>
      </c>
      <c r="H5608" s="40" t="s">
        <v>2308</v>
      </c>
      <c r="I5608" s="76">
        <v>26</v>
      </c>
      <c r="J5608" s="39"/>
      <c r="K5608" s="39" t="s">
        <v>2195</v>
      </c>
      <c r="L5608" s="504">
        <v>192</v>
      </c>
      <c r="M5608" s="39" t="s">
        <v>19933</v>
      </c>
      <c r="N5608" s="39" t="s">
        <v>20437</v>
      </c>
    </row>
    <row r="5609" spans="1:14" hidden="1">
      <c r="A5609" s="258" t="s">
        <v>19932</v>
      </c>
      <c r="B5609" s="516"/>
      <c r="C5609" s="496" t="s">
        <v>20438</v>
      </c>
      <c r="D5609" s="39" t="s">
        <v>20438</v>
      </c>
      <c r="E5609" s="496">
        <f>VLOOKUP(F5609,[13]abbr_btch2lot2!A:B,2,FALSE)</f>
        <v>4348</v>
      </c>
      <c r="F5609" s="39" t="s">
        <v>20439</v>
      </c>
      <c r="G5609" s="39" t="s">
        <v>2215</v>
      </c>
      <c r="H5609" s="40" t="s">
        <v>2202</v>
      </c>
      <c r="I5609" s="76" t="s">
        <v>19936</v>
      </c>
      <c r="J5609" s="39"/>
      <c r="K5609" s="39" t="s">
        <v>2195</v>
      </c>
      <c r="L5609" s="504">
        <v>193</v>
      </c>
      <c r="M5609" s="39" t="s">
        <v>19933</v>
      </c>
      <c r="N5609" s="39" t="s">
        <v>20440</v>
      </c>
    </row>
    <row r="5610" spans="1:14" hidden="1">
      <c r="A5610" s="258" t="s">
        <v>19932</v>
      </c>
      <c r="B5610" s="516"/>
      <c r="C5610" s="496" t="s">
        <v>20441</v>
      </c>
      <c r="D5610" s="39" t="s">
        <v>20441</v>
      </c>
      <c r="E5610" s="496">
        <f>VLOOKUP(F5610,[13]abbr_btch2lot2!A:B,2,FALSE)</f>
        <v>4349</v>
      </c>
      <c r="F5610" s="40" t="s">
        <v>20442</v>
      </c>
      <c r="G5610" s="39" t="s">
        <v>2215</v>
      </c>
      <c r="H5610" s="40" t="s">
        <v>2202</v>
      </c>
      <c r="I5610" s="76" t="s">
        <v>19940</v>
      </c>
      <c r="J5610" s="39"/>
      <c r="K5610" s="39" t="s">
        <v>2195</v>
      </c>
      <c r="L5610" s="504">
        <v>194</v>
      </c>
      <c r="M5610" s="39" t="s">
        <v>19933</v>
      </c>
      <c r="N5610" s="39" t="s">
        <v>20443</v>
      </c>
    </row>
    <row r="5611" spans="1:14" hidden="1">
      <c r="A5611" s="258" t="s">
        <v>19932</v>
      </c>
      <c r="B5611" s="516"/>
      <c r="C5611" s="496" t="s">
        <v>20444</v>
      </c>
      <c r="D5611" s="39" t="s">
        <v>20444</v>
      </c>
      <c r="E5611" s="496">
        <f>VLOOKUP(F5611,[13]abbr_btch2lot2!A:B,2,FALSE)</f>
        <v>4350</v>
      </c>
      <c r="F5611" s="39" t="s">
        <v>20445</v>
      </c>
      <c r="G5611" s="39" t="s">
        <v>2215</v>
      </c>
      <c r="H5611" s="40" t="s">
        <v>2231</v>
      </c>
      <c r="I5611" s="76" t="s">
        <v>3432</v>
      </c>
      <c r="J5611" s="39"/>
      <c r="K5611" s="39" t="s">
        <v>2195</v>
      </c>
      <c r="L5611" s="504">
        <v>195</v>
      </c>
      <c r="M5611" s="39" t="s">
        <v>19933</v>
      </c>
      <c r="N5611" s="39" t="s">
        <v>20446</v>
      </c>
    </row>
    <row r="5612" spans="1:14" hidden="1">
      <c r="A5612" s="258" t="s">
        <v>19932</v>
      </c>
      <c r="B5612" s="516"/>
      <c r="C5612" s="496" t="s">
        <v>20447</v>
      </c>
      <c r="D5612" s="39" t="s">
        <v>20447</v>
      </c>
      <c r="E5612" s="496">
        <f>VLOOKUP(F5612,[13]abbr_btch2lot2!A:B,2,FALSE)</f>
        <v>4351</v>
      </c>
      <c r="F5612" s="39" t="s">
        <v>20448</v>
      </c>
      <c r="G5612" s="39" t="s">
        <v>2215</v>
      </c>
      <c r="H5612" s="40" t="s">
        <v>2202</v>
      </c>
      <c r="I5612" s="76" t="s">
        <v>19936</v>
      </c>
      <c r="J5612" s="39"/>
      <c r="K5612" s="39" t="s">
        <v>2195</v>
      </c>
      <c r="L5612" s="504">
        <v>196</v>
      </c>
      <c r="M5612" s="39" t="s">
        <v>19933</v>
      </c>
      <c r="N5612" s="39" t="s">
        <v>20449</v>
      </c>
    </row>
    <row r="5613" spans="1:14" hidden="1">
      <c r="A5613" s="258" t="s">
        <v>19932</v>
      </c>
      <c r="B5613" s="516"/>
      <c r="C5613" s="496"/>
      <c r="D5613" s="39"/>
      <c r="E5613" s="496">
        <f>VLOOKUP(F5613,[13]abbr_btch2lot2!A:B,2,FALSE)</f>
        <v>4352</v>
      </c>
      <c r="F5613" s="40" t="s">
        <v>20450</v>
      </c>
      <c r="G5613" s="39" t="s">
        <v>2215</v>
      </c>
      <c r="H5613" s="40" t="s">
        <v>2202</v>
      </c>
      <c r="I5613" s="76" t="s">
        <v>19940</v>
      </c>
      <c r="J5613" s="39"/>
      <c r="K5613" s="39" t="s">
        <v>2195</v>
      </c>
      <c r="L5613" s="504">
        <v>197</v>
      </c>
      <c r="M5613" s="39" t="s">
        <v>19933</v>
      </c>
      <c r="N5613" s="39" t="s">
        <v>20451</v>
      </c>
    </row>
    <row r="5614" spans="1:14" hidden="1">
      <c r="A5614" s="258" t="s">
        <v>19932</v>
      </c>
      <c r="B5614" s="516"/>
      <c r="C5614" s="496" t="s">
        <v>8348</v>
      </c>
      <c r="D5614" s="39" t="s">
        <v>8348</v>
      </c>
      <c r="E5614" s="496">
        <f>VLOOKUP(F5614,[13]abbr_btch2lot2!A:B,2,FALSE)</f>
        <v>4353</v>
      </c>
      <c r="F5614" s="39" t="s">
        <v>8349</v>
      </c>
      <c r="G5614" s="39" t="s">
        <v>2215</v>
      </c>
      <c r="H5614" s="40" t="s">
        <v>2202</v>
      </c>
      <c r="I5614" s="76" t="s">
        <v>19936</v>
      </c>
      <c r="J5614" s="39"/>
      <c r="K5614" s="39" t="s">
        <v>2195</v>
      </c>
      <c r="L5614" s="504">
        <v>198</v>
      </c>
      <c r="M5614" s="39" t="s">
        <v>19933</v>
      </c>
      <c r="N5614" s="39" t="s">
        <v>20452</v>
      </c>
    </row>
    <row r="5615" spans="1:14" hidden="1">
      <c r="A5615" s="258" t="s">
        <v>19932</v>
      </c>
      <c r="B5615" s="516"/>
      <c r="C5615" s="496"/>
      <c r="D5615" s="39"/>
      <c r="E5615" s="496">
        <f>VLOOKUP(F5615,[13]abbr_btch2lot2!A:B,2,FALSE)</f>
        <v>4354</v>
      </c>
      <c r="F5615" s="40" t="s">
        <v>20453</v>
      </c>
      <c r="G5615" s="39" t="s">
        <v>2215</v>
      </c>
      <c r="H5615" s="40" t="s">
        <v>2202</v>
      </c>
      <c r="I5615" s="76" t="s">
        <v>7673</v>
      </c>
      <c r="J5615" s="39"/>
      <c r="K5615" s="39" t="s">
        <v>2195</v>
      </c>
      <c r="L5615" s="504">
        <v>199</v>
      </c>
      <c r="M5615" s="39" t="s">
        <v>19933</v>
      </c>
      <c r="N5615" s="39" t="s">
        <v>20454</v>
      </c>
    </row>
    <row r="5616" spans="1:14" hidden="1">
      <c r="A5616" s="258" t="s">
        <v>19932</v>
      </c>
      <c r="B5616" s="516"/>
      <c r="C5616" s="496" t="s">
        <v>20455</v>
      </c>
      <c r="D5616" s="39" t="s">
        <v>20455</v>
      </c>
      <c r="E5616" s="496">
        <f>VLOOKUP(F5616,[13]abbr_btch2lot2!A:B,2,FALSE)</f>
        <v>4355</v>
      </c>
      <c r="F5616" s="40" t="s">
        <v>20456</v>
      </c>
      <c r="G5616" s="39" t="s">
        <v>2215</v>
      </c>
      <c r="H5616" s="40" t="s">
        <v>2202</v>
      </c>
      <c r="I5616" s="76" t="s">
        <v>20311</v>
      </c>
      <c r="J5616" s="39"/>
      <c r="K5616" s="39" t="s">
        <v>2195</v>
      </c>
      <c r="L5616" s="504">
        <v>200</v>
      </c>
      <c r="M5616" s="39" t="s">
        <v>19933</v>
      </c>
      <c r="N5616" s="39" t="s">
        <v>20457</v>
      </c>
    </row>
    <row r="5617" spans="1:14" hidden="1">
      <c r="A5617" s="258" t="s">
        <v>19932</v>
      </c>
      <c r="B5617" s="516"/>
      <c r="C5617" s="496" t="s">
        <v>20458</v>
      </c>
      <c r="D5617" s="39" t="s">
        <v>20458</v>
      </c>
      <c r="E5617" s="496">
        <f>VLOOKUP(F5617,[13]abbr_btch2lot2!A:B,2,FALSE)</f>
        <v>4356</v>
      </c>
      <c r="F5617" s="40" t="s">
        <v>20459</v>
      </c>
      <c r="G5617" s="39" t="s">
        <v>2215</v>
      </c>
      <c r="H5617" s="40" t="s">
        <v>2202</v>
      </c>
      <c r="I5617" s="76" t="s">
        <v>7673</v>
      </c>
      <c r="J5617" s="39"/>
      <c r="K5617" s="39" t="s">
        <v>2195</v>
      </c>
      <c r="L5617" s="504">
        <v>201</v>
      </c>
      <c r="M5617" s="39" t="s">
        <v>19933</v>
      </c>
      <c r="N5617" s="39" t="s">
        <v>20460</v>
      </c>
    </row>
    <row r="5618" spans="1:14" hidden="1">
      <c r="A5618" s="258" t="s">
        <v>19932</v>
      </c>
      <c r="B5618" s="516"/>
      <c r="C5618" s="496"/>
      <c r="D5618" s="39"/>
      <c r="E5618" s="496">
        <f>VLOOKUP(F5618,[13]abbr_btch2lot2!A:B,2,FALSE)</f>
        <v>4357</v>
      </c>
      <c r="F5618" s="39" t="s">
        <v>20461</v>
      </c>
      <c r="G5618" s="39" t="s">
        <v>2215</v>
      </c>
      <c r="H5618" s="40" t="s">
        <v>2202</v>
      </c>
      <c r="I5618" s="76" t="s">
        <v>19936</v>
      </c>
      <c r="J5618" s="39"/>
      <c r="K5618" s="39" t="s">
        <v>2195</v>
      </c>
      <c r="L5618" s="504">
        <v>202</v>
      </c>
      <c r="M5618" s="39" t="s">
        <v>19933</v>
      </c>
      <c r="N5618" s="39" t="s">
        <v>20462</v>
      </c>
    </row>
    <row r="5619" spans="1:14" hidden="1">
      <c r="A5619" s="258" t="s">
        <v>19932</v>
      </c>
      <c r="B5619" s="516"/>
      <c r="C5619" s="496"/>
      <c r="D5619" s="39"/>
      <c r="E5619" s="496">
        <f>VLOOKUP(F5619,[13]abbr_btch2lot2!A:B,2,FALSE)</f>
        <v>4358</v>
      </c>
      <c r="F5619" s="39" t="s">
        <v>20463</v>
      </c>
      <c r="G5619" s="39" t="s">
        <v>2215</v>
      </c>
      <c r="H5619" s="40" t="s">
        <v>2202</v>
      </c>
      <c r="I5619" s="76" t="s">
        <v>19994</v>
      </c>
      <c r="J5619" s="39"/>
      <c r="K5619" s="39" t="s">
        <v>2195</v>
      </c>
      <c r="L5619" s="504">
        <v>203</v>
      </c>
      <c r="M5619" s="39" t="s">
        <v>19933</v>
      </c>
      <c r="N5619" s="39" t="s">
        <v>20464</v>
      </c>
    </row>
    <row r="5620" spans="1:14" hidden="1">
      <c r="A5620" s="258" t="s">
        <v>19932</v>
      </c>
      <c r="B5620" s="516"/>
      <c r="C5620" s="496" t="s">
        <v>20465</v>
      </c>
      <c r="D5620" s="39" t="s">
        <v>20465</v>
      </c>
      <c r="E5620" s="496">
        <f>VLOOKUP(F5620,[13]abbr_btch2lot2!A:B,2,FALSE)</f>
        <v>4359</v>
      </c>
      <c r="F5620" s="39" t="s">
        <v>20466</v>
      </c>
      <c r="G5620" s="39" t="s">
        <v>2215</v>
      </c>
      <c r="H5620" s="40" t="s">
        <v>2231</v>
      </c>
      <c r="I5620" s="76" t="s">
        <v>3432</v>
      </c>
      <c r="J5620" s="39"/>
      <c r="K5620" s="39" t="s">
        <v>2195</v>
      </c>
      <c r="L5620" s="504">
        <v>204</v>
      </c>
      <c r="M5620" s="39" t="s">
        <v>19933</v>
      </c>
      <c r="N5620" s="39" t="s">
        <v>20467</v>
      </c>
    </row>
    <row r="5621" spans="1:14" hidden="1">
      <c r="A5621" s="258" t="s">
        <v>19932</v>
      </c>
      <c r="B5621" s="516"/>
      <c r="C5621" s="496"/>
      <c r="D5621" s="39"/>
      <c r="E5621" s="496">
        <f>VLOOKUP(F5621,[13]abbr_btch2lot2!A:B,2,FALSE)</f>
        <v>4360</v>
      </c>
      <c r="F5621" s="39" t="s">
        <v>20468</v>
      </c>
      <c r="G5621" s="39" t="s">
        <v>2215</v>
      </c>
      <c r="H5621" s="40" t="s">
        <v>2194</v>
      </c>
      <c r="I5621" s="76">
        <v>10</v>
      </c>
      <c r="J5621" s="39"/>
      <c r="K5621" s="39" t="s">
        <v>2195</v>
      </c>
      <c r="L5621" s="504">
        <v>205</v>
      </c>
      <c r="M5621" s="39" t="s">
        <v>19933</v>
      </c>
      <c r="N5621" s="39" t="s">
        <v>20469</v>
      </c>
    </row>
    <row r="5622" spans="1:14" hidden="1">
      <c r="A5622" s="258" t="s">
        <v>19932</v>
      </c>
      <c r="B5622" s="516"/>
      <c r="C5622" s="496" t="s">
        <v>20470</v>
      </c>
      <c r="D5622" s="39" t="s">
        <v>20470</v>
      </c>
      <c r="E5622" s="496">
        <f>VLOOKUP(F5622,[13]abbr_btch2lot2!A:B,2,FALSE)</f>
        <v>4361</v>
      </c>
      <c r="F5622" s="39" t="s">
        <v>20471</v>
      </c>
      <c r="G5622" s="39" t="s">
        <v>2215</v>
      </c>
      <c r="H5622" s="40" t="s">
        <v>2202</v>
      </c>
      <c r="I5622" s="76" t="s">
        <v>19936</v>
      </c>
      <c r="J5622" s="39"/>
      <c r="K5622" s="39" t="s">
        <v>2195</v>
      </c>
      <c r="L5622" s="504">
        <v>206</v>
      </c>
      <c r="M5622" s="39" t="s">
        <v>19933</v>
      </c>
      <c r="N5622" s="39" t="s">
        <v>20472</v>
      </c>
    </row>
    <row r="5623" spans="1:14" hidden="1">
      <c r="A5623" s="258" t="s">
        <v>19932</v>
      </c>
      <c r="B5623" s="516"/>
      <c r="C5623" s="496" t="s">
        <v>20473</v>
      </c>
      <c r="D5623" s="39" t="s">
        <v>20473</v>
      </c>
      <c r="E5623" s="496">
        <f>VLOOKUP(F5623,[13]abbr_btch2lot2!A:B,2,FALSE)</f>
        <v>4362</v>
      </c>
      <c r="F5623" s="39" t="s">
        <v>20474</v>
      </c>
      <c r="G5623" s="39" t="s">
        <v>2215</v>
      </c>
      <c r="H5623" s="40" t="s">
        <v>2194</v>
      </c>
      <c r="I5623" s="76">
        <v>10</v>
      </c>
      <c r="J5623" s="39"/>
      <c r="K5623" s="39" t="s">
        <v>2195</v>
      </c>
      <c r="L5623" s="504">
        <v>207</v>
      </c>
      <c r="M5623" s="39" t="s">
        <v>19933</v>
      </c>
      <c r="N5623" s="39" t="s">
        <v>20475</v>
      </c>
    </row>
    <row r="5624" spans="1:14" hidden="1">
      <c r="A5624" s="258" t="s">
        <v>19932</v>
      </c>
      <c r="B5624" s="516"/>
      <c r="C5624" s="496"/>
      <c r="D5624" s="39"/>
      <c r="E5624" s="496">
        <f>VLOOKUP(F5624,[13]abbr_btch2lot2!A:B,2,FALSE)</f>
        <v>4363</v>
      </c>
      <c r="F5624" s="40" t="s">
        <v>20476</v>
      </c>
      <c r="G5624" s="39" t="s">
        <v>2215</v>
      </c>
      <c r="H5624" s="40" t="s">
        <v>2202</v>
      </c>
      <c r="I5624" s="76">
        <v>255</v>
      </c>
      <c r="J5624" s="39"/>
      <c r="K5624" s="39" t="s">
        <v>2195</v>
      </c>
      <c r="L5624" s="504">
        <v>208</v>
      </c>
      <c r="M5624" s="39" t="s">
        <v>19933</v>
      </c>
      <c r="N5624" s="39" t="s">
        <v>20477</v>
      </c>
    </row>
    <row r="5625" spans="1:14" hidden="1">
      <c r="A5625" s="258" t="s">
        <v>19932</v>
      </c>
      <c r="B5625" s="516"/>
      <c r="C5625" s="496" t="s">
        <v>2179</v>
      </c>
      <c r="D5625" s="39" t="s">
        <v>2179</v>
      </c>
      <c r="E5625" s="496">
        <f>VLOOKUP(F5625,[13]abbr_btch2lot2!A:B,2,FALSE)</f>
        <v>4364</v>
      </c>
      <c r="F5625" s="39" t="s">
        <v>1617</v>
      </c>
      <c r="G5625" s="39" t="s">
        <v>2215</v>
      </c>
      <c r="H5625" s="40" t="s">
        <v>2228</v>
      </c>
      <c r="I5625" s="76">
        <v>3</v>
      </c>
      <c r="J5625" s="39"/>
      <c r="K5625" s="39" t="s">
        <v>2195</v>
      </c>
      <c r="L5625" s="504">
        <v>209</v>
      </c>
      <c r="M5625" s="39" t="s">
        <v>19933</v>
      </c>
      <c r="N5625" s="39" t="s">
        <v>20478</v>
      </c>
    </row>
    <row r="5626" spans="1:14" hidden="1">
      <c r="A5626" s="258" t="s">
        <v>19932</v>
      </c>
      <c r="B5626" s="516"/>
      <c r="C5626" s="496" t="s">
        <v>11912</v>
      </c>
      <c r="D5626" s="39" t="s">
        <v>11912</v>
      </c>
      <c r="E5626" s="496">
        <f>VLOOKUP(F5626,[13]abbr_btch2lot2!A:B,2,FALSE)</f>
        <v>4365</v>
      </c>
      <c r="F5626" s="39" t="s">
        <v>20479</v>
      </c>
      <c r="G5626" s="39" t="s">
        <v>2215</v>
      </c>
      <c r="H5626" s="40" t="s">
        <v>2228</v>
      </c>
      <c r="I5626" s="76">
        <v>3</v>
      </c>
      <c r="J5626" s="39"/>
      <c r="K5626" s="39" t="s">
        <v>2195</v>
      </c>
      <c r="L5626" s="504">
        <v>210</v>
      </c>
      <c r="M5626" s="39" t="s">
        <v>19933</v>
      </c>
      <c r="N5626" s="39" t="s">
        <v>20480</v>
      </c>
    </row>
    <row r="5627" spans="1:14" hidden="1">
      <c r="A5627" s="258" t="s">
        <v>19932</v>
      </c>
      <c r="B5627" s="516"/>
      <c r="C5627" s="496" t="s">
        <v>20481</v>
      </c>
      <c r="D5627" s="39" t="s">
        <v>20481</v>
      </c>
      <c r="E5627" s="496">
        <f>VLOOKUP(F5627,[13]abbr_btch2lot2!A:B,2,FALSE)</f>
        <v>4366</v>
      </c>
      <c r="F5627" s="39" t="s">
        <v>20482</v>
      </c>
      <c r="G5627" s="39" t="s">
        <v>2215</v>
      </c>
      <c r="H5627" s="40" t="s">
        <v>2202</v>
      </c>
      <c r="I5627" s="76" t="s">
        <v>19940</v>
      </c>
      <c r="J5627" s="39"/>
      <c r="K5627" s="39" t="s">
        <v>2195</v>
      </c>
      <c r="L5627" s="504">
        <v>211</v>
      </c>
      <c r="M5627" s="39" t="s">
        <v>19933</v>
      </c>
      <c r="N5627" s="39" t="s">
        <v>20483</v>
      </c>
    </row>
    <row r="5628" spans="1:14" hidden="1">
      <c r="A5628" s="258" t="s">
        <v>19932</v>
      </c>
      <c r="B5628" s="516"/>
      <c r="C5628" s="496" t="s">
        <v>20484</v>
      </c>
      <c r="D5628" s="39" t="s">
        <v>20484</v>
      </c>
      <c r="E5628" s="496">
        <f>VLOOKUP(F5628,[13]abbr_btch2lot2!A:B,2,FALSE)</f>
        <v>4367</v>
      </c>
      <c r="F5628" s="40" t="s">
        <v>20485</v>
      </c>
      <c r="G5628" s="39" t="s">
        <v>2215</v>
      </c>
      <c r="H5628" s="40" t="s">
        <v>2202</v>
      </c>
      <c r="I5628" s="76" t="s">
        <v>20332</v>
      </c>
      <c r="J5628" s="39"/>
      <c r="K5628" s="39" t="s">
        <v>2195</v>
      </c>
      <c r="L5628" s="504">
        <v>212</v>
      </c>
      <c r="M5628" s="39" t="s">
        <v>19933</v>
      </c>
      <c r="N5628" s="39" t="s">
        <v>20486</v>
      </c>
    </row>
    <row r="5629" spans="1:14" hidden="1">
      <c r="A5629" s="258" t="s">
        <v>19932</v>
      </c>
      <c r="B5629" s="516"/>
      <c r="C5629" s="496" t="s">
        <v>20487</v>
      </c>
      <c r="D5629" s="39" t="s">
        <v>20487</v>
      </c>
      <c r="E5629" s="496">
        <f>VLOOKUP(F5629,[13]abbr_btch2lot2!A:B,2,FALSE)</f>
        <v>4368</v>
      </c>
      <c r="F5629" s="40" t="s">
        <v>20488</v>
      </c>
      <c r="G5629" s="39" t="s">
        <v>2215</v>
      </c>
      <c r="H5629" s="40" t="s">
        <v>2202</v>
      </c>
      <c r="I5629" s="76" t="s">
        <v>7673</v>
      </c>
      <c r="J5629" s="39"/>
      <c r="K5629" s="39" t="s">
        <v>2195</v>
      </c>
      <c r="L5629" s="504">
        <v>213</v>
      </c>
      <c r="M5629" s="39" t="s">
        <v>19933</v>
      </c>
      <c r="N5629" s="39" t="s">
        <v>20489</v>
      </c>
    </row>
    <row r="5630" spans="1:14" hidden="1">
      <c r="A5630" s="258" t="s">
        <v>19932</v>
      </c>
      <c r="B5630" s="516"/>
      <c r="C5630" s="496"/>
      <c r="D5630" s="39"/>
      <c r="E5630" s="496">
        <f>VLOOKUP(F5630,[13]abbr_btch2lot2!A:B,2,FALSE)</f>
        <v>4369</v>
      </c>
      <c r="F5630" s="40" t="s">
        <v>20490</v>
      </c>
      <c r="G5630" s="39" t="s">
        <v>2215</v>
      </c>
      <c r="H5630" s="40" t="s">
        <v>2202</v>
      </c>
      <c r="I5630" s="76" t="s">
        <v>7673</v>
      </c>
      <c r="J5630" s="39"/>
      <c r="K5630" s="39" t="s">
        <v>2195</v>
      </c>
      <c r="L5630" s="504">
        <v>214</v>
      </c>
      <c r="M5630" s="39" t="s">
        <v>19933</v>
      </c>
      <c r="N5630" s="39" t="s">
        <v>20491</v>
      </c>
    </row>
    <row r="5631" spans="1:14" hidden="1">
      <c r="A5631" s="258" t="s">
        <v>19932</v>
      </c>
      <c r="B5631" s="516"/>
      <c r="C5631" s="496" t="s">
        <v>20492</v>
      </c>
      <c r="D5631" s="39" t="s">
        <v>20492</v>
      </c>
      <c r="E5631" s="496">
        <f>VLOOKUP(F5631,[13]abbr_btch2lot2!A:B,2,FALSE)</f>
        <v>4370</v>
      </c>
      <c r="F5631" s="40" t="s">
        <v>20493</v>
      </c>
      <c r="G5631" s="39" t="s">
        <v>2215</v>
      </c>
      <c r="H5631" s="40" t="s">
        <v>2202</v>
      </c>
      <c r="I5631" s="76" t="s">
        <v>7673</v>
      </c>
      <c r="J5631" s="39"/>
      <c r="K5631" s="39" t="s">
        <v>2195</v>
      </c>
      <c r="L5631" s="504">
        <v>215</v>
      </c>
      <c r="M5631" s="39" t="s">
        <v>19933</v>
      </c>
      <c r="N5631" s="39" t="s">
        <v>20494</v>
      </c>
    </row>
    <row r="5632" spans="1:14" hidden="1">
      <c r="A5632" s="258" t="s">
        <v>19932</v>
      </c>
      <c r="B5632" s="516"/>
      <c r="C5632" s="496" t="s">
        <v>20495</v>
      </c>
      <c r="D5632" s="39" t="s">
        <v>20495</v>
      </c>
      <c r="E5632" s="496">
        <f>VLOOKUP(F5632,[13]abbr_btch2lot2!A:B,2,FALSE)</f>
        <v>4371</v>
      </c>
      <c r="F5632" s="40" t="s">
        <v>20496</v>
      </c>
      <c r="G5632" s="39" t="s">
        <v>2215</v>
      </c>
      <c r="H5632" s="40" t="s">
        <v>2202</v>
      </c>
      <c r="I5632" s="76" t="s">
        <v>7673</v>
      </c>
      <c r="J5632" s="39"/>
      <c r="K5632" s="39" t="s">
        <v>2195</v>
      </c>
      <c r="L5632" s="504">
        <v>216</v>
      </c>
      <c r="M5632" s="39" t="s">
        <v>19933</v>
      </c>
      <c r="N5632" s="39" t="s">
        <v>20497</v>
      </c>
    </row>
    <row r="5633" spans="1:14" hidden="1">
      <c r="A5633" s="258" t="s">
        <v>19932</v>
      </c>
      <c r="B5633" s="516"/>
      <c r="C5633" s="496" t="s">
        <v>20498</v>
      </c>
      <c r="D5633" s="39" t="s">
        <v>20498</v>
      </c>
      <c r="E5633" s="496">
        <f>VLOOKUP(F5633,[13]abbr_btch2lot2!A:B,2,FALSE)</f>
        <v>4372</v>
      </c>
      <c r="F5633" s="39" t="s">
        <v>20499</v>
      </c>
      <c r="G5633" s="39" t="s">
        <v>2215</v>
      </c>
      <c r="H5633" s="40" t="s">
        <v>2202</v>
      </c>
      <c r="I5633" s="76" t="s">
        <v>19936</v>
      </c>
      <c r="J5633" s="39"/>
      <c r="K5633" s="39" t="s">
        <v>2195</v>
      </c>
      <c r="L5633" s="504">
        <v>217</v>
      </c>
      <c r="M5633" s="39" t="s">
        <v>19933</v>
      </c>
      <c r="N5633" s="39" t="s">
        <v>20500</v>
      </c>
    </row>
    <row r="5634" spans="1:14" hidden="1">
      <c r="A5634" s="258" t="s">
        <v>19932</v>
      </c>
      <c r="B5634" s="516"/>
      <c r="C5634" s="496" t="s">
        <v>20501</v>
      </c>
      <c r="D5634" s="39" t="s">
        <v>20501</v>
      </c>
      <c r="E5634" s="496">
        <f>VLOOKUP(F5634,[13]abbr_btch2lot2!A:B,2,FALSE)</f>
        <v>4373</v>
      </c>
      <c r="F5634" s="40" t="s">
        <v>20502</v>
      </c>
      <c r="G5634" s="39" t="s">
        <v>2215</v>
      </c>
      <c r="H5634" s="40" t="s">
        <v>2202</v>
      </c>
      <c r="I5634" s="76" t="s">
        <v>19935</v>
      </c>
      <c r="J5634" s="39"/>
      <c r="K5634" s="39" t="s">
        <v>2195</v>
      </c>
      <c r="L5634" s="504">
        <v>218</v>
      </c>
      <c r="M5634" s="39" t="s">
        <v>19933</v>
      </c>
      <c r="N5634" s="39" t="s">
        <v>20503</v>
      </c>
    </row>
    <row r="5635" spans="1:14" hidden="1">
      <c r="A5635" s="258" t="s">
        <v>19932</v>
      </c>
      <c r="B5635" s="516"/>
      <c r="C5635" s="496" t="s">
        <v>20504</v>
      </c>
      <c r="D5635" s="39" t="s">
        <v>20504</v>
      </c>
      <c r="E5635" s="496">
        <f>VLOOKUP(F5635,[13]abbr_btch2lot2!A:B,2,FALSE)</f>
        <v>4374</v>
      </c>
      <c r="F5635" s="40" t="s">
        <v>20505</v>
      </c>
      <c r="G5635" s="39" t="s">
        <v>2215</v>
      </c>
      <c r="H5635" s="40" t="s">
        <v>2202</v>
      </c>
      <c r="I5635" s="76" t="s">
        <v>19936</v>
      </c>
      <c r="J5635" s="39"/>
      <c r="K5635" s="39" t="s">
        <v>2195</v>
      </c>
      <c r="L5635" s="504">
        <v>219</v>
      </c>
      <c r="M5635" s="39" t="s">
        <v>19933</v>
      </c>
      <c r="N5635" s="39" t="s">
        <v>20506</v>
      </c>
    </row>
    <row r="5636" spans="1:14" hidden="1">
      <c r="A5636" s="258" t="s">
        <v>19932</v>
      </c>
      <c r="B5636" s="516"/>
      <c r="C5636" s="496" t="s">
        <v>20507</v>
      </c>
      <c r="D5636" s="39" t="s">
        <v>20507</v>
      </c>
      <c r="E5636" s="496">
        <f>VLOOKUP(F5636,[13]abbr_btch2lot2!A:B,2,FALSE)</f>
        <v>4375</v>
      </c>
      <c r="F5636" s="40" t="s">
        <v>20508</v>
      </c>
      <c r="G5636" s="39" t="s">
        <v>2215</v>
      </c>
      <c r="H5636" s="40" t="s">
        <v>2202</v>
      </c>
      <c r="I5636" s="76" t="s">
        <v>19935</v>
      </c>
      <c r="J5636" s="39"/>
      <c r="K5636" s="39" t="s">
        <v>2195</v>
      </c>
      <c r="L5636" s="504">
        <v>220</v>
      </c>
      <c r="M5636" s="39" t="s">
        <v>19933</v>
      </c>
      <c r="N5636" s="39" t="s">
        <v>20509</v>
      </c>
    </row>
    <row r="5637" spans="1:14" hidden="1">
      <c r="A5637" s="258" t="s">
        <v>19932</v>
      </c>
      <c r="B5637" s="516"/>
      <c r="C5637" s="496" t="s">
        <v>20510</v>
      </c>
      <c r="D5637" s="39" t="s">
        <v>20510</v>
      </c>
      <c r="E5637" s="496">
        <f>VLOOKUP(F5637,[13]abbr_btch2lot2!A:B,2,FALSE)</f>
        <v>4376</v>
      </c>
      <c r="F5637" s="40" t="s">
        <v>20511</v>
      </c>
      <c r="G5637" s="39" t="s">
        <v>2215</v>
      </c>
      <c r="H5637" s="40" t="s">
        <v>2202</v>
      </c>
      <c r="I5637" s="76" t="s">
        <v>19935</v>
      </c>
      <c r="J5637" s="39"/>
      <c r="K5637" s="39" t="s">
        <v>2195</v>
      </c>
      <c r="L5637" s="504">
        <v>221</v>
      </c>
      <c r="M5637" s="39" t="s">
        <v>19933</v>
      </c>
      <c r="N5637" s="39" t="s">
        <v>20512</v>
      </c>
    </row>
    <row r="5638" spans="1:14" hidden="1">
      <c r="A5638" s="258" t="s">
        <v>19932</v>
      </c>
      <c r="B5638" s="516"/>
      <c r="C5638" s="496" t="s">
        <v>20513</v>
      </c>
      <c r="D5638" s="39" t="s">
        <v>20513</v>
      </c>
      <c r="E5638" s="496">
        <f>VLOOKUP(F5638,[13]abbr_btch2lot2!A:B,2,FALSE)</f>
        <v>4377</v>
      </c>
      <c r="F5638" s="40" t="s">
        <v>20514</v>
      </c>
      <c r="G5638" s="39" t="s">
        <v>2215</v>
      </c>
      <c r="H5638" s="40" t="s">
        <v>2202</v>
      </c>
      <c r="I5638" s="76" t="s">
        <v>19935</v>
      </c>
      <c r="J5638" s="39"/>
      <c r="K5638" s="39" t="s">
        <v>2195</v>
      </c>
      <c r="L5638" s="504">
        <v>222</v>
      </c>
      <c r="M5638" s="39" t="s">
        <v>19933</v>
      </c>
      <c r="N5638" s="39" t="s">
        <v>20515</v>
      </c>
    </row>
    <row r="5639" spans="1:14" hidden="1">
      <c r="A5639" s="258" t="s">
        <v>19932</v>
      </c>
      <c r="B5639" s="516"/>
      <c r="C5639" s="496" t="s">
        <v>20516</v>
      </c>
      <c r="D5639" s="39" t="s">
        <v>20516</v>
      </c>
      <c r="E5639" s="496">
        <f>VLOOKUP(F5639,[13]abbr_btch2lot2!A:B,2,FALSE)</f>
        <v>4378</v>
      </c>
      <c r="F5639" s="40" t="s">
        <v>20517</v>
      </c>
      <c r="G5639" s="39" t="s">
        <v>2215</v>
      </c>
      <c r="H5639" s="40" t="s">
        <v>2202</v>
      </c>
      <c r="I5639" s="76" t="s">
        <v>19935</v>
      </c>
      <c r="J5639" s="39"/>
      <c r="K5639" s="39" t="s">
        <v>2195</v>
      </c>
      <c r="L5639" s="504">
        <v>223</v>
      </c>
      <c r="M5639" s="39" t="s">
        <v>19933</v>
      </c>
      <c r="N5639" s="39" t="s">
        <v>20518</v>
      </c>
    </row>
    <row r="5640" spans="1:14" hidden="1">
      <c r="A5640" s="258" t="s">
        <v>19932</v>
      </c>
      <c r="B5640" s="516"/>
      <c r="C5640" s="496" t="s">
        <v>20519</v>
      </c>
      <c r="D5640" s="39" t="s">
        <v>20519</v>
      </c>
      <c r="E5640" s="496">
        <f>VLOOKUP(F5640,[13]abbr_btch2lot2!A:B,2,FALSE)</f>
        <v>4379</v>
      </c>
      <c r="F5640" s="40" t="s">
        <v>20520</v>
      </c>
      <c r="G5640" s="39" t="s">
        <v>2215</v>
      </c>
      <c r="H5640" s="40" t="s">
        <v>2231</v>
      </c>
      <c r="I5640" s="76" t="s">
        <v>3432</v>
      </c>
      <c r="J5640" s="39"/>
      <c r="K5640" s="39" t="s">
        <v>2195</v>
      </c>
      <c r="L5640" s="504">
        <v>224</v>
      </c>
      <c r="M5640" s="39" t="s">
        <v>19933</v>
      </c>
      <c r="N5640" s="39" t="s">
        <v>20521</v>
      </c>
    </row>
    <row r="5641" spans="1:14" hidden="1">
      <c r="A5641" s="258" t="s">
        <v>19932</v>
      </c>
      <c r="B5641" s="516"/>
      <c r="C5641" s="496" t="s">
        <v>20522</v>
      </c>
      <c r="D5641" s="39" t="s">
        <v>20522</v>
      </c>
      <c r="E5641" s="496">
        <f>VLOOKUP(F5641,[13]abbr_btch2lot2!A:B,2,FALSE)</f>
        <v>4380</v>
      </c>
      <c r="F5641" s="40" t="s">
        <v>20523</v>
      </c>
      <c r="G5641" s="39" t="s">
        <v>2215</v>
      </c>
      <c r="H5641" s="40" t="s">
        <v>2194</v>
      </c>
      <c r="I5641" s="76">
        <v>10</v>
      </c>
      <c r="J5641" s="39"/>
      <c r="K5641" s="39" t="s">
        <v>2195</v>
      </c>
      <c r="L5641" s="504">
        <v>225</v>
      </c>
      <c r="M5641" s="39" t="s">
        <v>19933</v>
      </c>
      <c r="N5641" s="39" t="s">
        <v>20524</v>
      </c>
    </row>
    <row r="5642" spans="1:14" hidden="1">
      <c r="A5642" s="258" t="s">
        <v>19932</v>
      </c>
      <c r="B5642" s="516"/>
      <c r="C5642" s="496" t="s">
        <v>20525</v>
      </c>
      <c r="D5642" s="39" t="s">
        <v>20525</v>
      </c>
      <c r="E5642" s="496">
        <f>VLOOKUP(F5642,[13]abbr_btch2lot2!A:B,2,FALSE)</f>
        <v>4381</v>
      </c>
      <c r="F5642" s="39" t="s">
        <v>20526</v>
      </c>
      <c r="G5642" s="39" t="s">
        <v>2215</v>
      </c>
      <c r="H5642" s="40" t="s">
        <v>2202</v>
      </c>
      <c r="I5642" s="76" t="s">
        <v>19936</v>
      </c>
      <c r="J5642" s="39"/>
      <c r="K5642" s="39" t="s">
        <v>2195</v>
      </c>
      <c r="L5642" s="504">
        <v>226</v>
      </c>
      <c r="M5642" s="39" t="s">
        <v>19933</v>
      </c>
      <c r="N5642" s="39" t="s">
        <v>20527</v>
      </c>
    </row>
    <row r="5643" spans="1:14" hidden="1">
      <c r="A5643" s="258" t="s">
        <v>19932</v>
      </c>
      <c r="B5643" s="516"/>
      <c r="C5643" s="496" t="s">
        <v>20528</v>
      </c>
      <c r="D5643" s="39" t="s">
        <v>20528</v>
      </c>
      <c r="E5643" s="496">
        <f>VLOOKUP(F5643,[13]abbr_btch2lot2!A:B,2,FALSE)</f>
        <v>4382</v>
      </c>
      <c r="F5643" s="40" t="s">
        <v>20529</v>
      </c>
      <c r="G5643" s="39" t="s">
        <v>2215</v>
      </c>
      <c r="H5643" s="40" t="s">
        <v>2202</v>
      </c>
      <c r="I5643" s="76" t="s">
        <v>19936</v>
      </c>
      <c r="J5643" s="39"/>
      <c r="K5643" s="39" t="s">
        <v>2195</v>
      </c>
      <c r="L5643" s="504">
        <v>227</v>
      </c>
      <c r="M5643" s="39" t="s">
        <v>19933</v>
      </c>
      <c r="N5643" s="39" t="s">
        <v>20530</v>
      </c>
    </row>
    <row r="5644" spans="1:14" hidden="1">
      <c r="A5644" s="258" t="s">
        <v>19932</v>
      </c>
      <c r="B5644" s="516"/>
      <c r="C5644" s="496" t="s">
        <v>20531</v>
      </c>
      <c r="D5644" s="39" t="s">
        <v>20531</v>
      </c>
      <c r="E5644" s="496">
        <f>VLOOKUP(F5644,[13]abbr_btch2lot2!A:B,2,FALSE)</f>
        <v>4383</v>
      </c>
      <c r="F5644" s="39" t="s">
        <v>20532</v>
      </c>
      <c r="G5644" s="39" t="s">
        <v>2215</v>
      </c>
      <c r="H5644" s="40" t="s">
        <v>2202</v>
      </c>
      <c r="I5644" s="76" t="s">
        <v>19936</v>
      </c>
      <c r="J5644" s="39"/>
      <c r="K5644" s="39" t="s">
        <v>2195</v>
      </c>
      <c r="L5644" s="504">
        <v>228</v>
      </c>
      <c r="M5644" s="39" t="s">
        <v>19933</v>
      </c>
      <c r="N5644" s="39" t="s">
        <v>20533</v>
      </c>
    </row>
    <row r="5645" spans="1:14" hidden="1">
      <c r="A5645" s="258" t="s">
        <v>19932</v>
      </c>
      <c r="B5645" s="516"/>
      <c r="C5645" s="496" t="s">
        <v>20534</v>
      </c>
      <c r="D5645" s="39" t="s">
        <v>20534</v>
      </c>
      <c r="E5645" s="496">
        <f>VLOOKUP(F5645,[13]abbr_btch2lot2!A:B,2,FALSE)</f>
        <v>4384</v>
      </c>
      <c r="F5645" s="39" t="s">
        <v>20535</v>
      </c>
      <c r="G5645" s="39" t="s">
        <v>2215</v>
      </c>
      <c r="H5645" s="40" t="s">
        <v>2202</v>
      </c>
      <c r="I5645" s="76" t="s">
        <v>19936</v>
      </c>
      <c r="J5645" s="39"/>
      <c r="K5645" s="39" t="s">
        <v>2195</v>
      </c>
      <c r="L5645" s="504">
        <v>229</v>
      </c>
      <c r="M5645" s="39" t="s">
        <v>19933</v>
      </c>
      <c r="N5645" s="39" t="s">
        <v>20536</v>
      </c>
    </row>
    <row r="5646" spans="1:14" hidden="1">
      <c r="A5646" s="258" t="s">
        <v>19932</v>
      </c>
      <c r="B5646" s="516"/>
      <c r="C5646" s="496" t="s">
        <v>20537</v>
      </c>
      <c r="D5646" s="39" t="s">
        <v>20537</v>
      </c>
      <c r="E5646" s="496">
        <f>VLOOKUP(F5646,[13]abbr_btch2lot2!A:B,2,FALSE)</f>
        <v>4385</v>
      </c>
      <c r="F5646" s="40" t="s">
        <v>20538</v>
      </c>
      <c r="G5646" s="39" t="s">
        <v>2215</v>
      </c>
      <c r="H5646" s="40" t="s">
        <v>2202</v>
      </c>
      <c r="I5646" s="76" t="s">
        <v>19936</v>
      </c>
      <c r="J5646" s="39"/>
      <c r="K5646" s="39" t="s">
        <v>2195</v>
      </c>
      <c r="L5646" s="504">
        <v>230</v>
      </c>
      <c r="M5646" s="39" t="s">
        <v>19933</v>
      </c>
      <c r="N5646" s="39" t="s">
        <v>20539</v>
      </c>
    </row>
    <row r="5647" spans="1:14" hidden="1">
      <c r="A5647" s="258" t="s">
        <v>19932</v>
      </c>
      <c r="B5647" s="516"/>
      <c r="C5647" s="496" t="s">
        <v>20540</v>
      </c>
      <c r="D5647" s="39" t="s">
        <v>20540</v>
      </c>
      <c r="E5647" s="496">
        <f>VLOOKUP(F5647,[13]abbr_btch2lot2!A:B,2,FALSE)</f>
        <v>4386</v>
      </c>
      <c r="F5647" s="39" t="s">
        <v>20541</v>
      </c>
      <c r="G5647" s="39" t="s">
        <v>2215</v>
      </c>
      <c r="H5647" s="40" t="s">
        <v>2202</v>
      </c>
      <c r="I5647" s="76" t="s">
        <v>19940</v>
      </c>
      <c r="J5647" s="39"/>
      <c r="K5647" s="39" t="s">
        <v>2195</v>
      </c>
      <c r="L5647" s="504">
        <v>231</v>
      </c>
      <c r="M5647" s="39" t="s">
        <v>19933</v>
      </c>
      <c r="N5647" s="39" t="s">
        <v>20542</v>
      </c>
    </row>
    <row r="5648" spans="1:14" hidden="1">
      <c r="A5648" s="258" t="s">
        <v>19932</v>
      </c>
      <c r="B5648" s="516"/>
      <c r="C5648" s="496" t="s">
        <v>19930</v>
      </c>
      <c r="D5648" s="39" t="s">
        <v>19930</v>
      </c>
      <c r="E5648" s="496">
        <f>VLOOKUP(F5648,[13]abbr_btch2lot2!A:B,2,FALSE)</f>
        <v>4170</v>
      </c>
      <c r="F5648" s="40" t="s">
        <v>19931</v>
      </c>
      <c r="G5648" s="39" t="s">
        <v>2215</v>
      </c>
      <c r="H5648" s="40" t="s">
        <v>2202</v>
      </c>
      <c r="I5648" s="76" t="s">
        <v>20301</v>
      </c>
      <c r="J5648" s="39"/>
      <c r="K5648" s="39" t="s">
        <v>2195</v>
      </c>
      <c r="L5648" s="504">
        <v>232</v>
      </c>
      <c r="M5648" s="39" t="s">
        <v>19933</v>
      </c>
      <c r="N5648" s="39" t="s">
        <v>20543</v>
      </c>
    </row>
    <row r="5649" spans="1:14" hidden="1">
      <c r="A5649" s="258" t="s">
        <v>19932</v>
      </c>
      <c r="B5649" s="516"/>
      <c r="C5649" s="496" t="s">
        <v>20544</v>
      </c>
      <c r="D5649" s="39" t="s">
        <v>20544</v>
      </c>
      <c r="E5649" s="496">
        <f>VLOOKUP(F5649,[13]abbr_btch2lot2!A:B,2,FALSE)</f>
        <v>4387</v>
      </c>
      <c r="F5649" s="40" t="s">
        <v>20545</v>
      </c>
      <c r="G5649" s="39" t="s">
        <v>2215</v>
      </c>
      <c r="H5649" s="40" t="s">
        <v>2202</v>
      </c>
      <c r="I5649" s="76" t="s">
        <v>20301</v>
      </c>
      <c r="J5649" s="39"/>
      <c r="K5649" s="39" t="s">
        <v>2195</v>
      </c>
      <c r="L5649" s="504">
        <v>233</v>
      </c>
      <c r="M5649" s="39" t="s">
        <v>19933</v>
      </c>
      <c r="N5649" s="39" t="s">
        <v>20546</v>
      </c>
    </row>
    <row r="5650" spans="1:14" hidden="1">
      <c r="A5650" s="258" t="s">
        <v>19932</v>
      </c>
      <c r="B5650" s="516"/>
      <c r="C5650" s="496" t="s">
        <v>20547</v>
      </c>
      <c r="D5650" s="39" t="s">
        <v>20547</v>
      </c>
      <c r="E5650" s="496">
        <f>VLOOKUP(F5650,[13]abbr_btch2lot2!A:B,2,FALSE)</f>
        <v>4388</v>
      </c>
      <c r="F5650" s="39" t="s">
        <v>20548</v>
      </c>
      <c r="G5650" s="39" t="s">
        <v>2215</v>
      </c>
      <c r="H5650" s="40" t="s">
        <v>2202</v>
      </c>
      <c r="I5650" s="76" t="s">
        <v>19936</v>
      </c>
      <c r="J5650" s="39"/>
      <c r="K5650" s="39" t="s">
        <v>2195</v>
      </c>
      <c r="L5650" s="504">
        <v>234</v>
      </c>
      <c r="M5650" s="39" t="s">
        <v>19933</v>
      </c>
      <c r="N5650" s="39" t="s">
        <v>20549</v>
      </c>
    </row>
    <row r="5651" spans="1:14" hidden="1">
      <c r="A5651" s="258" t="s">
        <v>19932</v>
      </c>
      <c r="B5651" s="516"/>
      <c r="C5651" s="496"/>
      <c r="D5651" s="39"/>
      <c r="E5651" s="496">
        <f>VLOOKUP(F5651,[13]abbr_btch2lot2!A:B,2,FALSE)</f>
        <v>4389</v>
      </c>
      <c r="F5651" s="40" t="s">
        <v>20550</v>
      </c>
      <c r="G5651" s="39" t="s">
        <v>2215</v>
      </c>
      <c r="H5651" s="40" t="s">
        <v>2202</v>
      </c>
      <c r="I5651" s="76" t="s">
        <v>19936</v>
      </c>
      <c r="J5651" s="39"/>
      <c r="K5651" s="39" t="s">
        <v>2195</v>
      </c>
      <c r="L5651" s="504">
        <v>235</v>
      </c>
      <c r="M5651" s="39" t="s">
        <v>19933</v>
      </c>
      <c r="N5651" s="39" t="s">
        <v>20551</v>
      </c>
    </row>
    <row r="5652" spans="1:14" hidden="1">
      <c r="A5652" s="258" t="s">
        <v>19932</v>
      </c>
      <c r="B5652" s="516"/>
      <c r="C5652" s="496" t="s">
        <v>20552</v>
      </c>
      <c r="D5652" s="39" t="s">
        <v>20552</v>
      </c>
      <c r="E5652" s="496">
        <f>VLOOKUP(F5652,[13]abbr_btch2lot2!A:B,2,FALSE)</f>
        <v>4390</v>
      </c>
      <c r="F5652" s="39" t="s">
        <v>20553</v>
      </c>
      <c r="G5652" s="39" t="s">
        <v>2215</v>
      </c>
      <c r="H5652" s="40" t="s">
        <v>2202</v>
      </c>
      <c r="I5652" s="76" t="s">
        <v>20554</v>
      </c>
      <c r="J5652" s="39"/>
      <c r="K5652" s="39" t="s">
        <v>2195</v>
      </c>
      <c r="L5652" s="504">
        <v>236</v>
      </c>
      <c r="M5652" s="39" t="s">
        <v>19933</v>
      </c>
      <c r="N5652" s="39" t="s">
        <v>20555</v>
      </c>
    </row>
    <row r="5653" spans="1:14" hidden="1">
      <c r="A5653" s="258" t="s">
        <v>19932</v>
      </c>
      <c r="B5653" s="516"/>
      <c r="C5653" s="496" t="s">
        <v>20556</v>
      </c>
      <c r="D5653" s="39" t="s">
        <v>20556</v>
      </c>
      <c r="E5653" s="496">
        <f>VLOOKUP(F5653,[13]abbr_btch2lot2!A:B,2,FALSE)</f>
        <v>4391</v>
      </c>
      <c r="F5653" s="40" t="s">
        <v>20557</v>
      </c>
      <c r="G5653" s="39" t="s">
        <v>2215</v>
      </c>
      <c r="H5653" s="40" t="s">
        <v>2202</v>
      </c>
      <c r="I5653" s="76" t="s">
        <v>19936</v>
      </c>
      <c r="J5653" s="39"/>
      <c r="K5653" s="39" t="s">
        <v>2195</v>
      </c>
      <c r="L5653" s="504">
        <v>237</v>
      </c>
      <c r="M5653" s="39" t="s">
        <v>19933</v>
      </c>
      <c r="N5653" s="39" t="s">
        <v>20558</v>
      </c>
    </row>
    <row r="5654" spans="1:14" hidden="1">
      <c r="A5654" s="258" t="s">
        <v>19932</v>
      </c>
      <c r="B5654" s="516"/>
      <c r="C5654" s="496" t="s">
        <v>20559</v>
      </c>
      <c r="D5654" s="39" t="s">
        <v>20559</v>
      </c>
      <c r="E5654" s="496">
        <f>VLOOKUP(F5654,[13]abbr_btch2lot2!A:B,2,FALSE)</f>
        <v>4392</v>
      </c>
      <c r="F5654" s="40" t="s">
        <v>20560</v>
      </c>
      <c r="G5654" s="39" t="s">
        <v>2215</v>
      </c>
      <c r="H5654" s="40" t="s">
        <v>2271</v>
      </c>
      <c r="I5654" s="76">
        <v>16</v>
      </c>
      <c r="J5654" s="39"/>
      <c r="K5654" s="39" t="s">
        <v>2195</v>
      </c>
      <c r="L5654" s="504">
        <v>238</v>
      </c>
      <c r="M5654" s="39" t="s">
        <v>19933</v>
      </c>
      <c r="N5654" s="39" t="s">
        <v>20561</v>
      </c>
    </row>
    <row r="5655" spans="1:14" hidden="1">
      <c r="A5655" s="258" t="s">
        <v>19932</v>
      </c>
      <c r="B5655" s="516"/>
      <c r="C5655" s="496" t="s">
        <v>20562</v>
      </c>
      <c r="D5655" s="39" t="s">
        <v>20562</v>
      </c>
      <c r="E5655" s="496">
        <f>VLOOKUP(F5655,[13]abbr_btch2lot2!A:B,2,FALSE)</f>
        <v>4393</v>
      </c>
      <c r="F5655" s="40" t="s">
        <v>20563</v>
      </c>
      <c r="G5655" s="39" t="s">
        <v>2215</v>
      </c>
      <c r="H5655" s="40" t="s">
        <v>2271</v>
      </c>
      <c r="I5655" s="76">
        <v>16</v>
      </c>
      <c r="J5655" s="39"/>
      <c r="K5655" s="39" t="s">
        <v>2195</v>
      </c>
      <c r="L5655" s="504">
        <v>239</v>
      </c>
      <c r="M5655" s="39" t="s">
        <v>19933</v>
      </c>
      <c r="N5655" s="39" t="s">
        <v>20564</v>
      </c>
    </row>
    <row r="5656" spans="1:14" hidden="1">
      <c r="A5656" s="258" t="s">
        <v>19932</v>
      </c>
      <c r="B5656" s="516"/>
      <c r="C5656" s="496" t="s">
        <v>20565</v>
      </c>
      <c r="D5656" s="39" t="s">
        <v>20565</v>
      </c>
      <c r="E5656" s="496">
        <f>VLOOKUP(F5656,[13]abbr_btch2lot2!A:B,2,FALSE)</f>
        <v>4394</v>
      </c>
      <c r="F5656" s="39" t="s">
        <v>20566</v>
      </c>
      <c r="G5656" s="39" t="s">
        <v>2215</v>
      </c>
      <c r="H5656" s="40" t="s">
        <v>2202</v>
      </c>
      <c r="I5656" s="76" t="s">
        <v>19940</v>
      </c>
      <c r="J5656" s="39"/>
      <c r="K5656" s="39" t="s">
        <v>2195</v>
      </c>
      <c r="L5656" s="504">
        <v>240</v>
      </c>
      <c r="M5656" s="39" t="s">
        <v>19933</v>
      </c>
      <c r="N5656" s="39" t="s">
        <v>20567</v>
      </c>
    </row>
    <row r="5657" spans="1:14" hidden="1">
      <c r="A5657" s="258" t="s">
        <v>19932</v>
      </c>
      <c r="B5657" s="516"/>
      <c r="C5657" s="496" t="s">
        <v>20568</v>
      </c>
      <c r="D5657" s="39" t="s">
        <v>20568</v>
      </c>
      <c r="E5657" s="496">
        <f>VLOOKUP(F5657,[13]abbr_btch2lot2!A:B,2,FALSE)</f>
        <v>4395</v>
      </c>
      <c r="F5657" s="39" t="s">
        <v>20569</v>
      </c>
      <c r="G5657" s="39" t="s">
        <v>2215</v>
      </c>
      <c r="H5657" s="40" t="s">
        <v>2231</v>
      </c>
      <c r="I5657" s="76" t="s">
        <v>3432</v>
      </c>
      <c r="J5657" s="39"/>
      <c r="K5657" s="39" t="s">
        <v>2195</v>
      </c>
      <c r="L5657" s="504">
        <v>241</v>
      </c>
      <c r="M5657" s="39" t="s">
        <v>19933</v>
      </c>
      <c r="N5657" s="39" t="s">
        <v>20570</v>
      </c>
    </row>
    <row r="5658" spans="1:14" hidden="1">
      <c r="A5658" s="258" t="s">
        <v>19932</v>
      </c>
      <c r="B5658" s="516"/>
      <c r="C5658" s="496" t="s">
        <v>20571</v>
      </c>
      <c r="D5658" s="39" t="s">
        <v>20571</v>
      </c>
      <c r="E5658" s="496">
        <f>VLOOKUP(F5658,[13]abbr_btch2lot2!A:B,2,FALSE)</f>
        <v>4396</v>
      </c>
      <c r="F5658" s="39" t="s">
        <v>20572</v>
      </c>
      <c r="G5658" s="39" t="s">
        <v>2215</v>
      </c>
      <c r="H5658" s="40" t="s">
        <v>2231</v>
      </c>
      <c r="I5658" s="76" t="s">
        <v>3432</v>
      </c>
      <c r="J5658" s="39"/>
      <c r="K5658" s="39" t="s">
        <v>2195</v>
      </c>
      <c r="L5658" s="504">
        <v>242</v>
      </c>
      <c r="M5658" s="39" t="s">
        <v>19933</v>
      </c>
      <c r="N5658" s="39" t="s">
        <v>20573</v>
      </c>
    </row>
    <row r="5659" spans="1:14" hidden="1">
      <c r="A5659" s="258" t="s">
        <v>19932</v>
      </c>
      <c r="B5659" s="516"/>
      <c r="C5659" s="496" t="s">
        <v>20574</v>
      </c>
      <c r="D5659" s="39" t="s">
        <v>20574</v>
      </c>
      <c r="E5659" s="496">
        <f>VLOOKUP(F5659,[13]abbr_btch2lot2!A:B,2,FALSE)</f>
        <v>4397</v>
      </c>
      <c r="F5659" s="40" t="s">
        <v>20575</v>
      </c>
      <c r="G5659" s="39" t="s">
        <v>2215</v>
      </c>
      <c r="H5659" s="40" t="s">
        <v>2231</v>
      </c>
      <c r="I5659" s="76" t="s">
        <v>3432</v>
      </c>
      <c r="J5659" s="39"/>
      <c r="K5659" s="39" t="s">
        <v>2195</v>
      </c>
      <c r="L5659" s="504">
        <v>243</v>
      </c>
      <c r="M5659" s="39" t="s">
        <v>19933</v>
      </c>
      <c r="N5659" s="39" t="s">
        <v>20576</v>
      </c>
    </row>
    <row r="5660" spans="1:14" hidden="1">
      <c r="A5660" s="258" t="s">
        <v>19932</v>
      </c>
      <c r="B5660" s="516"/>
      <c r="C5660" s="496" t="s">
        <v>20577</v>
      </c>
      <c r="D5660" s="39" t="s">
        <v>20577</v>
      </c>
      <c r="E5660" s="496">
        <f>VLOOKUP(F5660,[13]abbr_btch2lot2!A:B,2,FALSE)</f>
        <v>4398</v>
      </c>
      <c r="F5660" s="40" t="s">
        <v>20578</v>
      </c>
      <c r="G5660" s="39" t="s">
        <v>2215</v>
      </c>
      <c r="H5660" s="40" t="s">
        <v>2231</v>
      </c>
      <c r="I5660" s="76" t="s">
        <v>3432</v>
      </c>
      <c r="J5660" s="39"/>
      <c r="K5660" s="39" t="s">
        <v>2195</v>
      </c>
      <c r="L5660" s="504">
        <v>244</v>
      </c>
      <c r="M5660" s="39" t="s">
        <v>19933</v>
      </c>
      <c r="N5660" s="39" t="s">
        <v>20579</v>
      </c>
    </row>
    <row r="5661" spans="1:14" hidden="1">
      <c r="A5661" s="258" t="s">
        <v>19932</v>
      </c>
      <c r="B5661" s="516"/>
      <c r="C5661" s="496" t="s">
        <v>20580</v>
      </c>
      <c r="D5661" s="39" t="s">
        <v>20580</v>
      </c>
      <c r="E5661" s="496">
        <f>VLOOKUP(F5661,[13]abbr_btch2lot2!A:B,2,FALSE)</f>
        <v>4399</v>
      </c>
      <c r="F5661" s="40" t="s">
        <v>20581</v>
      </c>
      <c r="G5661" s="39" t="s">
        <v>2215</v>
      </c>
      <c r="H5661" s="40" t="s">
        <v>2202</v>
      </c>
      <c r="I5661" s="76" t="s">
        <v>19940</v>
      </c>
      <c r="J5661" s="39"/>
      <c r="K5661" s="39" t="s">
        <v>2195</v>
      </c>
      <c r="L5661" s="504">
        <v>245</v>
      </c>
      <c r="M5661" s="39" t="s">
        <v>19933</v>
      </c>
      <c r="N5661" s="39" t="s">
        <v>20582</v>
      </c>
    </row>
    <row r="5662" spans="1:14" hidden="1">
      <c r="A5662" s="258" t="s">
        <v>19932</v>
      </c>
      <c r="B5662" s="516"/>
      <c r="C5662" s="496" t="s">
        <v>20583</v>
      </c>
      <c r="D5662" s="39" t="s">
        <v>20583</v>
      </c>
      <c r="E5662" s="496">
        <f>VLOOKUP(F5662,[13]abbr_btch2lot2!A:B,2,FALSE)</f>
        <v>4400</v>
      </c>
      <c r="F5662" s="40" t="s">
        <v>20584</v>
      </c>
      <c r="G5662" s="39" t="s">
        <v>2215</v>
      </c>
      <c r="H5662" s="40" t="s">
        <v>2231</v>
      </c>
      <c r="I5662" s="76" t="s">
        <v>3432</v>
      </c>
      <c r="J5662" s="39"/>
      <c r="K5662" s="39" t="s">
        <v>2195</v>
      </c>
      <c r="L5662" s="504">
        <v>246</v>
      </c>
      <c r="M5662" s="39" t="s">
        <v>19933</v>
      </c>
      <c r="N5662" s="39" t="s">
        <v>20585</v>
      </c>
    </row>
    <row r="5663" spans="1:14" hidden="1">
      <c r="A5663" s="258" t="s">
        <v>19932</v>
      </c>
      <c r="B5663" s="516"/>
      <c r="C5663" s="496" t="s">
        <v>20586</v>
      </c>
      <c r="D5663" s="39" t="s">
        <v>20586</v>
      </c>
      <c r="E5663" s="496">
        <f>VLOOKUP(F5663,[13]abbr_btch2lot2!A:B,2,FALSE)</f>
        <v>4401</v>
      </c>
      <c r="F5663" s="40" t="s">
        <v>20587</v>
      </c>
      <c r="G5663" s="39" t="s">
        <v>2215</v>
      </c>
      <c r="H5663" s="40" t="s">
        <v>2231</v>
      </c>
      <c r="I5663" s="76" t="s">
        <v>3432</v>
      </c>
      <c r="J5663" s="39"/>
      <c r="K5663" s="39" t="s">
        <v>2195</v>
      </c>
      <c r="L5663" s="504">
        <v>247</v>
      </c>
      <c r="M5663" s="39" t="s">
        <v>19933</v>
      </c>
      <c r="N5663" s="39" t="s">
        <v>20588</v>
      </c>
    </row>
    <row r="5664" spans="1:14" hidden="1">
      <c r="A5664" s="258" t="s">
        <v>19932</v>
      </c>
      <c r="B5664" s="516"/>
      <c r="C5664" s="496" t="s">
        <v>20589</v>
      </c>
      <c r="D5664" s="39" t="s">
        <v>20589</v>
      </c>
      <c r="E5664" s="496">
        <f>VLOOKUP(F5664,[13]abbr_btch2lot2!A:B,2,FALSE)</f>
        <v>4402</v>
      </c>
      <c r="F5664" s="39" t="s">
        <v>20590</v>
      </c>
      <c r="G5664" s="39" t="s">
        <v>2215</v>
      </c>
      <c r="H5664" s="40" t="s">
        <v>2202</v>
      </c>
      <c r="I5664" s="76" t="s">
        <v>19940</v>
      </c>
      <c r="J5664" s="39"/>
      <c r="K5664" s="39" t="s">
        <v>2195</v>
      </c>
      <c r="L5664" s="504">
        <v>248</v>
      </c>
      <c r="M5664" s="39" t="s">
        <v>19933</v>
      </c>
      <c r="N5664" s="39" t="s">
        <v>20591</v>
      </c>
    </row>
    <row r="5665" spans="1:14" hidden="1">
      <c r="A5665" s="258" t="s">
        <v>19932</v>
      </c>
      <c r="B5665" s="516"/>
      <c r="C5665" s="496" t="s">
        <v>20592</v>
      </c>
      <c r="D5665" s="39" t="s">
        <v>20592</v>
      </c>
      <c r="E5665" s="496">
        <f>VLOOKUP(F5665,[13]abbr_btch2lot2!A:B,2,FALSE)</f>
        <v>4403</v>
      </c>
      <c r="F5665" s="39" t="s">
        <v>20593</v>
      </c>
      <c r="G5665" s="39" t="s">
        <v>2215</v>
      </c>
      <c r="H5665" s="40" t="s">
        <v>2231</v>
      </c>
      <c r="I5665" s="76" t="s">
        <v>3432</v>
      </c>
      <c r="J5665" s="39"/>
      <c r="K5665" s="39" t="s">
        <v>2195</v>
      </c>
      <c r="L5665" s="504">
        <v>249</v>
      </c>
      <c r="M5665" s="39" t="s">
        <v>19933</v>
      </c>
      <c r="N5665" s="39" t="s">
        <v>20594</v>
      </c>
    </row>
    <row r="5666" spans="1:14" hidden="1">
      <c r="A5666" s="258" t="s">
        <v>19932</v>
      </c>
      <c r="B5666" s="516"/>
      <c r="C5666" s="496" t="s">
        <v>20595</v>
      </c>
      <c r="D5666" s="39" t="s">
        <v>20595</v>
      </c>
      <c r="E5666" s="496">
        <f>VLOOKUP(F5666,[13]abbr_btch2lot2!A:B,2,FALSE)</f>
        <v>4404</v>
      </c>
      <c r="F5666" s="39" t="s">
        <v>20596</v>
      </c>
      <c r="G5666" s="39" t="s">
        <v>2215</v>
      </c>
      <c r="H5666" s="40" t="s">
        <v>2231</v>
      </c>
      <c r="I5666" s="76" t="s">
        <v>3432</v>
      </c>
      <c r="J5666" s="39"/>
      <c r="K5666" s="39" t="s">
        <v>2195</v>
      </c>
      <c r="L5666" s="504">
        <v>250</v>
      </c>
      <c r="M5666" s="39" t="s">
        <v>19933</v>
      </c>
      <c r="N5666" s="39" t="s">
        <v>20597</v>
      </c>
    </row>
    <row r="5667" spans="1:14" hidden="1">
      <c r="A5667" s="258" t="s">
        <v>19932</v>
      </c>
      <c r="B5667" s="516"/>
      <c r="C5667" s="496" t="s">
        <v>20598</v>
      </c>
      <c r="D5667" s="39" t="s">
        <v>20598</v>
      </c>
      <c r="E5667" s="496">
        <f>VLOOKUP(F5667,[13]abbr_btch2lot2!A:B,2,FALSE)</f>
        <v>4405</v>
      </c>
      <c r="F5667" s="39" t="s">
        <v>20599</v>
      </c>
      <c r="G5667" s="39" t="s">
        <v>2215</v>
      </c>
      <c r="H5667" s="40" t="s">
        <v>2202</v>
      </c>
      <c r="I5667" s="76" t="s">
        <v>19940</v>
      </c>
      <c r="J5667" s="39"/>
      <c r="K5667" s="39" t="s">
        <v>2195</v>
      </c>
      <c r="L5667" s="504">
        <v>251</v>
      </c>
      <c r="M5667" s="39" t="s">
        <v>19933</v>
      </c>
      <c r="N5667" s="39" t="s">
        <v>20600</v>
      </c>
    </row>
    <row r="5668" spans="1:14" hidden="1">
      <c r="A5668" s="258" t="s">
        <v>19932</v>
      </c>
      <c r="B5668" s="516"/>
      <c r="C5668" s="496" t="s">
        <v>20601</v>
      </c>
      <c r="D5668" s="39" t="s">
        <v>20601</v>
      </c>
      <c r="E5668" s="496">
        <f>VLOOKUP(F5668,[13]abbr_btch2lot2!A:B,2,FALSE)</f>
        <v>4406</v>
      </c>
      <c r="F5668" s="39" t="s">
        <v>20602</v>
      </c>
      <c r="G5668" s="39" t="s">
        <v>2215</v>
      </c>
      <c r="H5668" s="40" t="s">
        <v>2231</v>
      </c>
      <c r="I5668" s="76" t="s">
        <v>3432</v>
      </c>
      <c r="J5668" s="39"/>
      <c r="K5668" s="39" t="s">
        <v>2195</v>
      </c>
      <c r="L5668" s="504">
        <v>252</v>
      </c>
      <c r="M5668" s="39" t="s">
        <v>19933</v>
      </c>
      <c r="N5668" s="39" t="s">
        <v>20603</v>
      </c>
    </row>
    <row r="5669" spans="1:14" hidden="1">
      <c r="A5669" s="258" t="s">
        <v>19932</v>
      </c>
      <c r="B5669" s="516"/>
      <c r="C5669" s="496" t="s">
        <v>20604</v>
      </c>
      <c r="D5669" s="39" t="s">
        <v>20604</v>
      </c>
      <c r="E5669" s="496">
        <f>VLOOKUP(F5669,[13]abbr_btch2lot2!A:B,2,FALSE)</f>
        <v>4407</v>
      </c>
      <c r="F5669" s="39" t="s">
        <v>20605</v>
      </c>
      <c r="G5669" s="39" t="s">
        <v>2215</v>
      </c>
      <c r="H5669" s="40" t="s">
        <v>2231</v>
      </c>
      <c r="I5669" s="76" t="s">
        <v>3432</v>
      </c>
      <c r="J5669" s="39"/>
      <c r="K5669" s="39" t="s">
        <v>2195</v>
      </c>
      <c r="L5669" s="504">
        <v>253</v>
      </c>
      <c r="M5669" s="39" t="s">
        <v>19933</v>
      </c>
      <c r="N5669" s="39" t="s">
        <v>20606</v>
      </c>
    </row>
    <row r="5670" spans="1:14" hidden="1">
      <c r="A5670" s="258" t="s">
        <v>19932</v>
      </c>
      <c r="B5670" s="516"/>
      <c r="C5670" s="496"/>
      <c r="D5670" s="39"/>
      <c r="E5670" s="496">
        <f>VLOOKUP(F5670,[13]abbr_btch2lot2!A:B,2,FALSE)</f>
        <v>4408</v>
      </c>
      <c r="F5670" s="40" t="s">
        <v>20607</v>
      </c>
      <c r="G5670" s="39" t="s">
        <v>2215</v>
      </c>
      <c r="H5670" s="40" t="s">
        <v>2202</v>
      </c>
      <c r="I5670" s="76" t="s">
        <v>19940</v>
      </c>
      <c r="J5670" s="39"/>
      <c r="K5670" s="39" t="s">
        <v>2195</v>
      </c>
      <c r="L5670" s="504">
        <v>254</v>
      </c>
      <c r="M5670" s="39" t="s">
        <v>19933</v>
      </c>
      <c r="N5670" s="39" t="s">
        <v>20608</v>
      </c>
    </row>
    <row r="5671" spans="1:14" hidden="1">
      <c r="A5671" s="258" t="s">
        <v>19932</v>
      </c>
      <c r="B5671" s="516"/>
      <c r="C5671" s="496"/>
      <c r="D5671" s="39"/>
      <c r="E5671" s="496">
        <f>VLOOKUP(F5671,[13]abbr_btch2lot2!A:B,2,FALSE)</f>
        <v>4409</v>
      </c>
      <c r="F5671" s="39" t="s">
        <v>20609</v>
      </c>
      <c r="G5671" s="39" t="s">
        <v>2215</v>
      </c>
      <c r="H5671" s="40" t="s">
        <v>2231</v>
      </c>
      <c r="I5671" s="76" t="s">
        <v>3432</v>
      </c>
      <c r="J5671" s="39"/>
      <c r="K5671" s="39" t="s">
        <v>2195</v>
      </c>
      <c r="L5671" s="504">
        <v>255</v>
      </c>
      <c r="M5671" s="39" t="s">
        <v>19933</v>
      </c>
      <c r="N5671" s="39" t="s">
        <v>20610</v>
      </c>
    </row>
    <row r="5672" spans="1:14" hidden="1">
      <c r="A5672" s="258" t="s">
        <v>19932</v>
      </c>
      <c r="B5672" s="516"/>
      <c r="C5672" s="496"/>
      <c r="D5672" s="39"/>
      <c r="E5672" s="496">
        <f>VLOOKUP(F5672,[13]abbr_btch2lot2!A:B,2,FALSE)</f>
        <v>4410</v>
      </c>
      <c r="F5672" s="39" t="s">
        <v>20611</v>
      </c>
      <c r="G5672" s="39" t="s">
        <v>2215</v>
      </c>
      <c r="H5672" s="40" t="s">
        <v>2231</v>
      </c>
      <c r="I5672" s="76" t="s">
        <v>3432</v>
      </c>
      <c r="J5672" s="39"/>
      <c r="K5672" s="39" t="s">
        <v>2195</v>
      </c>
      <c r="L5672" s="504">
        <v>256</v>
      </c>
      <c r="M5672" s="39" t="s">
        <v>19933</v>
      </c>
      <c r="N5672" s="39" t="s">
        <v>20612</v>
      </c>
    </row>
    <row r="5673" spans="1:14" hidden="1">
      <c r="A5673" s="258" t="s">
        <v>19932</v>
      </c>
      <c r="B5673" s="516"/>
      <c r="C5673" s="496" t="s">
        <v>20613</v>
      </c>
      <c r="D5673" s="39" t="s">
        <v>20613</v>
      </c>
      <c r="E5673" s="496">
        <f>VLOOKUP(F5673,[13]abbr_btch2lot2!A:B,2,FALSE)</f>
        <v>4411</v>
      </c>
      <c r="F5673" s="39" t="s">
        <v>20614</v>
      </c>
      <c r="G5673" s="39" t="s">
        <v>2215</v>
      </c>
      <c r="H5673" s="40" t="s">
        <v>2202</v>
      </c>
      <c r="I5673" s="76" t="s">
        <v>19940</v>
      </c>
      <c r="J5673" s="39"/>
      <c r="K5673" s="39" t="s">
        <v>2195</v>
      </c>
      <c r="L5673" s="504">
        <v>257</v>
      </c>
      <c r="M5673" s="39" t="s">
        <v>19933</v>
      </c>
      <c r="N5673" s="39" t="s">
        <v>20615</v>
      </c>
    </row>
    <row r="5674" spans="1:14" hidden="1">
      <c r="A5674" s="258" t="s">
        <v>19932</v>
      </c>
      <c r="B5674" s="516"/>
      <c r="C5674" s="496" t="s">
        <v>20616</v>
      </c>
      <c r="D5674" s="39" t="s">
        <v>20616</v>
      </c>
      <c r="E5674" s="496">
        <f>VLOOKUP(F5674,[13]abbr_btch2lot2!A:B,2,FALSE)</f>
        <v>4412</v>
      </c>
      <c r="F5674" s="39" t="s">
        <v>20617</v>
      </c>
      <c r="G5674" s="39" t="s">
        <v>2215</v>
      </c>
      <c r="H5674" s="40" t="s">
        <v>2231</v>
      </c>
      <c r="I5674" s="76" t="s">
        <v>3432</v>
      </c>
      <c r="J5674" s="39"/>
      <c r="K5674" s="39" t="s">
        <v>2195</v>
      </c>
      <c r="L5674" s="504">
        <v>258</v>
      </c>
      <c r="M5674" s="39" t="s">
        <v>19933</v>
      </c>
      <c r="N5674" s="39" t="s">
        <v>20618</v>
      </c>
    </row>
    <row r="5675" spans="1:14" hidden="1">
      <c r="A5675" s="258" t="s">
        <v>19932</v>
      </c>
      <c r="B5675" s="516"/>
      <c r="C5675" s="496" t="s">
        <v>20619</v>
      </c>
      <c r="D5675" s="39" t="s">
        <v>20619</v>
      </c>
      <c r="E5675" s="496">
        <f>VLOOKUP(F5675,[13]abbr_btch2lot2!A:B,2,FALSE)</f>
        <v>4413</v>
      </c>
      <c r="F5675" s="39" t="s">
        <v>20620</v>
      </c>
      <c r="G5675" s="39" t="s">
        <v>2215</v>
      </c>
      <c r="H5675" s="40" t="s">
        <v>2231</v>
      </c>
      <c r="I5675" s="76" t="s">
        <v>3432</v>
      </c>
      <c r="J5675" s="39"/>
      <c r="K5675" s="39" t="s">
        <v>2195</v>
      </c>
      <c r="L5675" s="504">
        <v>259</v>
      </c>
      <c r="M5675" s="39" t="s">
        <v>19933</v>
      </c>
      <c r="N5675" s="39" t="s">
        <v>20621</v>
      </c>
    </row>
    <row r="5676" spans="1:14" hidden="1">
      <c r="A5676" s="258" t="s">
        <v>19932</v>
      </c>
      <c r="B5676" s="516"/>
      <c r="C5676" s="496" t="s">
        <v>20622</v>
      </c>
      <c r="D5676" s="39" t="s">
        <v>20622</v>
      </c>
      <c r="E5676" s="496">
        <f>VLOOKUP(F5676,[13]abbr_btch2lot2!A:B,2,FALSE)</f>
        <v>4414</v>
      </c>
      <c r="F5676" s="39" t="s">
        <v>20623</v>
      </c>
      <c r="G5676" s="39" t="s">
        <v>2215</v>
      </c>
      <c r="H5676" s="40" t="s">
        <v>2202</v>
      </c>
      <c r="I5676" s="76" t="s">
        <v>19940</v>
      </c>
      <c r="J5676" s="39"/>
      <c r="K5676" s="39" t="s">
        <v>2195</v>
      </c>
      <c r="L5676" s="504">
        <v>260</v>
      </c>
      <c r="M5676" s="39" t="s">
        <v>19933</v>
      </c>
      <c r="N5676" s="39" t="s">
        <v>20624</v>
      </c>
    </row>
    <row r="5677" spans="1:14" hidden="1">
      <c r="A5677" s="258" t="s">
        <v>19932</v>
      </c>
      <c r="B5677" s="516"/>
      <c r="C5677" s="496" t="s">
        <v>20625</v>
      </c>
      <c r="D5677" s="39" t="s">
        <v>20625</v>
      </c>
      <c r="E5677" s="496">
        <f>VLOOKUP(F5677,[13]abbr_btch2lot2!A:B,2,FALSE)</f>
        <v>4415</v>
      </c>
      <c r="F5677" s="39" t="s">
        <v>20626</v>
      </c>
      <c r="G5677" s="39" t="s">
        <v>2215</v>
      </c>
      <c r="H5677" s="40" t="s">
        <v>2231</v>
      </c>
      <c r="I5677" s="76" t="s">
        <v>3432</v>
      </c>
      <c r="J5677" s="39"/>
      <c r="K5677" s="39" t="s">
        <v>2195</v>
      </c>
      <c r="L5677" s="504">
        <v>261</v>
      </c>
      <c r="M5677" s="39" t="s">
        <v>19933</v>
      </c>
      <c r="N5677" s="39" t="s">
        <v>20627</v>
      </c>
    </row>
    <row r="5678" spans="1:14" hidden="1">
      <c r="A5678" s="258" t="s">
        <v>19932</v>
      </c>
      <c r="B5678" s="516"/>
      <c r="C5678" s="496" t="s">
        <v>20628</v>
      </c>
      <c r="D5678" s="39" t="s">
        <v>20628</v>
      </c>
      <c r="E5678" s="496">
        <f>VLOOKUP(F5678,[13]abbr_btch2lot2!A:B,2,FALSE)</f>
        <v>4416</v>
      </c>
      <c r="F5678" s="39" t="s">
        <v>20629</v>
      </c>
      <c r="G5678" s="39" t="s">
        <v>2215</v>
      </c>
      <c r="H5678" s="40" t="s">
        <v>2231</v>
      </c>
      <c r="I5678" s="76" t="s">
        <v>3432</v>
      </c>
      <c r="J5678" s="39"/>
      <c r="K5678" s="39" t="s">
        <v>2195</v>
      </c>
      <c r="L5678" s="504">
        <v>262</v>
      </c>
      <c r="M5678" s="39" t="s">
        <v>19933</v>
      </c>
      <c r="N5678" s="39" t="s">
        <v>20630</v>
      </c>
    </row>
    <row r="5679" spans="1:14" hidden="1">
      <c r="A5679" s="258" t="s">
        <v>19932</v>
      </c>
      <c r="B5679" s="516"/>
      <c r="C5679" s="496" t="s">
        <v>20631</v>
      </c>
      <c r="D5679" s="39" t="s">
        <v>20631</v>
      </c>
      <c r="E5679" s="496">
        <f>VLOOKUP(F5679,[13]abbr_btch2lot2!A:B,2,FALSE)</f>
        <v>4417</v>
      </c>
      <c r="F5679" s="40" t="s">
        <v>20632</v>
      </c>
      <c r="G5679" s="39" t="s">
        <v>2215</v>
      </c>
      <c r="H5679" s="40" t="s">
        <v>2202</v>
      </c>
      <c r="I5679" s="76" t="s">
        <v>19940</v>
      </c>
      <c r="J5679" s="39"/>
      <c r="K5679" s="39" t="s">
        <v>2195</v>
      </c>
      <c r="L5679" s="504">
        <v>263</v>
      </c>
      <c r="M5679" s="39" t="s">
        <v>19933</v>
      </c>
      <c r="N5679" s="39" t="s">
        <v>20633</v>
      </c>
    </row>
    <row r="5680" spans="1:14" hidden="1">
      <c r="A5680" s="258" t="s">
        <v>19932</v>
      </c>
      <c r="B5680" s="516"/>
      <c r="C5680" s="496" t="s">
        <v>20634</v>
      </c>
      <c r="D5680" s="39" t="s">
        <v>20634</v>
      </c>
      <c r="E5680" s="496">
        <f>VLOOKUP(F5680,[13]abbr_btch2lot2!A:B,2,FALSE)</f>
        <v>4418</v>
      </c>
      <c r="F5680" s="40" t="s">
        <v>20635</v>
      </c>
      <c r="G5680" s="39" t="s">
        <v>2215</v>
      </c>
      <c r="H5680" s="40" t="s">
        <v>2231</v>
      </c>
      <c r="I5680" s="76" t="s">
        <v>3432</v>
      </c>
      <c r="J5680" s="39"/>
      <c r="K5680" s="39" t="s">
        <v>2195</v>
      </c>
      <c r="L5680" s="504">
        <v>264</v>
      </c>
      <c r="M5680" s="39" t="s">
        <v>19933</v>
      </c>
      <c r="N5680" s="39" t="s">
        <v>20636</v>
      </c>
    </row>
    <row r="5681" spans="1:14" hidden="1">
      <c r="A5681" s="258" t="s">
        <v>19932</v>
      </c>
      <c r="B5681" s="516"/>
      <c r="C5681" s="496" t="s">
        <v>20637</v>
      </c>
      <c r="D5681" s="39" t="s">
        <v>20637</v>
      </c>
      <c r="E5681" s="496">
        <f>VLOOKUP(F5681,[13]abbr_btch2lot2!A:B,2,FALSE)</f>
        <v>4419</v>
      </c>
      <c r="F5681" s="40" t="s">
        <v>20638</v>
      </c>
      <c r="G5681" s="39" t="s">
        <v>2215</v>
      </c>
      <c r="H5681" s="40" t="s">
        <v>2231</v>
      </c>
      <c r="I5681" s="76" t="s">
        <v>3432</v>
      </c>
      <c r="J5681" s="39"/>
      <c r="K5681" s="39" t="s">
        <v>2195</v>
      </c>
      <c r="L5681" s="504">
        <v>265</v>
      </c>
      <c r="M5681" s="39" t="s">
        <v>19933</v>
      </c>
      <c r="N5681" s="39" t="s">
        <v>20639</v>
      </c>
    </row>
    <row r="5682" spans="1:14" hidden="1">
      <c r="A5682" s="258" t="s">
        <v>19932</v>
      </c>
      <c r="B5682" s="516"/>
      <c r="C5682" s="496" t="s">
        <v>20640</v>
      </c>
      <c r="D5682" s="39" t="s">
        <v>20640</v>
      </c>
      <c r="E5682" s="496">
        <f>VLOOKUP(F5682,[13]abbr_btch2lot2!A:B,2,FALSE)</f>
        <v>4420</v>
      </c>
      <c r="F5682" s="39" t="s">
        <v>20641</v>
      </c>
      <c r="G5682" s="39" t="s">
        <v>2215</v>
      </c>
      <c r="H5682" s="40" t="s">
        <v>2271</v>
      </c>
      <c r="I5682" s="76">
        <v>18</v>
      </c>
      <c r="J5682" s="39"/>
      <c r="K5682" s="39" t="s">
        <v>2195</v>
      </c>
      <c r="L5682" s="504">
        <v>266</v>
      </c>
      <c r="M5682" s="39" t="s">
        <v>19933</v>
      </c>
      <c r="N5682" s="39" t="s">
        <v>20642</v>
      </c>
    </row>
    <row r="5683" spans="1:14" hidden="1">
      <c r="A5683" s="258" t="s">
        <v>19932</v>
      </c>
      <c r="B5683" s="516"/>
      <c r="C5683" s="496" t="s">
        <v>20643</v>
      </c>
      <c r="D5683" s="39" t="s">
        <v>20643</v>
      </c>
      <c r="E5683" s="496">
        <f>VLOOKUP(F5683,[13]abbr_btch2lot2!A:B,2,FALSE)</f>
        <v>4421</v>
      </c>
      <c r="F5683" s="39" t="s">
        <v>20644</v>
      </c>
      <c r="G5683" s="39" t="s">
        <v>2215</v>
      </c>
      <c r="H5683" s="40" t="s">
        <v>2231</v>
      </c>
      <c r="I5683" s="76" t="s">
        <v>3432</v>
      </c>
      <c r="J5683" s="39"/>
      <c r="K5683" s="39" t="s">
        <v>2195</v>
      </c>
      <c r="L5683" s="504">
        <v>267</v>
      </c>
      <c r="M5683" s="39" t="s">
        <v>19933</v>
      </c>
      <c r="N5683" s="39" t="s">
        <v>20645</v>
      </c>
    </row>
    <row r="5684" spans="1:14" hidden="1">
      <c r="A5684" s="258" t="s">
        <v>19932</v>
      </c>
      <c r="B5684" s="516"/>
      <c r="C5684" s="496" t="s">
        <v>20646</v>
      </c>
      <c r="D5684" s="39" t="s">
        <v>20646</v>
      </c>
      <c r="E5684" s="496">
        <f>VLOOKUP(F5684,[13]abbr_btch2lot2!A:B,2,FALSE)</f>
        <v>4422</v>
      </c>
      <c r="F5684" s="39" t="s">
        <v>20647</v>
      </c>
      <c r="G5684" s="39" t="s">
        <v>2215</v>
      </c>
      <c r="H5684" s="40" t="s">
        <v>2202</v>
      </c>
      <c r="I5684" s="76" t="s">
        <v>19936</v>
      </c>
      <c r="J5684" s="39"/>
      <c r="K5684" s="39" t="s">
        <v>2195</v>
      </c>
      <c r="L5684" s="504">
        <v>268</v>
      </c>
      <c r="M5684" s="39" t="s">
        <v>19933</v>
      </c>
      <c r="N5684" s="39" t="s">
        <v>20648</v>
      </c>
    </row>
    <row r="5685" spans="1:14" hidden="1">
      <c r="A5685" s="258" t="s">
        <v>19932</v>
      </c>
      <c r="B5685" s="516"/>
      <c r="C5685" s="496" t="s">
        <v>20649</v>
      </c>
      <c r="D5685" s="39" t="s">
        <v>20649</v>
      </c>
      <c r="E5685" s="496">
        <f>VLOOKUP(F5685,[13]abbr_btch2lot2!A:B,2,FALSE)</f>
        <v>4423</v>
      </c>
      <c r="F5685" s="40" t="s">
        <v>20650</v>
      </c>
      <c r="G5685" s="39" t="s">
        <v>2215</v>
      </c>
      <c r="H5685" s="40" t="s">
        <v>2202</v>
      </c>
      <c r="I5685" s="76" t="s">
        <v>19940</v>
      </c>
      <c r="J5685" s="39"/>
      <c r="K5685" s="39" t="s">
        <v>2195</v>
      </c>
      <c r="L5685" s="504">
        <v>269</v>
      </c>
      <c r="M5685" s="39" t="s">
        <v>19933</v>
      </c>
      <c r="N5685" s="39" t="s">
        <v>20651</v>
      </c>
    </row>
    <row r="5686" spans="1:14" hidden="1">
      <c r="A5686" s="258" t="s">
        <v>19932</v>
      </c>
      <c r="B5686" s="516"/>
      <c r="C5686" s="496"/>
      <c r="D5686" s="39"/>
      <c r="E5686" s="496">
        <f>VLOOKUP(F5686,[13]abbr_btch2lot2!A:B,2,FALSE)</f>
        <v>4424</v>
      </c>
      <c r="F5686" s="39" t="s">
        <v>20652</v>
      </c>
      <c r="G5686" s="39" t="s">
        <v>2215</v>
      </c>
      <c r="H5686" s="40" t="s">
        <v>2194</v>
      </c>
      <c r="I5686" s="76">
        <v>10</v>
      </c>
      <c r="J5686" s="39"/>
      <c r="K5686" s="39" t="s">
        <v>2195</v>
      </c>
      <c r="L5686" s="504">
        <v>270</v>
      </c>
      <c r="M5686" s="39" t="s">
        <v>19933</v>
      </c>
      <c r="N5686" s="39" t="s">
        <v>20653</v>
      </c>
    </row>
    <row r="5687" spans="1:14" hidden="1">
      <c r="A5687" s="258" t="s">
        <v>19932</v>
      </c>
      <c r="B5687" s="516"/>
      <c r="C5687" s="496"/>
      <c r="D5687" s="39"/>
      <c r="E5687" s="496">
        <f>VLOOKUP(F5687,[13]abbr_btch2lot2!A:B,2,FALSE)</f>
        <v>4425</v>
      </c>
      <c r="F5687" s="39" t="s">
        <v>20654</v>
      </c>
      <c r="G5687" s="39" t="s">
        <v>2215</v>
      </c>
      <c r="H5687" s="40" t="s">
        <v>2194</v>
      </c>
      <c r="I5687" s="76">
        <v>10</v>
      </c>
      <c r="J5687" s="39"/>
      <c r="K5687" s="39" t="s">
        <v>2195</v>
      </c>
      <c r="L5687" s="504">
        <v>271</v>
      </c>
      <c r="M5687" s="39" t="s">
        <v>19933</v>
      </c>
      <c r="N5687" s="39" t="s">
        <v>20655</v>
      </c>
    </row>
    <row r="5688" spans="1:14" hidden="1">
      <c r="A5688" s="258" t="s">
        <v>19932</v>
      </c>
      <c r="B5688" s="516"/>
      <c r="C5688" s="496" t="s">
        <v>20656</v>
      </c>
      <c r="D5688" s="39" t="s">
        <v>20656</v>
      </c>
      <c r="E5688" s="496">
        <f>VLOOKUP(F5688,[13]abbr_btch2lot2!A:B,2,FALSE)</f>
        <v>4426</v>
      </c>
      <c r="F5688" s="39" t="s">
        <v>20657</v>
      </c>
      <c r="G5688" s="39" t="s">
        <v>2215</v>
      </c>
      <c r="H5688" s="40" t="s">
        <v>2202</v>
      </c>
      <c r="I5688" s="76" t="s">
        <v>19936</v>
      </c>
      <c r="J5688" s="39"/>
      <c r="K5688" s="39" t="s">
        <v>2195</v>
      </c>
      <c r="L5688" s="504">
        <v>272</v>
      </c>
      <c r="M5688" s="39" t="s">
        <v>19933</v>
      </c>
      <c r="N5688" s="39" t="s">
        <v>20658</v>
      </c>
    </row>
    <row r="5689" spans="1:14" hidden="1">
      <c r="A5689" s="258" t="s">
        <v>19932</v>
      </c>
      <c r="B5689" s="516"/>
      <c r="C5689" s="496" t="s">
        <v>20659</v>
      </c>
      <c r="D5689" s="39" t="s">
        <v>20659</v>
      </c>
      <c r="E5689" s="496">
        <f>VLOOKUP(F5689,[13]abbr_btch2lot2!A:B,2,FALSE)</f>
        <v>4427</v>
      </c>
      <c r="F5689" s="39" t="s">
        <v>20660</v>
      </c>
      <c r="G5689" s="39" t="s">
        <v>2215</v>
      </c>
      <c r="H5689" s="40" t="s">
        <v>2202</v>
      </c>
      <c r="I5689" s="76" t="s">
        <v>19936</v>
      </c>
      <c r="J5689" s="39"/>
      <c r="K5689" s="39" t="s">
        <v>2195</v>
      </c>
      <c r="L5689" s="504">
        <v>273</v>
      </c>
      <c r="M5689" s="39" t="s">
        <v>19933</v>
      </c>
      <c r="N5689" s="39" t="s">
        <v>20661</v>
      </c>
    </row>
    <row r="5690" spans="1:14" hidden="1">
      <c r="A5690" s="258" t="s">
        <v>19932</v>
      </c>
      <c r="B5690" s="516"/>
      <c r="C5690" s="496"/>
      <c r="D5690" s="39"/>
      <c r="E5690" s="496">
        <f>VLOOKUP(F5690,[13]abbr_btch2lot2!A:B,2,FALSE)</f>
        <v>4428</v>
      </c>
      <c r="F5690" s="39" t="s">
        <v>20662</v>
      </c>
      <c r="G5690" s="39" t="s">
        <v>2215</v>
      </c>
      <c r="H5690" s="40" t="s">
        <v>2202</v>
      </c>
      <c r="I5690" s="76" t="s">
        <v>20097</v>
      </c>
      <c r="J5690" s="39"/>
      <c r="K5690" s="39" t="s">
        <v>2195</v>
      </c>
      <c r="L5690" s="504">
        <v>274</v>
      </c>
      <c r="M5690" s="39" t="s">
        <v>19933</v>
      </c>
      <c r="N5690" s="39" t="s">
        <v>20663</v>
      </c>
    </row>
    <row r="5691" spans="1:14" hidden="1">
      <c r="A5691" s="258" t="s">
        <v>19932</v>
      </c>
      <c r="B5691" s="516"/>
      <c r="C5691" s="496" t="s">
        <v>20664</v>
      </c>
      <c r="D5691" s="39" t="s">
        <v>20664</v>
      </c>
      <c r="E5691" s="496">
        <f>VLOOKUP(F5691,[13]abbr_btch2lot2!A:B,2,FALSE)</f>
        <v>4429</v>
      </c>
      <c r="F5691" s="39" t="s">
        <v>20665</v>
      </c>
      <c r="G5691" s="39" t="s">
        <v>2215</v>
      </c>
      <c r="H5691" s="40" t="s">
        <v>2202</v>
      </c>
      <c r="I5691" s="76">
        <v>255</v>
      </c>
      <c r="J5691" s="39"/>
      <c r="K5691" s="39" t="s">
        <v>2195</v>
      </c>
      <c r="L5691" s="504">
        <v>275</v>
      </c>
      <c r="M5691" s="39" t="s">
        <v>19933</v>
      </c>
      <c r="N5691" s="39" t="s">
        <v>20666</v>
      </c>
    </row>
    <row r="5692" spans="1:14" hidden="1">
      <c r="A5692" s="258" t="s">
        <v>19932</v>
      </c>
      <c r="B5692" s="516"/>
      <c r="C5692" s="496" t="s">
        <v>20667</v>
      </c>
      <c r="D5692" s="39" t="s">
        <v>20667</v>
      </c>
      <c r="E5692" s="496">
        <f>VLOOKUP(F5692,[13]abbr_btch2lot2!A:B,2,FALSE)</f>
        <v>4430</v>
      </c>
      <c r="F5692" s="40" t="s">
        <v>20668</v>
      </c>
      <c r="G5692" s="39" t="s">
        <v>2215</v>
      </c>
      <c r="H5692" s="40" t="s">
        <v>2202</v>
      </c>
      <c r="I5692" s="76">
        <v>5</v>
      </c>
      <c r="J5692" s="39"/>
      <c r="K5692" s="39" t="s">
        <v>2195</v>
      </c>
      <c r="L5692" s="504">
        <v>276</v>
      </c>
      <c r="M5692" s="39" t="s">
        <v>19933</v>
      </c>
      <c r="N5692" s="39" t="s">
        <v>20669</v>
      </c>
    </row>
    <row r="5693" spans="1:14" hidden="1">
      <c r="A5693" s="258" t="s">
        <v>19932</v>
      </c>
      <c r="B5693" s="516"/>
      <c r="C5693" s="496" t="s">
        <v>20670</v>
      </c>
      <c r="D5693" s="39" t="s">
        <v>20670</v>
      </c>
      <c r="E5693" s="496">
        <f>VLOOKUP(F5693,[13]abbr_btch2lot2!A:B,2,FALSE)</f>
        <v>4431</v>
      </c>
      <c r="F5693" s="39" t="s">
        <v>20671</v>
      </c>
      <c r="G5693" s="39" t="s">
        <v>2215</v>
      </c>
      <c r="H5693" s="40" t="s">
        <v>2202</v>
      </c>
      <c r="I5693" s="76" t="s">
        <v>7673</v>
      </c>
      <c r="J5693" s="39"/>
      <c r="K5693" s="39" t="s">
        <v>2195</v>
      </c>
      <c r="L5693" s="504">
        <v>277</v>
      </c>
      <c r="M5693" s="39" t="s">
        <v>19933</v>
      </c>
      <c r="N5693" s="39" t="s">
        <v>20672</v>
      </c>
    </row>
    <row r="5694" spans="1:14" hidden="1">
      <c r="A5694" s="258" t="s">
        <v>19932</v>
      </c>
      <c r="B5694" s="516"/>
      <c r="C5694" s="496"/>
      <c r="D5694" s="39"/>
      <c r="E5694" s="496">
        <f>VLOOKUP(F5694,[13]abbr_btch2lot2!A:B,2,FALSE)</f>
        <v>4432</v>
      </c>
      <c r="F5694" s="40" t="s">
        <v>20673</v>
      </c>
      <c r="G5694" s="39" t="s">
        <v>2215</v>
      </c>
      <c r="H5694" s="40" t="s">
        <v>2202</v>
      </c>
      <c r="I5694" s="76">
        <v>255</v>
      </c>
      <c r="J5694" s="39"/>
      <c r="K5694" s="39" t="s">
        <v>2195</v>
      </c>
      <c r="L5694" s="504">
        <v>278</v>
      </c>
      <c r="M5694" s="39" t="s">
        <v>19933</v>
      </c>
      <c r="N5694" s="39" t="s">
        <v>20674</v>
      </c>
    </row>
    <row r="5695" spans="1:14" hidden="1">
      <c r="A5695" s="258" t="s">
        <v>19932</v>
      </c>
      <c r="B5695" s="516"/>
      <c r="C5695" s="496" t="s">
        <v>20675</v>
      </c>
      <c r="D5695" s="39" t="s">
        <v>20675</v>
      </c>
      <c r="E5695" s="496">
        <f>VLOOKUP(F5695,[13]abbr_btch2lot2!A:B,2,FALSE)</f>
        <v>4433</v>
      </c>
      <c r="F5695" s="39" t="s">
        <v>20676</v>
      </c>
      <c r="G5695" s="39" t="s">
        <v>2215</v>
      </c>
      <c r="H5695" s="40" t="s">
        <v>2202</v>
      </c>
      <c r="I5695" s="76">
        <v>255</v>
      </c>
      <c r="J5695" s="39"/>
      <c r="K5695" s="39" t="s">
        <v>2195</v>
      </c>
      <c r="L5695" s="504">
        <v>279</v>
      </c>
      <c r="M5695" s="39" t="s">
        <v>19933</v>
      </c>
      <c r="N5695" s="39" t="s">
        <v>20677</v>
      </c>
    </row>
    <row r="5696" spans="1:14" hidden="1">
      <c r="A5696" s="258" t="s">
        <v>19932</v>
      </c>
      <c r="B5696" s="516"/>
      <c r="C5696" s="496"/>
      <c r="D5696" s="39"/>
      <c r="E5696" s="496">
        <f>VLOOKUP(F5696,[13]abbr_btch2lot2!A:B,2,FALSE)</f>
        <v>4434</v>
      </c>
      <c r="F5696" s="39" t="s">
        <v>20678</v>
      </c>
      <c r="G5696" s="39" t="s">
        <v>2215</v>
      </c>
      <c r="H5696" s="40" t="s">
        <v>2202</v>
      </c>
      <c r="I5696" s="76" t="s">
        <v>19935</v>
      </c>
      <c r="J5696" s="39"/>
      <c r="K5696" s="39" t="s">
        <v>2195</v>
      </c>
      <c r="L5696" s="504">
        <v>280</v>
      </c>
      <c r="M5696" s="39" t="s">
        <v>19933</v>
      </c>
      <c r="N5696" s="39" t="s">
        <v>20679</v>
      </c>
    </row>
    <row r="5697" spans="1:14" hidden="1">
      <c r="A5697" s="258" t="s">
        <v>19932</v>
      </c>
      <c r="B5697" s="516"/>
      <c r="C5697" s="496" t="s">
        <v>20680</v>
      </c>
      <c r="D5697" s="39" t="s">
        <v>20680</v>
      </c>
      <c r="E5697" s="496">
        <f>VLOOKUP(F5697,[13]abbr_btch2lot2!A:B,2,FALSE)</f>
        <v>4435</v>
      </c>
      <c r="F5697" s="39" t="s">
        <v>20681</v>
      </c>
      <c r="G5697" s="39" t="s">
        <v>2215</v>
      </c>
      <c r="H5697" s="40" t="s">
        <v>2202</v>
      </c>
      <c r="I5697" s="76">
        <v>255</v>
      </c>
      <c r="J5697" s="39"/>
      <c r="K5697" s="39" t="s">
        <v>2195</v>
      </c>
      <c r="L5697" s="504">
        <v>281</v>
      </c>
      <c r="M5697" s="39" t="s">
        <v>19933</v>
      </c>
      <c r="N5697" s="39" t="s">
        <v>20682</v>
      </c>
    </row>
    <row r="5698" spans="1:14" hidden="1">
      <c r="A5698" s="258" t="s">
        <v>19932</v>
      </c>
      <c r="B5698" s="516"/>
      <c r="C5698" s="496" t="s">
        <v>20683</v>
      </c>
      <c r="D5698" s="39" t="s">
        <v>20683</v>
      </c>
      <c r="E5698" s="496">
        <f>VLOOKUP(F5698,[13]abbr_btch2lot2!A:B,2,FALSE)</f>
        <v>4436</v>
      </c>
      <c r="F5698" s="40" t="s">
        <v>20684</v>
      </c>
      <c r="G5698" s="39" t="s">
        <v>2215</v>
      </c>
      <c r="H5698" s="40" t="s">
        <v>2202</v>
      </c>
      <c r="I5698" s="76">
        <v>255</v>
      </c>
      <c r="J5698" s="39"/>
      <c r="K5698" s="39" t="s">
        <v>2195</v>
      </c>
      <c r="L5698" s="504">
        <v>282</v>
      </c>
      <c r="M5698" s="39" t="s">
        <v>19933</v>
      </c>
      <c r="N5698" s="39" t="s">
        <v>20685</v>
      </c>
    </row>
    <row r="5699" spans="1:14" hidden="1">
      <c r="A5699" s="258" t="s">
        <v>19932</v>
      </c>
      <c r="B5699" s="516"/>
      <c r="C5699" s="496" t="s">
        <v>20686</v>
      </c>
      <c r="D5699" s="39" t="s">
        <v>20686</v>
      </c>
      <c r="E5699" s="496">
        <f>VLOOKUP(F5699,[13]abbr_btch2lot2!A:B,2,FALSE)</f>
        <v>4437</v>
      </c>
      <c r="F5699" s="39" t="s">
        <v>20687</v>
      </c>
      <c r="G5699" s="39" t="s">
        <v>2215</v>
      </c>
      <c r="H5699" s="40" t="s">
        <v>2202</v>
      </c>
      <c r="I5699" s="76" t="s">
        <v>20097</v>
      </c>
      <c r="J5699" s="39"/>
      <c r="K5699" s="39" t="s">
        <v>2195</v>
      </c>
      <c r="L5699" s="504">
        <v>283</v>
      </c>
      <c r="M5699" s="39" t="s">
        <v>19933</v>
      </c>
      <c r="N5699" s="39" t="s">
        <v>20688</v>
      </c>
    </row>
    <row r="5700" spans="1:14" hidden="1">
      <c r="A5700" s="258" t="s">
        <v>19932</v>
      </c>
      <c r="B5700" s="516"/>
      <c r="C5700" s="496"/>
      <c r="D5700" s="39"/>
      <c r="E5700" s="496">
        <f>VLOOKUP(F5700,[13]abbr_btch2lot2!A:B,2,FALSE)</f>
        <v>4438</v>
      </c>
      <c r="F5700" s="39" t="s">
        <v>20689</v>
      </c>
      <c r="G5700" s="39" t="s">
        <v>2215</v>
      </c>
      <c r="H5700" s="40" t="s">
        <v>2202</v>
      </c>
      <c r="I5700" s="76" t="s">
        <v>20097</v>
      </c>
      <c r="J5700" s="39"/>
      <c r="K5700" s="39" t="s">
        <v>2195</v>
      </c>
      <c r="L5700" s="504">
        <v>284</v>
      </c>
      <c r="M5700" s="39" t="s">
        <v>19933</v>
      </c>
      <c r="N5700" s="39" t="s">
        <v>20690</v>
      </c>
    </row>
    <row r="5701" spans="1:14" hidden="1">
      <c r="A5701" s="258" t="s">
        <v>19932</v>
      </c>
      <c r="B5701" s="516"/>
      <c r="C5701" s="496" t="s">
        <v>20691</v>
      </c>
      <c r="D5701" s="39" t="s">
        <v>20691</v>
      </c>
      <c r="E5701" s="496">
        <f>VLOOKUP(F5701,[13]abbr_btch2lot2!A:B,2,FALSE)</f>
        <v>4439</v>
      </c>
      <c r="F5701" s="39" t="s">
        <v>20692</v>
      </c>
      <c r="G5701" s="39" t="s">
        <v>2215</v>
      </c>
      <c r="H5701" s="40" t="s">
        <v>2202</v>
      </c>
      <c r="I5701" s="76" t="s">
        <v>19994</v>
      </c>
      <c r="J5701" s="39"/>
      <c r="K5701" s="39" t="s">
        <v>2195</v>
      </c>
      <c r="L5701" s="504">
        <v>285</v>
      </c>
      <c r="M5701" s="39" t="s">
        <v>19933</v>
      </c>
      <c r="N5701" s="39" t="s">
        <v>20693</v>
      </c>
    </row>
    <row r="5702" spans="1:14" hidden="1">
      <c r="A5702" s="258" t="s">
        <v>19932</v>
      </c>
      <c r="B5702" s="516"/>
      <c r="C5702" s="496" t="s">
        <v>20694</v>
      </c>
      <c r="D5702" s="39" t="s">
        <v>20694</v>
      </c>
      <c r="E5702" s="496">
        <f>VLOOKUP(F5702,[13]abbr_btch2lot2!A:B,2,FALSE)</f>
        <v>4440</v>
      </c>
      <c r="F5702" s="40" t="s">
        <v>20695</v>
      </c>
      <c r="G5702" s="39" t="s">
        <v>2215</v>
      </c>
      <c r="H5702" s="40" t="s">
        <v>2202</v>
      </c>
      <c r="I5702" s="76" t="s">
        <v>19936</v>
      </c>
      <c r="J5702" s="39"/>
      <c r="K5702" s="39" t="s">
        <v>2195</v>
      </c>
      <c r="L5702" s="504">
        <v>286</v>
      </c>
      <c r="M5702" s="39" t="s">
        <v>19933</v>
      </c>
      <c r="N5702" s="39" t="s">
        <v>20696</v>
      </c>
    </row>
    <row r="5703" spans="1:14" hidden="1">
      <c r="A5703" s="258" t="s">
        <v>19932</v>
      </c>
      <c r="B5703" s="516"/>
      <c r="C5703" s="496" t="s">
        <v>20697</v>
      </c>
      <c r="D5703" s="39" t="s">
        <v>20697</v>
      </c>
      <c r="E5703" s="496">
        <f>VLOOKUP(F5703,[13]abbr_btch2lot2!A:B,2,FALSE)</f>
        <v>4441</v>
      </c>
      <c r="F5703" s="39" t="s">
        <v>20698</v>
      </c>
      <c r="G5703" s="39" t="s">
        <v>2215</v>
      </c>
      <c r="H5703" s="40" t="s">
        <v>2231</v>
      </c>
      <c r="I5703" s="76" t="s">
        <v>9721</v>
      </c>
      <c r="J5703" s="39"/>
      <c r="K5703" s="39" t="s">
        <v>2195</v>
      </c>
      <c r="L5703" s="504">
        <v>287</v>
      </c>
      <c r="M5703" s="39" t="s">
        <v>19933</v>
      </c>
      <c r="N5703" s="39" t="s">
        <v>20699</v>
      </c>
    </row>
    <row r="5704" spans="1:14" hidden="1">
      <c r="A5704" s="258" t="s">
        <v>19932</v>
      </c>
      <c r="B5704" s="516"/>
      <c r="C5704" s="496" t="s">
        <v>147</v>
      </c>
      <c r="D5704" s="39" t="s">
        <v>147</v>
      </c>
      <c r="E5704" s="496">
        <f>VLOOKUP(F5704,[13]abbr_btch2lot2!A:B,2,FALSE)</f>
        <v>4442</v>
      </c>
      <c r="F5704" s="39" t="s">
        <v>364</v>
      </c>
      <c r="G5704" s="39" t="s">
        <v>2215</v>
      </c>
      <c r="H5704" s="40" t="s">
        <v>2202</v>
      </c>
      <c r="I5704" s="76" t="s">
        <v>19940</v>
      </c>
      <c r="J5704" s="39"/>
      <c r="K5704" s="39" t="s">
        <v>2195</v>
      </c>
      <c r="L5704" s="504">
        <v>288</v>
      </c>
      <c r="M5704" s="39" t="s">
        <v>19933</v>
      </c>
      <c r="N5704" s="39" t="s">
        <v>20700</v>
      </c>
    </row>
    <row r="5705" spans="1:14" hidden="1">
      <c r="A5705" s="258" t="s">
        <v>19932</v>
      </c>
      <c r="B5705" s="516"/>
      <c r="C5705" s="496" t="s">
        <v>20701</v>
      </c>
      <c r="D5705" s="39" t="s">
        <v>20701</v>
      </c>
      <c r="E5705" s="496">
        <f>VLOOKUP(F5705,[13]abbr_btch2lot2!A:B,2,FALSE)</f>
        <v>4443</v>
      </c>
      <c r="F5705" s="39" t="s">
        <v>20702</v>
      </c>
      <c r="G5705" s="39" t="s">
        <v>2215</v>
      </c>
      <c r="H5705" s="40" t="s">
        <v>2202</v>
      </c>
      <c r="I5705" s="76">
        <v>255</v>
      </c>
      <c r="J5705" s="39"/>
      <c r="K5705" s="39" t="s">
        <v>2195</v>
      </c>
      <c r="L5705" s="504">
        <v>289</v>
      </c>
      <c r="M5705" s="39" t="s">
        <v>19933</v>
      </c>
      <c r="N5705" s="39" t="s">
        <v>20703</v>
      </c>
    </row>
    <row r="5706" spans="1:14" hidden="1">
      <c r="A5706" s="258" t="s">
        <v>19932</v>
      </c>
      <c r="B5706" s="516"/>
      <c r="C5706" s="496" t="s">
        <v>20704</v>
      </c>
      <c r="D5706" s="39" t="s">
        <v>20704</v>
      </c>
      <c r="E5706" s="496">
        <f>VLOOKUP(F5706,[13]abbr_btch2lot2!A:B,2,FALSE)</f>
        <v>4444</v>
      </c>
      <c r="F5706" s="39" t="s">
        <v>20705</v>
      </c>
      <c r="G5706" s="39" t="s">
        <v>2215</v>
      </c>
      <c r="H5706" s="40" t="s">
        <v>2202</v>
      </c>
      <c r="I5706" s="76" t="s">
        <v>19936</v>
      </c>
      <c r="J5706" s="39"/>
      <c r="K5706" s="39" t="s">
        <v>2195</v>
      </c>
      <c r="L5706" s="504">
        <v>290</v>
      </c>
      <c r="M5706" s="39" t="s">
        <v>19933</v>
      </c>
      <c r="N5706" s="39" t="s">
        <v>20706</v>
      </c>
    </row>
    <row r="5707" spans="1:14" hidden="1">
      <c r="A5707" s="258" t="s">
        <v>19932</v>
      </c>
      <c r="B5707" s="516"/>
      <c r="C5707" s="496" t="s">
        <v>20707</v>
      </c>
      <c r="D5707" s="39" t="s">
        <v>20707</v>
      </c>
      <c r="E5707" s="496">
        <f>VLOOKUP(F5707,[13]abbr_btch2lot2!A:B,2,FALSE)</f>
        <v>4445</v>
      </c>
      <c r="F5707" s="39" t="s">
        <v>20708</v>
      </c>
      <c r="G5707" s="39" t="s">
        <v>2215</v>
      </c>
      <c r="H5707" s="40" t="s">
        <v>2271</v>
      </c>
      <c r="I5707" s="76">
        <v>18</v>
      </c>
      <c r="J5707" s="39"/>
      <c r="K5707" s="39" t="s">
        <v>2195</v>
      </c>
      <c r="L5707" s="504">
        <v>291</v>
      </c>
      <c r="M5707" s="39" t="s">
        <v>19933</v>
      </c>
      <c r="N5707" s="39" t="s">
        <v>20709</v>
      </c>
    </row>
    <row r="5708" spans="1:14" hidden="1">
      <c r="A5708" s="258" t="s">
        <v>19932</v>
      </c>
      <c r="B5708" s="516"/>
      <c r="C5708" s="496" t="s">
        <v>20710</v>
      </c>
      <c r="D5708" s="39" t="s">
        <v>20710</v>
      </c>
      <c r="E5708" s="496">
        <f>VLOOKUP(F5708,[13]abbr_btch2lot2!A:B,2,FALSE)</f>
        <v>4446</v>
      </c>
      <c r="F5708" s="40" t="s">
        <v>20711</v>
      </c>
      <c r="G5708" s="39" t="s">
        <v>2215</v>
      </c>
      <c r="H5708" s="40" t="s">
        <v>2271</v>
      </c>
      <c r="I5708" s="76">
        <v>18</v>
      </c>
      <c r="J5708" s="39"/>
      <c r="K5708" s="39" t="s">
        <v>2195</v>
      </c>
      <c r="L5708" s="504">
        <v>292</v>
      </c>
      <c r="M5708" s="39" t="s">
        <v>19933</v>
      </c>
      <c r="N5708" s="39" t="s">
        <v>20712</v>
      </c>
    </row>
    <row r="5709" spans="1:14" hidden="1">
      <c r="A5709" s="258" t="s">
        <v>19932</v>
      </c>
      <c r="B5709" s="516"/>
      <c r="C5709" s="496" t="s">
        <v>20713</v>
      </c>
      <c r="D5709" s="39" t="s">
        <v>20713</v>
      </c>
      <c r="E5709" s="496">
        <f>VLOOKUP(F5709,[13]abbr_btch2lot2!A:B,2,FALSE)</f>
        <v>4447</v>
      </c>
      <c r="F5709" s="39" t="s">
        <v>20714</v>
      </c>
      <c r="G5709" s="39" t="s">
        <v>2215</v>
      </c>
      <c r="H5709" s="40" t="s">
        <v>2202</v>
      </c>
      <c r="I5709" s="76">
        <v>255</v>
      </c>
      <c r="J5709" s="39"/>
      <c r="K5709" s="39" t="s">
        <v>2195</v>
      </c>
      <c r="L5709" s="504">
        <v>293</v>
      </c>
      <c r="M5709" s="39" t="s">
        <v>19933</v>
      </c>
      <c r="N5709" s="39" t="s">
        <v>20715</v>
      </c>
    </row>
    <row r="5710" spans="1:14" hidden="1">
      <c r="A5710" s="258" t="s">
        <v>19932</v>
      </c>
      <c r="B5710" s="516"/>
      <c r="C5710" s="496"/>
      <c r="D5710" s="39"/>
      <c r="E5710" s="496">
        <f>VLOOKUP(F5710,[13]abbr_btch2lot2!A:B,2,FALSE)</f>
        <v>4448</v>
      </c>
      <c r="F5710" s="39" t="s">
        <v>20716</v>
      </c>
      <c r="G5710" s="39" t="s">
        <v>2215</v>
      </c>
      <c r="H5710" s="40" t="s">
        <v>2271</v>
      </c>
      <c r="I5710" s="76">
        <v>18</v>
      </c>
      <c r="J5710" s="39"/>
      <c r="K5710" s="39" t="s">
        <v>2195</v>
      </c>
      <c r="L5710" s="504">
        <v>294</v>
      </c>
      <c r="M5710" s="39" t="s">
        <v>19933</v>
      </c>
      <c r="N5710" s="39" t="s">
        <v>20717</v>
      </c>
    </row>
    <row r="5711" spans="1:14" hidden="1">
      <c r="A5711" s="258" t="s">
        <v>19932</v>
      </c>
      <c r="B5711" s="516"/>
      <c r="C5711" s="496"/>
      <c r="D5711" s="39"/>
      <c r="E5711" s="496">
        <f>VLOOKUP(F5711,[13]abbr_btch2lot2!A:B,2,FALSE)</f>
        <v>4449</v>
      </c>
      <c r="F5711" s="39" t="s">
        <v>20718</v>
      </c>
      <c r="G5711" s="39" t="s">
        <v>2215</v>
      </c>
      <c r="H5711" s="40" t="s">
        <v>2202</v>
      </c>
      <c r="I5711" s="76">
        <v>255</v>
      </c>
      <c r="J5711" s="39"/>
      <c r="K5711" s="39" t="s">
        <v>2195</v>
      </c>
      <c r="L5711" s="504">
        <v>295</v>
      </c>
      <c r="M5711" s="39" t="s">
        <v>19933</v>
      </c>
      <c r="N5711" s="39" t="s">
        <v>20719</v>
      </c>
    </row>
    <row r="5712" spans="1:14" hidden="1">
      <c r="A5712" s="258" t="s">
        <v>19932</v>
      </c>
      <c r="B5712" s="516"/>
      <c r="C5712" s="496" t="s">
        <v>20720</v>
      </c>
      <c r="D5712" s="39" t="s">
        <v>20720</v>
      </c>
      <c r="E5712" s="496">
        <f>VLOOKUP(F5712,[13]abbr_btch2lot2!A:B,2,FALSE)</f>
        <v>4450</v>
      </c>
      <c r="F5712" s="39" t="s">
        <v>20721</v>
      </c>
      <c r="G5712" s="39" t="s">
        <v>2215</v>
      </c>
      <c r="H5712" s="40" t="s">
        <v>2231</v>
      </c>
      <c r="I5712" s="76" t="s">
        <v>3432</v>
      </c>
      <c r="J5712" s="39"/>
      <c r="K5712" s="39" t="s">
        <v>2195</v>
      </c>
      <c r="L5712" s="504">
        <v>296</v>
      </c>
      <c r="M5712" s="39" t="s">
        <v>19933</v>
      </c>
      <c r="N5712" s="39" t="s">
        <v>20722</v>
      </c>
    </row>
    <row r="5713" spans="1:14" hidden="1">
      <c r="A5713" s="258" t="s">
        <v>19932</v>
      </c>
      <c r="B5713" s="516"/>
      <c r="C5713" s="496"/>
      <c r="D5713" s="39"/>
      <c r="E5713" s="496">
        <f>VLOOKUP(F5713,[13]abbr_btch2lot2!A:B,2,FALSE)</f>
        <v>4451</v>
      </c>
      <c r="F5713" s="40" t="s">
        <v>20723</v>
      </c>
      <c r="G5713" s="39" t="s">
        <v>2215</v>
      </c>
      <c r="H5713" s="40" t="s">
        <v>2202</v>
      </c>
      <c r="I5713" s="76" t="s">
        <v>7619</v>
      </c>
      <c r="J5713" s="39"/>
      <c r="K5713" s="39" t="s">
        <v>2195</v>
      </c>
      <c r="L5713" s="504">
        <v>297</v>
      </c>
      <c r="M5713" s="39" t="s">
        <v>19933</v>
      </c>
      <c r="N5713" s="39" t="s">
        <v>20724</v>
      </c>
    </row>
    <row r="5714" spans="1:14" hidden="1">
      <c r="A5714" s="258" t="s">
        <v>19932</v>
      </c>
      <c r="B5714" s="516"/>
      <c r="C5714" s="496"/>
      <c r="D5714" s="39"/>
      <c r="E5714" s="496">
        <f>VLOOKUP(F5714,[13]abbr_btch2lot2!A:B,2,FALSE)</f>
        <v>4452</v>
      </c>
      <c r="F5714" s="40" t="s">
        <v>20725</v>
      </c>
      <c r="G5714" s="39" t="s">
        <v>2215</v>
      </c>
      <c r="H5714" s="40" t="s">
        <v>2202</v>
      </c>
      <c r="I5714" s="76" t="s">
        <v>7619</v>
      </c>
      <c r="J5714" s="39"/>
      <c r="K5714" s="39" t="s">
        <v>2195</v>
      </c>
      <c r="L5714" s="504">
        <v>298</v>
      </c>
      <c r="M5714" s="39" t="s">
        <v>19933</v>
      </c>
      <c r="N5714" s="39" t="s">
        <v>20726</v>
      </c>
    </row>
    <row r="5715" spans="1:14" hidden="1">
      <c r="A5715" s="258" t="s">
        <v>19932</v>
      </c>
      <c r="B5715" s="516"/>
      <c r="C5715" s="496" t="s">
        <v>20727</v>
      </c>
      <c r="D5715" s="39" t="s">
        <v>20727</v>
      </c>
      <c r="E5715" s="496">
        <f>VLOOKUP(F5715,[13]abbr_btch2lot2!A:B,2,FALSE)</f>
        <v>4453</v>
      </c>
      <c r="F5715" s="39" t="s">
        <v>20728</v>
      </c>
      <c r="G5715" s="39" t="s">
        <v>2215</v>
      </c>
      <c r="H5715" s="40" t="s">
        <v>2202</v>
      </c>
      <c r="I5715" s="76">
        <v>255</v>
      </c>
      <c r="J5715" s="39"/>
      <c r="K5715" s="39" t="s">
        <v>2195</v>
      </c>
      <c r="L5715" s="504">
        <v>299</v>
      </c>
      <c r="M5715" s="39" t="s">
        <v>19933</v>
      </c>
      <c r="N5715" s="39" t="s">
        <v>20729</v>
      </c>
    </row>
    <row r="5716" spans="1:14" hidden="1">
      <c r="A5716" s="258" t="s">
        <v>19932</v>
      </c>
      <c r="B5716" s="516"/>
      <c r="C5716" s="496" t="s">
        <v>20730</v>
      </c>
      <c r="D5716" s="39" t="s">
        <v>20730</v>
      </c>
      <c r="E5716" s="496">
        <f>VLOOKUP(F5716,[13]abbr_btch2lot2!A:B,2,FALSE)</f>
        <v>4454</v>
      </c>
      <c r="F5716" s="39" t="s">
        <v>20731</v>
      </c>
      <c r="G5716" s="39" t="s">
        <v>2215</v>
      </c>
      <c r="H5716" s="40" t="s">
        <v>2202</v>
      </c>
      <c r="I5716" s="76" t="s">
        <v>7608</v>
      </c>
      <c r="J5716" s="39"/>
      <c r="K5716" s="39" t="s">
        <v>2195</v>
      </c>
      <c r="L5716" s="504">
        <v>300</v>
      </c>
      <c r="M5716" s="39" t="s">
        <v>19933</v>
      </c>
      <c r="N5716" s="39" t="s">
        <v>20732</v>
      </c>
    </row>
    <row r="5717" spans="1:14" hidden="1">
      <c r="A5717" s="258" t="s">
        <v>19932</v>
      </c>
      <c r="B5717" s="516"/>
      <c r="C5717" s="496" t="s">
        <v>20733</v>
      </c>
      <c r="D5717" s="39" t="s">
        <v>20733</v>
      </c>
      <c r="E5717" s="496">
        <f>VLOOKUP(F5717,[13]abbr_btch2lot2!A:B,2,FALSE)</f>
        <v>4455</v>
      </c>
      <c r="F5717" s="39" t="s">
        <v>20734</v>
      </c>
      <c r="G5717" s="39" t="s">
        <v>2215</v>
      </c>
      <c r="H5717" s="40" t="s">
        <v>2202</v>
      </c>
      <c r="I5717" s="76" t="s">
        <v>19936</v>
      </c>
      <c r="J5717" s="39"/>
      <c r="K5717" s="39" t="s">
        <v>2195</v>
      </c>
      <c r="L5717" s="504">
        <v>301</v>
      </c>
      <c r="M5717" s="39" t="s">
        <v>19933</v>
      </c>
      <c r="N5717" s="39" t="s">
        <v>20735</v>
      </c>
    </row>
    <row r="5718" spans="1:14" hidden="1">
      <c r="A5718" s="258" t="s">
        <v>19932</v>
      </c>
      <c r="B5718" s="516"/>
      <c r="C5718" s="496" t="s">
        <v>20736</v>
      </c>
      <c r="D5718" s="39" t="s">
        <v>20736</v>
      </c>
      <c r="E5718" s="496">
        <f>VLOOKUP(F5718,[13]abbr_btch2lot2!A:B,2,FALSE)</f>
        <v>4456</v>
      </c>
      <c r="F5718" s="40" t="s">
        <v>20737</v>
      </c>
      <c r="G5718" s="39" t="s">
        <v>2215</v>
      </c>
      <c r="H5718" s="40" t="s">
        <v>2202</v>
      </c>
      <c r="I5718" s="76" t="s">
        <v>7673</v>
      </c>
      <c r="J5718" s="39"/>
      <c r="K5718" s="39" t="s">
        <v>2195</v>
      </c>
      <c r="L5718" s="504">
        <v>302</v>
      </c>
      <c r="M5718" s="39" t="s">
        <v>19933</v>
      </c>
      <c r="N5718" s="39" t="s">
        <v>20738</v>
      </c>
    </row>
    <row r="5719" spans="1:14" ht="43.5" hidden="1">
      <c r="A5719" s="258" t="s">
        <v>19932</v>
      </c>
      <c r="B5719" s="516"/>
      <c r="C5719" s="496" t="s">
        <v>20739</v>
      </c>
      <c r="D5719" s="39" t="s">
        <v>20739</v>
      </c>
      <c r="E5719" s="496">
        <f>VLOOKUP(F5719,[13]abbr_btch2lot2!A:B,2,FALSE)</f>
        <v>4457</v>
      </c>
      <c r="F5719" s="40" t="s">
        <v>20740</v>
      </c>
      <c r="G5719" s="39" t="s">
        <v>2215</v>
      </c>
      <c r="H5719" s="40" t="s">
        <v>2231</v>
      </c>
      <c r="I5719" s="76" t="s">
        <v>3432</v>
      </c>
      <c r="J5719" s="39"/>
      <c r="K5719" s="39" t="s">
        <v>2195</v>
      </c>
      <c r="L5719" s="504">
        <v>303</v>
      </c>
      <c r="M5719" s="39" t="s">
        <v>19933</v>
      </c>
      <c r="N5719" s="39" t="s">
        <v>20741</v>
      </c>
    </row>
    <row r="5720" spans="1:14" hidden="1">
      <c r="A5720" s="258" t="s">
        <v>19932</v>
      </c>
      <c r="B5720" s="516"/>
      <c r="C5720" s="496" t="s">
        <v>20742</v>
      </c>
      <c r="D5720" s="39" t="s">
        <v>20742</v>
      </c>
      <c r="E5720" s="496">
        <f>VLOOKUP(F5720,[13]abbr_btch2lot2!A:B,2,FALSE)</f>
        <v>4458</v>
      </c>
      <c r="F5720" s="39" t="s">
        <v>20743</v>
      </c>
      <c r="G5720" s="39" t="s">
        <v>2215</v>
      </c>
      <c r="H5720" s="40" t="s">
        <v>2202</v>
      </c>
      <c r="I5720" s="76" t="s">
        <v>7673</v>
      </c>
      <c r="J5720" s="39"/>
      <c r="K5720" s="39" t="s">
        <v>2195</v>
      </c>
      <c r="L5720" s="504">
        <v>304</v>
      </c>
      <c r="M5720" s="39" t="s">
        <v>19933</v>
      </c>
      <c r="N5720" s="39" t="s">
        <v>20744</v>
      </c>
    </row>
    <row r="5721" spans="1:14" hidden="1">
      <c r="A5721" s="258" t="s">
        <v>19932</v>
      </c>
      <c r="B5721" s="516"/>
      <c r="C5721" s="496"/>
      <c r="D5721" s="39"/>
      <c r="E5721" s="496">
        <f>VLOOKUP(F5721,[13]abbr_btch2lot2!A:B,2,FALSE)</f>
        <v>4459</v>
      </c>
      <c r="F5721" s="39" t="s">
        <v>20745</v>
      </c>
      <c r="G5721" s="39" t="s">
        <v>2215</v>
      </c>
      <c r="H5721" s="40" t="s">
        <v>2202</v>
      </c>
      <c r="I5721" s="76" t="s">
        <v>20746</v>
      </c>
      <c r="J5721" s="39"/>
      <c r="K5721" s="39" t="s">
        <v>2195</v>
      </c>
      <c r="L5721" s="504">
        <v>305</v>
      </c>
      <c r="M5721" s="39" t="s">
        <v>19933</v>
      </c>
      <c r="N5721" s="39" t="s">
        <v>20747</v>
      </c>
    </row>
    <row r="5722" spans="1:14" hidden="1">
      <c r="A5722" s="258" t="s">
        <v>19932</v>
      </c>
      <c r="B5722" s="516"/>
      <c r="C5722" s="496"/>
      <c r="D5722" s="39"/>
      <c r="E5722" s="496">
        <f>VLOOKUP(F5722,[13]abbr_btch2lot2!A:B,2,FALSE)</f>
        <v>4460</v>
      </c>
      <c r="F5722" s="40" t="s">
        <v>20748</v>
      </c>
      <c r="G5722" s="39" t="s">
        <v>2215</v>
      </c>
      <c r="H5722" s="40" t="s">
        <v>2202</v>
      </c>
      <c r="I5722" s="76" t="s">
        <v>20301</v>
      </c>
      <c r="J5722" s="39"/>
      <c r="K5722" s="39" t="s">
        <v>2195</v>
      </c>
      <c r="L5722" s="504">
        <v>306</v>
      </c>
      <c r="M5722" s="39" t="s">
        <v>19933</v>
      </c>
      <c r="N5722" s="39" t="s">
        <v>20749</v>
      </c>
    </row>
    <row r="5723" spans="1:14" hidden="1">
      <c r="A5723" s="258" t="s">
        <v>19932</v>
      </c>
      <c r="B5723" s="516"/>
      <c r="C5723" s="496" t="s">
        <v>20750</v>
      </c>
      <c r="D5723" s="39" t="s">
        <v>20750</v>
      </c>
      <c r="E5723" s="496">
        <f>VLOOKUP(F5723,[13]abbr_btch2lot2!A:B,2,FALSE)</f>
        <v>4461</v>
      </c>
      <c r="F5723" s="39" t="s">
        <v>20751</v>
      </c>
      <c r="G5723" s="39" t="s">
        <v>2215</v>
      </c>
      <c r="H5723" s="40" t="s">
        <v>2202</v>
      </c>
      <c r="I5723" s="76" t="s">
        <v>7619</v>
      </c>
      <c r="J5723" s="39"/>
      <c r="K5723" s="39" t="s">
        <v>2195</v>
      </c>
      <c r="L5723" s="504">
        <v>307</v>
      </c>
      <c r="M5723" s="39" t="s">
        <v>19933</v>
      </c>
      <c r="N5723" s="39" t="s">
        <v>20752</v>
      </c>
    </row>
    <row r="5724" spans="1:14" hidden="1">
      <c r="A5724" s="258" t="s">
        <v>19932</v>
      </c>
      <c r="B5724" s="516"/>
      <c r="C5724" s="496"/>
      <c r="D5724" s="39"/>
      <c r="E5724" s="496">
        <f>VLOOKUP(F5724,[13]abbr_btch2lot2!A:B,2,FALSE)</f>
        <v>4462</v>
      </c>
      <c r="F5724" s="39" t="s">
        <v>20753</v>
      </c>
      <c r="G5724" s="39" t="s">
        <v>2215</v>
      </c>
      <c r="H5724" s="40" t="s">
        <v>2308</v>
      </c>
      <c r="I5724" s="76">
        <v>26</v>
      </c>
      <c r="J5724" s="39"/>
      <c r="K5724" s="39" t="s">
        <v>2195</v>
      </c>
      <c r="L5724" s="504">
        <v>308</v>
      </c>
      <c r="M5724" s="39" t="s">
        <v>19933</v>
      </c>
      <c r="N5724" s="39" t="s">
        <v>20754</v>
      </c>
    </row>
    <row r="5725" spans="1:14" hidden="1">
      <c r="A5725" s="258" t="s">
        <v>19932</v>
      </c>
      <c r="B5725" s="516"/>
      <c r="C5725" s="496"/>
      <c r="D5725" s="39"/>
      <c r="E5725" s="496">
        <f>VLOOKUP(F5725,[13]abbr_btch2lot2!A:B,2,FALSE)</f>
        <v>4463</v>
      </c>
      <c r="F5725" s="39" t="s">
        <v>20755</v>
      </c>
      <c r="G5725" s="39" t="s">
        <v>2215</v>
      </c>
      <c r="H5725" s="40" t="s">
        <v>2308</v>
      </c>
      <c r="I5725" s="76">
        <v>26</v>
      </c>
      <c r="J5725" s="39"/>
      <c r="K5725" s="39" t="s">
        <v>2195</v>
      </c>
      <c r="L5725" s="504">
        <v>309</v>
      </c>
      <c r="M5725" s="39" t="s">
        <v>19933</v>
      </c>
      <c r="N5725" s="39" t="s">
        <v>20756</v>
      </c>
    </row>
    <row r="5726" spans="1:14" hidden="1">
      <c r="A5726" s="258" t="s">
        <v>19932</v>
      </c>
      <c r="B5726" s="516"/>
      <c r="C5726" s="496" t="s">
        <v>20757</v>
      </c>
      <c r="D5726" s="39" t="s">
        <v>20757</v>
      </c>
      <c r="E5726" s="496">
        <f>VLOOKUP(F5726,[13]abbr_btch2lot2!A:B,2,FALSE)</f>
        <v>4464</v>
      </c>
      <c r="F5726" s="39" t="s">
        <v>20758</v>
      </c>
      <c r="G5726" s="39" t="s">
        <v>2215</v>
      </c>
      <c r="H5726" s="40" t="s">
        <v>2202</v>
      </c>
      <c r="I5726" s="76">
        <v>255</v>
      </c>
      <c r="J5726" s="39"/>
      <c r="K5726" s="39" t="s">
        <v>2195</v>
      </c>
      <c r="L5726" s="504">
        <v>310</v>
      </c>
      <c r="M5726" s="39" t="s">
        <v>19933</v>
      </c>
      <c r="N5726" s="39" t="s">
        <v>20759</v>
      </c>
    </row>
    <row r="5727" spans="1:14" hidden="1">
      <c r="A5727" s="258" t="s">
        <v>19932</v>
      </c>
      <c r="B5727" s="516"/>
      <c r="C5727" s="496"/>
      <c r="D5727" s="39"/>
      <c r="E5727" s="496">
        <f>VLOOKUP(F5727,[13]abbr_btch2lot2!A:B,2,FALSE)</f>
        <v>4465</v>
      </c>
      <c r="F5727" s="39" t="s">
        <v>20760</v>
      </c>
      <c r="G5727" s="39" t="s">
        <v>2215</v>
      </c>
      <c r="H5727" s="40" t="s">
        <v>2194</v>
      </c>
      <c r="I5727" s="76">
        <v>10</v>
      </c>
      <c r="J5727" s="39"/>
      <c r="K5727" s="39" t="s">
        <v>2195</v>
      </c>
      <c r="L5727" s="504">
        <v>311</v>
      </c>
      <c r="M5727" s="39" t="s">
        <v>19933</v>
      </c>
      <c r="N5727" s="39" t="s">
        <v>20761</v>
      </c>
    </row>
    <row r="5728" spans="1:14" hidden="1">
      <c r="A5728" s="258" t="s">
        <v>19932</v>
      </c>
      <c r="B5728" s="516"/>
      <c r="C5728" s="496" t="s">
        <v>20762</v>
      </c>
      <c r="D5728" s="39" t="s">
        <v>20762</v>
      </c>
      <c r="E5728" s="496">
        <f>VLOOKUP(F5728,[13]abbr_btch2lot2!A:B,2,FALSE)</f>
        <v>4466</v>
      </c>
      <c r="F5728" s="40" t="s">
        <v>20763</v>
      </c>
      <c r="G5728" s="39" t="s">
        <v>2215</v>
      </c>
      <c r="H5728" s="40" t="s">
        <v>2202</v>
      </c>
      <c r="I5728" s="76">
        <v>255</v>
      </c>
      <c r="J5728" s="39"/>
      <c r="K5728" s="39" t="s">
        <v>2195</v>
      </c>
      <c r="L5728" s="504">
        <v>312</v>
      </c>
      <c r="M5728" s="39" t="s">
        <v>19933</v>
      </c>
      <c r="N5728" s="39" t="s">
        <v>20764</v>
      </c>
    </row>
    <row r="5729" spans="1:14" hidden="1">
      <c r="A5729" s="258" t="s">
        <v>19932</v>
      </c>
      <c r="B5729" s="516"/>
      <c r="C5729" s="496"/>
      <c r="D5729" s="39"/>
      <c r="E5729" s="496">
        <f>VLOOKUP(F5729,[13]abbr_btch2lot2!A:B,2,FALSE)</f>
        <v>4467</v>
      </c>
      <c r="F5729" s="39" t="s">
        <v>20765</v>
      </c>
      <c r="G5729" s="39" t="s">
        <v>2215</v>
      </c>
      <c r="H5729" s="40" t="s">
        <v>2308</v>
      </c>
      <c r="I5729" s="76">
        <v>26</v>
      </c>
      <c r="J5729" s="39"/>
      <c r="K5729" s="39" t="s">
        <v>2195</v>
      </c>
      <c r="L5729" s="504">
        <v>313</v>
      </c>
      <c r="M5729" s="39" t="s">
        <v>19933</v>
      </c>
      <c r="N5729" s="39" t="s">
        <v>20766</v>
      </c>
    </row>
    <row r="5730" spans="1:14" hidden="1">
      <c r="A5730" s="258" t="s">
        <v>19932</v>
      </c>
      <c r="B5730" s="516"/>
      <c r="C5730" s="496"/>
      <c r="D5730" s="39"/>
      <c r="E5730" s="496">
        <f>VLOOKUP(F5730,[13]abbr_btch2lot2!A:B,2,FALSE)</f>
        <v>4468</v>
      </c>
      <c r="F5730" s="39" t="s">
        <v>20767</v>
      </c>
      <c r="G5730" s="39" t="s">
        <v>2215</v>
      </c>
      <c r="H5730" s="40" t="s">
        <v>2202</v>
      </c>
      <c r="I5730" s="76">
        <v>255</v>
      </c>
      <c r="J5730" s="39"/>
      <c r="K5730" s="39" t="s">
        <v>2195</v>
      </c>
      <c r="L5730" s="504">
        <v>314</v>
      </c>
      <c r="M5730" s="39" t="s">
        <v>19933</v>
      </c>
      <c r="N5730" s="39" t="s">
        <v>20768</v>
      </c>
    </row>
    <row r="5731" spans="1:14" hidden="1">
      <c r="A5731" s="258" t="s">
        <v>19932</v>
      </c>
      <c r="B5731" s="516"/>
      <c r="C5731" s="496" t="s">
        <v>20769</v>
      </c>
      <c r="D5731" s="39" t="s">
        <v>20769</v>
      </c>
      <c r="E5731" s="496">
        <f>VLOOKUP(F5731,[13]abbr_btch2lot2!A:B,2,FALSE)</f>
        <v>4469</v>
      </c>
      <c r="F5731" s="39" t="s">
        <v>20770</v>
      </c>
      <c r="G5731" s="39" t="s">
        <v>2215</v>
      </c>
      <c r="H5731" s="40" t="s">
        <v>2202</v>
      </c>
      <c r="I5731" s="76">
        <v>255</v>
      </c>
      <c r="J5731" s="39"/>
      <c r="K5731" s="39" t="s">
        <v>2195</v>
      </c>
      <c r="L5731" s="504">
        <v>315</v>
      </c>
      <c r="M5731" s="39" t="s">
        <v>19933</v>
      </c>
      <c r="N5731" s="39" t="s">
        <v>20771</v>
      </c>
    </row>
    <row r="5732" spans="1:14" hidden="1">
      <c r="A5732" s="258" t="s">
        <v>19932</v>
      </c>
      <c r="B5732" s="516"/>
      <c r="C5732" s="496" t="s">
        <v>20772</v>
      </c>
      <c r="D5732" s="39" t="s">
        <v>20772</v>
      </c>
      <c r="E5732" s="496">
        <f>VLOOKUP(F5732,[13]abbr_btch2lot2!A:B,2,FALSE)</f>
        <v>4470</v>
      </c>
      <c r="F5732" s="39" t="s">
        <v>20773</v>
      </c>
      <c r="G5732" s="39" t="s">
        <v>2215</v>
      </c>
      <c r="H5732" s="40" t="s">
        <v>2202</v>
      </c>
      <c r="I5732" s="76">
        <v>255</v>
      </c>
      <c r="J5732" s="39"/>
      <c r="K5732" s="39" t="s">
        <v>2195</v>
      </c>
      <c r="L5732" s="504">
        <v>316</v>
      </c>
      <c r="M5732" s="39" t="s">
        <v>19933</v>
      </c>
      <c r="N5732" s="39" t="s">
        <v>20774</v>
      </c>
    </row>
    <row r="5733" spans="1:14" hidden="1">
      <c r="A5733" s="258" t="s">
        <v>19932</v>
      </c>
      <c r="B5733" s="516"/>
      <c r="C5733" s="496" t="s">
        <v>20775</v>
      </c>
      <c r="D5733" s="39" t="s">
        <v>20775</v>
      </c>
      <c r="E5733" s="496">
        <f>VLOOKUP(F5733,[13]abbr_btch2lot2!A:B,2,FALSE)</f>
        <v>4471</v>
      </c>
      <c r="F5733" s="39" t="s">
        <v>20776</v>
      </c>
      <c r="G5733" s="39" t="s">
        <v>2215</v>
      </c>
      <c r="H5733" s="40" t="s">
        <v>2194</v>
      </c>
      <c r="I5733" s="76">
        <v>10</v>
      </c>
      <c r="J5733" s="39"/>
      <c r="K5733" s="39" t="s">
        <v>2195</v>
      </c>
      <c r="L5733" s="504">
        <v>317</v>
      </c>
      <c r="M5733" s="39" t="s">
        <v>19933</v>
      </c>
      <c r="N5733" s="39" t="s">
        <v>20777</v>
      </c>
    </row>
    <row r="5734" spans="1:14" hidden="1">
      <c r="A5734" s="258" t="s">
        <v>19932</v>
      </c>
      <c r="B5734" s="516"/>
      <c r="C5734" s="496" t="s">
        <v>20778</v>
      </c>
      <c r="D5734" s="39" t="s">
        <v>20778</v>
      </c>
      <c r="E5734" s="496">
        <f>VLOOKUP(F5734,[13]abbr_btch2lot2!A:B,2,FALSE)</f>
        <v>4472</v>
      </c>
      <c r="F5734" s="39" t="s">
        <v>20779</v>
      </c>
      <c r="G5734" s="39" t="s">
        <v>2215</v>
      </c>
      <c r="H5734" s="40" t="s">
        <v>2202</v>
      </c>
      <c r="I5734" s="76" t="s">
        <v>19940</v>
      </c>
      <c r="J5734" s="39"/>
      <c r="K5734" s="39" t="s">
        <v>2195</v>
      </c>
      <c r="L5734" s="504">
        <v>318</v>
      </c>
      <c r="M5734" s="39" t="s">
        <v>19933</v>
      </c>
      <c r="N5734" s="39" t="s">
        <v>20780</v>
      </c>
    </row>
    <row r="5735" spans="1:14" hidden="1">
      <c r="A5735" s="258" t="s">
        <v>19932</v>
      </c>
      <c r="B5735" s="516"/>
      <c r="C5735" s="496" t="s">
        <v>20781</v>
      </c>
      <c r="D5735" s="39" t="s">
        <v>20781</v>
      </c>
      <c r="E5735" s="496">
        <f>VLOOKUP(F5735,[13]abbr_btch2lot2!A:B,2,FALSE)</f>
        <v>4473</v>
      </c>
      <c r="F5735" s="39" t="s">
        <v>20782</v>
      </c>
      <c r="G5735" s="39" t="s">
        <v>2215</v>
      </c>
      <c r="H5735" s="40" t="s">
        <v>2202</v>
      </c>
      <c r="I5735" s="76">
        <v>255</v>
      </c>
      <c r="J5735" s="39"/>
      <c r="K5735" s="39" t="s">
        <v>2195</v>
      </c>
      <c r="L5735" s="504">
        <v>319</v>
      </c>
      <c r="M5735" s="39" t="s">
        <v>19933</v>
      </c>
      <c r="N5735" s="39" t="s">
        <v>20783</v>
      </c>
    </row>
    <row r="5736" spans="1:14" hidden="1">
      <c r="A5736" s="258" t="s">
        <v>19932</v>
      </c>
      <c r="B5736" s="516"/>
      <c r="C5736" s="496" t="s">
        <v>20784</v>
      </c>
      <c r="D5736" s="39" t="s">
        <v>20784</v>
      </c>
      <c r="E5736" s="496">
        <f>VLOOKUP(F5736,[13]abbr_btch2lot2!A:B,2,FALSE)</f>
        <v>4474</v>
      </c>
      <c r="F5736" s="39" t="s">
        <v>20785</v>
      </c>
      <c r="G5736" s="39" t="s">
        <v>2215</v>
      </c>
      <c r="H5736" s="40" t="s">
        <v>2202</v>
      </c>
      <c r="I5736" s="76">
        <v>255</v>
      </c>
      <c r="J5736" s="39"/>
      <c r="K5736" s="39" t="s">
        <v>2195</v>
      </c>
      <c r="L5736" s="504">
        <v>320</v>
      </c>
      <c r="M5736" s="39" t="s">
        <v>19933</v>
      </c>
      <c r="N5736" s="39" t="s">
        <v>20786</v>
      </c>
    </row>
    <row r="5737" spans="1:14" hidden="1">
      <c r="A5737" s="258" t="s">
        <v>19932</v>
      </c>
      <c r="B5737" s="516"/>
      <c r="C5737" s="496" t="s">
        <v>20787</v>
      </c>
      <c r="D5737" s="39" t="s">
        <v>20787</v>
      </c>
      <c r="E5737" s="496">
        <f>VLOOKUP(F5737,[13]abbr_btch2lot2!A:B,2,FALSE)</f>
        <v>4475</v>
      </c>
      <c r="F5737" s="40" t="s">
        <v>20788</v>
      </c>
      <c r="G5737" s="39" t="s">
        <v>2215</v>
      </c>
      <c r="H5737" s="40" t="s">
        <v>2202</v>
      </c>
      <c r="I5737" s="76" t="s">
        <v>19940</v>
      </c>
      <c r="J5737" s="39"/>
      <c r="K5737" s="39" t="s">
        <v>2195</v>
      </c>
      <c r="L5737" s="504">
        <v>321</v>
      </c>
      <c r="M5737" s="39" t="s">
        <v>19933</v>
      </c>
      <c r="N5737" s="39" t="s">
        <v>20789</v>
      </c>
    </row>
    <row r="5738" spans="1:14" hidden="1">
      <c r="A5738" s="258" t="s">
        <v>19932</v>
      </c>
      <c r="B5738" s="516"/>
      <c r="C5738" s="496"/>
      <c r="D5738" s="39"/>
      <c r="E5738" s="496">
        <f>VLOOKUP(F5738,[13]abbr_btch2lot2!A:B,2,FALSE)</f>
        <v>4476</v>
      </c>
      <c r="F5738" s="39" t="s">
        <v>20790</v>
      </c>
      <c r="G5738" s="39" t="s">
        <v>2215</v>
      </c>
      <c r="H5738" s="40" t="s">
        <v>2231</v>
      </c>
      <c r="I5738" s="76" t="s">
        <v>3432</v>
      </c>
      <c r="J5738" s="39"/>
      <c r="K5738" s="39" t="s">
        <v>2195</v>
      </c>
      <c r="L5738" s="504">
        <v>322</v>
      </c>
      <c r="M5738" s="39" t="s">
        <v>19933</v>
      </c>
      <c r="N5738" s="39" t="s">
        <v>20791</v>
      </c>
    </row>
    <row r="5739" spans="1:14" hidden="1">
      <c r="A5739" s="258" t="s">
        <v>19932</v>
      </c>
      <c r="B5739" s="516"/>
      <c r="C5739" s="496"/>
      <c r="D5739" s="39"/>
      <c r="E5739" s="496">
        <f>VLOOKUP(F5739,[13]abbr_btch2lot2!A:B,2,FALSE)</f>
        <v>4477</v>
      </c>
      <c r="F5739" s="39" t="s">
        <v>20792</v>
      </c>
      <c r="G5739" s="39" t="s">
        <v>2215</v>
      </c>
      <c r="H5739" s="40" t="s">
        <v>2231</v>
      </c>
      <c r="I5739" s="76" t="s">
        <v>3432</v>
      </c>
      <c r="J5739" s="39"/>
      <c r="K5739" s="39" t="s">
        <v>2195</v>
      </c>
      <c r="L5739" s="504">
        <v>323</v>
      </c>
      <c r="M5739" s="39" t="s">
        <v>19933</v>
      </c>
      <c r="N5739" s="39" t="s">
        <v>20793</v>
      </c>
    </row>
    <row r="5740" spans="1:14" hidden="1">
      <c r="A5740" s="258" t="s">
        <v>19932</v>
      </c>
      <c r="B5740" s="516"/>
      <c r="C5740" s="496"/>
      <c r="D5740" s="39"/>
      <c r="E5740" s="496">
        <f>VLOOKUP(F5740,[13]abbr_btch2lot2!A:B,2,FALSE)</f>
        <v>4478</v>
      </c>
      <c r="F5740" s="39" t="s">
        <v>20794</v>
      </c>
      <c r="G5740" s="39" t="s">
        <v>2215</v>
      </c>
      <c r="H5740" s="40" t="s">
        <v>2231</v>
      </c>
      <c r="I5740" s="76" t="s">
        <v>3432</v>
      </c>
      <c r="J5740" s="39"/>
      <c r="K5740" s="39" t="s">
        <v>2195</v>
      </c>
      <c r="L5740" s="504">
        <v>324</v>
      </c>
      <c r="M5740" s="39" t="s">
        <v>19933</v>
      </c>
      <c r="N5740" s="39" t="s">
        <v>20795</v>
      </c>
    </row>
    <row r="5741" spans="1:14" hidden="1">
      <c r="A5741" s="258" t="s">
        <v>19932</v>
      </c>
      <c r="B5741" s="516"/>
      <c r="C5741" s="496"/>
      <c r="D5741" s="39"/>
      <c r="E5741" s="496">
        <f>VLOOKUP(F5741,[13]abbr_btch2lot2!A:B,2,FALSE)</f>
        <v>4479</v>
      </c>
      <c r="F5741" s="39" t="s">
        <v>20796</v>
      </c>
      <c r="G5741" s="39" t="s">
        <v>2215</v>
      </c>
      <c r="H5741" s="40" t="s">
        <v>2231</v>
      </c>
      <c r="I5741" s="76" t="s">
        <v>3432</v>
      </c>
      <c r="J5741" s="39"/>
      <c r="K5741" s="39" t="s">
        <v>2195</v>
      </c>
      <c r="L5741" s="504">
        <v>325</v>
      </c>
      <c r="M5741" s="39" t="s">
        <v>19933</v>
      </c>
      <c r="N5741" s="39" t="s">
        <v>20797</v>
      </c>
    </row>
    <row r="5742" spans="1:14" hidden="1">
      <c r="A5742" s="258" t="s">
        <v>19932</v>
      </c>
      <c r="B5742" s="516"/>
      <c r="C5742" s="496"/>
      <c r="D5742" s="39"/>
      <c r="E5742" s="496">
        <f>VLOOKUP(F5742,[13]abbr_btch2lot2!A:B,2,FALSE)</f>
        <v>4480</v>
      </c>
      <c r="F5742" s="39" t="s">
        <v>20798</v>
      </c>
      <c r="G5742" s="39" t="s">
        <v>2215</v>
      </c>
      <c r="H5742" s="40" t="s">
        <v>2231</v>
      </c>
      <c r="I5742" s="76" t="s">
        <v>3432</v>
      </c>
      <c r="J5742" s="39"/>
      <c r="K5742" s="39" t="s">
        <v>2195</v>
      </c>
      <c r="L5742" s="504">
        <v>326</v>
      </c>
      <c r="M5742" s="39" t="s">
        <v>19933</v>
      </c>
      <c r="N5742" s="39" t="s">
        <v>20799</v>
      </c>
    </row>
    <row r="5743" spans="1:14" hidden="1">
      <c r="A5743" s="258" t="s">
        <v>19932</v>
      </c>
      <c r="B5743" s="516"/>
      <c r="C5743" s="496"/>
      <c r="D5743" s="39"/>
      <c r="E5743" s="496">
        <f>VLOOKUP(F5743,[13]abbr_btch2lot2!A:B,2,FALSE)</f>
        <v>4481</v>
      </c>
      <c r="F5743" s="40" t="s">
        <v>20800</v>
      </c>
      <c r="G5743" s="39" t="s">
        <v>2215</v>
      </c>
      <c r="H5743" s="40" t="s">
        <v>2231</v>
      </c>
      <c r="I5743" s="76" t="s">
        <v>3432</v>
      </c>
      <c r="J5743" s="39"/>
      <c r="K5743" s="39" t="s">
        <v>2195</v>
      </c>
      <c r="L5743" s="504">
        <v>327</v>
      </c>
      <c r="M5743" s="39" t="s">
        <v>19933</v>
      </c>
      <c r="N5743" s="39" t="s">
        <v>20801</v>
      </c>
    </row>
    <row r="5744" spans="1:14" hidden="1">
      <c r="A5744" s="258" t="s">
        <v>19932</v>
      </c>
      <c r="B5744" s="516"/>
      <c r="C5744" s="496"/>
      <c r="D5744" s="39"/>
      <c r="E5744" s="496">
        <f>VLOOKUP(F5744,[13]abbr_btch2lot2!A:B,2,FALSE)</f>
        <v>4482</v>
      </c>
      <c r="F5744" s="39" t="s">
        <v>20802</v>
      </c>
      <c r="G5744" s="39" t="s">
        <v>2215</v>
      </c>
      <c r="H5744" s="40" t="s">
        <v>2231</v>
      </c>
      <c r="I5744" s="76" t="s">
        <v>3432</v>
      </c>
      <c r="J5744" s="39"/>
      <c r="K5744" s="39" t="s">
        <v>2195</v>
      </c>
      <c r="L5744" s="504">
        <v>328</v>
      </c>
      <c r="M5744" s="39" t="s">
        <v>19933</v>
      </c>
      <c r="N5744" s="39" t="s">
        <v>20803</v>
      </c>
    </row>
    <row r="5745" spans="1:14" hidden="1">
      <c r="A5745" s="258" t="s">
        <v>19932</v>
      </c>
      <c r="B5745" s="516"/>
      <c r="C5745" s="496"/>
      <c r="D5745" s="39"/>
      <c r="E5745" s="496">
        <f>VLOOKUP(F5745,[13]abbr_btch2lot2!A:B,2,FALSE)</f>
        <v>4483</v>
      </c>
      <c r="F5745" s="39" t="s">
        <v>20804</v>
      </c>
      <c r="G5745" s="39" t="s">
        <v>2215</v>
      </c>
      <c r="H5745" s="40" t="s">
        <v>2231</v>
      </c>
      <c r="I5745" s="76" t="s">
        <v>3432</v>
      </c>
      <c r="J5745" s="39"/>
      <c r="K5745" s="39" t="s">
        <v>2195</v>
      </c>
      <c r="L5745" s="504">
        <v>329</v>
      </c>
      <c r="M5745" s="39" t="s">
        <v>19933</v>
      </c>
      <c r="N5745" s="39" t="s">
        <v>20805</v>
      </c>
    </row>
    <row r="5746" spans="1:14" hidden="1">
      <c r="A5746" s="258" t="s">
        <v>19932</v>
      </c>
      <c r="B5746" s="516"/>
      <c r="C5746" s="496"/>
      <c r="D5746" s="39"/>
      <c r="E5746" s="496">
        <f>VLOOKUP(F5746,[13]abbr_btch2lot2!A:B,2,FALSE)</f>
        <v>4484</v>
      </c>
      <c r="F5746" s="39" t="s">
        <v>20806</v>
      </c>
      <c r="G5746" s="39" t="s">
        <v>2215</v>
      </c>
      <c r="H5746" s="40" t="s">
        <v>2231</v>
      </c>
      <c r="I5746" s="76" t="s">
        <v>3432</v>
      </c>
      <c r="J5746" s="39"/>
      <c r="K5746" s="39" t="s">
        <v>2195</v>
      </c>
      <c r="L5746" s="504">
        <v>330</v>
      </c>
      <c r="M5746" s="39" t="s">
        <v>19933</v>
      </c>
      <c r="N5746" s="39" t="s">
        <v>20807</v>
      </c>
    </row>
    <row r="5747" spans="1:14" hidden="1">
      <c r="A5747" s="258" t="s">
        <v>19932</v>
      </c>
      <c r="B5747" s="516"/>
      <c r="C5747" s="496" t="s">
        <v>20808</v>
      </c>
      <c r="D5747" s="39" t="s">
        <v>20808</v>
      </c>
      <c r="E5747" s="496">
        <f>VLOOKUP(F5747,[13]abbr_btch2lot2!A:B,2,FALSE)</f>
        <v>4485</v>
      </c>
      <c r="F5747" s="39" t="s">
        <v>20809</v>
      </c>
      <c r="G5747" s="39" t="s">
        <v>2215</v>
      </c>
      <c r="H5747" s="40" t="s">
        <v>2202</v>
      </c>
      <c r="I5747" s="76" t="s">
        <v>19936</v>
      </c>
      <c r="J5747" s="39"/>
      <c r="K5747" s="39" t="s">
        <v>2195</v>
      </c>
      <c r="L5747" s="504">
        <v>331</v>
      </c>
      <c r="M5747" s="39" t="s">
        <v>19933</v>
      </c>
      <c r="N5747" s="39" t="s">
        <v>20810</v>
      </c>
    </row>
    <row r="5748" spans="1:14" hidden="1">
      <c r="A5748" s="258" t="s">
        <v>19932</v>
      </c>
      <c r="B5748" s="516"/>
      <c r="C5748" s="496" t="s">
        <v>20811</v>
      </c>
      <c r="D5748" s="39" t="s">
        <v>20811</v>
      </c>
      <c r="E5748" s="496">
        <f>VLOOKUP(F5748,[13]abbr_btch2lot2!A:B,2,FALSE)</f>
        <v>4486</v>
      </c>
      <c r="F5748" s="39" t="s">
        <v>20812</v>
      </c>
      <c r="G5748" s="39" t="s">
        <v>2215</v>
      </c>
      <c r="H5748" s="40" t="s">
        <v>2202</v>
      </c>
      <c r="I5748" s="76" t="s">
        <v>20311</v>
      </c>
      <c r="J5748" s="39"/>
      <c r="K5748" s="39" t="s">
        <v>2195</v>
      </c>
      <c r="L5748" s="504">
        <v>332</v>
      </c>
      <c r="M5748" s="39" t="s">
        <v>19933</v>
      </c>
      <c r="N5748" s="39" t="s">
        <v>20813</v>
      </c>
    </row>
    <row r="5749" spans="1:14" hidden="1">
      <c r="A5749" s="258" t="s">
        <v>19932</v>
      </c>
      <c r="B5749" s="516"/>
      <c r="C5749" s="496" t="s">
        <v>20814</v>
      </c>
      <c r="D5749" s="39" t="s">
        <v>20814</v>
      </c>
      <c r="E5749" s="496">
        <f>VLOOKUP(F5749,[13]abbr_btch2lot2!A:B,2,FALSE)</f>
        <v>4487</v>
      </c>
      <c r="F5749" s="39" t="s">
        <v>20815</v>
      </c>
      <c r="G5749" s="39" t="s">
        <v>2215</v>
      </c>
      <c r="H5749" s="40" t="s">
        <v>2202</v>
      </c>
      <c r="I5749" s="76" t="s">
        <v>20136</v>
      </c>
      <c r="J5749" s="39"/>
      <c r="K5749" s="39" t="s">
        <v>2195</v>
      </c>
      <c r="L5749" s="504">
        <v>333</v>
      </c>
      <c r="M5749" s="39" t="s">
        <v>19933</v>
      </c>
      <c r="N5749" s="39" t="s">
        <v>20816</v>
      </c>
    </row>
    <row r="5750" spans="1:14" hidden="1">
      <c r="A5750" s="258" t="s">
        <v>19932</v>
      </c>
      <c r="B5750" s="516"/>
      <c r="C5750" s="496" t="s">
        <v>20817</v>
      </c>
      <c r="D5750" s="39" t="s">
        <v>20817</v>
      </c>
      <c r="E5750" s="496">
        <f>VLOOKUP(F5750,[13]abbr_btch2lot2!A:B,2,FALSE)</f>
        <v>4488</v>
      </c>
      <c r="F5750" s="40" t="s">
        <v>20818</v>
      </c>
      <c r="G5750" s="39" t="s">
        <v>2215</v>
      </c>
      <c r="H5750" s="40" t="s">
        <v>2202</v>
      </c>
      <c r="I5750" s="76" t="s">
        <v>19936</v>
      </c>
      <c r="J5750" s="39"/>
      <c r="K5750" s="39" t="s">
        <v>2195</v>
      </c>
      <c r="L5750" s="504">
        <v>334</v>
      </c>
      <c r="M5750" s="39" t="s">
        <v>19933</v>
      </c>
      <c r="N5750" s="39" t="s">
        <v>20819</v>
      </c>
    </row>
    <row r="5751" spans="1:14" hidden="1">
      <c r="A5751" s="258" t="s">
        <v>19932</v>
      </c>
      <c r="B5751" s="516"/>
      <c r="C5751" s="496" t="s">
        <v>20820</v>
      </c>
      <c r="D5751" s="39" t="s">
        <v>20820</v>
      </c>
      <c r="E5751" s="496">
        <f>VLOOKUP(F5751,[13]abbr_btch2lot2!A:B,2,FALSE)</f>
        <v>4489</v>
      </c>
      <c r="F5751" s="39" t="s">
        <v>20821</v>
      </c>
      <c r="G5751" s="39" t="s">
        <v>2215</v>
      </c>
      <c r="H5751" s="40" t="s">
        <v>2202</v>
      </c>
      <c r="I5751" s="76" t="s">
        <v>19936</v>
      </c>
      <c r="J5751" s="39"/>
      <c r="K5751" s="39" t="s">
        <v>2195</v>
      </c>
      <c r="L5751" s="504">
        <v>335</v>
      </c>
      <c r="M5751" s="39" t="s">
        <v>19933</v>
      </c>
      <c r="N5751" s="39" t="s">
        <v>20822</v>
      </c>
    </row>
    <row r="5752" spans="1:14" hidden="1">
      <c r="A5752" s="258" t="s">
        <v>19932</v>
      </c>
      <c r="B5752" s="516"/>
      <c r="C5752" s="496" t="s">
        <v>20823</v>
      </c>
      <c r="D5752" s="39" t="s">
        <v>20823</v>
      </c>
      <c r="E5752" s="496">
        <f>VLOOKUP(F5752,[13]abbr_btch2lot2!A:B,2,FALSE)</f>
        <v>4490</v>
      </c>
      <c r="F5752" s="39" t="s">
        <v>20824</v>
      </c>
      <c r="G5752" s="39" t="s">
        <v>2215</v>
      </c>
      <c r="H5752" s="40" t="s">
        <v>2202</v>
      </c>
      <c r="I5752" s="76" t="s">
        <v>19936</v>
      </c>
      <c r="J5752" s="39"/>
      <c r="K5752" s="39" t="s">
        <v>2195</v>
      </c>
      <c r="L5752" s="504">
        <v>336</v>
      </c>
      <c r="M5752" s="39" t="s">
        <v>19933</v>
      </c>
      <c r="N5752" s="39" t="s">
        <v>20825</v>
      </c>
    </row>
    <row r="5753" spans="1:14" hidden="1">
      <c r="A5753" s="258" t="s">
        <v>19932</v>
      </c>
      <c r="B5753" s="516"/>
      <c r="C5753" s="496"/>
      <c r="D5753" s="39"/>
      <c r="E5753" s="496">
        <f>VLOOKUP(F5753,[13]abbr_btch2lot2!A:B,2,FALSE)</f>
        <v>4491</v>
      </c>
      <c r="F5753" s="39" t="s">
        <v>20826</v>
      </c>
      <c r="G5753" s="39" t="s">
        <v>2215</v>
      </c>
      <c r="H5753" s="40" t="s">
        <v>2202</v>
      </c>
      <c r="I5753" s="76">
        <v>255</v>
      </c>
      <c r="J5753" s="39"/>
      <c r="K5753" s="39" t="s">
        <v>2195</v>
      </c>
      <c r="L5753" s="504">
        <v>337</v>
      </c>
      <c r="M5753" s="39" t="s">
        <v>19933</v>
      </c>
      <c r="N5753" s="39" t="s">
        <v>20827</v>
      </c>
    </row>
    <row r="5754" spans="1:14" hidden="1">
      <c r="A5754" s="258" t="s">
        <v>19932</v>
      </c>
      <c r="B5754" s="516"/>
      <c r="C5754" s="496" t="s">
        <v>20828</v>
      </c>
      <c r="D5754" s="39" t="s">
        <v>20828</v>
      </c>
      <c r="E5754" s="496">
        <f>VLOOKUP(F5754,[13]abbr_btch2lot2!A:B,2,FALSE)</f>
        <v>4492</v>
      </c>
      <c r="F5754" s="40" t="s">
        <v>20829</v>
      </c>
      <c r="G5754" s="39" t="s">
        <v>2215</v>
      </c>
      <c r="H5754" s="40" t="s">
        <v>2202</v>
      </c>
      <c r="I5754" s="76" t="s">
        <v>19936</v>
      </c>
      <c r="J5754" s="39"/>
      <c r="K5754" s="39" t="s">
        <v>2195</v>
      </c>
      <c r="L5754" s="504">
        <v>338</v>
      </c>
      <c r="M5754" s="39" t="s">
        <v>19933</v>
      </c>
      <c r="N5754" s="39" t="s">
        <v>20830</v>
      </c>
    </row>
    <row r="5755" spans="1:14" hidden="1">
      <c r="A5755" s="258" t="s">
        <v>19932</v>
      </c>
      <c r="B5755" s="516"/>
      <c r="C5755" s="496"/>
      <c r="D5755" s="39"/>
      <c r="E5755" s="496">
        <f>VLOOKUP(F5755,[13]abbr_btch2lot2!A:B,2,FALSE)</f>
        <v>4493</v>
      </c>
      <c r="F5755" s="39" t="s">
        <v>20831</v>
      </c>
      <c r="G5755" s="39" t="s">
        <v>2215</v>
      </c>
      <c r="H5755" s="40" t="s">
        <v>2202</v>
      </c>
      <c r="I5755" s="76" t="s">
        <v>19936</v>
      </c>
      <c r="J5755" s="39"/>
      <c r="K5755" s="39" t="s">
        <v>2195</v>
      </c>
      <c r="L5755" s="504">
        <v>339</v>
      </c>
      <c r="M5755" s="39" t="s">
        <v>19933</v>
      </c>
      <c r="N5755" s="39" t="s">
        <v>20832</v>
      </c>
    </row>
    <row r="5756" spans="1:14" hidden="1">
      <c r="A5756" s="258" t="s">
        <v>19932</v>
      </c>
      <c r="B5756" s="516"/>
      <c r="C5756" s="496" t="s">
        <v>20833</v>
      </c>
      <c r="D5756" s="39" t="s">
        <v>20833</v>
      </c>
      <c r="E5756" s="496">
        <f>VLOOKUP(F5756,[13]abbr_btch2lot2!A:B,2,FALSE)</f>
        <v>4494</v>
      </c>
      <c r="F5756" s="40" t="s">
        <v>20834</v>
      </c>
      <c r="G5756" s="39" t="s">
        <v>2215</v>
      </c>
      <c r="H5756" s="40" t="s">
        <v>2202</v>
      </c>
      <c r="I5756" s="76" t="s">
        <v>19940</v>
      </c>
      <c r="J5756" s="39"/>
      <c r="K5756" s="39" t="s">
        <v>2195</v>
      </c>
      <c r="L5756" s="504">
        <v>340</v>
      </c>
      <c r="M5756" s="39" t="s">
        <v>19933</v>
      </c>
      <c r="N5756" s="39" t="s">
        <v>20835</v>
      </c>
    </row>
    <row r="5757" spans="1:14" hidden="1">
      <c r="A5757" s="258" t="s">
        <v>19932</v>
      </c>
      <c r="B5757" s="516"/>
      <c r="C5757" s="496" t="s">
        <v>20836</v>
      </c>
      <c r="D5757" s="39" t="s">
        <v>20836</v>
      </c>
      <c r="E5757" s="496">
        <f>VLOOKUP(F5757,[13]abbr_btch2lot2!A:B,2,FALSE)</f>
        <v>4495</v>
      </c>
      <c r="F5757" s="40" t="s">
        <v>20837</v>
      </c>
      <c r="G5757" s="39" t="s">
        <v>2215</v>
      </c>
      <c r="H5757" s="40" t="s">
        <v>2202</v>
      </c>
      <c r="I5757" s="76" t="s">
        <v>7608</v>
      </c>
      <c r="J5757" s="39"/>
      <c r="K5757" s="39" t="s">
        <v>2195</v>
      </c>
      <c r="L5757" s="504">
        <v>341</v>
      </c>
      <c r="M5757" s="39" t="s">
        <v>19933</v>
      </c>
      <c r="N5757" s="39" t="s">
        <v>20838</v>
      </c>
    </row>
    <row r="5758" spans="1:14" hidden="1">
      <c r="A5758" s="258" t="s">
        <v>19932</v>
      </c>
      <c r="B5758" s="516"/>
      <c r="C5758" s="496" t="s">
        <v>20839</v>
      </c>
      <c r="D5758" s="39" t="s">
        <v>20839</v>
      </c>
      <c r="E5758" s="496">
        <f>VLOOKUP(F5758,[13]abbr_btch2lot2!A:B,2,FALSE)</f>
        <v>4496</v>
      </c>
      <c r="F5758" s="40" t="s">
        <v>20840</v>
      </c>
      <c r="G5758" s="39" t="s">
        <v>2215</v>
      </c>
      <c r="H5758" s="40" t="s">
        <v>2202</v>
      </c>
      <c r="I5758" s="76" t="s">
        <v>20332</v>
      </c>
      <c r="J5758" s="39"/>
      <c r="K5758" s="39" t="s">
        <v>2195</v>
      </c>
      <c r="L5758" s="504">
        <v>342</v>
      </c>
      <c r="M5758" s="39" t="s">
        <v>19933</v>
      </c>
      <c r="N5758" s="39" t="s">
        <v>20841</v>
      </c>
    </row>
    <row r="5759" spans="1:14" hidden="1">
      <c r="A5759" s="258" t="s">
        <v>19932</v>
      </c>
      <c r="B5759" s="516"/>
      <c r="C5759" s="496" t="s">
        <v>20842</v>
      </c>
      <c r="D5759" s="39" t="s">
        <v>20842</v>
      </c>
      <c r="E5759" s="496">
        <f>VLOOKUP(F5759,[13]abbr_btch2lot2!A:B,2,FALSE)</f>
        <v>4497</v>
      </c>
      <c r="F5759" s="39" t="s">
        <v>20843</v>
      </c>
      <c r="G5759" s="39" t="s">
        <v>2215</v>
      </c>
      <c r="H5759" s="40" t="s">
        <v>2202</v>
      </c>
      <c r="I5759" s="76" t="s">
        <v>19936</v>
      </c>
      <c r="J5759" s="39"/>
      <c r="K5759" s="39" t="s">
        <v>2195</v>
      </c>
      <c r="L5759" s="504">
        <v>343</v>
      </c>
      <c r="M5759" s="39" t="s">
        <v>19933</v>
      </c>
      <c r="N5759" s="39" t="s">
        <v>20844</v>
      </c>
    </row>
    <row r="5760" spans="1:14" hidden="1">
      <c r="A5760" s="258" t="s">
        <v>19932</v>
      </c>
      <c r="B5760" s="516"/>
      <c r="C5760" s="496"/>
      <c r="D5760" s="39"/>
      <c r="E5760" s="496">
        <f>VLOOKUP(F5760,[13]abbr_btch2lot2!A:B,2,FALSE)</f>
        <v>4498</v>
      </c>
      <c r="F5760" s="39" t="s">
        <v>20845</v>
      </c>
      <c r="G5760" s="39" t="s">
        <v>2215</v>
      </c>
      <c r="H5760" s="40" t="s">
        <v>2202</v>
      </c>
      <c r="I5760" s="76" t="s">
        <v>19936</v>
      </c>
      <c r="J5760" s="39"/>
      <c r="K5760" s="39" t="s">
        <v>2195</v>
      </c>
      <c r="L5760" s="504">
        <v>344</v>
      </c>
      <c r="M5760" s="39" t="s">
        <v>19933</v>
      </c>
      <c r="N5760" s="39" t="s">
        <v>20846</v>
      </c>
    </row>
    <row r="5761" spans="1:14" hidden="1">
      <c r="A5761" s="258" t="s">
        <v>19932</v>
      </c>
      <c r="B5761" s="516"/>
      <c r="C5761" s="496" t="s">
        <v>20847</v>
      </c>
      <c r="D5761" s="39" t="s">
        <v>20847</v>
      </c>
      <c r="E5761" s="496">
        <f>VLOOKUP(F5761,[13]abbr_btch2lot2!A:B,2,FALSE)</f>
        <v>4499</v>
      </c>
      <c r="F5761" s="39" t="s">
        <v>20848</v>
      </c>
      <c r="G5761" s="39" t="s">
        <v>2215</v>
      </c>
      <c r="H5761" s="40" t="s">
        <v>2202</v>
      </c>
      <c r="I5761" s="76" t="s">
        <v>20849</v>
      </c>
      <c r="J5761" s="39"/>
      <c r="K5761" s="39" t="s">
        <v>2195</v>
      </c>
      <c r="L5761" s="504">
        <v>345</v>
      </c>
      <c r="M5761" s="39" t="s">
        <v>19933</v>
      </c>
      <c r="N5761" s="39" t="s">
        <v>20850</v>
      </c>
    </row>
    <row r="5762" spans="1:14" hidden="1">
      <c r="A5762" s="258" t="s">
        <v>19932</v>
      </c>
      <c r="B5762" s="516"/>
      <c r="C5762" s="496" t="s">
        <v>20851</v>
      </c>
      <c r="D5762" s="39" t="s">
        <v>20851</v>
      </c>
      <c r="E5762" s="496">
        <f>VLOOKUP(F5762,[13]abbr_btch2lot2!A:B,2,FALSE)</f>
        <v>4500</v>
      </c>
      <c r="F5762" s="39" t="s">
        <v>20852</v>
      </c>
      <c r="G5762" s="39" t="s">
        <v>2215</v>
      </c>
      <c r="H5762" s="40" t="s">
        <v>2202</v>
      </c>
      <c r="I5762" s="76" t="s">
        <v>20849</v>
      </c>
      <c r="J5762" s="39"/>
      <c r="K5762" s="39" t="s">
        <v>2195</v>
      </c>
      <c r="L5762" s="504">
        <v>346</v>
      </c>
      <c r="M5762" s="39" t="s">
        <v>19933</v>
      </c>
      <c r="N5762" s="39" t="s">
        <v>20853</v>
      </c>
    </row>
    <row r="5763" spans="1:14" hidden="1">
      <c r="A5763" s="258" t="s">
        <v>19932</v>
      </c>
      <c r="B5763" s="516"/>
      <c r="C5763" s="496" t="s">
        <v>20854</v>
      </c>
      <c r="D5763" s="39" t="s">
        <v>20854</v>
      </c>
      <c r="E5763" s="496">
        <f>VLOOKUP(F5763,[13]abbr_btch2lot2!A:B,2,FALSE)</f>
        <v>4501</v>
      </c>
      <c r="F5763" s="39" t="s">
        <v>20855</v>
      </c>
      <c r="G5763" s="39" t="s">
        <v>2215</v>
      </c>
      <c r="H5763" s="40" t="s">
        <v>2202</v>
      </c>
      <c r="I5763" s="76">
        <v>255</v>
      </c>
      <c r="J5763" s="39"/>
      <c r="K5763" s="39" t="s">
        <v>2195</v>
      </c>
      <c r="L5763" s="504">
        <v>347</v>
      </c>
      <c r="M5763" s="39" t="s">
        <v>19933</v>
      </c>
      <c r="N5763" s="39" t="s">
        <v>20856</v>
      </c>
    </row>
    <row r="5764" spans="1:14" hidden="1">
      <c r="A5764" s="258" t="s">
        <v>19932</v>
      </c>
      <c r="B5764" s="516"/>
      <c r="C5764" s="496"/>
      <c r="D5764" s="39"/>
      <c r="E5764" s="496">
        <f>VLOOKUP(F5764,[13]abbr_btch2lot2!A:B,2,FALSE)</f>
        <v>4502</v>
      </c>
      <c r="F5764" s="39" t="s">
        <v>20857</v>
      </c>
      <c r="G5764" s="39" t="s">
        <v>2215</v>
      </c>
      <c r="H5764" s="40" t="s">
        <v>2202</v>
      </c>
      <c r="I5764" s="76" t="s">
        <v>20311</v>
      </c>
      <c r="J5764" s="39"/>
      <c r="K5764" s="39" t="s">
        <v>2195</v>
      </c>
      <c r="L5764" s="504">
        <v>348</v>
      </c>
      <c r="M5764" s="39" t="s">
        <v>19933</v>
      </c>
      <c r="N5764" s="39" t="s">
        <v>20858</v>
      </c>
    </row>
    <row r="5765" spans="1:14" hidden="1">
      <c r="A5765" s="258" t="s">
        <v>19932</v>
      </c>
      <c r="B5765" s="516"/>
      <c r="C5765" s="496"/>
      <c r="D5765" s="39"/>
      <c r="E5765" s="496">
        <f>VLOOKUP(F5765,[13]abbr_btch2lot2!A:B,2,FALSE)</f>
        <v>4503</v>
      </c>
      <c r="F5765" s="39" t="s">
        <v>20859</v>
      </c>
      <c r="G5765" s="39" t="s">
        <v>2215</v>
      </c>
      <c r="H5765" s="40" t="s">
        <v>2202</v>
      </c>
      <c r="I5765" s="76">
        <v>255</v>
      </c>
      <c r="J5765" s="39"/>
      <c r="K5765" s="39" t="s">
        <v>2195</v>
      </c>
      <c r="L5765" s="504">
        <v>349</v>
      </c>
      <c r="M5765" s="39" t="s">
        <v>19933</v>
      </c>
      <c r="N5765" s="39" t="s">
        <v>20860</v>
      </c>
    </row>
    <row r="5766" spans="1:14" hidden="1">
      <c r="A5766" s="258" t="s">
        <v>19932</v>
      </c>
      <c r="B5766" s="516"/>
      <c r="C5766" s="496" t="s">
        <v>20861</v>
      </c>
      <c r="D5766" s="39" t="s">
        <v>20861</v>
      </c>
      <c r="E5766" s="496">
        <f>VLOOKUP(F5766,[13]abbr_btch2lot2!A:B,2,FALSE)</f>
        <v>4504</v>
      </c>
      <c r="F5766" s="39" t="s">
        <v>20862</v>
      </c>
      <c r="G5766" s="39" t="s">
        <v>2215</v>
      </c>
      <c r="H5766" s="40" t="s">
        <v>2202</v>
      </c>
      <c r="I5766" s="76" t="s">
        <v>19936</v>
      </c>
      <c r="J5766" s="39"/>
      <c r="K5766" s="39" t="s">
        <v>2195</v>
      </c>
      <c r="L5766" s="504">
        <v>350</v>
      </c>
      <c r="M5766" s="39" t="s">
        <v>19933</v>
      </c>
      <c r="N5766" s="39" t="s">
        <v>20863</v>
      </c>
    </row>
    <row r="5767" spans="1:14" hidden="1">
      <c r="A5767" s="258" t="s">
        <v>19932</v>
      </c>
      <c r="B5767" s="516"/>
      <c r="C5767" s="496" t="s">
        <v>20864</v>
      </c>
      <c r="D5767" s="39" t="s">
        <v>20864</v>
      </c>
      <c r="E5767" s="496">
        <f>VLOOKUP(F5767,[13]abbr_btch2lot2!A:B,2,FALSE)</f>
        <v>4505</v>
      </c>
      <c r="F5767" s="39" t="s">
        <v>20865</v>
      </c>
      <c r="G5767" s="39" t="s">
        <v>2215</v>
      </c>
      <c r="H5767" s="40" t="s">
        <v>2202</v>
      </c>
      <c r="I5767" s="76" t="s">
        <v>19940</v>
      </c>
      <c r="J5767" s="39"/>
      <c r="K5767" s="39" t="s">
        <v>2195</v>
      </c>
      <c r="L5767" s="504">
        <v>351</v>
      </c>
      <c r="M5767" s="39" t="s">
        <v>19933</v>
      </c>
      <c r="N5767" s="39" t="s">
        <v>20866</v>
      </c>
    </row>
    <row r="5768" spans="1:14" hidden="1">
      <c r="A5768" s="258" t="s">
        <v>19932</v>
      </c>
      <c r="B5768" s="516"/>
      <c r="C5768" s="496" t="s">
        <v>20867</v>
      </c>
      <c r="D5768" s="39" t="s">
        <v>20867</v>
      </c>
      <c r="E5768" s="496">
        <f>VLOOKUP(F5768,[13]abbr_btch2lot2!A:B,2,FALSE)</f>
        <v>4506</v>
      </c>
      <c r="F5768" s="39" t="s">
        <v>20868</v>
      </c>
      <c r="G5768" s="39" t="s">
        <v>2215</v>
      </c>
      <c r="H5768" s="40" t="s">
        <v>2202</v>
      </c>
      <c r="I5768" s="76" t="s">
        <v>19940</v>
      </c>
      <c r="J5768" s="39"/>
      <c r="K5768" s="39" t="s">
        <v>2195</v>
      </c>
      <c r="L5768" s="504">
        <v>352</v>
      </c>
      <c r="M5768" s="39" t="s">
        <v>19933</v>
      </c>
      <c r="N5768" s="39" t="s">
        <v>20869</v>
      </c>
    </row>
    <row r="5769" spans="1:14" hidden="1">
      <c r="A5769" s="258" t="s">
        <v>19932</v>
      </c>
      <c r="B5769" s="516"/>
      <c r="C5769" s="496" t="s">
        <v>20870</v>
      </c>
      <c r="D5769" s="39" t="s">
        <v>20870</v>
      </c>
      <c r="E5769" s="496">
        <f>VLOOKUP(F5769,[13]abbr_btch2lot2!A:B,2,FALSE)</f>
        <v>4507</v>
      </c>
      <c r="F5769" s="39" t="s">
        <v>20871</v>
      </c>
      <c r="G5769" s="39" t="s">
        <v>2215</v>
      </c>
      <c r="H5769" s="40" t="s">
        <v>2202</v>
      </c>
      <c r="I5769" s="76" t="s">
        <v>19936</v>
      </c>
      <c r="J5769" s="39"/>
      <c r="K5769" s="39" t="s">
        <v>2195</v>
      </c>
      <c r="L5769" s="504">
        <v>353</v>
      </c>
      <c r="M5769" s="39" t="s">
        <v>19933</v>
      </c>
      <c r="N5769" s="39" t="s">
        <v>20872</v>
      </c>
    </row>
    <row r="5770" spans="1:14" hidden="1">
      <c r="A5770" s="258" t="s">
        <v>19932</v>
      </c>
      <c r="B5770" s="516"/>
      <c r="C5770" s="496" t="s">
        <v>20873</v>
      </c>
      <c r="D5770" s="39" t="s">
        <v>20873</v>
      </c>
      <c r="E5770" s="496">
        <f>VLOOKUP(F5770,[13]abbr_btch2lot2!A:B,2,FALSE)</f>
        <v>4508</v>
      </c>
      <c r="F5770" s="39" t="s">
        <v>20874</v>
      </c>
      <c r="G5770" s="39" t="s">
        <v>2215</v>
      </c>
      <c r="H5770" s="40" t="s">
        <v>2202</v>
      </c>
      <c r="I5770" s="76" t="s">
        <v>19940</v>
      </c>
      <c r="J5770" s="39"/>
      <c r="K5770" s="39" t="s">
        <v>2195</v>
      </c>
      <c r="L5770" s="504">
        <v>354</v>
      </c>
      <c r="M5770" s="39" t="s">
        <v>19933</v>
      </c>
      <c r="N5770" s="39" t="s">
        <v>20875</v>
      </c>
    </row>
    <row r="5771" spans="1:14" hidden="1">
      <c r="A5771" s="258" t="s">
        <v>19932</v>
      </c>
      <c r="B5771" s="516"/>
      <c r="C5771" s="496"/>
      <c r="D5771" s="39"/>
      <c r="E5771" s="496">
        <f>VLOOKUP(F5771,[13]abbr_btch2lot2!A:B,2,FALSE)</f>
        <v>4509</v>
      </c>
      <c r="F5771" s="39" t="s">
        <v>20876</v>
      </c>
      <c r="G5771" s="39" t="s">
        <v>2215</v>
      </c>
      <c r="H5771" s="40" t="s">
        <v>2202</v>
      </c>
      <c r="I5771" s="76" t="s">
        <v>19940</v>
      </c>
      <c r="J5771" s="39"/>
      <c r="K5771" s="39" t="s">
        <v>2195</v>
      </c>
      <c r="L5771" s="504">
        <v>355</v>
      </c>
      <c r="M5771" s="39" t="s">
        <v>19933</v>
      </c>
      <c r="N5771" s="39" t="s">
        <v>20877</v>
      </c>
    </row>
    <row r="5772" spans="1:14" hidden="1">
      <c r="A5772" s="258" t="s">
        <v>19932</v>
      </c>
      <c r="B5772" s="516"/>
      <c r="C5772" s="496"/>
      <c r="D5772" s="39"/>
      <c r="E5772" s="496">
        <f>VLOOKUP(F5772,[13]abbr_btch2lot2!A:B,2,FALSE)</f>
        <v>4510</v>
      </c>
      <c r="F5772" s="39" t="s">
        <v>20878</v>
      </c>
      <c r="G5772" s="39" t="s">
        <v>2215</v>
      </c>
      <c r="H5772" s="40" t="s">
        <v>2202</v>
      </c>
      <c r="I5772" s="76" t="s">
        <v>19940</v>
      </c>
      <c r="J5772" s="39"/>
      <c r="K5772" s="39" t="s">
        <v>2195</v>
      </c>
      <c r="L5772" s="504">
        <v>356</v>
      </c>
      <c r="M5772" s="39" t="s">
        <v>19933</v>
      </c>
      <c r="N5772" s="39" t="s">
        <v>20879</v>
      </c>
    </row>
    <row r="5773" spans="1:14" hidden="1">
      <c r="A5773" s="258" t="s">
        <v>19932</v>
      </c>
      <c r="B5773" s="516"/>
      <c r="C5773" s="496"/>
      <c r="D5773" s="39"/>
      <c r="E5773" s="496">
        <f>VLOOKUP(F5773,[13]abbr_btch2lot2!A:B,2,FALSE)</f>
        <v>4511</v>
      </c>
      <c r="F5773" s="39" t="s">
        <v>20880</v>
      </c>
      <c r="G5773" s="39" t="s">
        <v>2215</v>
      </c>
      <c r="H5773" s="40" t="s">
        <v>2202</v>
      </c>
      <c r="I5773" s="76" t="s">
        <v>19940</v>
      </c>
      <c r="J5773" s="39"/>
      <c r="K5773" s="39" t="s">
        <v>2195</v>
      </c>
      <c r="L5773" s="504">
        <v>357</v>
      </c>
      <c r="M5773" s="39" t="s">
        <v>19933</v>
      </c>
      <c r="N5773" s="39" t="s">
        <v>20881</v>
      </c>
    </row>
    <row r="5774" spans="1:14" hidden="1">
      <c r="A5774" s="258" t="s">
        <v>19932</v>
      </c>
      <c r="B5774" s="516"/>
      <c r="C5774" s="496" t="s">
        <v>20882</v>
      </c>
      <c r="D5774" s="39" t="s">
        <v>20882</v>
      </c>
      <c r="E5774" s="496">
        <f>VLOOKUP(F5774,[13]abbr_btch2lot2!A:B,2,FALSE)</f>
        <v>4512</v>
      </c>
      <c r="F5774" s="39" t="s">
        <v>20883</v>
      </c>
      <c r="G5774" s="39" t="s">
        <v>2215</v>
      </c>
      <c r="H5774" s="40" t="s">
        <v>2202</v>
      </c>
      <c r="I5774" s="76" t="s">
        <v>19940</v>
      </c>
      <c r="J5774" s="39"/>
      <c r="K5774" s="39" t="s">
        <v>2195</v>
      </c>
      <c r="L5774" s="504">
        <v>358</v>
      </c>
      <c r="M5774" s="39" t="s">
        <v>19933</v>
      </c>
      <c r="N5774" s="39" t="s">
        <v>20884</v>
      </c>
    </row>
    <row r="5775" spans="1:14" hidden="1">
      <c r="A5775" s="258" t="s">
        <v>19932</v>
      </c>
      <c r="B5775" s="516"/>
      <c r="C5775" s="496" t="s">
        <v>20885</v>
      </c>
      <c r="D5775" s="39" t="s">
        <v>20885</v>
      </c>
      <c r="E5775" s="496">
        <f>VLOOKUP(F5775,[13]abbr_btch2lot2!A:B,2,FALSE)</f>
        <v>4513</v>
      </c>
      <c r="F5775" s="39" t="s">
        <v>20886</v>
      </c>
      <c r="G5775" s="39" t="s">
        <v>2215</v>
      </c>
      <c r="H5775" s="40" t="s">
        <v>2202</v>
      </c>
      <c r="I5775" s="76">
        <v>255</v>
      </c>
      <c r="J5775" s="39"/>
      <c r="K5775" s="39" t="s">
        <v>2195</v>
      </c>
      <c r="L5775" s="504">
        <v>359</v>
      </c>
      <c r="M5775" s="39" t="s">
        <v>19933</v>
      </c>
      <c r="N5775" s="39" t="s">
        <v>20887</v>
      </c>
    </row>
    <row r="5776" spans="1:14" hidden="1">
      <c r="A5776" s="258" t="s">
        <v>19932</v>
      </c>
      <c r="B5776" s="516"/>
      <c r="C5776" s="496"/>
      <c r="D5776" s="39"/>
      <c r="E5776" s="496">
        <f>VLOOKUP(F5776,[13]abbr_btch2lot2!A:B,2,FALSE)</f>
        <v>4514</v>
      </c>
      <c r="F5776" s="39" t="s">
        <v>20888</v>
      </c>
      <c r="G5776" s="39" t="s">
        <v>2215</v>
      </c>
      <c r="H5776" s="40" t="s">
        <v>2228</v>
      </c>
      <c r="I5776" s="76">
        <v>2</v>
      </c>
      <c r="J5776" s="39"/>
      <c r="K5776" s="39" t="s">
        <v>2195</v>
      </c>
      <c r="L5776" s="504">
        <v>360</v>
      </c>
      <c r="M5776" s="39" t="s">
        <v>19933</v>
      </c>
      <c r="N5776" s="39" t="s">
        <v>20889</v>
      </c>
    </row>
    <row r="5777" spans="1:14" hidden="1">
      <c r="A5777" s="258" t="s">
        <v>19932</v>
      </c>
      <c r="B5777" s="516"/>
      <c r="C5777" s="496" t="s">
        <v>20890</v>
      </c>
      <c r="D5777" s="39" t="s">
        <v>20890</v>
      </c>
      <c r="E5777" s="496">
        <f>VLOOKUP(F5777,[13]abbr_btch2lot2!A:B,2,FALSE)</f>
        <v>4515</v>
      </c>
      <c r="F5777" s="39" t="s">
        <v>20891</v>
      </c>
      <c r="G5777" s="39" t="s">
        <v>2215</v>
      </c>
      <c r="H5777" s="40" t="s">
        <v>2271</v>
      </c>
      <c r="I5777" s="76">
        <v>18</v>
      </c>
      <c r="J5777" s="39"/>
      <c r="K5777" s="39" t="s">
        <v>2195</v>
      </c>
      <c r="L5777" s="504">
        <v>361</v>
      </c>
      <c r="M5777" s="39" t="s">
        <v>19933</v>
      </c>
      <c r="N5777" s="39" t="s">
        <v>20892</v>
      </c>
    </row>
    <row r="5778" spans="1:14" hidden="1">
      <c r="A5778" s="258" t="s">
        <v>19932</v>
      </c>
      <c r="B5778" s="516"/>
      <c r="C5778" s="496" t="s">
        <v>20893</v>
      </c>
      <c r="D5778" s="39" t="s">
        <v>20893</v>
      </c>
      <c r="E5778" s="496">
        <f>VLOOKUP(F5778,[13]abbr_btch2lot2!A:B,2,FALSE)</f>
        <v>4516</v>
      </c>
      <c r="F5778" s="39" t="s">
        <v>20894</v>
      </c>
      <c r="G5778" s="39" t="s">
        <v>2215</v>
      </c>
      <c r="H5778" s="40" t="s">
        <v>2202</v>
      </c>
      <c r="I5778" s="76" t="s">
        <v>7619</v>
      </c>
      <c r="J5778" s="39"/>
      <c r="K5778" s="39" t="s">
        <v>2195</v>
      </c>
      <c r="L5778" s="504">
        <v>362</v>
      </c>
      <c r="M5778" s="39" t="s">
        <v>19933</v>
      </c>
      <c r="N5778" s="39" t="s">
        <v>20895</v>
      </c>
    </row>
    <row r="5779" spans="1:14" hidden="1">
      <c r="A5779" s="258" t="s">
        <v>19932</v>
      </c>
      <c r="B5779" s="516"/>
      <c r="C5779" s="496" t="s">
        <v>20896</v>
      </c>
      <c r="D5779" s="39" t="s">
        <v>20896</v>
      </c>
      <c r="E5779" s="496">
        <f>VLOOKUP(F5779,[13]abbr_btch2lot2!A:B,2,FALSE)</f>
        <v>4517</v>
      </c>
      <c r="F5779" s="39" t="s">
        <v>20897</v>
      </c>
      <c r="G5779" s="39" t="s">
        <v>2215</v>
      </c>
      <c r="H5779" s="40" t="s">
        <v>2202</v>
      </c>
      <c r="I5779" s="76" t="s">
        <v>19940</v>
      </c>
      <c r="J5779" s="39"/>
      <c r="K5779" s="39" t="s">
        <v>2195</v>
      </c>
      <c r="L5779" s="504">
        <v>363</v>
      </c>
      <c r="M5779" s="39" t="s">
        <v>19933</v>
      </c>
      <c r="N5779" s="39" t="s">
        <v>20898</v>
      </c>
    </row>
    <row r="5780" spans="1:14" hidden="1">
      <c r="A5780" s="258" t="s">
        <v>19932</v>
      </c>
      <c r="B5780" s="516"/>
      <c r="C5780" s="496" t="s">
        <v>20899</v>
      </c>
      <c r="D5780" s="39" t="s">
        <v>20899</v>
      </c>
      <c r="E5780" s="496">
        <f>VLOOKUP(F5780,[13]abbr_btch2lot2!A:B,2,FALSE)</f>
        <v>4518</v>
      </c>
      <c r="F5780" s="39" t="s">
        <v>20900</v>
      </c>
      <c r="G5780" s="39" t="s">
        <v>2215</v>
      </c>
      <c r="H5780" s="40" t="s">
        <v>2202</v>
      </c>
      <c r="I5780" s="76" t="s">
        <v>19940</v>
      </c>
      <c r="J5780" s="39"/>
      <c r="K5780" s="39" t="s">
        <v>2195</v>
      </c>
      <c r="L5780" s="504">
        <v>364</v>
      </c>
      <c r="M5780" s="39" t="s">
        <v>19933</v>
      </c>
      <c r="N5780" s="39" t="s">
        <v>20901</v>
      </c>
    </row>
    <row r="5781" spans="1:14" hidden="1">
      <c r="A5781" s="258" t="s">
        <v>19932</v>
      </c>
      <c r="B5781" s="516"/>
      <c r="C5781" s="496" t="s">
        <v>20902</v>
      </c>
      <c r="D5781" s="39" t="s">
        <v>20902</v>
      </c>
      <c r="E5781" s="496">
        <f>VLOOKUP(F5781,[13]abbr_btch2lot2!A:B,2,FALSE)</f>
        <v>4519</v>
      </c>
      <c r="F5781" s="39" t="s">
        <v>20903</v>
      </c>
      <c r="G5781" s="39" t="s">
        <v>2215</v>
      </c>
      <c r="H5781" s="40" t="s">
        <v>2202</v>
      </c>
      <c r="I5781" s="76" t="s">
        <v>7609</v>
      </c>
      <c r="J5781" s="39"/>
      <c r="K5781" s="39" t="s">
        <v>2195</v>
      </c>
      <c r="L5781" s="504">
        <v>365</v>
      </c>
      <c r="M5781" s="39" t="s">
        <v>19933</v>
      </c>
      <c r="N5781" s="39" t="s">
        <v>20904</v>
      </c>
    </row>
    <row r="5782" spans="1:14" hidden="1">
      <c r="A5782" s="258" t="s">
        <v>19932</v>
      </c>
      <c r="B5782" s="516"/>
      <c r="C5782" s="496" t="s">
        <v>20905</v>
      </c>
      <c r="D5782" s="39" t="s">
        <v>20905</v>
      </c>
      <c r="E5782" s="496">
        <f>VLOOKUP(F5782,[13]abbr_btch2lot2!A:B,2,FALSE)</f>
        <v>4520</v>
      </c>
      <c r="F5782" s="39" t="s">
        <v>20906</v>
      </c>
      <c r="G5782" s="39" t="s">
        <v>2215</v>
      </c>
      <c r="H5782" s="40" t="s">
        <v>2202</v>
      </c>
      <c r="I5782" s="76" t="s">
        <v>19940</v>
      </c>
      <c r="J5782" s="39"/>
      <c r="K5782" s="39" t="s">
        <v>2195</v>
      </c>
      <c r="L5782" s="504">
        <v>366</v>
      </c>
      <c r="M5782" s="39" t="s">
        <v>19933</v>
      </c>
      <c r="N5782" s="39" t="s">
        <v>20907</v>
      </c>
    </row>
    <row r="5783" spans="1:14" hidden="1">
      <c r="A5783" s="258" t="s">
        <v>19932</v>
      </c>
      <c r="B5783" s="516"/>
      <c r="C5783" s="496" t="s">
        <v>20908</v>
      </c>
      <c r="D5783" s="39" t="s">
        <v>20908</v>
      </c>
      <c r="E5783" s="496">
        <f>VLOOKUP(F5783,[13]abbr_btch2lot2!A:B,2,FALSE)</f>
        <v>4521</v>
      </c>
      <c r="F5783" s="40" t="s">
        <v>20909</v>
      </c>
      <c r="G5783" s="39" t="s">
        <v>2215</v>
      </c>
      <c r="H5783" s="40" t="s">
        <v>2202</v>
      </c>
      <c r="I5783" s="76" t="s">
        <v>19936</v>
      </c>
      <c r="J5783" s="39"/>
      <c r="K5783" s="39" t="s">
        <v>2195</v>
      </c>
      <c r="L5783" s="504">
        <v>367</v>
      </c>
      <c r="M5783" s="39" t="s">
        <v>19933</v>
      </c>
      <c r="N5783" s="39" t="s">
        <v>20910</v>
      </c>
    </row>
    <row r="5784" spans="1:14" hidden="1">
      <c r="A5784" s="258" t="s">
        <v>19932</v>
      </c>
      <c r="B5784" s="516"/>
      <c r="C5784" s="496" t="s">
        <v>20911</v>
      </c>
      <c r="D5784" s="39" t="s">
        <v>20911</v>
      </c>
      <c r="E5784" s="496">
        <f>VLOOKUP(F5784,[13]abbr_btch2lot2!A:B,2,FALSE)</f>
        <v>4522</v>
      </c>
      <c r="F5784" s="39" t="s">
        <v>20912</v>
      </c>
      <c r="G5784" s="39" t="s">
        <v>2215</v>
      </c>
      <c r="H5784" s="40" t="s">
        <v>2202</v>
      </c>
      <c r="I5784" s="76" t="s">
        <v>19936</v>
      </c>
      <c r="J5784" s="39"/>
      <c r="K5784" s="39" t="s">
        <v>2195</v>
      </c>
      <c r="L5784" s="504">
        <v>368</v>
      </c>
      <c r="M5784" s="39" t="s">
        <v>19933</v>
      </c>
      <c r="N5784" s="39" t="s">
        <v>20913</v>
      </c>
    </row>
    <row r="5785" spans="1:14" hidden="1">
      <c r="A5785" s="258" t="s">
        <v>19932</v>
      </c>
      <c r="B5785" s="516"/>
      <c r="C5785" s="496" t="s">
        <v>20914</v>
      </c>
      <c r="D5785" s="39" t="s">
        <v>20914</v>
      </c>
      <c r="E5785" s="496">
        <f>VLOOKUP(F5785,[13]abbr_btch2lot2!A:B,2,FALSE)</f>
        <v>4523</v>
      </c>
      <c r="F5785" s="39" t="s">
        <v>20915</v>
      </c>
      <c r="G5785" s="39" t="s">
        <v>2215</v>
      </c>
      <c r="H5785" s="40" t="s">
        <v>2202</v>
      </c>
      <c r="I5785" s="76" t="s">
        <v>19936</v>
      </c>
      <c r="J5785" s="39"/>
      <c r="K5785" s="39" t="s">
        <v>2195</v>
      </c>
      <c r="L5785" s="504">
        <v>369</v>
      </c>
      <c r="M5785" s="39" t="s">
        <v>19933</v>
      </c>
      <c r="N5785" s="39" t="s">
        <v>20916</v>
      </c>
    </row>
    <row r="5786" spans="1:14" hidden="1">
      <c r="A5786" s="258" t="s">
        <v>19932</v>
      </c>
      <c r="B5786" s="516"/>
      <c r="C5786" s="496" t="s">
        <v>20917</v>
      </c>
      <c r="D5786" s="39" t="s">
        <v>20917</v>
      </c>
      <c r="E5786" s="496">
        <f>VLOOKUP(F5786,[13]abbr_btch2lot2!A:B,2,FALSE)</f>
        <v>4524</v>
      </c>
      <c r="F5786" s="39" t="s">
        <v>20918</v>
      </c>
      <c r="G5786" s="39" t="s">
        <v>2215</v>
      </c>
      <c r="H5786" s="40" t="s">
        <v>2202</v>
      </c>
      <c r="I5786" s="76" t="s">
        <v>19994</v>
      </c>
      <c r="J5786" s="39"/>
      <c r="K5786" s="39" t="s">
        <v>2195</v>
      </c>
      <c r="L5786" s="504">
        <v>370</v>
      </c>
      <c r="M5786" s="39" t="s">
        <v>19933</v>
      </c>
      <c r="N5786" s="39" t="s">
        <v>20919</v>
      </c>
    </row>
    <row r="5787" spans="1:14" hidden="1">
      <c r="A5787" s="258" t="s">
        <v>19932</v>
      </c>
      <c r="B5787" s="516"/>
      <c r="C5787" s="496" t="s">
        <v>19966</v>
      </c>
      <c r="D5787" s="39" t="s">
        <v>19966</v>
      </c>
      <c r="E5787" s="496">
        <f>VLOOKUP(F5787,[13]abbr_btch2lot2!A:B,2,FALSE)</f>
        <v>4186</v>
      </c>
      <c r="F5787" s="39" t="s">
        <v>19967</v>
      </c>
      <c r="G5787" s="39" t="s">
        <v>2215</v>
      </c>
      <c r="H5787" s="40" t="s">
        <v>2202</v>
      </c>
      <c r="I5787" s="76" t="s">
        <v>20264</v>
      </c>
      <c r="J5787" s="39"/>
      <c r="K5787" s="39" t="s">
        <v>2195</v>
      </c>
      <c r="L5787" s="504">
        <v>371</v>
      </c>
      <c r="M5787" s="39" t="s">
        <v>19933</v>
      </c>
      <c r="N5787" s="39" t="s">
        <v>20920</v>
      </c>
    </row>
    <row r="5788" spans="1:14" hidden="1">
      <c r="A5788" s="258" t="s">
        <v>19932</v>
      </c>
      <c r="B5788" s="516"/>
      <c r="C5788" s="496" t="s">
        <v>20921</v>
      </c>
      <c r="D5788" s="39" t="s">
        <v>20921</v>
      </c>
      <c r="E5788" s="496">
        <f>VLOOKUP(F5788,[13]abbr_btch2lot2!A:B,2,FALSE)</f>
        <v>4525</v>
      </c>
      <c r="F5788" s="39" t="s">
        <v>20922</v>
      </c>
      <c r="G5788" s="39" t="s">
        <v>2215</v>
      </c>
      <c r="H5788" s="40" t="s">
        <v>2202</v>
      </c>
      <c r="I5788" s="76" t="s">
        <v>19940</v>
      </c>
      <c r="J5788" s="39"/>
      <c r="K5788" s="39" t="s">
        <v>2195</v>
      </c>
      <c r="L5788" s="504">
        <v>372</v>
      </c>
      <c r="M5788" s="39" t="s">
        <v>19933</v>
      </c>
      <c r="N5788" s="39" t="s">
        <v>20923</v>
      </c>
    </row>
    <row r="5789" spans="1:14" hidden="1">
      <c r="A5789" s="258" t="s">
        <v>19932</v>
      </c>
      <c r="B5789" s="516"/>
      <c r="C5789" s="496" t="s">
        <v>19972</v>
      </c>
      <c r="D5789" s="39" t="s">
        <v>19972</v>
      </c>
      <c r="E5789" s="496">
        <f>VLOOKUP(F5789,[13]abbr_btch2lot2!A:B,2,FALSE)</f>
        <v>4188</v>
      </c>
      <c r="F5789" s="39" t="s">
        <v>19973</v>
      </c>
      <c r="G5789" s="39" t="s">
        <v>2215</v>
      </c>
      <c r="H5789" s="40" t="s">
        <v>2202</v>
      </c>
      <c r="I5789" s="76" t="s">
        <v>19940</v>
      </c>
      <c r="J5789" s="39"/>
      <c r="K5789" s="39" t="s">
        <v>2195</v>
      </c>
      <c r="L5789" s="504">
        <v>373</v>
      </c>
      <c r="M5789" s="39" t="s">
        <v>19933</v>
      </c>
      <c r="N5789" s="39" t="s">
        <v>20924</v>
      </c>
    </row>
    <row r="5790" spans="1:14" hidden="1">
      <c r="A5790" s="258" t="s">
        <v>19932</v>
      </c>
      <c r="B5790" s="516"/>
      <c r="C5790" s="496" t="s">
        <v>20925</v>
      </c>
      <c r="D5790" s="39" t="s">
        <v>20925</v>
      </c>
      <c r="E5790" s="496">
        <f>VLOOKUP(F5790,[13]abbr_btch2lot2!A:B,2,FALSE)</f>
        <v>4526</v>
      </c>
      <c r="F5790" s="39" t="s">
        <v>20926</v>
      </c>
      <c r="G5790" s="39" t="s">
        <v>2215</v>
      </c>
      <c r="H5790" s="40" t="s">
        <v>2202</v>
      </c>
      <c r="I5790" s="76" t="s">
        <v>19940</v>
      </c>
      <c r="J5790" s="39"/>
      <c r="K5790" s="39" t="s">
        <v>2195</v>
      </c>
      <c r="L5790" s="504">
        <v>374</v>
      </c>
      <c r="M5790" s="39" t="s">
        <v>19933</v>
      </c>
      <c r="N5790" s="39" t="s">
        <v>20927</v>
      </c>
    </row>
    <row r="5791" spans="1:14" hidden="1">
      <c r="A5791" s="258" t="s">
        <v>19932</v>
      </c>
      <c r="B5791" s="516"/>
      <c r="C5791" s="496" t="s">
        <v>20928</v>
      </c>
      <c r="D5791" s="39" t="s">
        <v>20928</v>
      </c>
      <c r="E5791" s="496">
        <f>VLOOKUP(F5791,[13]abbr_btch2lot2!A:B,2,FALSE)</f>
        <v>4527</v>
      </c>
      <c r="F5791" s="39" t="s">
        <v>20929</v>
      </c>
      <c r="G5791" s="39" t="s">
        <v>2215</v>
      </c>
      <c r="H5791" s="40" t="s">
        <v>2202</v>
      </c>
      <c r="I5791" s="76" t="s">
        <v>20264</v>
      </c>
      <c r="J5791" s="39"/>
      <c r="K5791" s="39" t="s">
        <v>2195</v>
      </c>
      <c r="L5791" s="504">
        <v>375</v>
      </c>
      <c r="M5791" s="39" t="s">
        <v>19933</v>
      </c>
      <c r="N5791" s="39" t="s">
        <v>20930</v>
      </c>
    </row>
    <row r="5792" spans="1:14" hidden="1">
      <c r="A5792" s="258" t="s">
        <v>19932</v>
      </c>
      <c r="B5792" s="516"/>
      <c r="C5792" s="496" t="s">
        <v>20931</v>
      </c>
      <c r="D5792" s="39" t="s">
        <v>20931</v>
      </c>
      <c r="E5792" s="496">
        <f>VLOOKUP(F5792,[13]abbr_btch2lot2!A:B,2,FALSE)</f>
        <v>4528</v>
      </c>
      <c r="F5792" s="39" t="s">
        <v>20932</v>
      </c>
      <c r="G5792" s="39" t="s">
        <v>2215</v>
      </c>
      <c r="H5792" s="40" t="s">
        <v>2202</v>
      </c>
      <c r="I5792" s="76" t="s">
        <v>19936</v>
      </c>
      <c r="J5792" s="39"/>
      <c r="K5792" s="39" t="s">
        <v>2195</v>
      </c>
      <c r="L5792" s="504">
        <v>376</v>
      </c>
      <c r="M5792" s="39" t="s">
        <v>19933</v>
      </c>
      <c r="N5792" s="39" t="s">
        <v>20933</v>
      </c>
    </row>
    <row r="5793" spans="1:14" hidden="1">
      <c r="A5793" s="258" t="s">
        <v>19932</v>
      </c>
      <c r="B5793" s="516"/>
      <c r="C5793" s="496" t="s">
        <v>20934</v>
      </c>
      <c r="D5793" s="39" t="s">
        <v>20934</v>
      </c>
      <c r="E5793" s="496">
        <f>VLOOKUP(F5793,[13]abbr_btch2lot2!A:B,2,FALSE)</f>
        <v>4529</v>
      </c>
      <c r="F5793" s="39" t="s">
        <v>20935</v>
      </c>
      <c r="G5793" s="39" t="s">
        <v>2215</v>
      </c>
      <c r="H5793" s="40" t="s">
        <v>2202</v>
      </c>
      <c r="I5793" s="76" t="s">
        <v>20264</v>
      </c>
      <c r="J5793" s="39"/>
      <c r="K5793" s="39" t="s">
        <v>2195</v>
      </c>
      <c r="L5793" s="504">
        <v>377</v>
      </c>
      <c r="M5793" s="39" t="s">
        <v>19933</v>
      </c>
      <c r="N5793" s="39" t="s">
        <v>20936</v>
      </c>
    </row>
    <row r="5794" spans="1:14" hidden="1">
      <c r="A5794" s="258" t="s">
        <v>19932</v>
      </c>
      <c r="B5794" s="516"/>
      <c r="C5794" s="496"/>
      <c r="D5794" s="39"/>
      <c r="E5794" s="496">
        <f>VLOOKUP(F5794,[13]abbr_btch2lot2!A:B,2,FALSE)</f>
        <v>4530</v>
      </c>
      <c r="F5794" s="39" t="s">
        <v>20937</v>
      </c>
      <c r="G5794" s="39" t="s">
        <v>2215</v>
      </c>
      <c r="H5794" s="40" t="s">
        <v>2202</v>
      </c>
      <c r="I5794" s="76" t="s">
        <v>19940</v>
      </c>
      <c r="J5794" s="39"/>
      <c r="K5794" s="39" t="s">
        <v>2195</v>
      </c>
      <c r="L5794" s="504">
        <v>378</v>
      </c>
      <c r="M5794" s="39" t="s">
        <v>19933</v>
      </c>
      <c r="N5794" s="39" t="s">
        <v>20938</v>
      </c>
    </row>
    <row r="5795" spans="1:14" hidden="1">
      <c r="A5795" s="258" t="s">
        <v>19932</v>
      </c>
      <c r="B5795" s="516"/>
      <c r="C5795" s="496" t="s">
        <v>20939</v>
      </c>
      <c r="D5795" s="39" t="s">
        <v>20939</v>
      </c>
      <c r="E5795" s="496">
        <f>VLOOKUP(F5795,[13]abbr_btch2lot2!A:B,2,FALSE)</f>
        <v>4531</v>
      </c>
      <c r="F5795" s="39" t="s">
        <v>20940</v>
      </c>
      <c r="G5795" s="39" t="s">
        <v>2215</v>
      </c>
      <c r="H5795" s="40" t="s">
        <v>2308</v>
      </c>
      <c r="I5795" s="76">
        <v>26</v>
      </c>
      <c r="J5795" s="39"/>
      <c r="K5795" s="39" t="s">
        <v>2195</v>
      </c>
      <c r="L5795" s="504">
        <v>379</v>
      </c>
      <c r="M5795" s="39" t="s">
        <v>19933</v>
      </c>
      <c r="N5795" s="39" t="s">
        <v>20941</v>
      </c>
    </row>
    <row r="5796" spans="1:14" hidden="1">
      <c r="A5796" s="258" t="s">
        <v>19932</v>
      </c>
      <c r="B5796" s="516"/>
      <c r="C5796" s="496"/>
      <c r="D5796" s="39"/>
      <c r="E5796" s="496">
        <f>VLOOKUP(F5796,[13]abbr_btch2lot2!A:B,2,FALSE)</f>
        <v>4532</v>
      </c>
      <c r="F5796" s="39" t="s">
        <v>20942</v>
      </c>
      <c r="G5796" s="39" t="s">
        <v>2215</v>
      </c>
      <c r="H5796" s="40" t="s">
        <v>2202</v>
      </c>
      <c r="I5796" s="76" t="s">
        <v>20849</v>
      </c>
      <c r="J5796" s="39"/>
      <c r="K5796" s="39" t="s">
        <v>2195</v>
      </c>
      <c r="L5796" s="504">
        <v>380</v>
      </c>
      <c r="M5796" s="39" t="s">
        <v>19933</v>
      </c>
      <c r="N5796" s="39" t="s">
        <v>20943</v>
      </c>
    </row>
    <row r="5797" spans="1:14" hidden="1">
      <c r="A5797" s="258" t="s">
        <v>19932</v>
      </c>
      <c r="B5797" s="516"/>
      <c r="C5797" s="496"/>
      <c r="D5797" s="39"/>
      <c r="E5797" s="496">
        <f>VLOOKUP(F5797,[13]abbr_btch2lot2!A:B,2,FALSE)</f>
        <v>4533</v>
      </c>
      <c r="F5797" s="39" t="s">
        <v>20944</v>
      </c>
      <c r="G5797" s="39" t="s">
        <v>2215</v>
      </c>
      <c r="H5797" s="40" t="s">
        <v>2202</v>
      </c>
      <c r="I5797" s="76" t="s">
        <v>20849</v>
      </c>
      <c r="J5797" s="39"/>
      <c r="K5797" s="39" t="s">
        <v>2195</v>
      </c>
      <c r="L5797" s="504">
        <v>381</v>
      </c>
      <c r="M5797" s="39" t="s">
        <v>19933</v>
      </c>
      <c r="N5797" s="39" t="s">
        <v>20945</v>
      </c>
    </row>
    <row r="5798" spans="1:14" hidden="1">
      <c r="A5798" s="258" t="s">
        <v>19932</v>
      </c>
      <c r="B5798" s="516"/>
      <c r="C5798" s="496" t="s">
        <v>20946</v>
      </c>
      <c r="D5798" s="39" t="s">
        <v>20946</v>
      </c>
      <c r="E5798" s="496">
        <f>VLOOKUP(F5798,[13]abbr_btch2lot2!A:B,2,FALSE)</f>
        <v>4534</v>
      </c>
      <c r="F5798" s="39" t="s">
        <v>20947</v>
      </c>
      <c r="G5798" s="39" t="s">
        <v>2215</v>
      </c>
      <c r="H5798" s="40" t="s">
        <v>2202</v>
      </c>
      <c r="I5798" s="76" t="s">
        <v>19940</v>
      </c>
      <c r="J5798" s="39"/>
      <c r="K5798" s="39" t="s">
        <v>2195</v>
      </c>
      <c r="L5798" s="504">
        <v>382</v>
      </c>
      <c r="M5798" s="39" t="s">
        <v>19933</v>
      </c>
      <c r="N5798" s="39" t="s">
        <v>20948</v>
      </c>
    </row>
    <row r="5799" spans="1:14" hidden="1">
      <c r="A5799" s="258" t="s">
        <v>19932</v>
      </c>
      <c r="B5799" s="516"/>
      <c r="C5799" s="496" t="s">
        <v>20949</v>
      </c>
      <c r="D5799" s="39" t="s">
        <v>20949</v>
      </c>
      <c r="E5799" s="496">
        <f>VLOOKUP(F5799,[13]abbr_btch2lot2!A:B,2,FALSE)</f>
        <v>4535</v>
      </c>
      <c r="F5799" s="39" t="s">
        <v>20950</v>
      </c>
      <c r="G5799" s="39" t="s">
        <v>2215</v>
      </c>
      <c r="H5799" s="40" t="s">
        <v>2202</v>
      </c>
      <c r="I5799" s="76"/>
      <c r="J5799" s="39"/>
      <c r="K5799" s="39" t="s">
        <v>2195</v>
      </c>
      <c r="L5799" s="504">
        <v>383</v>
      </c>
      <c r="M5799" s="39" t="s">
        <v>19933</v>
      </c>
      <c r="N5799" s="39" t="s">
        <v>20951</v>
      </c>
    </row>
    <row r="5800" spans="1:14" hidden="1">
      <c r="A5800" s="258" t="s">
        <v>19932</v>
      </c>
      <c r="B5800" s="516"/>
      <c r="C5800" s="496" t="s">
        <v>20949</v>
      </c>
      <c r="D5800" s="39" t="s">
        <v>20949</v>
      </c>
      <c r="E5800" s="496">
        <f>VLOOKUP(F5800,[13]abbr_btch2lot2!A:B,2,FALSE)</f>
        <v>4535</v>
      </c>
      <c r="F5800" s="39" t="s">
        <v>20950</v>
      </c>
      <c r="G5800" s="39" t="s">
        <v>2215</v>
      </c>
      <c r="H5800" s="40" t="s">
        <v>2202</v>
      </c>
      <c r="I5800" s="76" t="s">
        <v>20136</v>
      </c>
      <c r="J5800" s="39"/>
      <c r="K5800" s="39" t="s">
        <v>2195</v>
      </c>
      <c r="L5800" s="504">
        <v>384</v>
      </c>
      <c r="M5800" s="39" t="s">
        <v>19933</v>
      </c>
      <c r="N5800" s="39" t="s">
        <v>20952</v>
      </c>
    </row>
    <row r="5801" spans="1:14" hidden="1">
      <c r="A5801" s="258" t="s">
        <v>19932</v>
      </c>
      <c r="B5801" s="516"/>
      <c r="C5801" s="496" t="s">
        <v>20949</v>
      </c>
      <c r="D5801" s="39" t="s">
        <v>20949</v>
      </c>
      <c r="E5801" s="496">
        <f>VLOOKUP(F5801,[13]abbr_btch2lot2!A:B,2,FALSE)</f>
        <v>4535</v>
      </c>
      <c r="F5801" s="39" t="s">
        <v>20950</v>
      </c>
      <c r="G5801" s="39" t="s">
        <v>2215</v>
      </c>
      <c r="H5801" s="40" t="s">
        <v>2202</v>
      </c>
      <c r="I5801" s="76" t="s">
        <v>19940</v>
      </c>
      <c r="J5801" s="39"/>
      <c r="K5801" s="39" t="s">
        <v>2195</v>
      </c>
      <c r="L5801" s="504">
        <v>385</v>
      </c>
      <c r="M5801" s="39" t="s">
        <v>19933</v>
      </c>
      <c r="N5801" s="39" t="s">
        <v>20953</v>
      </c>
    </row>
    <row r="5802" spans="1:14" hidden="1">
      <c r="A5802" s="258" t="s">
        <v>19932</v>
      </c>
      <c r="B5802" s="516"/>
      <c r="C5802" s="496" t="s">
        <v>20954</v>
      </c>
      <c r="D5802" s="39" t="s">
        <v>20954</v>
      </c>
      <c r="E5802" s="496">
        <f>VLOOKUP(F5802,[13]abbr_btch2lot2!A:B,2,FALSE)</f>
        <v>4536</v>
      </c>
      <c r="F5802" s="39" t="s">
        <v>20955</v>
      </c>
      <c r="G5802" s="39" t="s">
        <v>2215</v>
      </c>
      <c r="H5802" s="40" t="s">
        <v>2202</v>
      </c>
      <c r="I5802" s="76" t="s">
        <v>19940</v>
      </c>
      <c r="J5802" s="39"/>
      <c r="K5802" s="39" t="s">
        <v>2195</v>
      </c>
      <c r="L5802" s="504">
        <v>386</v>
      </c>
      <c r="M5802" s="39" t="s">
        <v>19933</v>
      </c>
      <c r="N5802" s="39" t="s">
        <v>20956</v>
      </c>
    </row>
    <row r="5803" spans="1:14" hidden="1">
      <c r="A5803" s="258" t="s">
        <v>19932</v>
      </c>
      <c r="B5803" s="516"/>
      <c r="C5803" s="496" t="s">
        <v>20957</v>
      </c>
      <c r="D5803" s="39" t="s">
        <v>20957</v>
      </c>
      <c r="E5803" s="496">
        <f>VLOOKUP(F5803,[13]abbr_btch2lot2!A:B,2,FALSE)</f>
        <v>4537</v>
      </c>
      <c r="F5803" s="39" t="s">
        <v>20958</v>
      </c>
      <c r="G5803" s="39" t="s">
        <v>2215</v>
      </c>
      <c r="H5803" s="40" t="s">
        <v>2202</v>
      </c>
      <c r="I5803" s="76" t="s">
        <v>20959</v>
      </c>
      <c r="J5803" s="39"/>
      <c r="K5803" s="39" t="s">
        <v>2195</v>
      </c>
      <c r="L5803" s="504">
        <v>387</v>
      </c>
      <c r="M5803" s="39" t="s">
        <v>19933</v>
      </c>
      <c r="N5803" s="39" t="s">
        <v>20960</v>
      </c>
    </row>
    <row r="5804" spans="1:14" hidden="1">
      <c r="A5804" s="258" t="s">
        <v>19932</v>
      </c>
      <c r="B5804" s="516"/>
      <c r="C5804" s="496" t="s">
        <v>20961</v>
      </c>
      <c r="D5804" s="39" t="s">
        <v>20961</v>
      </c>
      <c r="E5804" s="496">
        <f>VLOOKUP(F5804,[13]abbr_btch2lot2!A:B,2,FALSE)</f>
        <v>4538</v>
      </c>
      <c r="F5804" s="39" t="s">
        <v>20962</v>
      </c>
      <c r="G5804" s="39" t="s">
        <v>2215</v>
      </c>
      <c r="H5804" s="40" t="s">
        <v>2202</v>
      </c>
      <c r="I5804" s="76" t="s">
        <v>20959</v>
      </c>
      <c r="J5804" s="39"/>
      <c r="K5804" s="39" t="s">
        <v>2195</v>
      </c>
      <c r="L5804" s="504">
        <v>388</v>
      </c>
      <c r="M5804" s="39" t="s">
        <v>19933</v>
      </c>
      <c r="N5804" s="39" t="s">
        <v>20963</v>
      </c>
    </row>
    <row r="5805" spans="1:14" hidden="1">
      <c r="A5805" s="258" t="s">
        <v>19932</v>
      </c>
      <c r="B5805" s="516"/>
      <c r="C5805" s="496" t="s">
        <v>20964</v>
      </c>
      <c r="D5805" s="39" t="s">
        <v>20964</v>
      </c>
      <c r="E5805" s="496">
        <f>VLOOKUP(F5805,[13]abbr_btch2lot2!A:B,2,FALSE)</f>
        <v>4539</v>
      </c>
      <c r="F5805" s="39" t="s">
        <v>20965</v>
      </c>
      <c r="G5805" s="39" t="s">
        <v>2215</v>
      </c>
      <c r="H5805" s="40" t="s">
        <v>2202</v>
      </c>
      <c r="I5805" s="76" t="s">
        <v>20959</v>
      </c>
      <c r="J5805" s="39"/>
      <c r="K5805" s="39" t="s">
        <v>2195</v>
      </c>
      <c r="L5805" s="504">
        <v>389</v>
      </c>
      <c r="M5805" s="39" t="s">
        <v>19933</v>
      </c>
      <c r="N5805" s="39" t="s">
        <v>20966</v>
      </c>
    </row>
    <row r="5806" spans="1:14" hidden="1">
      <c r="A5806" s="258" t="s">
        <v>19932</v>
      </c>
      <c r="B5806" s="516"/>
      <c r="C5806" s="496" t="s">
        <v>20967</v>
      </c>
      <c r="D5806" s="39" t="s">
        <v>20967</v>
      </c>
      <c r="E5806" s="496">
        <f>VLOOKUP(F5806,[13]abbr_btch2lot2!A:B,2,FALSE)</f>
        <v>4540</v>
      </c>
      <c r="F5806" s="39" t="s">
        <v>20968</v>
      </c>
      <c r="G5806" s="39" t="s">
        <v>2215</v>
      </c>
      <c r="H5806" s="40" t="s">
        <v>2202</v>
      </c>
      <c r="I5806" s="76" t="s">
        <v>20959</v>
      </c>
      <c r="J5806" s="39"/>
      <c r="K5806" s="39" t="s">
        <v>2195</v>
      </c>
      <c r="L5806" s="504">
        <v>390</v>
      </c>
      <c r="M5806" s="39" t="s">
        <v>19933</v>
      </c>
      <c r="N5806" s="39" t="s">
        <v>20969</v>
      </c>
    </row>
    <row r="5807" spans="1:14" hidden="1">
      <c r="A5807" s="258" t="s">
        <v>19932</v>
      </c>
      <c r="B5807" s="516"/>
      <c r="C5807" s="496" t="s">
        <v>20970</v>
      </c>
      <c r="D5807" s="39" t="s">
        <v>20970</v>
      </c>
      <c r="E5807" s="496">
        <f>VLOOKUP(F5807,[13]abbr_btch2lot2!A:B,2,FALSE)</f>
        <v>4541</v>
      </c>
      <c r="F5807" s="39" t="s">
        <v>20971</v>
      </c>
      <c r="G5807" s="39" t="s">
        <v>2215</v>
      </c>
      <c r="H5807" s="40" t="s">
        <v>2202</v>
      </c>
      <c r="I5807" s="76" t="s">
        <v>20959</v>
      </c>
      <c r="J5807" s="39"/>
      <c r="K5807" s="39" t="s">
        <v>2195</v>
      </c>
      <c r="L5807" s="504">
        <v>391</v>
      </c>
      <c r="M5807" s="39" t="s">
        <v>19933</v>
      </c>
      <c r="N5807" s="39" t="s">
        <v>20972</v>
      </c>
    </row>
    <row r="5808" spans="1:14" hidden="1">
      <c r="A5808" s="258" t="s">
        <v>19932</v>
      </c>
      <c r="B5808" s="516"/>
      <c r="C5808" s="496" t="s">
        <v>20973</v>
      </c>
      <c r="D5808" s="39" t="s">
        <v>20973</v>
      </c>
      <c r="E5808" s="496">
        <f>VLOOKUP(F5808,[13]abbr_btch2lot2!A:B,2,FALSE)</f>
        <v>4542</v>
      </c>
      <c r="F5808" s="39" t="s">
        <v>20974</v>
      </c>
      <c r="G5808" s="39" t="s">
        <v>2215</v>
      </c>
      <c r="H5808" s="40" t="s">
        <v>2202</v>
      </c>
      <c r="I5808" s="76" t="s">
        <v>20959</v>
      </c>
      <c r="J5808" s="39"/>
      <c r="K5808" s="39" t="s">
        <v>2195</v>
      </c>
      <c r="L5808" s="504">
        <v>392</v>
      </c>
      <c r="M5808" s="39" t="s">
        <v>19933</v>
      </c>
      <c r="N5808" s="39" t="s">
        <v>20975</v>
      </c>
    </row>
    <row r="5809" spans="1:14" hidden="1">
      <c r="A5809" s="258" t="s">
        <v>19932</v>
      </c>
      <c r="B5809" s="516"/>
      <c r="C5809" s="496" t="s">
        <v>20976</v>
      </c>
      <c r="D5809" s="39" t="s">
        <v>20976</v>
      </c>
      <c r="E5809" s="496">
        <f>VLOOKUP(F5809,[13]abbr_btch2lot2!A:B,2,FALSE)</f>
        <v>4543</v>
      </c>
      <c r="F5809" s="39" t="s">
        <v>20977</v>
      </c>
      <c r="G5809" s="39" t="s">
        <v>2215</v>
      </c>
      <c r="H5809" s="40" t="s">
        <v>2202</v>
      </c>
      <c r="I5809" s="76" t="s">
        <v>20959</v>
      </c>
      <c r="J5809" s="39"/>
      <c r="K5809" s="39" t="s">
        <v>2195</v>
      </c>
      <c r="L5809" s="504">
        <v>393</v>
      </c>
      <c r="M5809" s="39" t="s">
        <v>19933</v>
      </c>
      <c r="N5809" s="39" t="s">
        <v>20978</v>
      </c>
    </row>
    <row r="5810" spans="1:14" hidden="1">
      <c r="A5810" s="258" t="s">
        <v>19932</v>
      </c>
      <c r="B5810" s="516"/>
      <c r="C5810" s="496" t="s">
        <v>20979</v>
      </c>
      <c r="D5810" s="39" t="s">
        <v>20979</v>
      </c>
      <c r="E5810" s="496">
        <f>VLOOKUP(F5810,[13]abbr_btch2lot2!A:B,2,FALSE)</f>
        <v>4544</v>
      </c>
      <c r="F5810" s="39" t="s">
        <v>20980</v>
      </c>
      <c r="G5810" s="39" t="s">
        <v>2215</v>
      </c>
      <c r="H5810" s="40" t="s">
        <v>2202</v>
      </c>
      <c r="I5810" s="76" t="s">
        <v>20959</v>
      </c>
      <c r="J5810" s="39"/>
      <c r="K5810" s="39" t="s">
        <v>2195</v>
      </c>
      <c r="L5810" s="504">
        <v>394</v>
      </c>
      <c r="M5810" s="39" t="s">
        <v>19933</v>
      </c>
      <c r="N5810" s="39" t="s">
        <v>20981</v>
      </c>
    </row>
    <row r="5811" spans="1:14" hidden="1">
      <c r="A5811" s="258" t="s">
        <v>19932</v>
      </c>
      <c r="B5811" s="516"/>
      <c r="C5811" s="496"/>
      <c r="D5811" s="39"/>
      <c r="E5811" s="496">
        <f>VLOOKUP(F5811,[13]abbr_btch2lot2!A:B,2,FALSE)</f>
        <v>4545</v>
      </c>
      <c r="F5811" s="40" t="s">
        <v>20982</v>
      </c>
      <c r="G5811" s="39" t="s">
        <v>2215</v>
      </c>
      <c r="H5811" s="40" t="s">
        <v>2202</v>
      </c>
      <c r="I5811" s="76" t="s">
        <v>7673</v>
      </c>
      <c r="J5811" s="39"/>
      <c r="K5811" s="39" t="s">
        <v>2195</v>
      </c>
      <c r="L5811" s="504">
        <v>395</v>
      </c>
      <c r="M5811" s="39" t="s">
        <v>19933</v>
      </c>
      <c r="N5811" s="39" t="s">
        <v>20983</v>
      </c>
    </row>
    <row r="5812" spans="1:14" hidden="1">
      <c r="A5812" s="258" t="s">
        <v>19932</v>
      </c>
      <c r="B5812" s="516"/>
      <c r="C5812" s="496"/>
      <c r="D5812" s="39"/>
      <c r="E5812" s="496">
        <f>VLOOKUP(F5812,[13]abbr_btch2lot2!A:B,2,FALSE)</f>
        <v>4546</v>
      </c>
      <c r="F5812" s="39" t="s">
        <v>20984</v>
      </c>
      <c r="G5812" s="39" t="s">
        <v>2215</v>
      </c>
      <c r="H5812" s="40" t="s">
        <v>2202</v>
      </c>
      <c r="I5812" s="76" t="s">
        <v>7673</v>
      </c>
      <c r="J5812" s="39"/>
      <c r="K5812" s="39" t="s">
        <v>2195</v>
      </c>
      <c r="L5812" s="504">
        <v>396</v>
      </c>
      <c r="M5812" s="39" t="s">
        <v>19933</v>
      </c>
      <c r="N5812" s="39" t="s">
        <v>20985</v>
      </c>
    </row>
    <row r="5813" spans="1:14" hidden="1">
      <c r="A5813" s="258" t="s">
        <v>19932</v>
      </c>
      <c r="B5813" s="516"/>
      <c r="C5813" s="496"/>
      <c r="D5813" s="39"/>
      <c r="E5813" s="496">
        <f>VLOOKUP(F5813,[13]abbr_btch2lot2!A:B,2,FALSE)</f>
        <v>4547</v>
      </c>
      <c r="F5813" s="39" t="s">
        <v>20986</v>
      </c>
      <c r="G5813" s="39" t="s">
        <v>2215</v>
      </c>
      <c r="H5813" s="40" t="s">
        <v>2202</v>
      </c>
      <c r="I5813" s="76" t="s">
        <v>7673</v>
      </c>
      <c r="J5813" s="39"/>
      <c r="K5813" s="39" t="s">
        <v>2195</v>
      </c>
      <c r="L5813" s="504">
        <v>397</v>
      </c>
      <c r="M5813" s="39" t="s">
        <v>19933</v>
      </c>
      <c r="N5813" s="39" t="s">
        <v>20987</v>
      </c>
    </row>
    <row r="5814" spans="1:14" hidden="1">
      <c r="A5814" s="258" t="s">
        <v>19932</v>
      </c>
      <c r="B5814" s="516"/>
      <c r="C5814" s="496" t="s">
        <v>20988</v>
      </c>
      <c r="D5814" s="39" t="s">
        <v>20988</v>
      </c>
      <c r="E5814" s="496">
        <f>VLOOKUP(F5814,[13]abbr_btch2lot2!A:B,2,FALSE)</f>
        <v>4548</v>
      </c>
      <c r="F5814" s="39" t="s">
        <v>20989</v>
      </c>
      <c r="G5814" s="39" t="s">
        <v>2215</v>
      </c>
      <c r="H5814" s="40" t="s">
        <v>2202</v>
      </c>
      <c r="I5814" s="76" t="s">
        <v>20849</v>
      </c>
      <c r="J5814" s="39"/>
      <c r="K5814" s="39" t="s">
        <v>2195</v>
      </c>
      <c r="L5814" s="504">
        <v>398</v>
      </c>
      <c r="M5814" s="39" t="s">
        <v>19933</v>
      </c>
      <c r="N5814" s="39" t="s">
        <v>20990</v>
      </c>
    </row>
    <row r="5815" spans="1:14" hidden="1">
      <c r="A5815" s="258" t="s">
        <v>19932</v>
      </c>
      <c r="B5815" s="516"/>
      <c r="C5815" s="496" t="s">
        <v>20991</v>
      </c>
      <c r="D5815" s="39" t="s">
        <v>20991</v>
      </c>
      <c r="E5815" s="496">
        <f>VLOOKUP(F5815,[13]abbr_btch2lot2!A:B,2,FALSE)</f>
        <v>4549</v>
      </c>
      <c r="F5815" s="39" t="s">
        <v>20992</v>
      </c>
      <c r="G5815" s="39" t="s">
        <v>2215</v>
      </c>
      <c r="H5815" s="40" t="s">
        <v>2202</v>
      </c>
      <c r="I5815" s="76" t="s">
        <v>7609</v>
      </c>
      <c r="J5815" s="39"/>
      <c r="K5815" s="39" t="s">
        <v>2195</v>
      </c>
      <c r="L5815" s="504">
        <v>399</v>
      </c>
      <c r="M5815" s="39" t="s">
        <v>19933</v>
      </c>
      <c r="N5815" s="39" t="s">
        <v>20993</v>
      </c>
    </row>
    <row r="5816" spans="1:14" hidden="1">
      <c r="A5816" s="258" t="s">
        <v>19932</v>
      </c>
      <c r="B5816" s="516"/>
      <c r="C5816" s="496" t="s">
        <v>20994</v>
      </c>
      <c r="D5816" s="39" t="s">
        <v>20994</v>
      </c>
      <c r="E5816" s="496">
        <f>VLOOKUP(F5816,[13]abbr_btch2lot2!A:B,2,FALSE)</f>
        <v>4550</v>
      </c>
      <c r="F5816" s="39" t="s">
        <v>20995</v>
      </c>
      <c r="G5816" s="39" t="s">
        <v>2215</v>
      </c>
      <c r="H5816" s="40" t="s">
        <v>2202</v>
      </c>
      <c r="I5816" s="76" t="s">
        <v>7609</v>
      </c>
      <c r="J5816" s="39"/>
      <c r="K5816" s="39" t="s">
        <v>2195</v>
      </c>
      <c r="L5816" s="504">
        <v>400</v>
      </c>
      <c r="M5816" s="39" t="s">
        <v>19933</v>
      </c>
      <c r="N5816" s="39" t="s">
        <v>20996</v>
      </c>
    </row>
    <row r="5817" spans="1:14" hidden="1">
      <c r="A5817" s="258" t="s">
        <v>19932</v>
      </c>
      <c r="B5817" s="516"/>
      <c r="C5817" s="496" t="s">
        <v>20997</v>
      </c>
      <c r="D5817" s="39" t="s">
        <v>20997</v>
      </c>
      <c r="E5817" s="496">
        <f>VLOOKUP(F5817,[13]abbr_btch2lot2!A:B,2,FALSE)</f>
        <v>4551</v>
      </c>
      <c r="F5817" s="40" t="s">
        <v>20998</v>
      </c>
      <c r="G5817" s="39" t="s">
        <v>2215</v>
      </c>
      <c r="H5817" s="40" t="s">
        <v>2202</v>
      </c>
      <c r="I5817" s="76" t="s">
        <v>7673</v>
      </c>
      <c r="J5817" s="39"/>
      <c r="K5817" s="39" t="s">
        <v>2195</v>
      </c>
      <c r="L5817" s="504">
        <v>401</v>
      </c>
      <c r="M5817" s="39" t="s">
        <v>19933</v>
      </c>
      <c r="N5817" s="39" t="s">
        <v>20999</v>
      </c>
    </row>
    <row r="5818" spans="1:14" hidden="1">
      <c r="A5818" s="258" t="s">
        <v>19932</v>
      </c>
      <c r="B5818" s="516"/>
      <c r="C5818" s="496" t="s">
        <v>21000</v>
      </c>
      <c r="D5818" s="39" t="s">
        <v>21000</v>
      </c>
      <c r="E5818" s="496">
        <f>VLOOKUP(F5818,[13]abbr_btch2lot2!A:B,2,FALSE)</f>
        <v>4552</v>
      </c>
      <c r="F5818" s="39" t="s">
        <v>21001</v>
      </c>
      <c r="G5818" s="39" t="s">
        <v>2215</v>
      </c>
      <c r="H5818" s="40" t="s">
        <v>2202</v>
      </c>
      <c r="I5818" s="76" t="s">
        <v>7619</v>
      </c>
      <c r="J5818" s="39"/>
      <c r="K5818" s="39" t="s">
        <v>2195</v>
      </c>
      <c r="L5818" s="504">
        <v>402</v>
      </c>
      <c r="M5818" s="39" t="s">
        <v>19933</v>
      </c>
      <c r="N5818" s="39" t="s">
        <v>21002</v>
      </c>
    </row>
    <row r="5819" spans="1:14" hidden="1">
      <c r="A5819" s="258" t="s">
        <v>19932</v>
      </c>
      <c r="B5819" s="516"/>
      <c r="C5819" s="496" t="s">
        <v>21003</v>
      </c>
      <c r="D5819" s="39" t="s">
        <v>21003</v>
      </c>
      <c r="E5819" s="496">
        <f>VLOOKUP(F5819,[13]abbr_btch2lot2!A:B,2,FALSE)</f>
        <v>4553</v>
      </c>
      <c r="F5819" s="39" t="s">
        <v>21004</v>
      </c>
      <c r="G5819" s="39" t="s">
        <v>2215</v>
      </c>
      <c r="H5819" s="40" t="s">
        <v>2202</v>
      </c>
      <c r="I5819" s="76" t="s">
        <v>19994</v>
      </c>
      <c r="J5819" s="39"/>
      <c r="K5819" s="39" t="s">
        <v>2195</v>
      </c>
      <c r="L5819" s="504">
        <v>403</v>
      </c>
      <c r="M5819" s="39" t="s">
        <v>19933</v>
      </c>
      <c r="N5819" s="39" t="s">
        <v>21005</v>
      </c>
    </row>
    <row r="5820" spans="1:14" hidden="1">
      <c r="A5820" s="258" t="s">
        <v>19932</v>
      </c>
      <c r="B5820" s="516"/>
      <c r="C5820" s="496" t="s">
        <v>21006</v>
      </c>
      <c r="D5820" s="39" t="s">
        <v>21006</v>
      </c>
      <c r="E5820" s="496">
        <f>VLOOKUP(F5820,[13]abbr_btch2lot2!A:B,2,FALSE)</f>
        <v>4554</v>
      </c>
      <c r="F5820" s="39" t="s">
        <v>21007</v>
      </c>
      <c r="G5820" s="39" t="s">
        <v>2215</v>
      </c>
      <c r="H5820" s="40" t="s">
        <v>2202</v>
      </c>
      <c r="I5820" s="76" t="s">
        <v>19994</v>
      </c>
      <c r="J5820" s="39"/>
      <c r="K5820" s="39" t="s">
        <v>2195</v>
      </c>
      <c r="L5820" s="504">
        <v>404</v>
      </c>
      <c r="M5820" s="39" t="s">
        <v>19933</v>
      </c>
      <c r="N5820" s="39" t="s">
        <v>21008</v>
      </c>
    </row>
    <row r="5821" spans="1:14" hidden="1">
      <c r="A5821" s="258" t="s">
        <v>19932</v>
      </c>
      <c r="B5821" s="516"/>
      <c r="C5821" s="496" t="s">
        <v>21009</v>
      </c>
      <c r="D5821" s="39" t="s">
        <v>21009</v>
      </c>
      <c r="E5821" s="496">
        <f>VLOOKUP(F5821,[13]abbr_btch2lot2!A:B,2,FALSE)</f>
        <v>4555</v>
      </c>
      <c r="F5821" s="39" t="s">
        <v>21010</v>
      </c>
      <c r="G5821" s="39" t="s">
        <v>2215</v>
      </c>
      <c r="H5821" s="40" t="s">
        <v>2202</v>
      </c>
      <c r="I5821" s="76" t="s">
        <v>7608</v>
      </c>
      <c r="J5821" s="39"/>
      <c r="K5821" s="39" t="s">
        <v>2195</v>
      </c>
      <c r="L5821" s="504">
        <v>405</v>
      </c>
      <c r="M5821" s="39" t="s">
        <v>19933</v>
      </c>
      <c r="N5821" s="39" t="s">
        <v>21011</v>
      </c>
    </row>
    <row r="5822" spans="1:14" hidden="1">
      <c r="A5822" s="258" t="s">
        <v>19932</v>
      </c>
      <c r="B5822" s="516"/>
      <c r="C5822" s="496"/>
      <c r="D5822" s="39"/>
      <c r="E5822" s="496">
        <f>VLOOKUP(F5822,[13]abbr_btch2lot2!A:B,2,FALSE)</f>
        <v>4556</v>
      </c>
      <c r="F5822" s="39" t="s">
        <v>21012</v>
      </c>
      <c r="G5822" s="39" t="s">
        <v>2215</v>
      </c>
      <c r="H5822" s="40" t="s">
        <v>2202</v>
      </c>
      <c r="I5822" s="76" t="s">
        <v>19940</v>
      </c>
      <c r="J5822" s="39"/>
      <c r="K5822" s="39" t="s">
        <v>2195</v>
      </c>
      <c r="L5822" s="504">
        <v>406</v>
      </c>
      <c r="M5822" s="39" t="s">
        <v>19933</v>
      </c>
      <c r="N5822" s="39" t="s">
        <v>21013</v>
      </c>
    </row>
    <row r="5823" spans="1:14" hidden="1">
      <c r="A5823" s="258" t="s">
        <v>19932</v>
      </c>
      <c r="B5823" s="516"/>
      <c r="C5823" s="496" t="s">
        <v>21014</v>
      </c>
      <c r="D5823" s="39" t="s">
        <v>21014</v>
      </c>
      <c r="E5823" s="496">
        <f>VLOOKUP(F5823,[13]abbr_btch2lot2!A:B,2,FALSE)</f>
        <v>4557</v>
      </c>
      <c r="F5823" s="39" t="s">
        <v>21015</v>
      </c>
      <c r="G5823" s="39" t="s">
        <v>2215</v>
      </c>
      <c r="H5823" s="40" t="s">
        <v>2202</v>
      </c>
      <c r="I5823" s="76" t="s">
        <v>19936</v>
      </c>
      <c r="J5823" s="39"/>
      <c r="K5823" s="39" t="s">
        <v>2195</v>
      </c>
      <c r="L5823" s="504">
        <v>407</v>
      </c>
      <c r="M5823" s="39" t="s">
        <v>19933</v>
      </c>
      <c r="N5823" s="39" t="s">
        <v>21016</v>
      </c>
    </row>
    <row r="5824" spans="1:14" hidden="1">
      <c r="A5824" s="258" t="s">
        <v>19932</v>
      </c>
      <c r="B5824" s="516"/>
      <c r="C5824" s="496" t="s">
        <v>21017</v>
      </c>
      <c r="D5824" s="39" t="s">
        <v>21017</v>
      </c>
      <c r="E5824" s="496">
        <f>VLOOKUP(F5824,[13]abbr_btch2lot2!A:B,2,FALSE)</f>
        <v>4558</v>
      </c>
      <c r="F5824" s="39" t="s">
        <v>21018</v>
      </c>
      <c r="G5824" s="39" t="s">
        <v>2215</v>
      </c>
      <c r="H5824" s="40" t="s">
        <v>2202</v>
      </c>
      <c r="I5824" s="76" t="s">
        <v>19936</v>
      </c>
      <c r="J5824" s="39"/>
      <c r="K5824" s="39" t="s">
        <v>2195</v>
      </c>
      <c r="L5824" s="504">
        <v>408</v>
      </c>
      <c r="M5824" s="39" t="s">
        <v>19933</v>
      </c>
      <c r="N5824" s="39" t="s">
        <v>21019</v>
      </c>
    </row>
    <row r="5825" spans="1:14" hidden="1">
      <c r="A5825" s="258" t="s">
        <v>19932</v>
      </c>
      <c r="B5825" s="516"/>
      <c r="C5825" s="496"/>
      <c r="D5825" s="39"/>
      <c r="E5825" s="496">
        <f>VLOOKUP(F5825,[13]abbr_btch2lot2!A:B,2,FALSE)</f>
        <v>4559</v>
      </c>
      <c r="F5825" s="39" t="s">
        <v>21020</v>
      </c>
      <c r="G5825" s="39" t="s">
        <v>2215</v>
      </c>
      <c r="H5825" s="40" t="s">
        <v>2202</v>
      </c>
      <c r="I5825" s="76" t="s">
        <v>19936</v>
      </c>
      <c r="J5825" s="39"/>
      <c r="K5825" s="39" t="s">
        <v>2195</v>
      </c>
      <c r="L5825" s="504">
        <v>409</v>
      </c>
      <c r="M5825" s="39" t="s">
        <v>19933</v>
      </c>
      <c r="N5825" s="39" t="s">
        <v>21021</v>
      </c>
    </row>
    <row r="5826" spans="1:14" hidden="1">
      <c r="A5826" s="258" t="s">
        <v>19932</v>
      </c>
      <c r="B5826" s="516"/>
      <c r="C5826" s="496" t="s">
        <v>21022</v>
      </c>
      <c r="D5826" s="39" t="s">
        <v>21022</v>
      </c>
      <c r="E5826" s="496">
        <f>VLOOKUP(F5826,[13]abbr_btch2lot2!A:B,2,FALSE)</f>
        <v>4560</v>
      </c>
      <c r="F5826" s="39" t="s">
        <v>21023</v>
      </c>
      <c r="G5826" s="39" t="s">
        <v>2215</v>
      </c>
      <c r="H5826" s="40" t="s">
        <v>2202</v>
      </c>
      <c r="I5826" s="76" t="s">
        <v>19935</v>
      </c>
      <c r="J5826" s="39"/>
      <c r="K5826" s="39" t="s">
        <v>2195</v>
      </c>
      <c r="L5826" s="504">
        <v>410</v>
      </c>
      <c r="M5826" s="39" t="s">
        <v>19933</v>
      </c>
      <c r="N5826" s="39" t="s">
        <v>21024</v>
      </c>
    </row>
    <row r="5827" spans="1:14" hidden="1">
      <c r="A5827" s="258" t="s">
        <v>19932</v>
      </c>
      <c r="B5827" s="516"/>
      <c r="C5827" s="496" t="s">
        <v>21025</v>
      </c>
      <c r="D5827" s="39" t="s">
        <v>21025</v>
      </c>
      <c r="E5827" s="496">
        <f>VLOOKUP(F5827,[13]abbr_btch2lot2!A:B,2,FALSE)</f>
        <v>4561</v>
      </c>
      <c r="F5827" s="39" t="s">
        <v>21026</v>
      </c>
      <c r="G5827" s="39" t="s">
        <v>2215</v>
      </c>
      <c r="H5827" s="40" t="s">
        <v>2202</v>
      </c>
      <c r="I5827" s="76" t="s">
        <v>19994</v>
      </c>
      <c r="J5827" s="39"/>
      <c r="K5827" s="39" t="s">
        <v>2195</v>
      </c>
      <c r="L5827" s="504">
        <v>411</v>
      </c>
      <c r="M5827" s="39" t="s">
        <v>19933</v>
      </c>
      <c r="N5827" s="39" t="s">
        <v>21027</v>
      </c>
    </row>
    <row r="5828" spans="1:14" hidden="1">
      <c r="A5828" s="258" t="s">
        <v>19932</v>
      </c>
      <c r="B5828" s="516"/>
      <c r="C5828" s="496"/>
      <c r="D5828" s="39"/>
      <c r="E5828" s="496">
        <f>VLOOKUP(F5828,[13]abbr_btch2lot2!A:B,2,FALSE)</f>
        <v>4562</v>
      </c>
      <c r="F5828" s="39" t="s">
        <v>21028</v>
      </c>
      <c r="G5828" s="39" t="s">
        <v>2215</v>
      </c>
      <c r="H5828" s="40" t="s">
        <v>2202</v>
      </c>
      <c r="I5828" s="76" t="s">
        <v>19935</v>
      </c>
      <c r="J5828" s="39"/>
      <c r="K5828" s="39" t="s">
        <v>2195</v>
      </c>
      <c r="L5828" s="504">
        <v>412</v>
      </c>
      <c r="M5828" s="39" t="s">
        <v>19933</v>
      </c>
      <c r="N5828" s="39" t="s">
        <v>21029</v>
      </c>
    </row>
    <row r="5829" spans="1:14" hidden="1">
      <c r="A5829" s="258" t="s">
        <v>19932</v>
      </c>
      <c r="B5829" s="516"/>
      <c r="C5829" s="496"/>
      <c r="D5829" s="39"/>
      <c r="E5829" s="496">
        <f>VLOOKUP(F5829,[13]abbr_btch2lot2!A:B,2,FALSE)</f>
        <v>4563</v>
      </c>
      <c r="F5829" s="39" t="s">
        <v>21030</v>
      </c>
      <c r="G5829" s="39" t="s">
        <v>2215</v>
      </c>
      <c r="H5829" s="40" t="s">
        <v>2202</v>
      </c>
      <c r="I5829" s="76" t="s">
        <v>19935</v>
      </c>
      <c r="J5829" s="39"/>
      <c r="K5829" s="39" t="s">
        <v>2195</v>
      </c>
      <c r="L5829" s="504">
        <v>413</v>
      </c>
      <c r="M5829" s="39" t="s">
        <v>19933</v>
      </c>
      <c r="N5829" s="39" t="s">
        <v>21031</v>
      </c>
    </row>
    <row r="5830" spans="1:14" hidden="1">
      <c r="A5830" s="258" t="s">
        <v>19932</v>
      </c>
      <c r="B5830" s="516"/>
      <c r="C5830" s="496" t="s">
        <v>21032</v>
      </c>
      <c r="D5830" s="39" t="s">
        <v>21032</v>
      </c>
      <c r="E5830" s="496">
        <f>VLOOKUP(F5830,[13]abbr_btch2lot2!A:B,2,FALSE)</f>
        <v>4564</v>
      </c>
      <c r="F5830" s="39" t="s">
        <v>21033</v>
      </c>
      <c r="G5830" s="39" t="s">
        <v>2215</v>
      </c>
      <c r="H5830" s="40" t="s">
        <v>2202</v>
      </c>
      <c r="I5830" s="76" t="s">
        <v>19994</v>
      </c>
      <c r="J5830" s="39"/>
      <c r="K5830" s="39" t="s">
        <v>2195</v>
      </c>
      <c r="L5830" s="504">
        <v>414</v>
      </c>
      <c r="M5830" s="39" t="s">
        <v>19933</v>
      </c>
      <c r="N5830" s="39" t="s">
        <v>21034</v>
      </c>
    </row>
    <row r="5831" spans="1:14" hidden="1">
      <c r="A5831" s="258" t="s">
        <v>19932</v>
      </c>
      <c r="B5831" s="516"/>
      <c r="C5831" s="496"/>
      <c r="D5831" s="39"/>
      <c r="E5831" s="496">
        <f>VLOOKUP(F5831,[13]abbr_btch2lot2!A:B,2,FALSE)</f>
        <v>4565</v>
      </c>
      <c r="F5831" s="39" t="s">
        <v>21035</v>
      </c>
      <c r="G5831" s="39" t="s">
        <v>2215</v>
      </c>
      <c r="H5831" s="40" t="s">
        <v>2202</v>
      </c>
      <c r="I5831" s="76" t="s">
        <v>19935</v>
      </c>
      <c r="J5831" s="39"/>
      <c r="K5831" s="39" t="s">
        <v>2195</v>
      </c>
      <c r="L5831" s="504">
        <v>415</v>
      </c>
      <c r="M5831" s="39" t="s">
        <v>19933</v>
      </c>
      <c r="N5831" s="39" t="s">
        <v>21036</v>
      </c>
    </row>
    <row r="5832" spans="1:14" hidden="1">
      <c r="A5832" s="258" t="s">
        <v>19932</v>
      </c>
      <c r="B5832" s="516"/>
      <c r="C5832" s="496"/>
      <c r="D5832" s="39"/>
      <c r="E5832" s="496">
        <f>VLOOKUP(F5832,[13]abbr_btch2lot2!A:B,2,FALSE)</f>
        <v>4566</v>
      </c>
      <c r="F5832" s="39" t="s">
        <v>21037</v>
      </c>
      <c r="G5832" s="39" t="s">
        <v>2215</v>
      </c>
      <c r="H5832" s="40" t="s">
        <v>2202</v>
      </c>
      <c r="I5832" s="76" t="s">
        <v>19935</v>
      </c>
      <c r="J5832" s="39"/>
      <c r="K5832" s="39" t="s">
        <v>2195</v>
      </c>
      <c r="L5832" s="504">
        <v>416</v>
      </c>
      <c r="M5832" s="39" t="s">
        <v>19933</v>
      </c>
      <c r="N5832" s="39" t="s">
        <v>21038</v>
      </c>
    </row>
    <row r="5833" spans="1:14" hidden="1">
      <c r="A5833" s="258" t="s">
        <v>19932</v>
      </c>
      <c r="B5833" s="516"/>
      <c r="C5833" s="496" t="s">
        <v>21039</v>
      </c>
      <c r="D5833" s="39" t="s">
        <v>21039</v>
      </c>
      <c r="E5833" s="496">
        <f>VLOOKUP(F5833,[13]abbr_btch2lot2!A:B,2,FALSE)</f>
        <v>4567</v>
      </c>
      <c r="F5833" s="39" t="s">
        <v>21040</v>
      </c>
      <c r="G5833" s="39" t="s">
        <v>2215</v>
      </c>
      <c r="H5833" s="40" t="s">
        <v>2202</v>
      </c>
      <c r="I5833" s="76" t="s">
        <v>20301</v>
      </c>
      <c r="J5833" s="39"/>
      <c r="K5833" s="39" t="s">
        <v>2195</v>
      </c>
      <c r="L5833" s="504">
        <v>417</v>
      </c>
      <c r="M5833" s="39" t="s">
        <v>19933</v>
      </c>
      <c r="N5833" s="39" t="s">
        <v>21041</v>
      </c>
    </row>
    <row r="5834" spans="1:14" hidden="1">
      <c r="A5834" s="258" t="s">
        <v>19932</v>
      </c>
      <c r="B5834" s="516"/>
      <c r="C5834" s="496" t="s">
        <v>21042</v>
      </c>
      <c r="D5834" s="39" t="s">
        <v>21042</v>
      </c>
      <c r="E5834" s="496">
        <f>VLOOKUP(F5834,[13]abbr_btch2lot2!A:B,2,FALSE)</f>
        <v>4568</v>
      </c>
      <c r="F5834" s="39" t="s">
        <v>21043</v>
      </c>
      <c r="G5834" s="39" t="s">
        <v>2215</v>
      </c>
      <c r="H5834" s="40" t="s">
        <v>2202</v>
      </c>
      <c r="I5834" s="76" t="s">
        <v>19935</v>
      </c>
      <c r="J5834" s="39"/>
      <c r="K5834" s="39" t="s">
        <v>2195</v>
      </c>
      <c r="L5834" s="504">
        <v>418</v>
      </c>
      <c r="M5834" s="39" t="s">
        <v>19933</v>
      </c>
      <c r="N5834" s="39" t="s">
        <v>21044</v>
      </c>
    </row>
    <row r="5835" spans="1:14" hidden="1">
      <c r="A5835" s="258" t="s">
        <v>19932</v>
      </c>
      <c r="B5835" s="516"/>
      <c r="C5835" s="496" t="s">
        <v>21045</v>
      </c>
      <c r="D5835" s="39" t="s">
        <v>21045</v>
      </c>
      <c r="E5835" s="496">
        <f>VLOOKUP(F5835,[13]abbr_btch2lot2!A:B,2,FALSE)</f>
        <v>4569</v>
      </c>
      <c r="F5835" s="39" t="s">
        <v>21046</v>
      </c>
      <c r="G5835" s="39" t="s">
        <v>2215</v>
      </c>
      <c r="H5835" s="40" t="s">
        <v>2202</v>
      </c>
      <c r="I5835" s="76" t="s">
        <v>7604</v>
      </c>
      <c r="J5835" s="39"/>
      <c r="K5835" s="39" t="s">
        <v>2195</v>
      </c>
      <c r="L5835" s="504">
        <v>419</v>
      </c>
      <c r="M5835" s="39" t="s">
        <v>19933</v>
      </c>
      <c r="N5835" s="39" t="s">
        <v>21047</v>
      </c>
    </row>
    <row r="5836" spans="1:14" hidden="1">
      <c r="A5836" s="258" t="s">
        <v>19932</v>
      </c>
      <c r="B5836" s="516"/>
      <c r="C5836" s="496"/>
      <c r="D5836" s="39"/>
      <c r="E5836" s="496">
        <f>VLOOKUP(F5836,[13]abbr_btch2lot2!A:B,2,FALSE)</f>
        <v>4570</v>
      </c>
      <c r="F5836" s="39" t="s">
        <v>21048</v>
      </c>
      <c r="G5836" s="39" t="s">
        <v>2215</v>
      </c>
      <c r="H5836" s="40" t="s">
        <v>2202</v>
      </c>
      <c r="I5836" s="76" t="s">
        <v>19935</v>
      </c>
      <c r="J5836" s="39"/>
      <c r="K5836" s="39" t="s">
        <v>2195</v>
      </c>
      <c r="L5836" s="504">
        <v>420</v>
      </c>
      <c r="M5836" s="39" t="s">
        <v>19933</v>
      </c>
      <c r="N5836" s="39" t="s">
        <v>21049</v>
      </c>
    </row>
    <row r="5837" spans="1:14" hidden="1">
      <c r="A5837" s="258" t="s">
        <v>19932</v>
      </c>
      <c r="B5837" s="516"/>
      <c r="C5837" s="496" t="s">
        <v>21050</v>
      </c>
      <c r="D5837" s="39" t="s">
        <v>21050</v>
      </c>
      <c r="E5837" s="496">
        <f>VLOOKUP(F5837,[13]abbr_btch2lot2!A:B,2,FALSE)</f>
        <v>4571</v>
      </c>
      <c r="F5837" s="39" t="s">
        <v>21051</v>
      </c>
      <c r="G5837" s="39" t="s">
        <v>2215</v>
      </c>
      <c r="H5837" s="40" t="s">
        <v>2202</v>
      </c>
      <c r="I5837" s="76" t="s">
        <v>19935</v>
      </c>
      <c r="J5837" s="39"/>
      <c r="K5837" s="39" t="s">
        <v>2195</v>
      </c>
      <c r="L5837" s="504">
        <v>421</v>
      </c>
      <c r="M5837" s="39" t="s">
        <v>19933</v>
      </c>
      <c r="N5837" s="39" t="s">
        <v>21052</v>
      </c>
    </row>
    <row r="5838" spans="1:14" hidden="1">
      <c r="A5838" s="258" t="s">
        <v>19932</v>
      </c>
      <c r="B5838" s="516"/>
      <c r="C5838" s="496" t="s">
        <v>21053</v>
      </c>
      <c r="D5838" s="39" t="s">
        <v>21053</v>
      </c>
      <c r="E5838" s="496">
        <f>VLOOKUP(F5838,[13]abbr_btch2lot2!A:B,2,FALSE)</f>
        <v>4572</v>
      </c>
      <c r="F5838" s="39" t="s">
        <v>21054</v>
      </c>
      <c r="G5838" s="39" t="s">
        <v>2215</v>
      </c>
      <c r="H5838" s="40" t="s">
        <v>2202</v>
      </c>
      <c r="I5838" s="76" t="s">
        <v>19935</v>
      </c>
      <c r="J5838" s="39"/>
      <c r="K5838" s="39" t="s">
        <v>2195</v>
      </c>
      <c r="L5838" s="504">
        <v>422</v>
      </c>
      <c r="M5838" s="39" t="s">
        <v>19933</v>
      </c>
      <c r="N5838" s="39" t="s">
        <v>21055</v>
      </c>
    </row>
    <row r="5839" spans="1:14" hidden="1">
      <c r="A5839" s="258" t="s">
        <v>19932</v>
      </c>
      <c r="B5839" s="516"/>
      <c r="C5839" s="496" t="s">
        <v>21056</v>
      </c>
      <c r="D5839" s="39" t="s">
        <v>21056</v>
      </c>
      <c r="E5839" s="496">
        <f>VLOOKUP(F5839,[13]abbr_btch2lot2!A:B,2,FALSE)</f>
        <v>4573</v>
      </c>
      <c r="F5839" s="39" t="s">
        <v>21057</v>
      </c>
      <c r="G5839" s="39" t="s">
        <v>2215</v>
      </c>
      <c r="H5839" s="40" t="s">
        <v>2202</v>
      </c>
      <c r="I5839" s="76" t="s">
        <v>7673</v>
      </c>
      <c r="J5839" s="39"/>
      <c r="K5839" s="39" t="s">
        <v>2195</v>
      </c>
      <c r="L5839" s="504">
        <v>423</v>
      </c>
      <c r="M5839" s="39" t="s">
        <v>19933</v>
      </c>
      <c r="N5839" s="39" t="s">
        <v>21058</v>
      </c>
    </row>
    <row r="5840" spans="1:14" hidden="1">
      <c r="A5840" s="258" t="s">
        <v>19932</v>
      </c>
      <c r="B5840" s="516"/>
      <c r="C5840" s="496" t="s">
        <v>1744</v>
      </c>
      <c r="D5840" s="39" t="s">
        <v>1744</v>
      </c>
      <c r="E5840" s="496">
        <f>VLOOKUP(F5840,[13]abbr_btch2lot2!A:B,2,FALSE)</f>
        <v>4574</v>
      </c>
      <c r="F5840" s="40" t="s">
        <v>1067</v>
      </c>
      <c r="G5840" s="39" t="s">
        <v>2215</v>
      </c>
      <c r="H5840" s="40" t="s">
        <v>2202</v>
      </c>
      <c r="I5840" s="76" t="s">
        <v>7604</v>
      </c>
      <c r="J5840" s="39"/>
      <c r="K5840" s="39" t="s">
        <v>2195</v>
      </c>
      <c r="L5840" s="504">
        <v>424</v>
      </c>
      <c r="M5840" s="39" t="s">
        <v>19933</v>
      </c>
      <c r="N5840" s="39" t="s">
        <v>21059</v>
      </c>
    </row>
    <row r="5841" spans="1:14" hidden="1">
      <c r="A5841" s="258" t="s">
        <v>19932</v>
      </c>
      <c r="B5841" s="516"/>
      <c r="C5841" s="496" t="s">
        <v>21060</v>
      </c>
      <c r="D5841" s="39" t="s">
        <v>21060</v>
      </c>
      <c r="E5841" s="496">
        <f>VLOOKUP(F5841,[13]abbr_btch2lot2!A:B,2,FALSE)</f>
        <v>4575</v>
      </c>
      <c r="F5841" s="39" t="s">
        <v>21061</v>
      </c>
      <c r="G5841" s="39" t="s">
        <v>2215</v>
      </c>
      <c r="H5841" s="40" t="s">
        <v>2202</v>
      </c>
      <c r="I5841" s="76" t="s">
        <v>19940</v>
      </c>
      <c r="J5841" s="39"/>
      <c r="K5841" s="39" t="s">
        <v>2195</v>
      </c>
      <c r="L5841" s="504">
        <v>425</v>
      </c>
      <c r="M5841" s="39" t="s">
        <v>19933</v>
      </c>
      <c r="N5841" s="39" t="s">
        <v>21062</v>
      </c>
    </row>
    <row r="5842" spans="1:14" hidden="1">
      <c r="A5842" s="258" t="s">
        <v>19932</v>
      </c>
      <c r="B5842" s="516"/>
      <c r="C5842" s="496" t="s">
        <v>21063</v>
      </c>
      <c r="D5842" s="39" t="s">
        <v>21063</v>
      </c>
      <c r="E5842" s="496">
        <f>VLOOKUP(F5842,[13]abbr_btch2lot2!A:B,2,FALSE)</f>
        <v>4576</v>
      </c>
      <c r="F5842" s="39" t="s">
        <v>21064</v>
      </c>
      <c r="G5842" s="39" t="s">
        <v>2215</v>
      </c>
      <c r="H5842" s="40" t="s">
        <v>2202</v>
      </c>
      <c r="I5842" s="76" t="s">
        <v>7604</v>
      </c>
      <c r="J5842" s="39"/>
      <c r="K5842" s="39" t="s">
        <v>2195</v>
      </c>
      <c r="L5842" s="504">
        <v>426</v>
      </c>
      <c r="M5842" s="39" t="s">
        <v>19933</v>
      </c>
      <c r="N5842" s="39" t="s">
        <v>21065</v>
      </c>
    </row>
    <row r="5843" spans="1:14" hidden="1">
      <c r="A5843" s="258" t="s">
        <v>19932</v>
      </c>
      <c r="B5843" s="516"/>
      <c r="C5843" s="496" t="s">
        <v>21066</v>
      </c>
      <c r="D5843" s="39" t="s">
        <v>21066</v>
      </c>
      <c r="E5843" s="496">
        <f>VLOOKUP(F5843,[13]abbr_btch2lot2!A:B,2,FALSE)</f>
        <v>4577</v>
      </c>
      <c r="F5843" s="39" t="s">
        <v>21067</v>
      </c>
      <c r="G5843" s="39" t="s">
        <v>2215</v>
      </c>
      <c r="H5843" s="40" t="s">
        <v>2202</v>
      </c>
      <c r="I5843" s="76" t="s">
        <v>19940</v>
      </c>
      <c r="J5843" s="39"/>
      <c r="K5843" s="39" t="s">
        <v>2195</v>
      </c>
      <c r="L5843" s="504">
        <v>427</v>
      </c>
      <c r="M5843" s="39" t="s">
        <v>19933</v>
      </c>
      <c r="N5843" s="39" t="s">
        <v>21068</v>
      </c>
    </row>
    <row r="5844" spans="1:14" hidden="1">
      <c r="A5844" s="258" t="s">
        <v>19932</v>
      </c>
      <c r="B5844" s="516"/>
      <c r="C5844" s="496" t="s">
        <v>21069</v>
      </c>
      <c r="D5844" s="39" t="s">
        <v>21069</v>
      </c>
      <c r="E5844" s="496">
        <f>VLOOKUP(F5844,[13]abbr_btch2lot2!A:B,2,FALSE)</f>
        <v>4578</v>
      </c>
      <c r="F5844" s="39" t="s">
        <v>21070</v>
      </c>
      <c r="G5844" s="39" t="s">
        <v>2215</v>
      </c>
      <c r="H5844" s="40" t="s">
        <v>2202</v>
      </c>
      <c r="I5844" s="76" t="s">
        <v>19940</v>
      </c>
      <c r="J5844" s="39"/>
      <c r="K5844" s="39" t="s">
        <v>2195</v>
      </c>
      <c r="L5844" s="504">
        <v>428</v>
      </c>
      <c r="M5844" s="39" t="s">
        <v>19933</v>
      </c>
      <c r="N5844" s="39" t="s">
        <v>21071</v>
      </c>
    </row>
    <row r="5845" spans="1:14" hidden="1">
      <c r="A5845" s="258" t="s">
        <v>19932</v>
      </c>
      <c r="B5845" s="516"/>
      <c r="C5845" s="496"/>
      <c r="D5845" s="39"/>
      <c r="E5845" s="496">
        <f>VLOOKUP(F5845,[13]abbr_btch2lot2!A:B,2,FALSE)</f>
        <v>4579</v>
      </c>
      <c r="F5845" s="39" t="s">
        <v>21072</v>
      </c>
      <c r="G5845" s="39" t="s">
        <v>2215</v>
      </c>
      <c r="H5845" s="40" t="s">
        <v>2202</v>
      </c>
      <c r="I5845" s="76" t="s">
        <v>19936</v>
      </c>
      <c r="J5845" s="39"/>
      <c r="K5845" s="39" t="s">
        <v>2195</v>
      </c>
      <c r="L5845" s="504">
        <v>429</v>
      </c>
      <c r="M5845" s="39" t="s">
        <v>19933</v>
      </c>
      <c r="N5845" s="39" t="s">
        <v>21073</v>
      </c>
    </row>
    <row r="5846" spans="1:14" hidden="1">
      <c r="A5846" s="258" t="s">
        <v>19932</v>
      </c>
      <c r="B5846" s="516"/>
      <c r="C5846" s="496" t="s">
        <v>21074</v>
      </c>
      <c r="D5846" s="39" t="s">
        <v>21074</v>
      </c>
      <c r="E5846" s="496">
        <f>VLOOKUP(F5846,[13]abbr_btch2lot2!A:B,2,FALSE)</f>
        <v>4580</v>
      </c>
      <c r="F5846" s="39" t="s">
        <v>21075</v>
      </c>
      <c r="G5846" s="39" t="s">
        <v>2215</v>
      </c>
      <c r="H5846" s="40" t="s">
        <v>2202</v>
      </c>
      <c r="I5846" s="76" t="s">
        <v>20301</v>
      </c>
      <c r="J5846" s="39"/>
      <c r="K5846" s="39" t="s">
        <v>2195</v>
      </c>
      <c r="L5846" s="504">
        <v>430</v>
      </c>
      <c r="M5846" s="39" t="s">
        <v>19933</v>
      </c>
      <c r="N5846" s="39" t="s">
        <v>21076</v>
      </c>
    </row>
    <row r="5847" spans="1:14" hidden="1">
      <c r="A5847" s="258" t="s">
        <v>19932</v>
      </c>
      <c r="B5847" s="516"/>
      <c r="C5847" s="496" t="s">
        <v>20019</v>
      </c>
      <c r="D5847" s="39" t="s">
        <v>20019</v>
      </c>
      <c r="E5847" s="496">
        <f>VLOOKUP(F5847,[13]abbr_btch2lot2!A:B,2,FALSE)</f>
        <v>4205</v>
      </c>
      <c r="F5847" s="39" t="s">
        <v>20020</v>
      </c>
      <c r="G5847" s="39" t="s">
        <v>2215</v>
      </c>
      <c r="H5847" s="40" t="s">
        <v>2202</v>
      </c>
      <c r="I5847" s="76" t="s">
        <v>19935</v>
      </c>
      <c r="J5847" s="39"/>
      <c r="K5847" s="39" t="s">
        <v>2195</v>
      </c>
      <c r="L5847" s="504">
        <v>431</v>
      </c>
      <c r="M5847" s="39" t="s">
        <v>19933</v>
      </c>
      <c r="N5847" s="39" t="s">
        <v>21077</v>
      </c>
    </row>
    <row r="5848" spans="1:14" hidden="1">
      <c r="A5848" s="258" t="s">
        <v>19932</v>
      </c>
      <c r="B5848" s="516"/>
      <c r="C5848" s="496" t="s">
        <v>21078</v>
      </c>
      <c r="D5848" s="39" t="s">
        <v>21078</v>
      </c>
      <c r="E5848" s="496">
        <f>VLOOKUP(F5848,[13]abbr_btch2lot2!A:B,2,FALSE)</f>
        <v>4581</v>
      </c>
      <c r="F5848" s="39" t="s">
        <v>21079</v>
      </c>
      <c r="G5848" s="39" t="s">
        <v>2215</v>
      </c>
      <c r="H5848" s="40" t="s">
        <v>2202</v>
      </c>
      <c r="I5848" s="76" t="s">
        <v>19935</v>
      </c>
      <c r="J5848" s="39"/>
      <c r="K5848" s="39" t="s">
        <v>2195</v>
      </c>
      <c r="L5848" s="504">
        <v>432</v>
      </c>
      <c r="M5848" s="39" t="s">
        <v>19933</v>
      </c>
      <c r="N5848" s="39" t="s">
        <v>21080</v>
      </c>
    </row>
    <row r="5849" spans="1:14" hidden="1">
      <c r="A5849" s="258" t="s">
        <v>19932</v>
      </c>
      <c r="B5849" s="516"/>
      <c r="C5849" s="496" t="s">
        <v>21081</v>
      </c>
      <c r="D5849" s="39" t="s">
        <v>21081</v>
      </c>
      <c r="E5849" s="496">
        <f>VLOOKUP(F5849,[13]abbr_btch2lot2!A:B,2,FALSE)</f>
        <v>4582</v>
      </c>
      <c r="F5849" s="40" t="s">
        <v>21082</v>
      </c>
      <c r="G5849" s="39" t="s">
        <v>2215</v>
      </c>
      <c r="H5849" s="40" t="s">
        <v>2202</v>
      </c>
      <c r="I5849" s="76" t="s">
        <v>19940</v>
      </c>
      <c r="J5849" s="39"/>
      <c r="K5849" s="39" t="s">
        <v>2195</v>
      </c>
      <c r="L5849" s="504">
        <v>433</v>
      </c>
      <c r="M5849" s="39" t="s">
        <v>19933</v>
      </c>
      <c r="N5849" s="39" t="s">
        <v>21083</v>
      </c>
    </row>
    <row r="5850" spans="1:14" hidden="1">
      <c r="A5850" s="258" t="s">
        <v>19932</v>
      </c>
      <c r="B5850" s="516"/>
      <c r="C5850" s="496" t="s">
        <v>21084</v>
      </c>
      <c r="D5850" s="39" t="s">
        <v>21084</v>
      </c>
      <c r="E5850" s="496">
        <f>VLOOKUP(F5850,[13]abbr_btch2lot2!A:B,2,FALSE)</f>
        <v>4583</v>
      </c>
      <c r="F5850" s="39" t="s">
        <v>21085</v>
      </c>
      <c r="G5850" s="39" t="s">
        <v>2215</v>
      </c>
      <c r="H5850" s="40" t="s">
        <v>2202</v>
      </c>
      <c r="I5850" s="76" t="s">
        <v>19940</v>
      </c>
      <c r="J5850" s="39"/>
      <c r="K5850" s="39" t="s">
        <v>2195</v>
      </c>
      <c r="L5850" s="504">
        <v>434</v>
      </c>
      <c r="M5850" s="39" t="s">
        <v>19933</v>
      </c>
      <c r="N5850" s="39" t="s">
        <v>21086</v>
      </c>
    </row>
    <row r="5851" spans="1:14" hidden="1">
      <c r="A5851" s="258" t="s">
        <v>19932</v>
      </c>
      <c r="B5851" s="516"/>
      <c r="C5851" s="496" t="s">
        <v>21087</v>
      </c>
      <c r="D5851" s="39" t="s">
        <v>21087</v>
      </c>
      <c r="E5851" s="496">
        <f>VLOOKUP(F5851,[13]abbr_btch2lot2!A:B,2,FALSE)</f>
        <v>4584</v>
      </c>
      <c r="F5851" s="39" t="s">
        <v>21088</v>
      </c>
      <c r="G5851" s="39" t="s">
        <v>2215</v>
      </c>
      <c r="H5851" s="40" t="s">
        <v>2202</v>
      </c>
      <c r="I5851" s="76" t="s">
        <v>19940</v>
      </c>
      <c r="J5851" s="39"/>
      <c r="K5851" s="39" t="s">
        <v>2195</v>
      </c>
      <c r="L5851" s="504">
        <v>435</v>
      </c>
      <c r="M5851" s="39" t="s">
        <v>19933</v>
      </c>
      <c r="N5851" s="39" t="s">
        <v>21089</v>
      </c>
    </row>
    <row r="5852" spans="1:14" hidden="1">
      <c r="A5852" s="258" t="s">
        <v>19932</v>
      </c>
      <c r="B5852" s="516"/>
      <c r="C5852" s="496" t="s">
        <v>21090</v>
      </c>
      <c r="D5852" s="39" t="s">
        <v>21090</v>
      </c>
      <c r="E5852" s="496">
        <f>VLOOKUP(F5852,[13]abbr_btch2lot2!A:B,2,FALSE)</f>
        <v>4585</v>
      </c>
      <c r="F5852" s="39" t="s">
        <v>21091</v>
      </c>
      <c r="G5852" s="39" t="s">
        <v>2215</v>
      </c>
      <c r="H5852" s="40" t="s">
        <v>2202</v>
      </c>
      <c r="I5852" s="76" t="s">
        <v>19936</v>
      </c>
      <c r="J5852" s="39"/>
      <c r="K5852" s="39" t="s">
        <v>2195</v>
      </c>
      <c r="L5852" s="504">
        <v>436</v>
      </c>
      <c r="M5852" s="39" t="s">
        <v>19933</v>
      </c>
      <c r="N5852" s="39" t="s">
        <v>21092</v>
      </c>
    </row>
    <row r="5853" spans="1:14" hidden="1">
      <c r="A5853" s="258" t="s">
        <v>19932</v>
      </c>
      <c r="B5853" s="516"/>
      <c r="C5853" s="496" t="s">
        <v>21093</v>
      </c>
      <c r="D5853" s="39" t="s">
        <v>21093</v>
      </c>
      <c r="E5853" s="496">
        <f>VLOOKUP(F5853,[13]abbr_btch2lot2!A:B,2,FALSE)</f>
        <v>4586</v>
      </c>
      <c r="F5853" s="39" t="s">
        <v>21094</v>
      </c>
      <c r="G5853" s="39" t="s">
        <v>2215</v>
      </c>
      <c r="H5853" s="40" t="s">
        <v>2202</v>
      </c>
      <c r="I5853" s="76" t="s">
        <v>19936</v>
      </c>
      <c r="J5853" s="39"/>
      <c r="K5853" s="39" t="s">
        <v>2195</v>
      </c>
      <c r="L5853" s="504">
        <v>437</v>
      </c>
      <c r="M5853" s="39" t="s">
        <v>19933</v>
      </c>
      <c r="N5853" s="39" t="s">
        <v>21095</v>
      </c>
    </row>
    <row r="5854" spans="1:14" hidden="1">
      <c r="A5854" s="258" t="s">
        <v>19932</v>
      </c>
      <c r="B5854" s="516"/>
      <c r="C5854" s="496" t="s">
        <v>21096</v>
      </c>
      <c r="D5854" s="39" t="s">
        <v>21096</v>
      </c>
      <c r="E5854" s="496">
        <f>VLOOKUP(F5854,[13]abbr_btch2lot2!A:B,2,FALSE)</f>
        <v>4587</v>
      </c>
      <c r="F5854" s="39" t="s">
        <v>21097</v>
      </c>
      <c r="G5854" s="39" t="s">
        <v>2215</v>
      </c>
      <c r="H5854" s="40" t="s">
        <v>2202</v>
      </c>
      <c r="I5854" s="76" t="s">
        <v>20311</v>
      </c>
      <c r="J5854" s="39"/>
      <c r="K5854" s="39" t="s">
        <v>2195</v>
      </c>
      <c r="L5854" s="504">
        <v>438</v>
      </c>
      <c r="M5854" s="39" t="s">
        <v>19933</v>
      </c>
      <c r="N5854" s="39" t="s">
        <v>21098</v>
      </c>
    </row>
    <row r="5855" spans="1:14" hidden="1">
      <c r="A5855" s="258" t="s">
        <v>19932</v>
      </c>
      <c r="B5855" s="516"/>
      <c r="C5855" s="496" t="s">
        <v>6308</v>
      </c>
      <c r="D5855" s="39" t="s">
        <v>6308</v>
      </c>
      <c r="E5855" s="496">
        <f>VLOOKUP(F5855,[13]abbr_btch2lot2!A:B,2,FALSE)</f>
        <v>4174</v>
      </c>
      <c r="F5855" s="39" t="s">
        <v>6309</v>
      </c>
      <c r="G5855" s="39" t="s">
        <v>2215</v>
      </c>
      <c r="H5855" s="40" t="s">
        <v>2202</v>
      </c>
      <c r="I5855" s="76" t="s">
        <v>19936</v>
      </c>
      <c r="J5855" s="39"/>
      <c r="K5855" s="39" t="s">
        <v>2195</v>
      </c>
      <c r="L5855" s="504">
        <v>439</v>
      </c>
      <c r="M5855" s="39" t="s">
        <v>19933</v>
      </c>
      <c r="N5855" s="39" t="s">
        <v>21099</v>
      </c>
    </row>
    <row r="5856" spans="1:14" hidden="1">
      <c r="A5856" s="258" t="s">
        <v>19932</v>
      </c>
      <c r="B5856" s="516"/>
      <c r="C5856" s="496" t="s">
        <v>21100</v>
      </c>
      <c r="D5856" s="39" t="s">
        <v>21100</v>
      </c>
      <c r="E5856" s="496">
        <f>VLOOKUP(F5856,[13]abbr_btch2lot2!A:B,2,FALSE)</f>
        <v>4588</v>
      </c>
      <c r="F5856" s="39" t="s">
        <v>21101</v>
      </c>
      <c r="G5856" s="39" t="s">
        <v>2215</v>
      </c>
      <c r="H5856" s="40" t="s">
        <v>2202</v>
      </c>
      <c r="I5856" s="76" t="s">
        <v>19936</v>
      </c>
      <c r="J5856" s="39"/>
      <c r="K5856" s="39" t="s">
        <v>2195</v>
      </c>
      <c r="L5856" s="504">
        <v>440</v>
      </c>
      <c r="M5856" s="39" t="s">
        <v>19933</v>
      </c>
      <c r="N5856" s="39" t="s">
        <v>21102</v>
      </c>
    </row>
    <row r="5857" spans="1:14" hidden="1">
      <c r="A5857" s="258" t="s">
        <v>19932</v>
      </c>
      <c r="B5857" s="516"/>
      <c r="C5857" s="496" t="s">
        <v>21103</v>
      </c>
      <c r="D5857" s="39" t="s">
        <v>21103</v>
      </c>
      <c r="E5857" s="496">
        <f>VLOOKUP(F5857,[13]abbr_btch2lot2!A:B,2,FALSE)</f>
        <v>4589</v>
      </c>
      <c r="F5857" s="39" t="s">
        <v>21104</v>
      </c>
      <c r="G5857" s="39" t="s">
        <v>2215</v>
      </c>
      <c r="H5857" s="40" t="s">
        <v>2202</v>
      </c>
      <c r="I5857" s="76" t="s">
        <v>19936</v>
      </c>
      <c r="J5857" s="39"/>
      <c r="K5857" s="39" t="s">
        <v>2195</v>
      </c>
      <c r="L5857" s="504">
        <v>441</v>
      </c>
      <c r="M5857" s="39" t="s">
        <v>19933</v>
      </c>
      <c r="N5857" s="39" t="s">
        <v>21105</v>
      </c>
    </row>
    <row r="5858" spans="1:14" hidden="1">
      <c r="A5858" s="258" t="s">
        <v>19932</v>
      </c>
      <c r="B5858" s="516"/>
      <c r="C5858" s="496" t="s">
        <v>21106</v>
      </c>
      <c r="D5858" s="39" t="s">
        <v>21106</v>
      </c>
      <c r="E5858" s="496">
        <f>VLOOKUP(F5858,[13]abbr_btch2lot2!A:B,2,FALSE)</f>
        <v>4590</v>
      </c>
      <c r="F5858" s="39" t="s">
        <v>21107</v>
      </c>
      <c r="G5858" s="39" t="s">
        <v>2215</v>
      </c>
      <c r="H5858" s="40" t="s">
        <v>2202</v>
      </c>
      <c r="I5858" s="76" t="s">
        <v>19936</v>
      </c>
      <c r="J5858" s="39"/>
      <c r="K5858" s="39" t="s">
        <v>2195</v>
      </c>
      <c r="L5858" s="504">
        <v>442</v>
      </c>
      <c r="M5858" s="39" t="s">
        <v>19933</v>
      </c>
      <c r="N5858" s="39" t="s">
        <v>21108</v>
      </c>
    </row>
    <row r="5859" spans="1:14" hidden="1">
      <c r="A5859" s="258" t="s">
        <v>19932</v>
      </c>
      <c r="B5859" s="516"/>
      <c r="C5859" s="496" t="s">
        <v>21109</v>
      </c>
      <c r="D5859" s="39" t="s">
        <v>21109</v>
      </c>
      <c r="E5859" s="496">
        <f>VLOOKUP(F5859,[13]abbr_btch2lot2!A:B,2,FALSE)</f>
        <v>4591</v>
      </c>
      <c r="F5859" s="39" t="s">
        <v>21110</v>
      </c>
      <c r="G5859" s="39" t="s">
        <v>2215</v>
      </c>
      <c r="H5859" s="40" t="s">
        <v>2202</v>
      </c>
      <c r="I5859" s="76" t="s">
        <v>19940</v>
      </c>
      <c r="J5859" s="39"/>
      <c r="K5859" s="39" t="s">
        <v>2195</v>
      </c>
      <c r="L5859" s="504">
        <v>443</v>
      </c>
      <c r="M5859" s="39" t="s">
        <v>19933</v>
      </c>
      <c r="N5859" s="39" t="s">
        <v>21111</v>
      </c>
    </row>
    <row r="5860" spans="1:14" hidden="1">
      <c r="A5860" s="258" t="s">
        <v>19932</v>
      </c>
      <c r="B5860" s="516"/>
      <c r="C5860" s="496" t="s">
        <v>21112</v>
      </c>
      <c r="D5860" s="39" t="s">
        <v>21112</v>
      </c>
      <c r="E5860" s="496">
        <f>VLOOKUP(F5860,[13]abbr_btch2lot2!A:B,2,FALSE)</f>
        <v>4592</v>
      </c>
      <c r="F5860" s="39" t="s">
        <v>21113</v>
      </c>
      <c r="G5860" s="39" t="s">
        <v>2215</v>
      </c>
      <c r="H5860" s="40" t="s">
        <v>2202</v>
      </c>
      <c r="I5860" s="76" t="s">
        <v>19936</v>
      </c>
      <c r="J5860" s="39"/>
      <c r="K5860" s="39" t="s">
        <v>2195</v>
      </c>
      <c r="L5860" s="504">
        <v>444</v>
      </c>
      <c r="M5860" s="39" t="s">
        <v>19933</v>
      </c>
      <c r="N5860" s="39" t="s">
        <v>21114</v>
      </c>
    </row>
    <row r="5861" spans="1:14" hidden="1">
      <c r="A5861" s="258" t="s">
        <v>19932</v>
      </c>
      <c r="B5861" s="516"/>
      <c r="C5861" s="496" t="s">
        <v>21115</v>
      </c>
      <c r="D5861" s="39" t="s">
        <v>21115</v>
      </c>
      <c r="E5861" s="496">
        <f>VLOOKUP(F5861,[13]abbr_btch2lot2!A:B,2,FALSE)</f>
        <v>4593</v>
      </c>
      <c r="F5861" s="39" t="s">
        <v>21116</v>
      </c>
      <c r="G5861" s="39" t="s">
        <v>2215</v>
      </c>
      <c r="H5861" s="40" t="s">
        <v>2202</v>
      </c>
      <c r="I5861" s="76" t="s">
        <v>19940</v>
      </c>
      <c r="J5861" s="39"/>
      <c r="K5861" s="39" t="s">
        <v>2195</v>
      </c>
      <c r="L5861" s="504">
        <v>445</v>
      </c>
      <c r="M5861" s="39" t="s">
        <v>19933</v>
      </c>
      <c r="N5861" s="39" t="s">
        <v>21117</v>
      </c>
    </row>
    <row r="5862" spans="1:14" hidden="1">
      <c r="A5862" s="258" t="s">
        <v>19932</v>
      </c>
      <c r="B5862" s="516"/>
      <c r="C5862" s="496" t="s">
        <v>21118</v>
      </c>
      <c r="D5862" s="39" t="s">
        <v>21118</v>
      </c>
      <c r="E5862" s="496">
        <f>VLOOKUP(F5862,[13]abbr_btch2lot2!A:B,2,FALSE)</f>
        <v>4594</v>
      </c>
      <c r="F5862" s="39" t="s">
        <v>21119</v>
      </c>
      <c r="G5862" s="39" t="s">
        <v>2215</v>
      </c>
      <c r="H5862" s="40" t="s">
        <v>2202</v>
      </c>
      <c r="I5862" s="76" t="s">
        <v>21120</v>
      </c>
      <c r="J5862" s="39"/>
      <c r="K5862" s="39" t="s">
        <v>2195</v>
      </c>
      <c r="L5862" s="504">
        <v>446</v>
      </c>
      <c r="M5862" s="39" t="s">
        <v>19933</v>
      </c>
      <c r="N5862" s="39" t="s">
        <v>21121</v>
      </c>
    </row>
    <row r="5863" spans="1:14" hidden="1">
      <c r="A5863" s="258" t="s">
        <v>19932</v>
      </c>
      <c r="B5863" s="516"/>
      <c r="C5863" s="496" t="s">
        <v>1762</v>
      </c>
      <c r="D5863" s="39" t="s">
        <v>1762</v>
      </c>
      <c r="E5863" s="496">
        <f>VLOOKUP(F5863,[13]abbr_btch2lot2!A:B,2,FALSE)</f>
        <v>1858</v>
      </c>
      <c r="F5863" s="39" t="s">
        <v>28</v>
      </c>
      <c r="G5863" s="39" t="s">
        <v>2215</v>
      </c>
      <c r="H5863" s="40" t="s">
        <v>2202</v>
      </c>
      <c r="I5863" s="76" t="s">
        <v>19936</v>
      </c>
      <c r="J5863" s="39"/>
      <c r="K5863" s="39" t="s">
        <v>2195</v>
      </c>
      <c r="L5863" s="504">
        <v>447</v>
      </c>
      <c r="M5863" s="39" t="s">
        <v>19933</v>
      </c>
      <c r="N5863" s="39" t="s">
        <v>21122</v>
      </c>
    </row>
    <row r="5864" spans="1:14" hidden="1">
      <c r="A5864" s="258" t="s">
        <v>19932</v>
      </c>
      <c r="B5864" s="516"/>
      <c r="C5864" s="496"/>
      <c r="D5864" s="39"/>
      <c r="E5864" s="496">
        <f>VLOOKUP(F5864,[13]abbr_btch2lot2!A:B,2,FALSE)</f>
        <v>4595</v>
      </c>
      <c r="F5864" s="40" t="s">
        <v>21123</v>
      </c>
      <c r="G5864" s="39" t="s">
        <v>2215</v>
      </c>
      <c r="H5864" s="40" t="s">
        <v>2202</v>
      </c>
      <c r="I5864" s="76" t="s">
        <v>19940</v>
      </c>
      <c r="J5864" s="39"/>
      <c r="K5864" s="39" t="s">
        <v>2195</v>
      </c>
      <c r="L5864" s="504">
        <v>448</v>
      </c>
      <c r="M5864" s="39" t="s">
        <v>19933</v>
      </c>
      <c r="N5864" s="39" t="s">
        <v>21124</v>
      </c>
    </row>
    <row r="5865" spans="1:14" hidden="1">
      <c r="A5865" s="258" t="s">
        <v>19932</v>
      </c>
      <c r="B5865" s="516"/>
      <c r="C5865" s="496"/>
      <c r="D5865" s="39"/>
      <c r="E5865" s="496">
        <f>VLOOKUP(F5865,[13]abbr_btch2lot2!A:B,2,FALSE)</f>
        <v>4596</v>
      </c>
      <c r="F5865" s="40" t="s">
        <v>21125</v>
      </c>
      <c r="G5865" s="39" t="s">
        <v>2215</v>
      </c>
      <c r="H5865" s="40" t="s">
        <v>2202</v>
      </c>
      <c r="I5865" s="76" t="s">
        <v>19940</v>
      </c>
      <c r="J5865" s="39"/>
      <c r="K5865" s="39" t="s">
        <v>2195</v>
      </c>
      <c r="L5865" s="504">
        <v>449</v>
      </c>
      <c r="M5865" s="39" t="s">
        <v>19933</v>
      </c>
      <c r="N5865" s="39" t="s">
        <v>21126</v>
      </c>
    </row>
    <row r="5866" spans="1:14" hidden="1">
      <c r="A5866" s="258" t="s">
        <v>19932</v>
      </c>
      <c r="B5866" s="516"/>
      <c r="C5866" s="496" t="s">
        <v>21127</v>
      </c>
      <c r="D5866" s="39" t="s">
        <v>21127</v>
      </c>
      <c r="E5866" s="496">
        <f>VLOOKUP(F5866,[13]abbr_btch2lot2!A:B,2,FALSE)</f>
        <v>4597</v>
      </c>
      <c r="F5866" s="39" t="s">
        <v>21128</v>
      </c>
      <c r="G5866" s="39" t="s">
        <v>2215</v>
      </c>
      <c r="H5866" s="40" t="s">
        <v>2202</v>
      </c>
      <c r="I5866" s="76" t="s">
        <v>19940</v>
      </c>
      <c r="J5866" s="39"/>
      <c r="K5866" s="39" t="s">
        <v>2195</v>
      </c>
      <c r="L5866" s="504">
        <v>450</v>
      </c>
      <c r="M5866" s="39" t="s">
        <v>19933</v>
      </c>
      <c r="N5866" s="39" t="s">
        <v>21129</v>
      </c>
    </row>
    <row r="5867" spans="1:14" hidden="1">
      <c r="A5867" s="258" t="s">
        <v>19932</v>
      </c>
      <c r="B5867" s="516"/>
      <c r="C5867" s="496" t="s">
        <v>21130</v>
      </c>
      <c r="D5867" s="39" t="s">
        <v>21130</v>
      </c>
      <c r="E5867" s="496">
        <f>VLOOKUP(F5867,[13]abbr_btch2lot2!A:B,2,FALSE)</f>
        <v>4598</v>
      </c>
      <c r="F5867" s="39" t="s">
        <v>21131</v>
      </c>
      <c r="G5867" s="39" t="s">
        <v>2215</v>
      </c>
      <c r="H5867" s="40" t="s">
        <v>2202</v>
      </c>
      <c r="I5867" s="76" t="s">
        <v>19940</v>
      </c>
      <c r="J5867" s="39"/>
      <c r="K5867" s="39" t="s">
        <v>2195</v>
      </c>
      <c r="L5867" s="504">
        <v>451</v>
      </c>
      <c r="M5867" s="39" t="s">
        <v>19933</v>
      </c>
      <c r="N5867" s="39" t="s">
        <v>21132</v>
      </c>
    </row>
    <row r="5868" spans="1:14" hidden="1">
      <c r="A5868" s="258" t="s">
        <v>19932</v>
      </c>
      <c r="B5868" s="516"/>
      <c r="C5868" s="496" t="s">
        <v>21133</v>
      </c>
      <c r="D5868" s="39" t="s">
        <v>21133</v>
      </c>
      <c r="E5868" s="496">
        <f>VLOOKUP(F5868,[13]abbr_btch2lot2!A:B,2,FALSE)</f>
        <v>4599</v>
      </c>
      <c r="F5868" s="39" t="s">
        <v>21134</v>
      </c>
      <c r="G5868" s="39" t="s">
        <v>2215</v>
      </c>
      <c r="H5868" s="40" t="s">
        <v>2202</v>
      </c>
      <c r="I5868" s="76" t="s">
        <v>19940</v>
      </c>
      <c r="J5868" s="39"/>
      <c r="K5868" s="39" t="s">
        <v>2195</v>
      </c>
      <c r="L5868" s="504">
        <v>452</v>
      </c>
      <c r="M5868" s="39" t="s">
        <v>19933</v>
      </c>
      <c r="N5868" s="39" t="s">
        <v>21135</v>
      </c>
    </row>
    <row r="5869" spans="1:14" hidden="1">
      <c r="A5869" s="258" t="s">
        <v>19932</v>
      </c>
      <c r="B5869" s="516"/>
      <c r="C5869" s="496" t="s">
        <v>21136</v>
      </c>
      <c r="D5869" s="39" t="s">
        <v>21136</v>
      </c>
      <c r="E5869" s="496">
        <f>VLOOKUP(F5869,[13]abbr_btch2lot2!A:B,2,FALSE)</f>
        <v>4600</v>
      </c>
      <c r="F5869" s="39" t="s">
        <v>21137</v>
      </c>
      <c r="G5869" s="39" t="s">
        <v>2215</v>
      </c>
      <c r="H5869" s="40" t="s">
        <v>2231</v>
      </c>
      <c r="I5869" s="76" t="s">
        <v>3432</v>
      </c>
      <c r="J5869" s="39"/>
      <c r="K5869" s="39" t="s">
        <v>2195</v>
      </c>
      <c r="L5869" s="504">
        <v>453</v>
      </c>
      <c r="M5869" s="39" t="s">
        <v>19933</v>
      </c>
      <c r="N5869" s="39" t="s">
        <v>21138</v>
      </c>
    </row>
    <row r="5870" spans="1:14" hidden="1">
      <c r="A5870" s="258" t="s">
        <v>19932</v>
      </c>
      <c r="B5870" s="516"/>
      <c r="C5870" s="496" t="s">
        <v>21139</v>
      </c>
      <c r="D5870" s="39" t="s">
        <v>21139</v>
      </c>
      <c r="E5870" s="496">
        <f>VLOOKUP(F5870,[13]abbr_btch2lot2!A:B,2,FALSE)</f>
        <v>4601</v>
      </c>
      <c r="F5870" s="39" t="s">
        <v>21140</v>
      </c>
      <c r="G5870" s="39" t="s">
        <v>2215</v>
      </c>
      <c r="H5870" s="40" t="s">
        <v>2202</v>
      </c>
      <c r="I5870" s="76" t="s">
        <v>7673</v>
      </c>
      <c r="J5870" s="39"/>
      <c r="K5870" s="39" t="s">
        <v>2195</v>
      </c>
      <c r="L5870" s="504">
        <v>454</v>
      </c>
      <c r="M5870" s="39" t="s">
        <v>19933</v>
      </c>
      <c r="N5870" s="39" t="s">
        <v>21141</v>
      </c>
    </row>
    <row r="5871" spans="1:14" hidden="1">
      <c r="A5871" s="258" t="s">
        <v>19932</v>
      </c>
      <c r="B5871" s="516"/>
      <c r="C5871" s="496" t="s">
        <v>6308</v>
      </c>
      <c r="D5871" s="39" t="s">
        <v>6308</v>
      </c>
      <c r="E5871" s="496">
        <f>VLOOKUP(F5871,[13]abbr_btch2lot2!A:B,2,FALSE)</f>
        <v>4174</v>
      </c>
      <c r="F5871" s="39" t="s">
        <v>6309</v>
      </c>
      <c r="G5871" s="39" t="s">
        <v>2215</v>
      </c>
      <c r="H5871" s="40" t="s">
        <v>2202</v>
      </c>
      <c r="I5871" s="76" t="s">
        <v>19936</v>
      </c>
      <c r="J5871" s="39"/>
      <c r="K5871" s="39" t="s">
        <v>2195</v>
      </c>
      <c r="L5871" s="504">
        <v>455</v>
      </c>
      <c r="M5871" s="39" t="s">
        <v>19933</v>
      </c>
      <c r="N5871" s="39" t="s">
        <v>21142</v>
      </c>
    </row>
    <row r="5872" spans="1:14" hidden="1">
      <c r="A5872" s="258" t="s">
        <v>19932</v>
      </c>
      <c r="B5872" s="516"/>
      <c r="C5872" s="496" t="s">
        <v>21143</v>
      </c>
      <c r="D5872" s="39" t="s">
        <v>21143</v>
      </c>
      <c r="E5872" s="496">
        <f>VLOOKUP(F5872,[13]abbr_btch2lot2!A:B,2,FALSE)</f>
        <v>4602</v>
      </c>
      <c r="F5872" s="39" t="s">
        <v>21144</v>
      </c>
      <c r="G5872" s="39" t="s">
        <v>2215</v>
      </c>
      <c r="H5872" s="40" t="s">
        <v>2202</v>
      </c>
      <c r="I5872" s="76" t="s">
        <v>19936</v>
      </c>
      <c r="J5872" s="39"/>
      <c r="K5872" s="39" t="s">
        <v>2195</v>
      </c>
      <c r="L5872" s="504">
        <v>456</v>
      </c>
      <c r="M5872" s="39" t="s">
        <v>19933</v>
      </c>
      <c r="N5872" s="39" t="s">
        <v>21145</v>
      </c>
    </row>
    <row r="5873" spans="1:14" hidden="1">
      <c r="A5873" s="258" t="s">
        <v>19932</v>
      </c>
      <c r="B5873" s="516"/>
      <c r="C5873" s="496" t="s">
        <v>21146</v>
      </c>
      <c r="D5873" s="39" t="s">
        <v>21147</v>
      </c>
      <c r="E5873" s="496">
        <f>VLOOKUP(F5873,[13]abbr_btch2lot2!A:B,2,FALSE)</f>
        <v>4603</v>
      </c>
      <c r="F5873" s="39" t="s">
        <v>21148</v>
      </c>
      <c r="G5873" s="39" t="s">
        <v>2215</v>
      </c>
      <c r="H5873" s="40" t="s">
        <v>2202</v>
      </c>
      <c r="I5873" s="76" t="s">
        <v>19936</v>
      </c>
      <c r="J5873" s="39"/>
      <c r="K5873" s="39" t="s">
        <v>2195</v>
      </c>
      <c r="L5873" s="504">
        <v>457</v>
      </c>
      <c r="M5873" s="39" t="s">
        <v>19933</v>
      </c>
      <c r="N5873" s="39" t="s">
        <v>21149</v>
      </c>
    </row>
    <row r="5874" spans="1:14" hidden="1">
      <c r="A5874" s="258" t="s">
        <v>19932</v>
      </c>
      <c r="B5874" s="516"/>
      <c r="C5874" s="496" t="s">
        <v>21150</v>
      </c>
      <c r="D5874" s="39" t="s">
        <v>21151</v>
      </c>
      <c r="E5874" s="496">
        <f>VLOOKUP(F5874,[13]abbr_btch2lot2!A:B,2,FALSE)</f>
        <v>4604</v>
      </c>
      <c r="F5874" s="39" t="s">
        <v>21152</v>
      </c>
      <c r="G5874" s="39" t="s">
        <v>2215</v>
      </c>
      <c r="H5874" s="40" t="s">
        <v>2202</v>
      </c>
      <c r="I5874" s="76" t="s">
        <v>19936</v>
      </c>
      <c r="J5874" s="39"/>
      <c r="K5874" s="39" t="s">
        <v>2195</v>
      </c>
      <c r="L5874" s="504">
        <v>458</v>
      </c>
      <c r="M5874" s="39" t="s">
        <v>19933</v>
      </c>
      <c r="N5874" s="39" t="s">
        <v>21153</v>
      </c>
    </row>
    <row r="5875" spans="1:14" hidden="1">
      <c r="A5875" s="258" t="s">
        <v>19932</v>
      </c>
      <c r="B5875" s="516"/>
      <c r="C5875" s="496" t="s">
        <v>21154</v>
      </c>
      <c r="D5875" s="39" t="s">
        <v>21154</v>
      </c>
      <c r="E5875" s="496">
        <f>VLOOKUP(F5875,[13]abbr_btch2lot2!A:B,2,FALSE)</f>
        <v>4605</v>
      </c>
      <c r="F5875" s="39" t="s">
        <v>21155</v>
      </c>
      <c r="G5875" s="39" t="s">
        <v>2215</v>
      </c>
      <c r="H5875" s="40" t="s">
        <v>2202</v>
      </c>
      <c r="I5875" s="76" t="s">
        <v>19936</v>
      </c>
      <c r="J5875" s="39"/>
      <c r="K5875" s="39" t="s">
        <v>2195</v>
      </c>
      <c r="L5875" s="504">
        <v>459</v>
      </c>
      <c r="M5875" s="39" t="s">
        <v>19933</v>
      </c>
      <c r="N5875" s="39" t="s">
        <v>21156</v>
      </c>
    </row>
    <row r="5876" spans="1:14" hidden="1">
      <c r="A5876" s="258" t="s">
        <v>19932</v>
      </c>
      <c r="B5876" s="516"/>
      <c r="C5876" s="496" t="s">
        <v>21157</v>
      </c>
      <c r="D5876" s="39" t="s">
        <v>21157</v>
      </c>
      <c r="E5876" s="496">
        <f>VLOOKUP(F5876,[13]abbr_btch2lot2!A:B,2,FALSE)</f>
        <v>4606</v>
      </c>
      <c r="F5876" s="39" t="s">
        <v>21158</v>
      </c>
      <c r="G5876" s="39" t="s">
        <v>2215</v>
      </c>
      <c r="H5876" s="40" t="s">
        <v>2202</v>
      </c>
      <c r="I5876" s="76" t="s">
        <v>19936</v>
      </c>
      <c r="J5876" s="39"/>
      <c r="K5876" s="39" t="s">
        <v>2195</v>
      </c>
      <c r="L5876" s="504">
        <v>460</v>
      </c>
      <c r="M5876" s="39" t="s">
        <v>19933</v>
      </c>
      <c r="N5876" s="39" t="s">
        <v>21159</v>
      </c>
    </row>
    <row r="5877" spans="1:14" hidden="1">
      <c r="A5877" s="258" t="s">
        <v>19932</v>
      </c>
      <c r="B5877" s="516"/>
      <c r="C5877" s="496" t="s">
        <v>21160</v>
      </c>
      <c r="D5877" s="39" t="s">
        <v>21160</v>
      </c>
      <c r="E5877" s="496">
        <f>VLOOKUP(F5877,[13]abbr_btch2lot2!A:B,2,FALSE)</f>
        <v>4607</v>
      </c>
      <c r="F5877" s="39" t="s">
        <v>21161</v>
      </c>
      <c r="G5877" s="39" t="s">
        <v>2215</v>
      </c>
      <c r="H5877" s="40" t="s">
        <v>2202</v>
      </c>
      <c r="I5877" s="76" t="s">
        <v>19936</v>
      </c>
      <c r="J5877" s="39"/>
      <c r="K5877" s="39" t="s">
        <v>2195</v>
      </c>
      <c r="L5877" s="504">
        <v>461</v>
      </c>
      <c r="M5877" s="39" t="s">
        <v>19933</v>
      </c>
      <c r="N5877" s="39" t="s">
        <v>21162</v>
      </c>
    </row>
    <row r="5878" spans="1:14" hidden="1">
      <c r="A5878" s="258" t="s">
        <v>19932</v>
      </c>
      <c r="B5878" s="516"/>
      <c r="C5878" s="496"/>
      <c r="D5878" s="39"/>
      <c r="E5878" s="496">
        <f>VLOOKUP(F5878,[13]abbr_btch2lot2!A:B,2,FALSE)</f>
        <v>4842</v>
      </c>
      <c r="F5878" s="39" t="s">
        <v>21163</v>
      </c>
      <c r="G5878" s="39" t="s">
        <v>2215</v>
      </c>
      <c r="H5878" s="40" t="s">
        <v>2202</v>
      </c>
      <c r="I5878" s="76" t="s">
        <v>19936</v>
      </c>
      <c r="J5878" s="39"/>
      <c r="K5878" s="39" t="s">
        <v>2195</v>
      </c>
      <c r="L5878" s="504">
        <v>462</v>
      </c>
      <c r="M5878" s="39" t="s">
        <v>19933</v>
      </c>
      <c r="N5878" s="39" t="s">
        <v>21164</v>
      </c>
    </row>
    <row r="5879" spans="1:14" hidden="1">
      <c r="A5879" s="258" t="s">
        <v>19932</v>
      </c>
      <c r="B5879" s="516"/>
      <c r="C5879" s="496" t="s">
        <v>21165</v>
      </c>
      <c r="D5879" s="39" t="s">
        <v>21165</v>
      </c>
      <c r="E5879" s="496">
        <f>VLOOKUP(F5879,[13]abbr_btch2lot2!A:B,2,FALSE)</f>
        <v>4609</v>
      </c>
      <c r="F5879" s="40" t="s">
        <v>21166</v>
      </c>
      <c r="G5879" s="39" t="s">
        <v>2215</v>
      </c>
      <c r="H5879" s="40" t="s">
        <v>2202</v>
      </c>
      <c r="I5879" s="76" t="s">
        <v>19936</v>
      </c>
      <c r="J5879" s="39"/>
      <c r="K5879" s="39" t="s">
        <v>2195</v>
      </c>
      <c r="L5879" s="504">
        <v>463</v>
      </c>
      <c r="M5879" s="39" t="s">
        <v>19933</v>
      </c>
      <c r="N5879" s="39" t="s">
        <v>21167</v>
      </c>
    </row>
    <row r="5880" spans="1:14" hidden="1">
      <c r="A5880" s="258" t="s">
        <v>19932</v>
      </c>
      <c r="B5880" s="516"/>
      <c r="C5880" s="496" t="s">
        <v>1961</v>
      </c>
      <c r="D5880" s="39" t="s">
        <v>1961</v>
      </c>
      <c r="E5880" s="496">
        <f>VLOOKUP(F5880,[13]abbr_btch2lot2!A:B,2,FALSE)</f>
        <v>4610</v>
      </c>
      <c r="F5880" s="39" t="s">
        <v>21168</v>
      </c>
      <c r="G5880" s="39" t="s">
        <v>2215</v>
      </c>
      <c r="H5880" s="40" t="s">
        <v>2202</v>
      </c>
      <c r="I5880" s="76" t="s">
        <v>19936</v>
      </c>
      <c r="J5880" s="39"/>
      <c r="K5880" s="39" t="s">
        <v>2195</v>
      </c>
      <c r="L5880" s="504">
        <v>464</v>
      </c>
      <c r="M5880" s="39" t="s">
        <v>19933</v>
      </c>
      <c r="N5880" s="39" t="s">
        <v>21169</v>
      </c>
    </row>
    <row r="5881" spans="1:14" hidden="1">
      <c r="A5881" s="258" t="s">
        <v>19932</v>
      </c>
      <c r="B5881" s="516"/>
      <c r="C5881" s="496" t="s">
        <v>21170</v>
      </c>
      <c r="D5881" s="39" t="s">
        <v>21170</v>
      </c>
      <c r="E5881" s="496">
        <f>VLOOKUP(F5881,[13]abbr_btch2lot2!A:B,2,FALSE)</f>
        <v>4611</v>
      </c>
      <c r="F5881" s="39" t="s">
        <v>21171</v>
      </c>
      <c r="G5881" s="39" t="s">
        <v>2215</v>
      </c>
      <c r="H5881" s="40" t="s">
        <v>2202</v>
      </c>
      <c r="I5881" s="76" t="s">
        <v>19940</v>
      </c>
      <c r="J5881" s="39"/>
      <c r="K5881" s="39" t="s">
        <v>2195</v>
      </c>
      <c r="L5881" s="504">
        <v>465</v>
      </c>
      <c r="M5881" s="39" t="s">
        <v>19933</v>
      </c>
      <c r="N5881" s="39" t="s">
        <v>21172</v>
      </c>
    </row>
    <row r="5882" spans="1:14" hidden="1">
      <c r="A5882" s="258" t="s">
        <v>19932</v>
      </c>
      <c r="B5882" s="516"/>
      <c r="C5882" s="496" t="s">
        <v>21173</v>
      </c>
      <c r="D5882" s="39" t="s">
        <v>21173</v>
      </c>
      <c r="E5882" s="496">
        <f>VLOOKUP(F5882,[13]abbr_btch2lot2!A:B,2,FALSE)</f>
        <v>4612</v>
      </c>
      <c r="F5882" s="39" t="s">
        <v>21174</v>
      </c>
      <c r="G5882" s="39" t="s">
        <v>2215</v>
      </c>
      <c r="H5882" s="40" t="s">
        <v>2271</v>
      </c>
      <c r="I5882" s="76">
        <v>18</v>
      </c>
      <c r="J5882" s="39"/>
      <c r="K5882" s="39" t="s">
        <v>2195</v>
      </c>
      <c r="L5882" s="504">
        <v>466</v>
      </c>
      <c r="M5882" s="39" t="s">
        <v>19933</v>
      </c>
      <c r="N5882" s="39" t="s">
        <v>21175</v>
      </c>
    </row>
    <row r="5883" spans="1:14" hidden="1">
      <c r="A5883" s="258" t="s">
        <v>19932</v>
      </c>
      <c r="B5883" s="516"/>
      <c r="C5883" s="496" t="s">
        <v>21176</v>
      </c>
      <c r="D5883" s="39" t="s">
        <v>21176</v>
      </c>
      <c r="E5883" s="496">
        <f>VLOOKUP(F5883,[13]abbr_btch2lot2!A:B,2,FALSE)</f>
        <v>4613</v>
      </c>
      <c r="F5883" s="39" t="s">
        <v>21177</v>
      </c>
      <c r="G5883" s="39" t="s">
        <v>2215</v>
      </c>
      <c r="H5883" s="40" t="s">
        <v>2202</v>
      </c>
      <c r="I5883" s="76" t="s">
        <v>19940</v>
      </c>
      <c r="J5883" s="39"/>
      <c r="K5883" s="39" t="s">
        <v>2195</v>
      </c>
      <c r="L5883" s="504">
        <v>467</v>
      </c>
      <c r="M5883" s="39" t="s">
        <v>19933</v>
      </c>
      <c r="N5883" s="39" t="s">
        <v>21178</v>
      </c>
    </row>
    <row r="5884" spans="1:14" hidden="1">
      <c r="A5884" s="258" t="s">
        <v>19932</v>
      </c>
      <c r="B5884" s="516"/>
      <c r="C5884" s="496" t="s">
        <v>21173</v>
      </c>
      <c r="D5884" s="39" t="s">
        <v>21173</v>
      </c>
      <c r="E5884" s="496">
        <f>VLOOKUP(F5884,[13]abbr_btch2lot2!A:B,2,FALSE)</f>
        <v>4612</v>
      </c>
      <c r="F5884" s="39" t="s">
        <v>21174</v>
      </c>
      <c r="G5884" s="39" t="s">
        <v>2215</v>
      </c>
      <c r="H5884" s="40" t="s">
        <v>2202</v>
      </c>
      <c r="I5884" s="76" t="s">
        <v>20849</v>
      </c>
      <c r="J5884" s="39"/>
      <c r="K5884" s="39" t="s">
        <v>2195</v>
      </c>
      <c r="L5884" s="504">
        <v>468</v>
      </c>
      <c r="M5884" s="39" t="s">
        <v>19933</v>
      </c>
      <c r="N5884" s="39" t="s">
        <v>21179</v>
      </c>
    </row>
    <row r="5885" spans="1:14" hidden="1">
      <c r="A5885" s="258" t="s">
        <v>19932</v>
      </c>
      <c r="B5885" s="516"/>
      <c r="C5885" s="496"/>
      <c r="D5885" s="39"/>
      <c r="E5885" s="496">
        <f>VLOOKUP(F5885,[13]abbr_btch2lot2!A:B,2,FALSE)</f>
        <v>4614</v>
      </c>
      <c r="F5885" s="39" t="s">
        <v>21180</v>
      </c>
      <c r="G5885" s="39" t="s">
        <v>2215</v>
      </c>
      <c r="H5885" s="40" t="s">
        <v>2202</v>
      </c>
      <c r="I5885" s="76" t="s">
        <v>19940</v>
      </c>
      <c r="J5885" s="39"/>
      <c r="K5885" s="39" t="s">
        <v>2195</v>
      </c>
      <c r="L5885" s="504">
        <v>469</v>
      </c>
      <c r="M5885" s="39" t="s">
        <v>19933</v>
      </c>
      <c r="N5885" s="39" t="s">
        <v>21181</v>
      </c>
    </row>
    <row r="5886" spans="1:14" hidden="1">
      <c r="A5886" s="258" t="s">
        <v>19932</v>
      </c>
      <c r="B5886" s="516"/>
      <c r="C5886" s="496"/>
      <c r="D5886" s="39"/>
      <c r="E5886" s="496">
        <f>VLOOKUP(F5886,[13]abbr_btch2lot2!A:B,2,FALSE)</f>
        <v>4615</v>
      </c>
      <c r="F5886" s="39" t="s">
        <v>21182</v>
      </c>
      <c r="G5886" s="39" t="s">
        <v>2215</v>
      </c>
      <c r="H5886" s="40" t="s">
        <v>2202</v>
      </c>
      <c r="I5886" s="76" t="s">
        <v>19936</v>
      </c>
      <c r="J5886" s="39"/>
      <c r="K5886" s="39" t="s">
        <v>2195</v>
      </c>
      <c r="L5886" s="504">
        <v>470</v>
      </c>
      <c r="M5886" s="39" t="s">
        <v>19933</v>
      </c>
      <c r="N5886" s="39" t="s">
        <v>21183</v>
      </c>
    </row>
    <row r="5887" spans="1:14" hidden="1">
      <c r="A5887" s="258" t="s">
        <v>19932</v>
      </c>
      <c r="B5887" s="516"/>
      <c r="C5887" s="496" t="s">
        <v>21184</v>
      </c>
      <c r="D5887" s="39" t="s">
        <v>21184</v>
      </c>
      <c r="E5887" s="496">
        <f>VLOOKUP(F5887,[13]abbr_btch2lot2!A:B,2,FALSE)</f>
        <v>4616</v>
      </c>
      <c r="F5887" s="39" t="s">
        <v>21185</v>
      </c>
      <c r="G5887" s="39" t="s">
        <v>2215</v>
      </c>
      <c r="H5887" s="40" t="s">
        <v>2271</v>
      </c>
      <c r="I5887" s="76">
        <v>18</v>
      </c>
      <c r="J5887" s="39"/>
      <c r="K5887" s="39" t="s">
        <v>2195</v>
      </c>
      <c r="L5887" s="504">
        <v>471</v>
      </c>
      <c r="M5887" s="39" t="s">
        <v>19933</v>
      </c>
      <c r="N5887" s="39" t="s">
        <v>21186</v>
      </c>
    </row>
    <row r="5888" spans="1:14" hidden="1">
      <c r="A5888" s="258" t="s">
        <v>19932</v>
      </c>
      <c r="B5888" s="516"/>
      <c r="C5888" s="496"/>
      <c r="D5888" s="39"/>
      <c r="E5888" s="496">
        <f>VLOOKUP(F5888,[13]abbr_btch2lot2!A:B,2,FALSE)</f>
        <v>4617</v>
      </c>
      <c r="F5888" s="39" t="s">
        <v>21187</v>
      </c>
      <c r="G5888" s="39" t="s">
        <v>2215</v>
      </c>
      <c r="H5888" s="40" t="s">
        <v>2202</v>
      </c>
      <c r="I5888" s="76" t="s">
        <v>19940</v>
      </c>
      <c r="J5888" s="39"/>
      <c r="K5888" s="39" t="s">
        <v>2195</v>
      </c>
      <c r="L5888" s="504">
        <v>472</v>
      </c>
      <c r="M5888" s="39" t="s">
        <v>19933</v>
      </c>
      <c r="N5888" s="39" t="s">
        <v>21188</v>
      </c>
    </row>
    <row r="5889" spans="1:14" hidden="1">
      <c r="A5889" s="258" t="s">
        <v>19932</v>
      </c>
      <c r="B5889" s="516"/>
      <c r="C5889" s="496" t="s">
        <v>21189</v>
      </c>
      <c r="D5889" s="39" t="s">
        <v>21189</v>
      </c>
      <c r="E5889" s="496">
        <f>VLOOKUP(F5889,[13]abbr_btch2lot2!A:B,2,FALSE)</f>
        <v>4618</v>
      </c>
      <c r="F5889" s="39" t="s">
        <v>21190</v>
      </c>
      <c r="G5889" s="39" t="s">
        <v>2215</v>
      </c>
      <c r="H5889" s="40" t="s">
        <v>2202</v>
      </c>
      <c r="I5889" s="76" t="s">
        <v>19936</v>
      </c>
      <c r="J5889" s="39"/>
      <c r="K5889" s="39" t="s">
        <v>2195</v>
      </c>
      <c r="L5889" s="504">
        <v>473</v>
      </c>
      <c r="M5889" s="39" t="s">
        <v>19933</v>
      </c>
      <c r="N5889" s="39" t="s">
        <v>21191</v>
      </c>
    </row>
    <row r="5890" spans="1:14" hidden="1">
      <c r="A5890" s="258" t="s">
        <v>19932</v>
      </c>
      <c r="B5890" s="516"/>
      <c r="C5890" s="496"/>
      <c r="D5890" s="39"/>
      <c r="E5890" s="496">
        <f>VLOOKUP(F5890,[13]abbr_btch2lot2!A:B,2,FALSE)</f>
        <v>4619</v>
      </c>
      <c r="F5890" s="39" t="s">
        <v>21192</v>
      </c>
      <c r="G5890" s="39" t="s">
        <v>2215</v>
      </c>
      <c r="H5890" s="40" t="s">
        <v>2202</v>
      </c>
      <c r="I5890" s="76" t="s">
        <v>19940</v>
      </c>
      <c r="J5890" s="39"/>
      <c r="K5890" s="39" t="s">
        <v>2195</v>
      </c>
      <c r="L5890" s="504">
        <v>474</v>
      </c>
      <c r="M5890" s="39" t="s">
        <v>19933</v>
      </c>
      <c r="N5890" s="39" t="s">
        <v>21193</v>
      </c>
    </row>
    <row r="5891" spans="1:14" hidden="1">
      <c r="A5891" s="258" t="s">
        <v>19932</v>
      </c>
      <c r="B5891" s="516"/>
      <c r="C5891" s="496"/>
      <c r="D5891" s="39"/>
      <c r="E5891" s="496">
        <f>VLOOKUP(F5891,[13]abbr_btch2lot2!A:B,2,FALSE)</f>
        <v>4620</v>
      </c>
      <c r="F5891" s="39" t="s">
        <v>21194</v>
      </c>
      <c r="G5891" s="39" t="s">
        <v>2215</v>
      </c>
      <c r="H5891" s="40" t="s">
        <v>2202</v>
      </c>
      <c r="I5891" s="76" t="s">
        <v>19936</v>
      </c>
      <c r="J5891" s="39"/>
      <c r="K5891" s="39" t="s">
        <v>2195</v>
      </c>
      <c r="L5891" s="504">
        <v>475</v>
      </c>
      <c r="M5891" s="39" t="s">
        <v>19933</v>
      </c>
      <c r="N5891" s="39" t="s">
        <v>21195</v>
      </c>
    </row>
    <row r="5892" spans="1:14" hidden="1">
      <c r="A5892" s="258" t="s">
        <v>19932</v>
      </c>
      <c r="B5892" s="516"/>
      <c r="C5892" s="496" t="s">
        <v>21196</v>
      </c>
      <c r="D5892" s="39" t="s">
        <v>21196</v>
      </c>
      <c r="E5892" s="496">
        <f>VLOOKUP(F5892,[13]abbr_btch2lot2!A:B,2,FALSE)</f>
        <v>4621</v>
      </c>
      <c r="F5892" s="39" t="s">
        <v>21197</v>
      </c>
      <c r="G5892" s="39" t="s">
        <v>2215</v>
      </c>
      <c r="H5892" s="40" t="s">
        <v>2202</v>
      </c>
      <c r="I5892" s="76" t="s">
        <v>7673</v>
      </c>
      <c r="J5892" s="39"/>
      <c r="K5892" s="39" t="s">
        <v>2195</v>
      </c>
      <c r="L5892" s="504">
        <v>476</v>
      </c>
      <c r="M5892" s="39" t="s">
        <v>19933</v>
      </c>
      <c r="N5892" s="39" t="s">
        <v>21198</v>
      </c>
    </row>
    <row r="5893" spans="1:14" hidden="1">
      <c r="A5893" s="258" t="s">
        <v>19932</v>
      </c>
      <c r="B5893" s="516"/>
      <c r="C5893" s="496" t="s">
        <v>21199</v>
      </c>
      <c r="D5893" s="39" t="s">
        <v>21199</v>
      </c>
      <c r="E5893" s="496">
        <f>VLOOKUP(F5893,[13]abbr_btch2lot2!A:B,2,FALSE)</f>
        <v>4622</v>
      </c>
      <c r="F5893" s="39" t="s">
        <v>21200</v>
      </c>
      <c r="G5893" s="39" t="s">
        <v>2215</v>
      </c>
      <c r="H5893" s="40" t="s">
        <v>2202</v>
      </c>
      <c r="I5893" s="76" t="s">
        <v>19940</v>
      </c>
      <c r="J5893" s="39"/>
      <c r="K5893" s="39" t="s">
        <v>2195</v>
      </c>
      <c r="L5893" s="504">
        <v>477</v>
      </c>
      <c r="M5893" s="39" t="s">
        <v>19933</v>
      </c>
      <c r="N5893" s="39" t="s">
        <v>21201</v>
      </c>
    </row>
    <row r="5894" spans="1:14" ht="29.1" hidden="1">
      <c r="A5894" s="258" t="s">
        <v>19932</v>
      </c>
      <c r="B5894" s="516"/>
      <c r="C5894" s="496" t="s">
        <v>21202</v>
      </c>
      <c r="D5894" s="39" t="s">
        <v>21202</v>
      </c>
      <c r="E5894" s="496">
        <f>VLOOKUP(F5894,[13]abbr_btch2lot2!A:B,2,FALSE)</f>
        <v>4623</v>
      </c>
      <c r="F5894" s="40" t="s">
        <v>21203</v>
      </c>
      <c r="G5894" s="39" t="s">
        <v>2215</v>
      </c>
      <c r="H5894" s="40" t="s">
        <v>2202</v>
      </c>
      <c r="I5894" s="76" t="s">
        <v>19940</v>
      </c>
      <c r="J5894" s="39"/>
      <c r="K5894" s="39" t="s">
        <v>2195</v>
      </c>
      <c r="L5894" s="504">
        <v>478</v>
      </c>
      <c r="M5894" s="39" t="s">
        <v>19933</v>
      </c>
      <c r="N5894" s="39" t="s">
        <v>21204</v>
      </c>
    </row>
    <row r="5895" spans="1:14" hidden="1">
      <c r="A5895" s="258" t="s">
        <v>19932</v>
      </c>
      <c r="B5895" s="516"/>
      <c r="C5895" s="496" t="s">
        <v>21205</v>
      </c>
      <c r="D5895" s="39" t="s">
        <v>21205</v>
      </c>
      <c r="E5895" s="496">
        <f>VLOOKUP(F5895,[13]abbr_btch2lot2!A:B,2,FALSE)</f>
        <v>4624</v>
      </c>
      <c r="F5895" s="39" t="s">
        <v>21206</v>
      </c>
      <c r="G5895" s="39" t="s">
        <v>2215</v>
      </c>
      <c r="H5895" s="40" t="s">
        <v>2202</v>
      </c>
      <c r="I5895" s="76" t="s">
        <v>19936</v>
      </c>
      <c r="J5895" s="39"/>
      <c r="K5895" s="39" t="s">
        <v>2195</v>
      </c>
      <c r="L5895" s="504">
        <v>479</v>
      </c>
      <c r="M5895" s="39" t="s">
        <v>19933</v>
      </c>
      <c r="N5895" s="39" t="s">
        <v>21207</v>
      </c>
    </row>
    <row r="5896" spans="1:14" hidden="1">
      <c r="A5896" s="258" t="s">
        <v>19932</v>
      </c>
      <c r="B5896" s="516"/>
      <c r="C5896" s="496"/>
      <c r="D5896" s="39"/>
      <c r="E5896" s="496">
        <f>VLOOKUP(F5896,[13]abbr_btch2lot2!A:B,2,FALSE)</f>
        <v>4625</v>
      </c>
      <c r="F5896" s="39" t="s">
        <v>21208</v>
      </c>
      <c r="G5896" s="39" t="s">
        <v>2215</v>
      </c>
      <c r="H5896" s="40" t="s">
        <v>2202</v>
      </c>
      <c r="I5896" s="76" t="s">
        <v>19940</v>
      </c>
      <c r="J5896" s="39"/>
      <c r="K5896" s="39" t="s">
        <v>2195</v>
      </c>
      <c r="L5896" s="504">
        <v>480</v>
      </c>
      <c r="M5896" s="39" t="s">
        <v>19933</v>
      </c>
      <c r="N5896" s="39" t="s">
        <v>21209</v>
      </c>
    </row>
    <row r="5897" spans="1:14" hidden="1">
      <c r="A5897" s="258" t="s">
        <v>19932</v>
      </c>
      <c r="B5897" s="516"/>
      <c r="C5897" s="496"/>
      <c r="D5897" s="39"/>
      <c r="E5897" s="496">
        <f>VLOOKUP(F5897,[13]abbr_btch2lot2!A:B,2,FALSE)</f>
        <v>4625</v>
      </c>
      <c r="F5897" s="39" t="s">
        <v>21208</v>
      </c>
      <c r="G5897" s="39" t="s">
        <v>2215</v>
      </c>
      <c r="H5897" s="40" t="s">
        <v>2202</v>
      </c>
      <c r="I5897" s="76" t="s">
        <v>19940</v>
      </c>
      <c r="J5897" s="39"/>
      <c r="K5897" s="39" t="s">
        <v>2195</v>
      </c>
      <c r="L5897" s="504">
        <v>481</v>
      </c>
      <c r="M5897" s="39" t="s">
        <v>19933</v>
      </c>
      <c r="N5897" s="39" t="s">
        <v>21210</v>
      </c>
    </row>
    <row r="5898" spans="1:14" hidden="1">
      <c r="A5898" s="258" t="s">
        <v>19932</v>
      </c>
      <c r="B5898" s="516"/>
      <c r="C5898" s="496" t="s">
        <v>21211</v>
      </c>
      <c r="D5898" s="39" t="s">
        <v>21211</v>
      </c>
      <c r="E5898" s="496">
        <f>VLOOKUP(F5898,[13]abbr_btch2lot2!A:B,2,FALSE)</f>
        <v>4626</v>
      </c>
      <c r="F5898" s="39" t="s">
        <v>21212</v>
      </c>
      <c r="G5898" s="39" t="s">
        <v>2215</v>
      </c>
      <c r="H5898" s="40" t="s">
        <v>2202</v>
      </c>
      <c r="I5898" s="76" t="s">
        <v>19936</v>
      </c>
      <c r="J5898" s="39"/>
      <c r="K5898" s="39" t="s">
        <v>2195</v>
      </c>
      <c r="L5898" s="504">
        <v>482</v>
      </c>
      <c r="M5898" s="39" t="s">
        <v>19933</v>
      </c>
      <c r="N5898" s="39" t="s">
        <v>21213</v>
      </c>
    </row>
    <row r="5899" spans="1:14" hidden="1">
      <c r="A5899" s="258" t="s">
        <v>19932</v>
      </c>
      <c r="B5899" s="516"/>
      <c r="C5899" s="496" t="s">
        <v>21214</v>
      </c>
      <c r="D5899" s="39" t="s">
        <v>21214</v>
      </c>
      <c r="E5899" s="496">
        <f>VLOOKUP(F5899,[13]abbr_btch2lot2!A:B,2,FALSE)</f>
        <v>4627</v>
      </c>
      <c r="F5899" s="39" t="s">
        <v>21215</v>
      </c>
      <c r="G5899" s="39" t="s">
        <v>2215</v>
      </c>
      <c r="H5899" s="40" t="s">
        <v>2202</v>
      </c>
      <c r="I5899" s="76" t="s">
        <v>19940</v>
      </c>
      <c r="J5899" s="39"/>
      <c r="K5899" s="39" t="s">
        <v>2195</v>
      </c>
      <c r="L5899" s="504">
        <v>483</v>
      </c>
      <c r="M5899" s="39" t="s">
        <v>19933</v>
      </c>
      <c r="N5899" s="39" t="s">
        <v>21216</v>
      </c>
    </row>
    <row r="5900" spans="1:14" hidden="1">
      <c r="A5900" s="258" t="s">
        <v>19932</v>
      </c>
      <c r="B5900" s="516"/>
      <c r="C5900" s="496" t="s">
        <v>21217</v>
      </c>
      <c r="D5900" s="39" t="s">
        <v>21217</v>
      </c>
      <c r="E5900" s="496">
        <f>VLOOKUP(F5900,[13]abbr_btch2lot2!A:B,2,FALSE)</f>
        <v>4628</v>
      </c>
      <c r="F5900" s="40" t="s">
        <v>21218</v>
      </c>
      <c r="G5900" s="39" t="s">
        <v>2215</v>
      </c>
      <c r="H5900" s="40" t="s">
        <v>2202</v>
      </c>
      <c r="I5900" s="76" t="s">
        <v>20849</v>
      </c>
      <c r="J5900" s="39"/>
      <c r="K5900" s="39" t="s">
        <v>2195</v>
      </c>
      <c r="L5900" s="504">
        <v>484</v>
      </c>
      <c r="M5900" s="39" t="s">
        <v>19933</v>
      </c>
      <c r="N5900" s="39" t="s">
        <v>21219</v>
      </c>
    </row>
    <row r="5901" spans="1:14" hidden="1">
      <c r="A5901" s="258" t="s">
        <v>19932</v>
      </c>
      <c r="B5901" s="516"/>
      <c r="C5901" s="496"/>
      <c r="D5901" s="39"/>
      <c r="E5901" s="496">
        <f>VLOOKUP(F5901,[13]abbr_btch2lot2!A:B,2,FALSE)</f>
        <v>4629</v>
      </c>
      <c r="F5901" s="39" t="s">
        <v>21220</v>
      </c>
      <c r="G5901" s="39" t="s">
        <v>2215</v>
      </c>
      <c r="H5901" s="40" t="s">
        <v>2202</v>
      </c>
      <c r="I5901" s="76" t="s">
        <v>19935</v>
      </c>
      <c r="J5901" s="39"/>
      <c r="K5901" s="39" t="s">
        <v>2195</v>
      </c>
      <c r="L5901" s="504">
        <v>485</v>
      </c>
      <c r="M5901" s="39" t="s">
        <v>19933</v>
      </c>
      <c r="N5901" s="39" t="s">
        <v>21221</v>
      </c>
    </row>
    <row r="5902" spans="1:14" hidden="1">
      <c r="A5902" s="258" t="s">
        <v>19932</v>
      </c>
      <c r="B5902" s="516"/>
      <c r="C5902" s="496" t="s">
        <v>21222</v>
      </c>
      <c r="D5902" s="39" t="s">
        <v>21222</v>
      </c>
      <c r="E5902" s="496">
        <f>VLOOKUP(F5902,[13]abbr_btch2lot2!A:B,2,FALSE)</f>
        <v>4630</v>
      </c>
      <c r="F5902" s="39" t="s">
        <v>21223</v>
      </c>
      <c r="G5902" s="39" t="s">
        <v>2215</v>
      </c>
      <c r="H5902" s="40" t="s">
        <v>2202</v>
      </c>
      <c r="I5902" s="76" t="s">
        <v>19940</v>
      </c>
      <c r="J5902" s="39"/>
      <c r="K5902" s="39" t="s">
        <v>2195</v>
      </c>
      <c r="L5902" s="504">
        <v>486</v>
      </c>
      <c r="M5902" s="39" t="s">
        <v>19933</v>
      </c>
      <c r="N5902" s="39" t="s">
        <v>21224</v>
      </c>
    </row>
    <row r="5903" spans="1:14" hidden="1">
      <c r="A5903" s="258" t="s">
        <v>19932</v>
      </c>
      <c r="B5903" s="516"/>
      <c r="C5903" s="496" t="s">
        <v>21225</v>
      </c>
      <c r="D5903" s="39" t="s">
        <v>21225</v>
      </c>
      <c r="E5903" s="496">
        <f>VLOOKUP(F5903,[13]abbr_btch2lot2!A:B,2,FALSE)</f>
        <v>4631</v>
      </c>
      <c r="F5903" s="39" t="s">
        <v>21226</v>
      </c>
      <c r="G5903" s="39" t="s">
        <v>2215</v>
      </c>
      <c r="H5903" s="40" t="s">
        <v>2202</v>
      </c>
      <c r="I5903" s="76" t="s">
        <v>20849</v>
      </c>
      <c r="J5903" s="39"/>
      <c r="K5903" s="39" t="s">
        <v>2195</v>
      </c>
      <c r="L5903" s="504">
        <v>487</v>
      </c>
      <c r="M5903" s="39" t="s">
        <v>19933</v>
      </c>
      <c r="N5903" s="39" t="s">
        <v>21227</v>
      </c>
    </row>
    <row r="5904" spans="1:14" hidden="1">
      <c r="A5904" s="258" t="s">
        <v>19932</v>
      </c>
      <c r="B5904" s="516"/>
      <c r="C5904" s="496"/>
      <c r="D5904" s="39"/>
      <c r="E5904" s="496">
        <f>VLOOKUP(F5904,[13]abbr_btch2lot2!A:B,2,FALSE)</f>
        <v>4632</v>
      </c>
      <c r="F5904" s="39" t="s">
        <v>21228</v>
      </c>
      <c r="G5904" s="39" t="s">
        <v>2215</v>
      </c>
      <c r="H5904" s="40" t="s">
        <v>2202</v>
      </c>
      <c r="I5904" s="76" t="s">
        <v>19935</v>
      </c>
      <c r="J5904" s="39"/>
      <c r="K5904" s="39" t="s">
        <v>2195</v>
      </c>
      <c r="L5904" s="504">
        <v>488</v>
      </c>
      <c r="M5904" s="39" t="s">
        <v>19933</v>
      </c>
      <c r="N5904" s="39" t="s">
        <v>21229</v>
      </c>
    </row>
    <row r="5905" spans="1:14" hidden="1">
      <c r="A5905" s="258" t="s">
        <v>19932</v>
      </c>
      <c r="B5905" s="516"/>
      <c r="C5905" s="496" t="s">
        <v>21230</v>
      </c>
      <c r="D5905" s="39" t="s">
        <v>21230</v>
      </c>
      <c r="E5905" s="496">
        <f>VLOOKUP(F5905,[13]abbr_btch2lot2!A:B,2,FALSE)</f>
        <v>4633</v>
      </c>
      <c r="F5905" s="39" t="s">
        <v>21231</v>
      </c>
      <c r="G5905" s="39" t="s">
        <v>2215</v>
      </c>
      <c r="H5905" s="40" t="s">
        <v>2202</v>
      </c>
      <c r="I5905" s="76" t="s">
        <v>19935</v>
      </c>
      <c r="J5905" s="39"/>
      <c r="K5905" s="39" t="s">
        <v>2195</v>
      </c>
      <c r="L5905" s="504">
        <v>489</v>
      </c>
      <c r="M5905" s="39" t="s">
        <v>19933</v>
      </c>
      <c r="N5905" s="39" t="s">
        <v>21232</v>
      </c>
    </row>
    <row r="5906" spans="1:14" hidden="1">
      <c r="A5906" s="258" t="s">
        <v>19932</v>
      </c>
      <c r="B5906" s="516"/>
      <c r="C5906" s="496"/>
      <c r="D5906" s="39"/>
      <c r="E5906" s="496">
        <f>VLOOKUP(F5906,[13]abbr_btch2lot2!A:B,2,FALSE)</f>
        <v>4634</v>
      </c>
      <c r="F5906" s="39" t="s">
        <v>21233</v>
      </c>
      <c r="G5906" s="39" t="s">
        <v>2215</v>
      </c>
      <c r="H5906" s="40" t="s">
        <v>2202</v>
      </c>
      <c r="I5906" s="76" t="s">
        <v>19936</v>
      </c>
      <c r="J5906" s="39"/>
      <c r="K5906" s="39" t="s">
        <v>2195</v>
      </c>
      <c r="L5906" s="504">
        <v>490</v>
      </c>
      <c r="M5906" s="39" t="s">
        <v>19933</v>
      </c>
      <c r="N5906" s="39" t="s">
        <v>21234</v>
      </c>
    </row>
    <row r="5907" spans="1:14" hidden="1">
      <c r="A5907" s="258" t="s">
        <v>19932</v>
      </c>
      <c r="B5907" s="516"/>
      <c r="C5907" s="496"/>
      <c r="D5907" s="39"/>
      <c r="E5907" s="496">
        <f>VLOOKUP(F5907,[13]abbr_btch2lot2!A:B,2,FALSE)</f>
        <v>4635</v>
      </c>
      <c r="F5907" s="39" t="s">
        <v>21235</v>
      </c>
      <c r="G5907" s="39" t="s">
        <v>2215</v>
      </c>
      <c r="H5907" s="40" t="s">
        <v>2202</v>
      </c>
      <c r="I5907" s="76" t="s">
        <v>7596</v>
      </c>
      <c r="J5907" s="39"/>
      <c r="K5907" s="39" t="s">
        <v>2195</v>
      </c>
      <c r="L5907" s="504">
        <v>491</v>
      </c>
      <c r="M5907" s="39" t="s">
        <v>19933</v>
      </c>
      <c r="N5907" s="39" t="s">
        <v>21236</v>
      </c>
    </row>
    <row r="5908" spans="1:14" hidden="1">
      <c r="A5908" s="258" t="s">
        <v>19932</v>
      </c>
      <c r="B5908" s="516"/>
      <c r="C5908" s="496" t="s">
        <v>21237</v>
      </c>
      <c r="D5908" s="39" t="s">
        <v>21237</v>
      </c>
      <c r="E5908" s="496">
        <f>VLOOKUP(F5908,[13]abbr_btch2lot2!A:B,2,FALSE)</f>
        <v>4636</v>
      </c>
      <c r="F5908" s="39" t="s">
        <v>21238</v>
      </c>
      <c r="G5908" s="39" t="s">
        <v>2215</v>
      </c>
      <c r="H5908" s="40" t="s">
        <v>2202</v>
      </c>
      <c r="I5908" s="76" t="s">
        <v>19940</v>
      </c>
      <c r="J5908" s="39"/>
      <c r="K5908" s="39" t="s">
        <v>2195</v>
      </c>
      <c r="L5908" s="504">
        <v>492</v>
      </c>
      <c r="M5908" s="39" t="s">
        <v>19933</v>
      </c>
      <c r="N5908" s="39" t="s">
        <v>21239</v>
      </c>
    </row>
    <row r="5909" spans="1:14" hidden="1">
      <c r="A5909" s="258" t="s">
        <v>19932</v>
      </c>
      <c r="B5909" s="516"/>
      <c r="C5909" s="496" t="s">
        <v>21240</v>
      </c>
      <c r="D5909" s="39" t="s">
        <v>21240</v>
      </c>
      <c r="E5909" s="496">
        <f>VLOOKUP(F5909,[13]abbr_btch2lot2!A:B,2,FALSE)</f>
        <v>4637</v>
      </c>
      <c r="F5909" s="39" t="s">
        <v>21241</v>
      </c>
      <c r="G5909" s="39" t="s">
        <v>2215</v>
      </c>
      <c r="H5909" s="40" t="s">
        <v>2202</v>
      </c>
      <c r="I5909" s="76" t="s">
        <v>19935</v>
      </c>
      <c r="J5909" s="39"/>
      <c r="K5909" s="39" t="s">
        <v>2195</v>
      </c>
      <c r="L5909" s="504">
        <v>493</v>
      </c>
      <c r="M5909" s="39" t="s">
        <v>19933</v>
      </c>
      <c r="N5909" s="39" t="s">
        <v>21242</v>
      </c>
    </row>
    <row r="5910" spans="1:14" hidden="1">
      <c r="A5910" s="258" t="s">
        <v>19932</v>
      </c>
      <c r="B5910" s="516"/>
      <c r="C5910" s="496"/>
      <c r="D5910" s="39"/>
      <c r="E5910" s="496">
        <f>VLOOKUP(F5910,[13]abbr_btch2lot2!A:B,2,FALSE)</f>
        <v>4638</v>
      </c>
      <c r="F5910" s="39" t="s">
        <v>21243</v>
      </c>
      <c r="G5910" s="39" t="s">
        <v>2215</v>
      </c>
      <c r="H5910" s="40" t="s">
        <v>2202</v>
      </c>
      <c r="I5910" s="76" t="s">
        <v>7596</v>
      </c>
      <c r="J5910" s="39"/>
      <c r="K5910" s="39" t="s">
        <v>2195</v>
      </c>
      <c r="L5910" s="504">
        <v>494</v>
      </c>
      <c r="M5910" s="39" t="s">
        <v>19933</v>
      </c>
      <c r="N5910" s="39" t="s">
        <v>21244</v>
      </c>
    </row>
    <row r="5911" spans="1:14" hidden="1">
      <c r="A5911" s="258" t="s">
        <v>19932</v>
      </c>
      <c r="B5911" s="516"/>
      <c r="C5911" s="496" t="s">
        <v>21245</v>
      </c>
      <c r="D5911" s="39" t="s">
        <v>21245</v>
      </c>
      <c r="E5911" s="496">
        <f>VLOOKUP(F5911,[13]abbr_btch2lot2!A:B,2,FALSE)</f>
        <v>4639</v>
      </c>
      <c r="F5911" s="39" t="s">
        <v>21246</v>
      </c>
      <c r="G5911" s="39" t="s">
        <v>2215</v>
      </c>
      <c r="H5911" s="40" t="s">
        <v>2202</v>
      </c>
      <c r="I5911" s="76" t="s">
        <v>20311</v>
      </c>
      <c r="J5911" s="39"/>
      <c r="K5911" s="39" t="s">
        <v>2195</v>
      </c>
      <c r="L5911" s="504">
        <v>495</v>
      </c>
      <c r="M5911" s="39" t="s">
        <v>19933</v>
      </c>
      <c r="N5911" s="39" t="s">
        <v>21247</v>
      </c>
    </row>
    <row r="5912" spans="1:14" hidden="1">
      <c r="A5912" s="258" t="s">
        <v>19932</v>
      </c>
      <c r="B5912" s="516"/>
      <c r="C5912" s="496" t="s">
        <v>19930</v>
      </c>
      <c r="D5912" s="39" t="s">
        <v>19930</v>
      </c>
      <c r="E5912" s="496">
        <f>VLOOKUP(F5912,[13]abbr_btch2lot2!A:B,2,FALSE)</f>
        <v>4170</v>
      </c>
      <c r="F5912" s="39" t="s">
        <v>19931</v>
      </c>
      <c r="G5912" s="39" t="s">
        <v>2215</v>
      </c>
      <c r="H5912" s="40" t="s">
        <v>2202</v>
      </c>
      <c r="I5912" s="76" t="s">
        <v>19936</v>
      </c>
      <c r="J5912" s="39"/>
      <c r="K5912" s="39" t="s">
        <v>2195</v>
      </c>
      <c r="L5912" s="504">
        <v>496</v>
      </c>
      <c r="M5912" s="39" t="s">
        <v>19933</v>
      </c>
      <c r="N5912" s="39" t="s">
        <v>21248</v>
      </c>
    </row>
    <row r="5913" spans="1:14" hidden="1">
      <c r="A5913" s="258" t="s">
        <v>19932</v>
      </c>
      <c r="B5913" s="516"/>
      <c r="C5913" s="496" t="s">
        <v>21249</v>
      </c>
      <c r="D5913" s="39" t="s">
        <v>21249</v>
      </c>
      <c r="E5913" s="496">
        <f>VLOOKUP(F5913,[13]abbr_btch2lot2!A:B,2,FALSE)</f>
        <v>4640</v>
      </c>
      <c r="F5913" s="40" t="s">
        <v>21250</v>
      </c>
      <c r="G5913" s="39" t="s">
        <v>2215</v>
      </c>
      <c r="H5913" s="40" t="s">
        <v>2202</v>
      </c>
      <c r="I5913" s="76" t="s">
        <v>19936</v>
      </c>
      <c r="J5913" s="39"/>
      <c r="K5913" s="39" t="s">
        <v>2195</v>
      </c>
      <c r="L5913" s="504">
        <v>497</v>
      </c>
      <c r="M5913" s="39" t="s">
        <v>19933</v>
      </c>
      <c r="N5913" s="39" t="s">
        <v>21251</v>
      </c>
    </row>
    <row r="5914" spans="1:14" hidden="1">
      <c r="A5914" s="258" t="s">
        <v>19932</v>
      </c>
      <c r="B5914" s="516"/>
      <c r="C5914" s="496" t="s">
        <v>21252</v>
      </c>
      <c r="D5914" s="39" t="s">
        <v>21252</v>
      </c>
      <c r="E5914" s="496">
        <f>VLOOKUP(F5914,[13]abbr_btch2lot2!A:B,2,FALSE)</f>
        <v>4641</v>
      </c>
      <c r="F5914" s="39" t="s">
        <v>21253</v>
      </c>
      <c r="G5914" s="39" t="s">
        <v>2215</v>
      </c>
      <c r="H5914" s="40" t="s">
        <v>2202</v>
      </c>
      <c r="I5914" s="76" t="s">
        <v>19936</v>
      </c>
      <c r="J5914" s="39"/>
      <c r="K5914" s="39" t="s">
        <v>2195</v>
      </c>
      <c r="L5914" s="504">
        <v>498</v>
      </c>
      <c r="M5914" s="39" t="s">
        <v>19933</v>
      </c>
      <c r="N5914" s="39" t="s">
        <v>21254</v>
      </c>
    </row>
    <row r="5915" spans="1:14" hidden="1">
      <c r="A5915" s="258" t="s">
        <v>19932</v>
      </c>
      <c r="B5915" s="516"/>
      <c r="C5915" s="496" t="s">
        <v>21255</v>
      </c>
      <c r="D5915" s="39" t="s">
        <v>21255</v>
      </c>
      <c r="E5915" s="496">
        <f>VLOOKUP(F5915,[13]abbr_btch2lot2!A:B,2,FALSE)</f>
        <v>4642</v>
      </c>
      <c r="F5915" s="39" t="s">
        <v>21256</v>
      </c>
      <c r="G5915" s="39" t="s">
        <v>2215</v>
      </c>
      <c r="H5915" s="40" t="s">
        <v>2202</v>
      </c>
      <c r="I5915" s="76" t="s">
        <v>20136</v>
      </c>
      <c r="J5915" s="39"/>
      <c r="K5915" s="39" t="s">
        <v>2195</v>
      </c>
      <c r="L5915" s="504">
        <v>499</v>
      </c>
      <c r="M5915" s="39" t="s">
        <v>19933</v>
      </c>
      <c r="N5915" s="39" t="s">
        <v>21257</v>
      </c>
    </row>
    <row r="5916" spans="1:14" hidden="1">
      <c r="A5916" s="258" t="s">
        <v>19932</v>
      </c>
      <c r="B5916" s="516"/>
      <c r="C5916" s="496"/>
      <c r="D5916" s="39"/>
      <c r="E5916" s="496">
        <f>VLOOKUP(F5916,[13]abbr_btch2lot2!A:B,2,FALSE)</f>
        <v>4643</v>
      </c>
      <c r="F5916" s="39" t="s">
        <v>21258</v>
      </c>
      <c r="G5916" s="39" t="s">
        <v>2215</v>
      </c>
      <c r="H5916" s="40" t="s">
        <v>2202</v>
      </c>
      <c r="I5916" s="76" t="s">
        <v>20849</v>
      </c>
      <c r="J5916" s="39"/>
      <c r="K5916" s="39" t="s">
        <v>2195</v>
      </c>
      <c r="L5916" s="504">
        <v>500</v>
      </c>
      <c r="M5916" s="39" t="s">
        <v>19933</v>
      </c>
      <c r="N5916" s="39" t="s">
        <v>21259</v>
      </c>
    </row>
    <row r="5917" spans="1:14" hidden="1">
      <c r="A5917" s="258" t="s">
        <v>19932</v>
      </c>
      <c r="B5917" s="516"/>
      <c r="C5917" s="496"/>
      <c r="D5917" s="39"/>
      <c r="E5917" s="496">
        <f>VLOOKUP(F5917,[13]abbr_btch2lot2!A:B,2,FALSE)</f>
        <v>4644</v>
      </c>
      <c r="F5917" s="39" t="s">
        <v>21260</v>
      </c>
      <c r="G5917" s="39" t="s">
        <v>2215</v>
      </c>
      <c r="H5917" s="40" t="s">
        <v>2202</v>
      </c>
      <c r="I5917" s="76" t="s">
        <v>19940</v>
      </c>
      <c r="J5917" s="39"/>
      <c r="K5917" s="39" t="s">
        <v>2195</v>
      </c>
      <c r="L5917" s="504">
        <v>501</v>
      </c>
      <c r="M5917" s="39" t="s">
        <v>19933</v>
      </c>
      <c r="N5917" s="39" t="s">
        <v>21261</v>
      </c>
    </row>
    <row r="5918" spans="1:14" hidden="1">
      <c r="A5918" s="258" t="s">
        <v>19932</v>
      </c>
      <c r="B5918" s="516"/>
      <c r="C5918" s="496" t="s">
        <v>21262</v>
      </c>
      <c r="D5918" s="39" t="s">
        <v>21262</v>
      </c>
      <c r="E5918" s="496">
        <f>VLOOKUP(F5918,[13]abbr_btch2lot2!A:B,2,FALSE)</f>
        <v>4645</v>
      </c>
      <c r="F5918" s="39" t="s">
        <v>21263</v>
      </c>
      <c r="G5918" s="39" t="s">
        <v>2215</v>
      </c>
      <c r="H5918" s="40" t="s">
        <v>2231</v>
      </c>
      <c r="I5918" s="76" t="s">
        <v>3432</v>
      </c>
      <c r="J5918" s="39"/>
      <c r="K5918" s="39" t="s">
        <v>2195</v>
      </c>
      <c r="L5918" s="504">
        <v>502</v>
      </c>
      <c r="M5918" s="39" t="s">
        <v>19933</v>
      </c>
      <c r="N5918" s="39" t="s">
        <v>21264</v>
      </c>
    </row>
    <row r="5919" spans="1:14" hidden="1">
      <c r="A5919" s="258" t="s">
        <v>19932</v>
      </c>
      <c r="B5919" s="516"/>
      <c r="C5919" s="496" t="s">
        <v>21265</v>
      </c>
      <c r="D5919" s="39" t="s">
        <v>21265</v>
      </c>
      <c r="E5919" s="496">
        <f>VLOOKUP(F5919,[13]abbr_btch2lot2!A:B,2,FALSE)</f>
        <v>4646</v>
      </c>
      <c r="F5919" s="39" t="s">
        <v>21266</v>
      </c>
      <c r="G5919" s="39" t="s">
        <v>2215</v>
      </c>
      <c r="H5919" s="40" t="s">
        <v>2202</v>
      </c>
      <c r="I5919" s="76" t="s">
        <v>19936</v>
      </c>
      <c r="J5919" s="39"/>
      <c r="K5919" s="39" t="s">
        <v>2195</v>
      </c>
      <c r="L5919" s="504">
        <v>503</v>
      </c>
      <c r="M5919" s="39" t="s">
        <v>19933</v>
      </c>
      <c r="N5919" s="39" t="s">
        <v>21267</v>
      </c>
    </row>
    <row r="5920" spans="1:14" hidden="1">
      <c r="A5920" s="258" t="s">
        <v>19932</v>
      </c>
      <c r="B5920" s="516"/>
      <c r="C5920" s="496" t="s">
        <v>21268</v>
      </c>
      <c r="D5920" s="39" t="s">
        <v>21268</v>
      </c>
      <c r="E5920" s="496">
        <f>VLOOKUP(F5920,[13]abbr_btch2lot2!A:B,2,FALSE)</f>
        <v>4647</v>
      </c>
      <c r="F5920" s="39" t="s">
        <v>21269</v>
      </c>
      <c r="G5920" s="39" t="s">
        <v>2215</v>
      </c>
      <c r="H5920" s="40" t="s">
        <v>2202</v>
      </c>
      <c r="I5920" s="76" t="s">
        <v>19936</v>
      </c>
      <c r="J5920" s="39"/>
      <c r="K5920" s="39" t="s">
        <v>2195</v>
      </c>
      <c r="L5920" s="504">
        <v>504</v>
      </c>
      <c r="M5920" s="39" t="s">
        <v>19933</v>
      </c>
      <c r="N5920" s="39" t="s">
        <v>21270</v>
      </c>
    </row>
    <row r="5921" spans="1:14" hidden="1">
      <c r="A5921" s="258" t="s">
        <v>19932</v>
      </c>
      <c r="B5921" s="516"/>
      <c r="C5921" s="496"/>
      <c r="D5921" s="39"/>
      <c r="E5921" s="496">
        <f>VLOOKUP(F5921,[13]abbr_btch2lot2!A:B,2,FALSE)</f>
        <v>4648</v>
      </c>
      <c r="F5921" s="39" t="s">
        <v>21271</v>
      </c>
      <c r="G5921" s="39" t="s">
        <v>2215</v>
      </c>
      <c r="H5921" s="40" t="s">
        <v>2202</v>
      </c>
      <c r="I5921" s="76" t="s">
        <v>19936</v>
      </c>
      <c r="J5921" s="39"/>
      <c r="K5921" s="39" t="s">
        <v>2195</v>
      </c>
      <c r="L5921" s="504">
        <v>505</v>
      </c>
      <c r="M5921" s="39" t="s">
        <v>19933</v>
      </c>
      <c r="N5921" s="39" t="s">
        <v>21272</v>
      </c>
    </row>
    <row r="5922" spans="1:14" hidden="1">
      <c r="A5922" s="258" t="s">
        <v>19932</v>
      </c>
      <c r="B5922" s="516"/>
      <c r="C5922" s="496"/>
      <c r="D5922" s="39"/>
      <c r="E5922" s="496">
        <f>VLOOKUP(F5922,[13]abbr_btch2lot2!A:B,2,FALSE)</f>
        <v>4649</v>
      </c>
      <c r="F5922" s="39" t="s">
        <v>21273</v>
      </c>
      <c r="G5922" s="39" t="s">
        <v>2215</v>
      </c>
      <c r="H5922" s="40" t="s">
        <v>2202</v>
      </c>
      <c r="I5922" s="76" t="s">
        <v>19936</v>
      </c>
      <c r="J5922" s="39"/>
      <c r="K5922" s="39" t="s">
        <v>2195</v>
      </c>
      <c r="L5922" s="504">
        <v>506</v>
      </c>
      <c r="M5922" s="39" t="s">
        <v>19933</v>
      </c>
      <c r="N5922" s="39" t="s">
        <v>21274</v>
      </c>
    </row>
    <row r="5923" spans="1:14" hidden="1">
      <c r="A5923" s="258" t="s">
        <v>19932</v>
      </c>
      <c r="B5923" s="516"/>
      <c r="C5923" s="496"/>
      <c r="D5923" s="39"/>
      <c r="E5923" s="496">
        <f>VLOOKUP(F5923,[13]abbr_btch2lot2!A:B,2,FALSE)</f>
        <v>4650</v>
      </c>
      <c r="F5923" s="39" t="s">
        <v>21275</v>
      </c>
      <c r="G5923" s="39" t="s">
        <v>2215</v>
      </c>
      <c r="H5923" s="40" t="s">
        <v>2202</v>
      </c>
      <c r="I5923" s="76" t="s">
        <v>19936</v>
      </c>
      <c r="J5923" s="39"/>
      <c r="K5923" s="39" t="s">
        <v>2195</v>
      </c>
      <c r="L5923" s="504">
        <v>507</v>
      </c>
      <c r="M5923" s="39" t="s">
        <v>19933</v>
      </c>
      <c r="N5923" s="39" t="s">
        <v>21276</v>
      </c>
    </row>
    <row r="5924" spans="1:14" hidden="1">
      <c r="A5924" s="258" t="s">
        <v>19932</v>
      </c>
      <c r="B5924" s="516"/>
      <c r="C5924" s="496"/>
      <c r="D5924" s="39"/>
      <c r="E5924" s="496">
        <f>VLOOKUP(F5924,[13]abbr_btch2lot2!A:B,2,FALSE)</f>
        <v>4651</v>
      </c>
      <c r="F5924" s="39" t="s">
        <v>21277</v>
      </c>
      <c r="G5924" s="39" t="s">
        <v>2215</v>
      </c>
      <c r="H5924" s="40" t="s">
        <v>2202</v>
      </c>
      <c r="I5924" s="76" t="s">
        <v>19935</v>
      </c>
      <c r="J5924" s="39"/>
      <c r="K5924" s="39" t="s">
        <v>2195</v>
      </c>
      <c r="L5924" s="504">
        <v>508</v>
      </c>
      <c r="M5924" s="39" t="s">
        <v>19933</v>
      </c>
      <c r="N5924" s="39" t="s">
        <v>21278</v>
      </c>
    </row>
    <row r="5925" spans="1:14" hidden="1">
      <c r="A5925" s="258" t="s">
        <v>19932</v>
      </c>
      <c r="B5925" s="516"/>
      <c r="C5925" s="496"/>
      <c r="D5925" s="39"/>
      <c r="E5925" s="496">
        <f>VLOOKUP(F5925,[13]abbr_btch2lot2!A:B,2,FALSE)</f>
        <v>4652</v>
      </c>
      <c r="F5925" s="39" t="s">
        <v>21279</v>
      </c>
      <c r="G5925" s="39" t="s">
        <v>2215</v>
      </c>
      <c r="H5925" s="40" t="s">
        <v>2202</v>
      </c>
      <c r="I5925" s="76" t="s">
        <v>19936</v>
      </c>
      <c r="J5925" s="39"/>
      <c r="K5925" s="39" t="s">
        <v>2195</v>
      </c>
      <c r="L5925" s="504">
        <v>509</v>
      </c>
      <c r="M5925" s="39" t="s">
        <v>19933</v>
      </c>
      <c r="N5925" s="39" t="s">
        <v>21280</v>
      </c>
    </row>
    <row r="5926" spans="1:14" hidden="1">
      <c r="A5926" s="258" t="s">
        <v>19932</v>
      </c>
      <c r="B5926" s="516"/>
      <c r="C5926" s="496"/>
      <c r="D5926" s="39"/>
      <c r="E5926" s="496">
        <f>VLOOKUP(F5926,[13]abbr_btch2lot2!A:B,2,FALSE)</f>
        <v>4653</v>
      </c>
      <c r="F5926" s="39" t="s">
        <v>21281</v>
      </c>
      <c r="G5926" s="39" t="s">
        <v>2215</v>
      </c>
      <c r="H5926" s="40" t="s">
        <v>2202</v>
      </c>
      <c r="I5926" s="76" t="s">
        <v>19936</v>
      </c>
      <c r="J5926" s="39"/>
      <c r="K5926" s="39" t="s">
        <v>2195</v>
      </c>
      <c r="L5926" s="504">
        <v>510</v>
      </c>
      <c r="M5926" s="39" t="s">
        <v>19933</v>
      </c>
      <c r="N5926" s="39" t="s">
        <v>21282</v>
      </c>
    </row>
    <row r="5927" spans="1:14" hidden="1">
      <c r="A5927" s="258" t="s">
        <v>19932</v>
      </c>
      <c r="B5927" s="516"/>
      <c r="C5927" s="496"/>
      <c r="D5927" s="39"/>
      <c r="E5927" s="496">
        <f>VLOOKUP(F5927,[13]abbr_btch2lot2!A:B,2,FALSE)</f>
        <v>4654</v>
      </c>
      <c r="F5927" s="39" t="s">
        <v>21283</v>
      </c>
      <c r="G5927" s="39" t="s">
        <v>2215</v>
      </c>
      <c r="H5927" s="40" t="s">
        <v>2202</v>
      </c>
      <c r="I5927" s="76" t="s">
        <v>19936</v>
      </c>
      <c r="J5927" s="39"/>
      <c r="K5927" s="39" t="s">
        <v>2195</v>
      </c>
      <c r="L5927" s="504">
        <v>511</v>
      </c>
      <c r="M5927" s="39" t="s">
        <v>19933</v>
      </c>
      <c r="N5927" s="39" t="s">
        <v>21284</v>
      </c>
    </row>
    <row r="5928" spans="1:14" hidden="1">
      <c r="A5928" s="258" t="s">
        <v>19932</v>
      </c>
      <c r="B5928" s="516"/>
      <c r="C5928" s="496"/>
      <c r="D5928" s="39"/>
      <c r="E5928" s="496">
        <f>VLOOKUP(F5928,[13]abbr_btch2lot2!A:B,2,FALSE)</f>
        <v>4655</v>
      </c>
      <c r="F5928" s="39" t="s">
        <v>21285</v>
      </c>
      <c r="G5928" s="39" t="s">
        <v>2215</v>
      </c>
      <c r="H5928" s="40" t="s">
        <v>2202</v>
      </c>
      <c r="I5928" s="76" t="s">
        <v>19936</v>
      </c>
      <c r="J5928" s="39"/>
      <c r="K5928" s="39" t="s">
        <v>2195</v>
      </c>
      <c r="L5928" s="504">
        <v>512</v>
      </c>
      <c r="M5928" s="39" t="s">
        <v>19933</v>
      </c>
      <c r="N5928" s="39" t="s">
        <v>21286</v>
      </c>
    </row>
    <row r="5929" spans="1:14" hidden="1">
      <c r="A5929" s="258" t="s">
        <v>19932</v>
      </c>
      <c r="B5929" s="516"/>
      <c r="C5929" s="496"/>
      <c r="D5929" s="39"/>
      <c r="E5929" s="496">
        <f>VLOOKUP(F5929,[13]abbr_btch2lot2!A:B,2,FALSE)</f>
        <v>4656</v>
      </c>
      <c r="F5929" s="39" t="s">
        <v>21287</v>
      </c>
      <c r="G5929" s="39" t="s">
        <v>2215</v>
      </c>
      <c r="H5929" s="40" t="s">
        <v>2202</v>
      </c>
      <c r="I5929" s="76" t="s">
        <v>19936</v>
      </c>
      <c r="J5929" s="39"/>
      <c r="K5929" s="39" t="s">
        <v>2195</v>
      </c>
      <c r="L5929" s="504">
        <v>513</v>
      </c>
      <c r="M5929" s="39" t="s">
        <v>19933</v>
      </c>
      <c r="N5929" s="39" t="s">
        <v>21288</v>
      </c>
    </row>
    <row r="5930" spans="1:14" hidden="1">
      <c r="A5930" s="258" t="s">
        <v>19932</v>
      </c>
      <c r="B5930" s="516"/>
      <c r="C5930" s="496"/>
      <c r="D5930" s="39"/>
      <c r="E5930" s="496">
        <f>VLOOKUP(F5930,[13]abbr_btch2lot2!A:B,2,FALSE)</f>
        <v>4657</v>
      </c>
      <c r="F5930" s="39" t="s">
        <v>21289</v>
      </c>
      <c r="G5930" s="39" t="s">
        <v>2215</v>
      </c>
      <c r="H5930" s="40" t="s">
        <v>2202</v>
      </c>
      <c r="I5930" s="76" t="s">
        <v>19936</v>
      </c>
      <c r="J5930" s="39"/>
      <c r="K5930" s="39" t="s">
        <v>2195</v>
      </c>
      <c r="L5930" s="504">
        <v>514</v>
      </c>
      <c r="M5930" s="39" t="s">
        <v>19933</v>
      </c>
      <c r="N5930" s="39" t="s">
        <v>21290</v>
      </c>
    </row>
    <row r="5931" spans="1:14" hidden="1">
      <c r="A5931" s="258" t="s">
        <v>19932</v>
      </c>
      <c r="B5931" s="516"/>
      <c r="C5931" s="496" t="s">
        <v>21291</v>
      </c>
      <c r="D5931" s="39" t="s">
        <v>21291</v>
      </c>
      <c r="E5931" s="496">
        <f>VLOOKUP(F5931,[13]abbr_btch2lot2!A:B,2,FALSE)</f>
        <v>4658</v>
      </c>
      <c r="F5931" s="39" t="s">
        <v>21292</v>
      </c>
      <c r="G5931" s="39" t="s">
        <v>2215</v>
      </c>
      <c r="H5931" s="40" t="s">
        <v>2202</v>
      </c>
      <c r="I5931" s="76" t="s">
        <v>19936</v>
      </c>
      <c r="J5931" s="39"/>
      <c r="K5931" s="39" t="s">
        <v>2195</v>
      </c>
      <c r="L5931" s="504">
        <v>515</v>
      </c>
      <c r="M5931" s="39" t="s">
        <v>19933</v>
      </c>
      <c r="N5931" s="39" t="s">
        <v>21293</v>
      </c>
    </row>
    <row r="5932" spans="1:14" hidden="1">
      <c r="A5932" s="258" t="s">
        <v>19932</v>
      </c>
      <c r="B5932" s="516"/>
      <c r="C5932" s="496" t="s">
        <v>21294</v>
      </c>
      <c r="D5932" s="39" t="s">
        <v>21294</v>
      </c>
      <c r="E5932" s="496">
        <f>VLOOKUP(F5932,[13]abbr_btch2lot2!A:B,2,FALSE)</f>
        <v>4659</v>
      </c>
      <c r="F5932" s="39" t="s">
        <v>21295</v>
      </c>
      <c r="G5932" s="39" t="s">
        <v>2215</v>
      </c>
      <c r="H5932" s="40" t="s">
        <v>2202</v>
      </c>
      <c r="I5932" s="76" t="s">
        <v>19940</v>
      </c>
      <c r="J5932" s="39"/>
      <c r="K5932" s="39" t="s">
        <v>2195</v>
      </c>
      <c r="L5932" s="504">
        <v>516</v>
      </c>
      <c r="M5932" s="39" t="s">
        <v>19933</v>
      </c>
      <c r="N5932" s="39" t="s">
        <v>21296</v>
      </c>
    </row>
    <row r="5933" spans="1:14" hidden="1">
      <c r="A5933" s="258" t="s">
        <v>19932</v>
      </c>
      <c r="B5933" s="516"/>
      <c r="C5933" s="496" t="s">
        <v>21297</v>
      </c>
      <c r="D5933" s="39" t="s">
        <v>21297</v>
      </c>
      <c r="E5933" s="496">
        <f>VLOOKUP(F5933,[13]abbr_btch2lot2!A:B,2,FALSE)</f>
        <v>4660</v>
      </c>
      <c r="F5933" s="39" t="s">
        <v>21298</v>
      </c>
      <c r="G5933" s="39" t="s">
        <v>2215</v>
      </c>
      <c r="H5933" s="40" t="s">
        <v>2202</v>
      </c>
      <c r="I5933" s="76" t="s">
        <v>19940</v>
      </c>
      <c r="J5933" s="39"/>
      <c r="K5933" s="39" t="s">
        <v>2195</v>
      </c>
      <c r="L5933" s="504">
        <v>517</v>
      </c>
      <c r="M5933" s="39" t="s">
        <v>19933</v>
      </c>
      <c r="N5933" s="39" t="s">
        <v>21299</v>
      </c>
    </row>
    <row r="5934" spans="1:14" hidden="1">
      <c r="A5934" s="258" t="s">
        <v>19932</v>
      </c>
      <c r="B5934" s="516"/>
      <c r="C5934" s="496" t="s">
        <v>21300</v>
      </c>
      <c r="D5934" s="39" t="s">
        <v>21300</v>
      </c>
      <c r="E5934" s="496">
        <f>VLOOKUP(F5934,[13]abbr_btch2lot2!A:B,2,FALSE)</f>
        <v>4661</v>
      </c>
      <c r="F5934" s="39" t="s">
        <v>21301</v>
      </c>
      <c r="G5934" s="39" t="s">
        <v>2215</v>
      </c>
      <c r="H5934" s="40" t="s">
        <v>2202</v>
      </c>
      <c r="I5934" s="76" t="s">
        <v>19936</v>
      </c>
      <c r="J5934" s="39"/>
      <c r="K5934" s="39" t="s">
        <v>2195</v>
      </c>
      <c r="L5934" s="504">
        <v>518</v>
      </c>
      <c r="M5934" s="39" t="s">
        <v>19933</v>
      </c>
      <c r="N5934" s="39" t="s">
        <v>21302</v>
      </c>
    </row>
    <row r="5935" spans="1:14" hidden="1">
      <c r="A5935" s="258" t="s">
        <v>19932</v>
      </c>
      <c r="B5935" s="516"/>
      <c r="C5935" s="496"/>
      <c r="D5935" s="39"/>
      <c r="E5935" s="496">
        <f>VLOOKUP(F5935,[13]abbr_btch2lot2!A:B,2,FALSE)</f>
        <v>4662</v>
      </c>
      <c r="F5935" s="39" t="s">
        <v>21303</v>
      </c>
      <c r="G5935" s="39" t="s">
        <v>2215</v>
      </c>
      <c r="H5935" s="40" t="s">
        <v>2202</v>
      </c>
      <c r="I5935" s="76" t="s">
        <v>7596</v>
      </c>
      <c r="J5935" s="39"/>
      <c r="K5935" s="39" t="s">
        <v>2195</v>
      </c>
      <c r="L5935" s="504">
        <v>519</v>
      </c>
      <c r="M5935" s="39" t="s">
        <v>19933</v>
      </c>
      <c r="N5935" s="39" t="s">
        <v>21304</v>
      </c>
    </row>
    <row r="5936" spans="1:14" hidden="1">
      <c r="A5936" s="258" t="s">
        <v>19932</v>
      </c>
      <c r="B5936" s="516"/>
      <c r="C5936" s="496" t="s">
        <v>21305</v>
      </c>
      <c r="D5936" s="39" t="s">
        <v>21305</v>
      </c>
      <c r="E5936" s="496">
        <f>VLOOKUP(F5936,[13]abbr_btch2lot2!A:B,2,FALSE)</f>
        <v>4663</v>
      </c>
      <c r="F5936" s="40" t="s">
        <v>21306</v>
      </c>
      <c r="G5936" s="39" t="s">
        <v>2215</v>
      </c>
      <c r="H5936" s="40" t="s">
        <v>2202</v>
      </c>
      <c r="I5936" s="76" t="s">
        <v>7673</v>
      </c>
      <c r="J5936" s="39"/>
      <c r="K5936" s="39" t="s">
        <v>2195</v>
      </c>
      <c r="L5936" s="504">
        <v>520</v>
      </c>
      <c r="M5936" s="39" t="s">
        <v>19933</v>
      </c>
      <c r="N5936" s="39" t="s">
        <v>21307</v>
      </c>
    </row>
    <row r="5937" spans="1:14" hidden="1">
      <c r="A5937" s="258" t="s">
        <v>19932</v>
      </c>
      <c r="B5937" s="516"/>
      <c r="C5937" s="496" t="s">
        <v>21308</v>
      </c>
      <c r="D5937" s="39" t="s">
        <v>21308</v>
      </c>
      <c r="E5937" s="496">
        <f>VLOOKUP(F5937,[13]abbr_btch2lot2!A:B,2,FALSE)</f>
        <v>4664</v>
      </c>
      <c r="F5937" s="39" t="s">
        <v>21309</v>
      </c>
      <c r="G5937" s="39" t="s">
        <v>2215</v>
      </c>
      <c r="H5937" s="40" t="s">
        <v>2202</v>
      </c>
      <c r="I5937" s="76" t="s">
        <v>19936</v>
      </c>
      <c r="J5937" s="39"/>
      <c r="K5937" s="39" t="s">
        <v>2195</v>
      </c>
      <c r="L5937" s="504">
        <v>521</v>
      </c>
      <c r="M5937" s="39" t="s">
        <v>19933</v>
      </c>
      <c r="N5937" s="39" t="s">
        <v>21310</v>
      </c>
    </row>
    <row r="5938" spans="1:14" hidden="1">
      <c r="A5938" s="258" t="s">
        <v>19932</v>
      </c>
      <c r="B5938" s="516"/>
      <c r="C5938" s="496" t="s">
        <v>21311</v>
      </c>
      <c r="D5938" s="39" t="s">
        <v>21311</v>
      </c>
      <c r="E5938" s="496">
        <f>VLOOKUP(F5938,[13]abbr_btch2lot2!A:B,2,FALSE)</f>
        <v>4665</v>
      </c>
      <c r="F5938" s="39" t="s">
        <v>21312</v>
      </c>
      <c r="G5938" s="39" t="s">
        <v>2215</v>
      </c>
      <c r="H5938" s="40" t="s">
        <v>2202</v>
      </c>
      <c r="I5938" s="76" t="s">
        <v>19940</v>
      </c>
      <c r="J5938" s="39"/>
      <c r="K5938" s="39" t="s">
        <v>2195</v>
      </c>
      <c r="L5938" s="504">
        <v>522</v>
      </c>
      <c r="M5938" s="39" t="s">
        <v>19933</v>
      </c>
      <c r="N5938" s="39" t="s">
        <v>21313</v>
      </c>
    </row>
    <row r="5939" spans="1:14" hidden="1">
      <c r="A5939" s="258" t="s">
        <v>19932</v>
      </c>
      <c r="B5939" s="516"/>
      <c r="C5939" s="496"/>
      <c r="D5939" s="39"/>
      <c r="E5939" s="496">
        <f>VLOOKUP(F5939,[13]abbr_btch2lot2!A:B,2,FALSE)</f>
        <v>4666</v>
      </c>
      <c r="F5939" s="39" t="s">
        <v>21314</v>
      </c>
      <c r="G5939" s="39" t="s">
        <v>2215</v>
      </c>
      <c r="H5939" s="40" t="s">
        <v>2202</v>
      </c>
      <c r="I5939" s="76" t="s">
        <v>19940</v>
      </c>
      <c r="J5939" s="39"/>
      <c r="K5939" s="39" t="s">
        <v>2195</v>
      </c>
      <c r="L5939" s="504">
        <v>523</v>
      </c>
      <c r="M5939" s="39" t="s">
        <v>19933</v>
      </c>
      <c r="N5939" s="39" t="s">
        <v>21315</v>
      </c>
    </row>
    <row r="5940" spans="1:14" hidden="1">
      <c r="A5940" s="258" t="s">
        <v>19932</v>
      </c>
      <c r="B5940" s="516"/>
      <c r="C5940" s="496"/>
      <c r="D5940" s="39"/>
      <c r="E5940" s="496">
        <f>VLOOKUP(F5940,[13]abbr_btch2lot2!A:B,2,FALSE)</f>
        <v>4667</v>
      </c>
      <c r="F5940" s="39" t="s">
        <v>21316</v>
      </c>
      <c r="G5940" s="39" t="s">
        <v>2215</v>
      </c>
      <c r="H5940" s="40" t="s">
        <v>2202</v>
      </c>
      <c r="I5940" s="76" t="s">
        <v>19940</v>
      </c>
      <c r="J5940" s="39"/>
      <c r="K5940" s="39" t="s">
        <v>2195</v>
      </c>
      <c r="L5940" s="504">
        <v>524</v>
      </c>
      <c r="M5940" s="39" t="s">
        <v>19933</v>
      </c>
      <c r="N5940" s="39" t="s">
        <v>21317</v>
      </c>
    </row>
    <row r="5941" spans="1:14" hidden="1">
      <c r="A5941" s="258" t="s">
        <v>19932</v>
      </c>
      <c r="B5941" s="516"/>
      <c r="C5941" s="496" t="s">
        <v>21318</v>
      </c>
      <c r="D5941" s="39" t="s">
        <v>21318</v>
      </c>
      <c r="E5941" s="496">
        <f>VLOOKUP(F5941,[13]abbr_btch2lot2!A:B,2,FALSE)</f>
        <v>4668</v>
      </c>
      <c r="F5941" s="39" t="s">
        <v>21319</v>
      </c>
      <c r="G5941" s="39" t="s">
        <v>2215</v>
      </c>
      <c r="H5941" s="40" t="s">
        <v>2231</v>
      </c>
      <c r="I5941" s="76" t="s">
        <v>3432</v>
      </c>
      <c r="J5941" s="39"/>
      <c r="K5941" s="39" t="s">
        <v>2195</v>
      </c>
      <c r="L5941" s="504">
        <v>525</v>
      </c>
      <c r="M5941" s="39" t="s">
        <v>19933</v>
      </c>
      <c r="N5941" s="39" t="s">
        <v>21320</v>
      </c>
    </row>
    <row r="5942" spans="1:14" hidden="1">
      <c r="A5942" s="258" t="s">
        <v>19932</v>
      </c>
      <c r="B5942" s="516"/>
      <c r="C5942" s="496" t="s">
        <v>21321</v>
      </c>
      <c r="D5942" s="39" t="s">
        <v>21321</v>
      </c>
      <c r="E5942" s="496">
        <f>VLOOKUP(F5942,[13]abbr_btch2lot2!A:B,2,FALSE)</f>
        <v>4669</v>
      </c>
      <c r="F5942" s="39" t="s">
        <v>21322</v>
      </c>
      <c r="G5942" s="39" t="s">
        <v>2215</v>
      </c>
      <c r="H5942" s="40" t="s">
        <v>2271</v>
      </c>
      <c r="I5942" s="76">
        <v>18</v>
      </c>
      <c r="J5942" s="39"/>
      <c r="K5942" s="39" t="s">
        <v>2195</v>
      </c>
      <c r="L5942" s="504">
        <v>526</v>
      </c>
      <c r="M5942" s="39" t="s">
        <v>19933</v>
      </c>
      <c r="N5942" s="39" t="s">
        <v>21323</v>
      </c>
    </row>
    <row r="5943" spans="1:14" hidden="1">
      <c r="A5943" s="258" t="s">
        <v>19932</v>
      </c>
      <c r="B5943" s="516"/>
      <c r="C5943" s="496" t="s">
        <v>21324</v>
      </c>
      <c r="D5943" s="39" t="s">
        <v>21324</v>
      </c>
      <c r="E5943" s="496">
        <f>VLOOKUP(F5943,[13]abbr_btch2lot2!A:B,2,FALSE)</f>
        <v>4670</v>
      </c>
      <c r="F5943" s="39" t="s">
        <v>21325</v>
      </c>
      <c r="G5943" s="39" t="s">
        <v>2215</v>
      </c>
      <c r="H5943" s="40" t="s">
        <v>2271</v>
      </c>
      <c r="I5943" s="76">
        <v>18</v>
      </c>
      <c r="J5943" s="39"/>
      <c r="K5943" s="39" t="s">
        <v>2195</v>
      </c>
      <c r="L5943" s="504">
        <v>527</v>
      </c>
      <c r="M5943" s="39" t="s">
        <v>19933</v>
      </c>
      <c r="N5943" s="39" t="s">
        <v>21326</v>
      </c>
    </row>
    <row r="5944" spans="1:14" hidden="1">
      <c r="A5944" s="258" t="s">
        <v>19932</v>
      </c>
      <c r="B5944" s="516"/>
      <c r="C5944" s="496" t="s">
        <v>21327</v>
      </c>
      <c r="D5944" s="39" t="s">
        <v>21327</v>
      </c>
      <c r="E5944" s="496">
        <f>VLOOKUP(F5944,[13]abbr_btch2lot2!A:B,2,FALSE)</f>
        <v>4671</v>
      </c>
      <c r="F5944" s="39" t="s">
        <v>21328</v>
      </c>
      <c r="G5944" s="39" t="s">
        <v>2215</v>
      </c>
      <c r="H5944" s="40" t="s">
        <v>2271</v>
      </c>
      <c r="I5944" s="76">
        <v>18</v>
      </c>
      <c r="J5944" s="39"/>
      <c r="K5944" s="39" t="s">
        <v>2195</v>
      </c>
      <c r="L5944" s="504">
        <v>528</v>
      </c>
      <c r="M5944" s="39" t="s">
        <v>19933</v>
      </c>
      <c r="N5944" s="39" t="s">
        <v>21329</v>
      </c>
    </row>
    <row r="5945" spans="1:14" hidden="1">
      <c r="A5945" s="258" t="s">
        <v>19932</v>
      </c>
      <c r="B5945" s="516"/>
      <c r="C5945" s="496" t="s">
        <v>21330</v>
      </c>
      <c r="D5945" s="39" t="s">
        <v>21330</v>
      </c>
      <c r="E5945" s="496">
        <f>VLOOKUP(F5945,[13]abbr_btch2lot2!A:B,2,FALSE)</f>
        <v>4672</v>
      </c>
      <c r="F5945" s="39" t="s">
        <v>21331</v>
      </c>
      <c r="G5945" s="39" t="s">
        <v>2215</v>
      </c>
      <c r="H5945" s="40" t="s">
        <v>2202</v>
      </c>
      <c r="I5945" s="76" t="s">
        <v>19940</v>
      </c>
      <c r="J5945" s="39"/>
      <c r="K5945" s="39" t="s">
        <v>2195</v>
      </c>
      <c r="L5945" s="504">
        <v>529</v>
      </c>
      <c r="M5945" s="39" t="s">
        <v>19933</v>
      </c>
      <c r="N5945" s="39" t="s">
        <v>21332</v>
      </c>
    </row>
    <row r="5946" spans="1:14" hidden="1">
      <c r="A5946" s="258" t="s">
        <v>19932</v>
      </c>
      <c r="B5946" s="516"/>
      <c r="C5946" s="496" t="s">
        <v>21333</v>
      </c>
      <c r="D5946" s="39" t="s">
        <v>21333</v>
      </c>
      <c r="E5946" s="496">
        <f>VLOOKUP(F5946,[13]abbr_btch2lot2!A:B,2,FALSE)</f>
        <v>4673</v>
      </c>
      <c r="F5946" s="39" t="s">
        <v>21334</v>
      </c>
      <c r="G5946" s="39" t="s">
        <v>2215</v>
      </c>
      <c r="H5946" s="40" t="s">
        <v>2202</v>
      </c>
      <c r="I5946" s="76" t="s">
        <v>19940</v>
      </c>
      <c r="J5946" s="39"/>
      <c r="K5946" s="39" t="s">
        <v>2195</v>
      </c>
      <c r="L5946" s="504">
        <v>530</v>
      </c>
      <c r="M5946" s="39" t="s">
        <v>19933</v>
      </c>
      <c r="N5946" s="39" t="s">
        <v>21335</v>
      </c>
    </row>
    <row r="5947" spans="1:14" hidden="1">
      <c r="A5947" s="258" t="s">
        <v>19932</v>
      </c>
      <c r="B5947" s="516"/>
      <c r="C5947" s="496" t="s">
        <v>21336</v>
      </c>
      <c r="D5947" s="39" t="s">
        <v>21336</v>
      </c>
      <c r="E5947" s="496">
        <f>VLOOKUP(F5947,[13]abbr_btch2lot2!A:B,2,FALSE)</f>
        <v>4674</v>
      </c>
      <c r="F5947" s="39" t="s">
        <v>21337</v>
      </c>
      <c r="G5947" s="39" t="s">
        <v>2215</v>
      </c>
      <c r="H5947" s="40" t="s">
        <v>2202</v>
      </c>
      <c r="I5947" s="76" t="s">
        <v>19940</v>
      </c>
      <c r="J5947" s="39"/>
      <c r="K5947" s="39" t="s">
        <v>2195</v>
      </c>
      <c r="L5947" s="504">
        <v>531</v>
      </c>
      <c r="M5947" s="39" t="s">
        <v>19933</v>
      </c>
      <c r="N5947" s="39" t="s">
        <v>21338</v>
      </c>
    </row>
    <row r="5948" spans="1:14" hidden="1">
      <c r="A5948" s="258" t="s">
        <v>19932</v>
      </c>
      <c r="B5948" s="516"/>
      <c r="C5948" s="496"/>
      <c r="D5948" s="39"/>
      <c r="E5948" s="496">
        <f>VLOOKUP(F5948,[13]abbr_btch2lot2!A:B,2,FALSE)</f>
        <v>4675</v>
      </c>
      <c r="F5948" s="39" t="s">
        <v>21339</v>
      </c>
      <c r="G5948" s="39" t="s">
        <v>2215</v>
      </c>
      <c r="H5948" s="40" t="s">
        <v>2231</v>
      </c>
      <c r="I5948" s="76" t="s">
        <v>3432</v>
      </c>
      <c r="J5948" s="39"/>
      <c r="K5948" s="39" t="s">
        <v>2195</v>
      </c>
      <c r="L5948" s="504">
        <v>532</v>
      </c>
      <c r="M5948" s="39" t="s">
        <v>19933</v>
      </c>
      <c r="N5948" s="39" t="s">
        <v>21340</v>
      </c>
    </row>
    <row r="5949" spans="1:14" hidden="1">
      <c r="A5949" s="258" t="s">
        <v>19932</v>
      </c>
      <c r="B5949" s="516"/>
      <c r="C5949" s="496" t="s">
        <v>21341</v>
      </c>
      <c r="D5949" s="39" t="s">
        <v>21341</v>
      </c>
      <c r="E5949" s="496">
        <f>VLOOKUP(F5949,[13]abbr_btch2lot2!A:B,2,FALSE)</f>
        <v>4676</v>
      </c>
      <c r="F5949" s="39" t="s">
        <v>21342</v>
      </c>
      <c r="G5949" s="39" t="s">
        <v>2215</v>
      </c>
      <c r="H5949" s="40" t="s">
        <v>2271</v>
      </c>
      <c r="I5949" s="76">
        <v>18</v>
      </c>
      <c r="J5949" s="39"/>
      <c r="K5949" s="39" t="s">
        <v>2195</v>
      </c>
      <c r="L5949" s="504">
        <v>533</v>
      </c>
      <c r="M5949" s="39" t="s">
        <v>19933</v>
      </c>
      <c r="N5949" s="39" t="s">
        <v>21343</v>
      </c>
    </row>
    <row r="5950" spans="1:14" hidden="1">
      <c r="A5950" s="258" t="s">
        <v>19932</v>
      </c>
      <c r="B5950" s="516"/>
      <c r="C5950" s="496" t="s">
        <v>21344</v>
      </c>
      <c r="D5950" s="39" t="s">
        <v>21344</v>
      </c>
      <c r="E5950" s="496">
        <f>VLOOKUP(F5950,[13]abbr_btch2lot2!A:B,2,FALSE)</f>
        <v>4677</v>
      </c>
      <c r="F5950" s="39" t="s">
        <v>21345</v>
      </c>
      <c r="G5950" s="39" t="s">
        <v>2215</v>
      </c>
      <c r="H5950" s="40" t="s">
        <v>2202</v>
      </c>
      <c r="I5950" s="76" t="s">
        <v>20301</v>
      </c>
      <c r="J5950" s="39"/>
      <c r="K5950" s="39" t="s">
        <v>2195</v>
      </c>
      <c r="L5950" s="504">
        <v>534</v>
      </c>
      <c r="M5950" s="39" t="s">
        <v>19933</v>
      </c>
      <c r="N5950" s="39" t="s">
        <v>21346</v>
      </c>
    </row>
    <row r="5951" spans="1:14" hidden="1">
      <c r="A5951" s="258" t="s">
        <v>19932</v>
      </c>
      <c r="B5951" s="516"/>
      <c r="C5951" s="496" t="s">
        <v>21347</v>
      </c>
      <c r="D5951" s="39" t="s">
        <v>21347</v>
      </c>
      <c r="E5951" s="496">
        <f>VLOOKUP(F5951,[13]abbr_btch2lot2!A:B,2,FALSE)</f>
        <v>4678</v>
      </c>
      <c r="F5951" s="39" t="s">
        <v>21348</v>
      </c>
      <c r="G5951" s="39" t="s">
        <v>2215</v>
      </c>
      <c r="H5951" s="40" t="s">
        <v>2271</v>
      </c>
      <c r="I5951" s="76">
        <v>18</v>
      </c>
      <c r="J5951" s="39"/>
      <c r="K5951" s="39" t="s">
        <v>2195</v>
      </c>
      <c r="L5951" s="504">
        <v>535</v>
      </c>
      <c r="M5951" s="39" t="s">
        <v>19933</v>
      </c>
      <c r="N5951" s="39" t="s">
        <v>21349</v>
      </c>
    </row>
    <row r="5952" spans="1:14" hidden="1">
      <c r="A5952" s="258" t="s">
        <v>19932</v>
      </c>
      <c r="B5952" s="516"/>
      <c r="C5952" s="496" t="s">
        <v>21350</v>
      </c>
      <c r="D5952" s="39" t="s">
        <v>21350</v>
      </c>
      <c r="E5952" s="496">
        <f>VLOOKUP(F5952,[13]abbr_btch2lot2!A:B,2,FALSE)</f>
        <v>4679</v>
      </c>
      <c r="F5952" s="39" t="s">
        <v>21351</v>
      </c>
      <c r="G5952" s="39" t="s">
        <v>2215</v>
      </c>
      <c r="H5952" s="40" t="s">
        <v>2202</v>
      </c>
      <c r="I5952" s="76" t="s">
        <v>19936</v>
      </c>
      <c r="J5952" s="39"/>
      <c r="K5952" s="39" t="s">
        <v>2195</v>
      </c>
      <c r="L5952" s="504">
        <v>536</v>
      </c>
      <c r="M5952" s="39" t="s">
        <v>19933</v>
      </c>
      <c r="N5952" s="39" t="s">
        <v>21352</v>
      </c>
    </row>
    <row r="5953" spans="1:14" hidden="1">
      <c r="A5953" s="258" t="s">
        <v>19932</v>
      </c>
      <c r="B5953" s="516"/>
      <c r="C5953" s="496" t="s">
        <v>21353</v>
      </c>
      <c r="D5953" s="39" t="s">
        <v>21353</v>
      </c>
      <c r="E5953" s="496">
        <f>VLOOKUP(F5953,[13]abbr_btch2lot2!A:B,2,FALSE)</f>
        <v>4680</v>
      </c>
      <c r="F5953" s="39" t="s">
        <v>21354</v>
      </c>
      <c r="G5953" s="39" t="s">
        <v>2215</v>
      </c>
      <c r="H5953" s="40" t="s">
        <v>2271</v>
      </c>
      <c r="I5953" s="76">
        <v>18</v>
      </c>
      <c r="J5953" s="39"/>
      <c r="K5953" s="39" t="s">
        <v>2195</v>
      </c>
      <c r="L5953" s="504">
        <v>537</v>
      </c>
      <c r="M5953" s="39" t="s">
        <v>19933</v>
      </c>
      <c r="N5953" s="39" t="s">
        <v>21355</v>
      </c>
    </row>
    <row r="5954" spans="1:14" hidden="1">
      <c r="A5954" s="258" t="s">
        <v>19932</v>
      </c>
      <c r="B5954" s="516"/>
      <c r="C5954" s="496" t="s">
        <v>21356</v>
      </c>
      <c r="D5954" s="39" t="s">
        <v>21356</v>
      </c>
      <c r="E5954" s="496">
        <f>VLOOKUP(F5954,[13]abbr_btch2lot2!A:B,2,FALSE)</f>
        <v>4681</v>
      </c>
      <c r="F5954" s="39" t="s">
        <v>21357</v>
      </c>
      <c r="G5954" s="39" t="s">
        <v>2215</v>
      </c>
      <c r="H5954" s="40" t="s">
        <v>2202</v>
      </c>
      <c r="I5954" s="76" t="s">
        <v>19936</v>
      </c>
      <c r="J5954" s="39"/>
      <c r="K5954" s="39" t="s">
        <v>2195</v>
      </c>
      <c r="L5954" s="504">
        <v>538</v>
      </c>
      <c r="M5954" s="39" t="s">
        <v>19933</v>
      </c>
      <c r="N5954" s="39" t="s">
        <v>21358</v>
      </c>
    </row>
    <row r="5955" spans="1:14" hidden="1">
      <c r="A5955" s="258" t="s">
        <v>19932</v>
      </c>
      <c r="B5955" s="516"/>
      <c r="C5955" s="496"/>
      <c r="D5955" s="39"/>
      <c r="E5955" s="496">
        <f>VLOOKUP(F5955,[13]abbr_btch2lot2!A:B,2,FALSE)</f>
        <v>4682</v>
      </c>
      <c r="F5955" s="39" t="s">
        <v>21359</v>
      </c>
      <c r="G5955" s="39" t="s">
        <v>2215</v>
      </c>
      <c r="H5955" s="40" t="s">
        <v>2231</v>
      </c>
      <c r="I5955" s="76" t="s">
        <v>3432</v>
      </c>
      <c r="J5955" s="39"/>
      <c r="K5955" s="39" t="s">
        <v>2195</v>
      </c>
      <c r="L5955" s="504">
        <v>539</v>
      </c>
      <c r="M5955" s="39" t="s">
        <v>19933</v>
      </c>
      <c r="N5955" s="39" t="s">
        <v>21360</v>
      </c>
    </row>
    <row r="5956" spans="1:14" hidden="1">
      <c r="A5956" s="258" t="s">
        <v>19932</v>
      </c>
      <c r="B5956" s="516"/>
      <c r="C5956" s="496" t="s">
        <v>21361</v>
      </c>
      <c r="D5956" s="39" t="s">
        <v>21361</v>
      </c>
      <c r="E5956" s="496">
        <f>VLOOKUP(F5956,[13]abbr_btch2lot2!A:B,2,FALSE)</f>
        <v>4683</v>
      </c>
      <c r="F5956" s="39" t="s">
        <v>21362</v>
      </c>
      <c r="G5956" s="39" t="s">
        <v>2215</v>
      </c>
      <c r="H5956" s="40" t="s">
        <v>2231</v>
      </c>
      <c r="I5956" s="76" t="s">
        <v>3432</v>
      </c>
      <c r="J5956" s="39"/>
      <c r="K5956" s="39" t="s">
        <v>2195</v>
      </c>
      <c r="L5956" s="504">
        <v>540</v>
      </c>
      <c r="M5956" s="39" t="s">
        <v>19933</v>
      </c>
      <c r="N5956" s="39" t="s">
        <v>21363</v>
      </c>
    </row>
    <row r="5957" spans="1:14" hidden="1">
      <c r="A5957" s="258" t="s">
        <v>19932</v>
      </c>
      <c r="B5957" s="516"/>
      <c r="C5957" s="496"/>
      <c r="D5957" s="39"/>
      <c r="E5957" s="496">
        <f>VLOOKUP(F5957,[13]abbr_btch2lot2!A:B,2,FALSE)</f>
        <v>4843</v>
      </c>
      <c r="F5957" s="39" t="s">
        <v>21364</v>
      </c>
      <c r="G5957" s="39" t="s">
        <v>2215</v>
      </c>
      <c r="H5957" s="40" t="s">
        <v>2202</v>
      </c>
      <c r="I5957" s="76" t="s">
        <v>19940</v>
      </c>
      <c r="J5957" s="39"/>
      <c r="K5957" s="39" t="s">
        <v>2195</v>
      </c>
      <c r="L5957" s="504">
        <v>541</v>
      </c>
      <c r="M5957" s="39" t="s">
        <v>19933</v>
      </c>
      <c r="N5957" s="39" t="s">
        <v>21365</v>
      </c>
    </row>
    <row r="5958" spans="1:14" hidden="1">
      <c r="A5958" s="258" t="s">
        <v>19932</v>
      </c>
      <c r="B5958" s="516"/>
      <c r="C5958" s="496" t="s">
        <v>21366</v>
      </c>
      <c r="D5958" s="39" t="s">
        <v>21366</v>
      </c>
      <c r="E5958" s="496">
        <f>VLOOKUP(F5958,[13]abbr_btch2lot2!A:B,2,FALSE)</f>
        <v>4685</v>
      </c>
      <c r="F5958" s="39" t="s">
        <v>21367</v>
      </c>
      <c r="G5958" s="39" t="s">
        <v>2215</v>
      </c>
      <c r="H5958" s="40" t="s">
        <v>2202</v>
      </c>
      <c r="I5958" s="76" t="s">
        <v>7673</v>
      </c>
      <c r="J5958" s="39"/>
      <c r="K5958" s="39" t="s">
        <v>2195</v>
      </c>
      <c r="L5958" s="504">
        <v>542</v>
      </c>
      <c r="M5958" s="39" t="s">
        <v>19933</v>
      </c>
      <c r="N5958" s="39" t="s">
        <v>21368</v>
      </c>
    </row>
    <row r="5959" spans="1:14" hidden="1">
      <c r="A5959" s="258" t="s">
        <v>19932</v>
      </c>
      <c r="B5959" s="516"/>
      <c r="C5959" s="496" t="s">
        <v>21369</v>
      </c>
      <c r="D5959" s="39" t="s">
        <v>21369</v>
      </c>
      <c r="E5959" s="496">
        <f>VLOOKUP(F5959,[13]abbr_btch2lot2!A:B,2,FALSE)</f>
        <v>4686</v>
      </c>
      <c r="F5959" s="39" t="s">
        <v>21370</v>
      </c>
      <c r="G5959" s="39" t="s">
        <v>2215</v>
      </c>
      <c r="H5959" s="40" t="s">
        <v>2202</v>
      </c>
      <c r="I5959" s="76" t="s">
        <v>20311</v>
      </c>
      <c r="J5959" s="39"/>
      <c r="K5959" s="39" t="s">
        <v>2195</v>
      </c>
      <c r="L5959" s="504">
        <v>543</v>
      </c>
      <c r="M5959" s="39" t="s">
        <v>19933</v>
      </c>
      <c r="N5959" s="39" t="s">
        <v>21371</v>
      </c>
    </row>
    <row r="5960" spans="1:14" hidden="1">
      <c r="A5960" s="258" t="s">
        <v>19932</v>
      </c>
      <c r="B5960" s="516"/>
      <c r="C5960" s="496" t="s">
        <v>21372</v>
      </c>
      <c r="D5960" s="39" t="s">
        <v>21372</v>
      </c>
      <c r="E5960" s="496">
        <f>VLOOKUP(F5960,[13]abbr_btch2lot2!A:B,2,FALSE)</f>
        <v>4687</v>
      </c>
      <c r="F5960" s="39" t="s">
        <v>21373</v>
      </c>
      <c r="G5960" s="39" t="s">
        <v>2215</v>
      </c>
      <c r="H5960" s="40" t="s">
        <v>2202</v>
      </c>
      <c r="I5960" s="76" t="s">
        <v>20097</v>
      </c>
      <c r="J5960" s="39"/>
      <c r="K5960" s="39" t="s">
        <v>2195</v>
      </c>
      <c r="L5960" s="504">
        <v>544</v>
      </c>
      <c r="M5960" s="39" t="s">
        <v>19933</v>
      </c>
      <c r="N5960" s="39" t="s">
        <v>21374</v>
      </c>
    </row>
    <row r="5961" spans="1:14" hidden="1">
      <c r="A5961" s="258" t="s">
        <v>19932</v>
      </c>
      <c r="B5961" s="516"/>
      <c r="C5961" s="496" t="s">
        <v>21375</v>
      </c>
      <c r="D5961" s="39" t="s">
        <v>21375</v>
      </c>
      <c r="E5961" s="496">
        <f>VLOOKUP(F5961,[13]abbr_btch2lot2!A:B,2,FALSE)</f>
        <v>4688</v>
      </c>
      <c r="F5961" s="39" t="s">
        <v>21376</v>
      </c>
      <c r="G5961" s="39" t="s">
        <v>2215</v>
      </c>
      <c r="H5961" s="40" t="s">
        <v>2202</v>
      </c>
      <c r="I5961" s="76" t="s">
        <v>20097</v>
      </c>
      <c r="J5961" s="39"/>
      <c r="K5961" s="39" t="s">
        <v>2195</v>
      </c>
      <c r="L5961" s="504">
        <v>545</v>
      </c>
      <c r="M5961" s="39" t="s">
        <v>19933</v>
      </c>
      <c r="N5961" s="39" t="s">
        <v>21377</v>
      </c>
    </row>
    <row r="5962" spans="1:14" hidden="1">
      <c r="A5962" s="258" t="s">
        <v>19932</v>
      </c>
      <c r="B5962" s="516"/>
      <c r="C5962" s="496" t="s">
        <v>21378</v>
      </c>
      <c r="D5962" s="39" t="s">
        <v>21378</v>
      </c>
      <c r="E5962" s="496">
        <f>VLOOKUP(F5962,[13]abbr_btch2lot2!A:B,2,FALSE)</f>
        <v>4689</v>
      </c>
      <c r="F5962" s="39" t="s">
        <v>21379</v>
      </c>
      <c r="G5962" s="39" t="s">
        <v>2215</v>
      </c>
      <c r="H5962" s="40" t="s">
        <v>2202</v>
      </c>
      <c r="I5962" s="76" t="s">
        <v>20097</v>
      </c>
      <c r="J5962" s="39"/>
      <c r="K5962" s="39" t="s">
        <v>2195</v>
      </c>
      <c r="L5962" s="504">
        <v>546</v>
      </c>
      <c r="M5962" s="39" t="s">
        <v>19933</v>
      </c>
      <c r="N5962" s="39" t="s">
        <v>21380</v>
      </c>
    </row>
    <row r="5963" spans="1:14" hidden="1">
      <c r="A5963" s="258" t="s">
        <v>19932</v>
      </c>
      <c r="B5963" s="516"/>
      <c r="C5963" s="496" t="s">
        <v>21381</v>
      </c>
      <c r="D5963" s="39" t="s">
        <v>21381</v>
      </c>
      <c r="E5963" s="496">
        <f>VLOOKUP(F5963,[13]abbr_btch2lot2!A:B,2,FALSE)</f>
        <v>4690</v>
      </c>
      <c r="F5963" s="39" t="s">
        <v>21382</v>
      </c>
      <c r="G5963" s="39" t="s">
        <v>2215</v>
      </c>
      <c r="H5963" s="40" t="s">
        <v>2202</v>
      </c>
      <c r="I5963" s="76" t="s">
        <v>20097</v>
      </c>
      <c r="J5963" s="39"/>
      <c r="K5963" s="39" t="s">
        <v>2195</v>
      </c>
      <c r="L5963" s="504">
        <v>547</v>
      </c>
      <c r="M5963" s="39" t="s">
        <v>19933</v>
      </c>
      <c r="N5963" s="39" t="s">
        <v>21383</v>
      </c>
    </row>
    <row r="5964" spans="1:14" hidden="1">
      <c r="A5964" s="258" t="s">
        <v>19932</v>
      </c>
      <c r="B5964" s="516"/>
      <c r="C5964" s="496" t="s">
        <v>21384</v>
      </c>
      <c r="D5964" s="39" t="s">
        <v>21384</v>
      </c>
      <c r="E5964" s="496">
        <f>VLOOKUP(F5964,[13]abbr_btch2lot2!A:B,2,FALSE)</f>
        <v>4691</v>
      </c>
      <c r="F5964" s="39" t="s">
        <v>21385</v>
      </c>
      <c r="G5964" s="39" t="s">
        <v>2215</v>
      </c>
      <c r="H5964" s="40" t="s">
        <v>2202</v>
      </c>
      <c r="I5964" s="76" t="s">
        <v>20097</v>
      </c>
      <c r="J5964" s="39"/>
      <c r="K5964" s="39" t="s">
        <v>2195</v>
      </c>
      <c r="L5964" s="504">
        <v>548</v>
      </c>
      <c r="M5964" s="39" t="s">
        <v>19933</v>
      </c>
      <c r="N5964" s="39" t="s">
        <v>21386</v>
      </c>
    </row>
    <row r="5965" spans="1:14" hidden="1">
      <c r="A5965" s="258" t="s">
        <v>19932</v>
      </c>
      <c r="B5965" s="516"/>
      <c r="C5965" s="496" t="s">
        <v>21387</v>
      </c>
      <c r="D5965" s="39" t="s">
        <v>21387</v>
      </c>
      <c r="E5965" s="496">
        <f>VLOOKUP(F5965,[13]abbr_btch2lot2!A:B,2,FALSE)</f>
        <v>4692</v>
      </c>
      <c r="F5965" s="39" t="s">
        <v>21388</v>
      </c>
      <c r="G5965" s="39" t="s">
        <v>2215</v>
      </c>
      <c r="H5965" s="40" t="s">
        <v>2202</v>
      </c>
      <c r="I5965" s="76" t="s">
        <v>20097</v>
      </c>
      <c r="J5965" s="39"/>
      <c r="K5965" s="39" t="s">
        <v>2195</v>
      </c>
      <c r="L5965" s="504">
        <v>549</v>
      </c>
      <c r="M5965" s="39" t="s">
        <v>19933</v>
      </c>
      <c r="N5965" s="39" t="s">
        <v>21389</v>
      </c>
    </row>
    <row r="5966" spans="1:14" hidden="1">
      <c r="A5966" s="258" t="s">
        <v>19932</v>
      </c>
      <c r="B5966" s="516"/>
      <c r="C5966" s="496" t="s">
        <v>21390</v>
      </c>
      <c r="D5966" s="39" t="s">
        <v>21390</v>
      </c>
      <c r="E5966" s="496">
        <f>VLOOKUP(F5966,[13]abbr_btch2lot2!A:B,2,FALSE)</f>
        <v>4693</v>
      </c>
      <c r="F5966" s="39" t="s">
        <v>21391</v>
      </c>
      <c r="G5966" s="39" t="s">
        <v>2215</v>
      </c>
      <c r="H5966" s="40" t="s">
        <v>2202</v>
      </c>
      <c r="I5966" s="76" t="s">
        <v>20097</v>
      </c>
      <c r="J5966" s="39"/>
      <c r="K5966" s="39" t="s">
        <v>2195</v>
      </c>
      <c r="L5966" s="504">
        <v>550</v>
      </c>
      <c r="M5966" s="39" t="s">
        <v>19933</v>
      </c>
      <c r="N5966" s="39" t="s">
        <v>21392</v>
      </c>
    </row>
    <row r="5967" spans="1:14" hidden="1">
      <c r="A5967" s="258" t="s">
        <v>19932</v>
      </c>
      <c r="B5967" s="516"/>
      <c r="C5967" s="496" t="s">
        <v>21393</v>
      </c>
      <c r="D5967" s="39" t="s">
        <v>21393</v>
      </c>
      <c r="E5967" s="496">
        <f>VLOOKUP(F5967,[13]abbr_btch2lot2!A:B,2,FALSE)</f>
        <v>4694</v>
      </c>
      <c r="F5967" s="39" t="s">
        <v>21394</v>
      </c>
      <c r="G5967" s="39" t="s">
        <v>2215</v>
      </c>
      <c r="H5967" s="40" t="s">
        <v>2202</v>
      </c>
      <c r="I5967" s="76" t="s">
        <v>20097</v>
      </c>
      <c r="J5967" s="39"/>
      <c r="K5967" s="39" t="s">
        <v>2195</v>
      </c>
      <c r="L5967" s="504">
        <v>551</v>
      </c>
      <c r="M5967" s="39" t="s">
        <v>19933</v>
      </c>
      <c r="N5967" s="39" t="s">
        <v>21395</v>
      </c>
    </row>
    <row r="5968" spans="1:14" hidden="1">
      <c r="A5968" s="258" t="s">
        <v>19932</v>
      </c>
      <c r="B5968" s="516"/>
      <c r="C5968" s="496" t="s">
        <v>21396</v>
      </c>
      <c r="D5968" s="39" t="s">
        <v>21396</v>
      </c>
      <c r="E5968" s="496">
        <f>VLOOKUP(F5968,[13]abbr_btch2lot2!A:B,2,FALSE)</f>
        <v>4695</v>
      </c>
      <c r="F5968" s="39" t="s">
        <v>21397</v>
      </c>
      <c r="G5968" s="39" t="s">
        <v>2215</v>
      </c>
      <c r="H5968" s="40" t="s">
        <v>2202</v>
      </c>
      <c r="I5968" s="76" t="s">
        <v>19936</v>
      </c>
      <c r="J5968" s="39"/>
      <c r="K5968" s="39" t="s">
        <v>2195</v>
      </c>
      <c r="L5968" s="504">
        <v>552</v>
      </c>
      <c r="M5968" s="39" t="s">
        <v>19933</v>
      </c>
      <c r="N5968" s="39" t="s">
        <v>21398</v>
      </c>
    </row>
    <row r="5969" spans="1:14" hidden="1">
      <c r="A5969" s="258" t="s">
        <v>19932</v>
      </c>
      <c r="B5969" s="516"/>
      <c r="C5969" s="496" t="s">
        <v>21399</v>
      </c>
      <c r="D5969" s="39" t="s">
        <v>21399</v>
      </c>
      <c r="E5969" s="496">
        <f>VLOOKUP(F5969,[13]abbr_btch2lot2!A:B,2,FALSE)</f>
        <v>4696</v>
      </c>
      <c r="F5969" s="39" t="s">
        <v>21400</v>
      </c>
      <c r="G5969" s="39" t="s">
        <v>2215</v>
      </c>
      <c r="H5969" s="40" t="s">
        <v>2202</v>
      </c>
      <c r="I5969" s="76" t="s">
        <v>20301</v>
      </c>
      <c r="J5969" s="39"/>
      <c r="K5969" s="39" t="s">
        <v>2195</v>
      </c>
      <c r="L5969" s="504">
        <v>553</v>
      </c>
      <c r="M5969" s="39" t="s">
        <v>19933</v>
      </c>
      <c r="N5969" s="39" t="s">
        <v>21401</v>
      </c>
    </row>
    <row r="5970" spans="1:14" hidden="1">
      <c r="A5970" s="258" t="s">
        <v>19932</v>
      </c>
      <c r="B5970" s="516"/>
      <c r="C5970" s="496"/>
      <c r="D5970" s="39"/>
      <c r="E5970" s="496">
        <f>VLOOKUP(F5970,[13]abbr_btch2lot2!A:B,2,FALSE)</f>
        <v>4697</v>
      </c>
      <c r="F5970" s="39" t="s">
        <v>21402</v>
      </c>
      <c r="G5970" s="39" t="s">
        <v>2215</v>
      </c>
      <c r="H5970" s="40" t="s">
        <v>2202</v>
      </c>
      <c r="I5970" s="76" t="s">
        <v>7619</v>
      </c>
      <c r="J5970" s="39"/>
      <c r="K5970" s="39" t="s">
        <v>2195</v>
      </c>
      <c r="L5970" s="504">
        <v>554</v>
      </c>
      <c r="M5970" s="39" t="s">
        <v>19933</v>
      </c>
      <c r="N5970" s="39" t="s">
        <v>21403</v>
      </c>
    </row>
    <row r="5971" spans="1:14" hidden="1">
      <c r="A5971" s="258" t="s">
        <v>19932</v>
      </c>
      <c r="B5971" s="516"/>
      <c r="C5971" s="496" t="s">
        <v>21404</v>
      </c>
      <c r="D5971" s="39" t="s">
        <v>21404</v>
      </c>
      <c r="E5971" s="496">
        <f>VLOOKUP(F5971,[13]abbr_btch2lot2!A:B,2,FALSE)</f>
        <v>4698</v>
      </c>
      <c r="F5971" s="39" t="s">
        <v>21405</v>
      </c>
      <c r="G5971" s="39" t="s">
        <v>2215</v>
      </c>
      <c r="H5971" s="40" t="s">
        <v>2202</v>
      </c>
      <c r="I5971" s="76" t="s">
        <v>19936</v>
      </c>
      <c r="J5971" s="39"/>
      <c r="K5971" s="39" t="s">
        <v>2195</v>
      </c>
      <c r="L5971" s="504">
        <v>555</v>
      </c>
      <c r="M5971" s="39" t="s">
        <v>19933</v>
      </c>
      <c r="N5971" s="39" t="s">
        <v>21406</v>
      </c>
    </row>
    <row r="5972" spans="1:14" hidden="1">
      <c r="A5972" s="258" t="s">
        <v>19932</v>
      </c>
      <c r="B5972" s="516"/>
      <c r="C5972" s="496" t="s">
        <v>21407</v>
      </c>
      <c r="D5972" s="39" t="s">
        <v>21407</v>
      </c>
      <c r="E5972" s="496">
        <f>VLOOKUP(F5972,[13]abbr_btch2lot2!A:B,2,FALSE)</f>
        <v>4699</v>
      </c>
      <c r="F5972" s="39" t="s">
        <v>21408</v>
      </c>
      <c r="G5972" s="39" t="s">
        <v>2215</v>
      </c>
      <c r="H5972" s="40" t="s">
        <v>2202</v>
      </c>
      <c r="I5972" s="76" t="s">
        <v>19940</v>
      </c>
      <c r="J5972" s="39"/>
      <c r="K5972" s="39" t="s">
        <v>2195</v>
      </c>
      <c r="L5972" s="504">
        <v>556</v>
      </c>
      <c r="M5972" s="39" t="s">
        <v>19933</v>
      </c>
      <c r="N5972" s="39" t="s">
        <v>21409</v>
      </c>
    </row>
    <row r="5973" spans="1:14" hidden="1">
      <c r="A5973" s="258" t="s">
        <v>19932</v>
      </c>
      <c r="B5973" s="516"/>
      <c r="C5973" s="496" t="s">
        <v>21410</v>
      </c>
      <c r="D5973" s="39" t="s">
        <v>21410</v>
      </c>
      <c r="E5973" s="496">
        <f>VLOOKUP(F5973,[13]abbr_btch2lot2!A:B,2,FALSE)</f>
        <v>4700</v>
      </c>
      <c r="F5973" s="39" t="s">
        <v>21411</v>
      </c>
      <c r="G5973" s="39" t="s">
        <v>2215</v>
      </c>
      <c r="H5973" s="40" t="s">
        <v>2231</v>
      </c>
      <c r="I5973" s="76" t="s">
        <v>3432</v>
      </c>
      <c r="J5973" s="39"/>
      <c r="K5973" s="39" t="s">
        <v>2195</v>
      </c>
      <c r="L5973" s="504">
        <v>557</v>
      </c>
      <c r="M5973" s="39" t="s">
        <v>19933</v>
      </c>
      <c r="N5973" s="39" t="s">
        <v>21412</v>
      </c>
    </row>
    <row r="5974" spans="1:14" hidden="1">
      <c r="A5974" s="258" t="s">
        <v>19932</v>
      </c>
      <c r="B5974" s="516"/>
      <c r="C5974" s="496"/>
      <c r="D5974" s="39"/>
      <c r="E5974" s="496">
        <f>VLOOKUP(F5974,[13]abbr_btch2lot2!A:B,2,FALSE)</f>
        <v>4701</v>
      </c>
      <c r="F5974" s="39" t="s">
        <v>21413</v>
      </c>
      <c r="G5974" s="39" t="s">
        <v>2215</v>
      </c>
      <c r="H5974" s="40" t="s">
        <v>2202</v>
      </c>
      <c r="I5974" s="76" t="s">
        <v>19936</v>
      </c>
      <c r="J5974" s="39"/>
      <c r="K5974" s="39" t="s">
        <v>2195</v>
      </c>
      <c r="L5974" s="504">
        <v>558</v>
      </c>
      <c r="M5974" s="39" t="s">
        <v>19933</v>
      </c>
      <c r="N5974" s="39" t="s">
        <v>21414</v>
      </c>
    </row>
    <row r="5975" spans="1:14" hidden="1">
      <c r="A5975" s="258" t="s">
        <v>19932</v>
      </c>
      <c r="B5975" s="516"/>
      <c r="C5975" s="496"/>
      <c r="D5975" s="39"/>
      <c r="E5975" s="496">
        <f>VLOOKUP(F5975,[13]abbr_btch2lot2!A:B,2,FALSE)</f>
        <v>4702</v>
      </c>
      <c r="F5975" s="39" t="s">
        <v>21415</v>
      </c>
      <c r="G5975" s="39" t="s">
        <v>2215</v>
      </c>
      <c r="H5975" s="40" t="s">
        <v>2202</v>
      </c>
      <c r="I5975" s="76" t="s">
        <v>19940</v>
      </c>
      <c r="J5975" s="39"/>
      <c r="K5975" s="39" t="s">
        <v>2195</v>
      </c>
      <c r="L5975" s="504">
        <v>559</v>
      </c>
      <c r="M5975" s="39" t="s">
        <v>19933</v>
      </c>
      <c r="N5975" s="39" t="s">
        <v>21416</v>
      </c>
    </row>
    <row r="5976" spans="1:14" hidden="1">
      <c r="A5976" s="258" t="s">
        <v>19932</v>
      </c>
      <c r="B5976" s="516"/>
      <c r="C5976" s="496"/>
      <c r="D5976" s="39"/>
      <c r="E5976" s="496">
        <f>VLOOKUP(F5976,[13]abbr_btch2lot2!A:B,2,FALSE)</f>
        <v>4703</v>
      </c>
      <c r="F5976" s="39" t="s">
        <v>21417</v>
      </c>
      <c r="G5976" s="39" t="s">
        <v>2215</v>
      </c>
      <c r="H5976" s="40" t="s">
        <v>2202</v>
      </c>
      <c r="I5976" s="76" t="s">
        <v>19936</v>
      </c>
      <c r="J5976" s="39"/>
      <c r="K5976" s="39" t="s">
        <v>2195</v>
      </c>
      <c r="L5976" s="504">
        <v>560</v>
      </c>
      <c r="M5976" s="39" t="s">
        <v>19933</v>
      </c>
      <c r="N5976" s="39" t="s">
        <v>21418</v>
      </c>
    </row>
    <row r="5977" spans="1:14" hidden="1">
      <c r="A5977" s="258" t="s">
        <v>19932</v>
      </c>
      <c r="B5977" s="516"/>
      <c r="C5977" s="496"/>
      <c r="D5977" s="39"/>
      <c r="E5977" s="496">
        <f>VLOOKUP(F5977,[13]abbr_btch2lot2!A:B,2,FALSE)</f>
        <v>4704</v>
      </c>
      <c r="F5977" s="40" t="s">
        <v>21419</v>
      </c>
      <c r="G5977" s="39" t="s">
        <v>2215</v>
      </c>
      <c r="H5977" s="40" t="s">
        <v>2202</v>
      </c>
      <c r="I5977" s="76" t="s">
        <v>19936</v>
      </c>
      <c r="J5977" s="39"/>
      <c r="K5977" s="39" t="s">
        <v>2195</v>
      </c>
      <c r="L5977" s="504">
        <v>561</v>
      </c>
      <c r="M5977" s="39" t="s">
        <v>19933</v>
      </c>
      <c r="N5977" s="39" t="s">
        <v>21420</v>
      </c>
    </row>
    <row r="5978" spans="1:14" hidden="1">
      <c r="A5978" s="258" t="s">
        <v>19932</v>
      </c>
      <c r="B5978" s="516"/>
      <c r="C5978" s="496"/>
      <c r="D5978" s="39"/>
      <c r="E5978" s="496">
        <f>VLOOKUP(F5978,[13]abbr_btch2lot2!A:B,2,FALSE)</f>
        <v>4705</v>
      </c>
      <c r="F5978" s="39" t="s">
        <v>21421</v>
      </c>
      <c r="G5978" s="39" t="s">
        <v>2215</v>
      </c>
      <c r="H5978" s="40" t="s">
        <v>2202</v>
      </c>
      <c r="I5978" s="76" t="s">
        <v>19936</v>
      </c>
      <c r="J5978" s="39"/>
      <c r="K5978" s="39" t="s">
        <v>2195</v>
      </c>
      <c r="L5978" s="504">
        <v>562</v>
      </c>
      <c r="M5978" s="39" t="s">
        <v>19933</v>
      </c>
      <c r="N5978" s="39" t="s">
        <v>21422</v>
      </c>
    </row>
    <row r="5979" spans="1:14" hidden="1">
      <c r="A5979" s="258" t="s">
        <v>19932</v>
      </c>
      <c r="B5979" s="516"/>
      <c r="C5979" s="496" t="s">
        <v>21423</v>
      </c>
      <c r="D5979" s="39" t="s">
        <v>21423</v>
      </c>
      <c r="E5979" s="496">
        <f>VLOOKUP(F5979,[13]abbr_btch2lot2!A:B,2,FALSE)</f>
        <v>4706</v>
      </c>
      <c r="F5979" s="39" t="s">
        <v>21424</v>
      </c>
      <c r="G5979" s="39" t="s">
        <v>2215</v>
      </c>
      <c r="H5979" s="40" t="s">
        <v>2202</v>
      </c>
      <c r="I5979" s="76" t="s">
        <v>20301</v>
      </c>
      <c r="J5979" s="39"/>
      <c r="K5979" s="39" t="s">
        <v>2195</v>
      </c>
      <c r="L5979" s="504">
        <v>563</v>
      </c>
      <c r="M5979" s="39" t="s">
        <v>19933</v>
      </c>
      <c r="N5979" s="39" t="s">
        <v>21425</v>
      </c>
    </row>
    <row r="5980" spans="1:14" hidden="1">
      <c r="A5980" s="258" t="s">
        <v>19932</v>
      </c>
      <c r="B5980" s="516"/>
      <c r="C5980" s="496" t="s">
        <v>21426</v>
      </c>
      <c r="D5980" s="39" t="s">
        <v>21426</v>
      </c>
      <c r="E5980" s="496">
        <f>VLOOKUP(F5980,[13]abbr_btch2lot2!A:B,2,FALSE)</f>
        <v>4707</v>
      </c>
      <c r="F5980" s="39" t="s">
        <v>21427</v>
      </c>
      <c r="G5980" s="39" t="s">
        <v>2215</v>
      </c>
      <c r="H5980" s="40" t="s">
        <v>2202</v>
      </c>
      <c r="I5980" s="76" t="s">
        <v>20301</v>
      </c>
      <c r="J5980" s="39"/>
      <c r="K5980" s="39" t="s">
        <v>2195</v>
      </c>
      <c r="L5980" s="504">
        <v>564</v>
      </c>
      <c r="M5980" s="39" t="s">
        <v>19933</v>
      </c>
      <c r="N5980" s="39" t="s">
        <v>21428</v>
      </c>
    </row>
    <row r="5981" spans="1:14" hidden="1">
      <c r="A5981" s="258" t="s">
        <v>19932</v>
      </c>
      <c r="B5981" s="516"/>
      <c r="C5981" s="496" t="s">
        <v>21429</v>
      </c>
      <c r="D5981" s="39" t="s">
        <v>21429</v>
      </c>
      <c r="E5981" s="496">
        <f>VLOOKUP(F5981,[13]abbr_btch2lot2!A:B,2,FALSE)</f>
        <v>4708</v>
      </c>
      <c r="F5981" s="39" t="s">
        <v>21430</v>
      </c>
      <c r="G5981" s="39" t="s">
        <v>2215</v>
      </c>
      <c r="H5981" s="40" t="s">
        <v>2202</v>
      </c>
      <c r="I5981" s="76" t="s">
        <v>20301</v>
      </c>
      <c r="J5981" s="39"/>
      <c r="K5981" s="39" t="s">
        <v>2195</v>
      </c>
      <c r="L5981" s="504">
        <v>565</v>
      </c>
      <c r="M5981" s="39" t="s">
        <v>19933</v>
      </c>
      <c r="N5981" s="39" t="s">
        <v>21431</v>
      </c>
    </row>
    <row r="5982" spans="1:14" hidden="1">
      <c r="A5982" s="258" t="s">
        <v>19932</v>
      </c>
      <c r="B5982" s="516"/>
      <c r="C5982" s="496" t="s">
        <v>21432</v>
      </c>
      <c r="D5982" s="39" t="s">
        <v>21432</v>
      </c>
      <c r="E5982" s="496">
        <f>VLOOKUP(F5982,[13]abbr_btch2lot2!A:B,2,FALSE)</f>
        <v>4709</v>
      </c>
      <c r="F5982" s="39" t="s">
        <v>21433</v>
      </c>
      <c r="G5982" s="39" t="s">
        <v>2215</v>
      </c>
      <c r="H5982" s="40" t="s">
        <v>2271</v>
      </c>
      <c r="I5982" s="76">
        <v>18</v>
      </c>
      <c r="J5982" s="39"/>
      <c r="K5982" s="39" t="s">
        <v>2195</v>
      </c>
      <c r="L5982" s="504">
        <v>566</v>
      </c>
      <c r="M5982" s="39" t="s">
        <v>19933</v>
      </c>
      <c r="N5982" s="39" t="s">
        <v>21434</v>
      </c>
    </row>
    <row r="5983" spans="1:14" hidden="1">
      <c r="A5983" s="258" t="s">
        <v>19932</v>
      </c>
      <c r="B5983" s="516"/>
      <c r="C5983" s="496" t="s">
        <v>21435</v>
      </c>
      <c r="D5983" s="39" t="s">
        <v>21435</v>
      </c>
      <c r="E5983" s="496">
        <f>VLOOKUP(F5983,[13]abbr_btch2lot2!A:B,2,FALSE)</f>
        <v>4710</v>
      </c>
      <c r="F5983" s="39" t="s">
        <v>21436</v>
      </c>
      <c r="G5983" s="39" t="s">
        <v>2215</v>
      </c>
      <c r="H5983" s="40" t="s">
        <v>2271</v>
      </c>
      <c r="I5983" s="76">
        <v>18</v>
      </c>
      <c r="J5983" s="39"/>
      <c r="K5983" s="39" t="s">
        <v>2195</v>
      </c>
      <c r="L5983" s="504">
        <v>567</v>
      </c>
      <c r="M5983" s="39" t="s">
        <v>19933</v>
      </c>
      <c r="N5983" s="39" t="s">
        <v>21437</v>
      </c>
    </row>
    <row r="5984" spans="1:14" hidden="1">
      <c r="A5984" s="258" t="s">
        <v>19932</v>
      </c>
      <c r="B5984" s="516"/>
      <c r="C5984" s="496" t="s">
        <v>21438</v>
      </c>
      <c r="D5984" s="39" t="s">
        <v>21438</v>
      </c>
      <c r="E5984" s="496">
        <f>VLOOKUP(F5984,[13]abbr_btch2lot2!A:B,2,FALSE)</f>
        <v>4711</v>
      </c>
      <c r="F5984" s="39" t="s">
        <v>21439</v>
      </c>
      <c r="G5984" s="39" t="s">
        <v>2215</v>
      </c>
      <c r="H5984" s="40" t="s">
        <v>2271</v>
      </c>
      <c r="I5984" s="76">
        <v>18</v>
      </c>
      <c r="J5984" s="39"/>
      <c r="K5984" s="39" t="s">
        <v>2195</v>
      </c>
      <c r="L5984" s="504">
        <v>568</v>
      </c>
      <c r="M5984" s="39" t="s">
        <v>19933</v>
      </c>
      <c r="N5984" s="39" t="s">
        <v>21440</v>
      </c>
    </row>
    <row r="5985" spans="1:14" hidden="1">
      <c r="A5985" s="258" t="s">
        <v>19932</v>
      </c>
      <c r="B5985" s="516"/>
      <c r="C5985" s="496" t="s">
        <v>21441</v>
      </c>
      <c r="D5985" s="39" t="s">
        <v>21441</v>
      </c>
      <c r="E5985" s="496">
        <f>VLOOKUP(F5985,[13]abbr_btch2lot2!A:B,2,FALSE)</f>
        <v>4712</v>
      </c>
      <c r="F5985" s="39" t="s">
        <v>21442</v>
      </c>
      <c r="G5985" s="39" t="s">
        <v>2215</v>
      </c>
      <c r="H5985" s="40" t="s">
        <v>2271</v>
      </c>
      <c r="I5985" s="76">
        <v>18</v>
      </c>
      <c r="J5985" s="39"/>
      <c r="K5985" s="39" t="s">
        <v>2195</v>
      </c>
      <c r="L5985" s="504">
        <v>569</v>
      </c>
      <c r="M5985" s="39" t="s">
        <v>19933</v>
      </c>
      <c r="N5985" s="39" t="s">
        <v>21443</v>
      </c>
    </row>
    <row r="5986" spans="1:14" hidden="1">
      <c r="A5986" s="258" t="s">
        <v>19932</v>
      </c>
      <c r="B5986" s="516"/>
      <c r="C5986" s="496" t="s">
        <v>21444</v>
      </c>
      <c r="D5986" s="39" t="s">
        <v>21444</v>
      </c>
      <c r="E5986" s="496">
        <f>VLOOKUP(F5986,[13]abbr_btch2lot2!A:B,2,FALSE)</f>
        <v>4713</v>
      </c>
      <c r="F5986" s="39" t="s">
        <v>21445</v>
      </c>
      <c r="G5986" s="39" t="s">
        <v>2215</v>
      </c>
      <c r="H5986" s="40" t="s">
        <v>2202</v>
      </c>
      <c r="I5986" s="76" t="s">
        <v>19940</v>
      </c>
      <c r="J5986" s="39"/>
      <c r="K5986" s="39" t="s">
        <v>2195</v>
      </c>
      <c r="L5986" s="504">
        <v>570</v>
      </c>
      <c r="M5986" s="39" t="s">
        <v>19933</v>
      </c>
      <c r="N5986" s="39" t="s">
        <v>21446</v>
      </c>
    </row>
    <row r="5987" spans="1:14" hidden="1">
      <c r="A5987" s="258" t="s">
        <v>19932</v>
      </c>
      <c r="B5987" s="516"/>
      <c r="C5987" s="496" t="s">
        <v>21447</v>
      </c>
      <c r="D5987" s="39" t="s">
        <v>21447</v>
      </c>
      <c r="E5987" s="496">
        <f>VLOOKUP(F5987,[13]abbr_btch2lot2!A:B,2,FALSE)</f>
        <v>4714</v>
      </c>
      <c r="F5987" s="39" t="s">
        <v>21448</v>
      </c>
      <c r="G5987" s="39" t="s">
        <v>2215</v>
      </c>
      <c r="H5987" s="40" t="s">
        <v>2202</v>
      </c>
      <c r="I5987" s="76" t="s">
        <v>19936</v>
      </c>
      <c r="J5987" s="39"/>
      <c r="K5987" s="39" t="s">
        <v>2195</v>
      </c>
      <c r="L5987" s="504">
        <v>571</v>
      </c>
      <c r="M5987" s="39" t="s">
        <v>19933</v>
      </c>
      <c r="N5987" s="39" t="s">
        <v>21449</v>
      </c>
    </row>
    <row r="5988" spans="1:14" hidden="1">
      <c r="A5988" s="258" t="s">
        <v>19932</v>
      </c>
      <c r="B5988" s="516"/>
      <c r="C5988" s="496" t="s">
        <v>21450</v>
      </c>
      <c r="D5988" s="39" t="s">
        <v>21450</v>
      </c>
      <c r="E5988" s="496">
        <f>VLOOKUP(F5988,[13]abbr_btch2lot2!A:B,2,FALSE)</f>
        <v>4715</v>
      </c>
      <c r="F5988" s="39" t="s">
        <v>21451</v>
      </c>
      <c r="G5988" s="39" t="s">
        <v>2215</v>
      </c>
      <c r="H5988" s="40" t="s">
        <v>2202</v>
      </c>
      <c r="I5988" s="76" t="s">
        <v>19940</v>
      </c>
      <c r="J5988" s="39"/>
      <c r="K5988" s="39" t="s">
        <v>2195</v>
      </c>
      <c r="L5988" s="504">
        <v>572</v>
      </c>
      <c r="M5988" s="39" t="s">
        <v>19933</v>
      </c>
      <c r="N5988" s="39" t="s">
        <v>21452</v>
      </c>
    </row>
    <row r="5989" spans="1:14" hidden="1">
      <c r="A5989" s="258" t="s">
        <v>19932</v>
      </c>
      <c r="B5989" s="516"/>
      <c r="C5989" s="496" t="s">
        <v>21453</v>
      </c>
      <c r="D5989" s="39" t="s">
        <v>21453</v>
      </c>
      <c r="E5989" s="496">
        <f>VLOOKUP(F5989,[13]abbr_btch2lot2!A:B,2,FALSE)</f>
        <v>4716</v>
      </c>
      <c r="F5989" s="39" t="s">
        <v>21454</v>
      </c>
      <c r="G5989" s="39" t="s">
        <v>2215</v>
      </c>
      <c r="H5989" s="40" t="s">
        <v>2202</v>
      </c>
      <c r="I5989" s="76" t="s">
        <v>7673</v>
      </c>
      <c r="J5989" s="39"/>
      <c r="K5989" s="39" t="s">
        <v>2195</v>
      </c>
      <c r="L5989" s="504">
        <v>573</v>
      </c>
      <c r="M5989" s="39" t="s">
        <v>19933</v>
      </c>
      <c r="N5989" s="39" t="s">
        <v>21455</v>
      </c>
    </row>
    <row r="5990" spans="1:14" hidden="1">
      <c r="A5990" s="258" t="s">
        <v>19932</v>
      </c>
      <c r="B5990" s="516"/>
      <c r="C5990" s="496"/>
      <c r="D5990" s="39"/>
      <c r="E5990" s="496">
        <f>VLOOKUP(F5990,[13]abbr_btch2lot2!A:B,2,FALSE)</f>
        <v>4717</v>
      </c>
      <c r="F5990" s="39" t="s">
        <v>21456</v>
      </c>
      <c r="G5990" s="39" t="s">
        <v>2215</v>
      </c>
      <c r="H5990" s="40" t="s">
        <v>2202</v>
      </c>
      <c r="I5990" s="76" t="s">
        <v>7673</v>
      </c>
      <c r="J5990" s="39"/>
      <c r="K5990" s="39" t="s">
        <v>2195</v>
      </c>
      <c r="L5990" s="504">
        <v>574</v>
      </c>
      <c r="M5990" s="39" t="s">
        <v>19933</v>
      </c>
      <c r="N5990" s="39" t="s">
        <v>21457</v>
      </c>
    </row>
    <row r="5991" spans="1:14" hidden="1">
      <c r="A5991" s="258" t="s">
        <v>19932</v>
      </c>
      <c r="B5991" s="516"/>
      <c r="C5991" s="496" t="s">
        <v>21458</v>
      </c>
      <c r="D5991" s="39" t="s">
        <v>21458</v>
      </c>
      <c r="E5991" s="496">
        <f>VLOOKUP(F5991,[13]abbr_btch2lot2!A:B,2,FALSE)</f>
        <v>4718</v>
      </c>
      <c r="F5991" s="39" t="s">
        <v>21459</v>
      </c>
      <c r="G5991" s="39" t="s">
        <v>2215</v>
      </c>
      <c r="H5991" s="40" t="s">
        <v>2202</v>
      </c>
      <c r="I5991" s="76" t="s">
        <v>20207</v>
      </c>
      <c r="J5991" s="39"/>
      <c r="K5991" s="39" t="s">
        <v>2195</v>
      </c>
      <c r="L5991" s="504">
        <v>575</v>
      </c>
      <c r="M5991" s="39" t="s">
        <v>19933</v>
      </c>
      <c r="N5991" s="39" t="s">
        <v>21460</v>
      </c>
    </row>
    <row r="5992" spans="1:14" hidden="1">
      <c r="A5992" s="258" t="s">
        <v>19932</v>
      </c>
      <c r="B5992" s="516"/>
      <c r="C5992" s="496"/>
      <c r="D5992" s="39"/>
      <c r="E5992" s="496">
        <f>VLOOKUP(F5992,[13]abbr_btch2lot2!A:B,2,FALSE)</f>
        <v>4719</v>
      </c>
      <c r="F5992" s="39" t="s">
        <v>21461</v>
      </c>
      <c r="G5992" s="39" t="s">
        <v>2215</v>
      </c>
      <c r="H5992" s="40" t="s">
        <v>2202</v>
      </c>
      <c r="I5992" s="76" t="s">
        <v>19940</v>
      </c>
      <c r="J5992" s="39"/>
      <c r="K5992" s="39" t="s">
        <v>2195</v>
      </c>
      <c r="L5992" s="504">
        <v>576</v>
      </c>
      <c r="M5992" s="39" t="s">
        <v>19933</v>
      </c>
      <c r="N5992" s="39" t="s">
        <v>21462</v>
      </c>
    </row>
    <row r="5993" spans="1:14" hidden="1">
      <c r="A5993" s="258" t="s">
        <v>19932</v>
      </c>
      <c r="B5993" s="516"/>
      <c r="C5993" s="496"/>
      <c r="D5993" s="39"/>
      <c r="E5993" s="496">
        <f>VLOOKUP(F5993,[13]abbr_btch2lot2!A:B,2,FALSE)</f>
        <v>4720</v>
      </c>
      <c r="F5993" s="39" t="s">
        <v>21463</v>
      </c>
      <c r="G5993" s="39" t="s">
        <v>2215</v>
      </c>
      <c r="H5993" s="40" t="s">
        <v>2202</v>
      </c>
      <c r="I5993" s="76" t="s">
        <v>19936</v>
      </c>
      <c r="J5993" s="39"/>
      <c r="K5993" s="39" t="s">
        <v>2195</v>
      </c>
      <c r="L5993" s="504">
        <v>577</v>
      </c>
      <c r="M5993" s="39" t="s">
        <v>19933</v>
      </c>
      <c r="N5993" s="39" t="s">
        <v>21464</v>
      </c>
    </row>
    <row r="5994" spans="1:14" hidden="1">
      <c r="A5994" s="258" t="s">
        <v>19932</v>
      </c>
      <c r="B5994" s="516"/>
      <c r="C5994" s="496"/>
      <c r="D5994" s="39"/>
      <c r="E5994" s="496">
        <f>VLOOKUP(F5994,[13]abbr_btch2lot2!A:B,2,FALSE)</f>
        <v>4721</v>
      </c>
      <c r="F5994" s="39" t="s">
        <v>21465</v>
      </c>
      <c r="G5994" s="39" t="s">
        <v>2215</v>
      </c>
      <c r="H5994" s="40" t="s">
        <v>2202</v>
      </c>
      <c r="I5994" s="76" t="s">
        <v>7673</v>
      </c>
      <c r="J5994" s="39"/>
      <c r="K5994" s="39" t="s">
        <v>2195</v>
      </c>
      <c r="L5994" s="504">
        <v>578</v>
      </c>
      <c r="M5994" s="39" t="s">
        <v>19933</v>
      </c>
      <c r="N5994" s="39" t="s">
        <v>21466</v>
      </c>
    </row>
    <row r="5995" spans="1:14" hidden="1">
      <c r="A5995" s="258" t="s">
        <v>19932</v>
      </c>
      <c r="B5995" s="516"/>
      <c r="C5995" s="496" t="s">
        <v>21467</v>
      </c>
      <c r="D5995" s="39" t="s">
        <v>21467</v>
      </c>
      <c r="E5995" s="496">
        <f>VLOOKUP(F5995,[13]abbr_btch2lot2!A:B,2,FALSE)</f>
        <v>4722</v>
      </c>
      <c r="F5995" s="39" t="s">
        <v>21468</v>
      </c>
      <c r="G5995" s="39" t="s">
        <v>2215</v>
      </c>
      <c r="H5995" s="40" t="s">
        <v>2202</v>
      </c>
      <c r="I5995" s="76" t="s">
        <v>19940</v>
      </c>
      <c r="J5995" s="39"/>
      <c r="K5995" s="39" t="s">
        <v>2195</v>
      </c>
      <c r="L5995" s="504">
        <v>579</v>
      </c>
      <c r="M5995" s="39" t="s">
        <v>19933</v>
      </c>
      <c r="N5995" s="39" t="s">
        <v>21469</v>
      </c>
    </row>
    <row r="5996" spans="1:14" hidden="1">
      <c r="A5996" s="258" t="s">
        <v>19932</v>
      </c>
      <c r="B5996" s="516"/>
      <c r="C5996" s="496"/>
      <c r="D5996" s="39"/>
      <c r="E5996" s="496">
        <f>VLOOKUP(F5996,[13]abbr_btch2lot2!A:B,2,FALSE)</f>
        <v>4723</v>
      </c>
      <c r="F5996" s="39" t="s">
        <v>21470</v>
      </c>
      <c r="G5996" s="39" t="s">
        <v>2215</v>
      </c>
      <c r="H5996" s="40" t="s">
        <v>2202</v>
      </c>
      <c r="I5996" s="76"/>
      <c r="J5996" s="39"/>
      <c r="K5996" s="39" t="s">
        <v>2195</v>
      </c>
      <c r="L5996" s="504">
        <v>580</v>
      </c>
      <c r="M5996" s="39" t="s">
        <v>19933</v>
      </c>
      <c r="N5996" s="39" t="s">
        <v>21471</v>
      </c>
    </row>
    <row r="5997" spans="1:14" hidden="1">
      <c r="A5997" s="258" t="s">
        <v>19932</v>
      </c>
      <c r="B5997" s="516"/>
      <c r="C5997" s="496" t="s">
        <v>21472</v>
      </c>
      <c r="D5997" s="39" t="s">
        <v>21472</v>
      </c>
      <c r="E5997" s="496">
        <f>VLOOKUP(F5997,[13]abbr_btch2lot2!A:B,2,FALSE)</f>
        <v>4724</v>
      </c>
      <c r="F5997" s="39" t="s">
        <v>21473</v>
      </c>
      <c r="G5997" s="39" t="s">
        <v>2215</v>
      </c>
      <c r="H5997" s="40" t="s">
        <v>2308</v>
      </c>
      <c r="I5997" s="76">
        <v>26</v>
      </c>
      <c r="J5997" s="39"/>
      <c r="K5997" s="39" t="s">
        <v>2195</v>
      </c>
      <c r="L5997" s="504">
        <v>581</v>
      </c>
      <c r="M5997" s="39" t="s">
        <v>19933</v>
      </c>
      <c r="N5997" s="39" t="s">
        <v>19937</v>
      </c>
    </row>
    <row r="5998" spans="1:14" hidden="1">
      <c r="A5998" s="258" t="s">
        <v>19932</v>
      </c>
      <c r="B5998" s="516"/>
      <c r="C5998" s="496"/>
      <c r="D5998" s="39"/>
      <c r="E5998" s="496">
        <f>VLOOKUP(F5998,[13]abbr_btch2lot2!A:B,2,FALSE)</f>
        <v>4725</v>
      </c>
      <c r="F5998" s="39" t="s">
        <v>21474</v>
      </c>
      <c r="G5998" s="39" t="s">
        <v>2215</v>
      </c>
      <c r="H5998" s="40" t="s">
        <v>2202</v>
      </c>
      <c r="I5998" s="76" t="s">
        <v>19935</v>
      </c>
      <c r="J5998" s="39"/>
      <c r="K5998" s="39" t="s">
        <v>2195</v>
      </c>
      <c r="L5998" s="504">
        <v>582</v>
      </c>
      <c r="M5998" s="39" t="s">
        <v>19933</v>
      </c>
      <c r="N5998" s="39" t="s">
        <v>21475</v>
      </c>
    </row>
    <row r="5999" spans="1:14" hidden="1">
      <c r="A5999" s="258" t="s">
        <v>19932</v>
      </c>
      <c r="B5999" s="516"/>
      <c r="C5999" s="496" t="s">
        <v>21476</v>
      </c>
      <c r="D5999" s="39" t="s">
        <v>21476</v>
      </c>
      <c r="E5999" s="496">
        <f>VLOOKUP(F5999,[13]abbr_btch2lot2!A:B,2,FALSE)</f>
        <v>4726</v>
      </c>
      <c r="F5999" s="39" t="s">
        <v>21477</v>
      </c>
      <c r="G5999" s="39" t="s">
        <v>2215</v>
      </c>
      <c r="H5999" s="40" t="s">
        <v>2231</v>
      </c>
      <c r="I5999" s="76" t="s">
        <v>3432</v>
      </c>
      <c r="J5999" s="39"/>
      <c r="K5999" s="39" t="s">
        <v>2195</v>
      </c>
      <c r="L5999" s="504">
        <v>583</v>
      </c>
      <c r="M5999" s="39" t="s">
        <v>19933</v>
      </c>
      <c r="N5999" s="39" t="s">
        <v>21478</v>
      </c>
    </row>
    <row r="6000" spans="1:14" hidden="1">
      <c r="A6000" s="258" t="s">
        <v>19932</v>
      </c>
      <c r="B6000" s="516"/>
      <c r="C6000" s="496" t="s">
        <v>21479</v>
      </c>
      <c r="D6000" s="39" t="s">
        <v>21479</v>
      </c>
      <c r="E6000" s="496">
        <f>VLOOKUP(F6000,[13]abbr_btch2lot2!A:B,2,FALSE)</f>
        <v>4727</v>
      </c>
      <c r="F6000" s="39" t="s">
        <v>21480</v>
      </c>
      <c r="G6000" s="39" t="s">
        <v>2215</v>
      </c>
      <c r="H6000" s="40" t="s">
        <v>2202</v>
      </c>
      <c r="I6000" s="76" t="s">
        <v>19936</v>
      </c>
      <c r="J6000" s="39"/>
      <c r="K6000" s="39" t="s">
        <v>2195</v>
      </c>
      <c r="L6000" s="504">
        <v>584</v>
      </c>
      <c r="M6000" s="39" t="s">
        <v>19933</v>
      </c>
      <c r="N6000" s="39" t="s">
        <v>21481</v>
      </c>
    </row>
    <row r="6001" spans="1:14" hidden="1">
      <c r="A6001" s="258" t="s">
        <v>19932</v>
      </c>
      <c r="B6001" s="516"/>
      <c r="C6001" s="496" t="s">
        <v>21482</v>
      </c>
      <c r="D6001" s="39" t="s">
        <v>21482</v>
      </c>
      <c r="E6001" s="496">
        <f>VLOOKUP(F6001,[13]abbr_btch2lot2!A:B,2,FALSE)</f>
        <v>4728</v>
      </c>
      <c r="F6001" s="39" t="s">
        <v>21483</v>
      </c>
      <c r="G6001" s="39" t="s">
        <v>2215</v>
      </c>
      <c r="H6001" s="40" t="s">
        <v>2194</v>
      </c>
      <c r="I6001" s="76">
        <v>10</v>
      </c>
      <c r="J6001" s="39"/>
      <c r="K6001" s="39" t="s">
        <v>2195</v>
      </c>
      <c r="L6001" s="504">
        <v>585</v>
      </c>
      <c r="M6001" s="39" t="s">
        <v>19933</v>
      </c>
      <c r="N6001" s="39" t="s">
        <v>21484</v>
      </c>
    </row>
    <row r="6002" spans="1:14" hidden="1">
      <c r="A6002" s="258" t="s">
        <v>19932</v>
      </c>
      <c r="B6002" s="516"/>
      <c r="C6002" s="496" t="s">
        <v>6513</v>
      </c>
      <c r="D6002" s="39" t="s">
        <v>6513</v>
      </c>
      <c r="E6002" s="496">
        <f>VLOOKUP(F6002,[13]abbr_btch2lot2!A:B,2,FALSE)</f>
        <v>4729</v>
      </c>
      <c r="F6002" s="39" t="s">
        <v>6514</v>
      </c>
      <c r="G6002" s="39" t="s">
        <v>2215</v>
      </c>
      <c r="H6002" s="40" t="s">
        <v>2194</v>
      </c>
      <c r="I6002" s="76">
        <v>10</v>
      </c>
      <c r="J6002" s="39"/>
      <c r="K6002" s="39" t="s">
        <v>2195</v>
      </c>
      <c r="L6002" s="504">
        <v>586</v>
      </c>
      <c r="M6002" s="39" t="s">
        <v>19933</v>
      </c>
      <c r="N6002" s="39" t="s">
        <v>21485</v>
      </c>
    </row>
    <row r="6003" spans="1:14" hidden="1">
      <c r="A6003" s="258" t="s">
        <v>19932</v>
      </c>
      <c r="B6003" s="516"/>
      <c r="C6003" s="496" t="s">
        <v>21486</v>
      </c>
      <c r="D6003" s="39" t="s">
        <v>21486</v>
      </c>
      <c r="E6003" s="496">
        <f>VLOOKUP(F6003,[13]abbr_btch2lot2!A:B,2,FALSE)</f>
        <v>4730</v>
      </c>
      <c r="F6003" s="39" t="s">
        <v>21487</v>
      </c>
      <c r="G6003" s="39" t="s">
        <v>2215</v>
      </c>
      <c r="H6003" s="40" t="s">
        <v>2202</v>
      </c>
      <c r="I6003" s="76" t="s">
        <v>19936</v>
      </c>
      <c r="J6003" s="39"/>
      <c r="K6003" s="39" t="s">
        <v>2195</v>
      </c>
      <c r="L6003" s="504">
        <v>587</v>
      </c>
      <c r="M6003" s="39" t="s">
        <v>19933</v>
      </c>
      <c r="N6003" s="39" t="s">
        <v>21488</v>
      </c>
    </row>
    <row r="6004" spans="1:14" hidden="1">
      <c r="A6004" s="258" t="s">
        <v>19932</v>
      </c>
      <c r="B6004" s="516"/>
      <c r="C6004" s="496" t="s">
        <v>21489</v>
      </c>
      <c r="D6004" s="39" t="s">
        <v>21489</v>
      </c>
      <c r="E6004" s="496">
        <f>VLOOKUP(F6004,[13]abbr_btch2lot2!A:B,2,FALSE)</f>
        <v>4731</v>
      </c>
      <c r="F6004" s="40" t="s">
        <v>21490</v>
      </c>
      <c r="G6004" s="39" t="s">
        <v>2215</v>
      </c>
      <c r="H6004" s="40" t="s">
        <v>2202</v>
      </c>
      <c r="I6004" s="76" t="s">
        <v>19936</v>
      </c>
      <c r="J6004" s="39"/>
      <c r="K6004" s="39" t="s">
        <v>2195</v>
      </c>
      <c r="L6004" s="504">
        <v>588</v>
      </c>
      <c r="M6004" s="39" t="s">
        <v>19933</v>
      </c>
      <c r="N6004" s="39" t="s">
        <v>21491</v>
      </c>
    </row>
    <row r="6005" spans="1:14" hidden="1">
      <c r="A6005" s="258" t="s">
        <v>19932</v>
      </c>
      <c r="B6005" s="516"/>
      <c r="C6005" s="496" t="s">
        <v>21492</v>
      </c>
      <c r="D6005" s="39" t="s">
        <v>21492</v>
      </c>
      <c r="E6005" s="496">
        <f>VLOOKUP(F6005,[13]abbr_btch2lot2!A:B,2,FALSE)</f>
        <v>4732</v>
      </c>
      <c r="F6005" s="40" t="s">
        <v>21493</v>
      </c>
      <c r="G6005" s="39" t="s">
        <v>2215</v>
      </c>
      <c r="H6005" s="40" t="s">
        <v>2202</v>
      </c>
      <c r="I6005" s="76" t="s">
        <v>19936</v>
      </c>
      <c r="J6005" s="39"/>
      <c r="K6005" s="39" t="s">
        <v>2195</v>
      </c>
      <c r="L6005" s="504">
        <v>589</v>
      </c>
      <c r="M6005" s="39" t="s">
        <v>19933</v>
      </c>
      <c r="N6005" s="39" t="s">
        <v>21494</v>
      </c>
    </row>
    <row r="6006" spans="1:14" hidden="1">
      <c r="A6006" s="258" t="s">
        <v>19932</v>
      </c>
      <c r="B6006" s="516"/>
      <c r="C6006" s="496" t="s">
        <v>21495</v>
      </c>
      <c r="D6006" s="39" t="s">
        <v>21495</v>
      </c>
      <c r="E6006" s="496">
        <f>VLOOKUP(F6006,[13]abbr_btch2lot2!A:B,2,FALSE)</f>
        <v>4733</v>
      </c>
      <c r="F6006" s="40" t="s">
        <v>21496</v>
      </c>
      <c r="G6006" s="39" t="s">
        <v>2215</v>
      </c>
      <c r="H6006" s="40" t="s">
        <v>2202</v>
      </c>
      <c r="I6006" s="76" t="s">
        <v>19936</v>
      </c>
      <c r="J6006" s="39"/>
      <c r="K6006" s="39" t="s">
        <v>2195</v>
      </c>
      <c r="L6006" s="504">
        <v>590</v>
      </c>
      <c r="M6006" s="39" t="s">
        <v>19933</v>
      </c>
      <c r="N6006" s="39" t="s">
        <v>21497</v>
      </c>
    </row>
    <row r="6007" spans="1:14" hidden="1">
      <c r="A6007" s="258" t="s">
        <v>19932</v>
      </c>
      <c r="B6007" s="516"/>
      <c r="C6007" s="496" t="s">
        <v>21498</v>
      </c>
      <c r="D6007" s="39" t="s">
        <v>21498</v>
      </c>
      <c r="E6007" s="496">
        <f>VLOOKUP(F6007,[13]abbr_btch2lot2!A:B,2,FALSE)</f>
        <v>4734</v>
      </c>
      <c r="F6007" s="40" t="s">
        <v>21499</v>
      </c>
      <c r="G6007" s="39" t="s">
        <v>2215</v>
      </c>
      <c r="H6007" s="40" t="s">
        <v>2202</v>
      </c>
      <c r="I6007" s="76" t="s">
        <v>19936</v>
      </c>
      <c r="J6007" s="39"/>
      <c r="K6007" s="39" t="s">
        <v>2195</v>
      </c>
      <c r="L6007" s="504">
        <v>591</v>
      </c>
      <c r="M6007" s="39" t="s">
        <v>19933</v>
      </c>
      <c r="N6007" s="39" t="s">
        <v>21500</v>
      </c>
    </row>
    <row r="6008" spans="1:14" hidden="1">
      <c r="A6008" s="258" t="s">
        <v>19932</v>
      </c>
      <c r="B6008" s="516"/>
      <c r="C6008" s="496" t="s">
        <v>21501</v>
      </c>
      <c r="D6008" s="39" t="s">
        <v>21501</v>
      </c>
      <c r="E6008" s="496">
        <f>VLOOKUP(F6008,[13]abbr_btch2lot2!A:B,2,FALSE)</f>
        <v>4735</v>
      </c>
      <c r="F6008" s="40" t="s">
        <v>21502</v>
      </c>
      <c r="G6008" s="39" t="s">
        <v>2215</v>
      </c>
      <c r="H6008" s="40" t="s">
        <v>2202</v>
      </c>
      <c r="I6008" s="76" t="s">
        <v>19936</v>
      </c>
      <c r="J6008" s="39"/>
      <c r="K6008" s="39" t="s">
        <v>2195</v>
      </c>
      <c r="L6008" s="504">
        <v>592</v>
      </c>
      <c r="M6008" s="39" t="s">
        <v>19933</v>
      </c>
      <c r="N6008" s="39" t="s">
        <v>21503</v>
      </c>
    </row>
    <row r="6009" spans="1:14" hidden="1">
      <c r="A6009" s="258" t="s">
        <v>19932</v>
      </c>
      <c r="B6009" s="516"/>
      <c r="C6009" s="496" t="s">
        <v>21504</v>
      </c>
      <c r="D6009" s="39" t="s">
        <v>21504</v>
      </c>
      <c r="E6009" s="496">
        <f>VLOOKUP(F6009,[13]abbr_btch2lot2!A:B,2,FALSE)</f>
        <v>4736</v>
      </c>
      <c r="F6009" s="39" t="s">
        <v>21505</v>
      </c>
      <c r="G6009" s="39" t="s">
        <v>2215</v>
      </c>
      <c r="H6009" s="40" t="s">
        <v>2202</v>
      </c>
      <c r="I6009" s="76" t="s">
        <v>19936</v>
      </c>
      <c r="J6009" s="39"/>
      <c r="K6009" s="39" t="s">
        <v>2195</v>
      </c>
      <c r="L6009" s="504">
        <v>593</v>
      </c>
      <c r="M6009" s="39" t="s">
        <v>19933</v>
      </c>
      <c r="N6009" s="39" t="s">
        <v>21506</v>
      </c>
    </row>
    <row r="6010" spans="1:14" hidden="1">
      <c r="A6010" s="258" t="s">
        <v>19932</v>
      </c>
      <c r="B6010" s="516"/>
      <c r="C6010" s="496" t="s">
        <v>21507</v>
      </c>
      <c r="D6010" s="39" t="s">
        <v>21507</v>
      </c>
      <c r="E6010" s="496">
        <f>VLOOKUP(F6010,[13]abbr_btch2lot2!A:B,2,FALSE)</f>
        <v>4737</v>
      </c>
      <c r="F6010" s="40" t="s">
        <v>21508</v>
      </c>
      <c r="G6010" s="39" t="s">
        <v>2215</v>
      </c>
      <c r="H6010" s="40" t="s">
        <v>2202</v>
      </c>
      <c r="I6010" s="76" t="s">
        <v>19936</v>
      </c>
      <c r="J6010" s="39"/>
      <c r="K6010" s="39" t="s">
        <v>2195</v>
      </c>
      <c r="L6010" s="504">
        <v>594</v>
      </c>
      <c r="M6010" s="39" t="s">
        <v>19933</v>
      </c>
      <c r="N6010" s="39" t="s">
        <v>21509</v>
      </c>
    </row>
    <row r="6011" spans="1:14" hidden="1">
      <c r="A6011" s="258" t="s">
        <v>19932</v>
      </c>
      <c r="B6011" s="516"/>
      <c r="C6011" s="496" t="s">
        <v>21510</v>
      </c>
      <c r="D6011" s="39" t="s">
        <v>21510</v>
      </c>
      <c r="E6011" s="496">
        <f>VLOOKUP(F6011,[13]abbr_btch2lot2!A:B,2,FALSE)</f>
        <v>4738</v>
      </c>
      <c r="F6011" s="39" t="s">
        <v>21511</v>
      </c>
      <c r="G6011" s="39" t="s">
        <v>2215</v>
      </c>
      <c r="H6011" s="40" t="s">
        <v>2202</v>
      </c>
      <c r="I6011" s="76" t="s">
        <v>19936</v>
      </c>
      <c r="J6011" s="39"/>
      <c r="K6011" s="39" t="s">
        <v>2195</v>
      </c>
      <c r="L6011" s="504">
        <v>595</v>
      </c>
      <c r="M6011" s="39" t="s">
        <v>19933</v>
      </c>
      <c r="N6011" s="39" t="s">
        <v>21512</v>
      </c>
    </row>
    <row r="6012" spans="1:14" hidden="1">
      <c r="A6012" s="258" t="s">
        <v>19932</v>
      </c>
      <c r="B6012" s="516"/>
      <c r="C6012" s="496" t="s">
        <v>21513</v>
      </c>
      <c r="D6012" s="39" t="s">
        <v>21513</v>
      </c>
      <c r="E6012" s="496">
        <f>VLOOKUP(F6012,[13]abbr_btch2lot2!A:B,2,FALSE)</f>
        <v>4739</v>
      </c>
      <c r="F6012" s="39" t="s">
        <v>21514</v>
      </c>
      <c r="G6012" s="39" t="s">
        <v>2215</v>
      </c>
      <c r="H6012" s="40" t="s">
        <v>2202</v>
      </c>
      <c r="I6012" s="76" t="s">
        <v>19936</v>
      </c>
      <c r="J6012" s="39"/>
      <c r="K6012" s="39" t="s">
        <v>2195</v>
      </c>
      <c r="L6012" s="504">
        <v>596</v>
      </c>
      <c r="M6012" s="39" t="s">
        <v>19933</v>
      </c>
      <c r="N6012" s="39" t="s">
        <v>21515</v>
      </c>
    </row>
    <row r="6013" spans="1:14" hidden="1">
      <c r="A6013" s="258" t="s">
        <v>19932</v>
      </c>
      <c r="B6013" s="516"/>
      <c r="C6013" s="496" t="s">
        <v>21516</v>
      </c>
      <c r="D6013" s="39" t="s">
        <v>21516</v>
      </c>
      <c r="E6013" s="496">
        <f>VLOOKUP(F6013,[13]abbr_btch2lot2!A:B,2,FALSE)</f>
        <v>4740</v>
      </c>
      <c r="F6013" s="39" t="s">
        <v>21517</v>
      </c>
      <c r="G6013" s="39" t="s">
        <v>2215</v>
      </c>
      <c r="H6013" s="40" t="s">
        <v>2202</v>
      </c>
      <c r="I6013" s="76" t="s">
        <v>19936</v>
      </c>
      <c r="J6013" s="39"/>
      <c r="K6013" s="39" t="s">
        <v>2195</v>
      </c>
      <c r="L6013" s="504">
        <v>597</v>
      </c>
      <c r="M6013" s="39" t="s">
        <v>19933</v>
      </c>
      <c r="N6013" s="39" t="s">
        <v>21518</v>
      </c>
    </row>
    <row r="6014" spans="1:14" hidden="1">
      <c r="A6014" s="258" t="s">
        <v>19932</v>
      </c>
      <c r="B6014" s="516"/>
      <c r="C6014" s="496" t="s">
        <v>21519</v>
      </c>
      <c r="D6014" s="39" t="s">
        <v>21519</v>
      </c>
      <c r="E6014" s="496">
        <f>VLOOKUP(F6014,[13]abbr_btch2lot2!A:B,2,FALSE)</f>
        <v>4741</v>
      </c>
      <c r="F6014" s="39" t="s">
        <v>21520</v>
      </c>
      <c r="G6014" s="39" t="s">
        <v>2215</v>
      </c>
      <c r="H6014" s="40" t="s">
        <v>2202</v>
      </c>
      <c r="I6014" s="76" t="s">
        <v>19936</v>
      </c>
      <c r="J6014" s="39"/>
      <c r="K6014" s="39" t="s">
        <v>2195</v>
      </c>
      <c r="L6014" s="504">
        <v>598</v>
      </c>
      <c r="M6014" s="39" t="s">
        <v>19933</v>
      </c>
      <c r="N6014" s="39" t="s">
        <v>21521</v>
      </c>
    </row>
    <row r="6015" spans="1:14" hidden="1">
      <c r="A6015" s="258" t="s">
        <v>19932</v>
      </c>
      <c r="B6015" s="516"/>
      <c r="C6015" s="496" t="s">
        <v>21522</v>
      </c>
      <c r="D6015" s="39" t="s">
        <v>21522</v>
      </c>
      <c r="E6015" s="496">
        <f>VLOOKUP(F6015,[13]abbr_btch2lot2!A:B,2,FALSE)</f>
        <v>4742</v>
      </c>
      <c r="F6015" s="39" t="s">
        <v>21523</v>
      </c>
      <c r="G6015" s="39" t="s">
        <v>2215</v>
      </c>
      <c r="H6015" s="40" t="s">
        <v>2202</v>
      </c>
      <c r="I6015" s="76" t="s">
        <v>21524</v>
      </c>
      <c r="J6015" s="39"/>
      <c r="K6015" s="39" t="s">
        <v>2195</v>
      </c>
      <c r="L6015" s="504">
        <v>599</v>
      </c>
      <c r="M6015" s="39" t="s">
        <v>19933</v>
      </c>
      <c r="N6015" s="39" t="s">
        <v>21525</v>
      </c>
    </row>
    <row r="6016" spans="1:14" hidden="1">
      <c r="A6016" s="258" t="s">
        <v>19932</v>
      </c>
      <c r="B6016" s="516"/>
      <c r="C6016" s="496"/>
      <c r="D6016" s="39"/>
      <c r="E6016" s="496">
        <f>VLOOKUP(F6016,[13]abbr_btch2lot2!A:B,2,FALSE)</f>
        <v>4743</v>
      </c>
      <c r="F6016" s="39" t="s">
        <v>21526</v>
      </c>
      <c r="G6016" s="39" t="s">
        <v>2215</v>
      </c>
      <c r="H6016" s="40" t="s">
        <v>2202</v>
      </c>
      <c r="I6016" s="76" t="s">
        <v>20311</v>
      </c>
      <c r="J6016" s="39"/>
      <c r="K6016" s="39" t="s">
        <v>2195</v>
      </c>
      <c r="L6016" s="504">
        <v>600</v>
      </c>
      <c r="M6016" s="39" t="s">
        <v>19933</v>
      </c>
      <c r="N6016" s="39" t="s">
        <v>21527</v>
      </c>
    </row>
    <row r="6017" spans="1:14" hidden="1">
      <c r="A6017" s="258" t="s">
        <v>19932</v>
      </c>
      <c r="B6017" s="516"/>
      <c r="C6017" s="496"/>
      <c r="D6017" s="39"/>
      <c r="E6017" s="496">
        <f>VLOOKUP(F6017,[13]abbr_btch2lot2!A:B,2,FALSE)</f>
        <v>4744</v>
      </c>
      <c r="F6017" s="39" t="s">
        <v>21528</v>
      </c>
      <c r="G6017" s="39" t="s">
        <v>2215</v>
      </c>
      <c r="H6017" s="40" t="s">
        <v>2202</v>
      </c>
      <c r="I6017" s="76" t="s">
        <v>19936</v>
      </c>
      <c r="J6017" s="39"/>
      <c r="K6017" s="39" t="s">
        <v>2195</v>
      </c>
      <c r="L6017" s="504">
        <v>601</v>
      </c>
      <c r="M6017" s="39" t="s">
        <v>19933</v>
      </c>
      <c r="N6017" s="39" t="s">
        <v>21529</v>
      </c>
    </row>
    <row r="6018" spans="1:14" hidden="1">
      <c r="A6018" s="258" t="s">
        <v>19932</v>
      </c>
      <c r="B6018" s="516"/>
      <c r="C6018" s="496"/>
      <c r="D6018" s="39"/>
      <c r="E6018" s="496">
        <f>VLOOKUP(F6018,[13]abbr_btch2lot2!A:B,2,FALSE)</f>
        <v>4745</v>
      </c>
      <c r="F6018" s="40" t="s">
        <v>21530</v>
      </c>
      <c r="G6018" s="39" t="s">
        <v>2215</v>
      </c>
      <c r="H6018" s="40" t="s">
        <v>2202</v>
      </c>
      <c r="I6018" s="76" t="s">
        <v>19936</v>
      </c>
      <c r="J6018" s="39"/>
      <c r="K6018" s="39" t="s">
        <v>2195</v>
      </c>
      <c r="L6018" s="504">
        <v>602</v>
      </c>
      <c r="M6018" s="39" t="s">
        <v>19933</v>
      </c>
      <c r="N6018" s="39" t="s">
        <v>21531</v>
      </c>
    </row>
    <row r="6019" spans="1:14" hidden="1">
      <c r="A6019" s="258" t="s">
        <v>19932</v>
      </c>
      <c r="B6019" s="516"/>
      <c r="C6019" s="496"/>
      <c r="D6019" s="39"/>
      <c r="E6019" s="496">
        <f>VLOOKUP(F6019,[13]abbr_btch2lot2!A:B,2,FALSE)</f>
        <v>4746</v>
      </c>
      <c r="F6019" s="39" t="s">
        <v>21532</v>
      </c>
      <c r="G6019" s="39" t="s">
        <v>2215</v>
      </c>
      <c r="H6019" s="40" t="s">
        <v>2202</v>
      </c>
      <c r="I6019" s="76" t="s">
        <v>19935</v>
      </c>
      <c r="J6019" s="39"/>
      <c r="K6019" s="39" t="s">
        <v>2195</v>
      </c>
      <c r="L6019" s="504">
        <v>603</v>
      </c>
      <c r="M6019" s="39" t="s">
        <v>19933</v>
      </c>
      <c r="N6019" s="39" t="s">
        <v>21533</v>
      </c>
    </row>
    <row r="6020" spans="1:14" hidden="1">
      <c r="A6020" s="258" t="s">
        <v>19932</v>
      </c>
      <c r="B6020" s="516"/>
      <c r="C6020" s="496"/>
      <c r="D6020" s="39"/>
      <c r="E6020" s="496">
        <f>VLOOKUP(F6020,[13]abbr_btch2lot2!A:B,2,FALSE)</f>
        <v>4747</v>
      </c>
      <c r="F6020" s="39" t="s">
        <v>21534</v>
      </c>
      <c r="G6020" s="39" t="s">
        <v>2215</v>
      </c>
      <c r="H6020" s="40" t="s">
        <v>2308</v>
      </c>
      <c r="I6020" s="76">
        <v>26</v>
      </c>
      <c r="J6020" s="39"/>
      <c r="K6020" s="39" t="s">
        <v>2195</v>
      </c>
      <c r="L6020" s="504">
        <v>604</v>
      </c>
      <c r="M6020" s="39" t="s">
        <v>19933</v>
      </c>
      <c r="N6020" s="39" t="s">
        <v>21535</v>
      </c>
    </row>
    <row r="6021" spans="1:14" hidden="1">
      <c r="A6021" s="258" t="s">
        <v>19932</v>
      </c>
      <c r="B6021" s="516"/>
      <c r="C6021" s="496"/>
      <c r="D6021" s="39"/>
      <c r="E6021" s="496">
        <f>VLOOKUP(F6021,[13]abbr_btch2lot2!A:B,2,FALSE)</f>
        <v>4748</v>
      </c>
      <c r="F6021" s="39" t="s">
        <v>21536</v>
      </c>
      <c r="G6021" s="39" t="s">
        <v>2215</v>
      </c>
      <c r="H6021" s="40" t="s">
        <v>2202</v>
      </c>
      <c r="I6021" s="76" t="s">
        <v>19936</v>
      </c>
      <c r="J6021" s="39"/>
      <c r="K6021" s="39" t="s">
        <v>2195</v>
      </c>
      <c r="L6021" s="504">
        <v>605</v>
      </c>
      <c r="M6021" s="39" t="s">
        <v>19933</v>
      </c>
      <c r="N6021" s="39" t="s">
        <v>21537</v>
      </c>
    </row>
    <row r="6022" spans="1:14" hidden="1">
      <c r="A6022" s="258" t="s">
        <v>19932</v>
      </c>
      <c r="B6022" s="516"/>
      <c r="C6022" s="496"/>
      <c r="D6022" s="39"/>
      <c r="E6022" s="496">
        <f>VLOOKUP(F6022,[13]abbr_btch2lot2!A:B,2,FALSE)</f>
        <v>4749</v>
      </c>
      <c r="F6022" s="39" t="s">
        <v>21538</v>
      </c>
      <c r="G6022" s="39" t="s">
        <v>2215</v>
      </c>
      <c r="H6022" s="39" t="s">
        <v>2194</v>
      </c>
      <c r="I6022" s="76">
        <v>10</v>
      </c>
      <c r="J6022" s="39"/>
      <c r="K6022" s="39" t="s">
        <v>2195</v>
      </c>
      <c r="L6022" s="504">
        <v>606</v>
      </c>
      <c r="M6022" s="39" t="s">
        <v>19933</v>
      </c>
      <c r="N6022" s="39" t="s">
        <v>21539</v>
      </c>
    </row>
    <row r="6023" spans="1:14" hidden="1">
      <c r="A6023" s="258" t="s">
        <v>19932</v>
      </c>
      <c r="B6023" s="516"/>
      <c r="C6023" s="496" t="s">
        <v>21540</v>
      </c>
      <c r="D6023" s="39" t="s">
        <v>21540</v>
      </c>
      <c r="E6023" s="496">
        <f>VLOOKUP(F6023,[13]abbr_btch2lot2!A:B,2,FALSE)</f>
        <v>4750</v>
      </c>
      <c r="F6023" s="39" t="s">
        <v>21541</v>
      </c>
      <c r="G6023" s="39" t="s">
        <v>2215</v>
      </c>
      <c r="H6023" s="40" t="s">
        <v>2202</v>
      </c>
      <c r="I6023" s="76" t="s">
        <v>19936</v>
      </c>
      <c r="J6023" s="39"/>
      <c r="K6023" s="39" t="s">
        <v>2195</v>
      </c>
      <c r="L6023" s="504">
        <v>607</v>
      </c>
      <c r="M6023" s="39" t="s">
        <v>19933</v>
      </c>
      <c r="N6023" s="39" t="s">
        <v>21542</v>
      </c>
    </row>
    <row r="6024" spans="1:14" hidden="1">
      <c r="A6024" s="258" t="s">
        <v>19932</v>
      </c>
      <c r="B6024" s="516"/>
      <c r="C6024" s="496" t="s">
        <v>21543</v>
      </c>
      <c r="D6024" s="39" t="s">
        <v>21543</v>
      </c>
      <c r="E6024" s="496">
        <f>VLOOKUP(F6024,[13]abbr_btch2lot2!A:B,2,FALSE)</f>
        <v>4751</v>
      </c>
      <c r="F6024" s="39" t="s">
        <v>21544</v>
      </c>
      <c r="G6024" s="39" t="s">
        <v>2215</v>
      </c>
      <c r="H6024" s="40" t="s">
        <v>2202</v>
      </c>
      <c r="I6024" s="76" t="s">
        <v>19936</v>
      </c>
      <c r="J6024" s="39"/>
      <c r="K6024" s="39" t="s">
        <v>2195</v>
      </c>
      <c r="L6024" s="504">
        <v>608</v>
      </c>
      <c r="M6024" s="39" t="s">
        <v>19933</v>
      </c>
      <c r="N6024" s="39" t="s">
        <v>21545</v>
      </c>
    </row>
    <row r="6025" spans="1:14" hidden="1">
      <c r="A6025" s="258" t="s">
        <v>19932</v>
      </c>
      <c r="B6025" s="516"/>
      <c r="C6025" s="496" t="s">
        <v>21546</v>
      </c>
      <c r="D6025" s="39" t="s">
        <v>21546</v>
      </c>
      <c r="E6025" s="496">
        <f>VLOOKUP(F6025,[13]abbr_btch2lot2!A:B,2,FALSE)</f>
        <v>4752</v>
      </c>
      <c r="F6025" s="39" t="s">
        <v>21547</v>
      </c>
      <c r="G6025" s="39" t="s">
        <v>2215</v>
      </c>
      <c r="H6025" s="40" t="s">
        <v>2202</v>
      </c>
      <c r="I6025" s="76" t="s">
        <v>19936</v>
      </c>
      <c r="J6025" s="39"/>
      <c r="K6025" s="39" t="s">
        <v>2195</v>
      </c>
      <c r="L6025" s="504">
        <v>609</v>
      </c>
      <c r="M6025" s="39" t="s">
        <v>19933</v>
      </c>
      <c r="N6025" s="39" t="s">
        <v>21548</v>
      </c>
    </row>
    <row r="6026" spans="1:14" hidden="1">
      <c r="A6026" s="258" t="s">
        <v>19932</v>
      </c>
      <c r="B6026" s="516"/>
      <c r="C6026" s="496"/>
      <c r="D6026" s="39"/>
      <c r="E6026" s="496">
        <f>VLOOKUP(F6026,[13]abbr_btch2lot2!A:B,2,FALSE)</f>
        <v>4753</v>
      </c>
      <c r="F6026" s="39" t="s">
        <v>21549</v>
      </c>
      <c r="G6026" s="39" t="s">
        <v>2215</v>
      </c>
      <c r="H6026" s="40" t="s">
        <v>2202</v>
      </c>
      <c r="I6026" s="76" t="s">
        <v>19936</v>
      </c>
      <c r="J6026" s="39"/>
      <c r="K6026" s="39" t="s">
        <v>2195</v>
      </c>
      <c r="L6026" s="504">
        <v>610</v>
      </c>
      <c r="M6026" s="39" t="s">
        <v>19933</v>
      </c>
      <c r="N6026" s="39" t="s">
        <v>21550</v>
      </c>
    </row>
    <row r="6027" spans="1:14" hidden="1">
      <c r="A6027" s="258" t="s">
        <v>19932</v>
      </c>
      <c r="B6027" s="516"/>
      <c r="C6027" s="496" t="s">
        <v>20283</v>
      </c>
      <c r="D6027" s="39" t="s">
        <v>20283</v>
      </c>
      <c r="E6027" s="496">
        <f>VLOOKUP(F6027,[13]abbr_btch2lot2!A:B,2,FALSE)</f>
        <v>4296</v>
      </c>
      <c r="F6027" s="39" t="s">
        <v>20284</v>
      </c>
      <c r="G6027" s="39" t="s">
        <v>2215</v>
      </c>
      <c r="H6027" s="40" t="s">
        <v>2202</v>
      </c>
      <c r="I6027" s="76" t="s">
        <v>19936</v>
      </c>
      <c r="J6027" s="39"/>
      <c r="K6027" s="39" t="s">
        <v>2195</v>
      </c>
      <c r="L6027" s="504">
        <v>611</v>
      </c>
      <c r="M6027" s="39" t="s">
        <v>19933</v>
      </c>
      <c r="N6027" s="39" t="s">
        <v>21551</v>
      </c>
    </row>
    <row r="6028" spans="1:14" hidden="1">
      <c r="A6028" s="258" t="s">
        <v>19932</v>
      </c>
      <c r="B6028" s="516"/>
      <c r="C6028" s="496" t="s">
        <v>21552</v>
      </c>
      <c r="D6028" s="39" t="s">
        <v>21552</v>
      </c>
      <c r="E6028" s="496">
        <f>VLOOKUP(F6028,[13]abbr_btch2lot2!A:B,2,FALSE)</f>
        <v>4754</v>
      </c>
      <c r="F6028" s="39" t="s">
        <v>21553</v>
      </c>
      <c r="G6028" s="39" t="s">
        <v>2215</v>
      </c>
      <c r="H6028" s="40" t="s">
        <v>2202</v>
      </c>
      <c r="I6028" s="76" t="s">
        <v>19936</v>
      </c>
      <c r="J6028" s="39"/>
      <c r="K6028" s="39" t="s">
        <v>2195</v>
      </c>
      <c r="L6028" s="504">
        <v>612</v>
      </c>
      <c r="M6028" s="39" t="s">
        <v>19933</v>
      </c>
      <c r="N6028" s="39" t="s">
        <v>21554</v>
      </c>
    </row>
    <row r="6029" spans="1:14" hidden="1">
      <c r="A6029" s="258" t="s">
        <v>19932</v>
      </c>
      <c r="B6029" s="516"/>
      <c r="C6029" s="496" t="s">
        <v>21555</v>
      </c>
      <c r="D6029" s="39" t="s">
        <v>21555</v>
      </c>
      <c r="E6029" s="496">
        <f>VLOOKUP(F6029,[13]abbr_btch2lot2!A:B,2,FALSE)</f>
        <v>4755</v>
      </c>
      <c r="F6029" s="40" t="s">
        <v>21556</v>
      </c>
      <c r="G6029" s="39" t="s">
        <v>2215</v>
      </c>
      <c r="H6029" s="40" t="s">
        <v>2202</v>
      </c>
      <c r="I6029" s="76" t="s">
        <v>19936</v>
      </c>
      <c r="J6029" s="39"/>
      <c r="K6029" s="39" t="s">
        <v>2195</v>
      </c>
      <c r="L6029" s="504">
        <v>613</v>
      </c>
      <c r="M6029" s="39" t="s">
        <v>19933</v>
      </c>
      <c r="N6029" s="39" t="s">
        <v>21557</v>
      </c>
    </row>
    <row r="6030" spans="1:14" hidden="1">
      <c r="A6030" s="258" t="s">
        <v>19932</v>
      </c>
      <c r="B6030" s="516"/>
      <c r="C6030" s="496" t="s">
        <v>21558</v>
      </c>
      <c r="D6030" s="39" t="s">
        <v>21558</v>
      </c>
      <c r="E6030" s="496">
        <f>VLOOKUP(F6030,[13]abbr_btch2lot2!A:B,2,FALSE)</f>
        <v>4756</v>
      </c>
      <c r="F6030" s="39" t="s">
        <v>21559</v>
      </c>
      <c r="G6030" s="39" t="s">
        <v>2215</v>
      </c>
      <c r="H6030" s="40" t="s">
        <v>2202</v>
      </c>
      <c r="I6030" s="76" t="s">
        <v>19936</v>
      </c>
      <c r="J6030" s="39"/>
      <c r="K6030" s="39" t="s">
        <v>2195</v>
      </c>
      <c r="L6030" s="504">
        <v>614</v>
      </c>
      <c r="M6030" s="39" t="s">
        <v>19933</v>
      </c>
      <c r="N6030" s="39" t="s">
        <v>21560</v>
      </c>
    </row>
    <row r="6031" spans="1:14" hidden="1">
      <c r="A6031" s="258" t="s">
        <v>19932</v>
      </c>
      <c r="B6031" s="516"/>
      <c r="C6031" s="496" t="s">
        <v>21561</v>
      </c>
      <c r="D6031" s="39" t="s">
        <v>21561</v>
      </c>
      <c r="E6031" s="496">
        <f>VLOOKUP(F6031,[13]abbr_btch2lot2!A:B,2,FALSE)</f>
        <v>4757</v>
      </c>
      <c r="F6031" s="39" t="s">
        <v>21562</v>
      </c>
      <c r="G6031" s="39" t="s">
        <v>2215</v>
      </c>
      <c r="H6031" s="40" t="s">
        <v>2202</v>
      </c>
      <c r="I6031" s="76" t="s">
        <v>19936</v>
      </c>
      <c r="J6031" s="39"/>
      <c r="K6031" s="39" t="s">
        <v>2195</v>
      </c>
      <c r="L6031" s="504">
        <v>615</v>
      </c>
      <c r="M6031" s="39" t="s">
        <v>19933</v>
      </c>
      <c r="N6031" s="39" t="s">
        <v>21563</v>
      </c>
    </row>
    <row r="6032" spans="1:14" hidden="1">
      <c r="A6032" s="258" t="s">
        <v>19932</v>
      </c>
      <c r="B6032" s="516"/>
      <c r="C6032" s="496" t="s">
        <v>5990</v>
      </c>
      <c r="D6032" s="39" t="s">
        <v>6004</v>
      </c>
      <c r="E6032" s="496">
        <f>VLOOKUP(F6032,[13]abbr_btch2lot2!A:B,2,FALSE)</f>
        <v>4758</v>
      </c>
      <c r="F6032" s="40" t="s">
        <v>6005</v>
      </c>
      <c r="G6032" s="39" t="s">
        <v>2215</v>
      </c>
      <c r="H6032" s="40" t="s">
        <v>2202</v>
      </c>
      <c r="I6032" s="76" t="s">
        <v>19936</v>
      </c>
      <c r="J6032" s="39"/>
      <c r="K6032" s="39" t="s">
        <v>2195</v>
      </c>
      <c r="L6032" s="504">
        <v>616</v>
      </c>
      <c r="M6032" s="39" t="s">
        <v>19933</v>
      </c>
      <c r="N6032" s="39" t="s">
        <v>21564</v>
      </c>
    </row>
    <row r="6033" spans="1:14" hidden="1">
      <c r="A6033" s="258" t="s">
        <v>19932</v>
      </c>
      <c r="B6033" s="516"/>
      <c r="C6033" s="496" t="s">
        <v>6006</v>
      </c>
      <c r="D6033" s="39" t="s">
        <v>6006</v>
      </c>
      <c r="E6033" s="496">
        <f>VLOOKUP(F6033,[13]abbr_btch2lot2!A:B,2,FALSE)</f>
        <v>4759</v>
      </c>
      <c r="F6033" s="40" t="s">
        <v>6007</v>
      </c>
      <c r="G6033" s="39" t="s">
        <v>2215</v>
      </c>
      <c r="H6033" s="40" t="s">
        <v>2202</v>
      </c>
      <c r="I6033" s="76" t="s">
        <v>19936</v>
      </c>
      <c r="J6033" s="39"/>
      <c r="K6033" s="39" t="s">
        <v>2195</v>
      </c>
      <c r="L6033" s="504">
        <v>617</v>
      </c>
      <c r="M6033" s="39" t="s">
        <v>19933</v>
      </c>
      <c r="N6033" s="39" t="s">
        <v>21565</v>
      </c>
    </row>
    <row r="6034" spans="1:14" hidden="1">
      <c r="A6034" s="258" t="s">
        <v>19932</v>
      </c>
      <c r="B6034" s="516"/>
      <c r="C6034" s="496" t="s">
        <v>5802</v>
      </c>
      <c r="D6034" s="39" t="s">
        <v>5802</v>
      </c>
      <c r="E6034" s="496">
        <f>VLOOKUP(F6034,[13]abbr_btch2lot2!A:B,2,FALSE)</f>
        <v>4760</v>
      </c>
      <c r="F6034" s="40" t="s">
        <v>5803</v>
      </c>
      <c r="G6034" s="39" t="s">
        <v>2215</v>
      </c>
      <c r="H6034" s="40" t="s">
        <v>2202</v>
      </c>
      <c r="I6034" s="76" t="s">
        <v>19936</v>
      </c>
      <c r="J6034" s="39"/>
      <c r="K6034" s="39" t="s">
        <v>2195</v>
      </c>
      <c r="L6034" s="504">
        <v>618</v>
      </c>
      <c r="M6034" s="39" t="s">
        <v>19933</v>
      </c>
      <c r="N6034" s="39" t="s">
        <v>21566</v>
      </c>
    </row>
    <row r="6035" spans="1:14" hidden="1">
      <c r="A6035" s="258" t="s">
        <v>19932</v>
      </c>
      <c r="B6035" s="516"/>
      <c r="C6035" s="496" t="s">
        <v>5804</v>
      </c>
      <c r="D6035" s="39" t="s">
        <v>5804</v>
      </c>
      <c r="E6035" s="496">
        <f>VLOOKUP(F6035,[13]abbr_btch2lot2!A:B,2,FALSE)</f>
        <v>4761</v>
      </c>
      <c r="F6035" s="40" t="s">
        <v>5805</v>
      </c>
      <c r="G6035" s="39" t="s">
        <v>2215</v>
      </c>
      <c r="H6035" s="40" t="s">
        <v>2202</v>
      </c>
      <c r="I6035" s="76" t="s">
        <v>19936</v>
      </c>
      <c r="J6035" s="39"/>
      <c r="K6035" s="39" t="s">
        <v>2195</v>
      </c>
      <c r="L6035" s="504">
        <v>619</v>
      </c>
      <c r="M6035" s="39" t="s">
        <v>19933</v>
      </c>
      <c r="N6035" s="39" t="s">
        <v>21567</v>
      </c>
    </row>
    <row r="6036" spans="1:14" hidden="1">
      <c r="A6036" s="258" t="s">
        <v>19932</v>
      </c>
      <c r="B6036" s="516"/>
      <c r="C6036" s="496" t="s">
        <v>6008</v>
      </c>
      <c r="D6036" s="39" t="s">
        <v>6008</v>
      </c>
      <c r="E6036" s="496">
        <f>VLOOKUP(F6036,[13]abbr_btch2lot2!A:B,2,FALSE)</f>
        <v>4762</v>
      </c>
      <c r="F6036" s="40" t="s">
        <v>6009</v>
      </c>
      <c r="G6036" s="39" t="s">
        <v>2215</v>
      </c>
      <c r="H6036" s="40" t="s">
        <v>2202</v>
      </c>
      <c r="I6036" s="76" t="s">
        <v>19936</v>
      </c>
      <c r="J6036" s="39"/>
      <c r="K6036" s="39" t="s">
        <v>2195</v>
      </c>
      <c r="L6036" s="504">
        <v>620</v>
      </c>
      <c r="M6036" s="39" t="s">
        <v>19933</v>
      </c>
      <c r="N6036" s="39" t="s">
        <v>21568</v>
      </c>
    </row>
    <row r="6037" spans="1:14" hidden="1">
      <c r="A6037" s="258" t="s">
        <v>19932</v>
      </c>
      <c r="B6037" s="516"/>
      <c r="C6037" s="496" t="s">
        <v>6010</v>
      </c>
      <c r="D6037" s="39" t="s">
        <v>6010</v>
      </c>
      <c r="E6037" s="496">
        <f>VLOOKUP(F6037,[13]abbr_btch2lot2!A:B,2,FALSE)</f>
        <v>4763</v>
      </c>
      <c r="F6037" s="40" t="s">
        <v>6011</v>
      </c>
      <c r="G6037" s="39" t="s">
        <v>2215</v>
      </c>
      <c r="H6037" s="40" t="s">
        <v>2202</v>
      </c>
      <c r="I6037" s="76" t="s">
        <v>19936</v>
      </c>
      <c r="J6037" s="39"/>
      <c r="K6037" s="39" t="s">
        <v>2195</v>
      </c>
      <c r="L6037" s="504">
        <v>621</v>
      </c>
      <c r="M6037" s="39" t="s">
        <v>19933</v>
      </c>
      <c r="N6037" s="39" t="s">
        <v>21569</v>
      </c>
    </row>
    <row r="6038" spans="1:14" hidden="1">
      <c r="A6038" s="258" t="s">
        <v>19932</v>
      </c>
      <c r="B6038" s="516"/>
      <c r="C6038" s="496" t="s">
        <v>6012</v>
      </c>
      <c r="D6038" s="39" t="s">
        <v>6012</v>
      </c>
      <c r="E6038" s="496">
        <f>VLOOKUP(F6038,[13]abbr_btch2lot2!A:B,2,FALSE)</f>
        <v>4764</v>
      </c>
      <c r="F6038" s="40" t="s">
        <v>6013</v>
      </c>
      <c r="G6038" s="39" t="s">
        <v>2215</v>
      </c>
      <c r="H6038" s="40" t="s">
        <v>2202</v>
      </c>
      <c r="I6038" s="76" t="s">
        <v>19936</v>
      </c>
      <c r="J6038" s="39"/>
      <c r="K6038" s="39" t="s">
        <v>2195</v>
      </c>
      <c r="L6038" s="504">
        <v>622</v>
      </c>
      <c r="M6038" s="39" t="s">
        <v>19933</v>
      </c>
      <c r="N6038" s="39" t="s">
        <v>21570</v>
      </c>
    </row>
    <row r="6039" spans="1:14" hidden="1">
      <c r="A6039" s="258" t="s">
        <v>19932</v>
      </c>
      <c r="B6039" s="516"/>
      <c r="C6039" s="496" t="s">
        <v>6014</v>
      </c>
      <c r="D6039" s="39" t="s">
        <v>6014</v>
      </c>
      <c r="E6039" s="496">
        <f>VLOOKUP(F6039,[13]abbr_btch2lot2!A:B,2,FALSE)</f>
        <v>4765</v>
      </c>
      <c r="F6039" s="40" t="s">
        <v>6015</v>
      </c>
      <c r="G6039" s="39" t="s">
        <v>2215</v>
      </c>
      <c r="H6039" s="40" t="s">
        <v>2202</v>
      </c>
      <c r="I6039" s="76" t="s">
        <v>19936</v>
      </c>
      <c r="J6039" s="39"/>
      <c r="K6039" s="39" t="s">
        <v>2195</v>
      </c>
      <c r="L6039" s="504">
        <v>623</v>
      </c>
      <c r="M6039" s="39" t="s">
        <v>19933</v>
      </c>
      <c r="N6039" s="39" t="s">
        <v>21571</v>
      </c>
    </row>
    <row r="6040" spans="1:14" hidden="1">
      <c r="A6040" s="258" t="s">
        <v>19932</v>
      </c>
      <c r="B6040" s="516"/>
      <c r="C6040" s="496" t="s">
        <v>6016</v>
      </c>
      <c r="D6040" s="39" t="s">
        <v>6016</v>
      </c>
      <c r="E6040" s="496">
        <f>VLOOKUP(F6040,[13]abbr_btch2lot2!A:B,2,FALSE)</f>
        <v>4766</v>
      </c>
      <c r="F6040" s="40" t="s">
        <v>6017</v>
      </c>
      <c r="G6040" s="39" t="s">
        <v>2215</v>
      </c>
      <c r="H6040" s="40" t="s">
        <v>2202</v>
      </c>
      <c r="I6040" s="76" t="s">
        <v>19936</v>
      </c>
      <c r="J6040" s="39"/>
      <c r="K6040" s="39" t="s">
        <v>2195</v>
      </c>
      <c r="L6040" s="504">
        <v>624</v>
      </c>
      <c r="M6040" s="39" t="s">
        <v>19933</v>
      </c>
      <c r="N6040" s="39" t="s">
        <v>21572</v>
      </c>
    </row>
    <row r="6041" spans="1:14" hidden="1">
      <c r="A6041" s="258" t="s">
        <v>19932</v>
      </c>
      <c r="B6041" s="516"/>
      <c r="C6041" s="496" t="s">
        <v>6018</v>
      </c>
      <c r="D6041" s="39" t="s">
        <v>6018</v>
      </c>
      <c r="E6041" s="496">
        <f>VLOOKUP(F6041,[13]abbr_btch2lot2!A:B,2,FALSE)</f>
        <v>4767</v>
      </c>
      <c r="F6041" s="40" t="s">
        <v>6019</v>
      </c>
      <c r="G6041" s="39" t="s">
        <v>2215</v>
      </c>
      <c r="H6041" s="40" t="s">
        <v>2202</v>
      </c>
      <c r="I6041" s="76" t="s">
        <v>19936</v>
      </c>
      <c r="J6041" s="39"/>
      <c r="K6041" s="39" t="s">
        <v>2195</v>
      </c>
      <c r="L6041" s="504">
        <v>625</v>
      </c>
      <c r="M6041" s="39" t="s">
        <v>19933</v>
      </c>
      <c r="N6041" s="39" t="s">
        <v>21573</v>
      </c>
    </row>
    <row r="6042" spans="1:14" hidden="1">
      <c r="A6042" s="258" t="s">
        <v>19932</v>
      </c>
      <c r="B6042" s="516"/>
      <c r="C6042" s="496" t="s">
        <v>21574</v>
      </c>
      <c r="D6042" s="39" t="s">
        <v>21574</v>
      </c>
      <c r="E6042" s="496">
        <f>VLOOKUP(F6042,[13]abbr_btch2lot2!A:B,2,FALSE)</f>
        <v>4768</v>
      </c>
      <c r="F6042" s="39" t="s">
        <v>21575</v>
      </c>
      <c r="G6042" s="39" t="s">
        <v>2215</v>
      </c>
      <c r="H6042" s="40" t="s">
        <v>2202</v>
      </c>
      <c r="I6042" s="76" t="s">
        <v>19936</v>
      </c>
      <c r="J6042" s="39"/>
      <c r="K6042" s="39" t="s">
        <v>2195</v>
      </c>
      <c r="L6042" s="504">
        <v>626</v>
      </c>
      <c r="M6042" s="39" t="s">
        <v>19933</v>
      </c>
      <c r="N6042" s="39" t="s">
        <v>21576</v>
      </c>
    </row>
    <row r="6043" spans="1:14" hidden="1">
      <c r="A6043" s="258" t="s">
        <v>19932</v>
      </c>
      <c r="B6043" s="516"/>
      <c r="C6043" s="496" t="s">
        <v>5992</v>
      </c>
      <c r="D6043" s="39" t="s">
        <v>6020</v>
      </c>
      <c r="E6043" s="496">
        <f>VLOOKUP(F6043,[13]abbr_btch2lot2!A:B,2,FALSE)</f>
        <v>4769</v>
      </c>
      <c r="F6043" s="39" t="s">
        <v>6021</v>
      </c>
      <c r="G6043" s="39" t="s">
        <v>2215</v>
      </c>
      <c r="H6043" s="40" t="s">
        <v>2202</v>
      </c>
      <c r="I6043" s="76" t="s">
        <v>19936</v>
      </c>
      <c r="J6043" s="39"/>
      <c r="K6043" s="39" t="s">
        <v>2195</v>
      </c>
      <c r="L6043" s="504">
        <v>627</v>
      </c>
      <c r="M6043" s="39" t="s">
        <v>19933</v>
      </c>
      <c r="N6043" s="39" t="s">
        <v>21577</v>
      </c>
    </row>
    <row r="6044" spans="1:14" hidden="1">
      <c r="A6044" s="258" t="s">
        <v>19932</v>
      </c>
      <c r="B6044" s="516"/>
      <c r="C6044" s="496" t="s">
        <v>21578</v>
      </c>
      <c r="D6044" s="39" t="s">
        <v>21578</v>
      </c>
      <c r="E6044" s="496">
        <f>VLOOKUP(F6044,[13]abbr_btch2lot2!A:B,2,FALSE)</f>
        <v>4770</v>
      </c>
      <c r="F6044" s="39" t="s">
        <v>21579</v>
      </c>
      <c r="G6044" s="39" t="s">
        <v>2215</v>
      </c>
      <c r="H6044" s="40" t="s">
        <v>2202</v>
      </c>
      <c r="I6044" s="76" t="s">
        <v>19936</v>
      </c>
      <c r="J6044" s="39"/>
      <c r="K6044" s="39" t="s">
        <v>2195</v>
      </c>
      <c r="L6044" s="504">
        <v>628</v>
      </c>
      <c r="M6044" s="39" t="s">
        <v>19933</v>
      </c>
      <c r="N6044" s="39" t="s">
        <v>21580</v>
      </c>
    </row>
    <row r="6045" spans="1:14" hidden="1">
      <c r="A6045" s="258" t="s">
        <v>19932</v>
      </c>
      <c r="B6045" s="516"/>
      <c r="C6045" s="496" t="s">
        <v>21581</v>
      </c>
      <c r="D6045" s="39" t="s">
        <v>21581</v>
      </c>
      <c r="E6045" s="496">
        <f>VLOOKUP(F6045,[13]abbr_btch2lot2!A:B,2,FALSE)</f>
        <v>4771</v>
      </c>
      <c r="F6045" s="39" t="s">
        <v>21582</v>
      </c>
      <c r="G6045" s="39" t="s">
        <v>2215</v>
      </c>
      <c r="H6045" s="40" t="s">
        <v>2202</v>
      </c>
      <c r="I6045" s="76" t="s">
        <v>19936</v>
      </c>
      <c r="J6045" s="39"/>
      <c r="K6045" s="39" t="s">
        <v>2195</v>
      </c>
      <c r="L6045" s="504">
        <v>629</v>
      </c>
      <c r="M6045" s="39" t="s">
        <v>19933</v>
      </c>
      <c r="N6045" s="39" t="s">
        <v>21583</v>
      </c>
    </row>
    <row r="6046" spans="1:14" hidden="1">
      <c r="A6046" s="258" t="s">
        <v>19932</v>
      </c>
      <c r="B6046" s="516"/>
      <c r="C6046" s="496" t="s">
        <v>21584</v>
      </c>
      <c r="D6046" s="39" t="s">
        <v>21584</v>
      </c>
      <c r="E6046" s="496">
        <f>VLOOKUP(F6046,[13]abbr_btch2lot2!A:B,2,FALSE)</f>
        <v>4772</v>
      </c>
      <c r="F6046" s="39" t="s">
        <v>21585</v>
      </c>
      <c r="G6046" s="39" t="s">
        <v>2215</v>
      </c>
      <c r="H6046" s="40" t="s">
        <v>2202</v>
      </c>
      <c r="I6046" s="76" t="s">
        <v>19936</v>
      </c>
      <c r="J6046" s="39"/>
      <c r="K6046" s="39" t="s">
        <v>2195</v>
      </c>
      <c r="L6046" s="504">
        <v>630</v>
      </c>
      <c r="M6046" s="39" t="s">
        <v>19933</v>
      </c>
      <c r="N6046" s="39" t="s">
        <v>21586</v>
      </c>
    </row>
    <row r="6047" spans="1:14" hidden="1">
      <c r="A6047" s="258" t="s">
        <v>19932</v>
      </c>
      <c r="B6047" s="516"/>
      <c r="C6047" s="496" t="s">
        <v>21584</v>
      </c>
      <c r="D6047" s="39" t="s">
        <v>21584</v>
      </c>
      <c r="E6047" s="496">
        <f>VLOOKUP(F6047,[13]abbr_btch2lot2!A:B,2,FALSE)</f>
        <v>4772</v>
      </c>
      <c r="F6047" s="39" t="s">
        <v>21585</v>
      </c>
      <c r="G6047" s="39" t="s">
        <v>2215</v>
      </c>
      <c r="H6047" s="40" t="s">
        <v>2202</v>
      </c>
      <c r="I6047" s="76" t="s">
        <v>19936</v>
      </c>
      <c r="J6047" s="39"/>
      <c r="K6047" s="39" t="s">
        <v>2195</v>
      </c>
      <c r="L6047" s="504">
        <v>631</v>
      </c>
      <c r="M6047" s="39" t="s">
        <v>19933</v>
      </c>
      <c r="N6047" s="39" t="s">
        <v>21587</v>
      </c>
    </row>
    <row r="6048" spans="1:14" hidden="1">
      <c r="A6048" s="258" t="s">
        <v>19932</v>
      </c>
      <c r="B6048" s="516"/>
      <c r="C6048" s="496" t="s">
        <v>21588</v>
      </c>
      <c r="D6048" s="39" t="s">
        <v>21588</v>
      </c>
      <c r="E6048" s="496">
        <f>VLOOKUP(F6048,[13]abbr_btch2lot2!A:B,2,FALSE)</f>
        <v>4773</v>
      </c>
      <c r="F6048" s="39" t="s">
        <v>21589</v>
      </c>
      <c r="G6048" s="39" t="s">
        <v>2215</v>
      </c>
      <c r="H6048" s="40" t="s">
        <v>2202</v>
      </c>
      <c r="I6048" s="76" t="s">
        <v>19936</v>
      </c>
      <c r="J6048" s="39"/>
      <c r="K6048" s="39" t="s">
        <v>2195</v>
      </c>
      <c r="L6048" s="504">
        <v>632</v>
      </c>
      <c r="M6048" s="39" t="s">
        <v>19933</v>
      </c>
      <c r="N6048" s="39" t="s">
        <v>21590</v>
      </c>
    </row>
    <row r="6049" spans="1:14" hidden="1">
      <c r="A6049" s="258" t="s">
        <v>19932</v>
      </c>
      <c r="B6049" s="516"/>
      <c r="C6049" s="496" t="s">
        <v>21591</v>
      </c>
      <c r="D6049" s="39" t="s">
        <v>21591</v>
      </c>
      <c r="E6049" s="496">
        <f>VLOOKUP(F6049,[13]abbr_btch2lot2!A:B,2,FALSE)</f>
        <v>4774</v>
      </c>
      <c r="F6049" s="39" t="s">
        <v>21592</v>
      </c>
      <c r="G6049" s="39" t="s">
        <v>2215</v>
      </c>
      <c r="H6049" s="40" t="s">
        <v>2202</v>
      </c>
      <c r="I6049" s="76" t="s">
        <v>19936</v>
      </c>
      <c r="J6049" s="39"/>
      <c r="K6049" s="39" t="s">
        <v>2195</v>
      </c>
      <c r="L6049" s="504">
        <v>633</v>
      </c>
      <c r="M6049" s="39" t="s">
        <v>19933</v>
      </c>
      <c r="N6049" s="39" t="s">
        <v>21593</v>
      </c>
    </row>
    <row r="6050" spans="1:14" hidden="1">
      <c r="A6050" s="258" t="s">
        <v>19932</v>
      </c>
      <c r="B6050" s="516"/>
      <c r="C6050" s="496" t="s">
        <v>21594</v>
      </c>
      <c r="D6050" s="39" t="s">
        <v>21594</v>
      </c>
      <c r="E6050" s="496">
        <f>VLOOKUP(F6050,[13]abbr_btch2lot2!A:B,2,FALSE)</f>
        <v>4775</v>
      </c>
      <c r="F6050" s="39" t="s">
        <v>21595</v>
      </c>
      <c r="G6050" s="39" t="s">
        <v>2215</v>
      </c>
      <c r="H6050" s="40" t="s">
        <v>2202</v>
      </c>
      <c r="I6050" s="76" t="s">
        <v>19936</v>
      </c>
      <c r="J6050" s="39"/>
      <c r="K6050" s="39" t="s">
        <v>2195</v>
      </c>
      <c r="L6050" s="504">
        <v>634</v>
      </c>
      <c r="M6050" s="39" t="s">
        <v>19933</v>
      </c>
      <c r="N6050" s="39" t="s">
        <v>21596</v>
      </c>
    </row>
    <row r="6051" spans="1:14" hidden="1">
      <c r="A6051" s="258" t="s">
        <v>19932</v>
      </c>
      <c r="B6051" s="516"/>
      <c r="C6051" s="496"/>
      <c r="D6051" s="39"/>
      <c r="E6051" s="496">
        <f>VLOOKUP(F6051,[13]abbr_btch2lot2!A:B,2,FALSE)</f>
        <v>4776</v>
      </c>
      <c r="F6051" s="39" t="s">
        <v>21597</v>
      </c>
      <c r="G6051" s="39" t="s">
        <v>2215</v>
      </c>
      <c r="H6051" s="40" t="s">
        <v>2202</v>
      </c>
      <c r="I6051" s="76" t="s">
        <v>19936</v>
      </c>
      <c r="J6051" s="39"/>
      <c r="K6051" s="39" t="s">
        <v>2195</v>
      </c>
      <c r="L6051" s="504">
        <v>635</v>
      </c>
      <c r="M6051" s="39" t="s">
        <v>19933</v>
      </c>
      <c r="N6051" s="39" t="s">
        <v>21598</v>
      </c>
    </row>
    <row r="6052" spans="1:14" hidden="1">
      <c r="A6052" s="258" t="s">
        <v>19932</v>
      </c>
      <c r="B6052" s="516"/>
      <c r="C6052" s="496" t="s">
        <v>21599</v>
      </c>
      <c r="D6052" s="39" t="s">
        <v>21599</v>
      </c>
      <c r="E6052" s="496">
        <f>VLOOKUP(F6052,[13]abbr_btch2lot2!A:B,2,FALSE)</f>
        <v>4777</v>
      </c>
      <c r="F6052" s="39" t="s">
        <v>21600</v>
      </c>
      <c r="G6052" s="39" t="s">
        <v>2215</v>
      </c>
      <c r="H6052" s="40" t="s">
        <v>2202</v>
      </c>
      <c r="I6052" s="76" t="s">
        <v>19936</v>
      </c>
      <c r="J6052" s="39"/>
      <c r="K6052" s="39" t="s">
        <v>2195</v>
      </c>
      <c r="L6052" s="504">
        <v>636</v>
      </c>
      <c r="M6052" s="39" t="s">
        <v>19933</v>
      </c>
      <c r="N6052" s="39" t="s">
        <v>21601</v>
      </c>
    </row>
    <row r="6053" spans="1:14" hidden="1">
      <c r="A6053" s="258" t="s">
        <v>19932</v>
      </c>
      <c r="B6053" s="516"/>
      <c r="C6053" s="496" t="s">
        <v>21602</v>
      </c>
      <c r="D6053" s="39" t="s">
        <v>21602</v>
      </c>
      <c r="E6053" s="496">
        <f>VLOOKUP(F6053,[13]abbr_btch2lot2!A:B,2,FALSE)</f>
        <v>4778</v>
      </c>
      <c r="F6053" s="39" t="s">
        <v>21603</v>
      </c>
      <c r="G6053" s="39" t="s">
        <v>2215</v>
      </c>
      <c r="H6053" s="40" t="s">
        <v>2202</v>
      </c>
      <c r="I6053" s="76" t="s">
        <v>19936</v>
      </c>
      <c r="J6053" s="39"/>
      <c r="K6053" s="39" t="s">
        <v>2195</v>
      </c>
      <c r="L6053" s="504">
        <v>637</v>
      </c>
      <c r="M6053" s="39" t="s">
        <v>19933</v>
      </c>
      <c r="N6053" s="39" t="s">
        <v>21604</v>
      </c>
    </row>
    <row r="6054" spans="1:14" hidden="1">
      <c r="A6054" s="258" t="s">
        <v>19932</v>
      </c>
      <c r="B6054" s="516"/>
      <c r="C6054" s="496"/>
      <c r="D6054" s="39"/>
      <c r="E6054" s="496">
        <f>VLOOKUP(F6054,[13]abbr_btch2lot2!A:B,2,FALSE)</f>
        <v>4779</v>
      </c>
      <c r="F6054" s="39" t="s">
        <v>21605</v>
      </c>
      <c r="G6054" s="39" t="s">
        <v>2215</v>
      </c>
      <c r="H6054" s="40" t="s">
        <v>2202</v>
      </c>
      <c r="I6054" s="76" t="s">
        <v>19936</v>
      </c>
      <c r="J6054" s="39"/>
      <c r="K6054" s="39" t="s">
        <v>2195</v>
      </c>
      <c r="L6054" s="504">
        <v>638</v>
      </c>
      <c r="M6054" s="39" t="s">
        <v>19933</v>
      </c>
      <c r="N6054" s="39" t="s">
        <v>21606</v>
      </c>
    </row>
    <row r="6055" spans="1:14" hidden="1">
      <c r="A6055" s="258" t="s">
        <v>19932</v>
      </c>
      <c r="B6055" s="516"/>
      <c r="C6055" s="496" t="s">
        <v>21607</v>
      </c>
      <c r="D6055" s="39" t="s">
        <v>21607</v>
      </c>
      <c r="E6055" s="496">
        <f>VLOOKUP(F6055,[13]abbr_btch2lot2!A:B,2,FALSE)</f>
        <v>4780</v>
      </c>
      <c r="F6055" s="40" t="s">
        <v>21608</v>
      </c>
      <c r="G6055" s="39" t="s">
        <v>2215</v>
      </c>
      <c r="H6055" s="40" t="s">
        <v>2202</v>
      </c>
      <c r="I6055" s="76" t="s">
        <v>7673</v>
      </c>
      <c r="J6055" s="39"/>
      <c r="K6055" s="39" t="s">
        <v>2195</v>
      </c>
      <c r="L6055" s="504">
        <v>639</v>
      </c>
      <c r="M6055" s="39" t="s">
        <v>19933</v>
      </c>
      <c r="N6055" s="39" t="s">
        <v>21609</v>
      </c>
    </row>
    <row r="6056" spans="1:14" hidden="1">
      <c r="A6056" s="258" t="s">
        <v>19932</v>
      </c>
      <c r="B6056" s="516"/>
      <c r="C6056" s="496" t="s">
        <v>21610</v>
      </c>
      <c r="D6056" s="39" t="s">
        <v>21610</v>
      </c>
      <c r="E6056" s="496">
        <f>VLOOKUP(F6056,[13]abbr_btch2lot2!A:B,2,FALSE)</f>
        <v>4781</v>
      </c>
      <c r="F6056" s="39" t="s">
        <v>21611</v>
      </c>
      <c r="G6056" s="39" t="s">
        <v>2215</v>
      </c>
      <c r="H6056" s="40" t="s">
        <v>2202</v>
      </c>
      <c r="I6056" s="76" t="s">
        <v>19936</v>
      </c>
      <c r="J6056" s="39"/>
      <c r="K6056" s="39" t="s">
        <v>2195</v>
      </c>
      <c r="L6056" s="504">
        <v>640</v>
      </c>
      <c r="M6056" s="39" t="s">
        <v>19933</v>
      </c>
      <c r="N6056" s="39" t="s">
        <v>21612</v>
      </c>
    </row>
    <row r="6057" spans="1:14" hidden="1">
      <c r="A6057" s="258" t="s">
        <v>19932</v>
      </c>
      <c r="B6057" s="516"/>
      <c r="C6057" s="496" t="s">
        <v>20808</v>
      </c>
      <c r="D6057" s="39" t="s">
        <v>20808</v>
      </c>
      <c r="E6057" s="496">
        <f>VLOOKUP(F6057,[13]abbr_btch2lot2!A:B,2,FALSE)</f>
        <v>4485</v>
      </c>
      <c r="F6057" s="39" t="s">
        <v>21613</v>
      </c>
      <c r="G6057" s="39" t="s">
        <v>2215</v>
      </c>
      <c r="H6057" s="40" t="s">
        <v>2202</v>
      </c>
      <c r="I6057" s="76" t="s">
        <v>19936</v>
      </c>
      <c r="J6057" s="39"/>
      <c r="K6057" s="39" t="s">
        <v>2195</v>
      </c>
      <c r="L6057" s="504">
        <v>641</v>
      </c>
      <c r="M6057" s="39" t="s">
        <v>19933</v>
      </c>
      <c r="N6057" s="39" t="s">
        <v>21614</v>
      </c>
    </row>
    <row r="6058" spans="1:14" hidden="1">
      <c r="A6058" s="258" t="s">
        <v>19932</v>
      </c>
      <c r="B6058" s="516"/>
      <c r="C6058" s="496" t="s">
        <v>8348</v>
      </c>
      <c r="D6058" s="39" t="s">
        <v>8348</v>
      </c>
      <c r="E6058" s="496">
        <f>VLOOKUP(F6058,[13]abbr_btch2lot2!A:B,2,FALSE)</f>
        <v>4353</v>
      </c>
      <c r="F6058" s="39" t="s">
        <v>8349</v>
      </c>
      <c r="G6058" s="39" t="s">
        <v>2215</v>
      </c>
      <c r="H6058" s="40" t="s">
        <v>2202</v>
      </c>
      <c r="I6058" s="76" t="s">
        <v>19936</v>
      </c>
      <c r="J6058" s="39"/>
      <c r="K6058" s="39" t="s">
        <v>2195</v>
      </c>
      <c r="L6058" s="504">
        <v>642</v>
      </c>
      <c r="M6058" s="39" t="s">
        <v>19933</v>
      </c>
      <c r="N6058" s="39" t="s">
        <v>21615</v>
      </c>
    </row>
    <row r="6059" spans="1:14" hidden="1">
      <c r="A6059" s="258" t="s">
        <v>19932</v>
      </c>
      <c r="B6059" s="516"/>
      <c r="C6059" s="496" t="s">
        <v>21616</v>
      </c>
      <c r="D6059" s="39" t="s">
        <v>21616</v>
      </c>
      <c r="E6059" s="496">
        <f>VLOOKUP(F6059,[13]abbr_btch2lot2!A:B,2,FALSE)</f>
        <v>4782</v>
      </c>
      <c r="F6059" s="39" t="s">
        <v>21617</v>
      </c>
      <c r="G6059" s="39" t="s">
        <v>2215</v>
      </c>
      <c r="H6059" s="40" t="s">
        <v>2202</v>
      </c>
      <c r="I6059" s="76" t="s">
        <v>19936</v>
      </c>
      <c r="J6059" s="39"/>
      <c r="K6059" s="39" t="s">
        <v>2195</v>
      </c>
      <c r="L6059" s="504">
        <v>643</v>
      </c>
      <c r="M6059" s="39" t="s">
        <v>19933</v>
      </c>
      <c r="N6059" s="39" t="s">
        <v>21618</v>
      </c>
    </row>
    <row r="6060" spans="1:14" hidden="1">
      <c r="A6060" s="258" t="s">
        <v>19932</v>
      </c>
      <c r="B6060" s="516"/>
      <c r="C6060" s="496" t="s">
        <v>21619</v>
      </c>
      <c r="D6060" s="39" t="s">
        <v>21619</v>
      </c>
      <c r="E6060" s="496">
        <f>VLOOKUP(F6060,[13]abbr_btch2lot2!A:B,2,FALSE)</f>
        <v>4783</v>
      </c>
      <c r="F6060" s="39" t="s">
        <v>21620</v>
      </c>
      <c r="G6060" s="39" t="s">
        <v>2215</v>
      </c>
      <c r="H6060" s="40" t="s">
        <v>2202</v>
      </c>
      <c r="I6060" s="76" t="s">
        <v>19936</v>
      </c>
      <c r="J6060" s="39"/>
      <c r="K6060" s="39" t="s">
        <v>2195</v>
      </c>
      <c r="L6060" s="504">
        <v>644</v>
      </c>
      <c r="M6060" s="39" t="s">
        <v>19933</v>
      </c>
      <c r="N6060" s="39" t="s">
        <v>21621</v>
      </c>
    </row>
    <row r="6061" spans="1:14" hidden="1">
      <c r="A6061" s="258" t="s">
        <v>19932</v>
      </c>
      <c r="B6061" s="516"/>
      <c r="C6061" s="496" t="s">
        <v>11985</v>
      </c>
      <c r="D6061" s="39" t="s">
        <v>11985</v>
      </c>
      <c r="E6061" s="496">
        <f>VLOOKUP(F6061,[13]abbr_btch2lot2!A:B,2,FALSE)</f>
        <v>1382</v>
      </c>
      <c r="F6061" s="40" t="s">
        <v>11986</v>
      </c>
      <c r="G6061" s="39" t="s">
        <v>2215</v>
      </c>
      <c r="H6061" s="40" t="s">
        <v>2202</v>
      </c>
      <c r="I6061" s="76" t="s">
        <v>20746</v>
      </c>
      <c r="J6061" s="39"/>
      <c r="K6061" s="39" t="s">
        <v>2195</v>
      </c>
      <c r="L6061" s="504">
        <v>645</v>
      </c>
      <c r="M6061" s="39" t="s">
        <v>19933</v>
      </c>
      <c r="N6061" s="39" t="s">
        <v>21622</v>
      </c>
    </row>
    <row r="6062" spans="1:14" hidden="1">
      <c r="A6062" s="258" t="s">
        <v>19932</v>
      </c>
      <c r="B6062" s="516"/>
      <c r="C6062" s="496" t="s">
        <v>11988</v>
      </c>
      <c r="D6062" s="39" t="s">
        <v>11988</v>
      </c>
      <c r="E6062" s="496">
        <f>VLOOKUP(F6062,[13]abbr_btch2lot2!A:B,2,FALSE)</f>
        <v>1383</v>
      </c>
      <c r="F6062" s="40" t="s">
        <v>11989</v>
      </c>
      <c r="G6062" s="39" t="s">
        <v>2215</v>
      </c>
      <c r="H6062" s="40" t="s">
        <v>2202</v>
      </c>
      <c r="I6062" s="76" t="s">
        <v>20746</v>
      </c>
      <c r="J6062" s="39"/>
      <c r="K6062" s="39" t="s">
        <v>2195</v>
      </c>
      <c r="L6062" s="504">
        <v>646</v>
      </c>
      <c r="M6062" s="39" t="s">
        <v>19933</v>
      </c>
      <c r="N6062" s="39" t="s">
        <v>21623</v>
      </c>
    </row>
    <row r="6063" spans="1:14" hidden="1">
      <c r="A6063" s="258" t="s">
        <v>19932</v>
      </c>
      <c r="B6063" s="516"/>
      <c r="C6063" s="496" t="s">
        <v>21624</v>
      </c>
      <c r="D6063" s="39" t="s">
        <v>21624</v>
      </c>
      <c r="E6063" s="496">
        <f>VLOOKUP(F6063,[13]abbr_btch2lot2!A:B,2,FALSE)</f>
        <v>4784</v>
      </c>
      <c r="F6063" s="39" t="s">
        <v>21625</v>
      </c>
      <c r="G6063" s="39" t="s">
        <v>2215</v>
      </c>
      <c r="H6063" s="40" t="s">
        <v>2202</v>
      </c>
      <c r="I6063" s="76" t="s">
        <v>19936</v>
      </c>
      <c r="J6063" s="39"/>
      <c r="K6063" s="39" t="s">
        <v>2195</v>
      </c>
      <c r="L6063" s="504">
        <v>647</v>
      </c>
      <c r="M6063" s="39" t="s">
        <v>19933</v>
      </c>
      <c r="N6063" s="39" t="s">
        <v>21626</v>
      </c>
    </row>
    <row r="6064" spans="1:14" hidden="1">
      <c r="A6064" s="258" t="s">
        <v>19932</v>
      </c>
      <c r="B6064" s="516"/>
      <c r="C6064" s="496" t="s">
        <v>21627</v>
      </c>
      <c r="D6064" s="39" t="s">
        <v>21627</v>
      </c>
      <c r="E6064" s="496">
        <f>VLOOKUP(F6064,[13]abbr_btch2lot2!A:B,2,FALSE)</f>
        <v>4785</v>
      </c>
      <c r="F6064" s="39" t="s">
        <v>21628</v>
      </c>
      <c r="G6064" s="39" t="s">
        <v>2215</v>
      </c>
      <c r="H6064" s="40" t="s">
        <v>2202</v>
      </c>
      <c r="I6064" s="76" t="s">
        <v>19936</v>
      </c>
      <c r="J6064" s="39"/>
      <c r="K6064" s="39" t="s">
        <v>2195</v>
      </c>
      <c r="L6064" s="504">
        <v>648</v>
      </c>
      <c r="M6064" s="39" t="s">
        <v>19933</v>
      </c>
      <c r="N6064" s="39" t="s">
        <v>21629</v>
      </c>
    </row>
    <row r="6065" spans="1:14" hidden="1">
      <c r="A6065" s="258" t="s">
        <v>19932</v>
      </c>
      <c r="B6065" s="516"/>
      <c r="C6065" s="496" t="s">
        <v>21630</v>
      </c>
      <c r="D6065" s="39" t="s">
        <v>21630</v>
      </c>
      <c r="E6065" s="496">
        <f>VLOOKUP(F6065,[13]abbr_btch2lot2!A:B,2,FALSE)</f>
        <v>4786</v>
      </c>
      <c r="F6065" s="39" t="s">
        <v>21631</v>
      </c>
      <c r="G6065" s="39" t="s">
        <v>2215</v>
      </c>
      <c r="H6065" s="40" t="s">
        <v>2202</v>
      </c>
      <c r="I6065" s="76" t="s">
        <v>19936</v>
      </c>
      <c r="J6065" s="39"/>
      <c r="K6065" s="39" t="s">
        <v>2195</v>
      </c>
      <c r="L6065" s="504">
        <v>649</v>
      </c>
      <c r="M6065" s="39" t="s">
        <v>19933</v>
      </c>
      <c r="N6065" s="39" t="s">
        <v>21632</v>
      </c>
    </row>
    <row r="6066" spans="1:14" hidden="1">
      <c r="A6066" s="258" t="s">
        <v>19932</v>
      </c>
      <c r="B6066" s="516"/>
      <c r="C6066" s="496" t="s">
        <v>21633</v>
      </c>
      <c r="D6066" s="39" t="s">
        <v>21633</v>
      </c>
      <c r="E6066" s="496">
        <f>VLOOKUP(F6066,[13]abbr_btch2lot2!A:B,2,FALSE)</f>
        <v>4787</v>
      </c>
      <c r="F6066" s="39" t="s">
        <v>21634</v>
      </c>
      <c r="G6066" s="39" t="s">
        <v>2215</v>
      </c>
      <c r="H6066" s="40" t="s">
        <v>2202</v>
      </c>
      <c r="I6066" s="76" t="s">
        <v>19936</v>
      </c>
      <c r="J6066" s="39"/>
      <c r="K6066" s="39" t="s">
        <v>2195</v>
      </c>
      <c r="L6066" s="504">
        <v>650</v>
      </c>
      <c r="M6066" s="39" t="s">
        <v>19933</v>
      </c>
      <c r="N6066" s="39" t="s">
        <v>21635</v>
      </c>
    </row>
    <row r="6067" spans="1:14" hidden="1">
      <c r="A6067" s="258" t="s">
        <v>19932</v>
      </c>
      <c r="B6067" s="516"/>
      <c r="C6067" s="496" t="s">
        <v>21636</v>
      </c>
      <c r="D6067" s="39" t="s">
        <v>21636</v>
      </c>
      <c r="E6067" s="496">
        <f>VLOOKUP(F6067,[13]abbr_btch2lot2!A:B,2,FALSE)</f>
        <v>4788</v>
      </c>
      <c r="F6067" s="39" t="s">
        <v>21637</v>
      </c>
      <c r="G6067" s="39" t="s">
        <v>2215</v>
      </c>
      <c r="H6067" s="40" t="s">
        <v>2202</v>
      </c>
      <c r="I6067" s="76" t="s">
        <v>19936</v>
      </c>
      <c r="J6067" s="39"/>
      <c r="K6067" s="39" t="s">
        <v>2195</v>
      </c>
      <c r="L6067" s="504">
        <v>651</v>
      </c>
      <c r="M6067" s="39" t="s">
        <v>19933</v>
      </c>
      <c r="N6067" s="39" t="s">
        <v>21638</v>
      </c>
    </row>
    <row r="6068" spans="1:14" hidden="1">
      <c r="A6068" s="258" t="s">
        <v>19932</v>
      </c>
      <c r="B6068" s="516"/>
      <c r="C6068" s="496" t="s">
        <v>21639</v>
      </c>
      <c r="D6068" s="39" t="s">
        <v>21639</v>
      </c>
      <c r="E6068" s="496">
        <f>VLOOKUP(F6068,[13]abbr_btch2lot2!A:B,2,FALSE)</f>
        <v>4789</v>
      </c>
      <c r="F6068" s="39" t="s">
        <v>21640</v>
      </c>
      <c r="G6068" s="39" t="s">
        <v>2215</v>
      </c>
      <c r="H6068" s="40" t="s">
        <v>2202</v>
      </c>
      <c r="I6068" s="76" t="s">
        <v>19936</v>
      </c>
      <c r="J6068" s="39"/>
      <c r="K6068" s="39" t="s">
        <v>2195</v>
      </c>
      <c r="L6068" s="504">
        <v>652</v>
      </c>
      <c r="M6068" s="39" t="s">
        <v>19933</v>
      </c>
      <c r="N6068" s="39" t="s">
        <v>21641</v>
      </c>
    </row>
    <row r="6069" spans="1:14" hidden="1">
      <c r="A6069" s="258" t="s">
        <v>19932</v>
      </c>
      <c r="B6069" s="516"/>
      <c r="C6069" s="496" t="s">
        <v>21642</v>
      </c>
      <c r="D6069" s="39" t="s">
        <v>21642</v>
      </c>
      <c r="E6069" s="496">
        <f>VLOOKUP(F6069,[13]abbr_btch2lot2!A:B,2,FALSE)</f>
        <v>4790</v>
      </c>
      <c r="F6069" s="39" t="s">
        <v>21643</v>
      </c>
      <c r="G6069" s="39" t="s">
        <v>2215</v>
      </c>
      <c r="H6069" s="40" t="s">
        <v>2202</v>
      </c>
      <c r="I6069" s="76" t="s">
        <v>19936</v>
      </c>
      <c r="J6069" s="39"/>
      <c r="K6069" s="39" t="s">
        <v>2195</v>
      </c>
      <c r="L6069" s="504">
        <v>653</v>
      </c>
      <c r="M6069" s="39" t="s">
        <v>19933</v>
      </c>
      <c r="N6069" s="39" t="s">
        <v>21644</v>
      </c>
    </row>
    <row r="6070" spans="1:14" hidden="1">
      <c r="A6070" s="258" t="s">
        <v>19932</v>
      </c>
      <c r="B6070" s="516"/>
      <c r="C6070" s="496" t="s">
        <v>21645</v>
      </c>
      <c r="D6070" s="39" t="s">
        <v>21645</v>
      </c>
      <c r="E6070" s="496">
        <f>VLOOKUP(F6070,[13]abbr_btch2lot2!A:B,2,FALSE)</f>
        <v>4791</v>
      </c>
      <c r="F6070" s="39" t="s">
        <v>21646</v>
      </c>
      <c r="G6070" s="39" t="s">
        <v>2215</v>
      </c>
      <c r="H6070" s="40" t="s">
        <v>2202</v>
      </c>
      <c r="I6070" s="76" t="s">
        <v>19936</v>
      </c>
      <c r="J6070" s="39"/>
      <c r="K6070" s="39" t="s">
        <v>2195</v>
      </c>
      <c r="L6070" s="504">
        <v>654</v>
      </c>
      <c r="M6070" s="39" t="s">
        <v>19933</v>
      </c>
      <c r="N6070" s="39" t="s">
        <v>21647</v>
      </c>
    </row>
    <row r="6071" spans="1:14" hidden="1">
      <c r="A6071" s="258" t="s">
        <v>19932</v>
      </c>
      <c r="B6071" s="516"/>
      <c r="C6071" s="496" t="s">
        <v>21648</v>
      </c>
      <c r="D6071" s="39" t="s">
        <v>21648</v>
      </c>
      <c r="E6071" s="496">
        <f>VLOOKUP(F6071,[13]abbr_btch2lot2!A:B,2,FALSE)</f>
        <v>4792</v>
      </c>
      <c r="F6071" s="39" t="s">
        <v>21649</v>
      </c>
      <c r="G6071" s="39" t="s">
        <v>2215</v>
      </c>
      <c r="H6071" s="40" t="s">
        <v>2202</v>
      </c>
      <c r="I6071" s="76" t="s">
        <v>19936</v>
      </c>
      <c r="J6071" s="39"/>
      <c r="K6071" s="39" t="s">
        <v>2195</v>
      </c>
      <c r="L6071" s="504">
        <v>655</v>
      </c>
      <c r="M6071" s="39" t="s">
        <v>19933</v>
      </c>
      <c r="N6071" s="39" t="s">
        <v>21650</v>
      </c>
    </row>
    <row r="6072" spans="1:14" hidden="1">
      <c r="A6072" s="258" t="s">
        <v>19932</v>
      </c>
      <c r="B6072" s="516"/>
      <c r="C6072" s="496" t="s">
        <v>21651</v>
      </c>
      <c r="D6072" s="39" t="s">
        <v>21651</v>
      </c>
      <c r="E6072" s="496">
        <f>VLOOKUP(F6072,[13]abbr_btch2lot2!A:B,2,FALSE)</f>
        <v>4793</v>
      </c>
      <c r="F6072" s="39" t="s">
        <v>21652</v>
      </c>
      <c r="G6072" s="39" t="s">
        <v>2215</v>
      </c>
      <c r="H6072" s="40" t="s">
        <v>2202</v>
      </c>
      <c r="I6072" s="76" t="s">
        <v>19936</v>
      </c>
      <c r="J6072" s="39"/>
      <c r="K6072" s="39" t="s">
        <v>2195</v>
      </c>
      <c r="L6072" s="504">
        <v>656</v>
      </c>
      <c r="M6072" s="39" t="s">
        <v>19933</v>
      </c>
      <c r="N6072" s="39" t="s">
        <v>21653</v>
      </c>
    </row>
    <row r="6073" spans="1:14" hidden="1">
      <c r="A6073" s="258" t="s">
        <v>19932</v>
      </c>
      <c r="B6073" s="516"/>
      <c r="C6073" s="496" t="s">
        <v>21654</v>
      </c>
      <c r="D6073" s="39" t="s">
        <v>21654</v>
      </c>
      <c r="E6073" s="496">
        <f>VLOOKUP(F6073,[13]abbr_btch2lot2!A:B,2,FALSE)</f>
        <v>4794</v>
      </c>
      <c r="F6073" s="39" t="s">
        <v>21655</v>
      </c>
      <c r="G6073" s="39" t="s">
        <v>2215</v>
      </c>
      <c r="H6073" s="40" t="s">
        <v>2202</v>
      </c>
      <c r="I6073" s="76" t="s">
        <v>19936</v>
      </c>
      <c r="J6073" s="39"/>
      <c r="K6073" s="39" t="s">
        <v>2195</v>
      </c>
      <c r="L6073" s="504">
        <v>657</v>
      </c>
      <c r="M6073" s="39" t="s">
        <v>19933</v>
      </c>
      <c r="N6073" s="39" t="s">
        <v>21656</v>
      </c>
    </row>
    <row r="6074" spans="1:14" hidden="1">
      <c r="A6074" s="258" t="s">
        <v>19932</v>
      </c>
      <c r="B6074" s="516"/>
      <c r="C6074" s="496" t="s">
        <v>21657</v>
      </c>
      <c r="D6074" s="39" t="s">
        <v>21657</v>
      </c>
      <c r="E6074" s="496">
        <f>VLOOKUP(F6074,[13]abbr_btch2lot2!A:B,2,FALSE)</f>
        <v>4795</v>
      </c>
      <c r="F6074" s="39" t="s">
        <v>21658</v>
      </c>
      <c r="G6074" s="39" t="s">
        <v>2215</v>
      </c>
      <c r="H6074" s="40" t="s">
        <v>2202</v>
      </c>
      <c r="I6074" s="76" t="s">
        <v>19936</v>
      </c>
      <c r="J6074" s="39"/>
      <c r="K6074" s="39" t="s">
        <v>2195</v>
      </c>
      <c r="L6074" s="504">
        <v>658</v>
      </c>
      <c r="M6074" s="39" t="s">
        <v>19933</v>
      </c>
      <c r="N6074" s="39" t="s">
        <v>21659</v>
      </c>
    </row>
    <row r="6075" spans="1:14" hidden="1">
      <c r="A6075" s="258" t="s">
        <v>19932</v>
      </c>
      <c r="B6075" s="516"/>
      <c r="C6075" s="496"/>
      <c r="D6075" s="39"/>
      <c r="E6075" s="496">
        <f>VLOOKUP(F6075,[13]abbr_btch2lot2!A:B,2,FALSE)</f>
        <v>4796</v>
      </c>
      <c r="F6075" s="39" t="s">
        <v>21660</v>
      </c>
      <c r="G6075" s="39" t="s">
        <v>2215</v>
      </c>
      <c r="H6075" s="40" t="s">
        <v>2308</v>
      </c>
      <c r="I6075" s="76">
        <v>26</v>
      </c>
      <c r="J6075" s="39"/>
      <c r="K6075" s="39" t="s">
        <v>2195</v>
      </c>
      <c r="L6075" s="504">
        <v>659</v>
      </c>
      <c r="M6075" s="39" t="s">
        <v>19933</v>
      </c>
      <c r="N6075" s="39" t="s">
        <v>21661</v>
      </c>
    </row>
    <row r="6076" spans="1:14" hidden="1">
      <c r="A6076" s="258" t="s">
        <v>19932</v>
      </c>
      <c r="B6076" s="516"/>
      <c r="C6076" s="496" t="s">
        <v>21662</v>
      </c>
      <c r="D6076" s="39" t="s">
        <v>21662</v>
      </c>
      <c r="E6076" s="496">
        <f>VLOOKUP(F6076,[13]abbr_btch2lot2!A:B,2,FALSE)</f>
        <v>4797</v>
      </c>
      <c r="F6076" s="39" t="s">
        <v>21663</v>
      </c>
      <c r="G6076" s="39" t="s">
        <v>2215</v>
      </c>
      <c r="H6076" s="40" t="s">
        <v>2202</v>
      </c>
      <c r="I6076" s="76" t="s">
        <v>7673</v>
      </c>
      <c r="J6076" s="39"/>
      <c r="K6076" s="39" t="s">
        <v>2195</v>
      </c>
      <c r="L6076" s="504">
        <v>660</v>
      </c>
      <c r="M6076" s="39" t="s">
        <v>19933</v>
      </c>
      <c r="N6076" s="39" t="s">
        <v>21664</v>
      </c>
    </row>
    <row r="6077" spans="1:14" hidden="1">
      <c r="A6077" s="258" t="s">
        <v>19932</v>
      </c>
      <c r="B6077" s="516"/>
      <c r="C6077" s="496" t="s">
        <v>21665</v>
      </c>
      <c r="D6077" s="39" t="s">
        <v>21665</v>
      </c>
      <c r="E6077" s="496">
        <f>VLOOKUP(F6077,[13]abbr_btch2lot2!A:B,2,FALSE)</f>
        <v>4798</v>
      </c>
      <c r="F6077" s="39" t="s">
        <v>21666</v>
      </c>
      <c r="G6077" s="39" t="s">
        <v>2215</v>
      </c>
      <c r="H6077" s="40" t="s">
        <v>2202</v>
      </c>
      <c r="I6077" s="76" t="s">
        <v>19936</v>
      </c>
      <c r="J6077" s="39"/>
      <c r="K6077" s="39" t="s">
        <v>2195</v>
      </c>
      <c r="L6077" s="504">
        <v>661</v>
      </c>
      <c r="M6077" s="39" t="s">
        <v>19933</v>
      </c>
      <c r="N6077" s="39" t="s">
        <v>21667</v>
      </c>
    </row>
    <row r="6078" spans="1:14" hidden="1">
      <c r="A6078" s="258" t="s">
        <v>19932</v>
      </c>
      <c r="B6078" s="516"/>
      <c r="C6078" s="496" t="s">
        <v>21668</v>
      </c>
      <c r="D6078" s="39" t="s">
        <v>21668</v>
      </c>
      <c r="E6078" s="496">
        <f>VLOOKUP(F6078,[13]abbr_btch2lot2!A:B,2,FALSE)</f>
        <v>4799</v>
      </c>
      <c r="F6078" s="39" t="s">
        <v>21669</v>
      </c>
      <c r="G6078" s="39" t="s">
        <v>2215</v>
      </c>
      <c r="H6078" s="40" t="s">
        <v>2202</v>
      </c>
      <c r="I6078" s="76" t="s">
        <v>19936</v>
      </c>
      <c r="J6078" s="39"/>
      <c r="K6078" s="39" t="s">
        <v>2195</v>
      </c>
      <c r="L6078" s="504">
        <v>662</v>
      </c>
      <c r="M6078" s="39" t="s">
        <v>19933</v>
      </c>
      <c r="N6078" s="39" t="s">
        <v>21670</v>
      </c>
    </row>
    <row r="6079" spans="1:14" hidden="1">
      <c r="A6079" s="258" t="s">
        <v>19932</v>
      </c>
      <c r="B6079" s="516"/>
      <c r="C6079" s="496" t="s">
        <v>21671</v>
      </c>
      <c r="D6079" s="39" t="s">
        <v>21671</v>
      </c>
      <c r="E6079" s="496">
        <f>VLOOKUP(F6079,[13]abbr_btch2lot2!A:B,2,FALSE)</f>
        <v>4800</v>
      </c>
      <c r="F6079" s="39" t="s">
        <v>21672</v>
      </c>
      <c r="G6079" s="39" t="s">
        <v>2215</v>
      </c>
      <c r="H6079" s="40" t="s">
        <v>2202</v>
      </c>
      <c r="I6079" s="76" t="s">
        <v>19936</v>
      </c>
      <c r="J6079" s="39"/>
      <c r="K6079" s="39" t="s">
        <v>2195</v>
      </c>
      <c r="L6079" s="504">
        <v>663</v>
      </c>
      <c r="M6079" s="39" t="s">
        <v>19933</v>
      </c>
      <c r="N6079" s="39" t="s">
        <v>21673</v>
      </c>
    </row>
    <row r="6080" spans="1:14" hidden="1">
      <c r="A6080" s="258" t="s">
        <v>19932</v>
      </c>
      <c r="B6080" s="516"/>
      <c r="C6080" s="496" t="s">
        <v>21674</v>
      </c>
      <c r="D6080" s="39" t="s">
        <v>21674</v>
      </c>
      <c r="E6080" s="496">
        <f>VLOOKUP(F6080,[13]abbr_btch2lot2!A:B,2,FALSE)</f>
        <v>4801</v>
      </c>
      <c r="F6080" s="39" t="s">
        <v>21675</v>
      </c>
      <c r="G6080" s="39" t="s">
        <v>2215</v>
      </c>
      <c r="H6080" s="40" t="s">
        <v>2202</v>
      </c>
      <c r="I6080" s="76" t="s">
        <v>19936</v>
      </c>
      <c r="J6080" s="39"/>
      <c r="K6080" s="39" t="s">
        <v>2195</v>
      </c>
      <c r="L6080" s="504">
        <v>664</v>
      </c>
      <c r="M6080" s="39" t="s">
        <v>19933</v>
      </c>
      <c r="N6080" s="39" t="s">
        <v>21676</v>
      </c>
    </row>
    <row r="6081" spans="1:14" hidden="1">
      <c r="A6081" s="258" t="s">
        <v>19932</v>
      </c>
      <c r="B6081" s="516"/>
      <c r="C6081" s="496" t="s">
        <v>21677</v>
      </c>
      <c r="D6081" s="39" t="s">
        <v>21677</v>
      </c>
      <c r="E6081" s="496">
        <f>VLOOKUP(F6081,[13]abbr_btch2lot2!A:B,2,FALSE)</f>
        <v>4802</v>
      </c>
      <c r="F6081" s="39" t="s">
        <v>21678</v>
      </c>
      <c r="G6081" s="39" t="s">
        <v>2215</v>
      </c>
      <c r="H6081" s="40" t="s">
        <v>2202</v>
      </c>
      <c r="I6081" s="76" t="s">
        <v>19936</v>
      </c>
      <c r="J6081" s="39"/>
      <c r="K6081" s="39" t="s">
        <v>2195</v>
      </c>
      <c r="L6081" s="504">
        <v>665</v>
      </c>
      <c r="M6081" s="39" t="s">
        <v>19933</v>
      </c>
      <c r="N6081" s="39" t="s">
        <v>21679</v>
      </c>
    </row>
    <row r="6082" spans="1:14" hidden="1">
      <c r="A6082" s="258" t="s">
        <v>19932</v>
      </c>
      <c r="B6082" s="516"/>
      <c r="C6082" s="496" t="s">
        <v>21680</v>
      </c>
      <c r="D6082" s="39" t="s">
        <v>21680</v>
      </c>
      <c r="E6082" s="496">
        <f>VLOOKUP(F6082,[13]abbr_btch2lot2!A:B,2,FALSE)</f>
        <v>4803</v>
      </c>
      <c r="F6082" s="39" t="s">
        <v>21681</v>
      </c>
      <c r="G6082" s="39" t="s">
        <v>2215</v>
      </c>
      <c r="H6082" s="40" t="s">
        <v>2202</v>
      </c>
      <c r="I6082" s="76" t="s">
        <v>19936</v>
      </c>
      <c r="J6082" s="39"/>
      <c r="K6082" s="39" t="s">
        <v>2195</v>
      </c>
      <c r="L6082" s="504">
        <v>666</v>
      </c>
      <c r="M6082" s="39" t="s">
        <v>19933</v>
      </c>
      <c r="N6082" s="39" t="s">
        <v>21682</v>
      </c>
    </row>
    <row r="6083" spans="1:14" hidden="1">
      <c r="A6083" s="258" t="s">
        <v>19932</v>
      </c>
      <c r="B6083" s="516"/>
      <c r="C6083" s="496" t="s">
        <v>21683</v>
      </c>
      <c r="D6083" s="39" t="s">
        <v>21683</v>
      </c>
      <c r="E6083" s="496">
        <f>VLOOKUP(F6083,[13]abbr_btch2lot2!A:B,2,FALSE)</f>
        <v>4804</v>
      </c>
      <c r="F6083" s="39" t="s">
        <v>21684</v>
      </c>
      <c r="G6083" s="39" t="s">
        <v>2215</v>
      </c>
      <c r="H6083" s="40" t="s">
        <v>2308</v>
      </c>
      <c r="I6083" s="76">
        <v>26</v>
      </c>
      <c r="J6083" s="39"/>
      <c r="K6083" s="39" t="s">
        <v>2195</v>
      </c>
      <c r="L6083" s="504">
        <v>667</v>
      </c>
      <c r="M6083" s="39" t="s">
        <v>19933</v>
      </c>
      <c r="N6083" s="39" t="s">
        <v>21685</v>
      </c>
    </row>
    <row r="6084" spans="1:14" hidden="1">
      <c r="A6084" s="258" t="s">
        <v>19932</v>
      </c>
      <c r="B6084" s="516"/>
      <c r="C6084" s="496" t="s">
        <v>21686</v>
      </c>
      <c r="D6084" s="39" t="s">
        <v>21686</v>
      </c>
      <c r="E6084" s="496">
        <f>VLOOKUP(F6084,[13]abbr_btch2lot2!A:B,2,FALSE)</f>
        <v>4805</v>
      </c>
      <c r="F6084" s="39" t="s">
        <v>21687</v>
      </c>
      <c r="G6084" s="39" t="s">
        <v>2215</v>
      </c>
      <c r="H6084" s="40" t="s">
        <v>2231</v>
      </c>
      <c r="I6084" s="76" t="s">
        <v>3432</v>
      </c>
      <c r="J6084" s="39"/>
      <c r="K6084" s="39" t="s">
        <v>2195</v>
      </c>
      <c r="L6084" s="504">
        <v>668</v>
      </c>
      <c r="M6084" s="39" t="s">
        <v>19933</v>
      </c>
      <c r="N6084" s="39" t="s">
        <v>21688</v>
      </c>
    </row>
    <row r="6085" spans="1:14" hidden="1">
      <c r="A6085" s="258" t="s">
        <v>19932</v>
      </c>
      <c r="B6085" s="516"/>
      <c r="C6085" s="496" t="s">
        <v>1762</v>
      </c>
      <c r="D6085" s="39" t="s">
        <v>1762</v>
      </c>
      <c r="E6085" s="496">
        <f>VLOOKUP(F6085,[13]abbr_btch2lot2!A:B,2,FALSE)</f>
        <v>1858</v>
      </c>
      <c r="F6085" s="39" t="s">
        <v>28</v>
      </c>
      <c r="G6085" s="39" t="s">
        <v>2215</v>
      </c>
      <c r="H6085" s="40" t="s">
        <v>2202</v>
      </c>
      <c r="I6085" s="76" t="s">
        <v>19936</v>
      </c>
      <c r="J6085" s="39"/>
      <c r="K6085" s="39" t="s">
        <v>2195</v>
      </c>
      <c r="L6085" s="504">
        <v>669</v>
      </c>
      <c r="M6085" s="39" t="s">
        <v>19933</v>
      </c>
      <c r="N6085" s="39" t="s">
        <v>21689</v>
      </c>
    </row>
    <row r="6086" spans="1:14" hidden="1">
      <c r="A6086" s="258" t="s">
        <v>19932</v>
      </c>
      <c r="B6086" s="516"/>
      <c r="C6086" s="496"/>
      <c r="D6086" s="39"/>
      <c r="E6086" s="496">
        <f>VLOOKUP(F6086,[13]abbr_btch2lot2!A:B,2,FALSE)</f>
        <v>4806</v>
      </c>
      <c r="F6086" s="39" t="s">
        <v>21690</v>
      </c>
      <c r="G6086" s="39" t="s">
        <v>2215</v>
      </c>
      <c r="H6086" s="40" t="s">
        <v>2202</v>
      </c>
      <c r="I6086" s="76" t="s">
        <v>19936</v>
      </c>
      <c r="J6086" s="39"/>
      <c r="K6086" s="39" t="s">
        <v>2195</v>
      </c>
      <c r="L6086" s="504">
        <v>670</v>
      </c>
      <c r="M6086" s="39" t="s">
        <v>19933</v>
      </c>
      <c r="N6086" s="39" t="s">
        <v>21691</v>
      </c>
    </row>
    <row r="6087" spans="1:14" hidden="1">
      <c r="A6087" s="258" t="s">
        <v>19932</v>
      </c>
      <c r="B6087" s="516"/>
      <c r="C6087" s="496"/>
      <c r="D6087" s="39"/>
      <c r="E6087" s="496">
        <f>VLOOKUP(F6087,[13]abbr_btch2lot2!A:B,2,FALSE)</f>
        <v>4807</v>
      </c>
      <c r="F6087" s="39" t="s">
        <v>21692</v>
      </c>
      <c r="G6087" s="39" t="s">
        <v>2215</v>
      </c>
      <c r="H6087" s="40" t="s">
        <v>2202</v>
      </c>
      <c r="I6087" s="76" t="s">
        <v>19936</v>
      </c>
      <c r="J6087" s="39"/>
      <c r="K6087" s="39" t="s">
        <v>2195</v>
      </c>
      <c r="L6087" s="504">
        <v>671</v>
      </c>
      <c r="M6087" s="39" t="s">
        <v>19933</v>
      </c>
      <c r="N6087" s="39" t="s">
        <v>21693</v>
      </c>
    </row>
    <row r="6088" spans="1:14" hidden="1">
      <c r="A6088" s="258" t="s">
        <v>19932</v>
      </c>
      <c r="B6088" s="516"/>
      <c r="C6088" s="496"/>
      <c r="D6088" s="39"/>
      <c r="E6088" s="496">
        <f>VLOOKUP(F6088,[13]abbr_btch2lot2!A:B,2,FALSE)</f>
        <v>4808</v>
      </c>
      <c r="F6088" s="39" t="s">
        <v>21694</v>
      </c>
      <c r="G6088" s="39" t="s">
        <v>2215</v>
      </c>
      <c r="H6088" s="40" t="s">
        <v>2231</v>
      </c>
      <c r="I6088" s="76" t="s">
        <v>3432</v>
      </c>
      <c r="J6088" s="39"/>
      <c r="K6088" s="39" t="s">
        <v>2195</v>
      </c>
      <c r="L6088" s="504">
        <v>672</v>
      </c>
      <c r="M6088" s="39" t="s">
        <v>19933</v>
      </c>
      <c r="N6088" s="39" t="s">
        <v>21695</v>
      </c>
    </row>
    <row r="6089" spans="1:14" hidden="1">
      <c r="A6089" s="258" t="s">
        <v>19932</v>
      </c>
      <c r="B6089" s="516"/>
      <c r="C6089" s="496" t="s">
        <v>21696</v>
      </c>
      <c r="D6089" s="39" t="s">
        <v>21696</v>
      </c>
      <c r="E6089" s="496">
        <f>VLOOKUP(F6089,[13]abbr_btch2lot2!A:B,2,FALSE)</f>
        <v>4809</v>
      </c>
      <c r="F6089" s="39" t="s">
        <v>21697</v>
      </c>
      <c r="G6089" s="39" t="s">
        <v>2215</v>
      </c>
      <c r="H6089" s="40" t="s">
        <v>2202</v>
      </c>
      <c r="I6089" s="76" t="s">
        <v>19936</v>
      </c>
      <c r="J6089" s="39"/>
      <c r="K6089" s="39" t="s">
        <v>2195</v>
      </c>
      <c r="L6089" s="504">
        <v>673</v>
      </c>
      <c r="M6089" s="39" t="s">
        <v>19933</v>
      </c>
      <c r="N6089" s="39" t="s">
        <v>21698</v>
      </c>
    </row>
    <row r="6090" spans="1:14" hidden="1">
      <c r="A6090" s="258" t="s">
        <v>19932</v>
      </c>
      <c r="B6090" s="516"/>
      <c r="C6090" s="496"/>
      <c r="D6090" s="39"/>
      <c r="E6090" s="496">
        <f>VLOOKUP(F6090,[13]abbr_btch2lot2!A:B,2,FALSE)</f>
        <v>4810</v>
      </c>
      <c r="F6090" s="39" t="s">
        <v>21699</v>
      </c>
      <c r="G6090" s="39" t="s">
        <v>2215</v>
      </c>
      <c r="H6090" s="40" t="s">
        <v>2202</v>
      </c>
      <c r="I6090" s="76" t="s">
        <v>19936</v>
      </c>
      <c r="J6090" s="39"/>
      <c r="K6090" s="39" t="s">
        <v>2195</v>
      </c>
      <c r="L6090" s="504">
        <v>674</v>
      </c>
      <c r="M6090" s="39" t="s">
        <v>19933</v>
      </c>
      <c r="N6090" s="39" t="s">
        <v>21700</v>
      </c>
    </row>
    <row r="6091" spans="1:14" hidden="1">
      <c r="A6091" s="258" t="s">
        <v>19932</v>
      </c>
      <c r="B6091" s="516"/>
      <c r="C6091" s="496" t="s">
        <v>21701</v>
      </c>
      <c r="D6091" s="39" t="s">
        <v>21701</v>
      </c>
      <c r="E6091" s="496">
        <f>VLOOKUP(F6091,[13]abbr_btch2lot2!A:B,2,FALSE)</f>
        <v>4811</v>
      </c>
      <c r="F6091" s="39" t="s">
        <v>21702</v>
      </c>
      <c r="G6091" s="39" t="s">
        <v>2215</v>
      </c>
      <c r="H6091" s="40" t="s">
        <v>2202</v>
      </c>
      <c r="I6091" s="76" t="s">
        <v>7604</v>
      </c>
      <c r="J6091" s="39"/>
      <c r="K6091" s="39" t="s">
        <v>2195</v>
      </c>
      <c r="L6091" s="504">
        <v>675</v>
      </c>
      <c r="M6091" s="39" t="s">
        <v>19933</v>
      </c>
      <c r="N6091" s="39" t="s">
        <v>21703</v>
      </c>
    </row>
    <row r="6092" spans="1:14" hidden="1">
      <c r="A6092" s="258" t="s">
        <v>19932</v>
      </c>
      <c r="B6092" s="516"/>
      <c r="C6092" s="496" t="s">
        <v>21704</v>
      </c>
      <c r="D6092" s="39" t="s">
        <v>21704</v>
      </c>
      <c r="E6092" s="496">
        <f>VLOOKUP(F6092,[13]abbr_btch2lot2!A:B,2,FALSE)</f>
        <v>4812</v>
      </c>
      <c r="F6092" s="39" t="s">
        <v>21705</v>
      </c>
      <c r="G6092" s="39" t="s">
        <v>2215</v>
      </c>
      <c r="H6092" s="40" t="s">
        <v>2202</v>
      </c>
      <c r="I6092" s="76" t="s">
        <v>19940</v>
      </c>
      <c r="J6092" s="39"/>
      <c r="K6092" s="39" t="s">
        <v>2195</v>
      </c>
      <c r="L6092" s="504">
        <v>676</v>
      </c>
      <c r="M6092" s="39" t="s">
        <v>19933</v>
      </c>
      <c r="N6092" s="39" t="s">
        <v>21706</v>
      </c>
    </row>
    <row r="6093" spans="1:14" hidden="1">
      <c r="A6093" s="258" t="s">
        <v>19932</v>
      </c>
      <c r="B6093" s="516"/>
      <c r="C6093" s="496" t="s">
        <v>21707</v>
      </c>
      <c r="D6093" s="39" t="s">
        <v>21707</v>
      </c>
      <c r="E6093" s="496">
        <f>VLOOKUP(F6093,[13]abbr_btch2lot2!A:B,2,FALSE)</f>
        <v>4813</v>
      </c>
      <c r="F6093" s="39" t="s">
        <v>21708</v>
      </c>
      <c r="G6093" s="39" t="s">
        <v>2215</v>
      </c>
      <c r="H6093" s="40" t="s">
        <v>2202</v>
      </c>
      <c r="I6093" s="76" t="s">
        <v>19940</v>
      </c>
      <c r="J6093" s="39"/>
      <c r="K6093" s="39" t="s">
        <v>2195</v>
      </c>
      <c r="L6093" s="504">
        <v>677</v>
      </c>
      <c r="M6093" s="39" t="s">
        <v>19933</v>
      </c>
      <c r="N6093" s="39" t="s">
        <v>21709</v>
      </c>
    </row>
    <row r="6094" spans="1:14" hidden="1">
      <c r="A6094" s="258" t="s">
        <v>19932</v>
      </c>
      <c r="B6094" s="516"/>
      <c r="C6094" s="496" t="s">
        <v>21710</v>
      </c>
      <c r="D6094" s="39" t="s">
        <v>21710</v>
      </c>
      <c r="E6094" s="496">
        <f>VLOOKUP(F6094,[13]abbr_btch2lot2!A:B,2,FALSE)</f>
        <v>4814</v>
      </c>
      <c r="F6094" s="39" t="s">
        <v>21711</v>
      </c>
      <c r="G6094" s="39" t="s">
        <v>2215</v>
      </c>
      <c r="H6094" s="40" t="s">
        <v>2202</v>
      </c>
      <c r="I6094" s="76" t="s">
        <v>19940</v>
      </c>
      <c r="J6094" s="39"/>
      <c r="K6094" s="39" t="s">
        <v>2195</v>
      </c>
      <c r="L6094" s="504">
        <v>678</v>
      </c>
      <c r="M6094" s="39" t="s">
        <v>19933</v>
      </c>
      <c r="N6094" s="39" t="s">
        <v>21712</v>
      </c>
    </row>
    <row r="6095" spans="1:14" hidden="1">
      <c r="A6095" s="258" t="s">
        <v>19932</v>
      </c>
      <c r="B6095" s="516"/>
      <c r="C6095" s="496" t="s">
        <v>21713</v>
      </c>
      <c r="D6095" s="39" t="s">
        <v>21713</v>
      </c>
      <c r="E6095" s="496">
        <f>VLOOKUP(F6095,[13]abbr_btch2lot2!A:B,2,FALSE)</f>
        <v>4815</v>
      </c>
      <c r="F6095" s="39" t="s">
        <v>21714</v>
      </c>
      <c r="G6095" s="39" t="s">
        <v>2215</v>
      </c>
      <c r="H6095" s="40" t="s">
        <v>2202</v>
      </c>
      <c r="I6095" s="76" t="s">
        <v>19940</v>
      </c>
      <c r="J6095" s="39"/>
      <c r="K6095" s="39" t="s">
        <v>2195</v>
      </c>
      <c r="L6095" s="504">
        <v>679</v>
      </c>
      <c r="M6095" s="39" t="s">
        <v>19933</v>
      </c>
      <c r="N6095" s="39" t="s">
        <v>21715</v>
      </c>
    </row>
    <row r="6096" spans="1:14" hidden="1">
      <c r="A6096" s="258" t="s">
        <v>19932</v>
      </c>
      <c r="B6096" s="516"/>
      <c r="C6096" s="496" t="s">
        <v>21716</v>
      </c>
      <c r="D6096" s="39" t="s">
        <v>21716</v>
      </c>
      <c r="E6096" s="496">
        <f>VLOOKUP(F6096,[13]abbr_btch2lot2!A:B,2,FALSE)</f>
        <v>4816</v>
      </c>
      <c r="F6096" s="39" t="s">
        <v>21717</v>
      </c>
      <c r="G6096" s="39" t="s">
        <v>2215</v>
      </c>
      <c r="H6096" s="40" t="s">
        <v>2202</v>
      </c>
      <c r="I6096" s="76" t="s">
        <v>19940</v>
      </c>
      <c r="J6096" s="39"/>
      <c r="K6096" s="39" t="s">
        <v>2195</v>
      </c>
      <c r="L6096" s="504">
        <v>680</v>
      </c>
      <c r="M6096" s="39" t="s">
        <v>19933</v>
      </c>
      <c r="N6096" s="39" t="s">
        <v>21718</v>
      </c>
    </row>
    <row r="6097" spans="1:14" hidden="1">
      <c r="A6097" s="258" t="s">
        <v>19932</v>
      </c>
      <c r="B6097" s="516"/>
      <c r="C6097" s="496"/>
      <c r="D6097" s="39"/>
      <c r="E6097" s="496">
        <f>VLOOKUP(F6097,[13]abbr_btch2lot2!A:B,2,FALSE)</f>
        <v>4817</v>
      </c>
      <c r="F6097" s="39" t="s">
        <v>21719</v>
      </c>
      <c r="G6097" s="39" t="s">
        <v>2215</v>
      </c>
      <c r="H6097" s="40" t="s">
        <v>2202</v>
      </c>
      <c r="I6097" s="76" t="s">
        <v>19940</v>
      </c>
      <c r="J6097" s="39"/>
      <c r="K6097" s="39" t="s">
        <v>2195</v>
      </c>
      <c r="L6097" s="504">
        <v>681</v>
      </c>
      <c r="M6097" s="39" t="s">
        <v>19933</v>
      </c>
      <c r="N6097" s="39" t="s">
        <v>21720</v>
      </c>
    </row>
    <row r="6098" spans="1:14" hidden="1">
      <c r="A6098" s="258" t="s">
        <v>19932</v>
      </c>
      <c r="B6098" s="516"/>
      <c r="C6098" s="496" t="s">
        <v>21721</v>
      </c>
      <c r="D6098" s="39" t="s">
        <v>21721</v>
      </c>
      <c r="E6098" s="496">
        <f>VLOOKUP(F6098,[13]abbr_btch2lot2!A:B,2,FALSE)</f>
        <v>4818</v>
      </c>
      <c r="F6098" s="39" t="s">
        <v>21722</v>
      </c>
      <c r="G6098" s="39" t="s">
        <v>2215</v>
      </c>
      <c r="H6098" s="40" t="s">
        <v>2202</v>
      </c>
      <c r="I6098" s="76" t="s">
        <v>19940</v>
      </c>
      <c r="J6098" s="39"/>
      <c r="K6098" s="39" t="s">
        <v>2195</v>
      </c>
      <c r="L6098" s="504">
        <v>682</v>
      </c>
      <c r="M6098" s="39" t="s">
        <v>19933</v>
      </c>
      <c r="N6098" s="39" t="s">
        <v>21723</v>
      </c>
    </row>
    <row r="6099" spans="1:14" hidden="1">
      <c r="A6099" s="258" t="s">
        <v>19932</v>
      </c>
      <c r="B6099" s="516"/>
      <c r="C6099" s="496" t="s">
        <v>21724</v>
      </c>
      <c r="D6099" s="39" t="s">
        <v>21724</v>
      </c>
      <c r="E6099" s="496">
        <f>VLOOKUP(F6099,[13]abbr_btch2lot2!A:B,2,FALSE)</f>
        <v>4819</v>
      </c>
      <c r="F6099" s="39" t="s">
        <v>21725</v>
      </c>
      <c r="G6099" s="39" t="s">
        <v>2215</v>
      </c>
      <c r="H6099" s="40" t="s">
        <v>2202</v>
      </c>
      <c r="I6099" s="76" t="s">
        <v>19940</v>
      </c>
      <c r="J6099" s="39"/>
      <c r="K6099" s="39" t="s">
        <v>2195</v>
      </c>
      <c r="L6099" s="504">
        <v>683</v>
      </c>
      <c r="M6099" s="39" t="s">
        <v>19933</v>
      </c>
      <c r="N6099" s="39" t="s">
        <v>21726</v>
      </c>
    </row>
    <row r="6100" spans="1:14" hidden="1">
      <c r="A6100" s="258" t="s">
        <v>19932</v>
      </c>
      <c r="B6100" s="516"/>
      <c r="C6100" s="496"/>
      <c r="D6100" s="39"/>
      <c r="E6100" s="496">
        <f>VLOOKUP(F6100,[13]abbr_btch2lot2!A:B,2,FALSE)</f>
        <v>4820</v>
      </c>
      <c r="F6100" s="39" t="s">
        <v>21727</v>
      </c>
      <c r="G6100" s="39" t="s">
        <v>2215</v>
      </c>
      <c r="H6100" s="40" t="s">
        <v>2202</v>
      </c>
      <c r="I6100" s="76" t="s">
        <v>19940</v>
      </c>
      <c r="J6100" s="39"/>
      <c r="K6100" s="39" t="s">
        <v>2195</v>
      </c>
      <c r="L6100" s="504">
        <v>684</v>
      </c>
      <c r="M6100" s="39" t="s">
        <v>19933</v>
      </c>
      <c r="N6100" s="39" t="s">
        <v>21728</v>
      </c>
    </row>
    <row r="6101" spans="1:14" hidden="1">
      <c r="A6101" s="258" t="s">
        <v>19932</v>
      </c>
      <c r="B6101" s="516"/>
      <c r="C6101" s="496" t="s">
        <v>21729</v>
      </c>
      <c r="D6101" s="39" t="s">
        <v>21729</v>
      </c>
      <c r="E6101" s="496">
        <f>VLOOKUP(F6101,[13]abbr_btch2lot2!A:B,2,FALSE)</f>
        <v>4821</v>
      </c>
      <c r="F6101" s="39" t="s">
        <v>21730</v>
      </c>
      <c r="G6101" s="39" t="s">
        <v>2215</v>
      </c>
      <c r="H6101" s="40" t="s">
        <v>2202</v>
      </c>
      <c r="I6101" s="76" t="s">
        <v>19940</v>
      </c>
      <c r="J6101" s="39"/>
      <c r="K6101" s="39" t="s">
        <v>2195</v>
      </c>
      <c r="L6101" s="504">
        <v>685</v>
      </c>
      <c r="M6101" s="39" t="s">
        <v>19933</v>
      </c>
      <c r="N6101" s="39" t="s">
        <v>21731</v>
      </c>
    </row>
    <row r="6102" spans="1:14" hidden="1">
      <c r="A6102" s="258" t="s">
        <v>19932</v>
      </c>
      <c r="B6102" s="516"/>
      <c r="C6102" s="496"/>
      <c r="D6102" s="39"/>
      <c r="E6102" s="496">
        <f>VLOOKUP(F6102,[13]abbr_btch2lot2!A:B,2,FALSE)</f>
        <v>4822</v>
      </c>
      <c r="F6102" s="39" t="s">
        <v>21732</v>
      </c>
      <c r="G6102" s="39" t="s">
        <v>2215</v>
      </c>
      <c r="H6102" s="40" t="s">
        <v>2202</v>
      </c>
      <c r="I6102" s="76" t="s">
        <v>19940</v>
      </c>
      <c r="J6102" s="39"/>
      <c r="K6102" s="39" t="s">
        <v>2195</v>
      </c>
      <c r="L6102" s="504">
        <v>686</v>
      </c>
      <c r="M6102" s="39" t="s">
        <v>19933</v>
      </c>
      <c r="N6102" s="39" t="s">
        <v>21733</v>
      </c>
    </row>
    <row r="6103" spans="1:14" hidden="1">
      <c r="A6103" s="258" t="s">
        <v>19932</v>
      </c>
      <c r="B6103" s="516"/>
      <c r="C6103" s="496"/>
      <c r="D6103" s="39"/>
      <c r="E6103" s="496">
        <f>VLOOKUP(F6103,[13]abbr_btch2lot2!A:B,2,FALSE)</f>
        <v>4823</v>
      </c>
      <c r="F6103" s="39" t="s">
        <v>21734</v>
      </c>
      <c r="G6103" s="39" t="s">
        <v>2215</v>
      </c>
      <c r="H6103" s="40" t="s">
        <v>2202</v>
      </c>
      <c r="I6103" s="76" t="s">
        <v>19940</v>
      </c>
      <c r="J6103" s="39"/>
      <c r="K6103" s="39" t="s">
        <v>2195</v>
      </c>
      <c r="L6103" s="504">
        <v>687</v>
      </c>
      <c r="M6103" s="39" t="s">
        <v>19933</v>
      </c>
      <c r="N6103" s="39" t="s">
        <v>21735</v>
      </c>
    </row>
    <row r="6104" spans="1:14" hidden="1">
      <c r="A6104" s="258" t="s">
        <v>19932</v>
      </c>
      <c r="B6104" s="516"/>
      <c r="C6104" s="496" t="s">
        <v>21736</v>
      </c>
      <c r="D6104" s="39" t="s">
        <v>21736</v>
      </c>
      <c r="E6104" s="496">
        <f>VLOOKUP(F6104,[13]abbr_btch2lot2!A:B,2,FALSE)</f>
        <v>4824</v>
      </c>
      <c r="F6104" s="40" t="s">
        <v>21737</v>
      </c>
      <c r="G6104" s="39" t="s">
        <v>2215</v>
      </c>
      <c r="H6104" s="40" t="s">
        <v>2202</v>
      </c>
      <c r="I6104" s="76" t="s">
        <v>19940</v>
      </c>
      <c r="J6104" s="39"/>
      <c r="K6104" s="39" t="s">
        <v>2195</v>
      </c>
      <c r="L6104" s="504">
        <v>688</v>
      </c>
      <c r="M6104" s="39" t="s">
        <v>19933</v>
      </c>
      <c r="N6104" s="39" t="s">
        <v>21738</v>
      </c>
    </row>
    <row r="6105" spans="1:14" hidden="1">
      <c r="A6105" s="258" t="s">
        <v>19932</v>
      </c>
      <c r="B6105" s="516"/>
      <c r="C6105" s="496" t="s">
        <v>21739</v>
      </c>
      <c r="D6105" s="39" t="s">
        <v>21739</v>
      </c>
      <c r="E6105" s="496">
        <f>VLOOKUP(F6105,[13]abbr_btch2lot2!A:B,2,FALSE)</f>
        <v>4825</v>
      </c>
      <c r="F6105" s="39" t="s">
        <v>21740</v>
      </c>
      <c r="G6105" s="39" t="s">
        <v>2215</v>
      </c>
      <c r="H6105" s="40" t="s">
        <v>2202</v>
      </c>
      <c r="I6105" s="76" t="s">
        <v>19936</v>
      </c>
      <c r="J6105" s="39"/>
      <c r="K6105" s="39" t="s">
        <v>2195</v>
      </c>
      <c r="L6105" s="504">
        <v>689</v>
      </c>
      <c r="M6105" s="39" t="s">
        <v>19933</v>
      </c>
      <c r="N6105" s="39" t="s">
        <v>21741</v>
      </c>
    </row>
    <row r="6106" spans="1:14" hidden="1">
      <c r="A6106" s="258" t="s">
        <v>19932</v>
      </c>
      <c r="B6106" s="516"/>
      <c r="C6106" s="496" t="s">
        <v>21742</v>
      </c>
      <c r="D6106" s="39" t="s">
        <v>21742</v>
      </c>
      <c r="E6106" s="496">
        <f>VLOOKUP(F6106,[13]abbr_btch2lot2!A:B,2,FALSE)</f>
        <v>4826</v>
      </c>
      <c r="F6106" s="39" t="s">
        <v>21743</v>
      </c>
      <c r="G6106" s="39" t="s">
        <v>2215</v>
      </c>
      <c r="H6106" s="40" t="s">
        <v>2202</v>
      </c>
      <c r="I6106" s="76" t="s">
        <v>19940</v>
      </c>
      <c r="J6106" s="39"/>
      <c r="K6106" s="39" t="s">
        <v>2195</v>
      </c>
      <c r="L6106" s="504">
        <v>690</v>
      </c>
      <c r="M6106" s="39" t="s">
        <v>19933</v>
      </c>
      <c r="N6106" s="39" t="s">
        <v>21744</v>
      </c>
    </row>
    <row r="6107" spans="1:14" hidden="1">
      <c r="A6107" s="258" t="s">
        <v>19932</v>
      </c>
      <c r="B6107" s="516"/>
      <c r="C6107" s="496" t="s">
        <v>21745</v>
      </c>
      <c r="D6107" s="39" t="s">
        <v>21745</v>
      </c>
      <c r="E6107" s="496">
        <f>VLOOKUP(F6107,[13]abbr_btch2lot2!A:B,2,FALSE)</f>
        <v>4827</v>
      </c>
      <c r="F6107" s="39" t="s">
        <v>21746</v>
      </c>
      <c r="G6107" s="39" t="s">
        <v>2215</v>
      </c>
      <c r="H6107" s="40" t="s">
        <v>2202</v>
      </c>
      <c r="I6107" s="76" t="s">
        <v>19940</v>
      </c>
      <c r="J6107" s="39"/>
      <c r="K6107" s="39" t="s">
        <v>2195</v>
      </c>
      <c r="L6107" s="504">
        <v>691</v>
      </c>
      <c r="M6107" s="39" t="s">
        <v>19933</v>
      </c>
      <c r="N6107" s="39" t="s">
        <v>21747</v>
      </c>
    </row>
    <row r="6108" spans="1:14" hidden="1">
      <c r="A6108" s="258" t="s">
        <v>19932</v>
      </c>
      <c r="B6108" s="516"/>
      <c r="C6108" s="496" t="s">
        <v>21748</v>
      </c>
      <c r="D6108" s="39" t="s">
        <v>21748</v>
      </c>
      <c r="E6108" s="496">
        <f>VLOOKUP(F6108,[13]abbr_btch2lot2!A:B,2,FALSE)</f>
        <v>4828</v>
      </c>
      <c r="F6108" s="39" t="s">
        <v>21749</v>
      </c>
      <c r="G6108" s="39" t="s">
        <v>2215</v>
      </c>
      <c r="H6108" s="40" t="s">
        <v>2202</v>
      </c>
      <c r="I6108" s="76" t="s">
        <v>19940</v>
      </c>
      <c r="J6108" s="39"/>
      <c r="K6108" s="39" t="s">
        <v>2195</v>
      </c>
      <c r="L6108" s="504">
        <v>692</v>
      </c>
      <c r="M6108" s="39" t="s">
        <v>19933</v>
      </c>
      <c r="N6108" s="39" t="s">
        <v>21750</v>
      </c>
    </row>
    <row r="6109" spans="1:14" hidden="1">
      <c r="A6109" s="258" t="s">
        <v>19932</v>
      </c>
      <c r="B6109" s="516"/>
      <c r="C6109" s="496" t="s">
        <v>1762</v>
      </c>
      <c r="D6109" s="39" t="s">
        <v>1762</v>
      </c>
      <c r="E6109" s="496">
        <f>VLOOKUP(F6109,[13]abbr_btch2lot2!A:B,2,FALSE)</f>
        <v>1858</v>
      </c>
      <c r="F6109" s="39" t="s">
        <v>28</v>
      </c>
      <c r="G6109" s="39" t="s">
        <v>2215</v>
      </c>
      <c r="H6109" s="40" t="s">
        <v>2202</v>
      </c>
      <c r="I6109" s="76" t="s">
        <v>19940</v>
      </c>
      <c r="J6109" s="39"/>
      <c r="K6109" s="39" t="s">
        <v>2195</v>
      </c>
      <c r="L6109" s="504">
        <v>693</v>
      </c>
      <c r="M6109" s="39" t="s">
        <v>19933</v>
      </c>
      <c r="N6109" s="39" t="s">
        <v>21751</v>
      </c>
    </row>
    <row r="6110" spans="1:14" hidden="1">
      <c r="A6110" s="258" t="s">
        <v>19932</v>
      </c>
      <c r="B6110" s="516"/>
      <c r="C6110" s="496" t="s">
        <v>21752</v>
      </c>
      <c r="D6110" s="39" t="s">
        <v>21752</v>
      </c>
      <c r="E6110" s="496">
        <f>VLOOKUP(F6110,[13]abbr_btch2lot2!A:B,2,FALSE)</f>
        <v>4829</v>
      </c>
      <c r="F6110" s="39" t="s">
        <v>21753</v>
      </c>
      <c r="G6110" s="39" t="s">
        <v>2215</v>
      </c>
      <c r="H6110" s="40" t="s">
        <v>2202</v>
      </c>
      <c r="I6110" s="76" t="s">
        <v>19940</v>
      </c>
      <c r="J6110" s="39"/>
      <c r="K6110" s="39" t="s">
        <v>2195</v>
      </c>
      <c r="L6110" s="504">
        <v>694</v>
      </c>
      <c r="M6110" s="39" t="s">
        <v>19933</v>
      </c>
      <c r="N6110" s="39" t="s">
        <v>21754</v>
      </c>
    </row>
    <row r="6111" spans="1:14" hidden="1">
      <c r="A6111" s="258" t="s">
        <v>19932</v>
      </c>
      <c r="B6111" s="516"/>
      <c r="C6111" s="496" t="s">
        <v>21755</v>
      </c>
      <c r="D6111" s="39" t="s">
        <v>21755</v>
      </c>
      <c r="E6111" s="496">
        <f>VLOOKUP(F6111,[13]abbr_btch2lot2!A:B,2,FALSE)</f>
        <v>4830</v>
      </c>
      <c r="F6111" s="40" t="s">
        <v>21756</v>
      </c>
      <c r="G6111" s="39" t="s">
        <v>2215</v>
      </c>
      <c r="H6111" s="40" t="s">
        <v>2202</v>
      </c>
      <c r="I6111" s="76" t="s">
        <v>19940</v>
      </c>
      <c r="J6111" s="39"/>
      <c r="K6111" s="39" t="s">
        <v>2195</v>
      </c>
      <c r="L6111" s="504">
        <v>695</v>
      </c>
      <c r="M6111" s="39" t="s">
        <v>19933</v>
      </c>
      <c r="N6111" s="39" t="s">
        <v>21757</v>
      </c>
    </row>
    <row r="6112" spans="1:14" hidden="1">
      <c r="A6112" s="258" t="s">
        <v>19932</v>
      </c>
      <c r="B6112" s="516"/>
      <c r="C6112" s="496"/>
      <c r="D6112" s="39"/>
      <c r="E6112" s="496">
        <f>VLOOKUP(F6112,[13]abbr_btch2lot2!A:B,2,FALSE)</f>
        <v>4831</v>
      </c>
      <c r="F6112" s="39" t="s">
        <v>21758</v>
      </c>
      <c r="G6112" s="39" t="s">
        <v>2215</v>
      </c>
      <c r="H6112" s="40" t="s">
        <v>2202</v>
      </c>
      <c r="I6112" s="76" t="s">
        <v>19940</v>
      </c>
      <c r="J6112" s="39"/>
      <c r="K6112" s="39" t="s">
        <v>2195</v>
      </c>
      <c r="L6112" s="504">
        <v>696</v>
      </c>
      <c r="M6112" s="39" t="s">
        <v>19933</v>
      </c>
      <c r="N6112" s="39" t="s">
        <v>21759</v>
      </c>
    </row>
    <row r="6113" spans="1:14" hidden="1">
      <c r="A6113" s="258" t="s">
        <v>19932</v>
      </c>
      <c r="B6113" s="516"/>
      <c r="C6113" s="496"/>
      <c r="D6113" s="39"/>
      <c r="E6113" s="496">
        <f>VLOOKUP(F6113,[13]abbr_btch2lot2!A:B,2,FALSE)</f>
        <v>4832</v>
      </c>
      <c r="F6113" s="39" t="s">
        <v>21760</v>
      </c>
      <c r="G6113" s="39" t="s">
        <v>2215</v>
      </c>
      <c r="H6113" s="40" t="s">
        <v>2202</v>
      </c>
      <c r="I6113" s="76" t="s">
        <v>19940</v>
      </c>
      <c r="J6113" s="39"/>
      <c r="K6113" s="39" t="s">
        <v>2195</v>
      </c>
      <c r="L6113" s="504">
        <v>697</v>
      </c>
      <c r="M6113" s="39" t="s">
        <v>19933</v>
      </c>
      <c r="N6113" s="39" t="s">
        <v>21761</v>
      </c>
    </row>
    <row r="6114" spans="1:14" hidden="1">
      <c r="A6114" s="258" t="s">
        <v>19932</v>
      </c>
      <c r="B6114" s="516"/>
      <c r="C6114" s="496"/>
      <c r="D6114" s="39"/>
      <c r="E6114" s="496">
        <f>VLOOKUP(F6114,[13]abbr_btch2lot2!A:B,2,FALSE)</f>
        <v>4833</v>
      </c>
      <c r="F6114" s="39" t="s">
        <v>21762</v>
      </c>
      <c r="G6114" s="39" t="s">
        <v>2215</v>
      </c>
      <c r="H6114" s="40" t="s">
        <v>2202</v>
      </c>
      <c r="I6114" s="76" t="s">
        <v>19940</v>
      </c>
      <c r="J6114" s="39"/>
      <c r="K6114" s="39" t="s">
        <v>2195</v>
      </c>
      <c r="L6114" s="504">
        <v>698</v>
      </c>
      <c r="M6114" s="39" t="s">
        <v>19933</v>
      </c>
      <c r="N6114" s="39" t="s">
        <v>21763</v>
      </c>
    </row>
    <row r="6115" spans="1:14" hidden="1">
      <c r="A6115" s="258" t="s">
        <v>19932</v>
      </c>
      <c r="B6115" s="516"/>
      <c r="C6115" s="496"/>
      <c r="D6115" s="39"/>
      <c r="E6115" s="496">
        <f>VLOOKUP(F6115,[13]abbr_btch2lot2!A:B,2,FALSE)</f>
        <v>4834</v>
      </c>
      <c r="F6115" s="39" t="s">
        <v>21764</v>
      </c>
      <c r="G6115" s="39" t="s">
        <v>2215</v>
      </c>
      <c r="H6115" s="40" t="s">
        <v>2231</v>
      </c>
      <c r="I6115" s="76" t="s">
        <v>3432</v>
      </c>
      <c r="J6115" s="39"/>
      <c r="K6115" s="39" t="s">
        <v>2195</v>
      </c>
      <c r="L6115" s="504">
        <v>699</v>
      </c>
      <c r="M6115" s="39" t="s">
        <v>19933</v>
      </c>
      <c r="N6115" s="39" t="s">
        <v>21765</v>
      </c>
    </row>
    <row r="6116" spans="1:14" hidden="1">
      <c r="A6116" s="258" t="s">
        <v>19932</v>
      </c>
      <c r="B6116" s="516"/>
      <c r="C6116" s="496"/>
      <c r="D6116" s="39"/>
      <c r="E6116" s="496">
        <f>VLOOKUP(F6116,[13]abbr_btch2lot2!A:B,2,FALSE)</f>
        <v>4835</v>
      </c>
      <c r="F6116" s="39" t="s">
        <v>21766</v>
      </c>
      <c r="G6116" s="39" t="s">
        <v>2215</v>
      </c>
      <c r="H6116" s="39" t="s">
        <v>2194</v>
      </c>
      <c r="I6116" s="76">
        <v>10</v>
      </c>
      <c r="J6116" s="39"/>
      <c r="K6116" s="39" t="s">
        <v>2195</v>
      </c>
      <c r="L6116" s="504">
        <v>700</v>
      </c>
      <c r="M6116" s="39" t="s">
        <v>19933</v>
      </c>
      <c r="N6116" s="39" t="s">
        <v>21767</v>
      </c>
    </row>
    <row r="6117" spans="1:14" hidden="1">
      <c r="A6117" s="258" t="s">
        <v>19932</v>
      </c>
      <c r="B6117" s="516"/>
      <c r="C6117" s="496" t="s">
        <v>21291</v>
      </c>
      <c r="D6117" s="39" t="s">
        <v>21291</v>
      </c>
      <c r="E6117" s="496">
        <f>VLOOKUP(F6117,[13]abbr_btch2lot2!A:B,2,FALSE)</f>
        <v>4658</v>
      </c>
      <c r="F6117" s="39" t="s">
        <v>21292</v>
      </c>
      <c r="G6117" s="39" t="s">
        <v>2215</v>
      </c>
      <c r="H6117" s="40" t="s">
        <v>2202</v>
      </c>
      <c r="I6117" s="76" t="s">
        <v>19936</v>
      </c>
      <c r="J6117" s="39"/>
      <c r="K6117" s="39" t="s">
        <v>2195</v>
      </c>
      <c r="L6117" s="504">
        <v>701</v>
      </c>
      <c r="M6117" s="39" t="s">
        <v>19933</v>
      </c>
      <c r="N6117" s="39" t="s">
        <v>21768</v>
      </c>
    </row>
    <row r="6118" spans="1:14" hidden="1">
      <c r="A6118" s="258" t="s">
        <v>19932</v>
      </c>
      <c r="B6118" s="516"/>
      <c r="C6118" s="496"/>
      <c r="D6118" s="39"/>
      <c r="E6118" s="496">
        <f>VLOOKUP(F6118,[13]abbr_btch2lot2!A:B,2,FALSE)</f>
        <v>4836</v>
      </c>
      <c r="F6118" s="39" t="s">
        <v>21769</v>
      </c>
      <c r="G6118" s="39" t="s">
        <v>2215</v>
      </c>
      <c r="H6118" s="40" t="s">
        <v>2231</v>
      </c>
      <c r="I6118" s="76" t="s">
        <v>3432</v>
      </c>
      <c r="J6118" s="39"/>
      <c r="K6118" s="39" t="s">
        <v>2195</v>
      </c>
      <c r="L6118" s="504">
        <v>702</v>
      </c>
      <c r="M6118" s="39" t="s">
        <v>19933</v>
      </c>
      <c r="N6118" s="39" t="s">
        <v>21770</v>
      </c>
    </row>
    <row r="6119" spans="1:14" hidden="1">
      <c r="A6119" s="258" t="s">
        <v>19932</v>
      </c>
      <c r="B6119" s="516"/>
      <c r="C6119" s="496" t="s">
        <v>21771</v>
      </c>
      <c r="D6119" s="39" t="s">
        <v>21771</v>
      </c>
      <c r="E6119" s="496">
        <f>VLOOKUP(F6119,[13]abbr_btch2lot2!A:B,2,FALSE)</f>
        <v>4837</v>
      </c>
      <c r="F6119" s="39" t="s">
        <v>21772</v>
      </c>
      <c r="G6119" s="39" t="s">
        <v>2215</v>
      </c>
      <c r="H6119" s="40" t="s">
        <v>2202</v>
      </c>
      <c r="I6119" s="76" t="s">
        <v>19936</v>
      </c>
      <c r="J6119" s="39"/>
      <c r="K6119" s="39" t="s">
        <v>2195</v>
      </c>
      <c r="L6119" s="504">
        <v>703</v>
      </c>
      <c r="M6119" s="39" t="s">
        <v>19933</v>
      </c>
      <c r="N6119" s="39" t="s">
        <v>21773</v>
      </c>
    </row>
    <row r="6120" spans="1:14" hidden="1">
      <c r="A6120" s="258" t="s">
        <v>19932</v>
      </c>
      <c r="B6120" s="516"/>
      <c r="C6120" s="496" t="s">
        <v>21774</v>
      </c>
      <c r="D6120" s="39" t="s">
        <v>21774</v>
      </c>
      <c r="E6120" s="496">
        <f>VLOOKUP(F6120,[13]abbr_btch2lot2!A:B,2,FALSE)</f>
        <v>4838</v>
      </c>
      <c r="F6120" s="39" t="s">
        <v>21775</v>
      </c>
      <c r="G6120" s="39" t="s">
        <v>2215</v>
      </c>
      <c r="H6120" s="40" t="s">
        <v>2202</v>
      </c>
      <c r="I6120" s="76" t="s">
        <v>19936</v>
      </c>
      <c r="J6120" s="39"/>
      <c r="K6120" s="39" t="s">
        <v>2195</v>
      </c>
      <c r="L6120" s="504">
        <v>704</v>
      </c>
      <c r="M6120" s="39" t="s">
        <v>19933</v>
      </c>
      <c r="N6120" s="39" t="s">
        <v>21776</v>
      </c>
    </row>
    <row r="6121" spans="1:14" hidden="1">
      <c r="A6121" s="258" t="s">
        <v>19932</v>
      </c>
      <c r="B6121" s="516"/>
      <c r="C6121" s="496" t="s">
        <v>21777</v>
      </c>
      <c r="D6121" s="39" t="s">
        <v>21777</v>
      </c>
      <c r="E6121" s="496">
        <f>VLOOKUP(F6121,[13]abbr_btch2lot2!A:B,2,FALSE)</f>
        <v>4839</v>
      </c>
      <c r="F6121" s="39" t="s">
        <v>21778</v>
      </c>
      <c r="G6121" s="39" t="s">
        <v>2215</v>
      </c>
      <c r="H6121" s="40" t="s">
        <v>2202</v>
      </c>
      <c r="I6121" s="76" t="s">
        <v>19936</v>
      </c>
      <c r="J6121" s="39"/>
      <c r="K6121" s="39" t="s">
        <v>2195</v>
      </c>
      <c r="L6121" s="504">
        <v>705</v>
      </c>
      <c r="M6121" s="39" t="s">
        <v>19933</v>
      </c>
      <c r="N6121" s="39" t="s">
        <v>21779</v>
      </c>
    </row>
    <row r="6122" spans="1:14" hidden="1">
      <c r="A6122" s="258" t="s">
        <v>19932</v>
      </c>
      <c r="B6122" s="516"/>
      <c r="C6122" s="496" t="s">
        <v>21780</v>
      </c>
      <c r="D6122" s="39" t="s">
        <v>21780</v>
      </c>
      <c r="E6122" s="496">
        <f>VLOOKUP(F6122,[13]abbr_btch2lot2!A:B,2,FALSE)</f>
        <v>4840</v>
      </c>
      <c r="F6122" s="39" t="s">
        <v>21781</v>
      </c>
      <c r="G6122" s="39" t="s">
        <v>2215</v>
      </c>
      <c r="H6122" s="40" t="s">
        <v>2202</v>
      </c>
      <c r="I6122" s="76" t="s">
        <v>19936</v>
      </c>
      <c r="J6122" s="39"/>
      <c r="K6122" s="39" t="s">
        <v>2195</v>
      </c>
      <c r="L6122" s="504">
        <v>706</v>
      </c>
      <c r="M6122" s="39" t="s">
        <v>19933</v>
      </c>
      <c r="N6122" s="39" t="s">
        <v>21782</v>
      </c>
    </row>
    <row r="6123" spans="1:14" hidden="1">
      <c r="A6123" s="258" t="s">
        <v>19932</v>
      </c>
      <c r="B6123" s="516"/>
      <c r="C6123" s="496" t="s">
        <v>21783</v>
      </c>
      <c r="D6123" s="39" t="s">
        <v>21783</v>
      </c>
      <c r="E6123" s="496">
        <f>VLOOKUP(F6123,[13]abbr_btch2lot2!A:B,2,FALSE)</f>
        <v>4841</v>
      </c>
      <c r="F6123" s="39" t="s">
        <v>21784</v>
      </c>
      <c r="G6123" s="39" t="s">
        <v>2215</v>
      </c>
      <c r="H6123" s="40" t="s">
        <v>2202</v>
      </c>
      <c r="I6123" s="76" t="s">
        <v>19936</v>
      </c>
      <c r="J6123" s="39"/>
      <c r="K6123" s="39" t="s">
        <v>2195</v>
      </c>
      <c r="L6123" s="504">
        <v>707</v>
      </c>
      <c r="M6123" s="39" t="s">
        <v>19933</v>
      </c>
      <c r="N6123" s="39" t="s">
        <v>21785</v>
      </c>
    </row>
    <row r="6124" spans="1:14" hidden="1">
      <c r="A6124" s="258" t="s">
        <v>19932</v>
      </c>
      <c r="B6124" s="496" t="s">
        <v>149</v>
      </c>
      <c r="C6124" s="496" t="s">
        <v>149</v>
      </c>
      <c r="D6124" s="39"/>
      <c r="E6124" s="496" t="e">
        <f>VLOOKUP(F6124,[13]abbr_btch2lot2!A:B,2,FALSE)</f>
        <v>#N/A</v>
      </c>
      <c r="F6124" s="39"/>
      <c r="G6124" s="496" t="s">
        <v>2193</v>
      </c>
      <c r="H6124" s="496" t="s">
        <v>2308</v>
      </c>
      <c r="I6124" s="504">
        <v>26</v>
      </c>
      <c r="J6124" s="39"/>
      <c r="K6124" s="39" t="s">
        <v>2195</v>
      </c>
      <c r="L6124" s="504">
        <v>708</v>
      </c>
      <c r="M6124" s="39" t="s">
        <v>19933</v>
      </c>
      <c r="N6124" s="496" t="s">
        <v>149</v>
      </c>
    </row>
    <row r="6125" spans="1:14" hidden="1">
      <c r="A6125" s="258" t="s">
        <v>19932</v>
      </c>
      <c r="B6125" s="496" t="s">
        <v>151</v>
      </c>
      <c r="C6125" s="496" t="s">
        <v>151</v>
      </c>
      <c r="D6125" s="39"/>
      <c r="E6125" s="496" t="e">
        <f>VLOOKUP(F6125,[13]abbr_btch2lot2!A:B,2,FALSE)</f>
        <v>#N/A</v>
      </c>
      <c r="F6125" s="39"/>
      <c r="G6125" s="496" t="s">
        <v>2193</v>
      </c>
      <c r="H6125" s="496" t="s">
        <v>2202</v>
      </c>
      <c r="I6125" s="504">
        <v>10</v>
      </c>
      <c r="J6125" s="39"/>
      <c r="K6125" s="39" t="s">
        <v>2195</v>
      </c>
      <c r="L6125" s="504">
        <v>709</v>
      </c>
      <c r="M6125" s="39" t="s">
        <v>19933</v>
      </c>
      <c r="N6125" s="496" t="s">
        <v>151</v>
      </c>
    </row>
    <row r="6126" spans="1:14" hidden="1">
      <c r="A6126" s="258" t="s">
        <v>19932</v>
      </c>
      <c r="B6126" s="496" t="s">
        <v>153</v>
      </c>
      <c r="C6126" s="496" t="s">
        <v>153</v>
      </c>
      <c r="D6126" s="39"/>
      <c r="E6126" s="496" t="e">
        <f>VLOOKUP(F6126,[13]abbr_btch2lot2!A:B,2,FALSE)</f>
        <v>#N/A</v>
      </c>
      <c r="F6126" s="39"/>
      <c r="G6126" s="496" t="s">
        <v>2193</v>
      </c>
      <c r="H6126" s="496" t="s">
        <v>2202</v>
      </c>
      <c r="I6126" s="504">
        <v>4</v>
      </c>
      <c r="J6126" s="39"/>
      <c r="K6126" s="39" t="s">
        <v>2195</v>
      </c>
      <c r="L6126" s="504">
        <v>710</v>
      </c>
      <c r="M6126" s="39" t="s">
        <v>19933</v>
      </c>
      <c r="N6126" s="496" t="s">
        <v>153</v>
      </c>
    </row>
    <row r="6127" spans="1:14" hidden="1">
      <c r="A6127" s="258" t="s">
        <v>19932</v>
      </c>
      <c r="B6127" s="496" t="s">
        <v>155</v>
      </c>
      <c r="C6127" s="496" t="s">
        <v>155</v>
      </c>
      <c r="D6127" s="39"/>
      <c r="E6127" s="496" t="e">
        <f>VLOOKUP(F6127,[13]abbr_btch2lot2!A:B,2,FALSE)</f>
        <v>#N/A</v>
      </c>
      <c r="F6127" s="39"/>
      <c r="G6127" s="496" t="s">
        <v>2193</v>
      </c>
      <c r="H6127" s="496" t="s">
        <v>2202</v>
      </c>
      <c r="I6127" s="504">
        <v>2</v>
      </c>
      <c r="J6127" s="39"/>
      <c r="K6127" s="39" t="s">
        <v>2195</v>
      </c>
      <c r="L6127" s="504">
        <v>711</v>
      </c>
      <c r="M6127" s="39" t="s">
        <v>19933</v>
      </c>
      <c r="N6127" s="496" t="s">
        <v>155</v>
      </c>
    </row>
    <row r="6128" spans="1:14" hidden="1">
      <c r="A6128" s="258" t="s">
        <v>19932</v>
      </c>
      <c r="B6128" s="496" t="s">
        <v>157</v>
      </c>
      <c r="C6128" s="496" t="s">
        <v>157</v>
      </c>
      <c r="D6128" s="39"/>
      <c r="E6128" s="496" t="e">
        <f>VLOOKUP(F6128,[13]abbr_btch2lot2!A:B,2,FALSE)</f>
        <v>#N/A</v>
      </c>
      <c r="F6128" s="39"/>
      <c r="G6128" s="496" t="s">
        <v>2193</v>
      </c>
      <c r="H6128" s="496" t="s">
        <v>2202</v>
      </c>
      <c r="I6128" s="504">
        <v>2</v>
      </c>
      <c r="J6128" s="39"/>
      <c r="K6128" s="39" t="s">
        <v>2195</v>
      </c>
      <c r="L6128" s="504">
        <v>712</v>
      </c>
      <c r="M6128" s="39" t="s">
        <v>19933</v>
      </c>
      <c r="N6128" s="496" t="s">
        <v>157</v>
      </c>
    </row>
    <row r="6129" spans="1:14" hidden="1">
      <c r="A6129" s="39" t="s">
        <v>21786</v>
      </c>
      <c r="B6129" s="76" t="s">
        <v>34</v>
      </c>
      <c r="C6129" s="1" t="s">
        <v>34</v>
      </c>
      <c r="D6129" s="76" t="s">
        <v>34</v>
      </c>
      <c r="E6129" s="496" t="e">
        <f>VLOOKUP(F6129,[13]abbr_btch2lot2!A:B,2,FALSE)</f>
        <v>#N/A</v>
      </c>
      <c r="F6129" s="76"/>
      <c r="G6129" s="1"/>
      <c r="H6129" s="1"/>
      <c r="I6129" s="1"/>
      <c r="J6129" s="1"/>
      <c r="K6129" s="1"/>
      <c r="L6129" s="1"/>
      <c r="M6129" s="1"/>
      <c r="N6129" s="1"/>
    </row>
    <row r="6130" spans="1:14" hidden="1">
      <c r="A6130" s="39" t="s">
        <v>21786</v>
      </c>
      <c r="B6130" s="39"/>
      <c r="C6130" s="1"/>
      <c r="D6130" s="39"/>
      <c r="E6130" s="496" t="e">
        <f>VLOOKUP(F6130,[13]abbr_btch2lot2!A:B,2,FALSE)</f>
        <v>#N/A</v>
      </c>
      <c r="F6130" s="39"/>
      <c r="G6130" s="1"/>
      <c r="H6130" s="1"/>
      <c r="I6130" s="1"/>
      <c r="J6130" s="1"/>
      <c r="K6130" s="1"/>
      <c r="L6130" s="1"/>
      <c r="M6130" s="1"/>
      <c r="N6130" s="1"/>
    </row>
    <row r="6131" spans="1:14" hidden="1">
      <c r="A6131" s="39" t="s">
        <v>21786</v>
      </c>
      <c r="B6131" s="39"/>
      <c r="C6131" s="1" t="s">
        <v>14240</v>
      </c>
      <c r="D6131" s="39" t="str">
        <f>VLOOKUP(E6131,[13]abbr_btch2lot2!P:R,3,FALSE)</f>
        <v>rec_seq</v>
      </c>
      <c r="E6131" s="496">
        <f>VLOOKUP(F6131,[13]abbr_btch2lot2!A:B,2,FALSE)</f>
        <v>2229</v>
      </c>
      <c r="F6131" s="39" t="s">
        <v>14241</v>
      </c>
      <c r="G6131" s="1"/>
      <c r="H6131" s="1"/>
      <c r="I6131" s="1"/>
      <c r="J6131" s="1"/>
      <c r="K6131" s="1"/>
      <c r="L6131" s="1"/>
      <c r="M6131" s="1"/>
      <c r="N6131" s="1"/>
    </row>
    <row r="6132" spans="1:14" hidden="1">
      <c r="A6132" s="39" t="s">
        <v>21786</v>
      </c>
      <c r="B6132" s="39"/>
      <c r="C6132" s="1" t="s">
        <v>2490</v>
      </c>
      <c r="D6132" s="39" t="str">
        <f>VLOOKUP(E6132,[13]abbr_btch2lot2!P:R,3,FALSE)</f>
        <v>cst_num</v>
      </c>
      <c r="E6132" s="496">
        <f>VLOOKUP(F6132,[13]abbr_btch2lot2!A:B,2,FALSE)</f>
        <v>170</v>
      </c>
      <c r="F6132" s="39" t="s">
        <v>2491</v>
      </c>
      <c r="G6132" s="1"/>
      <c r="H6132" s="1"/>
      <c r="I6132" s="1"/>
      <c r="J6132" s="1"/>
      <c r="K6132" s="1"/>
      <c r="L6132" s="1"/>
      <c r="M6132" s="1"/>
      <c r="N6132" s="1"/>
    </row>
    <row r="6133" spans="1:14" hidden="1">
      <c r="A6133" s="39" t="s">
        <v>21786</v>
      </c>
      <c r="B6133" s="39"/>
      <c r="C6133" s="1" t="s">
        <v>7475</v>
      </c>
      <c r="D6133" s="39" t="str">
        <f>VLOOKUP(E6133,[13]abbr_btch2lot2!P:R,3,FALSE)</f>
        <v>card_tp</v>
      </c>
      <c r="E6133" s="496">
        <f>VLOOKUP(F6133,[13]abbr_btch2lot2!A:B,2,FALSE)</f>
        <v>1223</v>
      </c>
      <c r="F6133" s="39" t="s">
        <v>7476</v>
      </c>
      <c r="G6133" s="1"/>
      <c r="H6133" s="1"/>
      <c r="I6133" s="1"/>
      <c r="J6133" s="1"/>
      <c r="K6133" s="1"/>
      <c r="L6133" s="1"/>
      <c r="M6133" s="1"/>
      <c r="N6133" s="1"/>
    </row>
    <row r="6134" spans="1:14" hidden="1">
      <c r="A6134" s="39" t="s">
        <v>21786</v>
      </c>
      <c r="B6134" s="39"/>
      <c r="C6134" s="1"/>
      <c r="D6134" s="39" t="e">
        <f>VLOOKUP(E6134,[13]abbr_btch2lot2!P:R,3,FALSE)</f>
        <v>#N/A</v>
      </c>
      <c r="E6134" s="496">
        <f>VLOOKUP(F6134,[13]abbr_btch2lot2!A:B,2,FALSE)</f>
        <v>2230</v>
      </c>
      <c r="F6134" s="39" t="s">
        <v>14245</v>
      </c>
      <c r="G6134" s="1"/>
      <c r="H6134" s="1"/>
      <c r="I6134" s="1"/>
      <c r="J6134" s="1"/>
      <c r="K6134" s="1"/>
      <c r="L6134" s="1"/>
      <c r="M6134" s="1"/>
      <c r="N6134" s="1"/>
    </row>
    <row r="6135" spans="1:14" hidden="1">
      <c r="A6135" s="39" t="s">
        <v>21786</v>
      </c>
      <c r="B6135" s="39"/>
      <c r="C6135" s="1" t="s">
        <v>3467</v>
      </c>
      <c r="D6135" s="39" t="str">
        <f>VLOOKUP(E6135,[13]abbr_btch2lot2!P:R,3,FALSE)</f>
        <v>card_num</v>
      </c>
      <c r="E6135" s="496">
        <f>VLOOKUP(F6135,[13]abbr_btch2lot2!A:B,2,FALSE)</f>
        <v>1044</v>
      </c>
      <c r="F6135" s="39" t="s">
        <v>3468</v>
      </c>
      <c r="G6135" s="1"/>
      <c r="H6135" s="1"/>
      <c r="I6135" s="1"/>
      <c r="J6135" s="1"/>
      <c r="K6135" s="1"/>
      <c r="L6135" s="1"/>
      <c r="M6135" s="1"/>
      <c r="N6135" s="1"/>
    </row>
    <row r="6136" spans="1:14" hidden="1">
      <c r="A6136" s="39" t="s">
        <v>21786</v>
      </c>
      <c r="B6136" s="39"/>
      <c r="C6136" s="1" t="s">
        <v>1555</v>
      </c>
      <c r="D6136" s="39" t="str">
        <f>VLOOKUP(E6136,[13]abbr_btch2lot2!P:R,3,FALSE)</f>
        <v>br_num</v>
      </c>
      <c r="E6136" s="496">
        <f>VLOOKUP(F6136,[13]abbr_btch2lot2!A:B,2,FALSE)</f>
        <v>2218</v>
      </c>
      <c r="F6136" s="39" t="s">
        <v>850</v>
      </c>
      <c r="G6136" s="1"/>
      <c r="H6136" s="1"/>
      <c r="I6136" s="1"/>
      <c r="J6136" s="1"/>
      <c r="K6136" s="1"/>
      <c r="L6136" s="1"/>
      <c r="M6136" s="1"/>
      <c r="N6136" s="1"/>
    </row>
    <row r="6137" spans="1:14" hidden="1">
      <c r="A6137" s="39" t="s">
        <v>21786</v>
      </c>
      <c r="B6137" s="39"/>
      <c r="C6137" s="1" t="s">
        <v>5452</v>
      </c>
      <c r="D6137" s="39" t="str">
        <f>VLOOKUP(E6137,[13]abbr_btch2lot2!P:R,3,FALSE)</f>
        <v>zip_cd</v>
      </c>
      <c r="E6137" s="496">
        <f>VLOOKUP(F6137,[13]abbr_btch2lot2!A:B,2,FALSE)</f>
        <v>2231</v>
      </c>
      <c r="F6137" s="39" t="s">
        <v>14249</v>
      </c>
      <c r="G6137" s="1"/>
      <c r="H6137" s="1"/>
      <c r="I6137" s="1"/>
      <c r="J6137" s="1"/>
      <c r="K6137" s="1"/>
      <c r="L6137" s="1"/>
      <c r="M6137" s="1"/>
      <c r="N6137" s="1"/>
    </row>
    <row r="6138" spans="1:14" hidden="1">
      <c r="A6138" s="39" t="s">
        <v>21786</v>
      </c>
      <c r="B6138" s="39"/>
      <c r="C6138" s="1" t="s">
        <v>1193</v>
      </c>
      <c r="D6138" s="39" t="str">
        <f>VLOOKUP(E6138,[13]abbr_btch2lot2!P:R,3,FALSE)</f>
        <v>stff_f</v>
      </c>
      <c r="E6138" s="496">
        <f>VLOOKUP(F6138,[13]abbr_btch2lot2!A:B,2,FALSE)</f>
        <v>2220</v>
      </c>
      <c r="F6138" s="39" t="s">
        <v>692</v>
      </c>
      <c r="G6138" s="1"/>
      <c r="H6138" s="1"/>
      <c r="I6138" s="1"/>
      <c r="J6138" s="1"/>
      <c r="K6138" s="1"/>
      <c r="L6138" s="1"/>
      <c r="M6138" s="1"/>
      <c r="N6138" s="1"/>
    </row>
    <row r="6139" spans="1:14" hidden="1">
      <c r="A6139" s="39" t="s">
        <v>21786</v>
      </c>
      <c r="B6139" s="39"/>
      <c r="C6139" s="1" t="s">
        <v>2743</v>
      </c>
      <c r="D6139" s="39" t="str">
        <f>VLOOKUP(E6139,[13]abbr_btch2lot2!P:R,3,FALSE)</f>
        <v>org_cd</v>
      </c>
      <c r="E6139" s="496">
        <f>VLOOKUP(F6139,[13]abbr_btch2lot2!A:B,2,FALSE)</f>
        <v>181</v>
      </c>
      <c r="F6139" s="39" t="s">
        <v>2744</v>
      </c>
      <c r="G6139" s="1"/>
      <c r="H6139" s="1"/>
      <c r="I6139" s="1"/>
      <c r="J6139" s="1"/>
      <c r="K6139" s="1"/>
      <c r="L6139" s="1"/>
      <c r="M6139" s="1"/>
      <c r="N6139" s="1"/>
    </row>
    <row r="6140" spans="1:14" hidden="1">
      <c r="A6140" s="39" t="s">
        <v>21786</v>
      </c>
      <c r="B6140" s="39"/>
      <c r="C6140" s="1" t="s">
        <v>1998</v>
      </c>
      <c r="D6140" s="39" t="str">
        <f>VLOOKUP(E6140,[13]abbr_btch2lot2!P:R,3,FALSE)</f>
        <v>tp</v>
      </c>
      <c r="E6140" s="496">
        <f>VLOOKUP(F6140,[13]abbr_btch2lot2!A:B,2,FALSE)</f>
        <v>2232</v>
      </c>
      <c r="F6140" s="39" t="s">
        <v>1404</v>
      </c>
      <c r="G6140" s="1"/>
      <c r="H6140" s="1"/>
      <c r="I6140" s="1"/>
      <c r="J6140" s="1"/>
      <c r="K6140" s="1"/>
      <c r="L6140" s="1"/>
      <c r="M6140" s="1"/>
      <c r="N6140" s="1"/>
    </row>
    <row r="6141" spans="1:14" hidden="1">
      <c r="A6141" s="39" t="s">
        <v>21786</v>
      </c>
      <c r="B6141" s="39"/>
      <c r="C6141" s="1" t="s">
        <v>14254</v>
      </c>
      <c r="D6141" s="39" t="str">
        <f>VLOOKUP(E6141,[13]abbr_btch2lot2!P:R,3,FALSE)</f>
        <v>txn_cnt</v>
      </c>
      <c r="E6141" s="496">
        <f>VLOOKUP(F6141,[13]abbr_btch2lot2!A:B,2,FALSE)</f>
        <v>2233</v>
      </c>
      <c r="F6141" s="39" t="s">
        <v>14255</v>
      </c>
      <c r="G6141" s="1"/>
      <c r="H6141" s="1"/>
      <c r="I6141" s="1"/>
      <c r="J6141" s="1"/>
      <c r="K6141" s="1"/>
      <c r="L6141" s="1"/>
      <c r="M6141" s="1"/>
      <c r="N6141" s="1"/>
    </row>
    <row r="6142" spans="1:14" hidden="1">
      <c r="A6142" s="39" t="s">
        <v>21786</v>
      </c>
      <c r="B6142" s="39"/>
      <c r="C6142" s="1" t="s">
        <v>14257</v>
      </c>
      <c r="D6142" s="39" t="str">
        <f>VLOOKUP(E6142,[13]abbr_btch2lot2!P:R,3,FALSE)</f>
        <v>txn_addr</v>
      </c>
      <c r="E6142" s="496">
        <f>VLOOKUP(F6142,[13]abbr_btch2lot2!A:B,2,FALSE)</f>
        <v>2234</v>
      </c>
      <c r="F6142" s="39" t="s">
        <v>14258</v>
      </c>
      <c r="G6142" s="1"/>
      <c r="H6142" s="1"/>
      <c r="I6142" s="1"/>
      <c r="J6142" s="1"/>
      <c r="K6142" s="1"/>
      <c r="L6142" s="1"/>
      <c r="M6142" s="1"/>
      <c r="N6142" s="1"/>
    </row>
    <row r="6143" spans="1:14" hidden="1">
      <c r="A6143" s="39" t="s">
        <v>21786</v>
      </c>
      <c r="B6143" s="39"/>
      <c r="C6143" s="1" t="s">
        <v>4455</v>
      </c>
      <c r="D6143" s="39" t="str">
        <f>VLOOKUP(E6143,[13]abbr_btch2lot2!P:R,3,FALSE)</f>
        <v>rtl_bgn_bal</v>
      </c>
      <c r="E6143" s="496">
        <f>VLOOKUP(F6143,[13]abbr_btch2lot2!A:B,2,FALSE)</f>
        <v>2235</v>
      </c>
      <c r="F6143" s="39" t="s">
        <v>14260</v>
      </c>
      <c r="G6143" s="1"/>
      <c r="H6143" s="1"/>
      <c r="I6143" s="1"/>
      <c r="J6143" s="1"/>
      <c r="K6143" s="1"/>
      <c r="L6143" s="1"/>
      <c r="M6143" s="1"/>
      <c r="N6143" s="1"/>
    </row>
    <row r="6144" spans="1:14" hidden="1">
      <c r="A6144" s="39" t="s">
        <v>21786</v>
      </c>
      <c r="B6144" s="39"/>
      <c r="C6144" s="1" t="s">
        <v>8386</v>
      </c>
      <c r="D6144" s="39" t="str">
        <f>VLOOKUP(E6144,[13]abbr_btch2lot2!P:R,3,FALSE)</f>
        <v>rtl_svc_chrg</v>
      </c>
      <c r="E6144" s="496">
        <f>VLOOKUP(F6144,[13]abbr_btch2lot2!A:B,2,FALSE)</f>
        <v>2236</v>
      </c>
      <c r="F6144" s="39" t="s">
        <v>14262</v>
      </c>
      <c r="G6144" s="1"/>
      <c r="H6144" s="1"/>
      <c r="I6144" s="1"/>
      <c r="J6144" s="1"/>
      <c r="K6144" s="1"/>
      <c r="L6144" s="1"/>
      <c r="M6144" s="1"/>
      <c r="N6144" s="1"/>
    </row>
    <row r="6145" spans="1:14" hidden="1">
      <c r="A6145" s="39" t="s">
        <v>21786</v>
      </c>
      <c r="B6145" s="39"/>
      <c r="C6145" s="1" t="s">
        <v>14265</v>
      </c>
      <c r="D6145" s="39" t="str">
        <f>VLOOKUP(E6145,[13]abbr_btch2lot2!P:R,3,FALSE)</f>
        <v>rtl_int</v>
      </c>
      <c r="E6145" s="496">
        <f>VLOOKUP(F6145,[13]abbr_btch2lot2!A:B,2,FALSE)</f>
        <v>2237</v>
      </c>
      <c r="F6145" s="39" t="s">
        <v>14266</v>
      </c>
      <c r="G6145" s="1"/>
      <c r="H6145" s="1"/>
      <c r="I6145" s="1"/>
      <c r="J6145" s="1"/>
      <c r="K6145" s="1"/>
      <c r="L6145" s="1"/>
      <c r="M6145" s="1"/>
      <c r="N6145" s="1"/>
    </row>
    <row r="6146" spans="1:14" hidden="1">
      <c r="A6146" s="39" t="s">
        <v>21786</v>
      </c>
      <c r="B6146" s="39"/>
      <c r="C6146" s="1" t="s">
        <v>14268</v>
      </c>
      <c r="D6146" s="39" t="str">
        <f>VLOOKUP(E6146,[13]abbr_btch2lot2!P:R,3,FALSE)</f>
        <v>rtl_crrnt_bal</v>
      </c>
      <c r="E6146" s="496">
        <f>VLOOKUP(F6146,[13]abbr_btch2lot2!A:B,2,FALSE)</f>
        <v>2238</v>
      </c>
      <c r="F6146" s="39" t="s">
        <v>14269</v>
      </c>
      <c r="G6146" s="1"/>
      <c r="H6146" s="1"/>
      <c r="I6146" s="1"/>
      <c r="J6146" s="1"/>
      <c r="K6146" s="1"/>
      <c r="L6146" s="1"/>
      <c r="M6146" s="1"/>
      <c r="N6146" s="1"/>
    </row>
    <row r="6147" spans="1:14" hidden="1">
      <c r="A6147" s="39" t="s">
        <v>21786</v>
      </c>
      <c r="B6147" s="39"/>
      <c r="C6147" s="1" t="s">
        <v>14271</v>
      </c>
      <c r="D6147" s="39" t="str">
        <f>VLOOKUP(E6147,[13]abbr_btch2lot2!P:R,3,FALSE)</f>
        <v>rtl_misc_fee</v>
      </c>
      <c r="E6147" s="496">
        <f>VLOOKUP(F6147,[13]abbr_btch2lot2!A:B,2,FALSE)</f>
        <v>2239</v>
      </c>
      <c r="F6147" s="39" t="s">
        <v>14272</v>
      </c>
      <c r="G6147" s="1"/>
      <c r="H6147" s="1"/>
      <c r="I6147" s="1"/>
      <c r="J6147" s="1"/>
      <c r="K6147" s="1"/>
      <c r="L6147" s="1"/>
      <c r="M6147" s="1"/>
      <c r="N6147" s="1"/>
    </row>
    <row r="6148" spans="1:14" hidden="1">
      <c r="A6148" s="39" t="s">
        <v>21786</v>
      </c>
      <c r="B6148" s="39"/>
      <c r="C6148" s="1" t="s">
        <v>4526</v>
      </c>
      <c r="D6148" s="39" t="str">
        <f>VLOOKUP(E6148,[13]abbr_btch2lot2!P:R,3,FALSE)</f>
        <v>cash_bgn_bal</v>
      </c>
      <c r="E6148" s="496">
        <f>VLOOKUP(F6148,[13]abbr_btch2lot2!A:B,2,FALSE)</f>
        <v>2240</v>
      </c>
      <c r="F6148" s="39" t="s">
        <v>14274</v>
      </c>
      <c r="G6148" s="1"/>
      <c r="H6148" s="1"/>
      <c r="I6148" s="1"/>
      <c r="J6148" s="1"/>
      <c r="K6148" s="1"/>
      <c r="L6148" s="1"/>
      <c r="M6148" s="1"/>
      <c r="N6148" s="1"/>
    </row>
    <row r="6149" spans="1:14" hidden="1">
      <c r="A6149" s="39" t="s">
        <v>21786</v>
      </c>
      <c r="B6149" s="39"/>
      <c r="C6149" s="1" t="s">
        <v>8389</v>
      </c>
      <c r="D6149" s="39" t="str">
        <f>VLOOKUP(E6149,[13]abbr_btch2lot2!P:R,3,FALSE)</f>
        <v>cash_svc_chrg</v>
      </c>
      <c r="E6149" s="496">
        <f>VLOOKUP(F6149,[13]abbr_btch2lot2!A:B,2,FALSE)</f>
        <v>2241</v>
      </c>
      <c r="F6149" s="39" t="s">
        <v>14276</v>
      </c>
      <c r="G6149" s="1"/>
      <c r="H6149" s="1"/>
      <c r="I6149" s="1"/>
      <c r="J6149" s="1"/>
      <c r="K6149" s="1"/>
      <c r="L6149" s="1"/>
      <c r="M6149" s="1"/>
      <c r="N6149" s="1"/>
    </row>
    <row r="6150" spans="1:14" hidden="1">
      <c r="A6150" s="39" t="s">
        <v>21786</v>
      </c>
      <c r="B6150" s="39"/>
      <c r="C6150" s="1" t="s">
        <v>14278</v>
      </c>
      <c r="D6150" s="39" t="str">
        <f>VLOOKUP(E6150,[13]abbr_btch2lot2!P:R,3,FALSE)</f>
        <v>cash_int</v>
      </c>
      <c r="E6150" s="496">
        <f>VLOOKUP(F6150,[13]abbr_btch2lot2!A:B,2,FALSE)</f>
        <v>2242</v>
      </c>
      <c r="F6150" s="39" t="s">
        <v>14279</v>
      </c>
      <c r="G6150" s="1"/>
      <c r="H6150" s="1"/>
      <c r="I6150" s="1"/>
      <c r="J6150" s="1"/>
      <c r="K6150" s="1"/>
      <c r="L6150" s="1"/>
      <c r="M6150" s="1"/>
      <c r="N6150" s="1"/>
    </row>
    <row r="6151" spans="1:14" hidden="1">
      <c r="A6151" s="39" t="s">
        <v>21786</v>
      </c>
      <c r="B6151" s="39"/>
      <c r="C6151" s="1" t="s">
        <v>14281</v>
      </c>
      <c r="D6151" s="39" t="str">
        <f>VLOOKUP(E6151,[13]abbr_btch2lot2!P:R,3,FALSE)</f>
        <v>cash_crrnt_bal</v>
      </c>
      <c r="E6151" s="496">
        <f>VLOOKUP(F6151,[13]abbr_btch2lot2!A:B,2,FALSE)</f>
        <v>2243</v>
      </c>
      <c r="F6151" s="39" t="s">
        <v>14282</v>
      </c>
      <c r="G6151" s="1"/>
      <c r="H6151" s="1"/>
      <c r="I6151" s="1"/>
      <c r="J6151" s="1"/>
      <c r="K6151" s="1"/>
      <c r="L6151" s="1"/>
      <c r="M6151" s="1"/>
      <c r="N6151" s="1"/>
    </row>
    <row r="6152" spans="1:14" hidden="1">
      <c r="A6152" s="39" t="s">
        <v>21786</v>
      </c>
      <c r="B6152" s="39"/>
      <c r="C6152" s="1" t="s">
        <v>11694</v>
      </c>
      <c r="D6152" s="39" t="str">
        <f>VLOOKUP(E6152,[13]abbr_btch2lot2!P:R,3,FALSE)</f>
        <v>past_due_amt</v>
      </c>
      <c r="E6152" s="496">
        <f>VLOOKUP(F6152,[13]abbr_btch2lot2!A:B,2,FALSE)</f>
        <v>1267</v>
      </c>
      <c r="F6152" s="39" t="s">
        <v>11695</v>
      </c>
      <c r="G6152" s="1"/>
      <c r="H6152" s="1"/>
      <c r="I6152" s="1"/>
      <c r="J6152" s="1"/>
      <c r="K6152" s="1"/>
      <c r="L6152" s="1"/>
      <c r="M6152" s="1"/>
      <c r="N6152" s="1"/>
    </row>
    <row r="6153" spans="1:14" hidden="1">
      <c r="A6153" s="39" t="s">
        <v>21786</v>
      </c>
      <c r="B6153" s="39"/>
      <c r="C6153" s="1" t="s">
        <v>14285</v>
      </c>
      <c r="D6153" s="39" t="str">
        <f>VLOOKUP(E6153,[13]abbr_btch2lot2!P:R,3,FALSE)</f>
        <v>crrnt_paymt_due</v>
      </c>
      <c r="E6153" s="496">
        <f>VLOOKUP(F6153,[13]abbr_btch2lot2!A:B,2,FALSE)</f>
        <v>2244</v>
      </c>
      <c r="F6153" s="39" t="s">
        <v>14286</v>
      </c>
      <c r="G6153" s="1"/>
      <c r="H6153" s="1"/>
      <c r="I6153" s="1"/>
      <c r="J6153" s="1"/>
      <c r="K6153" s="1"/>
      <c r="L6153" s="1"/>
      <c r="M6153" s="1"/>
      <c r="N6153" s="1"/>
    </row>
    <row r="6154" spans="1:14" hidden="1">
      <c r="A6154" s="39" t="s">
        <v>21786</v>
      </c>
      <c r="B6154" s="39"/>
      <c r="C6154" s="1" t="s">
        <v>3961</v>
      </c>
      <c r="D6154" s="39" t="str">
        <f>VLOOKUP(E6154,[13]abbr_btch2lot2!P:R,3,FALSE)</f>
        <v>cr_lmt</v>
      </c>
      <c r="E6154" s="496">
        <f>VLOOKUP(F6154,[13]abbr_btch2lot2!A:B,2,FALSE)</f>
        <v>2245</v>
      </c>
      <c r="F6154" s="39" t="s">
        <v>3962</v>
      </c>
      <c r="G6154" s="1"/>
      <c r="H6154" s="1"/>
      <c r="I6154" s="1"/>
      <c r="J6154" s="1"/>
      <c r="K6154" s="1"/>
      <c r="L6154" s="1"/>
      <c r="M6154" s="1"/>
      <c r="N6154" s="1"/>
    </row>
    <row r="6155" spans="1:14" hidden="1">
      <c r="A6155" s="39" t="s">
        <v>21786</v>
      </c>
      <c r="B6155" s="39"/>
      <c r="C6155" s="1" t="s">
        <v>14231</v>
      </c>
      <c r="D6155" s="39" t="str">
        <f>VLOOKUP(E6155,[13]abbr_btch2lot2!P:R,3,FALSE)</f>
        <v>stmt_dt</v>
      </c>
      <c r="E6155" s="496">
        <f>VLOOKUP(F6155,[13]abbr_btch2lot2!A:B,2,FALSE)</f>
        <v>2227</v>
      </c>
      <c r="F6155" s="39" t="s">
        <v>14232</v>
      </c>
      <c r="G6155" s="1"/>
      <c r="H6155" s="1"/>
      <c r="I6155" s="1"/>
      <c r="J6155" s="1"/>
      <c r="K6155" s="1"/>
      <c r="L6155" s="1"/>
      <c r="M6155" s="1"/>
      <c r="N6155" s="1"/>
    </row>
    <row r="6156" spans="1:14" hidden="1">
      <c r="A6156" s="39" t="s">
        <v>21786</v>
      </c>
      <c r="B6156" s="39"/>
      <c r="C6156" s="1" t="s">
        <v>2865</v>
      </c>
      <c r="D6156" s="39" t="str">
        <f>VLOOKUP(E6156,[13]abbr_btch2lot2!P:R,3,FALSE)</f>
        <v>paymt_due_dt</v>
      </c>
      <c r="E6156" s="496">
        <f>VLOOKUP(F6156,[13]abbr_btch2lot2!A:B,2,FALSE)</f>
        <v>2246</v>
      </c>
      <c r="F6156" s="39" t="s">
        <v>2866</v>
      </c>
      <c r="G6156" s="1"/>
      <c r="H6156" s="1"/>
      <c r="I6156" s="1"/>
      <c r="J6156" s="1"/>
      <c r="K6156" s="1"/>
      <c r="L6156" s="1"/>
      <c r="M6156" s="1"/>
      <c r="N6156" s="1"/>
    </row>
    <row r="6157" spans="1:14" hidden="1">
      <c r="A6157" s="39" t="s">
        <v>21786</v>
      </c>
      <c r="B6157" s="39"/>
      <c r="C6157" s="1" t="s">
        <v>14291</v>
      </c>
      <c r="D6157" s="39" t="str">
        <f>VLOOKUP(E6157,[13]abbr_btch2lot2!P:R,3,FALSE)</f>
        <v>ytd_int</v>
      </c>
      <c r="E6157" s="496">
        <f>VLOOKUP(F6157,[13]abbr_btch2lot2!A:B,2,FALSE)</f>
        <v>2247</v>
      </c>
      <c r="F6157" s="39" t="s">
        <v>14292</v>
      </c>
      <c r="G6157" s="1"/>
      <c r="H6157" s="1"/>
      <c r="I6157" s="1"/>
      <c r="J6157" s="1"/>
      <c r="K6157" s="1"/>
      <c r="L6157" s="1"/>
      <c r="M6157" s="1"/>
      <c r="N6157" s="1"/>
    </row>
    <row r="6158" spans="1:14" hidden="1">
      <c r="A6158" s="39" t="s">
        <v>21786</v>
      </c>
      <c r="B6158" s="39"/>
      <c r="C6158" s="1" t="s">
        <v>14294</v>
      </c>
      <c r="D6158" s="39" t="str">
        <f>VLOOKUP(E6158,[13]abbr_btch2lot2!P:R,3,FALSE)</f>
        <v>ytd_int_rcv</v>
      </c>
      <c r="E6158" s="496">
        <f>VLOOKUP(F6158,[13]abbr_btch2lot2!A:B,2,FALSE)</f>
        <v>2248</v>
      </c>
      <c r="F6158" s="39" t="s">
        <v>14295</v>
      </c>
      <c r="G6158" s="1"/>
      <c r="H6158" s="1"/>
      <c r="I6158" s="1"/>
      <c r="J6158" s="1"/>
      <c r="K6158" s="1"/>
      <c r="L6158" s="1"/>
      <c r="M6158" s="1"/>
      <c r="N6158" s="1"/>
    </row>
    <row r="6159" spans="1:14" hidden="1">
      <c r="A6159" s="39" t="s">
        <v>21786</v>
      </c>
      <c r="B6159" s="39"/>
      <c r="C6159" s="1" t="s">
        <v>4294</v>
      </c>
      <c r="D6159" s="39" t="str">
        <f>VLOOKUP(E6159,[13]abbr_btch2lot2!P:R,3,FALSE)</f>
        <v>auto_paymt_f</v>
      </c>
      <c r="E6159" s="496">
        <f>VLOOKUP(F6159,[13]abbr_btch2lot2!A:B,2,FALSE)</f>
        <v>2249</v>
      </c>
      <c r="F6159" s="39" t="s">
        <v>14297</v>
      </c>
      <c r="G6159" s="1"/>
      <c r="H6159" s="1"/>
      <c r="I6159" s="1"/>
      <c r="J6159" s="1"/>
      <c r="K6159" s="1"/>
      <c r="L6159" s="1"/>
      <c r="M6159" s="1"/>
      <c r="N6159" s="1"/>
    </row>
    <row r="6160" spans="1:14" hidden="1">
      <c r="A6160" s="39" t="s">
        <v>21786</v>
      </c>
      <c r="B6160" s="39"/>
      <c r="C6160" s="1" t="s">
        <v>4303</v>
      </c>
      <c r="D6160" s="39" t="str">
        <f>VLOOKUP(E6160,[13]abbr_btch2lot2!P:R,3,FALSE)</f>
        <v>auto_paymt_acct_num</v>
      </c>
      <c r="E6160" s="496">
        <f>VLOOKUP(F6160,[13]abbr_btch2lot2!A:B,2,FALSE)</f>
        <v>2250</v>
      </c>
      <c r="F6160" s="39" t="s">
        <v>14299</v>
      </c>
      <c r="G6160" s="1"/>
      <c r="H6160" s="1"/>
      <c r="I6160" s="1"/>
      <c r="J6160" s="1"/>
      <c r="K6160" s="1"/>
      <c r="L6160" s="1"/>
      <c r="M6160" s="1"/>
      <c r="N6160" s="1"/>
    </row>
    <row r="6161" spans="1:14" hidden="1">
      <c r="A6161" s="39" t="s">
        <v>21786</v>
      </c>
      <c r="B6161" s="39"/>
      <c r="C6161" s="1" t="s">
        <v>4602</v>
      </c>
      <c r="D6161" s="39" t="str">
        <f>VLOOKUP(E6161,[13]abbr_btch2lot2!P:R,3,FALSE)</f>
        <v>avl_cr</v>
      </c>
      <c r="E6161" s="496">
        <f>VLOOKUP(F6161,[13]abbr_btch2lot2!A:B,2,FALSE)</f>
        <v>2251</v>
      </c>
      <c r="F6161" s="39" t="s">
        <v>4603</v>
      </c>
      <c r="G6161" s="1"/>
      <c r="H6161" s="1"/>
      <c r="I6161" s="1"/>
      <c r="J6161" s="1"/>
      <c r="K6161" s="1"/>
      <c r="L6161" s="1"/>
      <c r="M6161" s="1"/>
      <c r="N6161" s="1"/>
    </row>
    <row r="6162" spans="1:14" hidden="1">
      <c r="A6162" s="39" t="s">
        <v>21786</v>
      </c>
      <c r="B6162" s="39"/>
      <c r="C6162" s="1" t="s">
        <v>14302</v>
      </c>
      <c r="D6162" s="39" t="str">
        <f>VLOOKUP(E6162,[13]abbr_btch2lot2!P:R,3,FALSE)</f>
        <v>memo_num_1</v>
      </c>
      <c r="E6162" s="496">
        <f>VLOOKUP(F6162,[13]abbr_btch2lot2!A:B,2,FALSE)</f>
        <v>2252</v>
      </c>
      <c r="F6162" s="39" t="s">
        <v>14303</v>
      </c>
      <c r="G6162" s="1"/>
      <c r="H6162" s="1"/>
      <c r="I6162" s="1"/>
      <c r="J6162" s="1"/>
      <c r="K6162" s="1"/>
      <c r="L6162" s="1"/>
      <c r="M6162" s="1"/>
      <c r="N6162" s="1"/>
    </row>
    <row r="6163" spans="1:14" hidden="1">
      <c r="A6163" s="39" t="s">
        <v>21786</v>
      </c>
      <c r="B6163" s="39"/>
      <c r="C6163" s="1" t="s">
        <v>14305</v>
      </c>
      <c r="D6163" s="39" t="str">
        <f>VLOOKUP(E6163,[13]abbr_btch2lot2!P:R,3,FALSE)</f>
        <v>memo_num_2</v>
      </c>
      <c r="E6163" s="496">
        <f>VLOOKUP(F6163,[13]abbr_btch2lot2!A:B,2,FALSE)</f>
        <v>2253</v>
      </c>
      <c r="F6163" s="39" t="s">
        <v>14306</v>
      </c>
      <c r="G6163" s="1"/>
      <c r="H6163" s="1"/>
      <c r="I6163" s="1"/>
      <c r="J6163" s="1"/>
      <c r="K6163" s="1"/>
      <c r="L6163" s="1"/>
      <c r="M6163" s="1"/>
      <c r="N6163" s="1"/>
    </row>
    <row r="6164" spans="1:14" hidden="1">
      <c r="A6164" s="39" t="s">
        <v>21786</v>
      </c>
      <c r="B6164" s="39"/>
      <c r="C6164" s="1" t="s">
        <v>14308</v>
      </c>
      <c r="D6164" s="39" t="str">
        <f>VLOOKUP(E6164,[13]abbr_btch2lot2!P:R,3,FALSE)</f>
        <v>memo_num_3</v>
      </c>
      <c r="E6164" s="496">
        <f>VLOOKUP(F6164,[13]abbr_btch2lot2!A:B,2,FALSE)</f>
        <v>2254</v>
      </c>
      <c r="F6164" s="39" t="s">
        <v>14309</v>
      </c>
      <c r="G6164" s="1"/>
      <c r="H6164" s="1"/>
      <c r="I6164" s="1"/>
      <c r="J6164" s="1"/>
      <c r="K6164" s="1"/>
      <c r="L6164" s="1"/>
      <c r="M6164" s="1"/>
      <c r="N6164" s="1"/>
    </row>
    <row r="6165" spans="1:14" hidden="1">
      <c r="A6165" s="39" t="s">
        <v>21786</v>
      </c>
      <c r="B6165" s="39"/>
      <c r="C6165" s="1" t="s">
        <v>14311</v>
      </c>
      <c r="D6165" s="39" t="str">
        <f>VLOOKUP(E6165,[13]abbr_btch2lot2!P:R,3,FALSE)</f>
        <v>memo_num_4</v>
      </c>
      <c r="E6165" s="496">
        <f>VLOOKUP(F6165,[13]abbr_btch2lot2!A:B,2,FALSE)</f>
        <v>2255</v>
      </c>
      <c r="F6165" s="39" t="s">
        <v>14312</v>
      </c>
      <c r="G6165" s="1"/>
      <c r="H6165" s="1"/>
      <c r="I6165" s="1"/>
      <c r="J6165" s="1"/>
      <c r="K6165" s="1"/>
      <c r="L6165" s="1"/>
      <c r="M6165" s="1"/>
      <c r="N6165" s="1"/>
    </row>
    <row r="6166" spans="1:14" hidden="1">
      <c r="A6166" s="39" t="s">
        <v>21786</v>
      </c>
      <c r="B6166" s="39"/>
      <c r="C6166" s="1" t="s">
        <v>14314</v>
      </c>
      <c r="D6166" s="39" t="str">
        <f>VLOOKUP(E6166,[13]abbr_btch2lot2!P:R,3,FALSE)</f>
        <v>memo_num_5</v>
      </c>
      <c r="E6166" s="496">
        <f>VLOOKUP(F6166,[13]abbr_btch2lot2!A:B,2,FALSE)</f>
        <v>2256</v>
      </c>
      <c r="F6166" s="39" t="s">
        <v>14315</v>
      </c>
      <c r="G6166" s="1"/>
      <c r="H6166" s="1"/>
      <c r="I6166" s="1"/>
      <c r="J6166" s="1"/>
      <c r="K6166" s="1"/>
      <c r="L6166" s="1"/>
      <c r="M6166" s="1"/>
      <c r="N6166" s="1"/>
    </row>
    <row r="6167" spans="1:14" hidden="1">
      <c r="A6167" s="39" t="s">
        <v>21786</v>
      </c>
      <c r="B6167" s="39"/>
      <c r="C6167" s="1"/>
      <c r="D6167" s="39" t="e">
        <f>VLOOKUP(E6167,[13]abbr_btch2lot2!P:R,3,FALSE)</f>
        <v>#N/A</v>
      </c>
      <c r="E6167" s="496">
        <f>VLOOKUP(F6167,[13]abbr_btch2lot2!A:B,2,FALSE)</f>
        <v>2257</v>
      </c>
      <c r="F6167" s="39" t="s">
        <v>14317</v>
      </c>
      <c r="G6167" s="1"/>
      <c r="H6167" s="1"/>
      <c r="I6167" s="1"/>
      <c r="J6167" s="1"/>
      <c r="K6167" s="1"/>
      <c r="L6167" s="1"/>
      <c r="M6167" s="1"/>
      <c r="N6167" s="1"/>
    </row>
    <row r="6168" spans="1:14" hidden="1">
      <c r="A6168" s="39" t="s">
        <v>21786</v>
      </c>
      <c r="B6168" s="39"/>
      <c r="C6168" s="1" t="s">
        <v>7283</v>
      </c>
      <c r="D6168" s="39" t="str">
        <f>VLOOKUP(E6168,[13]abbr_btch2lot2!P:R,3,FALSE)</f>
        <v>annl_fee_amt</v>
      </c>
      <c r="E6168" s="496">
        <f>VLOOKUP(F6168,[13]abbr_btch2lot2!A:B,2,FALSE)</f>
        <v>2258</v>
      </c>
      <c r="F6168" s="39" t="s">
        <v>7284</v>
      </c>
      <c r="G6168" s="1"/>
      <c r="H6168" s="1"/>
      <c r="I6168" s="1"/>
      <c r="J6168" s="1"/>
      <c r="K6168" s="1"/>
      <c r="L6168" s="1"/>
      <c r="M6168" s="1"/>
      <c r="N6168" s="1"/>
    </row>
    <row r="6169" spans="1:14" hidden="1">
      <c r="A6169" s="39" t="s">
        <v>21786</v>
      </c>
      <c r="B6169" s="39"/>
      <c r="C6169" s="1" t="s">
        <v>14320</v>
      </c>
      <c r="D6169" s="39" t="str">
        <f>VLOOKUP(E6169,[13]abbr_btch2lot2!P:R,3,FALSE)</f>
        <v>othr_fee_amt</v>
      </c>
      <c r="E6169" s="496">
        <f>VLOOKUP(F6169,[13]abbr_btch2lot2!A:B,2,FALSE)</f>
        <v>2259</v>
      </c>
      <c r="F6169" s="39" t="s">
        <v>14321</v>
      </c>
      <c r="G6169" s="1"/>
      <c r="H6169" s="1"/>
      <c r="I6169" s="1"/>
      <c r="J6169" s="1"/>
      <c r="K6169" s="1"/>
      <c r="L6169" s="1"/>
      <c r="M6169" s="1"/>
      <c r="N6169" s="1"/>
    </row>
    <row r="6170" spans="1:14" hidden="1">
      <c r="A6170" s="39" t="s">
        <v>21786</v>
      </c>
      <c r="B6170" s="39"/>
      <c r="C6170" s="1" t="s">
        <v>14323</v>
      </c>
      <c r="D6170" s="39" t="str">
        <f>VLOOKUP(E6170,[13]abbr_btch2lot2!P:R,3,FALSE)</f>
        <v>vat_amt</v>
      </c>
      <c r="E6170" s="496">
        <f>VLOOKUP(F6170,[13]abbr_btch2lot2!A:B,2,FALSE)</f>
        <v>2260</v>
      </c>
      <c r="F6170" s="39" t="s">
        <v>14324</v>
      </c>
      <c r="G6170" s="1"/>
      <c r="H6170" s="1"/>
      <c r="I6170" s="1"/>
      <c r="J6170" s="1"/>
      <c r="K6170" s="1"/>
      <c r="L6170" s="1"/>
      <c r="M6170" s="1"/>
      <c r="N6170" s="1"/>
    </row>
    <row r="6171" spans="1:14" hidden="1">
      <c r="A6171" s="39" t="s">
        <v>21786</v>
      </c>
      <c r="B6171" s="39"/>
      <c r="C6171" s="1" t="s">
        <v>14326</v>
      </c>
      <c r="D6171" s="39" t="str">
        <f>VLOOKUP(E6171,[13]abbr_btch2lot2!P:R,3,FALSE)</f>
        <v>embsr_info_nm_in_eng</v>
      </c>
      <c r="E6171" s="496">
        <f>VLOOKUP(F6171,[13]abbr_btch2lot2!A:B,2,FALSE)</f>
        <v>2261</v>
      </c>
      <c r="F6171" s="39" t="s">
        <v>14327</v>
      </c>
      <c r="G6171" s="1"/>
      <c r="H6171" s="1"/>
      <c r="I6171" s="1"/>
      <c r="J6171" s="1"/>
      <c r="K6171" s="1"/>
      <c r="L6171" s="1"/>
      <c r="M6171" s="1"/>
      <c r="N6171" s="1"/>
    </row>
    <row r="6172" spans="1:14" hidden="1">
      <c r="A6172" s="39" t="s">
        <v>21786</v>
      </c>
      <c r="B6172" s="39"/>
      <c r="C6172" s="1"/>
      <c r="D6172" s="39" t="e">
        <f>VLOOKUP(E6172,[13]abbr_btch2lot2!P:R,3,FALSE)</f>
        <v>#N/A</v>
      </c>
      <c r="E6172" s="496">
        <f>VLOOKUP(F6172,[13]abbr_btch2lot2!A:B,2,FALSE)</f>
        <v>2262</v>
      </c>
      <c r="F6172" s="39" t="s">
        <v>14329</v>
      </c>
      <c r="G6172" s="1"/>
      <c r="H6172" s="1"/>
      <c r="I6172" s="1"/>
      <c r="J6172" s="1"/>
      <c r="K6172" s="1"/>
      <c r="L6172" s="1"/>
      <c r="M6172" s="1"/>
      <c r="N6172" s="1"/>
    </row>
    <row r="6173" spans="1:14" hidden="1">
      <c r="A6173" s="39" t="s">
        <v>21786</v>
      </c>
      <c r="B6173" s="39"/>
      <c r="C6173" s="1" t="s">
        <v>3280</v>
      </c>
      <c r="D6173" s="39" t="str">
        <f>VLOOKUP(E6173,[13]abbr_btch2lot2!P:R,3,FALSE)</f>
        <v>cst_nm_in_thai</v>
      </c>
      <c r="E6173" s="496">
        <f>VLOOKUP(F6173,[13]abbr_btch2lot2!A:B,2,FALSE)</f>
        <v>2263</v>
      </c>
      <c r="F6173" s="39" t="s">
        <v>3281</v>
      </c>
      <c r="G6173" s="1"/>
      <c r="H6173" s="1"/>
      <c r="I6173" s="1"/>
      <c r="J6173" s="1"/>
      <c r="K6173" s="1"/>
      <c r="L6173" s="1"/>
      <c r="M6173" s="1"/>
      <c r="N6173" s="1"/>
    </row>
    <row r="6174" spans="1:14" hidden="1">
      <c r="A6174" s="39" t="s">
        <v>21786</v>
      </c>
      <c r="B6174" s="39"/>
      <c r="C6174" s="1" t="s">
        <v>14332</v>
      </c>
      <c r="D6174" s="39" t="str">
        <f>VLOOKUP(E6174,[13]abbr_btch2lot2!P:R,3,FALSE)</f>
        <v>cst_addr_line_1</v>
      </c>
      <c r="E6174" s="496">
        <f>VLOOKUP(F6174,[13]abbr_btch2lot2!A:B,2,FALSE)</f>
        <v>2264</v>
      </c>
      <c r="F6174" s="39" t="s">
        <v>14333</v>
      </c>
      <c r="G6174" s="1"/>
      <c r="H6174" s="1"/>
      <c r="I6174" s="1"/>
      <c r="J6174" s="1"/>
      <c r="K6174" s="1"/>
      <c r="L6174" s="1"/>
      <c r="M6174" s="1"/>
      <c r="N6174" s="1"/>
    </row>
    <row r="6175" spans="1:14" hidden="1">
      <c r="A6175" s="39" t="s">
        <v>21786</v>
      </c>
      <c r="B6175" s="39"/>
      <c r="C6175" s="1" t="s">
        <v>14335</v>
      </c>
      <c r="D6175" s="39" t="str">
        <f>VLOOKUP(E6175,[13]abbr_btch2lot2!P:R,3,FALSE)</f>
        <v>cst_addr_line_2</v>
      </c>
      <c r="E6175" s="496">
        <f>VLOOKUP(F6175,[13]abbr_btch2lot2!A:B,2,FALSE)</f>
        <v>2265</v>
      </c>
      <c r="F6175" s="39" t="s">
        <v>14336</v>
      </c>
      <c r="G6175" s="1"/>
      <c r="H6175" s="1"/>
      <c r="I6175" s="1"/>
      <c r="J6175" s="1"/>
      <c r="K6175" s="1"/>
      <c r="L6175" s="1"/>
      <c r="M6175" s="1"/>
      <c r="N6175" s="1"/>
    </row>
    <row r="6176" spans="1:14" hidden="1">
      <c r="A6176" s="39" t="s">
        <v>21786</v>
      </c>
      <c r="B6176" s="39"/>
      <c r="C6176" s="1" t="s">
        <v>14338</v>
      </c>
      <c r="D6176" s="39" t="str">
        <f>VLOOKUP(E6176,[13]abbr_btch2lot2!P:R,3,FALSE)</f>
        <v>cst_cr_line</v>
      </c>
      <c r="E6176" s="496">
        <f>VLOOKUP(F6176,[13]abbr_btch2lot2!A:B,2,FALSE)</f>
        <v>2266</v>
      </c>
      <c r="F6176" s="39" t="s">
        <v>14339</v>
      </c>
      <c r="G6176" s="1"/>
      <c r="H6176" s="1"/>
      <c r="I6176" s="1"/>
      <c r="J6176" s="1"/>
      <c r="K6176" s="1"/>
      <c r="L6176" s="1"/>
      <c r="M6176" s="1"/>
      <c r="N6176" s="1"/>
    </row>
    <row r="6177" spans="1:14" hidden="1">
      <c r="A6177" s="39" t="s">
        <v>21786</v>
      </c>
      <c r="B6177" s="39"/>
      <c r="C6177" s="1" t="s">
        <v>3677</v>
      </c>
      <c r="D6177" s="39" t="str">
        <f>VLOOKUP(E6177,[13]abbr_btch2lot2!P:R,3,FALSE)</f>
        <v>stmt_num</v>
      </c>
      <c r="E6177" s="496">
        <f>VLOOKUP(F6177,[13]abbr_btch2lot2!A:B,2,FALSE)</f>
        <v>2267</v>
      </c>
      <c r="F6177" s="39" t="s">
        <v>14341</v>
      </c>
      <c r="G6177" s="1"/>
      <c r="H6177" s="1"/>
      <c r="I6177" s="1"/>
      <c r="J6177" s="1"/>
      <c r="K6177" s="1"/>
      <c r="L6177" s="1"/>
      <c r="M6177" s="1"/>
      <c r="N6177" s="1"/>
    </row>
    <row r="6178" spans="1:14" hidden="1">
      <c r="A6178" s="39" t="s">
        <v>21786</v>
      </c>
      <c r="B6178" s="39"/>
      <c r="C6178" s="1" t="s">
        <v>14343</v>
      </c>
      <c r="D6178" s="39" t="str">
        <f>VLOOKUP(E6178,[13]abbr_btch2lot2!P:R,3,FALSE)</f>
        <v>pnp_card_num</v>
      </c>
      <c r="E6178" s="496">
        <f>VLOOKUP(F6178,[13]abbr_btch2lot2!A:B,2,FALSE)</f>
        <v>2268</v>
      </c>
      <c r="F6178" s="39" t="s">
        <v>14344</v>
      </c>
      <c r="G6178" s="1"/>
      <c r="H6178" s="1"/>
      <c r="I6178" s="1"/>
      <c r="J6178" s="1"/>
      <c r="K6178" s="1"/>
      <c r="L6178" s="1"/>
      <c r="M6178" s="1"/>
      <c r="N6178" s="1"/>
    </row>
    <row r="6179" spans="1:14" hidden="1">
      <c r="A6179" s="39" t="s">
        <v>21786</v>
      </c>
      <c r="B6179" s="39"/>
      <c r="C6179" s="1"/>
      <c r="D6179" s="39" t="e">
        <f>VLOOKUP(E6179,[13]abbr_btch2lot2!P:R,3,FALSE)</f>
        <v>#N/A</v>
      </c>
      <c r="E6179" s="496">
        <f>VLOOKUP(F6179,[13]abbr_btch2lot2!A:B,2,FALSE)</f>
        <v>2269</v>
      </c>
      <c r="F6179" s="39" t="s">
        <v>14346</v>
      </c>
      <c r="G6179" s="1"/>
      <c r="H6179" s="1"/>
      <c r="I6179" s="1"/>
      <c r="J6179" s="1"/>
      <c r="K6179" s="1"/>
      <c r="L6179" s="1"/>
      <c r="M6179" s="1"/>
      <c r="N6179" s="1"/>
    </row>
    <row r="6180" spans="1:14" hidden="1">
      <c r="A6180" s="39" t="s">
        <v>21786</v>
      </c>
      <c r="B6180" s="39"/>
      <c r="C6180" s="1" t="s">
        <v>14348</v>
      </c>
      <c r="D6180" s="39" t="str">
        <f>VLOOKUP(E6180,[13]abbr_btch2lot2!P:R,3,FALSE)</f>
        <v>pnt_exp_in_1_mo</v>
      </c>
      <c r="E6180" s="496">
        <f>VLOOKUP(F6180,[13]abbr_btch2lot2!A:B,2,FALSE)</f>
        <v>2270</v>
      </c>
      <c r="F6180" s="39" t="s">
        <v>14349</v>
      </c>
      <c r="G6180" s="1"/>
      <c r="H6180" s="1"/>
      <c r="I6180" s="1"/>
      <c r="J6180" s="1"/>
      <c r="K6180" s="1"/>
      <c r="L6180" s="1"/>
      <c r="M6180" s="1"/>
      <c r="N6180" s="1"/>
    </row>
    <row r="6181" spans="1:14" hidden="1">
      <c r="A6181" s="39" t="s">
        <v>21786</v>
      </c>
      <c r="B6181" s="39"/>
      <c r="C6181" s="1" t="s">
        <v>14351</v>
      </c>
      <c r="D6181" s="39" t="str">
        <f>VLOOKUP(E6181,[13]abbr_btch2lot2!P:R,3,FALSE)</f>
        <v>pnt_exp_in_2_mo</v>
      </c>
      <c r="E6181" s="496">
        <f>VLOOKUP(F6181,[13]abbr_btch2lot2!A:B,2,FALSE)</f>
        <v>2271</v>
      </c>
      <c r="F6181" s="39" t="s">
        <v>14352</v>
      </c>
      <c r="G6181" s="1"/>
      <c r="H6181" s="1"/>
      <c r="I6181" s="1"/>
      <c r="J6181" s="1"/>
      <c r="K6181" s="1"/>
      <c r="L6181" s="1"/>
      <c r="M6181" s="1"/>
      <c r="N6181" s="1"/>
    </row>
    <row r="6182" spans="1:14" hidden="1">
      <c r="A6182" s="39" t="s">
        <v>21786</v>
      </c>
      <c r="B6182" s="39"/>
      <c r="C6182" s="1" t="s">
        <v>3682</v>
      </c>
      <c r="D6182" s="39" t="str">
        <f>VLOOKUP(E6182,[13]abbr_btch2lot2!P:R,3,FALSE)</f>
        <v>bill_cyc</v>
      </c>
      <c r="E6182" s="496">
        <f>VLOOKUP(F6182,[13]abbr_btch2lot2!A:B,2,FALSE)</f>
        <v>2272</v>
      </c>
      <c r="F6182" s="39" t="s">
        <v>14354</v>
      </c>
      <c r="G6182" s="1"/>
      <c r="H6182" s="1"/>
      <c r="I6182" s="1"/>
      <c r="J6182" s="1"/>
      <c r="K6182" s="1"/>
      <c r="L6182" s="1"/>
      <c r="M6182" s="1"/>
      <c r="N6182" s="1"/>
    </row>
    <row r="6183" spans="1:14" hidden="1">
      <c r="A6183" s="39" t="s">
        <v>21786</v>
      </c>
      <c r="B6183" s="39"/>
      <c r="C6183" s="1" t="s">
        <v>14356</v>
      </c>
      <c r="D6183" s="39" t="str">
        <f>VLOOKUP(E6183,[13]abbr_btch2lot2!P:R,3,FALSE)</f>
        <v>last_mo_pnt</v>
      </c>
      <c r="E6183" s="496">
        <f>VLOOKUP(F6183,[13]abbr_btch2lot2!A:B,2,FALSE)</f>
        <v>2273</v>
      </c>
      <c r="F6183" s="39" t="s">
        <v>14357</v>
      </c>
      <c r="G6183" s="1"/>
      <c r="H6183" s="1"/>
      <c r="I6183" s="1"/>
      <c r="J6183" s="1"/>
      <c r="K6183" s="1"/>
      <c r="L6183" s="1"/>
      <c r="M6183" s="1"/>
      <c r="N6183" s="1"/>
    </row>
    <row r="6184" spans="1:14" hidden="1">
      <c r="A6184" s="39" t="s">
        <v>21786</v>
      </c>
      <c r="B6184" s="39"/>
      <c r="C6184" s="1"/>
      <c r="D6184" s="39" t="e">
        <f>VLOOKUP(E6184,[13]abbr_btch2lot2!P:R,3,FALSE)</f>
        <v>#N/A</v>
      </c>
      <c r="E6184" s="496">
        <f>VLOOKUP(F6184,[13]abbr_btch2lot2!A:B,2,FALSE)</f>
        <v>2274</v>
      </c>
      <c r="F6184" s="39" t="s">
        <v>14359</v>
      </c>
      <c r="G6184" s="1"/>
      <c r="H6184" s="1"/>
      <c r="I6184" s="1"/>
      <c r="J6184" s="1"/>
      <c r="K6184" s="1"/>
      <c r="L6184" s="1"/>
      <c r="M6184" s="1"/>
      <c r="N6184" s="1"/>
    </row>
    <row r="6185" spans="1:14" hidden="1">
      <c r="A6185" s="39" t="s">
        <v>21786</v>
      </c>
      <c r="B6185" s="39"/>
      <c r="C6185" s="1"/>
      <c r="D6185" s="39" t="e">
        <f>VLOOKUP(E6185,[13]abbr_btch2lot2!P:R,3,FALSE)</f>
        <v>#N/A</v>
      </c>
      <c r="E6185" s="496">
        <f>VLOOKUP(F6185,[13]abbr_btch2lot2!A:B,2,FALSE)</f>
        <v>2275</v>
      </c>
      <c r="F6185" s="39" t="s">
        <v>14361</v>
      </c>
      <c r="G6185" s="1"/>
      <c r="H6185" s="1"/>
      <c r="I6185" s="1"/>
      <c r="J6185" s="1"/>
      <c r="K6185" s="1"/>
      <c r="L6185" s="1"/>
      <c r="M6185" s="1"/>
      <c r="N6185" s="1"/>
    </row>
    <row r="6186" spans="1:14" hidden="1">
      <c r="A6186" s="39" t="s">
        <v>21786</v>
      </c>
      <c r="B6186" s="39"/>
      <c r="C6186" s="1" t="s">
        <v>2490</v>
      </c>
      <c r="D6186" s="39" t="str">
        <f>VLOOKUP(E6186,[13]abbr_btch2lot2!P:R,3,FALSE)</f>
        <v>cst_num</v>
      </c>
      <c r="E6186" s="496">
        <f>VLOOKUP(F6186,[13]abbr_btch2lot2!A:B,2,FALSE)</f>
        <v>170</v>
      </c>
      <c r="F6186" s="39" t="s">
        <v>2491</v>
      </c>
      <c r="G6186" s="1"/>
      <c r="H6186" s="1"/>
      <c r="I6186" s="1"/>
      <c r="J6186" s="1"/>
      <c r="K6186" s="1"/>
      <c r="L6186" s="1"/>
      <c r="M6186" s="1"/>
      <c r="N6186" s="1"/>
    </row>
    <row r="6187" spans="1:14" hidden="1">
      <c r="A6187" s="39" t="s">
        <v>21786</v>
      </c>
      <c r="B6187" s="39"/>
      <c r="C6187" s="1" t="s">
        <v>14364</v>
      </c>
      <c r="D6187" s="39" t="str">
        <f>VLOOKUP(E6187,[13]abbr_btch2lot2!P:R,3,FALSE)</f>
        <v>sum_amt_paymt</v>
      </c>
      <c r="E6187" s="496">
        <f>VLOOKUP(F6187,[13]abbr_btch2lot2!A:B,2,FALSE)</f>
        <v>2276</v>
      </c>
      <c r="F6187" s="39" t="s">
        <v>14365</v>
      </c>
      <c r="G6187" s="1"/>
      <c r="H6187" s="1"/>
      <c r="I6187" s="1"/>
      <c r="J6187" s="1"/>
      <c r="K6187" s="1"/>
      <c r="L6187" s="1"/>
      <c r="M6187" s="1"/>
      <c r="N6187" s="1"/>
    </row>
    <row r="6188" spans="1:14" hidden="1">
      <c r="A6188" s="39" t="s">
        <v>21786</v>
      </c>
      <c r="B6188" s="39"/>
      <c r="C6188" s="1" t="s">
        <v>14367</v>
      </c>
      <c r="D6188" s="39" t="str">
        <f>VLOOKUP(E6188,[13]abbr_btch2lot2!P:R,3,FALSE)</f>
        <v>sum_amt_rtl_and_cash</v>
      </c>
      <c r="E6188" s="496">
        <f>VLOOKUP(F6188,[13]abbr_btch2lot2!A:B,2,FALSE)</f>
        <v>2277</v>
      </c>
      <c r="F6188" s="39" t="s">
        <v>14368</v>
      </c>
      <c r="G6188" s="1"/>
      <c r="H6188" s="1"/>
      <c r="I6188" s="1"/>
      <c r="J6188" s="1"/>
      <c r="K6188" s="1"/>
      <c r="L6188" s="1"/>
      <c r="M6188" s="1"/>
      <c r="N6188" s="1"/>
    </row>
    <row r="6189" spans="1:14" hidden="1">
      <c r="A6189" s="39" t="s">
        <v>21786</v>
      </c>
      <c r="B6189" s="39"/>
      <c r="C6189" s="1" t="s">
        <v>1132</v>
      </c>
      <c r="D6189" s="39" t="str">
        <f>VLOOKUP(E6189,[13]abbr_btch2lot2!P:R,3,FALSE)</f>
        <v>int_rate</v>
      </c>
      <c r="E6189" s="496">
        <f>VLOOKUP(F6189,[13]abbr_btch2lot2!A:B,2,FALSE)</f>
        <v>2278</v>
      </c>
      <c r="F6189" s="39" t="s">
        <v>659</v>
      </c>
      <c r="G6189" s="1"/>
      <c r="H6189" s="1"/>
      <c r="I6189" s="1"/>
      <c r="J6189" s="1"/>
      <c r="K6189" s="1"/>
      <c r="L6189" s="1"/>
      <c r="M6189" s="1"/>
      <c r="N6189" s="1"/>
    </row>
    <row r="6190" spans="1:14" hidden="1">
      <c r="A6190" s="39" t="s">
        <v>21786</v>
      </c>
      <c r="B6190" s="39"/>
      <c r="C6190" s="1"/>
      <c r="D6190" s="39" t="e">
        <f>VLOOKUP(E6190,[13]abbr_btch2lot2!P:R,3,FALSE)</f>
        <v>#N/A</v>
      </c>
      <c r="E6190" s="496">
        <f>VLOOKUP(F6190,[13]abbr_btch2lot2!A:B,2,FALSE)</f>
        <v>2279</v>
      </c>
      <c r="F6190" s="39" t="s">
        <v>14371</v>
      </c>
      <c r="G6190" s="1"/>
      <c r="H6190" s="1"/>
      <c r="I6190" s="1"/>
      <c r="J6190" s="1"/>
      <c r="K6190" s="1"/>
      <c r="L6190" s="1"/>
      <c r="M6190" s="1"/>
      <c r="N6190" s="1"/>
    </row>
    <row r="6191" spans="1:14" hidden="1">
      <c r="A6191" s="39" t="s">
        <v>21786</v>
      </c>
      <c r="B6191" s="39"/>
      <c r="C6191" s="1" t="s">
        <v>14373</v>
      </c>
      <c r="D6191" s="39" t="str">
        <f>VLOOKUP(E6191,[13]abbr_btch2lot2!P:R,3,FALSE)</f>
        <v>sort_stmt_dt</v>
      </c>
      <c r="E6191" s="496">
        <f>VLOOKUP(F6191,[13]abbr_btch2lot2!A:B,2,FALSE)</f>
        <v>2280</v>
      </c>
      <c r="F6191" s="39" t="s">
        <v>14374</v>
      </c>
      <c r="G6191" s="1"/>
      <c r="H6191" s="1"/>
      <c r="I6191" s="1"/>
      <c r="J6191" s="1"/>
      <c r="K6191" s="1"/>
      <c r="L6191" s="1"/>
      <c r="M6191" s="1"/>
      <c r="N6191" s="1"/>
    </row>
    <row r="6192" spans="1:14" hidden="1">
      <c r="A6192" s="39" t="s">
        <v>21786</v>
      </c>
      <c r="B6192" s="39"/>
      <c r="C6192" s="1" t="s">
        <v>14234</v>
      </c>
      <c r="D6192" s="39" t="str">
        <f>VLOOKUP(E6192,[13]abbr_btch2lot2!P:R,3,FALSE)</f>
        <v>sort_f</v>
      </c>
      <c r="E6192" s="496">
        <f>VLOOKUP(F6192,[13]abbr_btch2lot2!A:B,2,FALSE)</f>
        <v>2281</v>
      </c>
      <c r="F6192" s="39" t="s">
        <v>14376</v>
      </c>
      <c r="G6192" s="1"/>
      <c r="H6192" s="1"/>
      <c r="I6192" s="1"/>
      <c r="J6192" s="1"/>
      <c r="K6192" s="1"/>
      <c r="L6192" s="1"/>
      <c r="M6192" s="1"/>
      <c r="N6192" s="1"/>
    </row>
    <row r="6193" spans="1:14" hidden="1">
      <c r="A6193" s="39" t="s">
        <v>21786</v>
      </c>
      <c r="B6193" s="39"/>
      <c r="C6193" s="1" t="s">
        <v>14378</v>
      </c>
      <c r="D6193" s="39" t="str">
        <f>VLOOKUP(E6193,[13]abbr_btch2lot2!P:R,3,FALSE)</f>
        <v>nbr_line_per_cst</v>
      </c>
      <c r="E6193" s="496">
        <f>VLOOKUP(F6193,[13]abbr_btch2lot2!A:B,2,FALSE)</f>
        <v>2282</v>
      </c>
      <c r="F6193" s="39" t="s">
        <v>14379</v>
      </c>
      <c r="G6193" s="1"/>
      <c r="H6193" s="1"/>
      <c r="I6193" s="1"/>
      <c r="J6193" s="1"/>
      <c r="K6193" s="1"/>
      <c r="L6193" s="1"/>
      <c r="M6193" s="1"/>
      <c r="N6193" s="1"/>
    </row>
    <row r="6194" spans="1:14" hidden="1">
      <c r="A6194" s="39" t="s">
        <v>21786</v>
      </c>
      <c r="B6194" s="39"/>
      <c r="C6194" s="1"/>
      <c r="D6194" s="39" t="e">
        <f>VLOOKUP(E6194,[13]abbr_btch2lot2!P:R,3,FALSE)</f>
        <v>#N/A</v>
      </c>
      <c r="E6194" s="496">
        <f>VLOOKUP(F6194,[13]abbr_btch2lot2!A:B,2,FALSE)</f>
        <v>2283</v>
      </c>
      <c r="F6194" s="39" t="s">
        <v>14381</v>
      </c>
      <c r="G6194" s="1"/>
      <c r="H6194" s="1"/>
      <c r="I6194" s="1"/>
      <c r="J6194" s="1"/>
      <c r="K6194" s="1"/>
      <c r="L6194" s="1"/>
      <c r="M6194" s="1"/>
      <c r="N6194" s="1"/>
    </row>
    <row r="6195" spans="1:14" hidden="1">
      <c r="A6195" s="39" t="s">
        <v>21786</v>
      </c>
      <c r="B6195" s="39"/>
      <c r="C6195" s="1" t="s">
        <v>14383</v>
      </c>
      <c r="D6195" s="39" t="str">
        <f>VLOOKUP(E6195,[13]abbr_btch2lot2!P:R,3,FALSE)</f>
        <v>nbr_page_per_cst</v>
      </c>
      <c r="E6195" s="496">
        <f>VLOOKUP(F6195,[13]abbr_btch2lot2!A:B,2,FALSE)</f>
        <v>2284</v>
      </c>
      <c r="F6195" s="39" t="s">
        <v>14384</v>
      </c>
      <c r="G6195" s="1"/>
      <c r="H6195" s="1"/>
      <c r="I6195" s="1"/>
      <c r="J6195" s="1"/>
      <c r="K6195" s="1"/>
      <c r="L6195" s="1"/>
      <c r="M6195" s="1"/>
      <c r="N6195" s="1"/>
    </row>
    <row r="6196" spans="1:14" hidden="1">
      <c r="A6196" s="39" t="s">
        <v>21786</v>
      </c>
      <c r="B6196" s="39"/>
      <c r="C6196" s="1"/>
      <c r="D6196" s="39"/>
      <c r="E6196" s="496" t="e">
        <f>VLOOKUP(F6196,[13]abbr_btch2lot2!A:B,2,FALSE)</f>
        <v>#N/A</v>
      </c>
      <c r="F6196" s="39"/>
      <c r="G6196" s="1"/>
      <c r="H6196" s="1"/>
      <c r="I6196" s="1"/>
      <c r="J6196" s="1"/>
      <c r="K6196" s="1"/>
      <c r="L6196" s="1"/>
      <c r="M6196" s="1"/>
      <c r="N6196" s="1"/>
    </row>
    <row r="6197" spans="1:14" hidden="1">
      <c r="A6197" s="39" t="s">
        <v>21786</v>
      </c>
      <c r="B6197" s="528" t="s">
        <v>149</v>
      </c>
      <c r="C6197" s="1" t="s">
        <v>149</v>
      </c>
      <c r="D6197" s="528" t="s">
        <v>149</v>
      </c>
      <c r="E6197" s="496" t="e">
        <f>VLOOKUP(F6197,[13]abbr_btch2lot2!A:B,2,FALSE)</f>
        <v>#N/A</v>
      </c>
      <c r="F6197" s="39"/>
      <c r="G6197" s="1"/>
      <c r="H6197" s="1"/>
      <c r="I6197" s="1"/>
      <c r="J6197" s="1"/>
      <c r="K6197" s="1"/>
      <c r="L6197" s="1"/>
      <c r="M6197" s="1"/>
      <c r="N6197" s="1"/>
    </row>
    <row r="6198" spans="1:14" hidden="1">
      <c r="A6198" s="39" t="s">
        <v>21786</v>
      </c>
      <c r="B6198" s="528" t="s">
        <v>151</v>
      </c>
      <c r="C6198" s="1" t="s">
        <v>151</v>
      </c>
      <c r="D6198" s="528" t="s">
        <v>151</v>
      </c>
      <c r="E6198" s="496" t="e">
        <f>VLOOKUP(F6198,[13]abbr_btch2lot2!A:B,2,FALSE)</f>
        <v>#N/A</v>
      </c>
      <c r="F6198" s="39"/>
      <c r="G6198" s="1"/>
      <c r="H6198" s="1"/>
      <c r="I6198" s="1"/>
      <c r="J6198" s="1"/>
      <c r="K6198" s="1"/>
      <c r="L6198" s="1"/>
      <c r="M6198" s="1"/>
      <c r="N6198" s="1"/>
    </row>
    <row r="6199" spans="1:14" hidden="1">
      <c r="A6199" s="39" t="s">
        <v>21786</v>
      </c>
      <c r="B6199" s="528" t="s">
        <v>153</v>
      </c>
      <c r="C6199" s="1" t="s">
        <v>153</v>
      </c>
      <c r="D6199" s="528" t="s">
        <v>153</v>
      </c>
      <c r="E6199" s="496" t="e">
        <f>VLOOKUP(F6199,[13]abbr_btch2lot2!A:B,2,FALSE)</f>
        <v>#N/A</v>
      </c>
      <c r="F6199" s="39"/>
      <c r="G6199" s="1"/>
      <c r="H6199" s="1"/>
      <c r="I6199" s="1"/>
      <c r="J6199" s="1"/>
      <c r="K6199" s="1"/>
      <c r="L6199" s="1"/>
      <c r="M6199" s="1"/>
      <c r="N6199" s="1"/>
    </row>
    <row r="6200" spans="1:14" hidden="1">
      <c r="A6200" s="39" t="s">
        <v>21786</v>
      </c>
      <c r="B6200" s="528" t="s">
        <v>155</v>
      </c>
      <c r="C6200" s="1" t="s">
        <v>155</v>
      </c>
      <c r="D6200" s="528" t="s">
        <v>155</v>
      </c>
      <c r="E6200" s="496" t="e">
        <f>VLOOKUP(F6200,[13]abbr_btch2lot2!A:B,2,FALSE)</f>
        <v>#N/A</v>
      </c>
      <c r="F6200" s="39"/>
      <c r="G6200" s="1"/>
      <c r="H6200" s="1"/>
      <c r="I6200" s="1"/>
      <c r="J6200" s="1"/>
      <c r="K6200" s="1"/>
      <c r="L6200" s="1"/>
      <c r="M6200" s="1"/>
      <c r="N6200" s="1"/>
    </row>
    <row r="6201" spans="1:14" hidden="1">
      <c r="A6201" s="39" t="s">
        <v>21786</v>
      </c>
      <c r="B6201" s="528" t="s">
        <v>157</v>
      </c>
      <c r="C6201" s="1" t="s">
        <v>157</v>
      </c>
      <c r="D6201" s="528" t="s">
        <v>157</v>
      </c>
      <c r="E6201" s="496" t="e">
        <f>VLOOKUP(F6201,[13]abbr_btch2lot2!A:B,2,FALSE)</f>
        <v>#N/A</v>
      </c>
      <c r="F6201" s="39"/>
      <c r="G6201" s="1"/>
      <c r="H6201" s="1"/>
      <c r="I6201" s="1"/>
      <c r="J6201" s="1"/>
      <c r="K6201" s="1"/>
      <c r="L6201" s="1"/>
      <c r="M6201" s="1"/>
      <c r="N6201" s="1"/>
    </row>
    <row r="6202" spans="1:14" hidden="1">
      <c r="A6202" s="39" t="s">
        <v>21787</v>
      </c>
      <c r="B6202" s="504" t="s">
        <v>34</v>
      </c>
      <c r="C6202" s="1" t="s">
        <v>34</v>
      </c>
      <c r="D6202" s="504" t="s">
        <v>34</v>
      </c>
      <c r="E6202" s="496" t="e">
        <f>VLOOKUP(F6202,[13]abbr_btch2lot2!A:B,2,FALSE)</f>
        <v>#N/A</v>
      </c>
      <c r="F6202" s="39"/>
      <c r="G6202" s="1"/>
      <c r="H6202" s="1"/>
      <c r="I6202" s="1"/>
      <c r="J6202" s="1"/>
      <c r="K6202" s="1"/>
      <c r="L6202" s="1"/>
      <c r="M6202" s="1"/>
      <c r="N6202" s="1"/>
    </row>
    <row r="6203" spans="1:14" hidden="1">
      <c r="A6203" s="39" t="s">
        <v>21787</v>
      </c>
      <c r="B6203" s="39"/>
      <c r="C6203" s="1"/>
      <c r="D6203" s="39"/>
      <c r="E6203" s="496" t="e">
        <f>VLOOKUP(F6203,[13]abbr_btch2lot2!A:B,2,FALSE)</f>
        <v>#N/A</v>
      </c>
      <c r="F6203" s="499"/>
      <c r="G6203" s="1"/>
      <c r="H6203" s="1"/>
      <c r="I6203" s="1"/>
      <c r="J6203" s="1"/>
      <c r="K6203" s="1"/>
      <c r="L6203" s="1"/>
      <c r="M6203" s="1"/>
      <c r="N6203" s="1"/>
    </row>
    <row r="6204" spans="1:14" hidden="1">
      <c r="A6204" s="39" t="s">
        <v>21787</v>
      </c>
      <c r="B6204" s="39"/>
      <c r="C6204" s="1" t="s">
        <v>14197</v>
      </c>
      <c r="D6204" s="39" t="str">
        <f>VLOOKUP(E6204,[13]abbr_btch2lot2!P:R,3,FALSE)</f>
        <v>rec_seq_txn</v>
      </c>
      <c r="E6204" s="496">
        <f>VLOOKUP(F6204,[13]abbr_btch2lot2!A:B,2,FALSE)</f>
        <v>2215</v>
      </c>
      <c r="F6204" s="39" t="s">
        <v>14198</v>
      </c>
      <c r="G6204" s="1"/>
      <c r="H6204" s="1"/>
      <c r="I6204" s="1"/>
      <c r="J6204" s="1"/>
      <c r="K6204" s="1"/>
      <c r="L6204" s="1"/>
      <c r="M6204" s="1"/>
      <c r="N6204" s="1"/>
    </row>
    <row r="6205" spans="1:14" hidden="1">
      <c r="A6205" s="39" t="s">
        <v>21787</v>
      </c>
      <c r="B6205" s="39"/>
      <c r="C6205" s="1" t="s">
        <v>2490</v>
      </c>
      <c r="D6205" s="39" t="str">
        <f>VLOOKUP(E6205,[13]abbr_btch2lot2!P:R,3,FALSE)</f>
        <v>cst_num</v>
      </c>
      <c r="E6205" s="496">
        <f>VLOOKUP(F6205,[13]abbr_btch2lot2!A:B,2,FALSE)</f>
        <v>170</v>
      </c>
      <c r="F6205" s="39" t="s">
        <v>2491</v>
      </c>
      <c r="G6205" s="1"/>
      <c r="H6205" s="1"/>
      <c r="I6205" s="1"/>
      <c r="J6205" s="1"/>
      <c r="K6205" s="1"/>
      <c r="L6205" s="1"/>
      <c r="M6205" s="1"/>
      <c r="N6205" s="1"/>
    </row>
    <row r="6206" spans="1:14" hidden="1">
      <c r="A6206" s="39" t="s">
        <v>21787</v>
      </c>
      <c r="B6206" s="39"/>
      <c r="C6206" s="1" t="s">
        <v>14201</v>
      </c>
      <c r="D6206" s="39" t="str">
        <f>VLOOKUP(E6206,[13]abbr_btch2lot2!P:R,3,FALSE)</f>
        <v>card_tp_txn</v>
      </c>
      <c r="E6206" s="496">
        <f>VLOOKUP(F6206,[13]abbr_btch2lot2!A:B,2,FALSE)</f>
        <v>2216</v>
      </c>
      <c r="F6206" s="39" t="s">
        <v>14202</v>
      </c>
      <c r="G6206" s="1"/>
      <c r="H6206" s="1"/>
      <c r="I6206" s="1"/>
      <c r="J6206" s="1"/>
      <c r="K6206" s="1"/>
      <c r="L6206" s="1"/>
      <c r="M6206" s="1"/>
      <c r="N6206" s="1"/>
    </row>
    <row r="6207" spans="1:14" hidden="1">
      <c r="A6207" s="39" t="s">
        <v>21787</v>
      </c>
      <c r="B6207" s="39"/>
      <c r="C6207" s="1"/>
      <c r="D6207" s="39" t="e">
        <f>VLOOKUP(E6207,[13]abbr_btch2lot2!P:R,3,FALSE)</f>
        <v>#N/A</v>
      </c>
      <c r="E6207" s="496">
        <f>VLOOKUP(F6207,[13]abbr_btch2lot2!A:B,2,FALSE)</f>
        <v>2217</v>
      </c>
      <c r="F6207" s="39" t="s">
        <v>14204</v>
      </c>
      <c r="G6207" s="1"/>
      <c r="H6207" s="1"/>
      <c r="I6207" s="1"/>
      <c r="J6207" s="1"/>
      <c r="K6207" s="1"/>
      <c r="L6207" s="1"/>
      <c r="M6207" s="1"/>
      <c r="N6207" s="1"/>
    </row>
    <row r="6208" spans="1:14" hidden="1">
      <c r="A6208" s="39" t="s">
        <v>21787</v>
      </c>
      <c r="B6208" s="39"/>
      <c r="C6208" s="1" t="s">
        <v>3467</v>
      </c>
      <c r="D6208" s="39" t="str">
        <f>VLOOKUP(E6208,[13]abbr_btch2lot2!P:R,3,FALSE)</f>
        <v>card_num</v>
      </c>
      <c r="E6208" s="496">
        <f>VLOOKUP(F6208,[13]abbr_btch2lot2!A:B,2,FALSE)</f>
        <v>1044</v>
      </c>
      <c r="F6208" s="39" t="s">
        <v>3468</v>
      </c>
      <c r="G6208" s="1"/>
      <c r="H6208" s="1"/>
      <c r="I6208" s="1"/>
      <c r="J6208" s="1"/>
      <c r="K6208" s="1"/>
      <c r="L6208" s="1"/>
      <c r="M6208" s="1"/>
      <c r="N6208" s="1"/>
    </row>
    <row r="6209" spans="1:14" hidden="1">
      <c r="A6209" s="39" t="s">
        <v>21787</v>
      </c>
      <c r="B6209" s="39"/>
      <c r="C6209" s="1" t="s">
        <v>1555</v>
      </c>
      <c r="D6209" s="39" t="str">
        <f>VLOOKUP(E6209,[13]abbr_btch2lot2!P:R,3,FALSE)</f>
        <v>br_num</v>
      </c>
      <c r="E6209" s="496">
        <f>VLOOKUP(F6209,[13]abbr_btch2lot2!A:B,2,FALSE)</f>
        <v>2218</v>
      </c>
      <c r="F6209" s="39" t="s">
        <v>850</v>
      </c>
      <c r="G6209" s="1"/>
      <c r="H6209" s="1"/>
      <c r="I6209" s="1"/>
      <c r="J6209" s="1"/>
      <c r="K6209" s="1"/>
      <c r="L6209" s="1"/>
      <c r="M6209" s="1"/>
      <c r="N6209" s="1"/>
    </row>
    <row r="6210" spans="1:14" hidden="1">
      <c r="A6210" s="39" t="s">
        <v>21787</v>
      </c>
      <c r="B6210" s="39"/>
      <c r="C6210" s="1" t="s">
        <v>5452</v>
      </c>
      <c r="D6210" s="39" t="str">
        <f>VLOOKUP(E6210,[13]abbr_btch2lot2!P:R,3,FALSE)</f>
        <v>zip_cd</v>
      </c>
      <c r="E6210" s="496">
        <f>VLOOKUP(F6210,[13]abbr_btch2lot2!A:B,2,FALSE)</f>
        <v>2219</v>
      </c>
      <c r="F6210" s="39" t="s">
        <v>14208</v>
      </c>
      <c r="G6210" s="1"/>
      <c r="H6210" s="1"/>
      <c r="I6210" s="1"/>
      <c r="J6210" s="1"/>
      <c r="K6210" s="1"/>
      <c r="L6210" s="1"/>
      <c r="M6210" s="1"/>
      <c r="N6210" s="1"/>
    </row>
    <row r="6211" spans="1:14" hidden="1">
      <c r="A6211" s="39" t="s">
        <v>21787</v>
      </c>
      <c r="B6211" s="39"/>
      <c r="C6211" s="1" t="s">
        <v>1193</v>
      </c>
      <c r="D6211" s="39" t="str">
        <f>VLOOKUP(E6211,[13]abbr_btch2lot2!P:R,3,FALSE)</f>
        <v>stff_f</v>
      </c>
      <c r="E6211" s="496">
        <f>VLOOKUP(F6211,[13]abbr_btch2lot2!A:B,2,FALSE)</f>
        <v>2220</v>
      </c>
      <c r="F6211" s="39" t="s">
        <v>692</v>
      </c>
      <c r="G6211" s="1"/>
      <c r="H6211" s="1"/>
      <c r="I6211" s="1"/>
      <c r="J6211" s="1"/>
      <c r="K6211" s="1"/>
      <c r="L6211" s="1"/>
      <c r="M6211" s="1"/>
      <c r="N6211" s="1"/>
    </row>
    <row r="6212" spans="1:14" hidden="1">
      <c r="A6212" s="39" t="s">
        <v>21787</v>
      </c>
      <c r="B6212" s="39"/>
      <c r="C6212" s="1" t="s">
        <v>463</v>
      </c>
      <c r="D6212" s="39" t="str">
        <f>VLOOKUP(E6212,[13]abbr_btch2lot2!P:R,3,FALSE)</f>
        <v>txn_num</v>
      </c>
      <c r="E6212" s="496">
        <f>VLOOKUP(F6212,[13]abbr_btch2lot2!A:B,2,FALSE)</f>
        <v>1038</v>
      </c>
      <c r="F6212" s="39" t="s">
        <v>249</v>
      </c>
      <c r="G6212" s="1"/>
      <c r="H6212" s="1"/>
      <c r="I6212" s="1"/>
      <c r="J6212" s="1"/>
      <c r="K6212" s="1"/>
      <c r="L6212" s="1"/>
      <c r="M6212" s="1"/>
      <c r="N6212" s="1"/>
    </row>
    <row r="6213" spans="1:14" hidden="1">
      <c r="A6213" s="39" t="s">
        <v>21787</v>
      </c>
      <c r="B6213" s="39"/>
      <c r="C6213" s="1" t="s">
        <v>301</v>
      </c>
      <c r="D6213" s="39" t="str">
        <f>VLOOKUP(E6213,[13]abbr_btch2lot2!P:R,3,FALSE)</f>
        <v>eff_dt</v>
      </c>
      <c r="E6213" s="496">
        <f>VLOOKUP(F6213,[13]abbr_btch2lot2!A:B,2,FALSE)</f>
        <v>9</v>
      </c>
      <c r="F6213" s="39" t="s">
        <v>217</v>
      </c>
      <c r="G6213" s="1"/>
      <c r="H6213" s="1"/>
      <c r="I6213" s="1"/>
      <c r="J6213" s="1"/>
      <c r="K6213" s="1"/>
      <c r="L6213" s="1"/>
      <c r="M6213" s="1"/>
      <c r="N6213" s="1"/>
    </row>
    <row r="6214" spans="1:14" hidden="1">
      <c r="A6214" s="39" t="s">
        <v>21787</v>
      </c>
      <c r="B6214" s="39"/>
      <c r="C6214" s="1" t="s">
        <v>469</v>
      </c>
      <c r="D6214" s="39" t="str">
        <f>VLOOKUP(E6214,[13]abbr_btch2lot2!P:R,3,FALSE)</f>
        <v>txn_cd</v>
      </c>
      <c r="E6214" s="496">
        <f>VLOOKUP(F6214,[13]abbr_btch2lot2!A:B,2,FALSE)</f>
        <v>1016</v>
      </c>
      <c r="F6214" s="39" t="s">
        <v>255</v>
      </c>
      <c r="G6214" s="1"/>
      <c r="H6214" s="1"/>
      <c r="I6214" s="1"/>
      <c r="J6214" s="1"/>
      <c r="K6214" s="1"/>
      <c r="L6214" s="1"/>
      <c r="M6214" s="1"/>
      <c r="N6214" s="1"/>
    </row>
    <row r="6215" spans="1:14" hidden="1">
      <c r="A6215" s="39" t="s">
        <v>21787</v>
      </c>
      <c r="B6215" s="39"/>
      <c r="C6215" s="1"/>
      <c r="D6215" s="39" t="e">
        <f>VLOOKUP(E6215,[13]abbr_btch2lot2!P:R,3,FALSE)</f>
        <v>#N/A</v>
      </c>
      <c r="E6215" s="496">
        <f>VLOOKUP(F6215,[13]abbr_btch2lot2!A:B,2,FALSE)</f>
        <v>2221</v>
      </c>
      <c r="F6215" s="39" t="s">
        <v>14214</v>
      </c>
      <c r="G6215" s="1"/>
      <c r="H6215" s="1"/>
      <c r="I6215" s="1"/>
      <c r="J6215" s="1"/>
      <c r="K6215" s="1"/>
      <c r="L6215" s="1"/>
      <c r="M6215" s="1"/>
      <c r="N6215" s="1"/>
    </row>
    <row r="6216" spans="1:14" hidden="1">
      <c r="A6216" s="39" t="s">
        <v>21787</v>
      </c>
      <c r="B6216" s="39"/>
      <c r="C6216" s="1" t="s">
        <v>7487</v>
      </c>
      <c r="D6216" s="39" t="str">
        <f>VLOOKUP(E6216,[13]abbr_btch2lot2!P:R,3,FALSE)</f>
        <v>post_dt</v>
      </c>
      <c r="E6216" s="496">
        <f>VLOOKUP(F6216,[13]abbr_btch2lot2!A:B,2,FALSE)</f>
        <v>1193</v>
      </c>
      <c r="F6216" s="39" t="s">
        <v>7488</v>
      </c>
      <c r="G6216" s="1"/>
      <c r="H6216" s="1"/>
      <c r="I6216" s="1"/>
      <c r="J6216" s="1"/>
      <c r="K6216" s="1"/>
      <c r="L6216" s="1"/>
      <c r="M6216" s="1"/>
      <c r="N6216" s="1"/>
    </row>
    <row r="6217" spans="1:14" hidden="1">
      <c r="A6217" s="39" t="s">
        <v>21787</v>
      </c>
      <c r="B6217" s="39"/>
      <c r="C6217" s="1" t="s">
        <v>14217</v>
      </c>
      <c r="D6217" s="39" t="str">
        <f>VLOOKUP(E6217,[13]abbr_btch2lot2!P:R,3,FALSE)</f>
        <v>src_txn</v>
      </c>
      <c r="E6217" s="496">
        <f>VLOOKUP(F6217,[13]abbr_btch2lot2!A:B,2,FALSE)</f>
        <v>2222</v>
      </c>
      <c r="F6217" s="39" t="s">
        <v>14218</v>
      </c>
      <c r="G6217" s="1"/>
      <c r="H6217" s="1"/>
      <c r="I6217" s="1"/>
      <c r="J6217" s="1"/>
      <c r="K6217" s="1"/>
      <c r="L6217" s="1"/>
      <c r="M6217" s="1"/>
      <c r="N6217" s="1"/>
    </row>
    <row r="6218" spans="1:14" hidden="1">
      <c r="A6218" s="39" t="s">
        <v>21787</v>
      </c>
      <c r="B6218" s="39"/>
      <c r="C6218" s="1"/>
      <c r="D6218" s="39" t="e">
        <f>VLOOKUP(E6218,[13]abbr_btch2lot2!P:R,3,FALSE)</f>
        <v>#N/A</v>
      </c>
      <c r="E6218" s="496">
        <f>VLOOKUP(F6218,[13]abbr_btch2lot2!A:B,2,FALSE)</f>
        <v>2223</v>
      </c>
      <c r="F6218" s="39" t="s">
        <v>14220</v>
      </c>
      <c r="G6218" s="1"/>
      <c r="H6218" s="1"/>
      <c r="I6218" s="1"/>
      <c r="J6218" s="1"/>
      <c r="K6218" s="1"/>
      <c r="L6218" s="1"/>
      <c r="M6218" s="1"/>
      <c r="N6218" s="1"/>
    </row>
    <row r="6219" spans="1:14" hidden="1">
      <c r="A6219" s="39" t="s">
        <v>21787</v>
      </c>
      <c r="B6219" s="39"/>
      <c r="C6219" s="1"/>
      <c r="D6219" s="39" t="e">
        <f>VLOOKUP(E6219,[13]abbr_btch2lot2!P:R,3,FALSE)</f>
        <v>#N/A</v>
      </c>
      <c r="E6219" s="496">
        <f>VLOOKUP(F6219,[13]abbr_btch2lot2!A:B,2,FALSE)</f>
        <v>2224</v>
      </c>
      <c r="F6219" s="39" t="s">
        <v>14222</v>
      </c>
      <c r="G6219" s="1"/>
      <c r="H6219" s="1"/>
      <c r="I6219" s="1"/>
      <c r="J6219" s="1"/>
      <c r="K6219" s="1"/>
      <c r="L6219" s="1"/>
      <c r="M6219" s="1"/>
      <c r="N6219" s="1"/>
    </row>
    <row r="6220" spans="1:14" hidden="1">
      <c r="A6220" s="39" t="s">
        <v>21787</v>
      </c>
      <c r="B6220" s="39"/>
      <c r="C6220" s="1"/>
      <c r="D6220" s="39" t="e">
        <f>VLOOKUP(E6220,[13]abbr_btch2lot2!P:R,3,FALSE)</f>
        <v>#N/A</v>
      </c>
      <c r="E6220" s="496">
        <f>VLOOKUP(F6220,[13]abbr_btch2lot2!A:B,2,FALSE)</f>
        <v>2225</v>
      </c>
      <c r="F6220" s="39" t="s">
        <v>14224</v>
      </c>
      <c r="G6220" s="1"/>
      <c r="H6220" s="1"/>
      <c r="I6220" s="1"/>
      <c r="J6220" s="1"/>
      <c r="K6220" s="1"/>
      <c r="L6220" s="1"/>
      <c r="M6220" s="1"/>
      <c r="N6220" s="1"/>
    </row>
    <row r="6221" spans="1:14" hidden="1">
      <c r="A6221" s="39" t="s">
        <v>21787</v>
      </c>
      <c r="B6221" s="39"/>
      <c r="C6221" s="1" t="s">
        <v>14226</v>
      </c>
      <c r="D6221" s="39" t="str">
        <f>VLOOKUP(E6221,[13]abbr_btch2lot2!P:R,3,FALSE)</f>
        <v>ref_txn_num</v>
      </c>
      <c r="E6221" s="496">
        <f>VLOOKUP(F6221,[13]abbr_btch2lot2!A:B,2,FALSE)</f>
        <v>2226</v>
      </c>
      <c r="F6221" s="39" t="s">
        <v>14227</v>
      </c>
      <c r="G6221" s="1"/>
      <c r="H6221" s="1"/>
      <c r="I6221" s="1"/>
      <c r="J6221" s="1"/>
      <c r="K6221" s="1"/>
      <c r="L6221" s="1"/>
      <c r="M6221" s="1"/>
      <c r="N6221" s="1"/>
    </row>
    <row r="6222" spans="1:14" hidden="1">
      <c r="A6222" s="39" t="s">
        <v>21787</v>
      </c>
      <c r="B6222" s="39"/>
      <c r="C6222" s="1" t="s">
        <v>11526</v>
      </c>
      <c r="D6222" s="39" t="str">
        <f>VLOOKUP(E6222,[13]abbr_btch2lot2!P:R,3,FALSE)</f>
        <v>orig_ccy_cd</v>
      </c>
      <c r="E6222" s="496">
        <f>VLOOKUP(F6222,[13]abbr_btch2lot2!A:B,2,FALSE)</f>
        <v>1211</v>
      </c>
      <c r="F6222" s="39" t="s">
        <v>11527</v>
      </c>
      <c r="G6222" s="1"/>
      <c r="H6222" s="1"/>
      <c r="I6222" s="1"/>
      <c r="J6222" s="1"/>
      <c r="K6222" s="1"/>
      <c r="L6222" s="1"/>
      <c r="M6222" s="1"/>
      <c r="N6222" s="1"/>
    </row>
    <row r="6223" spans="1:14" hidden="1">
      <c r="A6223" s="39" t="s">
        <v>21787</v>
      </c>
      <c r="B6223" s="39"/>
      <c r="C6223" s="1" t="s">
        <v>11529</v>
      </c>
      <c r="D6223" s="39" t="str">
        <f>VLOOKUP(E6223,[13]abbr_btch2lot2!P:R,3,FALSE)</f>
        <v>orig_ccy_amt</v>
      </c>
      <c r="E6223" s="496">
        <f>VLOOKUP(F6223,[13]abbr_btch2lot2!A:B,2,FALSE)</f>
        <v>1212</v>
      </c>
      <c r="F6223" s="39" t="s">
        <v>11530</v>
      </c>
      <c r="G6223" s="1"/>
      <c r="H6223" s="1"/>
      <c r="I6223" s="1"/>
      <c r="J6223" s="1"/>
      <c r="K6223" s="1"/>
      <c r="L6223" s="1"/>
      <c r="M6223" s="1"/>
      <c r="N6223" s="1"/>
    </row>
    <row r="6224" spans="1:14" hidden="1">
      <c r="A6224" s="39" t="s">
        <v>21787</v>
      </c>
      <c r="B6224" s="39"/>
      <c r="C6224" s="1" t="s">
        <v>14231</v>
      </c>
      <c r="D6224" s="39" t="str">
        <f>VLOOKUP(E6224,[13]abbr_btch2lot2!P:R,3,FALSE)</f>
        <v>stmt_dt</v>
      </c>
      <c r="E6224" s="496">
        <f>VLOOKUP(F6224,[13]abbr_btch2lot2!A:B,2,FALSE)</f>
        <v>2227</v>
      </c>
      <c r="F6224" s="39" t="s">
        <v>14232</v>
      </c>
      <c r="G6224" s="1"/>
      <c r="H6224" s="1"/>
      <c r="I6224" s="1"/>
      <c r="J6224" s="1"/>
      <c r="K6224" s="1"/>
      <c r="L6224" s="1"/>
      <c r="M6224" s="1"/>
      <c r="N6224" s="1"/>
    </row>
    <row r="6225" spans="1:14" hidden="1">
      <c r="A6225" s="39" t="s">
        <v>21787</v>
      </c>
      <c r="B6225" s="39"/>
      <c r="C6225" s="1" t="s">
        <v>14234</v>
      </c>
      <c r="D6225" s="39" t="str">
        <f>VLOOKUP(E6225,[13]abbr_btch2lot2!P:R,3,FALSE)</f>
        <v>sort_f</v>
      </c>
      <c r="E6225" s="496">
        <f>VLOOKUP(F6225,[13]abbr_btch2lot2!A:B,2,FALSE)</f>
        <v>2228</v>
      </c>
      <c r="F6225" s="39" t="s">
        <v>14235</v>
      </c>
      <c r="G6225" s="1"/>
      <c r="H6225" s="1"/>
      <c r="I6225" s="1"/>
      <c r="J6225" s="1"/>
      <c r="K6225" s="1"/>
      <c r="L6225" s="1"/>
      <c r="M6225" s="1"/>
      <c r="N6225" s="1"/>
    </row>
    <row r="6226" spans="1:14" hidden="1">
      <c r="A6226" s="39" t="s">
        <v>21787</v>
      </c>
      <c r="B6226" s="39"/>
      <c r="C6226" s="1"/>
      <c r="D6226" s="39"/>
      <c r="E6226" s="496" t="e">
        <f>VLOOKUP(F6226,[13]abbr_btch2lot2!A:B,2,FALSE)</f>
        <v>#N/A</v>
      </c>
      <c r="F6226" s="39"/>
      <c r="G6226" s="1"/>
      <c r="H6226" s="1"/>
      <c r="I6226" s="1"/>
      <c r="J6226" s="1"/>
      <c r="K6226" s="1"/>
      <c r="L6226" s="1"/>
      <c r="M6226" s="1"/>
      <c r="N6226" s="1"/>
    </row>
    <row r="6227" spans="1:14" hidden="1">
      <c r="A6227" s="39" t="s">
        <v>21787</v>
      </c>
      <c r="B6227" s="528" t="s">
        <v>149</v>
      </c>
      <c r="C6227" s="1" t="s">
        <v>149</v>
      </c>
      <c r="D6227" s="528" t="s">
        <v>149</v>
      </c>
      <c r="E6227" s="496" t="e">
        <f>VLOOKUP(F6227,[13]abbr_btch2lot2!A:B,2,FALSE)</f>
        <v>#N/A</v>
      </c>
      <c r="F6227" s="39"/>
      <c r="G6227" s="1"/>
      <c r="H6227" s="1"/>
      <c r="I6227" s="1"/>
      <c r="J6227" s="1"/>
      <c r="K6227" s="1"/>
      <c r="L6227" s="1"/>
      <c r="M6227" s="1"/>
      <c r="N6227" s="1"/>
    </row>
    <row r="6228" spans="1:14" hidden="1">
      <c r="A6228" s="39" t="s">
        <v>21787</v>
      </c>
      <c r="B6228" s="528" t="s">
        <v>151</v>
      </c>
      <c r="C6228" s="1" t="s">
        <v>151</v>
      </c>
      <c r="D6228" s="528" t="s">
        <v>151</v>
      </c>
      <c r="E6228" s="496" t="e">
        <f>VLOOKUP(F6228,[13]abbr_btch2lot2!A:B,2,FALSE)</f>
        <v>#N/A</v>
      </c>
      <c r="F6228" s="39"/>
      <c r="G6228" s="1"/>
      <c r="H6228" s="1"/>
      <c r="I6228" s="1"/>
      <c r="J6228" s="1"/>
      <c r="K6228" s="1"/>
      <c r="L6228" s="1"/>
      <c r="M6228" s="1"/>
      <c r="N6228" s="1"/>
    </row>
    <row r="6229" spans="1:14" hidden="1">
      <c r="A6229" s="39" t="s">
        <v>21787</v>
      </c>
      <c r="B6229" s="528" t="s">
        <v>153</v>
      </c>
      <c r="C6229" s="1" t="s">
        <v>153</v>
      </c>
      <c r="D6229" s="528" t="s">
        <v>153</v>
      </c>
      <c r="E6229" s="496" t="e">
        <f>VLOOKUP(F6229,[13]abbr_btch2lot2!A:B,2,FALSE)</f>
        <v>#N/A</v>
      </c>
      <c r="F6229" s="39"/>
      <c r="G6229" s="1"/>
      <c r="H6229" s="1"/>
      <c r="I6229" s="1"/>
      <c r="J6229" s="1"/>
      <c r="K6229" s="1"/>
      <c r="L6229" s="1"/>
      <c r="M6229" s="1"/>
      <c r="N6229" s="1"/>
    </row>
    <row r="6230" spans="1:14" hidden="1">
      <c r="A6230" s="39" t="s">
        <v>21787</v>
      </c>
      <c r="B6230" s="528" t="s">
        <v>155</v>
      </c>
      <c r="C6230" s="1" t="s">
        <v>155</v>
      </c>
      <c r="D6230" s="528" t="s">
        <v>155</v>
      </c>
      <c r="E6230" s="496" t="e">
        <f>VLOOKUP(F6230,[13]abbr_btch2lot2!A:B,2,FALSE)</f>
        <v>#N/A</v>
      </c>
      <c r="F6230" s="39"/>
      <c r="G6230" s="1"/>
      <c r="H6230" s="1"/>
      <c r="I6230" s="1"/>
      <c r="J6230" s="1"/>
      <c r="K6230" s="1"/>
      <c r="L6230" s="1"/>
      <c r="M6230" s="1"/>
      <c r="N6230" s="1"/>
    </row>
    <row r="6231" spans="1:14" hidden="1">
      <c r="A6231" s="39" t="s">
        <v>21787</v>
      </c>
      <c r="B6231" s="528" t="s">
        <v>157</v>
      </c>
      <c r="C6231" s="1" t="s">
        <v>157</v>
      </c>
      <c r="D6231" s="528" t="s">
        <v>157</v>
      </c>
      <c r="E6231" s="496" t="e">
        <f>VLOOKUP(F6231,[13]abbr_btch2lot2!A:B,2,FALSE)</f>
        <v>#N/A</v>
      </c>
      <c r="F6231" s="39"/>
      <c r="G6231" s="1"/>
      <c r="H6231" s="1"/>
      <c r="I6231" s="1"/>
      <c r="J6231" s="1"/>
      <c r="K6231" s="1"/>
      <c r="L6231" s="1"/>
      <c r="M6231" s="1"/>
      <c r="N6231" s="1"/>
    </row>
    <row r="6232" spans="1:14" hidden="1">
      <c r="A6232" s="416" t="s">
        <v>21788</v>
      </c>
      <c r="B6232" s="76" t="s">
        <v>34</v>
      </c>
      <c r="C6232" s="1" t="s">
        <v>34</v>
      </c>
      <c r="D6232" s="76" t="s">
        <v>34</v>
      </c>
      <c r="E6232" s="496">
        <f>VLOOKUP(F6232,[13]abbr_btch2lot2!A:B,2,FALSE)</f>
        <v>180</v>
      </c>
      <c r="F6232" s="39" t="s">
        <v>1402</v>
      </c>
      <c r="G6232" s="1"/>
      <c r="H6232" s="1"/>
      <c r="I6232" s="1"/>
      <c r="J6232" s="1"/>
      <c r="K6232" s="1"/>
      <c r="L6232" s="1"/>
      <c r="M6232" s="1"/>
      <c r="N6232" s="1"/>
    </row>
    <row r="6233" spans="1:14" hidden="1">
      <c r="A6233" s="416" t="s">
        <v>21788</v>
      </c>
      <c r="B6233" s="76"/>
      <c r="C6233" s="1"/>
      <c r="D6233" s="76"/>
      <c r="E6233" s="496" t="e">
        <f>VLOOKUP(F6233,[13]abbr_btch2lot2!A:B,2,FALSE)</f>
        <v>#N/A</v>
      </c>
      <c r="F6233" s="39"/>
      <c r="G6233" s="1"/>
      <c r="H6233" s="1"/>
      <c r="I6233" s="1"/>
      <c r="J6233" s="1"/>
      <c r="K6233" s="1"/>
      <c r="L6233" s="1"/>
      <c r="M6233" s="1"/>
      <c r="N6233" s="1"/>
    </row>
    <row r="6234" spans="1:14" hidden="1">
      <c r="A6234" s="416" t="s">
        <v>21788</v>
      </c>
      <c r="B6234" s="76"/>
      <c r="C6234" s="1" t="s">
        <v>11745</v>
      </c>
      <c r="D6234" s="39" t="str">
        <f>VLOOKUP(E6234,[13]abbr_btch2lot2!P:R,3,FALSE)</f>
        <v>rec_num</v>
      </c>
      <c r="E6234" s="496">
        <f>VLOOKUP(F6234,[13]abbr_btch2lot2!A:B,2,FALSE)</f>
        <v>1285</v>
      </c>
      <c r="F6234" s="39" t="s">
        <v>11746</v>
      </c>
      <c r="G6234" s="1"/>
      <c r="H6234" s="1"/>
      <c r="I6234" s="1"/>
      <c r="J6234" s="1"/>
      <c r="K6234" s="1"/>
      <c r="L6234" s="1"/>
      <c r="M6234" s="1"/>
      <c r="N6234" s="1"/>
    </row>
    <row r="6235" spans="1:14" hidden="1">
      <c r="A6235" s="416" t="s">
        <v>21788</v>
      </c>
      <c r="B6235" s="76"/>
      <c r="C6235" s="1" t="s">
        <v>1997</v>
      </c>
      <c r="D6235" s="39" t="str">
        <f>VLOOKUP(E6235,[13]abbr_btch2lot2!P:R,3,FALSE)</f>
        <v>org</v>
      </c>
      <c r="E6235" s="496">
        <f>VLOOKUP(F6235,[13]abbr_btch2lot2!A:B,2,FALSE)</f>
        <v>1286</v>
      </c>
      <c r="F6235" s="39" t="s">
        <v>1403</v>
      </c>
      <c r="G6235" s="1"/>
      <c r="H6235" s="1"/>
      <c r="I6235" s="1"/>
      <c r="J6235" s="1"/>
      <c r="K6235" s="1"/>
      <c r="L6235" s="1"/>
      <c r="M6235" s="1"/>
      <c r="N6235" s="1"/>
    </row>
    <row r="6236" spans="1:14" hidden="1">
      <c r="A6236" s="416" t="s">
        <v>21788</v>
      </c>
      <c r="B6236" s="76"/>
      <c r="C6236" s="1" t="s">
        <v>7475</v>
      </c>
      <c r="D6236" s="39" t="str">
        <f>VLOOKUP(E6236,[13]abbr_btch2lot2!P:R,3,FALSE)</f>
        <v>card_tp</v>
      </c>
      <c r="E6236" s="496">
        <f>VLOOKUP(F6236,[13]abbr_btch2lot2!A:B,2,FALSE)</f>
        <v>1223</v>
      </c>
      <c r="F6236" s="39" t="s">
        <v>7476</v>
      </c>
      <c r="G6236" s="1"/>
      <c r="H6236" s="1"/>
      <c r="I6236" s="1"/>
      <c r="J6236" s="1"/>
      <c r="K6236" s="1"/>
      <c r="L6236" s="1"/>
      <c r="M6236" s="1"/>
      <c r="N6236" s="1"/>
    </row>
    <row r="6237" spans="1:14" hidden="1">
      <c r="A6237" s="416" t="s">
        <v>21788</v>
      </c>
      <c r="B6237" s="76"/>
      <c r="C6237" s="1"/>
      <c r="D6237" s="39" t="e">
        <f>VLOOKUP(E6237,[13]abbr_btch2lot2!P:R,3,FALSE)</f>
        <v>#N/A</v>
      </c>
      <c r="E6237" s="496">
        <f>VLOOKUP(F6237,[13]abbr_btch2lot2!A:B,2,FALSE)</f>
        <v>1287</v>
      </c>
      <c r="F6237" s="39" t="s">
        <v>11750</v>
      </c>
      <c r="G6237" s="1"/>
      <c r="H6237" s="1"/>
      <c r="I6237" s="1"/>
      <c r="J6237" s="1"/>
      <c r="K6237" s="1"/>
      <c r="L6237" s="1"/>
      <c r="M6237" s="1"/>
      <c r="N6237" s="1"/>
    </row>
    <row r="6238" spans="1:14" hidden="1">
      <c r="A6238" s="416" t="s">
        <v>21788</v>
      </c>
      <c r="B6238" s="76"/>
      <c r="C6238" s="1"/>
      <c r="D6238" s="39" t="e">
        <f>VLOOKUP(E6238,[13]abbr_btch2lot2!P:R,3,FALSE)</f>
        <v>#N/A</v>
      </c>
      <c r="E6238" s="496">
        <f>VLOOKUP(F6238,[13]abbr_btch2lot2!A:B,2,FALSE)</f>
        <v>1288</v>
      </c>
      <c r="F6238" s="39" t="s">
        <v>11752</v>
      </c>
      <c r="G6238" s="1"/>
      <c r="H6238" s="1"/>
      <c r="I6238" s="1"/>
      <c r="J6238" s="1"/>
      <c r="K6238" s="1"/>
      <c r="L6238" s="1"/>
      <c r="M6238" s="1"/>
      <c r="N6238" s="1"/>
    </row>
    <row r="6239" spans="1:14" hidden="1">
      <c r="A6239" s="416" t="s">
        <v>21788</v>
      </c>
      <c r="B6239" s="76"/>
      <c r="C6239" s="1" t="s">
        <v>11754</v>
      </c>
      <c r="D6239" s="39" t="str">
        <f>VLOOKUP(E6239,[13]abbr_btch2lot2!P:R,3,FALSE)</f>
        <v>maintn_num</v>
      </c>
      <c r="E6239" s="496">
        <f>VLOOKUP(F6239,[13]abbr_btch2lot2!A:B,2,FALSE)</f>
        <v>1289</v>
      </c>
      <c r="F6239" s="39" t="s">
        <v>11755</v>
      </c>
      <c r="G6239" s="1"/>
      <c r="H6239" s="1"/>
      <c r="I6239" s="1"/>
      <c r="J6239" s="1"/>
      <c r="K6239" s="1"/>
      <c r="L6239" s="1"/>
      <c r="M6239" s="1"/>
      <c r="N6239" s="1"/>
    </row>
    <row r="6240" spans="1:14" hidden="1">
      <c r="A6240" s="416" t="s">
        <v>21788</v>
      </c>
      <c r="B6240" s="76"/>
      <c r="C6240" s="1" t="s">
        <v>11757</v>
      </c>
      <c r="D6240" s="39" t="str">
        <f>VLOOKUP(E6240,[13]abbr_btch2lot2!P:R,3,FALSE)</f>
        <v>maintn_desc</v>
      </c>
      <c r="E6240" s="496">
        <f>VLOOKUP(F6240,[13]abbr_btch2lot2!A:B,2,FALSE)</f>
        <v>1290</v>
      </c>
      <c r="F6240" s="39" t="s">
        <v>11758</v>
      </c>
      <c r="G6240" s="1"/>
      <c r="H6240" s="1"/>
      <c r="I6240" s="1"/>
      <c r="J6240" s="1"/>
      <c r="K6240" s="1"/>
      <c r="L6240" s="1"/>
      <c r="M6240" s="1"/>
      <c r="N6240" s="1"/>
    </row>
    <row r="6241" spans="1:14" hidden="1">
      <c r="A6241" s="416" t="s">
        <v>21788</v>
      </c>
      <c r="B6241" s="76"/>
      <c r="C6241" s="1" t="s">
        <v>11760</v>
      </c>
      <c r="D6241" s="39" t="str">
        <f>VLOOKUP(E6241,[13]abbr_btch2lot2!P:R,3,FALSE)</f>
        <v>old_maintn_data</v>
      </c>
      <c r="E6241" s="496">
        <f>VLOOKUP(F6241,[13]abbr_btch2lot2!A:B,2,FALSE)</f>
        <v>1291</v>
      </c>
      <c r="F6241" s="39" t="s">
        <v>11761</v>
      </c>
      <c r="G6241" s="1"/>
      <c r="H6241" s="1"/>
      <c r="I6241" s="1"/>
      <c r="J6241" s="1"/>
      <c r="K6241" s="1"/>
      <c r="L6241" s="1"/>
      <c r="M6241" s="1"/>
      <c r="N6241" s="1"/>
    </row>
    <row r="6242" spans="1:14" hidden="1">
      <c r="A6242" s="416" t="s">
        <v>21788</v>
      </c>
      <c r="B6242" s="76"/>
      <c r="C6242" s="1" t="s">
        <v>11763</v>
      </c>
      <c r="D6242" s="39" t="str">
        <f>VLOOKUP(E6242,[13]abbr_btch2lot2!P:R,3,FALSE)</f>
        <v>new_maintn_data</v>
      </c>
      <c r="E6242" s="496">
        <f>VLOOKUP(F6242,[13]abbr_btch2lot2!A:B,2,FALSE)</f>
        <v>1292</v>
      </c>
      <c r="F6242" s="39" t="s">
        <v>11764</v>
      </c>
      <c r="G6242" s="1"/>
      <c r="H6242" s="1"/>
      <c r="I6242" s="1"/>
      <c r="J6242" s="1"/>
      <c r="K6242" s="1"/>
      <c r="L6242" s="1"/>
      <c r="M6242" s="1"/>
      <c r="N6242" s="1"/>
    </row>
    <row r="6243" spans="1:14" hidden="1">
      <c r="A6243" s="416" t="s">
        <v>21788</v>
      </c>
      <c r="B6243" s="76"/>
      <c r="C6243" s="1" t="s">
        <v>3632</v>
      </c>
      <c r="D6243" s="39" t="str">
        <f>VLOOKUP(E6243,[13]abbr_btch2lot2!P:R,3,FALSE)</f>
        <v>maintn_usr</v>
      </c>
      <c r="E6243" s="496">
        <f>VLOOKUP(F6243,[13]abbr_btch2lot2!A:B,2,FALSE)</f>
        <v>1293</v>
      </c>
      <c r="F6243" s="39" t="s">
        <v>3633</v>
      </c>
      <c r="G6243" s="1"/>
      <c r="H6243" s="1"/>
      <c r="I6243" s="1"/>
      <c r="J6243" s="1"/>
      <c r="K6243" s="1"/>
      <c r="L6243" s="1"/>
      <c r="M6243" s="1"/>
      <c r="N6243" s="1"/>
    </row>
    <row r="6244" spans="1:14" hidden="1">
      <c r="A6244" s="416" t="s">
        <v>21788</v>
      </c>
      <c r="B6244" s="76"/>
      <c r="C6244" s="1" t="s">
        <v>11767</v>
      </c>
      <c r="D6244" s="39" t="str">
        <f>VLOOKUP(E6244,[13]abbr_btch2lot2!P:R,3,FALSE)</f>
        <v>actn</v>
      </c>
      <c r="E6244" s="496">
        <f>VLOOKUP(F6244,[13]abbr_btch2lot2!A:B,2,FALSE)</f>
        <v>1294</v>
      </c>
      <c r="F6244" s="39" t="s">
        <v>11768</v>
      </c>
      <c r="G6244" s="1"/>
      <c r="H6244" s="1"/>
      <c r="I6244" s="1"/>
      <c r="J6244" s="1"/>
      <c r="K6244" s="1"/>
      <c r="L6244" s="1"/>
      <c r="M6244" s="1"/>
      <c r="N6244" s="1"/>
    </row>
    <row r="6245" spans="1:14" hidden="1">
      <c r="A6245" s="416" t="s">
        <v>21788</v>
      </c>
      <c r="B6245" s="76"/>
      <c r="C6245" s="1" t="s">
        <v>11015</v>
      </c>
      <c r="D6245" s="39" t="str">
        <f>VLOOKUP(E6245,[13]abbr_btch2lot2!P:R,3,FALSE)</f>
        <v>src_cd</v>
      </c>
      <c r="E6245" s="496">
        <f>VLOOKUP(F6245,[13]abbr_btch2lot2!A:B,2,FALSE)</f>
        <v>1027</v>
      </c>
      <c r="F6245" s="39" t="s">
        <v>11016</v>
      </c>
      <c r="G6245" s="1"/>
      <c r="H6245" s="1"/>
      <c r="I6245" s="1"/>
      <c r="J6245" s="1"/>
      <c r="K6245" s="1"/>
      <c r="L6245" s="1"/>
      <c r="M6245" s="1"/>
      <c r="N6245" s="1"/>
    </row>
    <row r="6246" spans="1:14" hidden="1">
      <c r="A6246" s="416" t="s">
        <v>21788</v>
      </c>
      <c r="B6246" s="76"/>
      <c r="C6246" s="1" t="s">
        <v>3548</v>
      </c>
      <c r="D6246" s="39" t="str">
        <f>VLOOKUP(E6246,[13]abbr_btch2lot2!P:R,3,FALSE)</f>
        <v>tmnl_num</v>
      </c>
      <c r="E6246" s="496">
        <f>VLOOKUP(F6246,[13]abbr_btch2lot2!A:B,2,FALSE)</f>
        <v>1064</v>
      </c>
      <c r="F6246" s="39" t="s">
        <v>3549</v>
      </c>
      <c r="G6246" s="1"/>
      <c r="H6246" s="1"/>
      <c r="I6246" s="1"/>
      <c r="J6246" s="1"/>
      <c r="K6246" s="1"/>
      <c r="L6246" s="1"/>
      <c r="M6246" s="1"/>
      <c r="N6246" s="1"/>
    </row>
    <row r="6247" spans="1:14" hidden="1">
      <c r="A6247" s="416" t="s">
        <v>21788</v>
      </c>
      <c r="B6247" s="76"/>
      <c r="C6247" s="1" t="s">
        <v>3638</v>
      </c>
      <c r="D6247" s="39" t="str">
        <f>VLOOKUP(E6247,[13]abbr_btch2lot2!P:R,3,FALSE)</f>
        <v>maintn_dt</v>
      </c>
      <c r="E6247" s="496">
        <f>VLOOKUP(F6247,[13]abbr_btch2lot2!A:B,2,FALSE)</f>
        <v>1295</v>
      </c>
      <c r="F6247" s="39" t="s">
        <v>3639</v>
      </c>
      <c r="G6247" s="1"/>
      <c r="H6247" s="1"/>
      <c r="I6247" s="1"/>
      <c r="J6247" s="1"/>
      <c r="K6247" s="1"/>
      <c r="L6247" s="1"/>
      <c r="M6247" s="1"/>
      <c r="N6247" s="1"/>
    </row>
    <row r="6248" spans="1:14" hidden="1">
      <c r="A6248" s="416" t="s">
        <v>21788</v>
      </c>
      <c r="B6248" s="76"/>
      <c r="C6248" s="1" t="s">
        <v>11773</v>
      </c>
      <c r="D6248" s="39" t="str">
        <f>VLOOKUP(E6248,[13]abbr_btch2lot2!P:R,3,FALSE)</f>
        <v>maintn_tm</v>
      </c>
      <c r="E6248" s="496">
        <f>VLOOKUP(F6248,[13]abbr_btch2lot2!A:B,2,FALSE)</f>
        <v>1296</v>
      </c>
      <c r="F6248" s="39" t="s">
        <v>11774</v>
      </c>
      <c r="G6248" s="1"/>
      <c r="H6248" s="1"/>
      <c r="I6248" s="1"/>
      <c r="J6248" s="1"/>
      <c r="K6248" s="1"/>
      <c r="L6248" s="1"/>
      <c r="M6248" s="1"/>
      <c r="N6248" s="1"/>
    </row>
    <row r="6249" spans="1:14" hidden="1">
      <c r="A6249" s="416" t="s">
        <v>21788</v>
      </c>
      <c r="B6249" s="76"/>
      <c r="C6249" s="1" t="s">
        <v>10986</v>
      </c>
      <c r="D6249" s="39" t="str">
        <f>VLOOKUP(E6249,[13]abbr_btch2lot2!P:R,3,FALSE)</f>
        <v>seq_num</v>
      </c>
      <c r="E6249" s="496">
        <f>VLOOKUP(F6249,[13]abbr_btch2lot2!A:B,2,FALSE)</f>
        <v>1012</v>
      </c>
      <c r="F6249" s="39" t="s">
        <v>10987</v>
      </c>
      <c r="G6249" s="1"/>
      <c r="H6249" s="1"/>
      <c r="I6249" s="1"/>
      <c r="J6249" s="1"/>
      <c r="K6249" s="1"/>
      <c r="L6249" s="1"/>
      <c r="M6249" s="1"/>
      <c r="N6249" s="1"/>
    </row>
    <row r="6250" spans="1:14" hidden="1">
      <c r="A6250" s="416" t="s">
        <v>21788</v>
      </c>
      <c r="B6250" s="39" t="s">
        <v>149</v>
      </c>
      <c r="C6250" s="1" t="s">
        <v>149</v>
      </c>
      <c r="D6250" s="39" t="s">
        <v>149</v>
      </c>
      <c r="E6250" s="496" t="e">
        <f>VLOOKUP(F6250,[13]abbr_btch2lot2!A:B,2,FALSE)</f>
        <v>#N/A</v>
      </c>
      <c r="F6250" s="39"/>
      <c r="G6250" s="1"/>
      <c r="H6250" s="1"/>
      <c r="I6250" s="1"/>
      <c r="J6250" s="1"/>
      <c r="K6250" s="1"/>
      <c r="L6250" s="1"/>
      <c r="M6250" s="1"/>
      <c r="N6250" s="1"/>
    </row>
    <row r="6251" spans="1:14" hidden="1">
      <c r="A6251" s="416" t="s">
        <v>21788</v>
      </c>
      <c r="B6251" s="39" t="s">
        <v>151</v>
      </c>
      <c r="C6251" s="1" t="s">
        <v>151</v>
      </c>
      <c r="D6251" s="39" t="s">
        <v>151</v>
      </c>
      <c r="E6251" s="496" t="e">
        <f>VLOOKUP(F6251,[13]abbr_btch2lot2!A:B,2,FALSE)</f>
        <v>#N/A</v>
      </c>
      <c r="F6251" s="39"/>
      <c r="G6251" s="1"/>
      <c r="H6251" s="1"/>
      <c r="I6251" s="1"/>
      <c r="J6251" s="1"/>
      <c r="K6251" s="1"/>
      <c r="L6251" s="1"/>
      <c r="M6251" s="1"/>
      <c r="N6251" s="1"/>
    </row>
    <row r="6252" spans="1:14" hidden="1">
      <c r="A6252" s="416" t="s">
        <v>21788</v>
      </c>
      <c r="B6252" s="39" t="s">
        <v>153</v>
      </c>
      <c r="C6252" s="1" t="s">
        <v>153</v>
      </c>
      <c r="D6252" s="39" t="s">
        <v>153</v>
      </c>
      <c r="E6252" s="496" t="e">
        <f>VLOOKUP(F6252,[13]abbr_btch2lot2!A:B,2,FALSE)</f>
        <v>#N/A</v>
      </c>
      <c r="F6252" s="39"/>
      <c r="G6252" s="1"/>
      <c r="H6252" s="1"/>
      <c r="I6252" s="1"/>
      <c r="J6252" s="1"/>
      <c r="K6252" s="1"/>
      <c r="L6252" s="1"/>
      <c r="M6252" s="1"/>
      <c r="N6252" s="1"/>
    </row>
    <row r="6253" spans="1:14" hidden="1">
      <c r="A6253" s="416" t="s">
        <v>21788</v>
      </c>
      <c r="B6253" s="39" t="s">
        <v>155</v>
      </c>
      <c r="C6253" s="1" t="s">
        <v>155</v>
      </c>
      <c r="D6253" s="39" t="s">
        <v>155</v>
      </c>
      <c r="E6253" s="496" t="e">
        <f>VLOOKUP(F6253,[13]abbr_btch2lot2!A:B,2,FALSE)</f>
        <v>#N/A</v>
      </c>
      <c r="F6253" s="39"/>
      <c r="G6253" s="1"/>
      <c r="H6253" s="1"/>
      <c r="I6253" s="1"/>
      <c r="J6253" s="1"/>
      <c r="K6253" s="1"/>
      <c r="L6253" s="1"/>
      <c r="M6253" s="1"/>
      <c r="N6253" s="1"/>
    </row>
    <row r="6254" spans="1:14" hidden="1">
      <c r="A6254" s="416" t="s">
        <v>21788</v>
      </c>
      <c r="B6254" s="39" t="s">
        <v>157</v>
      </c>
      <c r="C6254" s="1" t="s">
        <v>157</v>
      </c>
      <c r="D6254" s="39" t="s">
        <v>157</v>
      </c>
      <c r="E6254" s="496" t="e">
        <f>VLOOKUP(F6254,[13]abbr_btch2lot2!A:B,2,FALSE)</f>
        <v>#N/A</v>
      </c>
      <c r="F6254" s="39"/>
      <c r="G6254" s="1"/>
      <c r="H6254" s="1"/>
      <c r="I6254" s="1"/>
      <c r="J6254" s="1"/>
      <c r="K6254" s="1"/>
      <c r="L6254" s="1"/>
      <c r="M6254" s="1"/>
      <c r="N6254" s="1"/>
    </row>
    <row r="6255" spans="1:14" hidden="1">
      <c r="A6255" s="416" t="s">
        <v>21789</v>
      </c>
      <c r="B6255" s="566" t="s">
        <v>34</v>
      </c>
      <c r="C6255" s="1" t="s">
        <v>34</v>
      </c>
      <c r="D6255" s="566" t="s">
        <v>34</v>
      </c>
      <c r="E6255" s="496" t="e">
        <f>VLOOKUP(F6255,[13]abbr_btch2lot2!A:B,2,FALSE)</f>
        <v>#N/A</v>
      </c>
      <c r="F6255" s="1"/>
      <c r="G6255" s="1"/>
      <c r="H6255" s="1"/>
      <c r="I6255" s="1"/>
      <c r="J6255" s="1"/>
      <c r="K6255" s="1"/>
      <c r="L6255" s="1"/>
      <c r="M6255" s="1"/>
      <c r="N6255" s="1"/>
    </row>
    <row r="6256" spans="1:14" hidden="1">
      <c r="A6256" s="416" t="s">
        <v>21789</v>
      </c>
      <c r="B6256" s="566"/>
      <c r="C6256" s="1"/>
      <c r="D6256" s="566"/>
      <c r="E6256" s="496" t="e">
        <f>VLOOKUP(F6256,[13]abbr_btch2lot2!A:B,2,FALSE)</f>
        <v>#N/A</v>
      </c>
      <c r="F6256" s="1"/>
      <c r="G6256" s="1"/>
      <c r="H6256" s="1"/>
      <c r="I6256" s="1"/>
      <c r="J6256" s="1"/>
      <c r="K6256" s="1"/>
      <c r="L6256" s="1"/>
      <c r="M6256" s="1"/>
      <c r="N6256" s="1"/>
    </row>
    <row r="6257" spans="1:14" hidden="1">
      <c r="A6257" s="416" t="s">
        <v>21789</v>
      </c>
      <c r="B6257" s="566"/>
      <c r="C6257" s="1"/>
      <c r="D6257" s="566"/>
      <c r="E6257" s="496" t="e">
        <f>VLOOKUP(F6257,[13]abbr_btch2lot2!A:B,2,FALSE)</f>
        <v>#N/A</v>
      </c>
      <c r="F6257" s="1"/>
      <c r="G6257" s="1"/>
      <c r="H6257" s="1"/>
      <c r="I6257" s="1"/>
      <c r="J6257" s="1"/>
      <c r="K6257" s="1"/>
      <c r="L6257" s="1"/>
      <c r="M6257" s="1"/>
      <c r="N6257" s="1"/>
    </row>
    <row r="6258" spans="1:14" hidden="1">
      <c r="A6258" s="416" t="s">
        <v>21789</v>
      </c>
      <c r="B6258" s="566"/>
      <c r="C6258" s="1"/>
      <c r="D6258" s="566"/>
      <c r="E6258" s="496" t="e">
        <f>VLOOKUP(F6258,[13]abbr_btch2lot2!A:B,2,FALSE)</f>
        <v>#N/A</v>
      </c>
      <c r="F6258" s="1"/>
      <c r="G6258" s="1"/>
      <c r="H6258" s="1"/>
      <c r="I6258" s="1"/>
      <c r="J6258" s="1"/>
      <c r="K6258" s="1"/>
      <c r="L6258" s="1"/>
      <c r="M6258" s="1"/>
      <c r="N6258" s="1"/>
    </row>
    <row r="6259" spans="1:14" hidden="1">
      <c r="A6259" s="416" t="s">
        <v>21789</v>
      </c>
      <c r="B6259" s="566"/>
      <c r="C6259" s="1"/>
      <c r="D6259" s="566"/>
      <c r="E6259" s="496" t="e">
        <f>VLOOKUP(F6259,[13]abbr_btch2lot2!A:B,2,FALSE)</f>
        <v>#N/A</v>
      </c>
      <c r="F6259" s="1"/>
      <c r="G6259" s="1"/>
      <c r="H6259" s="1"/>
      <c r="I6259" s="1"/>
      <c r="J6259" s="1"/>
      <c r="K6259" s="1"/>
      <c r="L6259" s="1"/>
      <c r="M6259" s="1"/>
      <c r="N6259" s="1"/>
    </row>
    <row r="6260" spans="1:14" hidden="1">
      <c r="A6260" s="416" t="s">
        <v>21789</v>
      </c>
      <c r="B6260" s="566"/>
      <c r="C6260" s="1"/>
      <c r="D6260" s="566"/>
      <c r="E6260" s="496" t="e">
        <f>VLOOKUP(F6260,[13]abbr_btch2lot2!A:B,2,FALSE)</f>
        <v>#N/A</v>
      </c>
      <c r="F6260" s="1"/>
      <c r="G6260" s="1"/>
      <c r="H6260" s="1"/>
      <c r="I6260" s="1"/>
      <c r="J6260" s="1"/>
      <c r="K6260" s="1"/>
      <c r="L6260" s="1"/>
      <c r="M6260" s="1"/>
      <c r="N6260" s="1"/>
    </row>
    <row r="6261" spans="1:14" hidden="1">
      <c r="A6261" s="416" t="s">
        <v>21789</v>
      </c>
      <c r="B6261" s="566"/>
      <c r="C6261" s="1"/>
      <c r="D6261" s="566"/>
      <c r="E6261" s="496" t="e">
        <f>VLOOKUP(F6261,[13]abbr_btch2lot2!A:B,2,FALSE)</f>
        <v>#N/A</v>
      </c>
      <c r="F6261" s="1"/>
      <c r="G6261" s="1"/>
      <c r="H6261" s="1"/>
      <c r="I6261" s="1"/>
      <c r="J6261" s="1"/>
      <c r="K6261" s="1"/>
      <c r="L6261" s="1"/>
      <c r="M6261" s="1"/>
      <c r="N6261" s="1"/>
    </row>
    <row r="6262" spans="1:14" hidden="1">
      <c r="A6262" s="416" t="s">
        <v>21789</v>
      </c>
      <c r="B6262" s="566"/>
      <c r="C6262" s="1"/>
      <c r="D6262" s="566"/>
      <c r="E6262" s="496" t="e">
        <f>VLOOKUP(F6262,[13]abbr_btch2lot2!A:B,2,FALSE)</f>
        <v>#N/A</v>
      </c>
      <c r="F6262" s="1"/>
      <c r="G6262" s="1"/>
      <c r="H6262" s="1"/>
      <c r="I6262" s="1"/>
      <c r="J6262" s="1"/>
      <c r="K6262" s="1"/>
      <c r="L6262" s="1"/>
      <c r="M6262" s="1"/>
      <c r="N6262" s="1"/>
    </row>
    <row r="6263" spans="1:14" hidden="1">
      <c r="A6263" s="416" t="s">
        <v>21789</v>
      </c>
      <c r="B6263" s="63" t="s">
        <v>149</v>
      </c>
      <c r="C6263" s="1" t="s">
        <v>149</v>
      </c>
      <c r="D6263" s="63" t="s">
        <v>149</v>
      </c>
      <c r="E6263" s="496" t="e">
        <f>VLOOKUP(F6263,[13]abbr_btch2lot2!A:B,2,FALSE)</f>
        <v>#N/A</v>
      </c>
      <c r="F6263" s="1"/>
      <c r="G6263" s="1"/>
      <c r="H6263" s="1"/>
      <c r="I6263" s="1"/>
      <c r="J6263" s="1"/>
      <c r="K6263" s="1"/>
      <c r="L6263" s="1"/>
      <c r="M6263" s="1"/>
      <c r="N6263" s="1"/>
    </row>
    <row r="6264" spans="1:14" hidden="1">
      <c r="A6264" s="416" t="s">
        <v>21789</v>
      </c>
      <c r="B6264" s="63" t="s">
        <v>151</v>
      </c>
      <c r="C6264" s="1" t="s">
        <v>151</v>
      </c>
      <c r="D6264" s="63" t="s">
        <v>151</v>
      </c>
      <c r="E6264" s="496" t="e">
        <f>VLOOKUP(F6264,[13]abbr_btch2lot2!A:B,2,FALSE)</f>
        <v>#N/A</v>
      </c>
      <c r="F6264" s="1"/>
      <c r="G6264" s="1"/>
      <c r="H6264" s="1"/>
      <c r="I6264" s="1"/>
      <c r="J6264" s="1"/>
      <c r="K6264" s="1"/>
      <c r="L6264" s="1"/>
      <c r="M6264" s="1"/>
      <c r="N6264" s="1"/>
    </row>
    <row r="6265" spans="1:14" hidden="1">
      <c r="A6265" s="416" t="s">
        <v>21789</v>
      </c>
      <c r="B6265" s="63" t="s">
        <v>153</v>
      </c>
      <c r="C6265" s="1" t="s">
        <v>153</v>
      </c>
      <c r="D6265" s="63" t="s">
        <v>153</v>
      </c>
      <c r="E6265" s="496" t="e">
        <f>VLOOKUP(F6265,[13]abbr_btch2lot2!A:B,2,FALSE)</f>
        <v>#N/A</v>
      </c>
      <c r="F6265" s="1"/>
      <c r="G6265" s="1"/>
      <c r="H6265" s="1"/>
      <c r="I6265" s="1"/>
      <c r="J6265" s="1"/>
      <c r="K6265" s="1"/>
      <c r="L6265" s="1"/>
      <c r="M6265" s="1"/>
      <c r="N6265" s="1"/>
    </row>
    <row r="6266" spans="1:14" hidden="1">
      <c r="A6266" s="416" t="s">
        <v>21789</v>
      </c>
      <c r="B6266" s="63" t="s">
        <v>155</v>
      </c>
      <c r="C6266" s="1" t="s">
        <v>155</v>
      </c>
      <c r="D6266" s="63" t="s">
        <v>155</v>
      </c>
      <c r="E6266" s="496" t="e">
        <f>VLOOKUP(F6266,[13]abbr_btch2lot2!A:B,2,FALSE)</f>
        <v>#N/A</v>
      </c>
      <c r="F6266" s="1"/>
      <c r="G6266" s="1"/>
      <c r="H6266" s="1"/>
      <c r="I6266" s="1"/>
      <c r="J6266" s="1"/>
      <c r="K6266" s="1"/>
      <c r="L6266" s="1"/>
      <c r="M6266" s="1"/>
      <c r="N6266" s="1"/>
    </row>
    <row r="6267" spans="1:14" hidden="1">
      <c r="A6267" s="416" t="s">
        <v>21789</v>
      </c>
      <c r="B6267" s="63" t="s">
        <v>157</v>
      </c>
      <c r="C6267" s="1" t="s">
        <v>157</v>
      </c>
      <c r="D6267" s="63" t="s">
        <v>157</v>
      </c>
      <c r="E6267" s="496" t="e">
        <f>VLOOKUP(F6267,[13]abbr_btch2lot2!A:B,2,FALSE)</f>
        <v>#N/A</v>
      </c>
      <c r="F6267" s="1"/>
      <c r="G6267" s="1"/>
      <c r="H6267" s="1"/>
      <c r="I6267" s="1"/>
      <c r="J6267" s="1"/>
      <c r="K6267" s="1"/>
      <c r="L6267" s="1"/>
      <c r="M6267" s="1"/>
      <c r="N6267" s="1"/>
    </row>
    <row r="6268" spans="1:14" hidden="1">
      <c r="A6268" s="416" t="s">
        <v>21790</v>
      </c>
      <c r="B6268" s="76" t="s">
        <v>34</v>
      </c>
      <c r="C6268" s="1" t="s">
        <v>34</v>
      </c>
      <c r="D6268" s="76" t="s">
        <v>34</v>
      </c>
      <c r="E6268" s="496">
        <f>VLOOKUP(F6268,[13]abbr_btch2lot2!A:B,2,FALSE)</f>
        <v>180</v>
      </c>
      <c r="F6268" s="39" t="s">
        <v>1402</v>
      </c>
      <c r="G6268" s="1"/>
      <c r="H6268" s="1"/>
      <c r="I6268" s="1"/>
      <c r="J6268" s="1"/>
      <c r="K6268" s="1"/>
      <c r="L6268" s="1"/>
      <c r="M6268" s="1"/>
      <c r="N6268" s="1"/>
    </row>
    <row r="6269" spans="1:14" hidden="1">
      <c r="A6269" s="416" t="s">
        <v>21790</v>
      </c>
      <c r="B6269" s="76"/>
      <c r="C6269" s="1"/>
      <c r="D6269" s="76"/>
      <c r="E6269" s="496" t="e">
        <f>VLOOKUP(F6269,[13]abbr_btch2lot2!A:B,2,FALSE)</f>
        <v>#N/A</v>
      </c>
      <c r="F6269" s="39"/>
      <c r="G6269" s="1"/>
      <c r="H6269" s="1"/>
      <c r="I6269" s="1"/>
      <c r="J6269" s="1"/>
      <c r="K6269" s="1"/>
      <c r="L6269" s="1"/>
      <c r="M6269" s="1"/>
      <c r="N6269" s="1"/>
    </row>
    <row r="6270" spans="1:14" hidden="1">
      <c r="A6270" s="416" t="s">
        <v>21790</v>
      </c>
      <c r="B6270" s="76"/>
      <c r="C6270" s="1" t="s">
        <v>11745</v>
      </c>
      <c r="D6270" s="39" t="str">
        <f>VLOOKUP(E6270,[13]abbr_btch2lot2!P:R,3,FALSE)</f>
        <v>rec_num</v>
      </c>
      <c r="E6270" s="496">
        <f>VLOOKUP(F6270,[13]abbr_btch2lot2!A:B,2,FALSE)</f>
        <v>1285</v>
      </c>
      <c r="F6270" s="39" t="s">
        <v>11746</v>
      </c>
      <c r="G6270" s="1"/>
      <c r="H6270" s="1"/>
      <c r="I6270" s="1"/>
      <c r="J6270" s="1"/>
      <c r="K6270" s="1"/>
      <c r="L6270" s="1"/>
      <c r="M6270" s="1"/>
      <c r="N6270" s="1"/>
    </row>
    <row r="6271" spans="1:14" hidden="1">
      <c r="A6271" s="416" t="s">
        <v>21790</v>
      </c>
      <c r="B6271" s="76"/>
      <c r="C6271" s="1" t="s">
        <v>1997</v>
      </c>
      <c r="D6271" s="39" t="str">
        <f>VLOOKUP(E6271,[13]abbr_btch2lot2!P:R,3,FALSE)</f>
        <v>org</v>
      </c>
      <c r="E6271" s="496">
        <f>VLOOKUP(F6271,[13]abbr_btch2lot2!A:B,2,FALSE)</f>
        <v>1286</v>
      </c>
      <c r="F6271" s="39" t="s">
        <v>1403</v>
      </c>
      <c r="G6271" s="1"/>
      <c r="H6271" s="1"/>
      <c r="I6271" s="1"/>
      <c r="J6271" s="1"/>
      <c r="K6271" s="1"/>
      <c r="L6271" s="1"/>
      <c r="M6271" s="1"/>
      <c r="N6271" s="1"/>
    </row>
    <row r="6272" spans="1:14" hidden="1">
      <c r="A6272" s="416" t="s">
        <v>21790</v>
      </c>
      <c r="B6272" s="76"/>
      <c r="C6272" s="1" t="s">
        <v>7475</v>
      </c>
      <c r="D6272" s="39" t="str">
        <f>VLOOKUP(E6272,[13]abbr_btch2lot2!P:R,3,FALSE)</f>
        <v>card_tp</v>
      </c>
      <c r="E6272" s="496">
        <f>VLOOKUP(F6272,[13]abbr_btch2lot2!A:B,2,FALSE)</f>
        <v>1223</v>
      </c>
      <c r="F6272" s="39" t="s">
        <v>7476</v>
      </c>
      <c r="G6272" s="1"/>
      <c r="H6272" s="1"/>
      <c r="I6272" s="1"/>
      <c r="J6272" s="1"/>
      <c r="K6272" s="1"/>
      <c r="L6272" s="1"/>
      <c r="M6272" s="1"/>
      <c r="N6272" s="1"/>
    </row>
    <row r="6273" spans="1:14" hidden="1">
      <c r="A6273" s="416" t="s">
        <v>21790</v>
      </c>
      <c r="B6273" s="76"/>
      <c r="C6273" s="1"/>
      <c r="D6273" s="39" t="e">
        <f>VLOOKUP(E6273,[13]abbr_btch2lot2!P:R,3,FALSE)</f>
        <v>#N/A</v>
      </c>
      <c r="E6273" s="496">
        <f>VLOOKUP(F6273,[13]abbr_btch2lot2!A:B,2,FALSE)</f>
        <v>1287</v>
      </c>
      <c r="F6273" s="39" t="s">
        <v>11750</v>
      </c>
      <c r="G6273" s="1"/>
      <c r="H6273" s="1"/>
      <c r="I6273" s="1"/>
      <c r="J6273" s="1"/>
      <c r="K6273" s="1"/>
      <c r="L6273" s="1"/>
      <c r="M6273" s="1"/>
      <c r="N6273" s="1"/>
    </row>
    <row r="6274" spans="1:14" hidden="1">
      <c r="A6274" s="416" t="s">
        <v>21790</v>
      </c>
      <c r="B6274" s="76"/>
      <c r="C6274" s="1"/>
      <c r="D6274" s="39" t="e">
        <f>VLOOKUP(E6274,[13]abbr_btch2lot2!P:R,3,FALSE)</f>
        <v>#N/A</v>
      </c>
      <c r="E6274" s="496">
        <f>VLOOKUP(F6274,[13]abbr_btch2lot2!A:B,2,FALSE)</f>
        <v>1288</v>
      </c>
      <c r="F6274" s="39" t="s">
        <v>11752</v>
      </c>
      <c r="G6274" s="1"/>
      <c r="H6274" s="1"/>
      <c r="I6274" s="1"/>
      <c r="J6274" s="1"/>
      <c r="K6274" s="1"/>
      <c r="L6274" s="1"/>
      <c r="M6274" s="1"/>
      <c r="N6274" s="1"/>
    </row>
    <row r="6275" spans="1:14" hidden="1">
      <c r="A6275" s="416" t="s">
        <v>21790</v>
      </c>
      <c r="B6275" s="76"/>
      <c r="C6275" s="1" t="s">
        <v>11754</v>
      </c>
      <c r="D6275" s="39" t="str">
        <f>VLOOKUP(E6275,[13]abbr_btch2lot2!P:R,3,FALSE)</f>
        <v>maintn_num</v>
      </c>
      <c r="E6275" s="496">
        <f>VLOOKUP(F6275,[13]abbr_btch2lot2!A:B,2,FALSE)</f>
        <v>1289</v>
      </c>
      <c r="F6275" s="39" t="s">
        <v>11755</v>
      </c>
      <c r="G6275" s="1"/>
      <c r="H6275" s="1"/>
      <c r="I6275" s="1"/>
      <c r="J6275" s="1"/>
      <c r="K6275" s="1"/>
      <c r="L6275" s="1"/>
      <c r="M6275" s="1"/>
      <c r="N6275" s="1"/>
    </row>
    <row r="6276" spans="1:14" hidden="1">
      <c r="A6276" s="416" t="s">
        <v>21790</v>
      </c>
      <c r="B6276" s="76"/>
      <c r="C6276" s="1" t="s">
        <v>11757</v>
      </c>
      <c r="D6276" s="39" t="str">
        <f>VLOOKUP(E6276,[13]abbr_btch2lot2!P:R,3,FALSE)</f>
        <v>maintn_desc</v>
      </c>
      <c r="E6276" s="496">
        <f>VLOOKUP(F6276,[13]abbr_btch2lot2!A:B,2,FALSE)</f>
        <v>1290</v>
      </c>
      <c r="F6276" s="39" t="s">
        <v>11758</v>
      </c>
      <c r="G6276" s="1"/>
      <c r="H6276" s="1"/>
      <c r="I6276" s="1"/>
      <c r="J6276" s="1"/>
      <c r="K6276" s="1"/>
      <c r="L6276" s="1"/>
      <c r="M6276" s="1"/>
      <c r="N6276" s="1"/>
    </row>
    <row r="6277" spans="1:14" hidden="1">
      <c r="A6277" s="416" t="s">
        <v>21790</v>
      </c>
      <c r="B6277" s="76"/>
      <c r="C6277" s="1" t="s">
        <v>11760</v>
      </c>
      <c r="D6277" s="39" t="str">
        <f>VLOOKUP(E6277,[13]abbr_btch2lot2!P:R,3,FALSE)</f>
        <v>old_maintn_data</v>
      </c>
      <c r="E6277" s="496">
        <f>VLOOKUP(F6277,[13]abbr_btch2lot2!A:B,2,FALSE)</f>
        <v>1291</v>
      </c>
      <c r="F6277" s="39" t="s">
        <v>11761</v>
      </c>
      <c r="G6277" s="1"/>
      <c r="H6277" s="1"/>
      <c r="I6277" s="1"/>
      <c r="J6277" s="1"/>
      <c r="K6277" s="1"/>
      <c r="L6277" s="1"/>
      <c r="M6277" s="1"/>
      <c r="N6277" s="1"/>
    </row>
    <row r="6278" spans="1:14" hidden="1">
      <c r="A6278" s="416" t="s">
        <v>21790</v>
      </c>
      <c r="B6278" s="76"/>
      <c r="C6278" s="1" t="s">
        <v>11763</v>
      </c>
      <c r="D6278" s="39" t="str">
        <f>VLOOKUP(E6278,[13]abbr_btch2lot2!P:R,3,FALSE)</f>
        <v>new_maintn_data</v>
      </c>
      <c r="E6278" s="496">
        <f>VLOOKUP(F6278,[13]abbr_btch2lot2!A:B,2,FALSE)</f>
        <v>1292</v>
      </c>
      <c r="F6278" s="39" t="s">
        <v>11764</v>
      </c>
      <c r="G6278" s="1"/>
      <c r="H6278" s="1"/>
      <c r="I6278" s="1"/>
      <c r="J6278" s="1"/>
      <c r="K6278" s="1"/>
      <c r="L6278" s="1"/>
      <c r="M6278" s="1"/>
      <c r="N6278" s="1"/>
    </row>
    <row r="6279" spans="1:14" hidden="1">
      <c r="A6279" s="416" t="s">
        <v>21790</v>
      </c>
      <c r="B6279" s="76"/>
      <c r="C6279" s="1" t="s">
        <v>3632</v>
      </c>
      <c r="D6279" s="39" t="str">
        <f>VLOOKUP(E6279,[13]abbr_btch2lot2!P:R,3,FALSE)</f>
        <v>maintn_usr</v>
      </c>
      <c r="E6279" s="496">
        <f>VLOOKUP(F6279,[13]abbr_btch2lot2!A:B,2,FALSE)</f>
        <v>1293</v>
      </c>
      <c r="F6279" s="39" t="s">
        <v>3633</v>
      </c>
      <c r="G6279" s="1"/>
      <c r="H6279" s="1"/>
      <c r="I6279" s="1"/>
      <c r="J6279" s="1"/>
      <c r="K6279" s="1"/>
      <c r="L6279" s="1"/>
      <c r="M6279" s="1"/>
      <c r="N6279" s="1"/>
    </row>
    <row r="6280" spans="1:14" hidden="1">
      <c r="A6280" s="416" t="s">
        <v>21790</v>
      </c>
      <c r="B6280" s="76"/>
      <c r="C6280" s="1" t="s">
        <v>11767</v>
      </c>
      <c r="D6280" s="39" t="str">
        <f>VLOOKUP(E6280,[13]abbr_btch2lot2!P:R,3,FALSE)</f>
        <v>actn</v>
      </c>
      <c r="E6280" s="496">
        <f>VLOOKUP(F6280,[13]abbr_btch2lot2!A:B,2,FALSE)</f>
        <v>1294</v>
      </c>
      <c r="F6280" s="39" t="s">
        <v>11768</v>
      </c>
      <c r="G6280" s="1"/>
      <c r="H6280" s="1"/>
      <c r="I6280" s="1"/>
      <c r="J6280" s="1"/>
      <c r="K6280" s="1"/>
      <c r="L6280" s="1"/>
      <c r="M6280" s="1"/>
      <c r="N6280" s="1"/>
    </row>
    <row r="6281" spans="1:14" hidden="1">
      <c r="A6281" s="416" t="s">
        <v>21790</v>
      </c>
      <c r="B6281" s="76"/>
      <c r="C6281" s="1" t="s">
        <v>11015</v>
      </c>
      <c r="D6281" s="39" t="str">
        <f>VLOOKUP(E6281,[13]abbr_btch2lot2!P:R,3,FALSE)</f>
        <v>src_cd</v>
      </c>
      <c r="E6281" s="496">
        <f>VLOOKUP(F6281,[13]abbr_btch2lot2!A:B,2,FALSE)</f>
        <v>1027</v>
      </c>
      <c r="F6281" s="39" t="s">
        <v>11016</v>
      </c>
      <c r="G6281" s="1"/>
      <c r="H6281" s="1"/>
      <c r="I6281" s="1"/>
      <c r="J6281" s="1"/>
      <c r="K6281" s="1"/>
      <c r="L6281" s="1"/>
      <c r="M6281" s="1"/>
      <c r="N6281" s="1"/>
    </row>
    <row r="6282" spans="1:14" hidden="1">
      <c r="A6282" s="416" t="s">
        <v>21790</v>
      </c>
      <c r="B6282" s="76"/>
      <c r="C6282" s="1" t="s">
        <v>3548</v>
      </c>
      <c r="D6282" s="39" t="str">
        <f>VLOOKUP(E6282,[13]abbr_btch2lot2!P:R,3,FALSE)</f>
        <v>tmnl_num</v>
      </c>
      <c r="E6282" s="496">
        <f>VLOOKUP(F6282,[13]abbr_btch2lot2!A:B,2,FALSE)</f>
        <v>1064</v>
      </c>
      <c r="F6282" s="39" t="s">
        <v>3549</v>
      </c>
      <c r="G6282" s="1"/>
      <c r="H6282" s="1"/>
      <c r="I6282" s="1"/>
      <c r="J6282" s="1"/>
      <c r="K6282" s="1"/>
      <c r="L6282" s="1"/>
      <c r="M6282" s="1"/>
      <c r="N6282" s="1"/>
    </row>
    <row r="6283" spans="1:14" hidden="1">
      <c r="A6283" s="416" t="s">
        <v>21790</v>
      </c>
      <c r="B6283" s="76"/>
      <c r="C6283" s="1" t="s">
        <v>3638</v>
      </c>
      <c r="D6283" s="39" t="str">
        <f>VLOOKUP(E6283,[13]abbr_btch2lot2!P:R,3,FALSE)</f>
        <v>maintn_dt</v>
      </c>
      <c r="E6283" s="496">
        <f>VLOOKUP(F6283,[13]abbr_btch2lot2!A:B,2,FALSE)</f>
        <v>1295</v>
      </c>
      <c r="F6283" s="39" t="s">
        <v>3639</v>
      </c>
      <c r="G6283" s="1"/>
      <c r="H6283" s="1"/>
      <c r="I6283" s="1"/>
      <c r="J6283" s="1"/>
      <c r="K6283" s="1"/>
      <c r="L6283" s="1"/>
      <c r="M6283" s="1"/>
      <c r="N6283" s="1"/>
    </row>
    <row r="6284" spans="1:14" hidden="1">
      <c r="A6284" s="416" t="s">
        <v>21790</v>
      </c>
      <c r="B6284" s="76"/>
      <c r="C6284" s="1" t="s">
        <v>11773</v>
      </c>
      <c r="D6284" s="39" t="str">
        <f>VLOOKUP(E6284,[13]abbr_btch2lot2!P:R,3,FALSE)</f>
        <v>maintn_tm</v>
      </c>
      <c r="E6284" s="496">
        <f>VLOOKUP(F6284,[13]abbr_btch2lot2!A:B,2,FALSE)</f>
        <v>1296</v>
      </c>
      <c r="F6284" s="39" t="s">
        <v>11774</v>
      </c>
      <c r="G6284" s="1"/>
      <c r="H6284" s="1"/>
      <c r="I6284" s="1"/>
      <c r="J6284" s="1"/>
      <c r="K6284" s="1"/>
      <c r="L6284" s="1"/>
      <c r="M6284" s="1"/>
      <c r="N6284" s="1"/>
    </row>
    <row r="6285" spans="1:14" hidden="1">
      <c r="A6285" s="416" t="s">
        <v>21790</v>
      </c>
      <c r="B6285" s="76"/>
      <c r="C6285" s="1" t="s">
        <v>10986</v>
      </c>
      <c r="D6285" s="39" t="str">
        <f>VLOOKUP(E6285,[13]abbr_btch2lot2!P:R,3,FALSE)</f>
        <v>seq_num</v>
      </c>
      <c r="E6285" s="496">
        <f>VLOOKUP(F6285,[13]abbr_btch2lot2!A:B,2,FALSE)</f>
        <v>1012</v>
      </c>
      <c r="F6285" s="39" t="s">
        <v>10987</v>
      </c>
      <c r="G6285" s="1"/>
      <c r="H6285" s="1"/>
      <c r="I6285" s="1"/>
      <c r="J6285" s="1"/>
      <c r="K6285" s="1"/>
      <c r="L6285" s="1"/>
      <c r="M6285" s="1"/>
      <c r="N6285" s="1"/>
    </row>
    <row r="6286" spans="1:14" hidden="1">
      <c r="A6286" s="416" t="s">
        <v>21790</v>
      </c>
      <c r="B6286" s="39" t="s">
        <v>149</v>
      </c>
      <c r="C6286" s="1" t="s">
        <v>149</v>
      </c>
      <c r="D6286" s="39" t="s">
        <v>149</v>
      </c>
      <c r="E6286" s="496" t="e">
        <f>VLOOKUP(F6286,[13]abbr_btch2lot2!A:B,2,FALSE)</f>
        <v>#N/A</v>
      </c>
      <c r="F6286" s="39"/>
      <c r="G6286" s="1"/>
      <c r="H6286" s="1"/>
      <c r="I6286" s="1"/>
      <c r="J6286" s="1"/>
      <c r="K6286" s="1"/>
      <c r="L6286" s="1"/>
      <c r="M6286" s="1"/>
      <c r="N6286" s="1"/>
    </row>
    <row r="6287" spans="1:14" hidden="1">
      <c r="A6287" s="416" t="s">
        <v>21790</v>
      </c>
      <c r="B6287" s="39" t="s">
        <v>151</v>
      </c>
      <c r="C6287" s="1" t="s">
        <v>151</v>
      </c>
      <c r="D6287" s="39" t="s">
        <v>151</v>
      </c>
      <c r="E6287" s="496" t="e">
        <f>VLOOKUP(F6287,[13]abbr_btch2lot2!A:B,2,FALSE)</f>
        <v>#N/A</v>
      </c>
      <c r="F6287" s="39"/>
      <c r="G6287" s="1"/>
      <c r="H6287" s="1"/>
      <c r="I6287" s="1"/>
      <c r="J6287" s="1"/>
      <c r="K6287" s="1"/>
      <c r="L6287" s="1"/>
      <c r="M6287" s="1"/>
      <c r="N6287" s="1"/>
    </row>
    <row r="6288" spans="1:14" hidden="1">
      <c r="A6288" s="416" t="s">
        <v>21790</v>
      </c>
      <c r="B6288" s="39" t="s">
        <v>153</v>
      </c>
      <c r="C6288" s="1" t="s">
        <v>153</v>
      </c>
      <c r="D6288" s="39" t="s">
        <v>153</v>
      </c>
      <c r="E6288" s="496" t="e">
        <f>VLOOKUP(F6288,[13]abbr_btch2lot2!A:B,2,FALSE)</f>
        <v>#N/A</v>
      </c>
      <c r="F6288" s="39"/>
      <c r="G6288" s="1"/>
      <c r="H6288" s="1"/>
      <c r="I6288" s="1"/>
      <c r="J6288" s="1"/>
      <c r="K6288" s="1"/>
      <c r="L6288" s="1"/>
      <c r="M6288" s="1"/>
      <c r="N6288" s="1"/>
    </row>
    <row r="6289" spans="1:14" hidden="1">
      <c r="A6289" s="416" t="s">
        <v>21790</v>
      </c>
      <c r="B6289" s="39" t="s">
        <v>155</v>
      </c>
      <c r="C6289" s="1" t="s">
        <v>155</v>
      </c>
      <c r="D6289" s="39" t="s">
        <v>155</v>
      </c>
      <c r="E6289" s="496" t="e">
        <f>VLOOKUP(F6289,[13]abbr_btch2lot2!A:B,2,FALSE)</f>
        <v>#N/A</v>
      </c>
      <c r="F6289" s="39"/>
      <c r="G6289" s="1"/>
      <c r="H6289" s="1"/>
      <c r="I6289" s="1"/>
      <c r="J6289" s="1"/>
      <c r="K6289" s="1"/>
      <c r="L6289" s="1"/>
      <c r="M6289" s="1"/>
      <c r="N6289" s="1"/>
    </row>
    <row r="6290" spans="1:14" hidden="1">
      <c r="A6290" s="416" t="s">
        <v>21790</v>
      </c>
      <c r="B6290" s="39" t="s">
        <v>157</v>
      </c>
      <c r="C6290" s="1" t="s">
        <v>157</v>
      </c>
      <c r="D6290" s="39" t="s">
        <v>157</v>
      </c>
      <c r="E6290" s="496" t="e">
        <f>VLOOKUP(F6290,[13]abbr_btch2lot2!A:B,2,FALSE)</f>
        <v>#N/A</v>
      </c>
      <c r="F6290" s="39"/>
      <c r="G6290" s="1"/>
      <c r="H6290" s="1"/>
      <c r="I6290" s="1"/>
      <c r="J6290" s="1"/>
      <c r="K6290" s="1"/>
      <c r="L6290" s="1"/>
      <c r="M6290" s="1"/>
      <c r="N6290" s="1"/>
    </row>
    <row r="6291" spans="1:14" hidden="1">
      <c r="A6291" s="416" t="s">
        <v>21791</v>
      </c>
      <c r="B6291" s="76" t="s">
        <v>34</v>
      </c>
      <c r="C6291" s="1" t="s">
        <v>34</v>
      </c>
      <c r="D6291" s="76" t="s">
        <v>34</v>
      </c>
      <c r="E6291" s="496">
        <f>VLOOKUP(F6291,[13]abbr_btch2lot2!A:B,2,FALSE)</f>
        <v>180</v>
      </c>
      <c r="F6291" s="39" t="s">
        <v>1402</v>
      </c>
      <c r="G6291" s="1"/>
      <c r="H6291" s="1"/>
      <c r="I6291" s="1"/>
      <c r="J6291" s="1"/>
      <c r="K6291" s="1"/>
      <c r="L6291" s="1"/>
      <c r="M6291" s="1"/>
      <c r="N6291" s="1"/>
    </row>
    <row r="6292" spans="1:14" hidden="1">
      <c r="A6292" s="416" t="s">
        <v>21791</v>
      </c>
      <c r="B6292" s="513"/>
      <c r="C6292" s="1"/>
      <c r="D6292" s="513"/>
      <c r="E6292" s="496" t="e">
        <f>VLOOKUP(F6292,[13]abbr_btch2lot2!A:B,2,FALSE)</f>
        <v>#N/A</v>
      </c>
      <c r="F6292" s="60"/>
      <c r="G6292" s="1"/>
      <c r="H6292" s="1"/>
      <c r="I6292" s="1"/>
      <c r="J6292" s="1"/>
      <c r="K6292" s="1"/>
      <c r="L6292" s="1"/>
      <c r="M6292" s="1"/>
      <c r="N6292" s="1"/>
    </row>
    <row r="6293" spans="1:14" hidden="1">
      <c r="A6293" s="416" t="s">
        <v>21791</v>
      </c>
      <c r="B6293" s="513"/>
      <c r="C6293" s="1" t="s">
        <v>11745</v>
      </c>
      <c r="D6293" s="39" t="str">
        <f>VLOOKUP(E6293,[13]abbr_btch2lot2!P:R,3,FALSE)</f>
        <v>rec_num</v>
      </c>
      <c r="E6293" s="496">
        <f>VLOOKUP(F6293,[13]abbr_btch2lot2!A:B,2,FALSE)</f>
        <v>1285</v>
      </c>
      <c r="F6293" s="60" t="s">
        <v>11746</v>
      </c>
      <c r="G6293" s="1"/>
      <c r="H6293" s="1"/>
      <c r="I6293" s="1"/>
      <c r="J6293" s="1"/>
      <c r="K6293" s="1"/>
      <c r="L6293" s="1"/>
      <c r="M6293" s="1"/>
      <c r="N6293" s="1"/>
    </row>
    <row r="6294" spans="1:14" hidden="1">
      <c r="A6294" s="416" t="s">
        <v>21791</v>
      </c>
      <c r="B6294" s="513"/>
      <c r="C6294" s="1" t="s">
        <v>1997</v>
      </c>
      <c r="D6294" s="39" t="str">
        <f>VLOOKUP(E6294,[13]abbr_btch2lot2!P:R,3,FALSE)</f>
        <v>org</v>
      </c>
      <c r="E6294" s="496">
        <f>VLOOKUP(F6294,[13]abbr_btch2lot2!A:B,2,FALSE)</f>
        <v>1286</v>
      </c>
      <c r="F6294" s="60" t="s">
        <v>1403</v>
      </c>
      <c r="G6294" s="1"/>
      <c r="H6294" s="1"/>
      <c r="I6294" s="1"/>
      <c r="J6294" s="1"/>
      <c r="K6294" s="1"/>
      <c r="L6294" s="1"/>
      <c r="M6294" s="1"/>
      <c r="N6294" s="1"/>
    </row>
    <row r="6295" spans="1:14" hidden="1">
      <c r="A6295" s="416" t="s">
        <v>21791</v>
      </c>
      <c r="B6295" s="513"/>
      <c r="C6295" s="1" t="s">
        <v>7475</v>
      </c>
      <c r="D6295" s="39" t="str">
        <f>VLOOKUP(E6295,[13]abbr_btch2lot2!P:R,3,FALSE)</f>
        <v>card_tp</v>
      </c>
      <c r="E6295" s="496">
        <f>VLOOKUP(F6295,[13]abbr_btch2lot2!A:B,2,FALSE)</f>
        <v>1223</v>
      </c>
      <c r="F6295" s="60" t="s">
        <v>7476</v>
      </c>
      <c r="G6295" s="1"/>
      <c r="H6295" s="1"/>
      <c r="I6295" s="1"/>
      <c r="J6295" s="1"/>
      <c r="K6295" s="1"/>
      <c r="L6295" s="1"/>
      <c r="M6295" s="1"/>
      <c r="N6295" s="1"/>
    </row>
    <row r="6296" spans="1:14" hidden="1">
      <c r="A6296" s="416" t="s">
        <v>21791</v>
      </c>
      <c r="B6296" s="513"/>
      <c r="C6296" s="1"/>
      <c r="D6296" s="39" t="e">
        <f>VLOOKUP(E6296,[13]abbr_btch2lot2!P:R,3,FALSE)</f>
        <v>#N/A</v>
      </c>
      <c r="E6296" s="496">
        <f>VLOOKUP(F6296,[13]abbr_btch2lot2!A:B,2,FALSE)</f>
        <v>1287</v>
      </c>
      <c r="F6296" s="60" t="s">
        <v>11750</v>
      </c>
      <c r="G6296" s="1"/>
      <c r="H6296" s="1"/>
      <c r="I6296" s="1"/>
      <c r="J6296" s="1"/>
      <c r="K6296" s="1"/>
      <c r="L6296" s="1"/>
      <c r="M6296" s="1"/>
      <c r="N6296" s="1"/>
    </row>
    <row r="6297" spans="1:14" hidden="1">
      <c r="A6297" s="416" t="s">
        <v>21791</v>
      </c>
      <c r="B6297" s="513"/>
      <c r="C6297" s="1"/>
      <c r="D6297" s="39" t="e">
        <f>VLOOKUP(E6297,[13]abbr_btch2lot2!P:R,3,FALSE)</f>
        <v>#N/A</v>
      </c>
      <c r="E6297" s="496">
        <f>VLOOKUP(F6297,[13]abbr_btch2lot2!A:B,2,FALSE)</f>
        <v>1288</v>
      </c>
      <c r="F6297" s="60" t="s">
        <v>11752</v>
      </c>
      <c r="G6297" s="1"/>
      <c r="H6297" s="1"/>
      <c r="I6297" s="1"/>
      <c r="J6297" s="1"/>
      <c r="K6297" s="1"/>
      <c r="L6297" s="1"/>
      <c r="M6297" s="1"/>
      <c r="N6297" s="1"/>
    </row>
    <row r="6298" spans="1:14" hidden="1">
      <c r="A6298" s="416" t="s">
        <v>21791</v>
      </c>
      <c r="B6298" s="39" t="s">
        <v>149</v>
      </c>
      <c r="C6298" s="1" t="s">
        <v>149</v>
      </c>
      <c r="D6298" s="39" t="s">
        <v>149</v>
      </c>
      <c r="E6298" s="496" t="e">
        <f>VLOOKUP(F6298,[13]abbr_btch2lot2!A:B,2,FALSE)</f>
        <v>#N/A</v>
      </c>
      <c r="F6298" s="39"/>
      <c r="G6298" s="1"/>
      <c r="H6298" s="1"/>
      <c r="I6298" s="1"/>
      <c r="J6298" s="1"/>
      <c r="K6298" s="1"/>
      <c r="L6298" s="1"/>
      <c r="M6298" s="1"/>
      <c r="N6298" s="1"/>
    </row>
    <row r="6299" spans="1:14" hidden="1">
      <c r="A6299" s="416" t="s">
        <v>21791</v>
      </c>
      <c r="B6299" s="39" t="s">
        <v>151</v>
      </c>
      <c r="C6299" s="1" t="s">
        <v>151</v>
      </c>
      <c r="D6299" s="39" t="s">
        <v>151</v>
      </c>
      <c r="E6299" s="496" t="e">
        <f>VLOOKUP(F6299,[13]abbr_btch2lot2!A:B,2,FALSE)</f>
        <v>#N/A</v>
      </c>
      <c r="F6299" s="39"/>
      <c r="G6299" s="1"/>
      <c r="H6299" s="1"/>
      <c r="I6299" s="1"/>
      <c r="J6299" s="1"/>
      <c r="K6299" s="1"/>
      <c r="L6299" s="1"/>
      <c r="M6299" s="1"/>
      <c r="N6299" s="1"/>
    </row>
    <row r="6300" spans="1:14" hidden="1">
      <c r="A6300" s="416" t="s">
        <v>21791</v>
      </c>
      <c r="B6300" s="39" t="s">
        <v>153</v>
      </c>
      <c r="C6300" s="1" t="s">
        <v>153</v>
      </c>
      <c r="D6300" s="39" t="s">
        <v>153</v>
      </c>
      <c r="E6300" s="496" t="e">
        <f>VLOOKUP(F6300,[13]abbr_btch2lot2!A:B,2,FALSE)</f>
        <v>#N/A</v>
      </c>
      <c r="F6300" s="39"/>
      <c r="G6300" s="1"/>
      <c r="H6300" s="1"/>
      <c r="I6300" s="1"/>
      <c r="J6300" s="1"/>
      <c r="K6300" s="1"/>
      <c r="L6300" s="1"/>
      <c r="M6300" s="1"/>
      <c r="N6300" s="1"/>
    </row>
    <row r="6301" spans="1:14" hidden="1">
      <c r="A6301" s="416" t="s">
        <v>21791</v>
      </c>
      <c r="B6301" s="39" t="s">
        <v>155</v>
      </c>
      <c r="C6301" s="1" t="s">
        <v>155</v>
      </c>
      <c r="D6301" s="39" t="s">
        <v>155</v>
      </c>
      <c r="E6301" s="496" t="e">
        <f>VLOOKUP(F6301,[13]abbr_btch2lot2!A:B,2,FALSE)</f>
        <v>#N/A</v>
      </c>
      <c r="F6301" s="39"/>
      <c r="G6301" s="1"/>
      <c r="H6301" s="1"/>
      <c r="I6301" s="1"/>
      <c r="J6301" s="1"/>
      <c r="K6301" s="1"/>
      <c r="L6301" s="1"/>
      <c r="M6301" s="1"/>
      <c r="N6301" s="1"/>
    </row>
    <row r="6302" spans="1:14" hidden="1">
      <c r="A6302" s="416" t="s">
        <v>21791</v>
      </c>
      <c r="B6302" s="39" t="s">
        <v>157</v>
      </c>
      <c r="C6302" s="1" t="s">
        <v>157</v>
      </c>
      <c r="D6302" s="39" t="s">
        <v>157</v>
      </c>
      <c r="E6302" s="496" t="e">
        <f>VLOOKUP(F6302,[13]abbr_btch2lot2!A:B,2,FALSE)</f>
        <v>#N/A</v>
      </c>
      <c r="F6302" s="39"/>
      <c r="G6302" s="1"/>
      <c r="H6302" s="1"/>
      <c r="I6302" s="1"/>
      <c r="J6302" s="1"/>
      <c r="K6302" s="1"/>
      <c r="L6302" s="1"/>
      <c r="M6302" s="1"/>
      <c r="N6302" s="1"/>
    </row>
  </sheetData>
  <autoFilter ref="A1:O6302" xr:uid="{9C4C803B-84B7-4645-AE6C-2019198D8FD6}">
    <filterColumn colId="5">
      <filters>
        <filter val="Filler"/>
        <filter val="Filler 1"/>
        <filter val="Filler 2"/>
      </filters>
    </filterColumn>
  </autoFilter>
  <conditionalFormatting sqref="N1">
    <cfRule type="duplicateValues" dxfId="1377" priority="4"/>
    <cfRule type="duplicateValues" dxfId="1376" priority="5"/>
    <cfRule type="duplicateValues" dxfId="1375" priority="6"/>
  </conditionalFormatting>
  <conditionalFormatting sqref="N3063">
    <cfRule type="duplicateValues" dxfId="1374" priority="1"/>
    <cfRule type="duplicateValues" dxfId="1373" priority="2"/>
    <cfRule type="duplicateValues" dxfId="1372" priority="3"/>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356F-5F18-467D-9BA9-809876BEB0FF}">
  <sheetPr codeName="Sheet2">
    <tabColor theme="2" tint="-9.9978637043366805E-2"/>
  </sheetPr>
  <dimension ref="A1:H39"/>
  <sheetViews>
    <sheetView workbookViewId="0"/>
  </sheetViews>
  <sheetFormatPr defaultColWidth="4.42578125" defaultRowHeight="14.45"/>
  <cols>
    <col min="1" max="1" width="5.5703125" style="21" customWidth="1"/>
    <col min="2" max="2" width="12.42578125" style="21" customWidth="1"/>
    <col min="3" max="3" width="14.42578125" style="11" customWidth="1"/>
    <col min="4" max="4" width="57.42578125" style="11" bestFit="1" customWidth="1"/>
    <col min="5" max="5" width="12.42578125" style="11" customWidth="1"/>
    <col min="6" max="6" width="48.5703125" style="11" customWidth="1"/>
    <col min="7" max="7" width="45.5703125" style="11" customWidth="1"/>
    <col min="8" max="8" width="14.42578125" style="11" customWidth="1"/>
    <col min="9" max="16384" width="4.42578125" style="11"/>
  </cols>
  <sheetData>
    <row r="1" spans="1:8" s="49" customFormat="1" ht="21.75" customHeight="1">
      <c r="A1" s="31">
        <f>COUNTA(A3:A949)</f>
        <v>37</v>
      </c>
      <c r="B1" s="50"/>
    </row>
    <row r="2" spans="1:8" s="21" customFormat="1">
      <c r="A2" s="22" t="s">
        <v>21792</v>
      </c>
      <c r="B2" s="22" t="s">
        <v>21793</v>
      </c>
      <c r="C2" s="22" t="s">
        <v>21794</v>
      </c>
      <c r="D2" s="33" t="s">
        <v>21795</v>
      </c>
      <c r="E2" s="44" t="s">
        <v>21796</v>
      </c>
      <c r="F2" s="18" t="s">
        <v>21797</v>
      </c>
      <c r="G2" s="18" t="s">
        <v>21798</v>
      </c>
      <c r="H2" s="18" t="s">
        <v>32</v>
      </c>
    </row>
    <row r="3" spans="1:8">
      <c r="A3" s="20">
        <v>1</v>
      </c>
      <c r="B3" s="20" t="s">
        <v>21799</v>
      </c>
      <c r="C3" s="10" t="s">
        <v>21800</v>
      </c>
      <c r="D3" s="39" t="s">
        <v>21801</v>
      </c>
      <c r="E3" s="39" t="s">
        <v>21802</v>
      </c>
      <c r="F3" s="46"/>
      <c r="G3" s="46"/>
      <c r="H3" s="23"/>
    </row>
    <row r="4" spans="1:8">
      <c r="A4" s="20">
        <v>2</v>
      </c>
      <c r="B4" s="20" t="s">
        <v>21799</v>
      </c>
      <c r="C4" s="10" t="s">
        <v>21800</v>
      </c>
      <c r="D4" s="39" t="s">
        <v>21803</v>
      </c>
      <c r="E4" s="39" t="s">
        <v>21802</v>
      </c>
      <c r="F4" s="46"/>
      <c r="G4" s="46"/>
      <c r="H4" s="23"/>
    </row>
    <row r="5" spans="1:8">
      <c r="A5" s="20">
        <v>3</v>
      </c>
      <c r="B5" s="20" t="s">
        <v>21799</v>
      </c>
      <c r="C5" s="10" t="s">
        <v>21800</v>
      </c>
      <c r="D5" s="39" t="s">
        <v>21804</v>
      </c>
      <c r="E5" s="39" t="s">
        <v>21802</v>
      </c>
      <c r="F5" s="46"/>
      <c r="G5" s="46"/>
      <c r="H5" s="23"/>
    </row>
    <row r="6" spans="1:8">
      <c r="A6" s="20">
        <v>4</v>
      </c>
      <c r="B6" s="20" t="s">
        <v>21799</v>
      </c>
      <c r="C6" s="10" t="s">
        <v>21800</v>
      </c>
      <c r="D6" s="39" t="s">
        <v>21805</v>
      </c>
      <c r="E6" s="39" t="s">
        <v>21802</v>
      </c>
      <c r="F6" s="46"/>
      <c r="G6" s="46"/>
      <c r="H6" s="23"/>
    </row>
    <row r="7" spans="1:8">
      <c r="A7" s="20">
        <v>5</v>
      </c>
      <c r="B7" s="20" t="s">
        <v>21799</v>
      </c>
      <c r="C7" s="10" t="s">
        <v>21800</v>
      </c>
      <c r="D7" s="39" t="s">
        <v>21806</v>
      </c>
      <c r="E7" s="39" t="s">
        <v>21802</v>
      </c>
      <c r="F7" s="46"/>
      <c r="G7" s="46"/>
      <c r="H7" s="23"/>
    </row>
    <row r="8" spans="1:8">
      <c r="A8" s="20">
        <v>6</v>
      </c>
      <c r="B8" s="20" t="s">
        <v>21799</v>
      </c>
      <c r="C8" s="10" t="s">
        <v>21800</v>
      </c>
      <c r="D8" s="39" t="s">
        <v>21807</v>
      </c>
      <c r="E8" s="39" t="s">
        <v>21802</v>
      </c>
      <c r="F8" s="46"/>
      <c r="G8" s="46"/>
      <c r="H8" s="23"/>
    </row>
    <row r="9" spans="1:8">
      <c r="A9" s="20">
        <v>7</v>
      </c>
      <c r="B9" s="20" t="s">
        <v>21799</v>
      </c>
      <c r="C9" s="10" t="s">
        <v>21808</v>
      </c>
      <c r="D9" s="39" t="s">
        <v>21809</v>
      </c>
      <c r="E9" s="39" t="s">
        <v>21802</v>
      </c>
      <c r="F9" s="46"/>
      <c r="G9" s="46"/>
      <c r="H9" s="23"/>
    </row>
    <row r="10" spans="1:8">
      <c r="A10" s="20">
        <v>8</v>
      </c>
      <c r="B10" s="20" t="s">
        <v>21799</v>
      </c>
      <c r="C10" s="10" t="s">
        <v>21808</v>
      </c>
      <c r="D10" s="40" t="s">
        <v>21810</v>
      </c>
      <c r="E10" s="39" t="s">
        <v>21802</v>
      </c>
      <c r="F10" s="46"/>
      <c r="G10" s="46"/>
      <c r="H10" s="23"/>
    </row>
    <row r="11" spans="1:8">
      <c r="A11" s="20">
        <v>9</v>
      </c>
      <c r="B11" s="20" t="s">
        <v>21799</v>
      </c>
      <c r="C11" s="10" t="s">
        <v>21808</v>
      </c>
      <c r="D11" s="39" t="s">
        <v>21811</v>
      </c>
      <c r="E11" s="39" t="s">
        <v>21802</v>
      </c>
      <c r="F11" s="46"/>
      <c r="G11" s="46"/>
      <c r="H11" s="23"/>
    </row>
    <row r="12" spans="1:8">
      <c r="A12" s="20">
        <v>10</v>
      </c>
      <c r="B12" s="20" t="s">
        <v>21799</v>
      </c>
      <c r="C12" s="10" t="s">
        <v>21808</v>
      </c>
      <c r="D12" s="39" t="s">
        <v>21812</v>
      </c>
      <c r="E12" s="39" t="s">
        <v>21802</v>
      </c>
      <c r="F12" s="46"/>
      <c r="G12" s="46"/>
      <c r="H12" s="23"/>
    </row>
    <row r="13" spans="1:8">
      <c r="A13" s="20">
        <v>11</v>
      </c>
      <c r="B13" s="20" t="s">
        <v>21799</v>
      </c>
      <c r="C13" s="10" t="s">
        <v>21808</v>
      </c>
      <c r="D13" s="39" t="s">
        <v>21813</v>
      </c>
      <c r="E13" s="39" t="s">
        <v>21802</v>
      </c>
      <c r="F13" s="46"/>
      <c r="G13" s="46"/>
      <c r="H13" s="23"/>
    </row>
    <row r="14" spans="1:8">
      <c r="A14" s="20">
        <v>12</v>
      </c>
      <c r="B14" s="20" t="s">
        <v>21799</v>
      </c>
      <c r="C14" s="10" t="s">
        <v>21808</v>
      </c>
      <c r="D14" s="39" t="s">
        <v>21814</v>
      </c>
      <c r="E14" s="39" t="s">
        <v>21802</v>
      </c>
      <c r="F14" s="46"/>
      <c r="G14" s="46"/>
      <c r="H14" s="23"/>
    </row>
    <row r="15" spans="1:8">
      <c r="A15" s="20">
        <v>13</v>
      </c>
      <c r="B15" s="20" t="s">
        <v>21799</v>
      </c>
      <c r="C15" s="10" t="s">
        <v>21808</v>
      </c>
      <c r="D15" s="39" t="s">
        <v>21815</v>
      </c>
      <c r="E15" s="39" t="s">
        <v>21802</v>
      </c>
      <c r="F15" s="46"/>
      <c r="G15" s="46"/>
      <c r="H15" s="23"/>
    </row>
    <row r="16" spans="1:8">
      <c r="A16" s="20">
        <v>14</v>
      </c>
      <c r="B16" s="20" t="s">
        <v>21799</v>
      </c>
      <c r="C16" s="10" t="s">
        <v>21808</v>
      </c>
      <c r="D16" s="39" t="s">
        <v>21816</v>
      </c>
      <c r="E16" s="39" t="s">
        <v>21802</v>
      </c>
      <c r="F16" s="46"/>
      <c r="G16" s="46"/>
      <c r="H16" s="23"/>
    </row>
    <row r="17" spans="1:8">
      <c r="A17" s="20">
        <v>15</v>
      </c>
      <c r="B17" s="20" t="s">
        <v>21799</v>
      </c>
      <c r="C17" s="10" t="s">
        <v>21808</v>
      </c>
      <c r="D17" s="39" t="s">
        <v>21817</v>
      </c>
      <c r="E17" s="39" t="s">
        <v>21802</v>
      </c>
      <c r="F17" s="46"/>
      <c r="G17" s="46"/>
      <c r="H17" s="23"/>
    </row>
    <row r="18" spans="1:8">
      <c r="A18" s="20">
        <v>16</v>
      </c>
      <c r="B18" s="20" t="s">
        <v>21799</v>
      </c>
      <c r="C18" s="10" t="s">
        <v>21808</v>
      </c>
      <c r="D18" s="39" t="s">
        <v>21818</v>
      </c>
      <c r="E18" s="39" t="s">
        <v>21802</v>
      </c>
      <c r="F18" s="46"/>
      <c r="G18" s="46"/>
      <c r="H18" s="23"/>
    </row>
    <row r="19" spans="1:8">
      <c r="A19" s="20">
        <v>17</v>
      </c>
      <c r="B19" s="20" t="s">
        <v>21799</v>
      </c>
      <c r="C19" s="10" t="s">
        <v>21808</v>
      </c>
      <c r="D19" s="39" t="s">
        <v>21819</v>
      </c>
      <c r="E19" s="39" t="s">
        <v>21802</v>
      </c>
      <c r="F19" s="46"/>
      <c r="G19" s="46"/>
      <c r="H19" s="23"/>
    </row>
    <row r="20" spans="1:8">
      <c r="A20" s="20">
        <v>18</v>
      </c>
      <c r="B20" s="20" t="s">
        <v>21799</v>
      </c>
      <c r="C20" s="10" t="s">
        <v>21808</v>
      </c>
      <c r="D20" s="39" t="s">
        <v>21820</v>
      </c>
      <c r="E20" s="39" t="s">
        <v>21802</v>
      </c>
      <c r="F20" s="46"/>
      <c r="G20" s="46"/>
      <c r="H20" s="23"/>
    </row>
    <row r="21" spans="1:8">
      <c r="A21" s="20">
        <v>19</v>
      </c>
      <c r="B21" s="20" t="s">
        <v>21799</v>
      </c>
      <c r="C21" s="10" t="s">
        <v>21808</v>
      </c>
      <c r="D21" s="39" t="s">
        <v>21821</v>
      </c>
      <c r="E21" s="39" t="s">
        <v>21802</v>
      </c>
      <c r="F21" s="46"/>
      <c r="G21" s="46"/>
      <c r="H21" s="23"/>
    </row>
    <row r="22" spans="1:8">
      <c r="A22" s="20">
        <v>20</v>
      </c>
      <c r="B22" s="20" t="s">
        <v>21799</v>
      </c>
      <c r="C22" s="10" t="s">
        <v>21800</v>
      </c>
      <c r="D22" s="39" t="s">
        <v>21822</v>
      </c>
      <c r="E22" s="39" t="s">
        <v>21802</v>
      </c>
      <c r="F22" s="46"/>
      <c r="G22" s="46"/>
      <c r="H22" s="23"/>
    </row>
    <row r="23" spans="1:8">
      <c r="A23" s="20">
        <v>21</v>
      </c>
      <c r="B23" s="20" t="s">
        <v>21799</v>
      </c>
      <c r="C23" s="10" t="s">
        <v>21800</v>
      </c>
      <c r="D23" s="39" t="s">
        <v>21823</v>
      </c>
      <c r="E23" s="39" t="s">
        <v>21802</v>
      </c>
      <c r="F23" s="46"/>
      <c r="G23" s="46"/>
      <c r="H23" s="23"/>
    </row>
    <row r="24" spans="1:8">
      <c r="A24" s="20">
        <v>22</v>
      </c>
      <c r="B24" s="20" t="s">
        <v>21799</v>
      </c>
      <c r="C24" s="10" t="s">
        <v>21800</v>
      </c>
      <c r="D24" s="39" t="s">
        <v>21824</v>
      </c>
      <c r="E24" s="39" t="s">
        <v>21802</v>
      </c>
      <c r="F24" s="46"/>
      <c r="G24" s="46"/>
      <c r="H24" s="23"/>
    </row>
    <row r="25" spans="1:8">
      <c r="A25" s="20">
        <v>23</v>
      </c>
      <c r="B25" s="20" t="s">
        <v>21799</v>
      </c>
      <c r="C25" s="10" t="s">
        <v>21800</v>
      </c>
      <c r="D25" s="39" t="s">
        <v>21825</v>
      </c>
      <c r="E25" s="39" t="s">
        <v>21802</v>
      </c>
      <c r="F25" s="46"/>
      <c r="G25" s="46"/>
      <c r="H25" s="23"/>
    </row>
    <row r="26" spans="1:8">
      <c r="A26" s="20">
        <v>24</v>
      </c>
      <c r="B26" s="20" t="s">
        <v>21799</v>
      </c>
      <c r="C26" s="10" t="s">
        <v>21800</v>
      </c>
      <c r="D26" s="39" t="s">
        <v>21826</v>
      </c>
      <c r="E26" s="39" t="s">
        <v>21802</v>
      </c>
      <c r="F26" s="46"/>
      <c r="G26" s="46"/>
      <c r="H26" s="23"/>
    </row>
    <row r="27" spans="1:8">
      <c r="A27" s="20">
        <v>25</v>
      </c>
      <c r="B27" s="20" t="s">
        <v>21799</v>
      </c>
      <c r="C27" s="10" t="s">
        <v>21800</v>
      </c>
      <c r="D27" s="39" t="s">
        <v>21827</v>
      </c>
      <c r="E27" s="39" t="s">
        <v>21802</v>
      </c>
      <c r="F27" s="46"/>
      <c r="G27" s="46"/>
      <c r="H27" s="23"/>
    </row>
    <row r="28" spans="1:8">
      <c r="A28" s="20">
        <v>26</v>
      </c>
      <c r="B28" s="20" t="s">
        <v>21799</v>
      </c>
      <c r="C28" s="45" t="s">
        <v>21800</v>
      </c>
      <c r="D28" s="39" t="s">
        <v>21828</v>
      </c>
      <c r="E28" s="39" t="s">
        <v>21802</v>
      </c>
      <c r="F28" s="46"/>
      <c r="G28" s="46"/>
      <c r="H28" s="41"/>
    </row>
    <row r="29" spans="1:8">
      <c r="A29" s="20">
        <v>27</v>
      </c>
      <c r="B29" s="20" t="s">
        <v>21799</v>
      </c>
      <c r="C29" s="45" t="s">
        <v>21800</v>
      </c>
      <c r="D29" s="39" t="s">
        <v>21829</v>
      </c>
      <c r="E29" s="39" t="s">
        <v>21802</v>
      </c>
      <c r="F29" s="46"/>
      <c r="G29" s="46"/>
      <c r="H29" s="42"/>
    </row>
    <row r="30" spans="1:8">
      <c r="A30" s="20">
        <v>28</v>
      </c>
      <c r="B30" s="20" t="s">
        <v>21799</v>
      </c>
      <c r="C30" s="10" t="s">
        <v>21800</v>
      </c>
      <c r="D30" s="39" t="s">
        <v>21830</v>
      </c>
      <c r="E30" s="39" t="s">
        <v>21802</v>
      </c>
      <c r="F30" s="46"/>
      <c r="G30" s="46"/>
      <c r="H30" s="23"/>
    </row>
    <row r="31" spans="1:8">
      <c r="A31" s="20">
        <v>29</v>
      </c>
      <c r="B31" s="20" t="s">
        <v>21799</v>
      </c>
      <c r="C31" s="10" t="s">
        <v>21800</v>
      </c>
      <c r="D31" s="39" t="s">
        <v>21831</v>
      </c>
      <c r="E31" s="39" t="s">
        <v>21802</v>
      </c>
      <c r="F31" s="46"/>
      <c r="G31" s="46"/>
      <c r="H31" s="23"/>
    </row>
    <row r="32" spans="1:8">
      <c r="A32" s="20">
        <v>30</v>
      </c>
      <c r="B32" s="20" t="s">
        <v>21799</v>
      </c>
      <c r="C32" s="10" t="s">
        <v>21800</v>
      </c>
      <c r="D32" s="39" t="s">
        <v>21832</v>
      </c>
      <c r="E32" s="39" t="s">
        <v>21802</v>
      </c>
      <c r="F32" s="46"/>
      <c r="G32" s="46"/>
      <c r="H32" s="23"/>
    </row>
    <row r="33" spans="1:8">
      <c r="A33" s="20">
        <v>31</v>
      </c>
      <c r="B33" s="20" t="s">
        <v>21799</v>
      </c>
      <c r="C33" s="10" t="s">
        <v>21800</v>
      </c>
      <c r="D33" s="39" t="s">
        <v>21833</v>
      </c>
      <c r="E33" s="39" t="s">
        <v>21802</v>
      </c>
      <c r="F33" s="46"/>
      <c r="G33" s="46"/>
      <c r="H33" s="23"/>
    </row>
    <row r="34" spans="1:8">
      <c r="A34" s="20">
        <v>32</v>
      </c>
      <c r="B34" s="20" t="s">
        <v>21799</v>
      </c>
      <c r="C34" s="10" t="s">
        <v>21800</v>
      </c>
      <c r="D34" s="39" t="s">
        <v>21834</v>
      </c>
      <c r="E34" s="39" t="s">
        <v>21802</v>
      </c>
      <c r="F34" s="46"/>
      <c r="G34" s="46"/>
      <c r="H34" s="23"/>
    </row>
    <row r="35" spans="1:8">
      <c r="A35" s="20">
        <v>33</v>
      </c>
      <c r="B35" s="20" t="s">
        <v>21799</v>
      </c>
      <c r="C35" s="10" t="s">
        <v>21800</v>
      </c>
      <c r="D35" s="39" t="s">
        <v>21835</v>
      </c>
      <c r="E35" s="39" t="s">
        <v>21802</v>
      </c>
      <c r="F35" s="46"/>
      <c r="G35" s="46"/>
      <c r="H35" s="23"/>
    </row>
    <row r="36" spans="1:8">
      <c r="A36" s="20">
        <v>34</v>
      </c>
      <c r="B36" s="20" t="s">
        <v>21799</v>
      </c>
      <c r="C36" s="10" t="s">
        <v>21800</v>
      </c>
      <c r="D36" s="39" t="s">
        <v>21836</v>
      </c>
      <c r="E36" s="39" t="s">
        <v>21802</v>
      </c>
      <c r="F36" s="46"/>
      <c r="G36" s="46"/>
      <c r="H36" s="23"/>
    </row>
    <row r="37" spans="1:8">
      <c r="A37" s="20">
        <v>35</v>
      </c>
      <c r="B37" s="20" t="s">
        <v>21799</v>
      </c>
      <c r="C37" s="10" t="s">
        <v>21800</v>
      </c>
      <c r="D37" s="39" t="s">
        <v>21837</v>
      </c>
      <c r="E37" s="39" t="s">
        <v>21802</v>
      </c>
      <c r="F37" s="47"/>
      <c r="G37" s="47"/>
      <c r="H37" s="43"/>
    </row>
    <row r="38" spans="1:8">
      <c r="A38" s="20">
        <v>36</v>
      </c>
      <c r="B38" s="20" t="s">
        <v>21799</v>
      </c>
      <c r="C38" s="10" t="s">
        <v>21800</v>
      </c>
      <c r="D38" s="39" t="s">
        <v>21838</v>
      </c>
      <c r="E38" s="39" t="s">
        <v>21802</v>
      </c>
      <c r="F38" s="46"/>
      <c r="G38" s="46"/>
      <c r="H38" s="23"/>
    </row>
    <row r="39" spans="1:8">
      <c r="A39" s="20">
        <v>37</v>
      </c>
      <c r="B39" s="20" t="s">
        <v>21799</v>
      </c>
      <c r="C39" s="10" t="s">
        <v>21808</v>
      </c>
      <c r="D39" s="39" t="s">
        <v>21839</v>
      </c>
      <c r="E39" s="39" t="s">
        <v>21802</v>
      </c>
      <c r="F39" s="46"/>
      <c r="G39" s="46"/>
      <c r="H39" s="23"/>
    </row>
  </sheetData>
  <autoFilter ref="A2:H39" xr:uid="{677C356F-5F18-467D-9BA9-809876BEB0FF}"/>
  <phoneticPr fontId="18" type="noConversion"/>
  <conditionalFormatting sqref="D2">
    <cfRule type="duplicateValues" dxfId="1371" priority="1"/>
    <cfRule type="duplicateValues" dxfId="1370" priority="2"/>
    <cfRule type="duplicateValues" dxfId="1369" priority="3"/>
    <cfRule type="duplicateValues" dxfId="1368" priority="4"/>
    <cfRule type="duplicateValues" dxfId="1367" priority="5"/>
    <cfRule type="duplicateValues" dxfId="1366" priority="6"/>
    <cfRule type="duplicateValues" dxfId="1365" priority="7"/>
    <cfRule type="duplicateValues" dxfId="1364" priority="8"/>
    <cfRule type="duplicateValues" dxfId="1363" priority="9"/>
    <cfRule type="duplicateValues" dxfId="1362" priority="10"/>
    <cfRule type="duplicateValues" dxfId="1361" priority="11"/>
    <cfRule type="duplicateValues" dxfId="1360" priority="12"/>
    <cfRule type="duplicateValues" dxfId="1359" priority="13"/>
  </conditionalFormatting>
  <conditionalFormatting sqref="E2 D3:D39">
    <cfRule type="duplicateValues" dxfId="1358" priority="27"/>
    <cfRule type="duplicateValues" dxfId="1357" priority="29"/>
    <cfRule type="duplicateValues" dxfId="1356" priority="30"/>
    <cfRule type="duplicateValues" dxfId="1355" priority="31"/>
    <cfRule type="duplicateValues" dxfId="1354" priority="32"/>
    <cfRule type="duplicateValues" dxfId="1353" priority="33"/>
    <cfRule type="duplicateValues" dxfId="1352" priority="34"/>
    <cfRule type="duplicateValues" dxfId="1351" priority="35"/>
    <cfRule type="duplicateValues" dxfId="1350" priority="43"/>
    <cfRule type="duplicateValues" dxfId="1349" priority="44"/>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D471-A578-4402-AE97-AEA90C965410}">
  <sheetPr codeName="Sheet3"/>
  <dimension ref="A1:I248"/>
  <sheetViews>
    <sheetView workbookViewId="0"/>
  </sheetViews>
  <sheetFormatPr defaultColWidth="4.42578125" defaultRowHeight="14.45"/>
  <cols>
    <col min="1" max="1" width="5.5703125" style="21" customWidth="1"/>
    <col min="2" max="2" width="12.42578125" style="21" customWidth="1"/>
    <col min="3" max="4" width="15.5703125" style="11" customWidth="1"/>
    <col min="5" max="5" width="57.42578125" style="11" bestFit="1" customWidth="1"/>
    <col min="6" max="6" width="11.42578125" style="11" customWidth="1"/>
    <col min="7" max="7" width="48.5703125" style="11" customWidth="1"/>
    <col min="8" max="8" width="45.5703125" style="11" customWidth="1"/>
    <col min="9" max="9" width="14.42578125" style="11" customWidth="1"/>
    <col min="10" max="16384" width="4.42578125" style="11"/>
  </cols>
  <sheetData>
    <row r="1" spans="1:9" s="49" customFormat="1" ht="21.75" customHeight="1">
      <c r="A1" s="31">
        <v>404</v>
      </c>
      <c r="B1" s="50"/>
    </row>
    <row r="2" spans="1:9" s="21" customFormat="1">
      <c r="A2" s="22" t="s">
        <v>21792</v>
      </c>
      <c r="B2" s="22" t="s">
        <v>21793</v>
      </c>
      <c r="C2" s="22" t="s">
        <v>21794</v>
      </c>
      <c r="D2" s="22" t="s">
        <v>21840</v>
      </c>
      <c r="E2" s="33" t="s">
        <v>21795</v>
      </c>
      <c r="F2" s="44" t="s">
        <v>21796</v>
      </c>
      <c r="G2" s="18" t="s">
        <v>21797</v>
      </c>
      <c r="H2" s="18" t="s">
        <v>21841</v>
      </c>
      <c r="I2" s="18" t="s">
        <v>32</v>
      </c>
    </row>
    <row r="3" spans="1:9">
      <c r="A3" s="20">
        <v>1</v>
      </c>
      <c r="B3" s="20" t="s">
        <v>21842</v>
      </c>
      <c r="C3" s="10" t="s">
        <v>21843</v>
      </c>
      <c r="D3" s="10" t="s">
        <v>21844</v>
      </c>
      <c r="E3" s="39" t="s">
        <v>21845</v>
      </c>
      <c r="F3" s="39" t="s">
        <v>21802</v>
      </c>
      <c r="G3" s="46"/>
      <c r="H3" s="46" t="s">
        <v>21846</v>
      </c>
      <c r="I3" s="23"/>
    </row>
    <row r="4" spans="1:9">
      <c r="A4" s="20">
        <v>2</v>
      </c>
      <c r="B4" s="20" t="s">
        <v>21842</v>
      </c>
      <c r="C4" s="10" t="s">
        <v>21843</v>
      </c>
      <c r="D4" s="10" t="s">
        <v>21844</v>
      </c>
      <c r="E4" s="39" t="s">
        <v>21847</v>
      </c>
      <c r="F4" s="39" t="s">
        <v>21802</v>
      </c>
      <c r="G4" s="46"/>
      <c r="H4" s="46" t="s">
        <v>21848</v>
      </c>
      <c r="I4" s="23"/>
    </row>
    <row r="5" spans="1:9">
      <c r="A5" s="20">
        <v>3</v>
      </c>
      <c r="B5" s="20" t="s">
        <v>21842</v>
      </c>
      <c r="C5" s="10" t="s">
        <v>21843</v>
      </c>
      <c r="D5" s="10" t="s">
        <v>21844</v>
      </c>
      <c r="E5" s="39" t="s">
        <v>21849</v>
      </c>
      <c r="F5" s="39" t="s">
        <v>21802</v>
      </c>
      <c r="G5" s="46"/>
      <c r="H5" s="46" t="s">
        <v>21850</v>
      </c>
      <c r="I5" s="23"/>
    </row>
    <row r="6" spans="1:9">
      <c r="A6" s="20">
        <v>4</v>
      </c>
      <c r="B6" s="20" t="s">
        <v>21842</v>
      </c>
      <c r="C6" s="10" t="s">
        <v>21851</v>
      </c>
      <c r="D6" s="10" t="s">
        <v>21844</v>
      </c>
      <c r="E6" s="39" t="s">
        <v>21852</v>
      </c>
      <c r="F6" s="39" t="s">
        <v>21802</v>
      </c>
      <c r="G6" s="46"/>
      <c r="H6" s="46" t="s">
        <v>21853</v>
      </c>
      <c r="I6" s="23"/>
    </row>
    <row r="7" spans="1:9">
      <c r="A7" s="20">
        <v>5</v>
      </c>
      <c r="B7" s="20" t="s">
        <v>21842</v>
      </c>
      <c r="C7" s="10" t="s">
        <v>21851</v>
      </c>
      <c r="D7" s="10" t="s">
        <v>21844</v>
      </c>
      <c r="E7" s="39" t="s">
        <v>21854</v>
      </c>
      <c r="F7" s="39" t="s">
        <v>21802</v>
      </c>
      <c r="G7" s="46"/>
      <c r="H7" s="46" t="s">
        <v>21855</v>
      </c>
      <c r="I7" s="23"/>
    </row>
    <row r="8" spans="1:9">
      <c r="A8" s="20">
        <v>6</v>
      </c>
      <c r="B8" s="20" t="s">
        <v>21842</v>
      </c>
      <c r="C8" s="10" t="s">
        <v>21851</v>
      </c>
      <c r="D8" s="10" t="s">
        <v>21844</v>
      </c>
      <c r="E8" s="39" t="s">
        <v>21856</v>
      </c>
      <c r="F8" s="39" t="s">
        <v>21802</v>
      </c>
      <c r="G8" s="46"/>
      <c r="H8" s="46" t="s">
        <v>21857</v>
      </c>
      <c r="I8" s="23"/>
    </row>
    <row r="9" spans="1:9">
      <c r="A9" s="20">
        <v>7</v>
      </c>
      <c r="B9" s="20" t="s">
        <v>21842</v>
      </c>
      <c r="C9" s="10" t="s">
        <v>21851</v>
      </c>
      <c r="D9" s="10" t="s">
        <v>21844</v>
      </c>
      <c r="E9" s="39" t="s">
        <v>21858</v>
      </c>
      <c r="F9" s="39" t="s">
        <v>21802</v>
      </c>
      <c r="G9" s="46"/>
      <c r="H9" s="46" t="s">
        <v>21859</v>
      </c>
      <c r="I9" s="23"/>
    </row>
    <row r="10" spans="1:9">
      <c r="A10" s="20">
        <v>8</v>
      </c>
      <c r="B10" s="20" t="s">
        <v>21842</v>
      </c>
      <c r="C10" s="10" t="s">
        <v>21851</v>
      </c>
      <c r="D10" s="10" t="s">
        <v>21844</v>
      </c>
      <c r="E10" s="39" t="s">
        <v>21860</v>
      </c>
      <c r="F10" s="39" t="s">
        <v>21802</v>
      </c>
      <c r="G10" s="46"/>
      <c r="H10" s="46" t="s">
        <v>21861</v>
      </c>
      <c r="I10" s="23"/>
    </row>
    <row r="11" spans="1:9">
      <c r="A11" s="20">
        <v>9</v>
      </c>
      <c r="B11" s="20" t="s">
        <v>21842</v>
      </c>
      <c r="C11" s="10" t="s">
        <v>21851</v>
      </c>
      <c r="D11" s="10" t="s">
        <v>21844</v>
      </c>
      <c r="E11" s="39" t="s">
        <v>21862</v>
      </c>
      <c r="F11" s="39" t="s">
        <v>21802</v>
      </c>
      <c r="G11" s="46"/>
      <c r="H11" s="46" t="s">
        <v>21863</v>
      </c>
      <c r="I11" s="23"/>
    </row>
    <row r="12" spans="1:9">
      <c r="A12" s="20">
        <v>10</v>
      </c>
      <c r="B12" s="20" t="s">
        <v>21842</v>
      </c>
      <c r="C12" s="10" t="s">
        <v>21851</v>
      </c>
      <c r="D12" s="10" t="s">
        <v>21844</v>
      </c>
      <c r="E12" s="39" t="s">
        <v>21864</v>
      </c>
      <c r="F12" s="39" t="s">
        <v>21802</v>
      </c>
      <c r="G12" s="46"/>
      <c r="H12" s="46" t="s">
        <v>21865</v>
      </c>
      <c r="I12" s="23"/>
    </row>
    <row r="13" spans="1:9">
      <c r="A13" s="20">
        <v>11</v>
      </c>
      <c r="B13" s="20" t="s">
        <v>21842</v>
      </c>
      <c r="C13" s="10" t="s">
        <v>21851</v>
      </c>
      <c r="D13" s="10" t="s">
        <v>21844</v>
      </c>
      <c r="E13" s="39" t="s">
        <v>21866</v>
      </c>
      <c r="F13" s="39" t="s">
        <v>21802</v>
      </c>
      <c r="G13" s="46"/>
      <c r="H13" s="46" t="s">
        <v>21867</v>
      </c>
      <c r="I13" s="23"/>
    </row>
    <row r="14" spans="1:9">
      <c r="A14" s="20">
        <v>12</v>
      </c>
      <c r="B14" s="20" t="s">
        <v>21842</v>
      </c>
      <c r="C14" s="10" t="s">
        <v>21851</v>
      </c>
      <c r="D14" s="10" t="s">
        <v>21844</v>
      </c>
      <c r="E14" s="39" t="s">
        <v>21868</v>
      </c>
      <c r="F14" s="39" t="s">
        <v>21802</v>
      </c>
      <c r="G14" s="46"/>
      <c r="H14" s="46" t="s">
        <v>21869</v>
      </c>
      <c r="I14" s="23"/>
    </row>
    <row r="15" spans="1:9">
      <c r="A15" s="20">
        <v>13</v>
      </c>
      <c r="B15" s="20" t="s">
        <v>21842</v>
      </c>
      <c r="C15" s="10" t="s">
        <v>21851</v>
      </c>
      <c r="D15" s="10" t="s">
        <v>21844</v>
      </c>
      <c r="E15" s="39" t="s">
        <v>21870</v>
      </c>
      <c r="F15" s="39" t="s">
        <v>21802</v>
      </c>
      <c r="G15" s="46"/>
      <c r="H15" s="46" t="s">
        <v>21871</v>
      </c>
      <c r="I15" s="23"/>
    </row>
    <row r="16" spans="1:9">
      <c r="A16" s="20">
        <v>14</v>
      </c>
      <c r="B16" s="20" t="s">
        <v>21842</v>
      </c>
      <c r="C16" s="10" t="s">
        <v>21851</v>
      </c>
      <c r="D16" s="10" t="s">
        <v>21844</v>
      </c>
      <c r="E16" s="39" t="s">
        <v>21872</v>
      </c>
      <c r="F16" s="39" t="s">
        <v>21802</v>
      </c>
      <c r="G16" s="46"/>
      <c r="H16" s="46" t="s">
        <v>21873</v>
      </c>
      <c r="I16" s="23"/>
    </row>
    <row r="17" spans="1:9">
      <c r="A17" s="20">
        <v>15</v>
      </c>
      <c r="B17" s="20" t="s">
        <v>21842</v>
      </c>
      <c r="C17" s="10" t="s">
        <v>21851</v>
      </c>
      <c r="D17" s="10" t="s">
        <v>21844</v>
      </c>
      <c r="E17" s="39" t="s">
        <v>21874</v>
      </c>
      <c r="F17" s="39" t="s">
        <v>21802</v>
      </c>
      <c r="G17" s="46"/>
      <c r="H17" s="46" t="s">
        <v>21875</v>
      </c>
      <c r="I17" s="23"/>
    </row>
    <row r="18" spans="1:9">
      <c r="A18" s="20">
        <v>16</v>
      </c>
      <c r="B18" s="20" t="s">
        <v>21842</v>
      </c>
      <c r="C18" s="10" t="s">
        <v>21851</v>
      </c>
      <c r="D18" s="10" t="s">
        <v>21844</v>
      </c>
      <c r="E18" s="39" t="s">
        <v>21876</v>
      </c>
      <c r="F18" s="39" t="s">
        <v>21802</v>
      </c>
      <c r="G18" s="46"/>
      <c r="H18" s="46" t="s">
        <v>21877</v>
      </c>
      <c r="I18" s="23"/>
    </row>
    <row r="19" spans="1:9">
      <c r="A19" s="20">
        <v>17</v>
      </c>
      <c r="B19" s="20" t="s">
        <v>21842</v>
      </c>
      <c r="C19" s="10" t="s">
        <v>21851</v>
      </c>
      <c r="D19" s="10" t="s">
        <v>21844</v>
      </c>
      <c r="E19" s="39" t="s">
        <v>21878</v>
      </c>
      <c r="F19" s="39" t="s">
        <v>21802</v>
      </c>
      <c r="G19" s="46"/>
      <c r="H19" s="46" t="s">
        <v>21879</v>
      </c>
      <c r="I19" s="23"/>
    </row>
    <row r="20" spans="1:9">
      <c r="A20" s="20">
        <v>18</v>
      </c>
      <c r="B20" s="20" t="s">
        <v>21842</v>
      </c>
      <c r="C20" s="10" t="s">
        <v>21851</v>
      </c>
      <c r="D20" s="10" t="s">
        <v>21844</v>
      </c>
      <c r="E20" s="39" t="s">
        <v>21880</v>
      </c>
      <c r="F20" s="39" t="s">
        <v>21802</v>
      </c>
      <c r="G20" s="46"/>
      <c r="H20" s="46" t="s">
        <v>21881</v>
      </c>
      <c r="I20" s="23"/>
    </row>
    <row r="21" spans="1:9">
      <c r="A21" s="20">
        <v>19</v>
      </c>
      <c r="B21" s="20" t="s">
        <v>21842</v>
      </c>
      <c r="C21" s="10" t="s">
        <v>21851</v>
      </c>
      <c r="D21" s="10" t="s">
        <v>21844</v>
      </c>
      <c r="E21" s="39" t="s">
        <v>21882</v>
      </c>
      <c r="F21" s="39" t="s">
        <v>21802</v>
      </c>
      <c r="G21" s="46"/>
      <c r="H21" s="46" t="s">
        <v>21883</v>
      </c>
      <c r="I21" s="23"/>
    </row>
    <row r="22" spans="1:9">
      <c r="A22" s="20">
        <v>20</v>
      </c>
      <c r="B22" s="20" t="s">
        <v>21842</v>
      </c>
      <c r="C22" s="10" t="s">
        <v>21851</v>
      </c>
      <c r="D22" s="10" t="s">
        <v>21844</v>
      </c>
      <c r="E22" s="39" t="s">
        <v>21884</v>
      </c>
      <c r="F22" s="39" t="s">
        <v>21802</v>
      </c>
      <c r="G22" s="46"/>
      <c r="H22" s="46" t="s">
        <v>21885</v>
      </c>
      <c r="I22" s="23"/>
    </row>
    <row r="23" spans="1:9">
      <c r="A23" s="20">
        <v>21</v>
      </c>
      <c r="B23" s="20" t="s">
        <v>21842</v>
      </c>
      <c r="C23" s="10" t="s">
        <v>21851</v>
      </c>
      <c r="D23" s="10" t="s">
        <v>21844</v>
      </c>
      <c r="E23" s="39" t="s">
        <v>21886</v>
      </c>
      <c r="F23" s="39" t="s">
        <v>21802</v>
      </c>
      <c r="G23" s="46"/>
      <c r="H23" s="46" t="s">
        <v>21887</v>
      </c>
      <c r="I23" s="23"/>
    </row>
    <row r="24" spans="1:9">
      <c r="A24" s="20">
        <v>22</v>
      </c>
      <c r="B24" s="20" t="s">
        <v>21842</v>
      </c>
      <c r="C24" s="10" t="s">
        <v>21851</v>
      </c>
      <c r="D24" s="10" t="s">
        <v>21844</v>
      </c>
      <c r="E24" s="39" t="s">
        <v>21888</v>
      </c>
      <c r="F24" s="39" t="s">
        <v>21802</v>
      </c>
      <c r="G24" s="46"/>
      <c r="H24" s="46" t="s">
        <v>21889</v>
      </c>
      <c r="I24" s="23"/>
    </row>
    <row r="25" spans="1:9">
      <c r="A25" s="20">
        <v>23</v>
      </c>
      <c r="B25" s="20" t="s">
        <v>21842</v>
      </c>
      <c r="C25" s="10" t="s">
        <v>21851</v>
      </c>
      <c r="D25" s="10" t="s">
        <v>21844</v>
      </c>
      <c r="E25" s="39" t="s">
        <v>21890</v>
      </c>
      <c r="F25" s="39" t="s">
        <v>21802</v>
      </c>
      <c r="G25" s="46"/>
      <c r="H25" s="46" t="s">
        <v>21891</v>
      </c>
      <c r="I25" s="23"/>
    </row>
    <row r="26" spans="1:9">
      <c r="A26" s="20">
        <v>24</v>
      </c>
      <c r="B26" s="20" t="s">
        <v>21842</v>
      </c>
      <c r="C26" s="10" t="s">
        <v>21851</v>
      </c>
      <c r="D26" s="10" t="s">
        <v>21844</v>
      </c>
      <c r="E26" s="39" t="s">
        <v>21892</v>
      </c>
      <c r="F26" s="39" t="s">
        <v>21802</v>
      </c>
      <c r="G26" s="46"/>
      <c r="H26" s="46" t="s">
        <v>21893</v>
      </c>
      <c r="I26" s="23"/>
    </row>
    <row r="27" spans="1:9">
      <c r="A27" s="20">
        <v>25</v>
      </c>
      <c r="B27" s="20" t="s">
        <v>21842</v>
      </c>
      <c r="C27" s="10" t="s">
        <v>21851</v>
      </c>
      <c r="D27" s="10" t="s">
        <v>21844</v>
      </c>
      <c r="E27" s="39" t="s">
        <v>21894</v>
      </c>
      <c r="F27" s="39" t="s">
        <v>21802</v>
      </c>
      <c r="G27" s="46"/>
      <c r="H27" s="46" t="s">
        <v>21895</v>
      </c>
      <c r="I27" s="23"/>
    </row>
    <row r="28" spans="1:9">
      <c r="A28" s="20">
        <v>26</v>
      </c>
      <c r="B28" s="20" t="s">
        <v>21842</v>
      </c>
      <c r="C28" s="45" t="s">
        <v>21851</v>
      </c>
      <c r="D28" s="10" t="s">
        <v>21844</v>
      </c>
      <c r="E28" s="39" t="s">
        <v>21896</v>
      </c>
      <c r="F28" s="39" t="s">
        <v>21802</v>
      </c>
      <c r="G28" s="46"/>
      <c r="H28" s="46" t="s">
        <v>21897</v>
      </c>
      <c r="I28" s="41"/>
    </row>
    <row r="29" spans="1:9">
      <c r="A29" s="20">
        <v>27</v>
      </c>
      <c r="B29" s="20" t="s">
        <v>21842</v>
      </c>
      <c r="C29" s="45" t="s">
        <v>21851</v>
      </c>
      <c r="D29" s="10" t="s">
        <v>21844</v>
      </c>
      <c r="E29" s="39" t="s">
        <v>21898</v>
      </c>
      <c r="F29" s="39" t="s">
        <v>21802</v>
      </c>
      <c r="G29" s="46"/>
      <c r="H29" s="46" t="s">
        <v>21899</v>
      </c>
      <c r="I29" s="42"/>
    </row>
    <row r="30" spans="1:9">
      <c r="A30" s="20">
        <v>28</v>
      </c>
      <c r="B30" s="20" t="s">
        <v>21842</v>
      </c>
      <c r="C30" s="10" t="s">
        <v>21900</v>
      </c>
      <c r="D30" s="10" t="s">
        <v>21844</v>
      </c>
      <c r="E30" s="39" t="s">
        <v>21901</v>
      </c>
      <c r="F30" s="39" t="s">
        <v>21802</v>
      </c>
      <c r="G30" s="46"/>
      <c r="H30" s="46" t="s">
        <v>21902</v>
      </c>
      <c r="I30" s="23"/>
    </row>
    <row r="31" spans="1:9">
      <c r="A31" s="20">
        <v>29</v>
      </c>
      <c r="B31" s="20" t="s">
        <v>21842</v>
      </c>
      <c r="C31" s="10" t="s">
        <v>21900</v>
      </c>
      <c r="D31" s="10" t="s">
        <v>21844</v>
      </c>
      <c r="E31" s="39" t="s">
        <v>21903</v>
      </c>
      <c r="F31" s="39" t="s">
        <v>21802</v>
      </c>
      <c r="G31" s="46"/>
      <c r="H31" s="46" t="s">
        <v>21904</v>
      </c>
      <c r="I31" s="23"/>
    </row>
    <row r="32" spans="1:9">
      <c r="A32" s="20">
        <v>30</v>
      </c>
      <c r="B32" s="20" t="s">
        <v>21842</v>
      </c>
      <c r="C32" s="10" t="s">
        <v>21900</v>
      </c>
      <c r="D32" s="10" t="s">
        <v>21844</v>
      </c>
      <c r="E32" s="39" t="s">
        <v>21905</v>
      </c>
      <c r="F32" s="39" t="s">
        <v>21802</v>
      </c>
      <c r="G32" s="46"/>
      <c r="H32" s="46" t="s">
        <v>21906</v>
      </c>
      <c r="I32" s="23"/>
    </row>
    <row r="33" spans="1:9">
      <c r="A33" s="20">
        <v>31</v>
      </c>
      <c r="B33" s="20" t="s">
        <v>21842</v>
      </c>
      <c r="C33" s="10" t="s">
        <v>21900</v>
      </c>
      <c r="D33" s="10" t="s">
        <v>21844</v>
      </c>
      <c r="E33" s="39" t="s">
        <v>21907</v>
      </c>
      <c r="F33" s="39" t="s">
        <v>21802</v>
      </c>
      <c r="G33" s="46"/>
      <c r="H33" s="46" t="s">
        <v>21908</v>
      </c>
      <c r="I33" s="23"/>
    </row>
    <row r="34" spans="1:9">
      <c r="A34" s="20">
        <v>32</v>
      </c>
      <c r="B34" s="20" t="s">
        <v>21842</v>
      </c>
      <c r="C34" s="10" t="s">
        <v>21900</v>
      </c>
      <c r="D34" s="10" t="s">
        <v>21844</v>
      </c>
      <c r="E34" s="39" t="s">
        <v>21909</v>
      </c>
      <c r="F34" s="39" t="s">
        <v>21802</v>
      </c>
      <c r="G34" s="46"/>
      <c r="H34" s="46" t="s">
        <v>21910</v>
      </c>
      <c r="I34" s="23"/>
    </row>
    <row r="35" spans="1:9">
      <c r="A35" s="20">
        <v>33</v>
      </c>
      <c r="B35" s="20" t="s">
        <v>21842</v>
      </c>
      <c r="C35" s="10" t="s">
        <v>21900</v>
      </c>
      <c r="D35" s="10" t="s">
        <v>21844</v>
      </c>
      <c r="E35" s="39" t="s">
        <v>21911</v>
      </c>
      <c r="F35" s="39" t="s">
        <v>21802</v>
      </c>
      <c r="G35" s="46"/>
      <c r="H35" s="46" t="s">
        <v>21912</v>
      </c>
      <c r="I35" s="23"/>
    </row>
    <row r="36" spans="1:9">
      <c r="A36" s="20">
        <v>34</v>
      </c>
      <c r="B36" s="20" t="s">
        <v>21842</v>
      </c>
      <c r="C36" s="10" t="s">
        <v>21900</v>
      </c>
      <c r="D36" s="10" t="s">
        <v>21844</v>
      </c>
      <c r="E36" s="39" t="s">
        <v>21913</v>
      </c>
      <c r="F36" s="39" t="s">
        <v>21802</v>
      </c>
      <c r="G36" s="47"/>
      <c r="H36" s="46" t="s">
        <v>21914</v>
      </c>
      <c r="I36" s="23"/>
    </row>
    <row r="37" spans="1:9">
      <c r="A37" s="20">
        <v>35</v>
      </c>
      <c r="B37" s="20" t="s">
        <v>21842</v>
      </c>
      <c r="C37" s="10" t="s">
        <v>21915</v>
      </c>
      <c r="D37" s="10" t="s">
        <v>21844</v>
      </c>
      <c r="E37" s="10" t="s">
        <v>21916</v>
      </c>
      <c r="F37" s="39" t="s">
        <v>21802</v>
      </c>
      <c r="G37" s="46"/>
      <c r="H37" s="46" t="s">
        <v>21917</v>
      </c>
      <c r="I37" s="43"/>
    </row>
    <row r="38" spans="1:9">
      <c r="A38" s="20">
        <v>36</v>
      </c>
      <c r="B38" s="20" t="s">
        <v>21842</v>
      </c>
      <c r="C38" s="10" t="s">
        <v>21918</v>
      </c>
      <c r="D38" s="10" t="s">
        <v>21844</v>
      </c>
      <c r="E38" s="39" t="s">
        <v>21919</v>
      </c>
      <c r="F38" s="39" t="s">
        <v>21802</v>
      </c>
      <c r="G38" s="46"/>
      <c r="H38" s="46" t="s">
        <v>21920</v>
      </c>
      <c r="I38" s="23"/>
    </row>
    <row r="39" spans="1:9">
      <c r="A39" s="20">
        <v>37</v>
      </c>
      <c r="B39" s="20" t="s">
        <v>21842</v>
      </c>
      <c r="C39" s="10" t="s">
        <v>21918</v>
      </c>
      <c r="D39" s="10" t="s">
        <v>21844</v>
      </c>
      <c r="E39" s="39" t="s">
        <v>21921</v>
      </c>
      <c r="F39" s="39" t="s">
        <v>21802</v>
      </c>
      <c r="G39" s="46"/>
      <c r="H39" s="46" t="s">
        <v>21922</v>
      </c>
      <c r="I39" s="23"/>
    </row>
    <row r="40" spans="1:9">
      <c r="A40" s="20">
        <v>38</v>
      </c>
      <c r="B40" s="20" t="s">
        <v>21842</v>
      </c>
      <c r="C40" s="10" t="s">
        <v>21918</v>
      </c>
      <c r="D40" s="10" t="s">
        <v>21844</v>
      </c>
      <c r="E40" s="39" t="s">
        <v>21923</v>
      </c>
      <c r="F40" s="39" t="s">
        <v>21802</v>
      </c>
      <c r="G40" s="46"/>
      <c r="H40" s="46" t="s">
        <v>21924</v>
      </c>
      <c r="I40" s="23"/>
    </row>
    <row r="41" spans="1:9">
      <c r="A41" s="20">
        <v>39</v>
      </c>
      <c r="B41" s="20" t="s">
        <v>21842</v>
      </c>
      <c r="C41" s="10" t="s">
        <v>21918</v>
      </c>
      <c r="D41" s="10" t="s">
        <v>21844</v>
      </c>
      <c r="E41" s="39" t="s">
        <v>21925</v>
      </c>
      <c r="F41" s="39" t="s">
        <v>21802</v>
      </c>
      <c r="G41" s="46"/>
      <c r="H41" s="46" t="s">
        <v>21926</v>
      </c>
      <c r="I41" s="23"/>
    </row>
    <row r="42" spans="1:9">
      <c r="A42" s="20">
        <v>40</v>
      </c>
      <c r="B42" s="20" t="s">
        <v>21842</v>
      </c>
      <c r="C42" s="10" t="s">
        <v>21918</v>
      </c>
      <c r="D42" s="10" t="s">
        <v>21844</v>
      </c>
      <c r="E42" s="39" t="s">
        <v>21927</v>
      </c>
      <c r="F42" s="39" t="s">
        <v>21802</v>
      </c>
      <c r="G42" s="46"/>
      <c r="H42" s="46" t="s">
        <v>21926</v>
      </c>
      <c r="I42" s="23"/>
    </row>
    <row r="43" spans="1:9">
      <c r="A43" s="20">
        <v>41</v>
      </c>
      <c r="B43" s="20" t="s">
        <v>21842</v>
      </c>
      <c r="C43" s="10" t="s">
        <v>21918</v>
      </c>
      <c r="D43" s="10" t="s">
        <v>21844</v>
      </c>
      <c r="E43" s="39" t="s">
        <v>21928</v>
      </c>
      <c r="F43" s="39" t="s">
        <v>21802</v>
      </c>
      <c r="G43" s="46"/>
      <c r="H43" s="46" t="s">
        <v>21929</v>
      </c>
      <c r="I43" s="23"/>
    </row>
    <row r="44" spans="1:9">
      <c r="A44" s="20">
        <v>42</v>
      </c>
      <c r="B44" s="20" t="s">
        <v>21842</v>
      </c>
      <c r="C44" s="10" t="s">
        <v>21918</v>
      </c>
      <c r="D44" s="10" t="s">
        <v>21844</v>
      </c>
      <c r="E44" s="39" t="s">
        <v>21930</v>
      </c>
      <c r="F44" s="39" t="s">
        <v>21802</v>
      </c>
      <c r="G44" s="46"/>
      <c r="H44" s="46" t="s">
        <v>21931</v>
      </c>
      <c r="I44" s="23"/>
    </row>
    <row r="45" spans="1:9">
      <c r="A45" s="20">
        <v>43</v>
      </c>
      <c r="B45" s="20" t="s">
        <v>21842</v>
      </c>
      <c r="C45" s="10" t="s">
        <v>21918</v>
      </c>
      <c r="D45" s="10" t="s">
        <v>21844</v>
      </c>
      <c r="E45" s="39" t="s">
        <v>21932</v>
      </c>
      <c r="F45" s="39" t="s">
        <v>21802</v>
      </c>
      <c r="G45" s="46"/>
      <c r="H45" s="46" t="s">
        <v>21933</v>
      </c>
      <c r="I45" s="23"/>
    </row>
    <row r="46" spans="1:9">
      <c r="A46" s="20">
        <v>44</v>
      </c>
      <c r="B46" s="20" t="s">
        <v>21842</v>
      </c>
      <c r="C46" s="10" t="s">
        <v>21934</v>
      </c>
      <c r="D46" s="10" t="s">
        <v>21844</v>
      </c>
      <c r="E46" s="39" t="s">
        <v>21935</v>
      </c>
      <c r="F46" s="39" t="s">
        <v>21802</v>
      </c>
      <c r="G46" s="46"/>
      <c r="H46" s="46"/>
      <c r="I46" s="23"/>
    </row>
    <row r="47" spans="1:9">
      <c r="A47" s="20">
        <v>45</v>
      </c>
      <c r="B47" s="20" t="s">
        <v>21842</v>
      </c>
      <c r="C47" s="10" t="s">
        <v>21934</v>
      </c>
      <c r="D47" s="10" t="s">
        <v>21844</v>
      </c>
      <c r="E47" s="39" t="s">
        <v>21936</v>
      </c>
      <c r="F47" s="39" t="s">
        <v>21802</v>
      </c>
      <c r="G47" s="46"/>
      <c r="H47" s="46"/>
      <c r="I47" s="23"/>
    </row>
    <row r="48" spans="1:9">
      <c r="A48" s="20">
        <v>46</v>
      </c>
      <c r="B48" s="20" t="s">
        <v>21842</v>
      </c>
      <c r="C48" s="10" t="s">
        <v>21934</v>
      </c>
      <c r="D48" s="10" t="s">
        <v>21844</v>
      </c>
      <c r="E48" s="39" t="s">
        <v>21937</v>
      </c>
      <c r="F48" s="39" t="s">
        <v>21802</v>
      </c>
      <c r="G48" s="46"/>
      <c r="H48" s="46"/>
      <c r="I48" s="23"/>
    </row>
    <row r="49" spans="1:9">
      <c r="A49" s="20">
        <v>47</v>
      </c>
      <c r="B49" s="20" t="s">
        <v>21842</v>
      </c>
      <c r="C49" s="10" t="s">
        <v>21934</v>
      </c>
      <c r="D49" s="10" t="s">
        <v>21844</v>
      </c>
      <c r="E49" s="39" t="s">
        <v>21938</v>
      </c>
      <c r="F49" s="39" t="s">
        <v>21802</v>
      </c>
      <c r="G49" s="46"/>
      <c r="H49" s="46"/>
      <c r="I49" s="23"/>
    </row>
    <row r="50" spans="1:9">
      <c r="A50" s="20">
        <v>48</v>
      </c>
      <c r="B50" s="20" t="s">
        <v>21842</v>
      </c>
      <c r="C50" s="10" t="s">
        <v>21934</v>
      </c>
      <c r="D50" s="10" t="s">
        <v>21844</v>
      </c>
      <c r="E50" s="39" t="s">
        <v>21939</v>
      </c>
      <c r="F50" s="39" t="s">
        <v>21802</v>
      </c>
      <c r="G50" s="46"/>
      <c r="H50" s="46"/>
      <c r="I50" s="23"/>
    </row>
    <row r="51" spans="1:9">
      <c r="A51" s="20">
        <v>49</v>
      </c>
      <c r="B51" s="20" t="s">
        <v>21842</v>
      </c>
      <c r="C51" s="10" t="s">
        <v>21934</v>
      </c>
      <c r="D51" s="10" t="s">
        <v>21844</v>
      </c>
      <c r="E51" s="39" t="s">
        <v>21940</v>
      </c>
      <c r="F51" s="39" t="s">
        <v>21802</v>
      </c>
      <c r="G51" s="46"/>
      <c r="H51" s="46"/>
      <c r="I51" s="23"/>
    </row>
    <row r="52" spans="1:9">
      <c r="A52" s="20">
        <v>50</v>
      </c>
      <c r="B52" s="20" t="s">
        <v>21842</v>
      </c>
      <c r="C52" s="10" t="s">
        <v>21934</v>
      </c>
      <c r="D52" s="10" t="s">
        <v>21844</v>
      </c>
      <c r="E52" s="39" t="s">
        <v>21941</v>
      </c>
      <c r="F52" s="39" t="s">
        <v>21802</v>
      </c>
      <c r="G52" s="46"/>
      <c r="H52" s="46"/>
      <c r="I52" s="23"/>
    </row>
    <row r="53" spans="1:9">
      <c r="A53" s="20">
        <v>51</v>
      </c>
      <c r="B53" s="20" t="s">
        <v>21842</v>
      </c>
      <c r="C53" s="10" t="s">
        <v>21934</v>
      </c>
      <c r="D53" s="10" t="s">
        <v>21844</v>
      </c>
      <c r="E53" s="39" t="s">
        <v>21942</v>
      </c>
      <c r="F53" s="39" t="s">
        <v>21802</v>
      </c>
      <c r="G53" s="46"/>
      <c r="H53" s="46"/>
      <c r="I53" s="23"/>
    </row>
    <row r="54" spans="1:9">
      <c r="A54" s="20">
        <v>52</v>
      </c>
      <c r="B54" s="20" t="s">
        <v>21842</v>
      </c>
      <c r="C54" s="10" t="s">
        <v>21934</v>
      </c>
      <c r="D54" s="10" t="s">
        <v>21844</v>
      </c>
      <c r="E54" s="39" t="s">
        <v>21943</v>
      </c>
      <c r="F54" s="39" t="s">
        <v>21802</v>
      </c>
      <c r="G54" s="46"/>
      <c r="H54" s="46"/>
      <c r="I54" s="23"/>
    </row>
    <row r="55" spans="1:9">
      <c r="A55" s="20">
        <v>53</v>
      </c>
      <c r="B55" s="20" t="s">
        <v>21842</v>
      </c>
      <c r="C55" s="10" t="s">
        <v>21934</v>
      </c>
      <c r="D55" s="10" t="s">
        <v>21844</v>
      </c>
      <c r="E55" s="39" t="s">
        <v>21944</v>
      </c>
      <c r="F55" s="39" t="s">
        <v>21802</v>
      </c>
      <c r="G55" s="46"/>
      <c r="H55" s="46"/>
      <c r="I55" s="23"/>
    </row>
    <row r="56" spans="1:9">
      <c r="A56" s="20">
        <v>54</v>
      </c>
      <c r="B56" s="20" t="s">
        <v>21842</v>
      </c>
      <c r="C56" s="10" t="s">
        <v>21934</v>
      </c>
      <c r="D56" s="10" t="s">
        <v>21844</v>
      </c>
      <c r="E56" s="39" t="s">
        <v>21945</v>
      </c>
      <c r="F56" s="39" t="s">
        <v>21802</v>
      </c>
      <c r="G56" s="46"/>
      <c r="H56" s="46"/>
      <c r="I56" s="23"/>
    </row>
    <row r="57" spans="1:9">
      <c r="A57" s="20">
        <v>55</v>
      </c>
      <c r="B57" s="20" t="s">
        <v>21842</v>
      </c>
      <c r="C57" s="10" t="s">
        <v>21934</v>
      </c>
      <c r="D57" s="10" t="s">
        <v>21844</v>
      </c>
      <c r="E57" s="39" t="s">
        <v>21946</v>
      </c>
      <c r="F57" s="39" t="s">
        <v>21802</v>
      </c>
      <c r="G57" s="46"/>
      <c r="H57" s="46"/>
      <c r="I57" s="23"/>
    </row>
    <row r="58" spans="1:9">
      <c r="A58" s="20">
        <v>56</v>
      </c>
      <c r="B58" s="20" t="s">
        <v>21842</v>
      </c>
      <c r="C58" s="10" t="s">
        <v>21934</v>
      </c>
      <c r="D58" s="10" t="s">
        <v>21844</v>
      </c>
      <c r="E58" s="39" t="s">
        <v>21947</v>
      </c>
      <c r="F58" s="39" t="s">
        <v>21802</v>
      </c>
      <c r="G58" s="46"/>
      <c r="H58" s="46"/>
      <c r="I58" s="23"/>
    </row>
    <row r="59" spans="1:9">
      <c r="A59" s="20">
        <v>57</v>
      </c>
      <c r="B59" s="20" t="s">
        <v>21842</v>
      </c>
      <c r="C59" s="10" t="s">
        <v>21948</v>
      </c>
      <c r="D59" s="10" t="s">
        <v>21844</v>
      </c>
      <c r="E59" s="39" t="s">
        <v>21949</v>
      </c>
      <c r="F59" s="39" t="s">
        <v>21802</v>
      </c>
      <c r="G59" s="46"/>
      <c r="H59" s="46"/>
      <c r="I59" s="23"/>
    </row>
    <row r="60" spans="1:9">
      <c r="A60" s="20">
        <v>58</v>
      </c>
      <c r="B60" s="20" t="s">
        <v>21842</v>
      </c>
      <c r="C60" s="10" t="s">
        <v>21948</v>
      </c>
      <c r="D60" s="10" t="s">
        <v>21844</v>
      </c>
      <c r="E60" s="39" t="s">
        <v>21950</v>
      </c>
      <c r="F60" s="39" t="s">
        <v>21802</v>
      </c>
      <c r="G60" s="46"/>
      <c r="H60" s="46"/>
      <c r="I60" s="23"/>
    </row>
    <row r="61" spans="1:9">
      <c r="A61" s="20">
        <v>59</v>
      </c>
      <c r="B61" s="20" t="s">
        <v>21842</v>
      </c>
      <c r="C61" s="10" t="s">
        <v>21948</v>
      </c>
      <c r="D61" s="10" t="s">
        <v>21844</v>
      </c>
      <c r="E61" s="39" t="s">
        <v>21951</v>
      </c>
      <c r="F61" s="39" t="s">
        <v>21802</v>
      </c>
      <c r="G61" s="46"/>
      <c r="H61" s="46"/>
      <c r="I61" s="23"/>
    </row>
    <row r="62" spans="1:9">
      <c r="A62" s="20">
        <v>60</v>
      </c>
      <c r="B62" s="20" t="s">
        <v>21842</v>
      </c>
      <c r="C62" s="10" t="s">
        <v>21948</v>
      </c>
      <c r="D62" s="10" t="s">
        <v>21844</v>
      </c>
      <c r="E62" s="39" t="s">
        <v>21952</v>
      </c>
      <c r="F62" s="39" t="s">
        <v>21802</v>
      </c>
      <c r="G62" s="46"/>
      <c r="H62" s="46"/>
      <c r="I62" s="23"/>
    </row>
    <row r="63" spans="1:9">
      <c r="A63" s="20">
        <v>61</v>
      </c>
      <c r="B63" s="20" t="s">
        <v>21842</v>
      </c>
      <c r="C63" s="10" t="s">
        <v>21948</v>
      </c>
      <c r="D63" s="10" t="s">
        <v>21844</v>
      </c>
      <c r="E63" s="39" t="s">
        <v>21953</v>
      </c>
      <c r="F63" s="39" t="s">
        <v>21802</v>
      </c>
      <c r="G63" s="46"/>
      <c r="H63" s="46"/>
      <c r="I63" s="23"/>
    </row>
    <row r="64" spans="1:9">
      <c r="A64" s="20">
        <v>62</v>
      </c>
      <c r="B64" s="20" t="s">
        <v>21842</v>
      </c>
      <c r="C64" s="10" t="s">
        <v>21948</v>
      </c>
      <c r="D64" s="10" t="s">
        <v>21844</v>
      </c>
      <c r="E64" s="39" t="s">
        <v>21954</v>
      </c>
      <c r="F64" s="39" t="s">
        <v>21802</v>
      </c>
      <c r="G64" s="46"/>
      <c r="H64" s="46"/>
      <c r="I64" s="23"/>
    </row>
    <row r="65" spans="1:9">
      <c r="A65" s="20">
        <v>63</v>
      </c>
      <c r="B65" s="20" t="s">
        <v>21842</v>
      </c>
      <c r="C65" s="10" t="s">
        <v>21948</v>
      </c>
      <c r="D65" s="10" t="s">
        <v>21844</v>
      </c>
      <c r="E65" s="39" t="s">
        <v>21955</v>
      </c>
      <c r="F65" s="39" t="s">
        <v>21802</v>
      </c>
      <c r="G65" s="46"/>
      <c r="H65" s="46"/>
      <c r="I65" s="23"/>
    </row>
    <row r="66" spans="1:9">
      <c r="A66" s="20">
        <v>64</v>
      </c>
      <c r="B66" s="20" t="s">
        <v>21842</v>
      </c>
      <c r="C66" s="10" t="s">
        <v>21948</v>
      </c>
      <c r="D66" s="10" t="s">
        <v>21844</v>
      </c>
      <c r="E66" s="39" t="s">
        <v>21956</v>
      </c>
      <c r="F66" s="39" t="s">
        <v>21802</v>
      </c>
      <c r="G66" s="46"/>
      <c r="H66" s="46"/>
      <c r="I66" s="23"/>
    </row>
    <row r="67" spans="1:9">
      <c r="A67" s="20">
        <v>65</v>
      </c>
      <c r="B67" s="20" t="s">
        <v>21842</v>
      </c>
      <c r="C67" s="10" t="s">
        <v>21948</v>
      </c>
      <c r="D67" s="10" t="s">
        <v>21844</v>
      </c>
      <c r="E67" s="39" t="s">
        <v>21957</v>
      </c>
      <c r="F67" s="39" t="s">
        <v>21802</v>
      </c>
      <c r="G67" s="46"/>
      <c r="H67" s="46"/>
      <c r="I67" s="23"/>
    </row>
    <row r="68" spans="1:9">
      <c r="A68" s="20">
        <v>66</v>
      </c>
      <c r="B68" s="20" t="s">
        <v>21842</v>
      </c>
      <c r="C68" s="10" t="s">
        <v>21948</v>
      </c>
      <c r="D68" s="10" t="s">
        <v>21844</v>
      </c>
      <c r="E68" s="39" t="s">
        <v>21958</v>
      </c>
      <c r="F68" s="39" t="s">
        <v>21802</v>
      </c>
      <c r="G68" s="46"/>
      <c r="H68" s="46"/>
      <c r="I68" s="23"/>
    </row>
    <row r="69" spans="1:9">
      <c r="A69" s="20">
        <v>67</v>
      </c>
      <c r="B69" s="20" t="s">
        <v>21842</v>
      </c>
      <c r="C69" s="10" t="s">
        <v>21948</v>
      </c>
      <c r="D69" s="10" t="s">
        <v>21844</v>
      </c>
      <c r="E69" s="39" t="s">
        <v>21959</v>
      </c>
      <c r="F69" s="39" t="s">
        <v>21802</v>
      </c>
      <c r="G69" s="46"/>
      <c r="H69" s="46"/>
      <c r="I69" s="23"/>
    </row>
    <row r="70" spans="1:9">
      <c r="A70" s="20">
        <v>68</v>
      </c>
      <c r="B70" s="20" t="s">
        <v>21842</v>
      </c>
      <c r="C70" s="10" t="s">
        <v>21948</v>
      </c>
      <c r="D70" s="10" t="s">
        <v>21844</v>
      </c>
      <c r="E70" s="39" t="s">
        <v>21960</v>
      </c>
      <c r="F70" s="39" t="s">
        <v>21802</v>
      </c>
      <c r="G70" s="46"/>
      <c r="H70" s="46"/>
      <c r="I70" s="23"/>
    </row>
    <row r="71" spans="1:9">
      <c r="A71" s="20">
        <v>69</v>
      </c>
      <c r="B71" s="20" t="s">
        <v>21842</v>
      </c>
      <c r="C71" s="10" t="s">
        <v>21948</v>
      </c>
      <c r="D71" s="10" t="s">
        <v>21844</v>
      </c>
      <c r="E71" s="39" t="s">
        <v>21961</v>
      </c>
      <c r="F71" s="39" t="s">
        <v>21802</v>
      </c>
      <c r="G71" s="46"/>
      <c r="H71" s="46"/>
      <c r="I71" s="23"/>
    </row>
    <row r="72" spans="1:9">
      <c r="A72" s="20">
        <v>70</v>
      </c>
      <c r="B72" s="20" t="s">
        <v>21842</v>
      </c>
      <c r="C72" s="10" t="s">
        <v>21948</v>
      </c>
      <c r="D72" s="10" t="s">
        <v>21844</v>
      </c>
      <c r="E72" s="39" t="s">
        <v>21962</v>
      </c>
      <c r="F72" s="39" t="s">
        <v>21802</v>
      </c>
      <c r="G72" s="46"/>
      <c r="H72" s="46"/>
      <c r="I72" s="23"/>
    </row>
    <row r="73" spans="1:9">
      <c r="A73" s="20">
        <v>71</v>
      </c>
      <c r="B73" s="20" t="s">
        <v>21842</v>
      </c>
      <c r="C73" s="10" t="s">
        <v>21948</v>
      </c>
      <c r="D73" s="10" t="s">
        <v>21844</v>
      </c>
      <c r="E73" s="39" t="s">
        <v>21963</v>
      </c>
      <c r="F73" s="39" t="s">
        <v>21802</v>
      </c>
      <c r="G73" s="46"/>
      <c r="H73" s="46"/>
      <c r="I73" s="23"/>
    </row>
    <row r="74" spans="1:9">
      <c r="A74" s="20">
        <v>72</v>
      </c>
      <c r="B74" s="20" t="s">
        <v>21842</v>
      </c>
      <c r="C74" s="10" t="s">
        <v>21948</v>
      </c>
      <c r="D74" s="10" t="s">
        <v>21844</v>
      </c>
      <c r="E74" s="39" t="s">
        <v>21964</v>
      </c>
      <c r="F74" s="39" t="s">
        <v>21802</v>
      </c>
      <c r="G74" s="46"/>
      <c r="H74" s="46"/>
      <c r="I74" s="23"/>
    </row>
    <row r="75" spans="1:9">
      <c r="A75" s="20">
        <v>73</v>
      </c>
      <c r="B75" s="20" t="s">
        <v>21842</v>
      </c>
      <c r="C75" s="10" t="s">
        <v>21948</v>
      </c>
      <c r="D75" s="10" t="s">
        <v>21844</v>
      </c>
      <c r="E75" s="39" t="s">
        <v>21965</v>
      </c>
      <c r="F75" s="39" t="s">
        <v>21802</v>
      </c>
      <c r="G75" s="46"/>
      <c r="H75" s="46"/>
      <c r="I75" s="23"/>
    </row>
    <row r="76" spans="1:9">
      <c r="A76" s="20">
        <v>74</v>
      </c>
      <c r="B76" s="20" t="s">
        <v>21842</v>
      </c>
      <c r="C76" s="10" t="s">
        <v>21948</v>
      </c>
      <c r="D76" s="10" t="s">
        <v>21844</v>
      </c>
      <c r="E76" s="39" t="s">
        <v>21966</v>
      </c>
      <c r="F76" s="39" t="s">
        <v>21802</v>
      </c>
      <c r="G76" s="46"/>
      <c r="H76" s="46"/>
      <c r="I76" s="23"/>
    </row>
    <row r="77" spans="1:9">
      <c r="A77" s="20">
        <v>75</v>
      </c>
      <c r="B77" s="20" t="s">
        <v>21842</v>
      </c>
      <c r="C77" s="10" t="s">
        <v>21948</v>
      </c>
      <c r="D77" s="10" t="s">
        <v>21844</v>
      </c>
      <c r="E77" s="39" t="s">
        <v>21967</v>
      </c>
      <c r="F77" s="39" t="s">
        <v>21802</v>
      </c>
      <c r="G77" s="46"/>
      <c r="H77" s="46"/>
      <c r="I77" s="23"/>
    </row>
    <row r="78" spans="1:9">
      <c r="A78" s="20">
        <v>76</v>
      </c>
      <c r="B78" s="20" t="s">
        <v>21842</v>
      </c>
      <c r="C78" s="10" t="s">
        <v>21948</v>
      </c>
      <c r="D78" s="10" t="s">
        <v>21844</v>
      </c>
      <c r="E78" s="39" t="s">
        <v>21968</v>
      </c>
      <c r="F78" s="39" t="s">
        <v>21802</v>
      </c>
      <c r="G78" s="46"/>
      <c r="H78" s="46"/>
      <c r="I78" s="23"/>
    </row>
    <row r="79" spans="1:9">
      <c r="A79" s="20">
        <v>77</v>
      </c>
      <c r="B79" s="20" t="s">
        <v>21842</v>
      </c>
      <c r="C79" s="10" t="s">
        <v>21948</v>
      </c>
      <c r="D79" s="10" t="s">
        <v>21844</v>
      </c>
      <c r="E79" s="39" t="s">
        <v>21969</v>
      </c>
      <c r="F79" s="39" t="s">
        <v>21802</v>
      </c>
      <c r="G79" s="46"/>
      <c r="H79" s="46"/>
      <c r="I79" s="23"/>
    </row>
    <row r="80" spans="1:9">
      <c r="A80" s="20">
        <v>78</v>
      </c>
      <c r="B80" s="20" t="s">
        <v>21842</v>
      </c>
      <c r="C80" s="10" t="s">
        <v>21948</v>
      </c>
      <c r="D80" s="10" t="s">
        <v>21844</v>
      </c>
      <c r="E80" s="39" t="s">
        <v>21970</v>
      </c>
      <c r="F80" s="39" t="s">
        <v>21802</v>
      </c>
      <c r="G80" s="46"/>
      <c r="H80" s="46"/>
      <c r="I80" s="23"/>
    </row>
    <row r="81" spans="1:9">
      <c r="A81" s="20">
        <v>79</v>
      </c>
      <c r="B81" s="20" t="s">
        <v>21842</v>
      </c>
      <c r="C81" s="10" t="s">
        <v>21971</v>
      </c>
      <c r="D81" s="10" t="s">
        <v>21844</v>
      </c>
      <c r="E81" s="39" t="s">
        <v>21972</v>
      </c>
      <c r="F81" s="39" t="s">
        <v>21802</v>
      </c>
      <c r="G81" s="39"/>
      <c r="H81" s="46"/>
      <c r="I81" s="23"/>
    </row>
    <row r="82" spans="1:9">
      <c r="A82" s="20">
        <v>80</v>
      </c>
      <c r="B82" s="20" t="s">
        <v>21842</v>
      </c>
      <c r="C82" s="10" t="s">
        <v>21971</v>
      </c>
      <c r="D82" s="10" t="s">
        <v>21844</v>
      </c>
      <c r="E82" s="39" t="s">
        <v>21973</v>
      </c>
      <c r="F82" s="39" t="s">
        <v>21802</v>
      </c>
      <c r="G82" s="46"/>
      <c r="H82" s="46"/>
      <c r="I82" s="23"/>
    </row>
    <row r="83" spans="1:9">
      <c r="A83" s="20">
        <v>81</v>
      </c>
      <c r="B83" s="20" t="s">
        <v>21842</v>
      </c>
      <c r="C83" s="10" t="s">
        <v>21971</v>
      </c>
      <c r="D83" s="10" t="s">
        <v>21844</v>
      </c>
      <c r="E83" s="39" t="s">
        <v>21974</v>
      </c>
      <c r="F83" s="39" t="s">
        <v>21802</v>
      </c>
      <c r="G83" s="46"/>
      <c r="H83" s="46"/>
      <c r="I83" s="23"/>
    </row>
    <row r="84" spans="1:9">
      <c r="A84" s="20">
        <v>82</v>
      </c>
      <c r="B84" s="20" t="s">
        <v>21842</v>
      </c>
      <c r="C84" s="10" t="s">
        <v>21971</v>
      </c>
      <c r="D84" s="10" t="s">
        <v>21844</v>
      </c>
      <c r="E84" s="39" t="s">
        <v>21975</v>
      </c>
      <c r="F84" s="39" t="s">
        <v>21802</v>
      </c>
      <c r="G84" s="46"/>
      <c r="H84" s="46"/>
      <c r="I84" s="23"/>
    </row>
    <row r="85" spans="1:9">
      <c r="A85" s="20">
        <v>83</v>
      </c>
      <c r="B85" s="20" t="s">
        <v>21842</v>
      </c>
      <c r="C85" s="10" t="s">
        <v>21971</v>
      </c>
      <c r="D85" s="10" t="s">
        <v>21844</v>
      </c>
      <c r="E85" s="39" t="s">
        <v>21976</v>
      </c>
      <c r="F85" s="39" t="s">
        <v>21977</v>
      </c>
      <c r="G85" s="46"/>
      <c r="H85" s="46"/>
      <c r="I85" s="23"/>
    </row>
    <row r="86" spans="1:9">
      <c r="A86" s="20">
        <v>84</v>
      </c>
      <c r="B86" s="20" t="s">
        <v>21842</v>
      </c>
      <c r="C86" s="10" t="s">
        <v>21971</v>
      </c>
      <c r="D86" s="10" t="s">
        <v>21844</v>
      </c>
      <c r="E86" s="39" t="s">
        <v>21978</v>
      </c>
      <c r="F86" s="39" t="s">
        <v>21977</v>
      </c>
      <c r="G86" s="46"/>
      <c r="H86" s="46"/>
      <c r="I86" s="23"/>
    </row>
    <row r="87" spans="1:9">
      <c r="A87" s="20">
        <v>85</v>
      </c>
      <c r="B87" s="20" t="s">
        <v>21842</v>
      </c>
      <c r="C87" s="10" t="s">
        <v>21971</v>
      </c>
      <c r="D87" s="10" t="s">
        <v>21844</v>
      </c>
      <c r="E87" s="39" t="s">
        <v>21979</v>
      </c>
      <c r="F87" s="39" t="s">
        <v>21802</v>
      </c>
      <c r="G87" s="46"/>
      <c r="H87" s="46"/>
      <c r="I87" s="23"/>
    </row>
    <row r="88" spans="1:9">
      <c r="A88" s="20">
        <v>86</v>
      </c>
      <c r="B88" s="20" t="s">
        <v>21842</v>
      </c>
      <c r="C88" s="10" t="s">
        <v>21971</v>
      </c>
      <c r="D88" s="10" t="s">
        <v>21844</v>
      </c>
      <c r="E88" s="39" t="s">
        <v>21980</v>
      </c>
      <c r="F88" s="39" t="s">
        <v>21802</v>
      </c>
      <c r="G88" s="46"/>
      <c r="H88" s="46"/>
      <c r="I88" s="23"/>
    </row>
    <row r="89" spans="1:9">
      <c r="A89" s="20">
        <v>87</v>
      </c>
      <c r="B89" s="20" t="s">
        <v>21842</v>
      </c>
      <c r="C89" s="10" t="s">
        <v>21971</v>
      </c>
      <c r="D89" s="10" t="s">
        <v>21844</v>
      </c>
      <c r="E89" s="39" t="s">
        <v>21981</v>
      </c>
      <c r="F89" s="39" t="s">
        <v>21802</v>
      </c>
      <c r="G89" s="46"/>
      <c r="H89" s="46"/>
      <c r="I89" s="23"/>
    </row>
    <row r="90" spans="1:9">
      <c r="A90" s="20">
        <v>88</v>
      </c>
      <c r="B90" s="20" t="s">
        <v>21842</v>
      </c>
      <c r="C90" s="10" t="s">
        <v>21971</v>
      </c>
      <c r="D90" s="10" t="s">
        <v>21844</v>
      </c>
      <c r="E90" s="39" t="s">
        <v>21982</v>
      </c>
      <c r="F90" s="39" t="s">
        <v>21802</v>
      </c>
      <c r="G90" s="46"/>
      <c r="H90" s="46"/>
      <c r="I90" s="23"/>
    </row>
    <row r="91" spans="1:9">
      <c r="A91" s="20">
        <v>89</v>
      </c>
      <c r="B91" s="20" t="s">
        <v>21842</v>
      </c>
      <c r="C91" s="10" t="s">
        <v>21971</v>
      </c>
      <c r="D91" s="10" t="s">
        <v>21844</v>
      </c>
      <c r="E91" s="39" t="s">
        <v>21983</v>
      </c>
      <c r="F91" s="39" t="s">
        <v>21802</v>
      </c>
      <c r="G91" s="46"/>
      <c r="H91" s="46"/>
      <c r="I91" s="23"/>
    </row>
    <row r="92" spans="1:9">
      <c r="A92" s="20">
        <v>90</v>
      </c>
      <c r="B92" s="20" t="s">
        <v>21842</v>
      </c>
      <c r="C92" s="10" t="s">
        <v>21971</v>
      </c>
      <c r="D92" s="10" t="s">
        <v>21844</v>
      </c>
      <c r="E92" s="39" t="s">
        <v>21984</v>
      </c>
      <c r="F92" s="39" t="s">
        <v>21802</v>
      </c>
      <c r="G92" s="46"/>
      <c r="H92" s="46"/>
      <c r="I92" s="23"/>
    </row>
    <row r="93" spans="1:9">
      <c r="A93" s="20">
        <v>91</v>
      </c>
      <c r="B93" s="20" t="s">
        <v>21842</v>
      </c>
      <c r="C93" s="10" t="s">
        <v>21971</v>
      </c>
      <c r="D93" s="10" t="s">
        <v>21844</v>
      </c>
      <c r="E93" s="39" t="s">
        <v>21985</v>
      </c>
      <c r="F93" s="39" t="s">
        <v>21802</v>
      </c>
      <c r="G93" s="46"/>
      <c r="H93" s="46"/>
      <c r="I93" s="23"/>
    </row>
    <row r="94" spans="1:9">
      <c r="A94" s="20">
        <v>92</v>
      </c>
      <c r="B94" s="20" t="s">
        <v>21842</v>
      </c>
      <c r="C94" s="10" t="s">
        <v>21971</v>
      </c>
      <c r="D94" s="10" t="s">
        <v>21844</v>
      </c>
      <c r="E94" s="39" t="s">
        <v>21986</v>
      </c>
      <c r="F94" s="39" t="s">
        <v>21802</v>
      </c>
      <c r="G94" s="46"/>
      <c r="H94" s="46"/>
      <c r="I94" s="23"/>
    </row>
    <row r="95" spans="1:9">
      <c r="A95" s="20">
        <v>93</v>
      </c>
      <c r="B95" s="20" t="s">
        <v>21842</v>
      </c>
      <c r="C95" s="10" t="s">
        <v>21971</v>
      </c>
      <c r="D95" s="10" t="s">
        <v>21844</v>
      </c>
      <c r="E95" s="39" t="s">
        <v>21987</v>
      </c>
      <c r="F95" s="39" t="s">
        <v>21802</v>
      </c>
      <c r="G95" s="46"/>
      <c r="H95" s="46"/>
      <c r="I95" s="23"/>
    </row>
    <row r="96" spans="1:9">
      <c r="A96" s="20">
        <v>94</v>
      </c>
      <c r="B96" s="20" t="s">
        <v>21842</v>
      </c>
      <c r="C96" s="10" t="s">
        <v>21971</v>
      </c>
      <c r="D96" s="10" t="s">
        <v>21844</v>
      </c>
      <c r="E96" s="39" t="s">
        <v>21988</v>
      </c>
      <c r="F96" s="39" t="s">
        <v>21802</v>
      </c>
      <c r="G96" s="46"/>
      <c r="H96" s="46"/>
      <c r="I96" s="23"/>
    </row>
    <row r="97" spans="1:9">
      <c r="A97" s="20">
        <v>95</v>
      </c>
      <c r="B97" s="20" t="s">
        <v>21842</v>
      </c>
      <c r="C97" s="10" t="s">
        <v>21971</v>
      </c>
      <c r="D97" s="10" t="s">
        <v>21844</v>
      </c>
      <c r="E97" s="39" t="s">
        <v>21989</v>
      </c>
      <c r="F97" s="39" t="s">
        <v>21802</v>
      </c>
      <c r="G97" s="46"/>
      <c r="H97" s="46"/>
      <c r="I97" s="23"/>
    </row>
    <row r="98" spans="1:9">
      <c r="A98" s="20">
        <v>96</v>
      </c>
      <c r="B98" s="20" t="s">
        <v>21842</v>
      </c>
      <c r="C98" s="10" t="s">
        <v>21971</v>
      </c>
      <c r="D98" s="10" t="s">
        <v>21844</v>
      </c>
      <c r="E98" s="39" t="s">
        <v>21990</v>
      </c>
      <c r="F98" s="39" t="s">
        <v>21802</v>
      </c>
      <c r="G98" s="46"/>
      <c r="H98" s="46"/>
      <c r="I98" s="23"/>
    </row>
    <row r="99" spans="1:9">
      <c r="A99" s="20">
        <v>97</v>
      </c>
      <c r="B99" s="20" t="s">
        <v>21842</v>
      </c>
      <c r="C99" s="10" t="s">
        <v>21971</v>
      </c>
      <c r="D99" s="10" t="s">
        <v>21844</v>
      </c>
      <c r="E99" s="39" t="s">
        <v>21991</v>
      </c>
      <c r="F99" s="39" t="s">
        <v>21802</v>
      </c>
      <c r="G99" s="46"/>
      <c r="H99" s="46"/>
      <c r="I99" s="23"/>
    </row>
    <row r="100" spans="1:9">
      <c r="A100" s="20">
        <v>98</v>
      </c>
      <c r="B100" s="20" t="s">
        <v>21842</v>
      </c>
      <c r="C100" s="10" t="s">
        <v>21971</v>
      </c>
      <c r="D100" s="10" t="s">
        <v>21844</v>
      </c>
      <c r="E100" s="39" t="s">
        <v>21992</v>
      </c>
      <c r="F100" s="39" t="s">
        <v>21802</v>
      </c>
      <c r="G100" s="46"/>
      <c r="H100" s="46"/>
      <c r="I100" s="23"/>
    </row>
    <row r="101" spans="1:9">
      <c r="A101" s="20">
        <v>99</v>
      </c>
      <c r="B101" s="20" t="s">
        <v>21842</v>
      </c>
      <c r="C101" s="10" t="s">
        <v>21971</v>
      </c>
      <c r="D101" s="10" t="s">
        <v>21844</v>
      </c>
      <c r="E101" s="39" t="s">
        <v>21993</v>
      </c>
      <c r="F101" s="39" t="s">
        <v>21802</v>
      </c>
      <c r="G101" s="46"/>
      <c r="H101" s="46"/>
      <c r="I101" s="23"/>
    </row>
    <row r="102" spans="1:9">
      <c r="A102" s="20">
        <v>100</v>
      </c>
      <c r="B102" s="20" t="s">
        <v>21842</v>
      </c>
      <c r="C102" s="10" t="s">
        <v>21971</v>
      </c>
      <c r="D102" s="10" t="s">
        <v>21844</v>
      </c>
      <c r="E102" s="39" t="s">
        <v>21994</v>
      </c>
      <c r="F102" s="39" t="s">
        <v>21802</v>
      </c>
      <c r="G102" s="46"/>
      <c r="H102" s="46"/>
      <c r="I102" s="23"/>
    </row>
    <row r="103" spans="1:9">
      <c r="A103" s="20">
        <v>101</v>
      </c>
      <c r="B103" s="20" t="s">
        <v>21842</v>
      </c>
      <c r="C103" s="10" t="s">
        <v>21971</v>
      </c>
      <c r="D103" s="10" t="s">
        <v>21844</v>
      </c>
      <c r="E103" s="39" t="s">
        <v>21995</v>
      </c>
      <c r="F103" s="39" t="s">
        <v>21802</v>
      </c>
      <c r="G103" s="46"/>
      <c r="H103" s="46"/>
      <c r="I103" s="23"/>
    </row>
    <row r="104" spans="1:9">
      <c r="A104" s="20">
        <v>102</v>
      </c>
      <c r="B104" s="20" t="s">
        <v>21842</v>
      </c>
      <c r="C104" s="10" t="s">
        <v>21971</v>
      </c>
      <c r="D104" s="10" t="s">
        <v>21844</v>
      </c>
      <c r="E104" s="39" t="s">
        <v>21996</v>
      </c>
      <c r="F104" s="39" t="s">
        <v>21802</v>
      </c>
      <c r="G104" s="46"/>
      <c r="H104" s="46"/>
      <c r="I104" s="23"/>
    </row>
    <row r="105" spans="1:9">
      <c r="A105" s="20">
        <v>103</v>
      </c>
      <c r="B105" s="20" t="s">
        <v>21842</v>
      </c>
      <c r="C105" s="10" t="s">
        <v>21971</v>
      </c>
      <c r="D105" s="10" t="s">
        <v>21844</v>
      </c>
      <c r="E105" s="39" t="s">
        <v>21997</v>
      </c>
      <c r="F105" s="39" t="s">
        <v>21802</v>
      </c>
      <c r="G105" s="46"/>
      <c r="H105" s="46"/>
      <c r="I105" s="23"/>
    </row>
    <row r="106" spans="1:9">
      <c r="A106" s="20">
        <v>104</v>
      </c>
      <c r="B106" s="20" t="s">
        <v>21842</v>
      </c>
      <c r="C106" s="10" t="s">
        <v>21998</v>
      </c>
      <c r="D106" s="10" t="s">
        <v>21844</v>
      </c>
      <c r="E106" s="39" t="s">
        <v>21999</v>
      </c>
      <c r="F106" s="39" t="s">
        <v>21802</v>
      </c>
      <c r="G106" s="46"/>
      <c r="H106" s="46"/>
      <c r="I106" s="23"/>
    </row>
    <row r="107" spans="1:9">
      <c r="A107" s="20">
        <v>105</v>
      </c>
      <c r="B107" s="20" t="s">
        <v>21842</v>
      </c>
      <c r="C107" s="10" t="s">
        <v>21998</v>
      </c>
      <c r="D107" s="10" t="s">
        <v>21844</v>
      </c>
      <c r="E107" s="39" t="s">
        <v>22000</v>
      </c>
      <c r="F107" s="39" t="s">
        <v>21802</v>
      </c>
      <c r="G107" s="46"/>
      <c r="H107" s="46"/>
      <c r="I107" s="23"/>
    </row>
    <row r="108" spans="1:9">
      <c r="A108" s="20">
        <v>106</v>
      </c>
      <c r="B108" s="20" t="s">
        <v>21842</v>
      </c>
      <c r="C108" s="10" t="s">
        <v>21998</v>
      </c>
      <c r="D108" s="10" t="s">
        <v>21844</v>
      </c>
      <c r="E108" s="39" t="s">
        <v>22001</v>
      </c>
      <c r="F108" s="39" t="s">
        <v>21802</v>
      </c>
      <c r="G108" s="46"/>
      <c r="H108" s="46"/>
      <c r="I108" s="23"/>
    </row>
    <row r="109" spans="1:9">
      <c r="A109" s="20">
        <v>107</v>
      </c>
      <c r="B109" s="20" t="s">
        <v>21842</v>
      </c>
      <c r="C109" s="10" t="s">
        <v>21998</v>
      </c>
      <c r="D109" s="10" t="s">
        <v>21844</v>
      </c>
      <c r="E109" s="39" t="s">
        <v>22002</v>
      </c>
      <c r="F109" s="39" t="s">
        <v>21802</v>
      </c>
      <c r="G109" s="46"/>
      <c r="H109" s="46"/>
      <c r="I109" s="23"/>
    </row>
    <row r="110" spans="1:9">
      <c r="A110" s="20">
        <v>108</v>
      </c>
      <c r="B110" s="20" t="s">
        <v>21842</v>
      </c>
      <c r="C110" s="10" t="s">
        <v>21998</v>
      </c>
      <c r="D110" s="10" t="s">
        <v>21844</v>
      </c>
      <c r="E110" s="39" t="s">
        <v>22003</v>
      </c>
      <c r="F110" s="39" t="s">
        <v>21802</v>
      </c>
      <c r="G110" s="46"/>
      <c r="H110" s="46"/>
      <c r="I110" s="23"/>
    </row>
    <row r="111" spans="1:9">
      <c r="A111" s="20">
        <v>109</v>
      </c>
      <c r="B111" s="20" t="s">
        <v>21842</v>
      </c>
      <c r="C111" s="10" t="s">
        <v>21998</v>
      </c>
      <c r="D111" s="10" t="s">
        <v>21844</v>
      </c>
      <c r="E111" s="39" t="s">
        <v>22004</v>
      </c>
      <c r="F111" s="39" t="s">
        <v>21802</v>
      </c>
      <c r="G111" s="46"/>
      <c r="H111" s="46"/>
      <c r="I111" s="23"/>
    </row>
    <row r="112" spans="1:9">
      <c r="A112" s="20">
        <v>110</v>
      </c>
      <c r="B112" s="20" t="s">
        <v>21842</v>
      </c>
      <c r="C112" s="10" t="s">
        <v>21998</v>
      </c>
      <c r="D112" s="10" t="s">
        <v>21844</v>
      </c>
      <c r="E112" s="39" t="s">
        <v>22005</v>
      </c>
      <c r="F112" s="39" t="s">
        <v>21802</v>
      </c>
      <c r="G112" s="46"/>
      <c r="H112" s="46"/>
      <c r="I112" s="23"/>
    </row>
    <row r="113" spans="1:9">
      <c r="A113" s="20">
        <v>111</v>
      </c>
      <c r="B113" s="20" t="s">
        <v>21842</v>
      </c>
      <c r="C113" s="10" t="s">
        <v>21998</v>
      </c>
      <c r="D113" s="10" t="s">
        <v>21844</v>
      </c>
      <c r="E113" s="39" t="s">
        <v>22006</v>
      </c>
      <c r="F113" s="39" t="s">
        <v>21802</v>
      </c>
      <c r="G113" s="46"/>
      <c r="H113" s="46"/>
      <c r="I113" s="23"/>
    </row>
    <row r="114" spans="1:9">
      <c r="A114" s="20">
        <v>112</v>
      </c>
      <c r="B114" s="20" t="s">
        <v>21842</v>
      </c>
      <c r="C114" s="10" t="s">
        <v>21998</v>
      </c>
      <c r="D114" s="10" t="s">
        <v>21844</v>
      </c>
      <c r="E114" s="39" t="s">
        <v>22007</v>
      </c>
      <c r="F114" s="39" t="s">
        <v>21802</v>
      </c>
      <c r="G114" s="46"/>
      <c r="H114" s="46"/>
      <c r="I114" s="23"/>
    </row>
    <row r="115" spans="1:9">
      <c r="A115" s="20">
        <v>113</v>
      </c>
      <c r="B115" s="20" t="s">
        <v>21842</v>
      </c>
      <c r="C115" s="10" t="s">
        <v>21998</v>
      </c>
      <c r="D115" s="10" t="s">
        <v>21844</v>
      </c>
      <c r="E115" s="39" t="s">
        <v>22008</v>
      </c>
      <c r="F115" s="39" t="s">
        <v>21802</v>
      </c>
      <c r="G115" s="46"/>
      <c r="H115" s="46"/>
      <c r="I115" s="23"/>
    </row>
    <row r="116" spans="1:9">
      <c r="A116" s="20">
        <v>114</v>
      </c>
      <c r="B116" s="20" t="s">
        <v>21842</v>
      </c>
      <c r="C116" s="10" t="s">
        <v>21998</v>
      </c>
      <c r="D116" s="10" t="s">
        <v>21844</v>
      </c>
      <c r="E116" s="39" t="s">
        <v>22009</v>
      </c>
      <c r="F116" s="39" t="s">
        <v>21802</v>
      </c>
      <c r="G116" s="46"/>
      <c r="H116" s="46"/>
      <c r="I116" s="23"/>
    </row>
    <row r="117" spans="1:9">
      <c r="A117" s="20">
        <v>115</v>
      </c>
      <c r="B117" s="20" t="s">
        <v>21842</v>
      </c>
      <c r="C117" s="10" t="s">
        <v>22010</v>
      </c>
      <c r="D117" s="10" t="s">
        <v>21844</v>
      </c>
      <c r="E117" s="39" t="s">
        <v>22011</v>
      </c>
      <c r="F117" s="39" t="s">
        <v>21802</v>
      </c>
      <c r="G117" s="46"/>
      <c r="H117" s="46"/>
      <c r="I117" s="23"/>
    </row>
    <row r="118" spans="1:9">
      <c r="A118" s="20">
        <v>116</v>
      </c>
      <c r="B118" s="20" t="s">
        <v>21842</v>
      </c>
      <c r="C118" s="10" t="s">
        <v>22010</v>
      </c>
      <c r="D118" s="10" t="s">
        <v>21844</v>
      </c>
      <c r="E118" s="39" t="s">
        <v>22012</v>
      </c>
      <c r="F118" s="39" t="s">
        <v>21802</v>
      </c>
      <c r="G118" s="46"/>
      <c r="H118" s="46"/>
      <c r="I118" s="23"/>
    </row>
    <row r="119" spans="1:9">
      <c r="A119" s="20">
        <v>117</v>
      </c>
      <c r="B119" s="20" t="s">
        <v>21842</v>
      </c>
      <c r="C119" s="10" t="s">
        <v>22010</v>
      </c>
      <c r="D119" s="10" t="s">
        <v>21844</v>
      </c>
      <c r="E119" s="39" t="s">
        <v>22013</v>
      </c>
      <c r="F119" s="39" t="s">
        <v>21802</v>
      </c>
      <c r="G119" s="46"/>
      <c r="H119" s="46"/>
      <c r="I119" s="23"/>
    </row>
    <row r="120" spans="1:9">
      <c r="A120" s="20">
        <v>118</v>
      </c>
      <c r="B120" s="20" t="s">
        <v>21842</v>
      </c>
      <c r="C120" s="10" t="s">
        <v>22010</v>
      </c>
      <c r="D120" s="10" t="s">
        <v>21844</v>
      </c>
      <c r="E120" s="39" t="s">
        <v>22014</v>
      </c>
      <c r="F120" s="39" t="s">
        <v>21802</v>
      </c>
      <c r="G120" s="46"/>
      <c r="H120" s="46"/>
      <c r="I120" s="23"/>
    </row>
    <row r="121" spans="1:9">
      <c r="A121" s="20">
        <v>119</v>
      </c>
      <c r="B121" s="20" t="s">
        <v>21842</v>
      </c>
      <c r="C121" s="10" t="s">
        <v>22010</v>
      </c>
      <c r="D121" s="10" t="s">
        <v>21844</v>
      </c>
      <c r="E121" s="39" t="s">
        <v>22015</v>
      </c>
      <c r="F121" s="39" t="s">
        <v>21802</v>
      </c>
      <c r="G121" s="46"/>
      <c r="H121" s="46"/>
      <c r="I121" s="23"/>
    </row>
    <row r="122" spans="1:9">
      <c r="A122" s="20">
        <v>120</v>
      </c>
      <c r="B122" s="20" t="s">
        <v>21842</v>
      </c>
      <c r="C122" s="10" t="s">
        <v>22010</v>
      </c>
      <c r="D122" s="10" t="s">
        <v>21844</v>
      </c>
      <c r="E122" s="39" t="s">
        <v>22016</v>
      </c>
      <c r="F122" s="39" t="s">
        <v>21802</v>
      </c>
      <c r="G122" s="46"/>
      <c r="H122" s="46"/>
      <c r="I122" s="23"/>
    </row>
    <row r="123" spans="1:9">
      <c r="A123" s="20">
        <v>121</v>
      </c>
      <c r="B123" s="20" t="s">
        <v>21842</v>
      </c>
      <c r="C123" s="10" t="s">
        <v>22010</v>
      </c>
      <c r="D123" s="10" t="s">
        <v>21844</v>
      </c>
      <c r="E123" s="39" t="s">
        <v>22017</v>
      </c>
      <c r="F123" s="39" t="s">
        <v>21802</v>
      </c>
      <c r="G123" s="46"/>
      <c r="H123" s="46"/>
      <c r="I123" s="23"/>
    </row>
    <row r="124" spans="1:9">
      <c r="A124" s="20">
        <v>122</v>
      </c>
      <c r="B124" s="20" t="s">
        <v>21842</v>
      </c>
      <c r="C124" s="10" t="s">
        <v>22010</v>
      </c>
      <c r="D124" s="10" t="s">
        <v>21844</v>
      </c>
      <c r="E124" s="39" t="s">
        <v>22018</v>
      </c>
      <c r="F124" s="39" t="s">
        <v>21802</v>
      </c>
      <c r="G124" s="46"/>
      <c r="H124" s="46"/>
      <c r="I124" s="23"/>
    </row>
    <row r="125" spans="1:9">
      <c r="A125" s="20">
        <v>123</v>
      </c>
      <c r="B125" s="20" t="s">
        <v>21842</v>
      </c>
      <c r="C125" s="10" t="s">
        <v>22010</v>
      </c>
      <c r="D125" s="10" t="s">
        <v>21844</v>
      </c>
      <c r="E125" s="39" t="s">
        <v>22019</v>
      </c>
      <c r="F125" s="39" t="s">
        <v>21802</v>
      </c>
      <c r="G125" s="46"/>
      <c r="H125" s="46"/>
      <c r="I125" s="23"/>
    </row>
    <row r="126" spans="1:9">
      <c r="A126" s="20">
        <v>124</v>
      </c>
      <c r="B126" s="20" t="s">
        <v>21842</v>
      </c>
      <c r="C126" s="10" t="s">
        <v>22010</v>
      </c>
      <c r="D126" s="10" t="s">
        <v>21844</v>
      </c>
      <c r="E126" s="39" t="s">
        <v>22020</v>
      </c>
      <c r="F126" s="39" t="s">
        <v>21802</v>
      </c>
      <c r="G126" s="46"/>
      <c r="H126" s="46"/>
      <c r="I126" s="23"/>
    </row>
    <row r="127" spans="1:9">
      <c r="A127" s="20">
        <v>125</v>
      </c>
      <c r="B127" s="20" t="s">
        <v>21842</v>
      </c>
      <c r="C127" s="10" t="s">
        <v>22010</v>
      </c>
      <c r="D127" s="10" t="s">
        <v>21844</v>
      </c>
      <c r="E127" s="39" t="s">
        <v>22021</v>
      </c>
      <c r="F127" s="39" t="s">
        <v>21802</v>
      </c>
      <c r="G127" s="46"/>
      <c r="H127" s="46"/>
      <c r="I127" s="23"/>
    </row>
    <row r="128" spans="1:9">
      <c r="A128" s="20">
        <v>126</v>
      </c>
      <c r="B128" s="20" t="s">
        <v>21842</v>
      </c>
      <c r="C128" s="10" t="s">
        <v>22010</v>
      </c>
      <c r="D128" s="10" t="s">
        <v>21844</v>
      </c>
      <c r="E128" s="39" t="s">
        <v>22022</v>
      </c>
      <c r="F128" s="39" t="s">
        <v>21802</v>
      </c>
      <c r="G128" s="46"/>
      <c r="H128" s="46"/>
      <c r="I128" s="23"/>
    </row>
    <row r="129" spans="1:9">
      <c r="A129" s="20">
        <v>127</v>
      </c>
      <c r="B129" s="20" t="s">
        <v>21842</v>
      </c>
      <c r="C129" s="10" t="s">
        <v>22010</v>
      </c>
      <c r="D129" s="10" t="s">
        <v>21844</v>
      </c>
      <c r="E129" s="39" t="s">
        <v>22023</v>
      </c>
      <c r="F129" s="39" t="s">
        <v>21802</v>
      </c>
      <c r="G129" s="46"/>
      <c r="H129" s="46"/>
      <c r="I129" s="23"/>
    </row>
    <row r="130" spans="1:9">
      <c r="A130" s="20">
        <v>128</v>
      </c>
      <c r="B130" s="20" t="s">
        <v>21842</v>
      </c>
      <c r="C130" s="10" t="s">
        <v>22010</v>
      </c>
      <c r="D130" s="10" t="s">
        <v>21844</v>
      </c>
      <c r="E130" s="39" t="s">
        <v>22024</v>
      </c>
      <c r="F130" s="39" t="s">
        <v>21802</v>
      </c>
      <c r="G130" s="46"/>
      <c r="H130" s="46"/>
      <c r="I130" s="23"/>
    </row>
    <row r="131" spans="1:9">
      <c r="A131" s="20">
        <v>129</v>
      </c>
      <c r="B131" s="20" t="s">
        <v>21842</v>
      </c>
      <c r="C131" s="10" t="s">
        <v>22010</v>
      </c>
      <c r="D131" s="10" t="s">
        <v>21844</v>
      </c>
      <c r="E131" s="39" t="s">
        <v>22025</v>
      </c>
      <c r="F131" s="39" t="s">
        <v>21802</v>
      </c>
      <c r="G131" s="46"/>
      <c r="H131" s="46"/>
      <c r="I131" s="23"/>
    </row>
    <row r="132" spans="1:9">
      <c r="A132" s="20">
        <v>130</v>
      </c>
      <c r="B132" s="20" t="s">
        <v>21842</v>
      </c>
      <c r="C132" s="10" t="s">
        <v>22010</v>
      </c>
      <c r="D132" s="10" t="s">
        <v>21844</v>
      </c>
      <c r="E132" s="39" t="s">
        <v>22026</v>
      </c>
      <c r="F132" s="39" t="s">
        <v>21802</v>
      </c>
      <c r="G132" s="46"/>
      <c r="H132" s="46"/>
      <c r="I132" s="23"/>
    </row>
    <row r="133" spans="1:9">
      <c r="A133" s="20">
        <v>131</v>
      </c>
      <c r="B133" s="20" t="s">
        <v>21842</v>
      </c>
      <c r="C133" s="10" t="s">
        <v>22010</v>
      </c>
      <c r="D133" s="10" t="s">
        <v>21844</v>
      </c>
      <c r="E133" s="39" t="s">
        <v>22027</v>
      </c>
      <c r="F133" s="39" t="s">
        <v>21802</v>
      </c>
      <c r="G133" s="46"/>
      <c r="H133" s="46"/>
      <c r="I133" s="23"/>
    </row>
    <row r="134" spans="1:9">
      <c r="A134" s="20">
        <v>132</v>
      </c>
      <c r="B134" s="20" t="s">
        <v>21842</v>
      </c>
      <c r="C134" s="10" t="s">
        <v>22010</v>
      </c>
      <c r="D134" s="10" t="s">
        <v>21844</v>
      </c>
      <c r="E134" s="39" t="s">
        <v>22028</v>
      </c>
      <c r="F134" s="39" t="s">
        <v>21802</v>
      </c>
      <c r="G134" s="46"/>
      <c r="H134" s="46"/>
      <c r="I134" s="23"/>
    </row>
    <row r="135" spans="1:9">
      <c r="A135" s="20">
        <v>133</v>
      </c>
      <c r="B135" s="20" t="s">
        <v>21842</v>
      </c>
      <c r="C135" s="10" t="s">
        <v>22010</v>
      </c>
      <c r="D135" s="10" t="s">
        <v>21844</v>
      </c>
      <c r="E135" s="39" t="s">
        <v>22029</v>
      </c>
      <c r="F135" s="39" t="s">
        <v>21802</v>
      </c>
      <c r="G135" s="46"/>
      <c r="H135" s="46"/>
      <c r="I135" s="23"/>
    </row>
    <row r="136" spans="1:9">
      <c r="A136" s="20">
        <v>134</v>
      </c>
      <c r="B136" s="20" t="s">
        <v>21842</v>
      </c>
      <c r="C136" s="10" t="s">
        <v>22010</v>
      </c>
      <c r="D136" s="10" t="s">
        <v>21844</v>
      </c>
      <c r="E136" s="39" t="s">
        <v>22030</v>
      </c>
      <c r="F136" s="39" t="s">
        <v>21802</v>
      </c>
      <c r="G136" s="46"/>
      <c r="H136" s="46"/>
      <c r="I136" s="23"/>
    </row>
    <row r="137" spans="1:9">
      <c r="A137" s="20">
        <v>135</v>
      </c>
      <c r="B137" s="20" t="s">
        <v>21842</v>
      </c>
      <c r="C137" s="10" t="s">
        <v>22010</v>
      </c>
      <c r="D137" s="10" t="s">
        <v>21844</v>
      </c>
      <c r="E137" s="39" t="s">
        <v>22031</v>
      </c>
      <c r="F137" s="39" t="s">
        <v>21802</v>
      </c>
      <c r="G137" s="46"/>
      <c r="H137" s="46"/>
      <c r="I137" s="23"/>
    </row>
    <row r="138" spans="1:9">
      <c r="A138" s="20">
        <v>136</v>
      </c>
      <c r="B138" s="20" t="s">
        <v>21842</v>
      </c>
      <c r="C138" s="10" t="s">
        <v>22010</v>
      </c>
      <c r="D138" s="10" t="s">
        <v>21844</v>
      </c>
      <c r="E138" s="39" t="s">
        <v>22032</v>
      </c>
      <c r="F138" s="39" t="s">
        <v>21802</v>
      </c>
      <c r="G138" s="46"/>
      <c r="H138" s="46"/>
      <c r="I138" s="23"/>
    </row>
    <row r="139" spans="1:9">
      <c r="A139" s="20">
        <v>137</v>
      </c>
      <c r="B139" s="20" t="s">
        <v>21842</v>
      </c>
      <c r="C139" s="10" t="s">
        <v>22010</v>
      </c>
      <c r="D139" s="10" t="s">
        <v>21844</v>
      </c>
      <c r="E139" s="39" t="s">
        <v>22033</v>
      </c>
      <c r="F139" s="39" t="s">
        <v>21802</v>
      </c>
      <c r="G139" s="46"/>
      <c r="H139" s="46"/>
      <c r="I139" s="23"/>
    </row>
    <row r="140" spans="1:9">
      <c r="A140" s="20">
        <v>138</v>
      </c>
      <c r="B140" s="20" t="s">
        <v>21842</v>
      </c>
      <c r="C140" s="10" t="s">
        <v>22010</v>
      </c>
      <c r="D140" s="10" t="s">
        <v>21844</v>
      </c>
      <c r="E140" s="39" t="s">
        <v>22034</v>
      </c>
      <c r="F140" s="39" t="s">
        <v>21802</v>
      </c>
      <c r="G140" s="46"/>
      <c r="H140" s="46"/>
      <c r="I140" s="23"/>
    </row>
    <row r="141" spans="1:9">
      <c r="A141" s="20">
        <v>139</v>
      </c>
      <c r="B141" s="20" t="s">
        <v>21842</v>
      </c>
      <c r="C141" s="10" t="s">
        <v>22010</v>
      </c>
      <c r="D141" s="10" t="s">
        <v>21844</v>
      </c>
      <c r="E141" s="39" t="s">
        <v>22035</v>
      </c>
      <c r="F141" s="39" t="s">
        <v>21802</v>
      </c>
      <c r="G141" s="46"/>
      <c r="H141" s="46"/>
      <c r="I141" s="23"/>
    </row>
    <row r="142" spans="1:9">
      <c r="A142" s="20">
        <v>140</v>
      </c>
      <c r="B142" s="20" t="s">
        <v>21842</v>
      </c>
      <c r="C142" s="10" t="s">
        <v>22010</v>
      </c>
      <c r="D142" s="10" t="s">
        <v>21844</v>
      </c>
      <c r="E142" s="39" t="s">
        <v>22036</v>
      </c>
      <c r="F142" s="39" t="s">
        <v>21802</v>
      </c>
      <c r="G142" s="46"/>
      <c r="H142" s="46"/>
      <c r="I142" s="23"/>
    </row>
    <row r="143" spans="1:9">
      <c r="A143" s="20">
        <v>141</v>
      </c>
      <c r="B143" s="20" t="s">
        <v>21842</v>
      </c>
      <c r="C143" s="10" t="s">
        <v>22010</v>
      </c>
      <c r="D143" s="10" t="s">
        <v>21844</v>
      </c>
      <c r="E143" s="39" t="s">
        <v>22037</v>
      </c>
      <c r="F143" s="39" t="s">
        <v>21802</v>
      </c>
      <c r="G143" s="46"/>
      <c r="H143" s="46"/>
      <c r="I143" s="23"/>
    </row>
    <row r="144" spans="1:9">
      <c r="A144" s="20">
        <v>142</v>
      </c>
      <c r="B144" s="20" t="s">
        <v>21842</v>
      </c>
      <c r="C144" s="10" t="s">
        <v>22010</v>
      </c>
      <c r="D144" s="10" t="s">
        <v>21844</v>
      </c>
      <c r="E144" s="39" t="s">
        <v>22038</v>
      </c>
      <c r="F144" s="39" t="s">
        <v>21802</v>
      </c>
      <c r="G144" s="46"/>
      <c r="H144" s="46"/>
      <c r="I144" s="23"/>
    </row>
    <row r="145" spans="1:9">
      <c r="A145" s="20">
        <v>143</v>
      </c>
      <c r="B145" s="20" t="s">
        <v>21842</v>
      </c>
      <c r="C145" s="10" t="s">
        <v>22010</v>
      </c>
      <c r="D145" s="10" t="s">
        <v>21844</v>
      </c>
      <c r="E145" s="39" t="s">
        <v>22039</v>
      </c>
      <c r="F145" s="39" t="s">
        <v>21802</v>
      </c>
      <c r="G145" s="46"/>
      <c r="H145" s="46"/>
      <c r="I145" s="23"/>
    </row>
    <row r="146" spans="1:9">
      <c r="A146" s="20">
        <v>144</v>
      </c>
      <c r="B146" s="20" t="s">
        <v>21842</v>
      </c>
      <c r="C146" s="10" t="s">
        <v>22010</v>
      </c>
      <c r="D146" s="10" t="s">
        <v>21844</v>
      </c>
      <c r="E146" s="39" t="s">
        <v>22040</v>
      </c>
      <c r="F146" s="39" t="s">
        <v>21802</v>
      </c>
      <c r="G146" s="46"/>
      <c r="H146" s="46"/>
      <c r="I146" s="23"/>
    </row>
    <row r="147" spans="1:9">
      <c r="A147" s="20">
        <v>145</v>
      </c>
      <c r="B147" s="20" t="s">
        <v>21842</v>
      </c>
      <c r="C147" s="10" t="s">
        <v>22010</v>
      </c>
      <c r="D147" s="10" t="s">
        <v>21844</v>
      </c>
      <c r="E147" s="39" t="s">
        <v>22041</v>
      </c>
      <c r="F147" s="39" t="s">
        <v>21802</v>
      </c>
      <c r="G147" s="46"/>
      <c r="H147" s="46"/>
      <c r="I147" s="23"/>
    </row>
    <row r="148" spans="1:9">
      <c r="A148" s="20">
        <v>146</v>
      </c>
      <c r="B148" s="20" t="s">
        <v>21842</v>
      </c>
      <c r="C148" s="10" t="s">
        <v>22010</v>
      </c>
      <c r="D148" s="10" t="s">
        <v>21844</v>
      </c>
      <c r="E148" s="39" t="s">
        <v>22042</v>
      </c>
      <c r="F148" s="39" t="s">
        <v>21802</v>
      </c>
      <c r="G148" s="46"/>
      <c r="H148" s="46"/>
      <c r="I148" s="23"/>
    </row>
    <row r="149" spans="1:9">
      <c r="A149" s="20">
        <v>147</v>
      </c>
      <c r="B149" s="20" t="s">
        <v>21842</v>
      </c>
      <c r="C149" s="10" t="s">
        <v>22010</v>
      </c>
      <c r="D149" s="10" t="s">
        <v>21844</v>
      </c>
      <c r="E149" s="39" t="s">
        <v>22043</v>
      </c>
      <c r="F149" s="39" t="s">
        <v>21802</v>
      </c>
      <c r="G149" s="46"/>
      <c r="H149" s="46"/>
      <c r="I149" s="23"/>
    </row>
    <row r="150" spans="1:9">
      <c r="A150" s="20">
        <v>148</v>
      </c>
      <c r="B150" s="20" t="s">
        <v>21842</v>
      </c>
      <c r="C150" s="10" t="s">
        <v>22010</v>
      </c>
      <c r="D150" s="10" t="s">
        <v>21844</v>
      </c>
      <c r="E150" s="39" t="s">
        <v>22044</v>
      </c>
      <c r="F150" s="39" t="s">
        <v>21802</v>
      </c>
      <c r="G150" s="46"/>
      <c r="H150" s="46"/>
      <c r="I150" s="23"/>
    </row>
    <row r="151" spans="1:9">
      <c r="A151" s="20">
        <v>149</v>
      </c>
      <c r="B151" s="20" t="s">
        <v>21842</v>
      </c>
      <c r="C151" s="10" t="s">
        <v>22010</v>
      </c>
      <c r="D151" s="10" t="s">
        <v>21844</v>
      </c>
      <c r="E151" s="39" t="s">
        <v>22045</v>
      </c>
      <c r="F151" s="39" t="s">
        <v>21802</v>
      </c>
      <c r="G151" s="46"/>
      <c r="H151" s="46"/>
      <c r="I151" s="23"/>
    </row>
    <row r="152" spans="1:9">
      <c r="A152" s="20">
        <v>150</v>
      </c>
      <c r="B152" s="20" t="s">
        <v>21842</v>
      </c>
      <c r="C152" s="10" t="s">
        <v>22010</v>
      </c>
      <c r="D152" s="10" t="s">
        <v>21844</v>
      </c>
      <c r="E152" s="39" t="s">
        <v>22046</v>
      </c>
      <c r="F152" s="39" t="s">
        <v>21802</v>
      </c>
      <c r="G152" s="46"/>
      <c r="H152" s="46"/>
      <c r="I152" s="23"/>
    </row>
    <row r="153" spans="1:9">
      <c r="A153" s="20">
        <v>151</v>
      </c>
      <c r="B153" s="20" t="s">
        <v>21842</v>
      </c>
      <c r="C153" s="10" t="s">
        <v>22010</v>
      </c>
      <c r="D153" s="10" t="s">
        <v>21844</v>
      </c>
      <c r="E153" s="39" t="s">
        <v>22047</v>
      </c>
      <c r="F153" s="39" t="s">
        <v>21802</v>
      </c>
      <c r="G153" s="46"/>
      <c r="H153" s="46"/>
      <c r="I153" s="23"/>
    </row>
    <row r="154" spans="1:9">
      <c r="A154" s="20">
        <v>152</v>
      </c>
      <c r="B154" s="20" t="s">
        <v>21842</v>
      </c>
      <c r="C154" s="10" t="s">
        <v>22010</v>
      </c>
      <c r="D154" s="10" t="s">
        <v>21844</v>
      </c>
      <c r="E154" s="39" t="s">
        <v>22048</v>
      </c>
      <c r="F154" s="39" t="s">
        <v>21802</v>
      </c>
      <c r="G154" s="46"/>
      <c r="H154" s="46"/>
      <c r="I154" s="23"/>
    </row>
    <row r="155" spans="1:9">
      <c r="A155" s="20">
        <v>153</v>
      </c>
      <c r="B155" s="20" t="s">
        <v>21842</v>
      </c>
      <c r="C155" s="10" t="s">
        <v>22010</v>
      </c>
      <c r="D155" s="10" t="s">
        <v>21844</v>
      </c>
      <c r="E155" s="39" t="s">
        <v>22049</v>
      </c>
      <c r="F155" s="39" t="s">
        <v>21802</v>
      </c>
      <c r="G155" s="46"/>
      <c r="H155" s="46"/>
      <c r="I155" s="23"/>
    </row>
    <row r="156" spans="1:9">
      <c r="A156" s="20">
        <v>154</v>
      </c>
      <c r="B156" s="20" t="s">
        <v>21842</v>
      </c>
      <c r="C156" s="10" t="s">
        <v>22010</v>
      </c>
      <c r="D156" s="10" t="s">
        <v>21844</v>
      </c>
      <c r="E156" s="39" t="s">
        <v>22050</v>
      </c>
      <c r="F156" s="39" t="s">
        <v>21802</v>
      </c>
      <c r="G156" s="46"/>
      <c r="H156" s="46"/>
      <c r="I156" s="23"/>
    </row>
    <row r="157" spans="1:9">
      <c r="A157" s="20">
        <v>155</v>
      </c>
      <c r="B157" s="20" t="s">
        <v>21842</v>
      </c>
      <c r="C157" s="10" t="s">
        <v>22010</v>
      </c>
      <c r="D157" s="10" t="s">
        <v>21844</v>
      </c>
      <c r="E157" s="39" t="s">
        <v>22051</v>
      </c>
      <c r="F157" s="39" t="s">
        <v>21802</v>
      </c>
      <c r="G157" s="46"/>
      <c r="H157" s="46"/>
      <c r="I157" s="23"/>
    </row>
    <row r="158" spans="1:9">
      <c r="A158" s="20">
        <v>156</v>
      </c>
      <c r="B158" s="20" t="s">
        <v>21842</v>
      </c>
      <c r="C158" s="10" t="s">
        <v>22010</v>
      </c>
      <c r="D158" s="10" t="s">
        <v>21844</v>
      </c>
      <c r="E158" s="39" t="s">
        <v>22052</v>
      </c>
      <c r="F158" s="39" t="s">
        <v>21802</v>
      </c>
      <c r="G158" s="46"/>
      <c r="H158" s="46"/>
      <c r="I158" s="23"/>
    </row>
    <row r="159" spans="1:9">
      <c r="A159" s="20">
        <v>157</v>
      </c>
      <c r="B159" s="20" t="s">
        <v>21842</v>
      </c>
      <c r="C159" s="10" t="s">
        <v>22010</v>
      </c>
      <c r="D159" s="10" t="s">
        <v>21844</v>
      </c>
      <c r="E159" s="39" t="s">
        <v>22053</v>
      </c>
      <c r="F159" s="39" t="s">
        <v>21802</v>
      </c>
      <c r="G159" s="46"/>
      <c r="H159" s="46"/>
      <c r="I159" s="23"/>
    </row>
    <row r="160" spans="1:9">
      <c r="A160" s="20">
        <v>158</v>
      </c>
      <c r="B160" s="20" t="s">
        <v>21842</v>
      </c>
      <c r="C160" s="10" t="s">
        <v>22010</v>
      </c>
      <c r="D160" s="10" t="s">
        <v>21844</v>
      </c>
      <c r="E160" s="39" t="s">
        <v>22054</v>
      </c>
      <c r="F160" s="39" t="s">
        <v>21802</v>
      </c>
      <c r="G160" s="46"/>
      <c r="H160" s="46"/>
      <c r="I160" s="23"/>
    </row>
    <row r="161" spans="1:9">
      <c r="A161" s="20">
        <v>159</v>
      </c>
      <c r="B161" s="20" t="s">
        <v>21842</v>
      </c>
      <c r="C161" s="10" t="s">
        <v>22010</v>
      </c>
      <c r="D161" s="10" t="s">
        <v>21844</v>
      </c>
      <c r="E161" s="39" t="s">
        <v>22055</v>
      </c>
      <c r="F161" s="39" t="s">
        <v>21802</v>
      </c>
      <c r="G161" s="46"/>
      <c r="H161" s="46"/>
      <c r="I161" s="23"/>
    </row>
    <row r="162" spans="1:9">
      <c r="A162" s="20">
        <v>160</v>
      </c>
      <c r="B162" s="20" t="s">
        <v>21842</v>
      </c>
      <c r="C162" s="10" t="s">
        <v>22010</v>
      </c>
      <c r="D162" s="10" t="s">
        <v>21844</v>
      </c>
      <c r="E162" s="39" t="s">
        <v>22056</v>
      </c>
      <c r="F162" s="39" t="s">
        <v>21802</v>
      </c>
      <c r="G162" s="46"/>
      <c r="H162" s="46"/>
      <c r="I162" s="23"/>
    </row>
    <row r="163" spans="1:9">
      <c r="A163" s="20">
        <v>161</v>
      </c>
      <c r="B163" s="20" t="s">
        <v>21842</v>
      </c>
      <c r="C163" s="10" t="s">
        <v>22010</v>
      </c>
      <c r="D163" s="10" t="s">
        <v>21844</v>
      </c>
      <c r="E163" s="39" t="s">
        <v>22057</v>
      </c>
      <c r="F163" s="39" t="s">
        <v>21802</v>
      </c>
      <c r="G163" s="46"/>
      <c r="H163" s="46"/>
      <c r="I163" s="23"/>
    </row>
    <row r="164" spans="1:9">
      <c r="A164" s="20">
        <v>162</v>
      </c>
      <c r="B164" s="20" t="s">
        <v>21842</v>
      </c>
      <c r="C164" s="10" t="s">
        <v>22010</v>
      </c>
      <c r="D164" s="10" t="s">
        <v>21844</v>
      </c>
      <c r="E164" s="39" t="s">
        <v>22058</v>
      </c>
      <c r="F164" s="39" t="s">
        <v>21802</v>
      </c>
      <c r="G164" s="46"/>
      <c r="H164" s="46"/>
      <c r="I164" s="23"/>
    </row>
    <row r="165" spans="1:9">
      <c r="A165" s="20">
        <v>163</v>
      </c>
      <c r="B165" s="20" t="s">
        <v>21842</v>
      </c>
      <c r="C165" s="10" t="s">
        <v>22059</v>
      </c>
      <c r="D165" s="10" t="s">
        <v>21844</v>
      </c>
      <c r="E165" t="s">
        <v>22060</v>
      </c>
      <c r="F165" s="39" t="s">
        <v>21802</v>
      </c>
      <c r="G165" s="46"/>
      <c r="H165" s="46"/>
      <c r="I165" s="23"/>
    </row>
    <row r="166" spans="1:9">
      <c r="A166" s="20">
        <v>164</v>
      </c>
      <c r="B166" s="20" t="s">
        <v>21842</v>
      </c>
      <c r="C166" s="10" t="s">
        <v>22061</v>
      </c>
      <c r="D166" s="10" t="s">
        <v>21844</v>
      </c>
      <c r="E166" s="39" t="s">
        <v>22062</v>
      </c>
      <c r="F166" s="39" t="s">
        <v>21802</v>
      </c>
      <c r="G166" s="46"/>
      <c r="H166" s="46"/>
      <c r="I166" s="23"/>
    </row>
    <row r="167" spans="1:9">
      <c r="A167" s="20">
        <v>165</v>
      </c>
      <c r="B167" s="20" t="s">
        <v>21842</v>
      </c>
      <c r="C167" s="10" t="s">
        <v>22061</v>
      </c>
      <c r="D167" s="10" t="s">
        <v>21844</v>
      </c>
      <c r="E167" s="39" t="s">
        <v>22063</v>
      </c>
      <c r="F167" s="39" t="s">
        <v>21802</v>
      </c>
      <c r="G167" s="46"/>
      <c r="H167" s="46"/>
      <c r="I167" s="23"/>
    </row>
    <row r="168" spans="1:9">
      <c r="A168" s="20">
        <v>166</v>
      </c>
      <c r="B168" s="20" t="s">
        <v>21842</v>
      </c>
      <c r="C168" s="10" t="s">
        <v>22061</v>
      </c>
      <c r="D168" s="10" t="s">
        <v>21844</v>
      </c>
      <c r="E168" s="39" t="s">
        <v>22064</v>
      </c>
      <c r="F168" s="39" t="s">
        <v>21802</v>
      </c>
      <c r="G168" s="46"/>
      <c r="H168" s="46"/>
      <c r="I168" s="23"/>
    </row>
    <row r="169" spans="1:9">
      <c r="A169" s="20">
        <v>167</v>
      </c>
      <c r="B169" s="20" t="s">
        <v>21842</v>
      </c>
      <c r="C169" s="10" t="s">
        <v>22061</v>
      </c>
      <c r="D169" s="10" t="s">
        <v>21844</v>
      </c>
      <c r="E169" s="39" t="s">
        <v>22065</v>
      </c>
      <c r="F169" s="39" t="s">
        <v>21802</v>
      </c>
      <c r="G169" s="46"/>
      <c r="H169" s="46"/>
      <c r="I169" s="23"/>
    </row>
    <row r="170" spans="1:9">
      <c r="A170" s="20">
        <v>168</v>
      </c>
      <c r="B170" s="20" t="s">
        <v>21842</v>
      </c>
      <c r="C170" s="10" t="s">
        <v>22061</v>
      </c>
      <c r="D170" s="10" t="s">
        <v>21844</v>
      </c>
      <c r="E170" s="39" t="s">
        <v>22066</v>
      </c>
      <c r="F170" s="39" t="s">
        <v>21802</v>
      </c>
      <c r="G170" s="46"/>
      <c r="H170" s="46"/>
      <c r="I170" s="23"/>
    </row>
    <row r="171" spans="1:9">
      <c r="A171" s="20">
        <v>169</v>
      </c>
      <c r="B171" s="20" t="s">
        <v>21842</v>
      </c>
      <c r="C171" s="10" t="s">
        <v>22061</v>
      </c>
      <c r="D171" s="10" t="s">
        <v>21844</v>
      </c>
      <c r="E171" s="39" t="s">
        <v>22067</v>
      </c>
      <c r="F171" s="39" t="s">
        <v>21802</v>
      </c>
      <c r="G171" s="46"/>
      <c r="H171" s="46"/>
      <c r="I171" s="23"/>
    </row>
    <row r="172" spans="1:9">
      <c r="A172" s="20">
        <v>170</v>
      </c>
      <c r="B172" s="20" t="s">
        <v>21842</v>
      </c>
      <c r="C172" s="10" t="s">
        <v>22061</v>
      </c>
      <c r="D172" s="10" t="s">
        <v>21844</v>
      </c>
      <c r="E172" s="39" t="s">
        <v>22068</v>
      </c>
      <c r="F172" s="39" t="s">
        <v>21802</v>
      </c>
      <c r="G172" s="46"/>
      <c r="H172" s="46"/>
      <c r="I172" s="23"/>
    </row>
    <row r="173" spans="1:9">
      <c r="A173" s="20">
        <v>171</v>
      </c>
      <c r="B173" s="20" t="s">
        <v>21842</v>
      </c>
      <c r="C173" s="10" t="s">
        <v>22061</v>
      </c>
      <c r="D173" s="10" t="s">
        <v>21844</v>
      </c>
      <c r="E173" s="39" t="s">
        <v>22069</v>
      </c>
      <c r="F173" s="39" t="s">
        <v>21977</v>
      </c>
      <c r="G173" s="46"/>
      <c r="H173" s="46"/>
      <c r="I173" s="23"/>
    </row>
    <row r="174" spans="1:9">
      <c r="A174" s="20">
        <v>172</v>
      </c>
      <c r="B174" s="20" t="s">
        <v>21842</v>
      </c>
      <c r="C174" s="10" t="s">
        <v>22061</v>
      </c>
      <c r="D174" s="10" t="s">
        <v>21844</v>
      </c>
      <c r="E174" s="39" t="s">
        <v>22070</v>
      </c>
      <c r="F174" s="39" t="s">
        <v>21802</v>
      </c>
      <c r="G174" s="46"/>
      <c r="H174" s="46"/>
      <c r="I174" s="23"/>
    </row>
    <row r="175" spans="1:9">
      <c r="A175" s="20">
        <v>173</v>
      </c>
      <c r="B175" s="20" t="s">
        <v>21842</v>
      </c>
      <c r="C175" s="10" t="s">
        <v>22061</v>
      </c>
      <c r="D175" s="10" t="s">
        <v>21844</v>
      </c>
      <c r="E175" s="39" t="s">
        <v>22071</v>
      </c>
      <c r="F175" s="39" t="s">
        <v>21802</v>
      </c>
      <c r="G175" s="46"/>
      <c r="H175" s="46"/>
      <c r="I175" s="23"/>
    </row>
    <row r="176" spans="1:9">
      <c r="A176" s="20">
        <v>174</v>
      </c>
      <c r="B176" s="20" t="s">
        <v>21842</v>
      </c>
      <c r="C176" s="10" t="s">
        <v>22061</v>
      </c>
      <c r="D176" s="10" t="s">
        <v>21844</v>
      </c>
      <c r="E176" s="39" t="s">
        <v>22072</v>
      </c>
      <c r="F176" s="39" t="s">
        <v>21802</v>
      </c>
      <c r="G176" s="46"/>
      <c r="H176" s="46"/>
      <c r="I176" s="23"/>
    </row>
    <row r="177" spans="1:9">
      <c r="A177" s="20">
        <v>175</v>
      </c>
      <c r="B177" s="20" t="s">
        <v>21842</v>
      </c>
      <c r="C177" s="10" t="s">
        <v>22061</v>
      </c>
      <c r="D177" s="10" t="s">
        <v>21844</v>
      </c>
      <c r="E177" s="39" t="s">
        <v>22073</v>
      </c>
      <c r="F177" s="39" t="s">
        <v>21802</v>
      </c>
      <c r="G177" s="46"/>
      <c r="H177" s="46"/>
      <c r="I177" s="23"/>
    </row>
    <row r="178" spans="1:9">
      <c r="A178" s="20">
        <v>176</v>
      </c>
      <c r="B178" s="20" t="s">
        <v>21842</v>
      </c>
      <c r="C178" s="10" t="s">
        <v>22061</v>
      </c>
      <c r="D178" s="10" t="s">
        <v>21844</v>
      </c>
      <c r="E178" s="39" t="s">
        <v>22074</v>
      </c>
      <c r="F178" s="39" t="s">
        <v>21802</v>
      </c>
      <c r="G178" s="46"/>
      <c r="H178" s="46"/>
      <c r="I178" s="23"/>
    </row>
    <row r="179" spans="1:9">
      <c r="A179" s="20">
        <v>177</v>
      </c>
      <c r="B179" s="20" t="s">
        <v>21842</v>
      </c>
      <c r="C179" s="10" t="s">
        <v>22061</v>
      </c>
      <c r="D179" s="10" t="s">
        <v>21844</v>
      </c>
      <c r="E179" s="39" t="s">
        <v>22075</v>
      </c>
      <c r="F179" s="39" t="s">
        <v>21802</v>
      </c>
      <c r="G179" s="46"/>
      <c r="H179" s="46"/>
      <c r="I179" s="23"/>
    </row>
    <row r="180" spans="1:9">
      <c r="A180" s="20">
        <v>178</v>
      </c>
      <c r="B180" s="20" t="s">
        <v>21842</v>
      </c>
      <c r="C180" s="10" t="s">
        <v>22061</v>
      </c>
      <c r="D180" s="10" t="s">
        <v>21844</v>
      </c>
      <c r="E180" s="39" t="s">
        <v>22076</v>
      </c>
      <c r="F180" s="39" t="s">
        <v>21802</v>
      </c>
      <c r="G180" s="46"/>
      <c r="H180" s="46"/>
      <c r="I180" s="23"/>
    </row>
    <row r="181" spans="1:9">
      <c r="A181" s="20">
        <v>179</v>
      </c>
      <c r="B181" s="20" t="s">
        <v>21842</v>
      </c>
      <c r="C181" s="10" t="s">
        <v>22061</v>
      </c>
      <c r="D181" s="10" t="s">
        <v>21844</v>
      </c>
      <c r="E181" s="39" t="s">
        <v>22077</v>
      </c>
      <c r="F181" s="39" t="s">
        <v>21802</v>
      </c>
      <c r="G181" s="46"/>
      <c r="H181" s="46"/>
      <c r="I181" s="23"/>
    </row>
    <row r="182" spans="1:9">
      <c r="A182" s="20">
        <v>180</v>
      </c>
      <c r="B182" s="20" t="s">
        <v>21842</v>
      </c>
      <c r="C182" s="10" t="s">
        <v>22061</v>
      </c>
      <c r="D182" s="10" t="s">
        <v>21844</v>
      </c>
      <c r="E182" s="39" t="s">
        <v>22078</v>
      </c>
      <c r="F182" s="39" t="s">
        <v>21802</v>
      </c>
      <c r="G182" s="46"/>
      <c r="H182" s="46"/>
      <c r="I182" s="23"/>
    </row>
    <row r="183" spans="1:9">
      <c r="A183" s="20">
        <v>181</v>
      </c>
      <c r="B183" s="20" t="s">
        <v>21842</v>
      </c>
      <c r="C183" s="10" t="s">
        <v>22061</v>
      </c>
      <c r="D183" s="10" t="s">
        <v>21844</v>
      </c>
      <c r="E183" s="39" t="s">
        <v>22079</v>
      </c>
      <c r="F183" s="39" t="s">
        <v>21802</v>
      </c>
      <c r="G183" s="46"/>
      <c r="H183" s="46"/>
      <c r="I183" s="23"/>
    </row>
    <row r="184" spans="1:9">
      <c r="A184" s="20">
        <v>182</v>
      </c>
      <c r="B184" s="20" t="s">
        <v>21842</v>
      </c>
      <c r="C184" s="10" t="s">
        <v>22061</v>
      </c>
      <c r="D184" s="10" t="s">
        <v>21844</v>
      </c>
      <c r="E184" s="39" t="s">
        <v>22080</v>
      </c>
      <c r="F184" s="39" t="s">
        <v>21802</v>
      </c>
      <c r="G184" s="46"/>
      <c r="H184" s="46"/>
      <c r="I184" s="23"/>
    </row>
    <row r="185" spans="1:9">
      <c r="A185" s="20">
        <v>183</v>
      </c>
      <c r="B185" s="20" t="s">
        <v>21842</v>
      </c>
      <c r="C185" s="10" t="s">
        <v>22081</v>
      </c>
      <c r="D185" s="10" t="s">
        <v>22082</v>
      </c>
      <c r="E185" s="39" t="s">
        <v>22083</v>
      </c>
      <c r="F185" s="39"/>
      <c r="G185" s="46"/>
      <c r="H185" s="46"/>
      <c r="I185" s="23"/>
    </row>
    <row r="186" spans="1:9">
      <c r="A186" s="20">
        <v>184</v>
      </c>
      <c r="B186" s="20" t="s">
        <v>21842</v>
      </c>
      <c r="C186" s="10" t="s">
        <v>22081</v>
      </c>
      <c r="D186" s="10" t="s">
        <v>22082</v>
      </c>
      <c r="E186" s="60" t="s">
        <v>22084</v>
      </c>
      <c r="F186" s="39"/>
      <c r="G186" s="46"/>
      <c r="H186" s="46"/>
      <c r="I186" s="23"/>
    </row>
    <row r="187" spans="1:9">
      <c r="A187" s="20">
        <v>185</v>
      </c>
      <c r="B187" s="20" t="s">
        <v>21842</v>
      </c>
      <c r="C187" s="10" t="s">
        <v>22081</v>
      </c>
      <c r="D187" s="10" t="s">
        <v>22082</v>
      </c>
      <c r="E187" s="60" t="s">
        <v>22085</v>
      </c>
      <c r="F187" s="39"/>
      <c r="G187" s="46"/>
      <c r="H187" s="46"/>
      <c r="I187" s="23"/>
    </row>
    <row r="188" spans="1:9">
      <c r="A188" s="20">
        <v>186</v>
      </c>
      <c r="B188" s="20" t="s">
        <v>21842</v>
      </c>
      <c r="C188" s="10" t="s">
        <v>22081</v>
      </c>
      <c r="D188" s="10" t="s">
        <v>22082</v>
      </c>
      <c r="E188" s="60" t="s">
        <v>22086</v>
      </c>
      <c r="F188" s="39"/>
      <c r="G188" s="46"/>
      <c r="H188" s="46"/>
      <c r="I188" s="23"/>
    </row>
    <row r="189" spans="1:9">
      <c r="A189" s="20">
        <v>187</v>
      </c>
      <c r="B189" s="20" t="s">
        <v>21842</v>
      </c>
      <c r="C189" s="10" t="s">
        <v>22081</v>
      </c>
      <c r="D189" s="10" t="s">
        <v>22082</v>
      </c>
      <c r="E189" s="60" t="s">
        <v>22087</v>
      </c>
      <c r="F189" s="39"/>
      <c r="G189" s="46"/>
      <c r="H189" s="46"/>
      <c r="I189" s="23"/>
    </row>
    <row r="190" spans="1:9">
      <c r="A190" s="20">
        <v>188</v>
      </c>
      <c r="B190" s="20" t="s">
        <v>21842</v>
      </c>
      <c r="C190" s="10" t="s">
        <v>22081</v>
      </c>
      <c r="D190" s="10" t="s">
        <v>22082</v>
      </c>
      <c r="E190" s="60" t="s">
        <v>22088</v>
      </c>
      <c r="F190" s="39"/>
      <c r="G190" s="46"/>
      <c r="H190" s="46"/>
      <c r="I190" s="23"/>
    </row>
    <row r="191" spans="1:9">
      <c r="A191" s="20">
        <v>189</v>
      </c>
      <c r="B191" s="20" t="s">
        <v>21842</v>
      </c>
      <c r="C191" s="10" t="s">
        <v>22081</v>
      </c>
      <c r="D191" s="10" t="s">
        <v>22082</v>
      </c>
      <c r="E191" s="60" t="s">
        <v>22089</v>
      </c>
      <c r="F191" s="39"/>
      <c r="G191" s="46"/>
      <c r="H191" s="46"/>
      <c r="I191" s="23"/>
    </row>
    <row r="192" spans="1:9">
      <c r="A192" s="20">
        <v>190</v>
      </c>
      <c r="B192" s="20" t="s">
        <v>21842</v>
      </c>
      <c r="C192" s="10" t="s">
        <v>22081</v>
      </c>
      <c r="D192" s="10" t="s">
        <v>22082</v>
      </c>
      <c r="E192" s="60" t="s">
        <v>22090</v>
      </c>
      <c r="F192" s="39"/>
      <c r="G192" s="46"/>
      <c r="H192" s="46"/>
      <c r="I192" s="23"/>
    </row>
    <row r="193" spans="1:9">
      <c r="A193" s="20">
        <v>191</v>
      </c>
      <c r="B193" s="20" t="s">
        <v>21842</v>
      </c>
      <c r="C193" s="10" t="s">
        <v>22081</v>
      </c>
      <c r="D193" s="10" t="s">
        <v>22082</v>
      </c>
      <c r="E193" s="60" t="s">
        <v>22091</v>
      </c>
      <c r="F193" s="39"/>
      <c r="G193" s="46"/>
      <c r="H193" s="46"/>
      <c r="I193" s="23"/>
    </row>
    <row r="194" spans="1:9">
      <c r="A194" s="20">
        <v>192</v>
      </c>
      <c r="B194" s="20" t="s">
        <v>21842</v>
      </c>
      <c r="C194" s="10" t="s">
        <v>22081</v>
      </c>
      <c r="D194" s="10" t="s">
        <v>22082</v>
      </c>
      <c r="E194" s="60" t="s">
        <v>22092</v>
      </c>
      <c r="F194" s="39"/>
      <c r="G194" s="46"/>
      <c r="H194" s="46"/>
      <c r="I194" s="23"/>
    </row>
    <row r="195" spans="1:9">
      <c r="A195" s="20">
        <v>193</v>
      </c>
      <c r="B195" s="20" t="s">
        <v>21842</v>
      </c>
      <c r="C195" s="10" t="s">
        <v>22081</v>
      </c>
      <c r="D195" s="10" t="s">
        <v>22082</v>
      </c>
      <c r="E195" s="60" t="s">
        <v>22093</v>
      </c>
      <c r="F195" s="39"/>
      <c r="G195" s="46"/>
      <c r="H195" s="46"/>
      <c r="I195" s="23"/>
    </row>
    <row r="196" spans="1:9">
      <c r="A196" s="20">
        <v>194</v>
      </c>
      <c r="B196" s="20" t="s">
        <v>21842</v>
      </c>
      <c r="C196" s="10" t="s">
        <v>22081</v>
      </c>
      <c r="D196" s="10" t="s">
        <v>22082</v>
      </c>
      <c r="E196" s="60" t="s">
        <v>22094</v>
      </c>
      <c r="F196" s="39"/>
      <c r="G196" s="46"/>
      <c r="H196" s="46"/>
      <c r="I196" s="23"/>
    </row>
    <row r="197" spans="1:9">
      <c r="A197" s="20">
        <v>195</v>
      </c>
      <c r="B197" s="20" t="s">
        <v>21842</v>
      </c>
      <c r="C197" s="10" t="s">
        <v>22081</v>
      </c>
      <c r="D197" s="10" t="s">
        <v>22082</v>
      </c>
      <c r="E197" s="60" t="s">
        <v>22095</v>
      </c>
      <c r="F197" s="39"/>
      <c r="G197" s="46"/>
      <c r="H197" s="46"/>
      <c r="I197" s="23"/>
    </row>
    <row r="198" spans="1:9">
      <c r="A198" s="20">
        <v>196</v>
      </c>
      <c r="B198" s="20" t="s">
        <v>21842</v>
      </c>
      <c r="C198" s="10" t="s">
        <v>22081</v>
      </c>
      <c r="D198" s="10" t="s">
        <v>22082</v>
      </c>
      <c r="E198" s="60" t="s">
        <v>22096</v>
      </c>
      <c r="F198" s="39"/>
      <c r="G198" s="46"/>
      <c r="H198" s="46"/>
      <c r="I198" s="23"/>
    </row>
    <row r="199" spans="1:9">
      <c r="A199" s="20">
        <v>197</v>
      </c>
      <c r="B199" s="20" t="s">
        <v>21842</v>
      </c>
      <c r="C199" s="10" t="s">
        <v>22081</v>
      </c>
      <c r="D199" s="10" t="s">
        <v>22082</v>
      </c>
      <c r="E199" s="60" t="s">
        <v>22097</v>
      </c>
      <c r="F199" s="39"/>
      <c r="G199" s="46"/>
      <c r="H199" s="46"/>
      <c r="I199" s="23"/>
    </row>
    <row r="200" spans="1:9">
      <c r="A200" s="20">
        <v>198</v>
      </c>
      <c r="B200" s="20" t="s">
        <v>21842</v>
      </c>
      <c r="C200" s="10" t="s">
        <v>22081</v>
      </c>
      <c r="D200" s="10" t="s">
        <v>22082</v>
      </c>
      <c r="E200" s="60" t="s">
        <v>22098</v>
      </c>
      <c r="F200" s="39"/>
      <c r="G200" s="46"/>
      <c r="H200" s="46"/>
      <c r="I200" s="23"/>
    </row>
    <row r="201" spans="1:9">
      <c r="A201" s="20">
        <v>199</v>
      </c>
      <c r="B201" s="20" t="s">
        <v>21842</v>
      </c>
      <c r="C201" s="10" t="s">
        <v>22081</v>
      </c>
      <c r="D201" s="10" t="s">
        <v>22082</v>
      </c>
      <c r="E201" s="60" t="s">
        <v>22099</v>
      </c>
      <c r="F201" s="39"/>
      <c r="G201" s="46"/>
      <c r="H201" s="46"/>
      <c r="I201" s="23"/>
    </row>
    <row r="202" spans="1:9">
      <c r="A202" s="20">
        <v>200</v>
      </c>
      <c r="B202" s="20" t="s">
        <v>21842</v>
      </c>
      <c r="C202" s="10" t="s">
        <v>22081</v>
      </c>
      <c r="D202" s="10" t="s">
        <v>22082</v>
      </c>
      <c r="E202" s="60" t="s">
        <v>22100</v>
      </c>
      <c r="F202" s="39"/>
      <c r="G202" s="46"/>
      <c r="H202" s="46"/>
      <c r="I202" s="23"/>
    </row>
    <row r="203" spans="1:9">
      <c r="A203" s="20">
        <v>201</v>
      </c>
      <c r="B203" s="20" t="s">
        <v>21842</v>
      </c>
      <c r="C203" s="10" t="s">
        <v>22081</v>
      </c>
      <c r="D203" s="10" t="s">
        <v>22082</v>
      </c>
      <c r="E203" s="60" t="s">
        <v>22101</v>
      </c>
      <c r="F203" s="39"/>
      <c r="G203" s="46"/>
      <c r="H203" s="46"/>
      <c r="I203" s="23"/>
    </row>
    <row r="204" spans="1:9">
      <c r="A204" s="20">
        <v>202</v>
      </c>
      <c r="B204" s="20" t="s">
        <v>21842</v>
      </c>
      <c r="C204" s="10" t="s">
        <v>22081</v>
      </c>
      <c r="D204" s="10" t="s">
        <v>22082</v>
      </c>
      <c r="E204" s="60" t="s">
        <v>22102</v>
      </c>
      <c r="F204" s="39"/>
      <c r="G204" s="46"/>
      <c r="H204" s="46"/>
      <c r="I204" s="23"/>
    </row>
    <row r="205" spans="1:9">
      <c r="A205" s="20">
        <v>203</v>
      </c>
      <c r="B205" s="20" t="s">
        <v>21842</v>
      </c>
      <c r="C205" s="10" t="s">
        <v>22081</v>
      </c>
      <c r="D205" s="10" t="s">
        <v>22082</v>
      </c>
      <c r="E205" s="60" t="s">
        <v>22103</v>
      </c>
      <c r="F205" s="39"/>
      <c r="G205" s="46"/>
      <c r="H205" s="46"/>
      <c r="I205" s="23"/>
    </row>
    <row r="206" spans="1:9">
      <c r="A206" s="20">
        <v>204</v>
      </c>
      <c r="B206" s="20" t="s">
        <v>21842</v>
      </c>
      <c r="C206" s="10" t="s">
        <v>22081</v>
      </c>
      <c r="D206" s="10" t="s">
        <v>22082</v>
      </c>
      <c r="E206" s="60" t="s">
        <v>22104</v>
      </c>
      <c r="F206" s="39"/>
      <c r="G206" s="46"/>
      <c r="H206" s="46"/>
      <c r="I206" s="23"/>
    </row>
    <row r="207" spans="1:9">
      <c r="A207" s="20">
        <v>205</v>
      </c>
      <c r="B207" s="20" t="s">
        <v>21842</v>
      </c>
      <c r="C207" s="10" t="s">
        <v>22081</v>
      </c>
      <c r="D207" s="10" t="s">
        <v>22082</v>
      </c>
      <c r="E207" s="60" t="s">
        <v>22105</v>
      </c>
      <c r="F207" s="39"/>
      <c r="G207" s="46"/>
      <c r="H207" s="46"/>
      <c r="I207" s="23"/>
    </row>
    <row r="208" spans="1:9">
      <c r="A208" s="20">
        <v>206</v>
      </c>
      <c r="B208" s="20" t="s">
        <v>21842</v>
      </c>
      <c r="C208" s="10" t="s">
        <v>22081</v>
      </c>
      <c r="D208" s="10" t="s">
        <v>22082</v>
      </c>
      <c r="E208" s="60" t="s">
        <v>22106</v>
      </c>
      <c r="F208" s="39"/>
      <c r="G208" s="46"/>
      <c r="H208" s="46"/>
      <c r="I208" s="23"/>
    </row>
    <row r="209" spans="1:9">
      <c r="A209" s="20">
        <v>207</v>
      </c>
      <c r="B209" s="20" t="s">
        <v>21842</v>
      </c>
      <c r="C209" s="10" t="s">
        <v>22081</v>
      </c>
      <c r="D209" s="10" t="s">
        <v>22082</v>
      </c>
      <c r="E209" s="60" t="s">
        <v>22107</v>
      </c>
      <c r="F209" s="39"/>
      <c r="G209" s="46"/>
      <c r="H209" s="46"/>
      <c r="I209" s="23"/>
    </row>
    <row r="210" spans="1:9">
      <c r="A210" s="20">
        <v>208</v>
      </c>
      <c r="B210" s="20" t="s">
        <v>21842</v>
      </c>
      <c r="C210" s="10" t="s">
        <v>22108</v>
      </c>
      <c r="D210" s="10" t="s">
        <v>21844</v>
      </c>
      <c r="E210" s="39" t="s">
        <v>22109</v>
      </c>
      <c r="F210" s="39" t="s">
        <v>21802</v>
      </c>
      <c r="G210" s="46"/>
      <c r="H210" s="46"/>
      <c r="I210" s="23"/>
    </row>
    <row r="211" spans="1:9">
      <c r="A211" s="20">
        <v>209</v>
      </c>
      <c r="B211" s="20" t="s">
        <v>21842</v>
      </c>
      <c r="C211" s="10" t="s">
        <v>22110</v>
      </c>
      <c r="D211" s="10" t="s">
        <v>22082</v>
      </c>
      <c r="E211" s="61" t="s">
        <v>22111</v>
      </c>
      <c r="F211" s="39" t="s">
        <v>14</v>
      </c>
      <c r="G211" s="39"/>
      <c r="H211" s="46" t="s">
        <v>22112</v>
      </c>
      <c r="I211" s="23"/>
    </row>
    <row r="212" spans="1:9">
      <c r="A212" s="20">
        <v>210</v>
      </c>
      <c r="B212" s="20" t="s">
        <v>21842</v>
      </c>
      <c r="C212" s="10" t="s">
        <v>22110</v>
      </c>
      <c r="D212" s="10" t="s">
        <v>22082</v>
      </c>
      <c r="E212" s="61" t="s">
        <v>22113</v>
      </c>
      <c r="F212" s="39" t="s">
        <v>14</v>
      </c>
      <c r="G212" s="39"/>
      <c r="H212" s="46" t="s">
        <v>22114</v>
      </c>
      <c r="I212" s="23"/>
    </row>
    <row r="213" spans="1:9">
      <c r="A213" s="20">
        <v>211</v>
      </c>
      <c r="B213" s="20" t="s">
        <v>21842</v>
      </c>
      <c r="C213" s="10" t="s">
        <v>22110</v>
      </c>
      <c r="D213" s="10" t="s">
        <v>22082</v>
      </c>
      <c r="E213" s="61" t="s">
        <v>22115</v>
      </c>
      <c r="F213" s="39" t="s">
        <v>14</v>
      </c>
      <c r="G213" s="39"/>
      <c r="H213" s="46" t="s">
        <v>22116</v>
      </c>
      <c r="I213" s="23"/>
    </row>
    <row r="214" spans="1:9">
      <c r="A214" s="20">
        <v>212</v>
      </c>
      <c r="B214" s="20" t="s">
        <v>21842</v>
      </c>
      <c r="C214" s="10" t="s">
        <v>22110</v>
      </c>
      <c r="D214" s="10" t="s">
        <v>22082</v>
      </c>
      <c r="E214" s="61" t="s">
        <v>22117</v>
      </c>
      <c r="F214" s="39" t="s">
        <v>14</v>
      </c>
      <c r="G214" s="39"/>
      <c r="H214" s="46"/>
      <c r="I214" s="23"/>
    </row>
    <row r="215" spans="1:9">
      <c r="A215" s="20">
        <v>213</v>
      </c>
      <c r="B215" s="20" t="s">
        <v>21842</v>
      </c>
      <c r="C215" s="10" t="s">
        <v>22110</v>
      </c>
      <c r="D215" s="10" t="s">
        <v>22082</v>
      </c>
      <c r="E215" s="61" t="s">
        <v>22118</v>
      </c>
      <c r="F215" s="39" t="s">
        <v>14</v>
      </c>
      <c r="G215" s="39"/>
      <c r="H215" s="46" t="s">
        <v>22119</v>
      </c>
      <c r="I215" s="23"/>
    </row>
    <row r="216" spans="1:9">
      <c r="A216" s="20">
        <v>214</v>
      </c>
      <c r="B216" s="20" t="s">
        <v>21842</v>
      </c>
      <c r="C216" s="10" t="s">
        <v>22110</v>
      </c>
      <c r="D216" s="10" t="s">
        <v>22082</v>
      </c>
      <c r="E216" s="61" t="s">
        <v>22120</v>
      </c>
      <c r="F216" s="39" t="s">
        <v>14</v>
      </c>
      <c r="G216" s="39"/>
      <c r="H216" s="46" t="s">
        <v>22121</v>
      </c>
      <c r="I216" s="23"/>
    </row>
    <row r="217" spans="1:9">
      <c r="A217" s="20">
        <v>215</v>
      </c>
      <c r="B217" s="20" t="s">
        <v>21842</v>
      </c>
      <c r="C217" s="10" t="s">
        <v>22110</v>
      </c>
      <c r="D217" s="10" t="s">
        <v>22082</v>
      </c>
      <c r="E217" s="61" t="s">
        <v>22122</v>
      </c>
      <c r="F217" s="39" t="s">
        <v>14</v>
      </c>
      <c r="G217" s="39"/>
      <c r="H217" s="46" t="s">
        <v>22123</v>
      </c>
      <c r="I217" s="23"/>
    </row>
    <row r="218" spans="1:9">
      <c r="A218" s="20">
        <v>216</v>
      </c>
      <c r="B218" s="20" t="s">
        <v>21842</v>
      </c>
      <c r="C218" s="10" t="s">
        <v>22110</v>
      </c>
      <c r="D218" s="10" t="s">
        <v>22082</v>
      </c>
      <c r="E218" s="61" t="s">
        <v>22124</v>
      </c>
      <c r="F218" s="39" t="s">
        <v>14</v>
      </c>
      <c r="G218" s="39"/>
      <c r="H218" s="46"/>
      <c r="I218" s="23"/>
    </row>
    <row r="219" spans="1:9">
      <c r="A219" s="20">
        <v>217</v>
      </c>
      <c r="B219" s="20" t="s">
        <v>21842</v>
      </c>
      <c r="C219" s="10" t="s">
        <v>22110</v>
      </c>
      <c r="D219" s="10" t="s">
        <v>22082</v>
      </c>
      <c r="E219" s="61" t="s">
        <v>22125</v>
      </c>
      <c r="F219" s="39" t="s">
        <v>14</v>
      </c>
      <c r="G219" s="39"/>
      <c r="H219" s="46"/>
      <c r="I219" s="23"/>
    </row>
    <row r="220" spans="1:9">
      <c r="A220" s="20">
        <v>218</v>
      </c>
      <c r="B220" s="20" t="s">
        <v>21842</v>
      </c>
      <c r="C220" s="10" t="s">
        <v>22110</v>
      </c>
      <c r="D220" s="10" t="s">
        <v>22082</v>
      </c>
      <c r="E220" s="61" t="s">
        <v>22126</v>
      </c>
      <c r="F220" s="39" t="s">
        <v>14</v>
      </c>
      <c r="G220" s="39"/>
      <c r="H220" s="46"/>
      <c r="I220" s="23"/>
    </row>
    <row r="221" spans="1:9">
      <c r="A221" s="20">
        <v>219</v>
      </c>
      <c r="B221" s="20" t="s">
        <v>21842</v>
      </c>
      <c r="C221" s="10" t="s">
        <v>22127</v>
      </c>
      <c r="D221" s="10" t="s">
        <v>21844</v>
      </c>
      <c r="E221" s="39" t="s">
        <v>22128</v>
      </c>
      <c r="F221" s="39" t="s">
        <v>21802</v>
      </c>
      <c r="G221" s="46"/>
      <c r="H221" s="46" t="s">
        <v>22129</v>
      </c>
      <c r="I221" s="23"/>
    </row>
    <row r="222" spans="1:9">
      <c r="A222" s="20">
        <v>220</v>
      </c>
      <c r="B222" s="20" t="s">
        <v>21842</v>
      </c>
      <c r="C222" s="10" t="s">
        <v>22127</v>
      </c>
      <c r="D222" s="10" t="s">
        <v>21844</v>
      </c>
      <c r="E222" s="39" t="s">
        <v>22130</v>
      </c>
      <c r="F222" s="39" t="s">
        <v>21802</v>
      </c>
      <c r="G222" s="46"/>
      <c r="H222" s="46" t="s">
        <v>22131</v>
      </c>
      <c r="I222" s="23"/>
    </row>
    <row r="223" spans="1:9">
      <c r="A223" s="20">
        <v>221</v>
      </c>
      <c r="B223" s="20" t="s">
        <v>21842</v>
      </c>
      <c r="C223" s="10" t="s">
        <v>22127</v>
      </c>
      <c r="D223" s="10" t="s">
        <v>21844</v>
      </c>
      <c r="E223" s="39" t="s">
        <v>22132</v>
      </c>
      <c r="F223" s="39" t="s">
        <v>21802</v>
      </c>
      <c r="G223" s="46"/>
      <c r="H223" s="46" t="s">
        <v>22133</v>
      </c>
      <c r="I223" s="23"/>
    </row>
    <row r="224" spans="1:9">
      <c r="A224" s="20">
        <v>222</v>
      </c>
      <c r="B224" s="20" t="s">
        <v>21842</v>
      </c>
      <c r="C224" s="10" t="s">
        <v>22127</v>
      </c>
      <c r="D224" s="10" t="s">
        <v>21844</v>
      </c>
      <c r="E224" s="39" t="s">
        <v>22134</v>
      </c>
      <c r="F224" s="39" t="s">
        <v>21802</v>
      </c>
      <c r="G224" s="46"/>
      <c r="H224" s="46" t="s">
        <v>22135</v>
      </c>
      <c r="I224" s="23"/>
    </row>
    <row r="225" spans="1:9">
      <c r="A225" s="20">
        <v>223</v>
      </c>
      <c r="B225" s="20" t="s">
        <v>21842</v>
      </c>
      <c r="C225" s="10" t="s">
        <v>22127</v>
      </c>
      <c r="D225" s="10" t="s">
        <v>21844</v>
      </c>
      <c r="E225" s="39" t="s">
        <v>22136</v>
      </c>
      <c r="F225" s="39" t="s">
        <v>21802</v>
      </c>
      <c r="G225" s="46"/>
      <c r="H225" s="46" t="s">
        <v>22137</v>
      </c>
      <c r="I225" s="23"/>
    </row>
    <row r="226" spans="1:9">
      <c r="A226" s="20">
        <v>224</v>
      </c>
      <c r="B226" s="20" t="s">
        <v>21842</v>
      </c>
      <c r="C226" s="10" t="s">
        <v>22127</v>
      </c>
      <c r="D226" s="10" t="s">
        <v>21844</v>
      </c>
      <c r="E226" s="39" t="s">
        <v>22138</v>
      </c>
      <c r="F226" s="39" t="s">
        <v>21802</v>
      </c>
      <c r="G226" s="46"/>
      <c r="H226" s="46" t="s">
        <v>22139</v>
      </c>
      <c r="I226" s="23"/>
    </row>
    <row r="227" spans="1:9">
      <c r="A227" s="20">
        <v>225</v>
      </c>
      <c r="B227" s="20" t="s">
        <v>21842</v>
      </c>
      <c r="C227" s="10" t="s">
        <v>22127</v>
      </c>
      <c r="D227" s="10" t="s">
        <v>21844</v>
      </c>
      <c r="E227" s="39" t="s">
        <v>22140</v>
      </c>
      <c r="F227" s="39" t="s">
        <v>21802</v>
      </c>
      <c r="G227" s="46"/>
      <c r="H227" s="46" t="s">
        <v>22141</v>
      </c>
      <c r="I227" s="23"/>
    </row>
    <row r="228" spans="1:9">
      <c r="A228" s="20">
        <v>226</v>
      </c>
      <c r="B228" s="20" t="s">
        <v>21842</v>
      </c>
      <c r="C228" s="10" t="s">
        <v>22127</v>
      </c>
      <c r="D228" s="10" t="s">
        <v>21844</v>
      </c>
      <c r="E228" s="39" t="s">
        <v>22142</v>
      </c>
      <c r="F228" s="39" t="s">
        <v>21802</v>
      </c>
      <c r="G228" s="46"/>
      <c r="H228" s="46" t="s">
        <v>22143</v>
      </c>
      <c r="I228" s="23"/>
    </row>
    <row r="229" spans="1:9">
      <c r="A229" s="20">
        <v>227</v>
      </c>
      <c r="B229" s="20" t="s">
        <v>21842</v>
      </c>
      <c r="C229" s="10" t="s">
        <v>22127</v>
      </c>
      <c r="D229" s="10" t="s">
        <v>21844</v>
      </c>
      <c r="E229" s="39" t="s">
        <v>22144</v>
      </c>
      <c r="F229" s="39" t="s">
        <v>21977</v>
      </c>
      <c r="G229" s="46"/>
      <c r="H229" s="46" t="s">
        <v>22145</v>
      </c>
      <c r="I229" s="23"/>
    </row>
    <row r="230" spans="1:9">
      <c r="A230" s="20">
        <v>228</v>
      </c>
      <c r="B230" s="20" t="s">
        <v>21842</v>
      </c>
      <c r="C230" s="10" t="s">
        <v>22127</v>
      </c>
      <c r="D230" s="10" t="s">
        <v>21844</v>
      </c>
      <c r="E230" s="39" t="s">
        <v>22146</v>
      </c>
      <c r="F230" s="39" t="s">
        <v>21802</v>
      </c>
      <c r="G230" s="46"/>
      <c r="H230" s="46" t="s">
        <v>22147</v>
      </c>
      <c r="I230" s="23"/>
    </row>
    <row r="231" spans="1:9">
      <c r="A231" s="20">
        <v>229</v>
      </c>
      <c r="B231" s="20" t="s">
        <v>21842</v>
      </c>
      <c r="C231" s="10" t="s">
        <v>22127</v>
      </c>
      <c r="D231" s="10" t="s">
        <v>21844</v>
      </c>
      <c r="E231" s="39" t="s">
        <v>22148</v>
      </c>
      <c r="F231" s="39" t="s">
        <v>21802</v>
      </c>
      <c r="G231" s="46"/>
      <c r="H231" s="46" t="s">
        <v>22149</v>
      </c>
      <c r="I231" s="23"/>
    </row>
    <row r="232" spans="1:9">
      <c r="A232" s="20">
        <v>230</v>
      </c>
      <c r="B232" s="20" t="s">
        <v>21842</v>
      </c>
      <c r="C232" s="10" t="s">
        <v>22127</v>
      </c>
      <c r="D232" s="10" t="s">
        <v>21844</v>
      </c>
      <c r="E232" s="39" t="s">
        <v>22150</v>
      </c>
      <c r="F232" s="39" t="s">
        <v>21802</v>
      </c>
      <c r="G232" s="46"/>
      <c r="H232" s="46"/>
      <c r="I232" s="23"/>
    </row>
    <row r="233" spans="1:9">
      <c r="A233" s="20">
        <v>231</v>
      </c>
      <c r="B233" s="20" t="s">
        <v>21842</v>
      </c>
      <c r="C233" s="10" t="s">
        <v>22127</v>
      </c>
      <c r="D233" s="10" t="s">
        <v>21844</v>
      </c>
      <c r="E233" s="39" t="s">
        <v>22151</v>
      </c>
      <c r="F233" s="39" t="s">
        <v>21802</v>
      </c>
      <c r="G233" s="46"/>
      <c r="H233" s="46"/>
      <c r="I233" s="23"/>
    </row>
    <row r="234" spans="1:9">
      <c r="A234" s="20">
        <v>232</v>
      </c>
      <c r="B234" s="20" t="s">
        <v>21842</v>
      </c>
      <c r="C234" s="10" t="s">
        <v>22127</v>
      </c>
      <c r="D234" s="10" t="s">
        <v>21844</v>
      </c>
      <c r="E234" s="39" t="s">
        <v>22152</v>
      </c>
      <c r="F234" s="39" t="s">
        <v>21802</v>
      </c>
      <c r="G234" s="46"/>
      <c r="H234" s="46" t="s">
        <v>22153</v>
      </c>
      <c r="I234" s="23"/>
    </row>
    <row r="235" spans="1:9">
      <c r="A235" s="20">
        <v>233</v>
      </c>
      <c r="B235" s="20" t="s">
        <v>21842</v>
      </c>
      <c r="C235" s="10" t="s">
        <v>22127</v>
      </c>
      <c r="D235" s="10" t="s">
        <v>21844</v>
      </c>
      <c r="E235" s="39" t="s">
        <v>22154</v>
      </c>
      <c r="F235" s="39" t="s">
        <v>21802</v>
      </c>
      <c r="G235" s="46"/>
      <c r="H235" s="46" t="s">
        <v>22155</v>
      </c>
      <c r="I235" s="23"/>
    </row>
    <row r="236" spans="1:9">
      <c r="A236" s="20">
        <v>234</v>
      </c>
      <c r="B236" s="20" t="s">
        <v>21842</v>
      </c>
      <c r="C236" s="10" t="s">
        <v>22127</v>
      </c>
      <c r="D236" s="10" t="s">
        <v>21844</v>
      </c>
      <c r="E236" s="39" t="s">
        <v>22156</v>
      </c>
      <c r="F236" s="39" t="s">
        <v>21802</v>
      </c>
      <c r="G236" s="46"/>
      <c r="H236" s="46" t="s">
        <v>22157</v>
      </c>
      <c r="I236" s="23"/>
    </row>
    <row r="237" spans="1:9">
      <c r="A237" s="20">
        <v>235</v>
      </c>
      <c r="B237" s="20" t="s">
        <v>21842</v>
      </c>
      <c r="C237" s="10" t="s">
        <v>22127</v>
      </c>
      <c r="D237" s="10" t="s">
        <v>21844</v>
      </c>
      <c r="E237" s="39" t="s">
        <v>22158</v>
      </c>
      <c r="F237" s="39" t="s">
        <v>21802</v>
      </c>
      <c r="G237" s="46"/>
      <c r="H237" s="46" t="s">
        <v>22159</v>
      </c>
      <c r="I237" s="23"/>
    </row>
    <row r="238" spans="1:9">
      <c r="A238" s="20">
        <v>236</v>
      </c>
      <c r="B238" s="20" t="s">
        <v>21842</v>
      </c>
      <c r="C238" s="10" t="s">
        <v>22127</v>
      </c>
      <c r="D238" s="10" t="s">
        <v>21844</v>
      </c>
      <c r="E238" s="39" t="s">
        <v>22160</v>
      </c>
      <c r="F238" s="39" t="s">
        <v>21802</v>
      </c>
      <c r="G238" s="46"/>
      <c r="H238" s="46" t="s">
        <v>22161</v>
      </c>
      <c r="I238" s="23"/>
    </row>
    <row r="239" spans="1:9">
      <c r="A239" s="20">
        <v>237</v>
      </c>
      <c r="B239" s="20" t="s">
        <v>21842</v>
      </c>
      <c r="C239" s="10" t="s">
        <v>22127</v>
      </c>
      <c r="D239" s="10" t="s">
        <v>21844</v>
      </c>
      <c r="E239" s="39" t="s">
        <v>22162</v>
      </c>
      <c r="F239" s="39" t="s">
        <v>21802</v>
      </c>
      <c r="G239" s="46"/>
      <c r="H239" s="46" t="s">
        <v>22163</v>
      </c>
      <c r="I239" s="23"/>
    </row>
    <row r="240" spans="1:9">
      <c r="A240" s="20">
        <v>238</v>
      </c>
      <c r="B240" s="20" t="s">
        <v>21842</v>
      </c>
      <c r="C240" s="10" t="s">
        <v>22127</v>
      </c>
      <c r="D240" s="10" t="s">
        <v>21844</v>
      </c>
      <c r="E240" s="39" t="s">
        <v>22164</v>
      </c>
      <c r="F240" s="39" t="s">
        <v>21802</v>
      </c>
      <c r="G240" s="46"/>
      <c r="H240" s="46" t="s">
        <v>22165</v>
      </c>
      <c r="I240" s="23"/>
    </row>
    <row r="241" spans="1:9">
      <c r="A241" s="20">
        <v>239</v>
      </c>
      <c r="B241" s="20" t="s">
        <v>21842</v>
      </c>
      <c r="C241" s="10" t="s">
        <v>22127</v>
      </c>
      <c r="D241" s="10" t="s">
        <v>21844</v>
      </c>
      <c r="E241" s="39" t="s">
        <v>22166</v>
      </c>
      <c r="F241" s="39" t="s">
        <v>21802</v>
      </c>
      <c r="G241" s="46"/>
      <c r="H241" s="46" t="s">
        <v>22167</v>
      </c>
      <c r="I241" s="23"/>
    </row>
    <row r="242" spans="1:9">
      <c r="A242" s="20">
        <v>240</v>
      </c>
      <c r="B242" s="20" t="s">
        <v>21842</v>
      </c>
      <c r="C242" s="10" t="s">
        <v>22127</v>
      </c>
      <c r="D242" s="10" t="s">
        <v>21844</v>
      </c>
      <c r="E242" s="39" t="s">
        <v>22168</v>
      </c>
      <c r="F242" s="39" t="s">
        <v>21802</v>
      </c>
      <c r="G242" s="46"/>
      <c r="H242" s="46" t="s">
        <v>22169</v>
      </c>
      <c r="I242" s="23"/>
    </row>
    <row r="243" spans="1:9">
      <c r="A243" s="20">
        <v>241</v>
      </c>
      <c r="B243" s="20" t="s">
        <v>21842</v>
      </c>
      <c r="C243" s="10" t="s">
        <v>22127</v>
      </c>
      <c r="D243" s="10" t="s">
        <v>21844</v>
      </c>
      <c r="E243" s="39" t="s">
        <v>22170</v>
      </c>
      <c r="F243" s="39" t="s">
        <v>21802</v>
      </c>
      <c r="G243" s="46"/>
      <c r="H243" s="46" t="s">
        <v>22171</v>
      </c>
      <c r="I243" s="23"/>
    </row>
    <row r="244" spans="1:9">
      <c r="A244" s="20">
        <v>242</v>
      </c>
      <c r="B244" s="20" t="s">
        <v>21842</v>
      </c>
      <c r="C244" s="10" t="s">
        <v>22127</v>
      </c>
      <c r="D244" s="10" t="s">
        <v>21844</v>
      </c>
      <c r="E244" s="39" t="s">
        <v>22172</v>
      </c>
      <c r="F244" s="39" t="s">
        <v>21977</v>
      </c>
      <c r="G244" s="46"/>
      <c r="H244" s="46" t="s">
        <v>22173</v>
      </c>
      <c r="I244" s="23"/>
    </row>
    <row r="245" spans="1:9">
      <c r="A245" s="20">
        <v>243</v>
      </c>
      <c r="B245" s="20" t="s">
        <v>21842</v>
      </c>
      <c r="C245" s="10" t="s">
        <v>22127</v>
      </c>
      <c r="D245" s="10" t="s">
        <v>21844</v>
      </c>
      <c r="E245" s="70" t="s">
        <v>22174</v>
      </c>
      <c r="F245" s="70" t="s">
        <v>21977</v>
      </c>
      <c r="G245" s="46"/>
      <c r="H245" s="46" t="s">
        <v>22175</v>
      </c>
      <c r="I245" s="23"/>
    </row>
    <row r="246" spans="1:9">
      <c r="A246" s="20">
        <v>244</v>
      </c>
      <c r="B246" s="20" t="s">
        <v>21842</v>
      </c>
      <c r="C246" s="10" t="s">
        <v>22127</v>
      </c>
      <c r="D246" s="12" t="s">
        <v>21844</v>
      </c>
      <c r="E246" s="39" t="s">
        <v>22176</v>
      </c>
      <c r="F246" s="39" t="s">
        <v>21802</v>
      </c>
      <c r="G246" s="46"/>
      <c r="H246" s="46" t="s">
        <v>22177</v>
      </c>
      <c r="I246" s="23"/>
    </row>
    <row r="247" spans="1:9">
      <c r="A247" s="20">
        <v>245</v>
      </c>
      <c r="B247" s="20" t="s">
        <v>21842</v>
      </c>
      <c r="C247" s="10" t="s">
        <v>22127</v>
      </c>
      <c r="D247" s="12" t="s">
        <v>21844</v>
      </c>
      <c r="E247" s="39" t="s">
        <v>22178</v>
      </c>
      <c r="F247" s="39" t="s">
        <v>21802</v>
      </c>
      <c r="G247" s="46"/>
      <c r="H247" s="46" t="s">
        <v>22179</v>
      </c>
      <c r="I247" s="23"/>
    </row>
    <row r="248" spans="1:9">
      <c r="A248" s="20">
        <v>246</v>
      </c>
      <c r="B248" s="20" t="s">
        <v>21842</v>
      </c>
      <c r="C248" s="10" t="s">
        <v>22127</v>
      </c>
      <c r="D248" s="12" t="s">
        <v>21844</v>
      </c>
      <c r="E248" s="39" t="s">
        <v>22180</v>
      </c>
      <c r="F248" s="39" t="s">
        <v>21802</v>
      </c>
      <c r="G248" s="46"/>
      <c r="H248" s="46" t="s">
        <v>22181</v>
      </c>
      <c r="I248" s="23"/>
    </row>
  </sheetData>
  <autoFilter ref="A2:I248" xr:uid="{677C356F-5F18-467D-9BA9-809876BEB0FF}"/>
  <conditionalFormatting sqref="E2">
    <cfRule type="duplicateValues" dxfId="1348" priority="15"/>
    <cfRule type="duplicateValues" dxfId="1347" priority="16"/>
    <cfRule type="duplicateValues" dxfId="1346" priority="17"/>
    <cfRule type="duplicateValues" dxfId="1345" priority="18"/>
    <cfRule type="duplicateValues" dxfId="1344" priority="19"/>
    <cfRule type="duplicateValues" dxfId="1343" priority="20"/>
    <cfRule type="duplicateValues" dxfId="1342" priority="21"/>
    <cfRule type="duplicateValues" dxfId="1341" priority="22"/>
    <cfRule type="duplicateValues" dxfId="1340" priority="23"/>
    <cfRule type="duplicateValues" dxfId="1339" priority="24"/>
    <cfRule type="duplicateValues" dxfId="1338" priority="25"/>
    <cfRule type="duplicateValues" dxfId="1337" priority="26"/>
    <cfRule type="duplicateValues" dxfId="1336" priority="27"/>
  </conditionalFormatting>
  <conditionalFormatting sqref="E165">
    <cfRule type="duplicateValues" dxfId="1335" priority="1"/>
    <cfRule type="duplicateValues" dxfId="1334" priority="2"/>
    <cfRule type="duplicateValues" dxfId="1333" priority="3"/>
    <cfRule type="duplicateValues" dxfId="1332" priority="4"/>
    <cfRule type="duplicateValues" dxfId="1331" priority="5"/>
    <cfRule type="duplicateValues" dxfId="1330" priority="6"/>
    <cfRule type="duplicateValues" dxfId="1329" priority="7"/>
    <cfRule type="duplicateValues" dxfId="1328" priority="8"/>
    <cfRule type="duplicateValues" dxfId="1327" priority="9"/>
    <cfRule type="duplicateValues" dxfId="1326" priority="10"/>
    <cfRule type="duplicateValues" dxfId="1325" priority="11"/>
    <cfRule type="duplicateValues" dxfId="1324" priority="12"/>
    <cfRule type="duplicateValues" dxfId="1323" priority="13"/>
    <cfRule type="duplicateValues" dxfId="1322" priority="14"/>
  </conditionalFormatting>
  <conditionalFormatting sqref="F2 E6:E36 E38:E45 E81:E84 E211:E220">
    <cfRule type="duplicateValues" dxfId="1321" priority="28"/>
    <cfRule type="duplicateValues" dxfId="1320" priority="29"/>
    <cfRule type="duplicateValues" dxfId="1319" priority="30"/>
    <cfRule type="duplicateValues" dxfId="1318" priority="31"/>
    <cfRule type="duplicateValues" dxfId="1317" priority="32"/>
    <cfRule type="duplicateValues" dxfId="1316" priority="33"/>
    <cfRule type="duplicateValues" dxfId="1315" priority="34"/>
    <cfRule type="duplicateValues" dxfId="1314" priority="35"/>
    <cfRule type="duplicateValues" dxfId="1313" priority="36"/>
    <cfRule type="duplicateValues" dxfId="1312" priority="37"/>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44A38-99E4-48EA-99DB-C5AF62299FE6}">
  <sheetPr codeName="Sheet4"/>
  <dimension ref="A1:O41"/>
  <sheetViews>
    <sheetView showGridLines="0" topLeftCell="A13" zoomScale="115" zoomScaleNormal="115" workbookViewId="0">
      <selection activeCell="F7" sqref="F7"/>
    </sheetView>
  </sheetViews>
  <sheetFormatPr defaultColWidth="8.5703125" defaultRowHeight="14.45" outlineLevelCol="1"/>
  <cols>
    <col min="1" max="1" width="5" style="54" customWidth="1"/>
    <col min="2" max="2" width="23.140625" style="54" customWidth="1"/>
    <col min="3" max="3" width="30.42578125" style="54" bestFit="1" customWidth="1"/>
    <col min="4" max="4" width="17" style="54" bestFit="1" customWidth="1"/>
    <col min="5" max="5" width="15.42578125" style="54" customWidth="1"/>
    <col min="6" max="6" width="31.85546875" style="54" customWidth="1"/>
    <col min="7" max="7" width="15.140625" style="54" hidden="1" customWidth="1" outlineLevel="1"/>
    <col min="8" max="8" width="15.42578125" style="54" hidden="1" customWidth="1" outlineLevel="1"/>
    <col min="9" max="9" width="21.140625" style="54" hidden="1" customWidth="1" outlineLevel="1"/>
    <col min="10" max="10" width="10" style="55" hidden="1" customWidth="1" outlineLevel="1"/>
    <col min="11" max="11" width="42.140625" style="90" hidden="1" customWidth="1" outlineLevel="1"/>
    <col min="12" max="12" width="38.140625" style="55" hidden="1" customWidth="1" outlineLevel="1"/>
    <col min="13" max="13" width="55.85546875" style="54" customWidth="1" collapsed="1"/>
    <col min="14" max="14" width="38.5703125" style="54" customWidth="1"/>
    <col min="15" max="15" width="73.85546875" style="54" bestFit="1" customWidth="1"/>
    <col min="16" max="18" width="8.5703125" style="54" bestFit="1" customWidth="1"/>
    <col min="19" max="16384" width="8.5703125" style="54"/>
  </cols>
  <sheetData>
    <row r="1" spans="1:15">
      <c r="M1" s="54" t="s">
        <v>22182</v>
      </c>
      <c r="O1" t="s">
        <v>22183</v>
      </c>
    </row>
    <row r="2" spans="1:15">
      <c r="A2" s="36" t="s">
        <v>22184</v>
      </c>
      <c r="B2" s="36" t="s">
        <v>22185</v>
      </c>
      <c r="C2" s="59" t="s">
        <v>22186</v>
      </c>
      <c r="D2" s="36" t="s">
        <v>22187</v>
      </c>
      <c r="E2" s="87" t="s">
        <v>22188</v>
      </c>
      <c r="F2" s="87" t="s">
        <v>151</v>
      </c>
      <c r="G2" s="52" t="s">
        <v>22189</v>
      </c>
      <c r="H2" s="36" t="s">
        <v>22190</v>
      </c>
      <c r="I2" s="36" t="s">
        <v>11768</v>
      </c>
      <c r="J2" s="52" t="s">
        <v>21840</v>
      </c>
      <c r="K2" s="52" t="s">
        <v>22191</v>
      </c>
      <c r="L2" s="52" t="s">
        <v>28</v>
      </c>
      <c r="M2" s="395" t="s">
        <v>22192</v>
      </c>
      <c r="N2" s="396" t="s">
        <v>22193</v>
      </c>
      <c r="O2" s="395" t="s">
        <v>22194</v>
      </c>
    </row>
    <row r="3" spans="1:15">
      <c r="A3" s="37">
        <v>1</v>
      </c>
      <c r="B3" s="38" t="s">
        <v>22195</v>
      </c>
      <c r="C3" s="38" t="s">
        <v>22196</v>
      </c>
      <c r="D3" s="38" t="s">
        <v>21800</v>
      </c>
      <c r="E3" s="115" t="s">
        <v>22197</v>
      </c>
      <c r="F3" s="115">
        <v>668</v>
      </c>
      <c r="G3" s="56" t="s">
        <v>22198</v>
      </c>
      <c r="H3" s="7" t="s">
        <v>21802</v>
      </c>
      <c r="I3" s="7" t="s">
        <v>22199</v>
      </c>
      <c r="J3" s="56" t="s">
        <v>21844</v>
      </c>
      <c r="K3" s="117" t="s">
        <v>22200</v>
      </c>
      <c r="L3" s="56"/>
      <c r="M3" s="39" t="str">
        <f>"/datasource/inbound/source_file/mdp/"&amp;E3&amp;"/"</f>
        <v>/datasource/inbound/source_file/mdp/pcb_dep/</v>
      </c>
      <c r="N3" s="118" t="str">
        <f t="shared" ref="N3:N16" si="0">"/inbound/source_file/mdp/"&amp;E3&amp;"/"</f>
        <v>/inbound/source_file/mdp/pcb_dep/</v>
      </c>
      <c r="O3" s="39" t="str">
        <f t="shared" ref="O3:O16" si="1">"abfss://inbound@stmdpsea&lt;env&gt;in001.dfs.core.windows.net/source_file/mdp/"&amp;E3&amp;"/"</f>
        <v>abfss://inbound@stmdpsea&lt;env&gt;in001.dfs.core.windows.net/source_file/mdp/pcb_dep/</v>
      </c>
    </row>
    <row r="4" spans="1:15">
      <c r="A4" s="37">
        <v>2</v>
      </c>
      <c r="B4" s="38" t="s">
        <v>22201</v>
      </c>
      <c r="C4" s="38" t="s">
        <v>22202</v>
      </c>
      <c r="D4" s="38" t="s">
        <v>21808</v>
      </c>
      <c r="E4" s="115" t="s">
        <v>22203</v>
      </c>
      <c r="F4" s="115">
        <v>668.08</v>
      </c>
      <c r="G4" s="56" t="s">
        <v>22198</v>
      </c>
      <c r="H4" s="7" t="s">
        <v>21802</v>
      </c>
      <c r="I4" s="7" t="s">
        <v>22199</v>
      </c>
      <c r="J4" s="56" t="s">
        <v>21844</v>
      </c>
      <c r="K4" s="91" t="s">
        <v>22200</v>
      </c>
      <c r="L4" s="56"/>
      <c r="M4" s="39" t="str">
        <f t="shared" ref="M4:M16" si="2">"/datasource/inbound/source_file/mdp/"&amp;E4&amp;"/"</f>
        <v>/datasource/inbound/source_file/mdp/pcb_loan/</v>
      </c>
      <c r="N4" s="118" t="str">
        <f t="shared" si="0"/>
        <v>/inbound/source_file/mdp/pcb_loan/</v>
      </c>
      <c r="O4" s="39" t="str">
        <f t="shared" si="1"/>
        <v>abfss://inbound@stmdpsea&lt;env&gt;in001.dfs.core.windows.net/source_file/mdp/pcb_loan/</v>
      </c>
    </row>
    <row r="5" spans="1:15">
      <c r="A5" s="37">
        <v>3</v>
      </c>
      <c r="B5" s="38" t="s">
        <v>22204</v>
      </c>
      <c r="C5" s="38" t="s">
        <v>22205</v>
      </c>
      <c r="D5" s="115" t="s">
        <v>21851</v>
      </c>
      <c r="E5" s="115" t="s">
        <v>22206</v>
      </c>
      <c r="F5" s="115">
        <v>75</v>
      </c>
      <c r="G5" s="56" t="s">
        <v>22198</v>
      </c>
      <c r="H5" s="7" t="s">
        <v>21802</v>
      </c>
      <c r="I5" s="7" t="s">
        <v>22199</v>
      </c>
      <c r="J5" s="56" t="s">
        <v>21844</v>
      </c>
      <c r="K5" s="91" t="s">
        <v>22207</v>
      </c>
      <c r="L5" s="56" t="s">
        <v>22208</v>
      </c>
      <c r="M5" s="39" t="str">
        <f t="shared" si="2"/>
        <v>/datasource/inbound/source_file/mdp/lpm_as400/</v>
      </c>
      <c r="N5" s="118" t="str">
        <f t="shared" si="0"/>
        <v>/inbound/source_file/mdp/lpm_as400/</v>
      </c>
      <c r="O5" s="39" t="str">
        <f t="shared" si="1"/>
        <v>abfss://inbound@stmdpsea&lt;env&gt;in001.dfs.core.windows.net/source_file/mdp/lpm_as400/</v>
      </c>
    </row>
    <row r="6" spans="1:15">
      <c r="A6" s="37">
        <v>4</v>
      </c>
      <c r="B6" s="38" t="s">
        <v>22108</v>
      </c>
      <c r="C6" s="38" t="s">
        <v>22209</v>
      </c>
      <c r="D6" s="115" t="s">
        <v>22108</v>
      </c>
      <c r="E6" s="115" t="s">
        <v>22210</v>
      </c>
      <c r="F6" s="115">
        <v>640</v>
      </c>
      <c r="G6" s="56" t="s">
        <v>22198</v>
      </c>
      <c r="H6" s="7" t="s">
        <v>21802</v>
      </c>
      <c r="I6" s="7" t="s">
        <v>22199</v>
      </c>
      <c r="J6" s="56" t="s">
        <v>21844</v>
      </c>
      <c r="K6" s="91" t="s">
        <v>22200</v>
      </c>
      <c r="L6" s="56"/>
      <c r="M6" s="39" t="str">
        <f t="shared" si="2"/>
        <v>/datasource/inbound/source_file/mdp/fcd/</v>
      </c>
      <c r="N6" s="118" t="str">
        <f t="shared" si="0"/>
        <v>/inbound/source_file/mdp/fcd/</v>
      </c>
      <c r="O6" s="39" t="str">
        <f t="shared" si="1"/>
        <v>abfss://inbound@stmdpsea&lt;env&gt;in001.dfs.core.windows.net/source_file/mdp/fcd/</v>
      </c>
    </row>
    <row r="7" spans="1:15" ht="39">
      <c r="A7" s="37">
        <v>5</v>
      </c>
      <c r="B7" s="38" t="s">
        <v>22211</v>
      </c>
      <c r="C7" s="38" t="s">
        <v>22212</v>
      </c>
      <c r="D7" s="38" t="s">
        <v>22081</v>
      </c>
      <c r="E7" s="115" t="s">
        <v>22213</v>
      </c>
      <c r="F7" s="115">
        <v>176</v>
      </c>
      <c r="G7" s="62" t="s">
        <v>22214</v>
      </c>
      <c r="H7" s="38" t="s">
        <v>22215</v>
      </c>
      <c r="I7" s="74" t="s">
        <v>22216</v>
      </c>
      <c r="J7" s="62" t="s">
        <v>22082</v>
      </c>
      <c r="K7" s="91"/>
      <c r="L7" s="56"/>
      <c r="M7" s="39" t="str">
        <f t="shared" si="2"/>
        <v>/datasource/inbound/source_file/mdp/cis/</v>
      </c>
      <c r="N7" s="118" t="str">
        <f t="shared" si="0"/>
        <v>/inbound/source_file/mdp/cis/</v>
      </c>
      <c r="O7" s="39" t="str">
        <f t="shared" si="1"/>
        <v>abfss://inbound@stmdpsea&lt;env&gt;in001.dfs.core.windows.net/source_file/mdp/cis/</v>
      </c>
    </row>
    <row r="8" spans="1:15" ht="39">
      <c r="A8" s="37">
        <v>6</v>
      </c>
      <c r="B8" s="38" t="s">
        <v>22217</v>
      </c>
      <c r="C8" s="38" t="s">
        <v>22218</v>
      </c>
      <c r="D8" s="38" t="s">
        <v>22110</v>
      </c>
      <c r="E8" s="115" t="s">
        <v>22219</v>
      </c>
      <c r="F8" s="115">
        <v>780</v>
      </c>
      <c r="G8" s="62" t="s">
        <v>22220</v>
      </c>
      <c r="H8" s="38" t="s">
        <v>22215</v>
      </c>
      <c r="I8" s="74" t="s">
        <v>22221</v>
      </c>
      <c r="J8" s="62" t="s">
        <v>22082</v>
      </c>
      <c r="K8" s="91"/>
      <c r="L8" s="391" t="s">
        <v>22222</v>
      </c>
      <c r="M8" s="39" t="str">
        <f t="shared" si="2"/>
        <v>/datasource/inbound/source_file/mdp/csm/</v>
      </c>
      <c r="N8" s="118" t="str">
        <f t="shared" si="0"/>
        <v>/inbound/source_file/mdp/csm/</v>
      </c>
      <c r="O8" s="39" t="str">
        <f t="shared" si="1"/>
        <v>abfss://inbound@stmdpsea&lt;env&gt;in001.dfs.core.windows.net/source_file/mdp/csm/</v>
      </c>
    </row>
    <row r="9" spans="1:15">
      <c r="A9" s="37">
        <v>7</v>
      </c>
      <c r="B9" s="38" t="s">
        <v>22223</v>
      </c>
      <c r="C9" s="38" t="s">
        <v>22223</v>
      </c>
      <c r="D9" s="115" t="s">
        <v>21843</v>
      </c>
      <c r="E9" s="115" t="s">
        <v>22224</v>
      </c>
      <c r="F9" s="220">
        <v>509</v>
      </c>
      <c r="G9" s="56" t="s">
        <v>22225</v>
      </c>
      <c r="H9" s="116" t="s">
        <v>21802</v>
      </c>
      <c r="I9" s="116" t="s">
        <v>22199</v>
      </c>
      <c r="J9" s="114" t="s">
        <v>21844</v>
      </c>
      <c r="K9" s="91" t="s">
        <v>22207</v>
      </c>
      <c r="L9" s="56" t="s">
        <v>22226</v>
      </c>
      <c r="M9" s="39" t="str">
        <f t="shared" si="2"/>
        <v>/datasource/inbound/source_file/mdp/kplus/</v>
      </c>
      <c r="N9" s="118" t="str">
        <f t="shared" si="0"/>
        <v>/inbound/source_file/mdp/kplus/</v>
      </c>
      <c r="O9" s="39" t="str">
        <f t="shared" si="1"/>
        <v>abfss://inbound@stmdpsea&lt;env&gt;in001.dfs.core.windows.net/source_file/mdp/kplus/</v>
      </c>
    </row>
    <row r="10" spans="1:15">
      <c r="A10" s="37">
        <v>8</v>
      </c>
      <c r="B10" s="38" t="s">
        <v>22227</v>
      </c>
      <c r="C10" s="38" t="s">
        <v>22228</v>
      </c>
      <c r="D10" s="115" t="s">
        <v>21934</v>
      </c>
      <c r="E10" s="115" t="s">
        <v>22229</v>
      </c>
      <c r="F10" s="115">
        <v>451</v>
      </c>
      <c r="G10" s="56" t="s">
        <v>22225</v>
      </c>
      <c r="H10" s="7" t="s">
        <v>21802</v>
      </c>
      <c r="I10" s="7" t="s">
        <v>22199</v>
      </c>
      <c r="J10" s="56" t="s">
        <v>21844</v>
      </c>
      <c r="K10" s="91" t="s">
        <v>22200</v>
      </c>
      <c r="L10" s="56"/>
      <c r="M10" s="39" t="str">
        <f t="shared" si="2"/>
        <v>/datasource/inbound/source_file/mdp/trade_na/</v>
      </c>
      <c r="N10" s="118" t="str">
        <f t="shared" si="0"/>
        <v>/inbound/source_file/mdp/trade_na/</v>
      </c>
      <c r="O10" s="39" t="str">
        <f t="shared" si="1"/>
        <v>abfss://inbound@stmdpsea&lt;env&gt;in001.dfs.core.windows.net/source_file/mdp/trade_na/</v>
      </c>
    </row>
    <row r="11" spans="1:15">
      <c r="A11" s="37">
        <v>9</v>
      </c>
      <c r="B11" s="38" t="s">
        <v>22227</v>
      </c>
      <c r="C11" s="38" t="s">
        <v>21948</v>
      </c>
      <c r="D11" s="115" t="s">
        <v>21948</v>
      </c>
      <c r="E11" s="115" t="s">
        <v>22230</v>
      </c>
      <c r="F11" s="115">
        <v>735</v>
      </c>
      <c r="G11" s="56" t="s">
        <v>22225</v>
      </c>
      <c r="H11" s="7" t="s">
        <v>21802</v>
      </c>
      <c r="I11" s="7" t="s">
        <v>22199</v>
      </c>
      <c r="J11" s="56" t="s">
        <v>21844</v>
      </c>
      <c r="K11" s="91" t="s">
        <v>22200</v>
      </c>
      <c r="L11" s="56"/>
      <c r="M11" s="39" t="str">
        <f t="shared" si="2"/>
        <v>/datasource/inbound/source_file/mdp/gts/</v>
      </c>
      <c r="N11" s="118" t="str">
        <f t="shared" si="0"/>
        <v>/inbound/source_file/mdp/gts/</v>
      </c>
      <c r="O11" s="39" t="str">
        <f t="shared" si="1"/>
        <v>abfss://inbound@stmdpsea&lt;env&gt;in001.dfs.core.windows.net/source_file/mdp/gts/</v>
      </c>
    </row>
    <row r="12" spans="1:15" ht="39">
      <c r="A12" s="37">
        <v>10</v>
      </c>
      <c r="B12" s="38" t="s">
        <v>21971</v>
      </c>
      <c r="C12" s="38" t="s">
        <v>21971</v>
      </c>
      <c r="D12" s="115" t="s">
        <v>21971</v>
      </c>
      <c r="E12" s="115" t="s">
        <v>22231</v>
      </c>
      <c r="F12" s="115">
        <v>460</v>
      </c>
      <c r="G12" s="7" t="s">
        <v>22225</v>
      </c>
      <c r="H12" s="116" t="s">
        <v>21796</v>
      </c>
      <c r="I12" s="116" t="s">
        <v>22199</v>
      </c>
      <c r="J12" s="114" t="s">
        <v>21844</v>
      </c>
      <c r="K12" s="92" t="s">
        <v>22232</v>
      </c>
      <c r="L12" s="392" t="s">
        <v>22233</v>
      </c>
      <c r="M12" s="39" t="str">
        <f t="shared" si="2"/>
        <v>/datasource/inbound/source_file/mdp/scf/</v>
      </c>
      <c r="N12" s="118" t="str">
        <f t="shared" si="0"/>
        <v>/inbound/source_file/mdp/scf/</v>
      </c>
      <c r="O12" s="39" t="str">
        <f t="shared" si="1"/>
        <v>abfss://inbound@stmdpsea&lt;env&gt;in001.dfs.core.windows.net/source_file/mdp/scf/</v>
      </c>
    </row>
    <row r="13" spans="1:15" ht="39">
      <c r="A13" s="37">
        <v>11</v>
      </c>
      <c r="B13" s="38" t="s">
        <v>21998</v>
      </c>
      <c r="C13" s="38" t="s">
        <v>21998</v>
      </c>
      <c r="D13" s="115" t="s">
        <v>21998</v>
      </c>
      <c r="E13" s="115" t="s">
        <v>22234</v>
      </c>
      <c r="F13" s="115">
        <v>754</v>
      </c>
      <c r="G13" s="56" t="s">
        <v>22225</v>
      </c>
      <c r="H13" s="116" t="s">
        <v>21802</v>
      </c>
      <c r="I13" s="116" t="s">
        <v>22199</v>
      </c>
      <c r="J13" s="114" t="s">
        <v>21844</v>
      </c>
      <c r="K13" s="92" t="s">
        <v>22235</v>
      </c>
      <c r="L13" s="393" t="s">
        <v>22236</v>
      </c>
      <c r="M13" s="39" t="str">
        <f t="shared" si="2"/>
        <v>/datasource/inbound/source_file/mdp/dgtl_fctrng/</v>
      </c>
      <c r="N13" s="118" t="str">
        <f t="shared" si="0"/>
        <v>/inbound/source_file/mdp/dgtl_fctrng/</v>
      </c>
      <c r="O13" s="39" t="str">
        <f t="shared" si="1"/>
        <v>abfss://inbound@stmdpsea&lt;env&gt;in001.dfs.core.windows.net/source_file/mdp/dgtl_fctrng/</v>
      </c>
    </row>
    <row r="14" spans="1:15">
      <c r="A14" s="37">
        <v>12</v>
      </c>
      <c r="B14" s="38" t="s">
        <v>22237</v>
      </c>
      <c r="C14" s="38" t="s">
        <v>22010</v>
      </c>
      <c r="D14" s="115" t="s">
        <v>22010</v>
      </c>
      <c r="E14" s="115" t="s">
        <v>22238</v>
      </c>
      <c r="F14" s="115">
        <v>590</v>
      </c>
      <c r="G14" s="56" t="s">
        <v>22225</v>
      </c>
      <c r="H14" s="7" t="s">
        <v>21802</v>
      </c>
      <c r="I14" s="7" t="s">
        <v>22199</v>
      </c>
      <c r="J14" s="56" t="s">
        <v>21844</v>
      </c>
      <c r="K14" s="91" t="s">
        <v>22200</v>
      </c>
      <c r="L14" s="56"/>
      <c r="M14" s="39" t="str">
        <f t="shared" si="2"/>
        <v>/datasource/inbound/source_file/mdp/mx/</v>
      </c>
      <c r="N14" s="118" t="str">
        <f t="shared" si="0"/>
        <v>/inbound/source_file/mdp/mx/</v>
      </c>
      <c r="O14" s="39" t="str">
        <f t="shared" si="1"/>
        <v>abfss://inbound@stmdpsea&lt;env&gt;in001.dfs.core.windows.net/source_file/mdp/mx/</v>
      </c>
    </row>
    <row r="15" spans="1:15" ht="39">
      <c r="A15" s="37">
        <v>13</v>
      </c>
      <c r="B15" s="38" t="s">
        <v>22239</v>
      </c>
      <c r="C15" s="38" t="s">
        <v>22240</v>
      </c>
      <c r="D15" s="115" t="s">
        <v>22061</v>
      </c>
      <c r="E15" s="115" t="s">
        <v>22241</v>
      </c>
      <c r="F15" s="115">
        <v>607</v>
      </c>
      <c r="G15" s="56" t="s">
        <v>22225</v>
      </c>
      <c r="H15" s="116" t="s">
        <v>21796</v>
      </c>
      <c r="I15" s="116" t="s">
        <v>22199</v>
      </c>
      <c r="J15" s="114" t="s">
        <v>21844</v>
      </c>
      <c r="K15" s="92" t="s">
        <v>22235</v>
      </c>
      <c r="L15" s="393" t="s">
        <v>22242</v>
      </c>
      <c r="M15" s="39" t="str">
        <f t="shared" si="2"/>
        <v>/datasource/inbound/source_file/mdp/ud/</v>
      </c>
      <c r="N15" s="118" t="str">
        <f t="shared" si="0"/>
        <v>/inbound/source_file/mdp/ud/</v>
      </c>
      <c r="O15" s="39" t="str">
        <f t="shared" si="1"/>
        <v>abfss://inbound@stmdpsea&lt;env&gt;in001.dfs.core.windows.net/source_file/mdp/ud/</v>
      </c>
    </row>
    <row r="16" spans="1:15">
      <c r="A16" s="37">
        <v>14</v>
      </c>
      <c r="B16" s="38" t="s">
        <v>22239</v>
      </c>
      <c r="C16" s="38"/>
      <c r="D16" s="115" t="s">
        <v>22243</v>
      </c>
      <c r="E16" s="115" t="s">
        <v>22244</v>
      </c>
      <c r="F16" s="268" t="s">
        <v>22243</v>
      </c>
      <c r="G16" s="56" t="s">
        <v>22225</v>
      </c>
      <c r="H16" s="116" t="s">
        <v>21796</v>
      </c>
      <c r="I16" s="116" t="s">
        <v>22199</v>
      </c>
      <c r="J16" s="114" t="s">
        <v>21844</v>
      </c>
      <c r="K16" s="92"/>
      <c r="L16" s="393"/>
      <c r="M16" s="39" t="str">
        <f t="shared" si="2"/>
        <v>/datasource/inbound/source_file/mdp/ks/</v>
      </c>
      <c r="N16" s="118" t="str">
        <f t="shared" si="0"/>
        <v>/inbound/source_file/mdp/ks/</v>
      </c>
      <c r="O16" s="39" t="str">
        <f t="shared" si="1"/>
        <v>abfss://inbound@stmdpsea&lt;env&gt;in001.dfs.core.windows.net/source_file/mdp/ks/</v>
      </c>
    </row>
    <row r="17" spans="1:15" ht="26.1">
      <c r="A17" s="37">
        <v>15</v>
      </c>
      <c r="B17" s="38" t="s">
        <v>22245</v>
      </c>
      <c r="C17" s="38" t="s">
        <v>22246</v>
      </c>
      <c r="D17" s="38" t="s">
        <v>22127</v>
      </c>
      <c r="E17" s="115" t="s">
        <v>22247</v>
      </c>
      <c r="F17" s="115">
        <v>655</v>
      </c>
      <c r="G17" s="56" t="s">
        <v>22225</v>
      </c>
      <c r="H17" s="7" t="s">
        <v>21796</v>
      </c>
      <c r="I17" s="7" t="s">
        <v>22199</v>
      </c>
      <c r="J17" s="56" t="s">
        <v>22082</v>
      </c>
      <c r="K17" s="91"/>
      <c r="L17" s="394" t="s">
        <v>22248</v>
      </c>
      <c r="M17" s="39" t="str">
        <f>"/datasource/inbound/source_file/mdp/dih/"</f>
        <v>/datasource/inbound/source_file/mdp/dih/</v>
      </c>
      <c r="N17" s="118" t="str">
        <f>"/inbound/source_file/mdp/dih/"</f>
        <v>/inbound/source_file/mdp/dih/</v>
      </c>
      <c r="O17" s="39" t="str">
        <f>"abfss://inbound@stmdpsea&lt;env&gt;in001.dfs.core.windows.net/source_file/mdp/dih/"</f>
        <v>abfss://inbound@stmdpsea&lt;env&gt;in001.dfs.core.windows.net/source_file/mdp/dih/</v>
      </c>
    </row>
    <row r="18" spans="1:15">
      <c r="A18" s="37">
        <v>16</v>
      </c>
      <c r="B18" s="38" t="s">
        <v>22249</v>
      </c>
      <c r="C18" s="38" t="s">
        <v>22250</v>
      </c>
      <c r="D18" s="38" t="s">
        <v>22250</v>
      </c>
      <c r="E18" s="115" t="s">
        <v>22251</v>
      </c>
      <c r="F18" s="115">
        <v>235</v>
      </c>
      <c r="G18" s="56" t="s">
        <v>22198</v>
      </c>
      <c r="H18" s="7" t="s">
        <v>21802</v>
      </c>
      <c r="I18" s="7" t="s">
        <v>22199</v>
      </c>
      <c r="J18" s="56" t="s">
        <v>21844</v>
      </c>
      <c r="K18" s="91" t="s">
        <v>22200</v>
      </c>
      <c r="L18" s="56"/>
      <c r="M18" s="39" t="str">
        <f t="shared" ref="M18:M26" si="3">"/datasource/inbound/source_file/mdp/"&amp;E18&amp;"/"</f>
        <v>/datasource/inbound/source_file/mdp/lpm_wrtoff/</v>
      </c>
      <c r="N18" s="118" t="str">
        <f t="shared" ref="N18:N26" si="4">"/inbound/source_file/mdp/"&amp;E18&amp;"/"</f>
        <v>/inbound/source_file/mdp/lpm_wrtoff/</v>
      </c>
      <c r="O18" s="39" t="str">
        <f t="shared" ref="O18:O26" si="5">"abfss://inbound@stmdpsea&lt;env&gt;in001.dfs.core.windows.net/source_file/mdp/"&amp;E18&amp;"/"</f>
        <v>abfss://inbound@stmdpsea&lt;env&gt;in001.dfs.core.windows.net/source_file/mdp/lpm_wrtoff/</v>
      </c>
    </row>
    <row r="19" spans="1:15">
      <c r="A19" s="37">
        <v>17</v>
      </c>
      <c r="B19" s="38" t="s">
        <v>22252</v>
      </c>
      <c r="C19" s="38" t="s">
        <v>22253</v>
      </c>
      <c r="D19" s="38" t="s">
        <v>22254</v>
      </c>
      <c r="E19" s="115" t="s">
        <v>22255</v>
      </c>
      <c r="F19" s="115">
        <v>72</v>
      </c>
      <c r="G19" s="345" t="s">
        <v>22198</v>
      </c>
      <c r="H19" s="7" t="s">
        <v>21802</v>
      </c>
      <c r="I19" s="7" t="s">
        <v>22199</v>
      </c>
      <c r="J19" s="56" t="s">
        <v>21844</v>
      </c>
      <c r="K19" s="91" t="s">
        <v>22200</v>
      </c>
      <c r="L19" s="56"/>
      <c r="M19" s="39" t="str">
        <f t="shared" si="3"/>
        <v>/datasource/inbound/source_file/mdp/lec/</v>
      </c>
      <c r="N19" s="118" t="str">
        <f t="shared" si="4"/>
        <v>/inbound/source_file/mdp/lec/</v>
      </c>
      <c r="O19" s="39" t="str">
        <f t="shared" si="5"/>
        <v>abfss://inbound@stmdpsea&lt;env&gt;in001.dfs.core.windows.net/source_file/mdp/lec/</v>
      </c>
    </row>
    <row r="20" spans="1:15" ht="39">
      <c r="A20" s="37">
        <v>18</v>
      </c>
      <c r="B20" s="38" t="s">
        <v>22256</v>
      </c>
      <c r="C20" s="38" t="s">
        <v>22257</v>
      </c>
      <c r="D20" s="38" t="s">
        <v>22258</v>
      </c>
      <c r="E20" s="115" t="s">
        <v>22259</v>
      </c>
      <c r="F20" s="115">
        <v>268</v>
      </c>
      <c r="G20" s="345" t="s">
        <v>22260</v>
      </c>
      <c r="H20" s="7" t="s">
        <v>22215</v>
      </c>
      <c r="I20" s="6" t="s">
        <v>22261</v>
      </c>
      <c r="J20" s="56" t="s">
        <v>22082</v>
      </c>
      <c r="K20" s="91"/>
      <c r="L20" s="56" t="s">
        <v>22262</v>
      </c>
      <c r="M20" s="39" t="str">
        <f t="shared" si="3"/>
        <v>/datasource/inbound/source_file/mdp/cardlink/</v>
      </c>
      <c r="N20" s="118" t="str">
        <f t="shared" si="4"/>
        <v>/inbound/source_file/mdp/cardlink/</v>
      </c>
      <c r="O20" s="39" t="str">
        <f t="shared" si="5"/>
        <v>abfss://inbound@stmdpsea&lt;env&gt;in001.dfs.core.windows.net/source_file/mdp/cardlink/</v>
      </c>
    </row>
    <row r="21" spans="1:15">
      <c r="A21" s="37">
        <v>19</v>
      </c>
      <c r="B21" s="38" t="s">
        <v>22263</v>
      </c>
      <c r="C21" s="38" t="s">
        <v>22264</v>
      </c>
      <c r="D21" s="38" t="s">
        <v>22265</v>
      </c>
      <c r="E21" s="115" t="s">
        <v>22266</v>
      </c>
      <c r="F21" s="115">
        <v>268.01</v>
      </c>
      <c r="G21" s="346" t="s">
        <v>22260</v>
      </c>
      <c r="H21" s="7" t="s">
        <v>22215</v>
      </c>
      <c r="I21" s="7" t="s">
        <v>22267</v>
      </c>
      <c r="J21" s="56" t="s">
        <v>22082</v>
      </c>
      <c r="K21" s="91"/>
      <c r="L21" s="56" t="s">
        <v>22268</v>
      </c>
      <c r="M21" s="39" t="str">
        <f t="shared" si="3"/>
        <v>/datasource/inbound/source_file/mdp/cardlink_acq/</v>
      </c>
      <c r="N21" s="118" t="str">
        <f t="shared" si="4"/>
        <v>/inbound/source_file/mdp/cardlink_acq/</v>
      </c>
      <c r="O21" s="39" t="str">
        <f t="shared" si="5"/>
        <v>abfss://inbound@stmdpsea&lt;env&gt;in001.dfs.core.windows.net/source_file/mdp/cardlink_acq/</v>
      </c>
    </row>
    <row r="22" spans="1:15">
      <c r="A22" s="37">
        <v>20</v>
      </c>
      <c r="B22" s="38" t="s">
        <v>22269</v>
      </c>
      <c r="C22" s="38" t="s">
        <v>22270</v>
      </c>
      <c r="D22" s="38" t="s">
        <v>22271</v>
      </c>
      <c r="E22" s="115" t="s">
        <v>22272</v>
      </c>
      <c r="F22" s="115">
        <v>723</v>
      </c>
      <c r="G22" s="345" t="s">
        <v>22220</v>
      </c>
      <c r="H22" s="7" t="s">
        <v>22215</v>
      </c>
      <c r="I22" s="7" t="s">
        <v>22267</v>
      </c>
      <c r="J22" s="56" t="s">
        <v>22082</v>
      </c>
      <c r="K22" s="91"/>
      <c r="L22" s="56" t="s">
        <v>22273</v>
      </c>
      <c r="M22" s="39" t="str">
        <f t="shared" si="3"/>
        <v>/datasource/inbound/source_file/mdp/rmst/</v>
      </c>
      <c r="N22" s="118" t="str">
        <f t="shared" si="4"/>
        <v>/inbound/source_file/mdp/rmst/</v>
      </c>
      <c r="O22" s="39" t="str">
        <f t="shared" si="5"/>
        <v>abfss://inbound@stmdpsea&lt;env&gt;in001.dfs.core.windows.net/source_file/mdp/rmst/</v>
      </c>
    </row>
    <row r="23" spans="1:15">
      <c r="A23" s="37">
        <v>21</v>
      </c>
      <c r="B23" s="38" t="s">
        <v>22263</v>
      </c>
      <c r="C23" s="38" t="s">
        <v>22274</v>
      </c>
      <c r="D23" s="38" t="s">
        <v>22275</v>
      </c>
      <c r="E23" s="115" t="s">
        <v>22276</v>
      </c>
      <c r="F23" s="115">
        <v>772</v>
      </c>
      <c r="G23" s="345" t="s">
        <v>22220</v>
      </c>
      <c r="H23" s="7" t="s">
        <v>22215</v>
      </c>
      <c r="I23" s="7" t="s">
        <v>22267</v>
      </c>
      <c r="J23" s="56" t="s">
        <v>22082</v>
      </c>
      <c r="K23" s="91"/>
      <c r="L23" s="118"/>
      <c r="M23" s="39" t="str">
        <f t="shared" si="3"/>
        <v>/datasource/inbound/source_file/mdp/ccms/</v>
      </c>
      <c r="N23" s="118" t="str">
        <f t="shared" si="4"/>
        <v>/inbound/source_file/mdp/ccms/</v>
      </c>
      <c r="O23" s="39" t="str">
        <f t="shared" si="5"/>
        <v>abfss://inbound@stmdpsea&lt;env&gt;in001.dfs.core.windows.net/source_file/mdp/ccms/</v>
      </c>
    </row>
    <row r="24" spans="1:15">
      <c r="A24" s="37">
        <v>22</v>
      </c>
      <c r="B24" s="38" t="s">
        <v>22277</v>
      </c>
      <c r="C24" s="38" t="s">
        <v>22278</v>
      </c>
      <c r="D24" s="38" t="s">
        <v>22279</v>
      </c>
      <c r="E24" s="115" t="s">
        <v>22280</v>
      </c>
      <c r="F24" s="115">
        <v>745</v>
      </c>
      <c r="G24" s="345" t="s">
        <v>22225</v>
      </c>
      <c r="H24" s="7"/>
      <c r="I24" s="7" t="s">
        <v>22199</v>
      </c>
      <c r="J24" s="56" t="s">
        <v>21844</v>
      </c>
      <c r="K24" s="91"/>
      <c r="L24" s="56" t="s">
        <v>22281</v>
      </c>
      <c r="M24" s="39" t="str">
        <f t="shared" si="3"/>
        <v>/datasource/inbound/source_file/mdp/fxb/</v>
      </c>
      <c r="N24" s="118" t="str">
        <f t="shared" si="4"/>
        <v>/inbound/source_file/mdp/fxb/</v>
      </c>
      <c r="O24" s="39" t="str">
        <f t="shared" si="5"/>
        <v>abfss://inbound@stmdpsea&lt;env&gt;in001.dfs.core.windows.net/source_file/mdp/fxb/</v>
      </c>
    </row>
    <row r="25" spans="1:15">
      <c r="A25" s="37">
        <v>23</v>
      </c>
      <c r="B25" s="39"/>
      <c r="C25" s="39" t="s">
        <v>22282</v>
      </c>
      <c r="D25" s="39" t="s">
        <v>22283</v>
      </c>
      <c r="E25" s="38" t="s">
        <v>22284</v>
      </c>
      <c r="F25" s="38">
        <v>497</v>
      </c>
      <c r="M25" s="39" t="str">
        <f t="shared" si="3"/>
        <v>/datasource/inbound/source_file/mdp/hrcrc/</v>
      </c>
      <c r="N25" s="118" t="str">
        <f t="shared" si="4"/>
        <v>/inbound/source_file/mdp/hrcrc/</v>
      </c>
      <c r="O25" s="39" t="str">
        <f t="shared" si="5"/>
        <v>abfss://inbound@stmdpsea&lt;env&gt;in001.dfs.core.windows.net/source_file/mdp/hrcrc/</v>
      </c>
    </row>
    <row r="26" spans="1:15">
      <c r="A26" s="37">
        <v>24</v>
      </c>
      <c r="B26" s="38" t="s">
        <v>22285</v>
      </c>
      <c r="C26" s="38" t="s">
        <v>22059</v>
      </c>
      <c r="D26" s="115" t="s">
        <v>22059</v>
      </c>
      <c r="E26" s="115" t="s">
        <v>22286</v>
      </c>
      <c r="F26" s="115">
        <v>506</v>
      </c>
      <c r="M26" s="39" t="str">
        <f t="shared" si="3"/>
        <v>/datasource/inbound/source_file/mdp/hris/</v>
      </c>
      <c r="N26" s="118" t="str">
        <f t="shared" si="4"/>
        <v>/inbound/source_file/mdp/hris/</v>
      </c>
      <c r="O26" s="39" t="str">
        <f t="shared" si="5"/>
        <v>abfss://inbound@stmdpsea&lt;env&gt;in001.dfs.core.windows.net/source_file/mdp/hris/</v>
      </c>
    </row>
    <row r="27" spans="1:15">
      <c r="E27" s="58"/>
      <c r="F27" s="58"/>
    </row>
    <row r="37" spans="3:5">
      <c r="C37" s="216"/>
      <c r="D37" s="217"/>
      <c r="E37" s="217"/>
    </row>
    <row r="38" spans="3:5">
      <c r="C38" s="58"/>
      <c r="D38" s="218"/>
      <c r="E38" s="218"/>
    </row>
    <row r="39" spans="3:5">
      <c r="C39" s="218"/>
      <c r="D39" s="219"/>
      <c r="E39" s="219"/>
    </row>
    <row r="40" spans="3:5">
      <c r="C40" s="218"/>
      <c r="D40" s="218"/>
      <c r="E40" s="218"/>
    </row>
    <row r="41" spans="3:5">
      <c r="C41" s="58"/>
      <c r="D41" s="218"/>
      <c r="E41" s="218"/>
    </row>
  </sheetData>
  <autoFilter ref="A2:L25" xr:uid="{991CDF3A-7525-46AF-BAB2-681EB473ACAC}"/>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2E49A-E5C1-492B-849E-33D6AAB2DA60}">
  <sheetPr codeName="Sheet5"/>
  <dimension ref="A1:AL46"/>
  <sheetViews>
    <sheetView workbookViewId="0">
      <selection activeCell="R36" sqref="R36"/>
    </sheetView>
  </sheetViews>
  <sheetFormatPr defaultColWidth="8.5703125" defaultRowHeight="14.45"/>
  <cols>
    <col min="1" max="1" width="5" style="54" customWidth="1"/>
    <col min="2" max="2" width="24.5703125" style="54" customWidth="1"/>
    <col min="3" max="3" width="30.42578125" style="54" customWidth="1"/>
    <col min="4" max="4" width="15.42578125" style="54" customWidth="1"/>
    <col min="5" max="5" width="19.42578125" style="54" customWidth="1"/>
    <col min="6" max="6" width="13.5703125" style="54" customWidth="1"/>
    <col min="7" max="7" width="11.5703125" style="54" customWidth="1"/>
    <col min="8" max="8" width="17.42578125" style="54" customWidth="1"/>
    <col min="9" max="9" width="21.140625" style="54" customWidth="1"/>
    <col min="10" max="10" width="17.42578125" style="54" customWidth="1"/>
    <col min="11" max="11" width="10" style="55" customWidth="1"/>
    <col min="12" max="12" width="17.85546875" style="88" customWidth="1"/>
    <col min="13" max="13" width="42.140625" style="90" customWidth="1"/>
    <col min="14" max="14" width="45.42578125" style="55" customWidth="1"/>
    <col min="15" max="15" width="16.42578125" style="54" customWidth="1"/>
    <col min="16" max="18" width="16.42578125" style="122" customWidth="1"/>
    <col min="19" max="20" width="39.85546875" style="122" customWidth="1"/>
    <col min="21" max="21" width="18.140625" style="122" customWidth="1"/>
    <col min="22" max="22" width="25" style="122" customWidth="1"/>
    <col min="23" max="23" width="16.42578125" style="122" customWidth="1"/>
    <col min="24" max="24" width="21.5703125" style="122" customWidth="1"/>
    <col min="25" max="25" width="23.85546875" style="122" customWidth="1"/>
    <col min="26" max="31" width="16.42578125" style="122" customWidth="1"/>
    <col min="32" max="32" width="24.140625" style="122" customWidth="1"/>
    <col min="33" max="33" width="16.42578125" style="122" customWidth="1"/>
    <col min="34" max="34" width="22.5703125" style="122" customWidth="1"/>
    <col min="35" max="16384" width="8.5703125" style="54"/>
  </cols>
  <sheetData>
    <row r="1" spans="1:38">
      <c r="A1" s="54">
        <v>0</v>
      </c>
      <c r="B1" s="54">
        <v>0</v>
      </c>
      <c r="C1" s="54">
        <v>0</v>
      </c>
      <c r="D1" s="54">
        <v>0</v>
      </c>
      <c r="E1" s="54">
        <v>0</v>
      </c>
      <c r="F1" s="54">
        <v>0</v>
      </c>
      <c r="G1" s="54">
        <v>0</v>
      </c>
      <c r="H1" s="54">
        <v>0</v>
      </c>
      <c r="I1" s="54">
        <v>0</v>
      </c>
      <c r="J1" s="54">
        <v>0</v>
      </c>
      <c r="K1" s="55">
        <v>0</v>
      </c>
      <c r="L1" s="88">
        <v>0</v>
      </c>
      <c r="M1" s="90">
        <v>0</v>
      </c>
      <c r="N1" s="55">
        <v>0</v>
      </c>
      <c r="O1" s="54">
        <v>0</v>
      </c>
    </row>
    <row r="2" spans="1:38">
      <c r="A2" s="36" t="s">
        <v>22184</v>
      </c>
      <c r="B2" s="36" t="s">
        <v>22185</v>
      </c>
      <c r="C2" s="59" t="s">
        <v>22186</v>
      </c>
      <c r="D2" s="87" t="s">
        <v>22188</v>
      </c>
      <c r="E2" s="36" t="s">
        <v>22187</v>
      </c>
      <c r="F2" s="52" t="s">
        <v>22287</v>
      </c>
      <c r="G2" s="52" t="s">
        <v>22189</v>
      </c>
      <c r="H2" s="36" t="s">
        <v>22190</v>
      </c>
      <c r="I2" s="36" t="s">
        <v>11768</v>
      </c>
      <c r="J2" s="36" t="s">
        <v>22288</v>
      </c>
      <c r="K2" s="52" t="s">
        <v>21840</v>
      </c>
      <c r="L2" s="52" t="s">
        <v>22289</v>
      </c>
      <c r="M2" s="52" t="s">
        <v>22191</v>
      </c>
      <c r="N2" s="36" t="s">
        <v>28</v>
      </c>
      <c r="O2" s="36" t="s">
        <v>22290</v>
      </c>
      <c r="P2" s="134" t="s">
        <v>22291</v>
      </c>
      <c r="Q2" s="134" t="s">
        <v>22292</v>
      </c>
      <c r="R2" s="134" t="s">
        <v>22293</v>
      </c>
      <c r="S2" s="134" t="s">
        <v>22294</v>
      </c>
      <c r="T2" s="134" t="s">
        <v>21840</v>
      </c>
      <c r="U2" s="134" t="s">
        <v>22295</v>
      </c>
      <c r="V2" s="134" t="s">
        <v>22296</v>
      </c>
      <c r="W2" s="134" t="s">
        <v>22297</v>
      </c>
      <c r="X2" s="134" t="s">
        <v>22298</v>
      </c>
      <c r="Y2" s="134" t="s">
        <v>22299</v>
      </c>
      <c r="Z2" s="134" t="s">
        <v>22300</v>
      </c>
      <c r="AA2" s="134" t="s">
        <v>22301</v>
      </c>
      <c r="AB2" s="134" t="s">
        <v>22302</v>
      </c>
      <c r="AC2" s="135" t="s">
        <v>22303</v>
      </c>
      <c r="AD2" s="134" t="s">
        <v>22304</v>
      </c>
      <c r="AE2" s="134" t="s">
        <v>22305</v>
      </c>
      <c r="AF2" s="134" t="s">
        <v>22306</v>
      </c>
      <c r="AG2" s="134" t="s">
        <v>22307</v>
      </c>
      <c r="AH2" s="134" t="s">
        <v>22308</v>
      </c>
      <c r="AL2" s="82"/>
    </row>
    <row r="3" spans="1:38" ht="29.1">
      <c r="A3" s="37">
        <v>1</v>
      </c>
      <c r="B3" s="38" t="s">
        <v>22195</v>
      </c>
      <c r="C3" s="38" t="s">
        <v>22196</v>
      </c>
      <c r="D3" s="38" t="s">
        <v>22309</v>
      </c>
      <c r="E3" s="38" t="s">
        <v>21800</v>
      </c>
      <c r="F3" s="73">
        <v>5</v>
      </c>
      <c r="G3" s="56" t="s">
        <v>22198</v>
      </c>
      <c r="H3" s="7" t="s">
        <v>21802</v>
      </c>
      <c r="I3" s="7" t="s">
        <v>22199</v>
      </c>
      <c r="J3" s="57">
        <v>45273</v>
      </c>
      <c r="K3" s="56" t="s">
        <v>21844</v>
      </c>
      <c r="L3" s="89" t="s">
        <v>22310</v>
      </c>
      <c r="M3" s="91" t="s">
        <v>22200</v>
      </c>
      <c r="N3" s="7">
        <v>0</v>
      </c>
      <c r="O3" s="93" t="s">
        <v>22311</v>
      </c>
      <c r="P3" s="131" t="s">
        <v>22312</v>
      </c>
      <c r="Q3" s="131"/>
      <c r="R3" s="131"/>
      <c r="S3" s="131" t="s">
        <v>22313</v>
      </c>
      <c r="T3" s="128" t="s">
        <v>21844</v>
      </c>
      <c r="U3" s="263" t="s">
        <v>22314</v>
      </c>
      <c r="V3" s="131"/>
      <c r="W3" s="131"/>
      <c r="X3" s="133"/>
      <c r="Y3" s="133"/>
      <c r="Z3" s="133"/>
      <c r="AA3" s="133"/>
      <c r="AB3" s="133"/>
      <c r="AC3" s="132"/>
      <c r="AD3" s="133"/>
      <c r="AE3" s="133"/>
      <c r="AF3" s="133"/>
      <c r="AG3" s="133"/>
      <c r="AH3" s="132"/>
      <c r="AL3" s="82"/>
    </row>
    <row r="4" spans="1:38" ht="29.1">
      <c r="A4" s="37">
        <v>2</v>
      </c>
      <c r="B4" s="38" t="s">
        <v>22201</v>
      </c>
      <c r="C4" s="38" t="s">
        <v>22202</v>
      </c>
      <c r="D4" s="38" t="s">
        <v>22315</v>
      </c>
      <c r="E4" s="38" t="s">
        <v>21808</v>
      </c>
      <c r="F4" s="73">
        <v>5</v>
      </c>
      <c r="G4" s="56" t="s">
        <v>22198</v>
      </c>
      <c r="H4" s="7" t="s">
        <v>21802</v>
      </c>
      <c r="I4" s="7" t="s">
        <v>22199</v>
      </c>
      <c r="J4" s="57">
        <v>45273</v>
      </c>
      <c r="K4" s="56" t="s">
        <v>21844</v>
      </c>
      <c r="L4" s="89" t="s">
        <v>22310</v>
      </c>
      <c r="M4" s="91" t="s">
        <v>22200</v>
      </c>
      <c r="N4" s="7">
        <v>0</v>
      </c>
      <c r="O4" s="93" t="s">
        <v>22311</v>
      </c>
      <c r="P4" s="131" t="s">
        <v>22312</v>
      </c>
      <c r="Q4" s="131"/>
      <c r="R4" s="131"/>
      <c r="S4" s="131" t="s">
        <v>22313</v>
      </c>
      <c r="T4" s="128" t="s">
        <v>21844</v>
      </c>
      <c r="U4" s="263" t="s">
        <v>22314</v>
      </c>
      <c r="V4" s="131"/>
      <c r="W4" s="131"/>
      <c r="X4" s="131"/>
      <c r="Y4" s="131"/>
      <c r="Z4" s="131"/>
      <c r="AA4" s="131"/>
      <c r="AB4" s="131"/>
      <c r="AC4" s="130"/>
      <c r="AD4" s="131"/>
      <c r="AE4" s="131"/>
      <c r="AF4" s="131"/>
      <c r="AG4" s="131"/>
      <c r="AH4" s="130"/>
      <c r="AL4" s="82"/>
    </row>
    <row r="5" spans="1:38" ht="14.25" customHeight="1">
      <c r="A5" s="37">
        <v>3</v>
      </c>
      <c r="B5" s="38" t="s">
        <v>22204</v>
      </c>
      <c r="C5" s="38" t="s">
        <v>22205</v>
      </c>
      <c r="D5" s="38" t="s">
        <v>22316</v>
      </c>
      <c r="E5" s="129" t="s">
        <v>21851</v>
      </c>
      <c r="F5" s="62">
        <v>7</v>
      </c>
      <c r="G5" s="56" t="s">
        <v>22198</v>
      </c>
      <c r="H5" s="7" t="s">
        <v>21802</v>
      </c>
      <c r="I5" s="7" t="s">
        <v>22199</v>
      </c>
      <c r="J5" s="57">
        <v>45280</v>
      </c>
      <c r="K5" s="56" t="s">
        <v>21844</v>
      </c>
      <c r="L5" s="89" t="s">
        <v>22317</v>
      </c>
      <c r="M5" s="91" t="s">
        <v>22207</v>
      </c>
      <c r="N5" s="7" t="s">
        <v>22208</v>
      </c>
      <c r="O5" s="94" t="s">
        <v>22318</v>
      </c>
      <c r="P5" s="126" t="s">
        <v>22312</v>
      </c>
      <c r="Q5" s="126"/>
      <c r="R5" s="126"/>
      <c r="S5" s="126" t="s">
        <v>22319</v>
      </c>
      <c r="T5" s="126" t="s">
        <v>21844</v>
      </c>
      <c r="U5" s="261" t="s">
        <v>22320</v>
      </c>
      <c r="V5" s="126"/>
      <c r="W5" s="126"/>
      <c r="X5" s="126"/>
      <c r="Y5" s="126"/>
      <c r="Z5" s="126"/>
      <c r="AA5" s="126"/>
      <c r="AB5" s="126"/>
      <c r="AC5" s="125"/>
      <c r="AD5" s="126"/>
      <c r="AE5" s="126"/>
      <c r="AF5" s="126"/>
      <c r="AG5" s="126"/>
      <c r="AH5" s="125"/>
    </row>
    <row r="6" spans="1:38" ht="29.1">
      <c r="A6" s="37">
        <v>4</v>
      </c>
      <c r="B6" s="38" t="s">
        <v>22108</v>
      </c>
      <c r="C6" s="39" t="s">
        <v>22209</v>
      </c>
      <c r="D6" s="38" t="s">
        <v>22108</v>
      </c>
      <c r="E6" s="38" t="s">
        <v>22108</v>
      </c>
      <c r="F6" s="62">
        <v>1</v>
      </c>
      <c r="G6" s="56" t="s">
        <v>22198</v>
      </c>
      <c r="H6" s="7" t="s">
        <v>21802</v>
      </c>
      <c r="I6" s="7" t="s">
        <v>22199</v>
      </c>
      <c r="J6" s="57">
        <v>45280</v>
      </c>
      <c r="K6" s="56" t="s">
        <v>21844</v>
      </c>
      <c r="L6" s="89" t="s">
        <v>22310</v>
      </c>
      <c r="M6" s="91" t="s">
        <v>22200</v>
      </c>
      <c r="N6" s="7">
        <v>0</v>
      </c>
      <c r="O6" s="93" t="s">
        <v>22311</v>
      </c>
      <c r="P6" s="131" t="s">
        <v>22312</v>
      </c>
      <c r="Q6" s="131"/>
      <c r="R6" s="131"/>
      <c r="S6" s="131" t="s">
        <v>22313</v>
      </c>
      <c r="T6" s="128" t="s">
        <v>21844</v>
      </c>
      <c r="U6" s="263" t="s">
        <v>22314</v>
      </c>
      <c r="V6" s="131"/>
      <c r="W6" s="131"/>
      <c r="X6" s="131"/>
      <c r="Y6" s="131"/>
      <c r="Z6" s="131"/>
      <c r="AA6" s="131"/>
      <c r="AB6" s="131"/>
      <c r="AC6" s="130"/>
      <c r="AD6" s="131"/>
      <c r="AE6" s="131"/>
      <c r="AF6" s="131"/>
      <c r="AG6" s="131"/>
      <c r="AH6" s="130"/>
    </row>
    <row r="7" spans="1:38" ht="39">
      <c r="A7" s="37">
        <v>5</v>
      </c>
      <c r="B7" s="38" t="s">
        <v>22211</v>
      </c>
      <c r="C7" s="38" t="s">
        <v>22212</v>
      </c>
      <c r="D7" s="38" t="s">
        <v>22081</v>
      </c>
      <c r="E7" s="38" t="s">
        <v>22081</v>
      </c>
      <c r="F7" s="62">
        <v>16</v>
      </c>
      <c r="G7" s="62" t="s">
        <v>22214</v>
      </c>
      <c r="H7" s="38" t="s">
        <v>22215</v>
      </c>
      <c r="I7" s="74" t="s">
        <v>22216</v>
      </c>
      <c r="J7" s="57">
        <v>45280</v>
      </c>
      <c r="K7" s="62" t="s">
        <v>22082</v>
      </c>
      <c r="L7" s="89" t="s">
        <v>22310</v>
      </c>
      <c r="M7" s="91">
        <v>0</v>
      </c>
      <c r="N7" s="7">
        <v>0</v>
      </c>
      <c r="O7" s="94" t="s">
        <v>22318</v>
      </c>
      <c r="P7" s="128" t="s">
        <v>22321</v>
      </c>
      <c r="Q7" s="128"/>
      <c r="R7" s="128"/>
      <c r="S7" s="128" t="s">
        <v>22322</v>
      </c>
      <c r="T7" s="128" t="s">
        <v>22082</v>
      </c>
      <c r="U7" s="262" t="s">
        <v>22323</v>
      </c>
      <c r="V7" s="126" t="s">
        <v>22324</v>
      </c>
      <c r="W7" s="126" t="s">
        <v>22325</v>
      </c>
      <c r="X7" s="126"/>
      <c r="Y7" s="126"/>
      <c r="Z7" s="126"/>
      <c r="AA7" s="126"/>
      <c r="AB7" s="126"/>
      <c r="AC7" s="125"/>
      <c r="AD7" s="126" t="s">
        <v>22326</v>
      </c>
      <c r="AE7" s="126" t="s">
        <v>22327</v>
      </c>
      <c r="AF7" s="126"/>
      <c r="AG7" s="126"/>
      <c r="AH7" s="125"/>
    </row>
    <row r="8" spans="1:38" ht="39">
      <c r="A8" s="37">
        <v>6</v>
      </c>
      <c r="B8" s="38" t="s">
        <v>22217</v>
      </c>
      <c r="C8" s="38" t="s">
        <v>22218</v>
      </c>
      <c r="D8" s="38" t="s">
        <v>22110</v>
      </c>
      <c r="E8" s="38" t="s">
        <v>22110</v>
      </c>
      <c r="F8" s="62">
        <v>10</v>
      </c>
      <c r="G8" s="62" t="s">
        <v>22220</v>
      </c>
      <c r="H8" s="38" t="s">
        <v>22215</v>
      </c>
      <c r="I8" s="74" t="s">
        <v>22221</v>
      </c>
      <c r="J8" s="57">
        <v>45280</v>
      </c>
      <c r="K8" s="62" t="s">
        <v>22082</v>
      </c>
      <c r="L8" s="89" t="s">
        <v>22310</v>
      </c>
      <c r="M8" s="91">
        <v>0</v>
      </c>
      <c r="N8" s="72" t="s">
        <v>22222</v>
      </c>
      <c r="O8" s="94" t="s">
        <v>22318</v>
      </c>
      <c r="P8" s="128" t="s">
        <v>22321</v>
      </c>
      <c r="Q8" s="128"/>
      <c r="R8" s="128"/>
      <c r="S8" s="128" t="s">
        <v>22322</v>
      </c>
      <c r="T8" s="128" t="s">
        <v>22082</v>
      </c>
      <c r="U8" s="262" t="s">
        <v>22323</v>
      </c>
      <c r="V8" s="126" t="s">
        <v>22324</v>
      </c>
      <c r="W8" s="126" t="s">
        <v>22325</v>
      </c>
      <c r="X8" s="126"/>
      <c r="Y8" s="126"/>
      <c r="Z8" s="126"/>
      <c r="AA8" s="126"/>
      <c r="AB8" s="126"/>
      <c r="AC8" s="125"/>
      <c r="AD8" s="126"/>
      <c r="AE8" s="126"/>
      <c r="AF8" s="126"/>
      <c r="AG8" s="126"/>
      <c r="AH8" s="125"/>
    </row>
    <row r="9" spans="1:38" ht="29.1">
      <c r="A9" s="37">
        <v>7</v>
      </c>
      <c r="B9" s="38" t="s">
        <v>22223</v>
      </c>
      <c r="C9" s="38" t="s">
        <v>22223</v>
      </c>
      <c r="D9" s="38" t="s">
        <v>22223</v>
      </c>
      <c r="E9" s="129" t="s">
        <v>21843</v>
      </c>
      <c r="F9" s="62">
        <v>3</v>
      </c>
      <c r="G9" s="56" t="s">
        <v>22225</v>
      </c>
      <c r="H9" s="7" t="s">
        <v>21802</v>
      </c>
      <c r="I9" s="7" t="s">
        <v>22199</v>
      </c>
      <c r="J9" s="57">
        <v>45280</v>
      </c>
      <c r="K9" s="56" t="s">
        <v>21844</v>
      </c>
      <c r="L9" s="89" t="s">
        <v>22317</v>
      </c>
      <c r="M9" s="91" t="s">
        <v>22207</v>
      </c>
      <c r="N9" s="7" t="s">
        <v>22226</v>
      </c>
      <c r="O9" s="94" t="s">
        <v>22318</v>
      </c>
      <c r="P9" s="126" t="s">
        <v>22312</v>
      </c>
      <c r="Q9" s="126"/>
      <c r="R9" s="126"/>
      <c r="S9" s="131" t="s">
        <v>22313</v>
      </c>
      <c r="T9" s="126" t="s">
        <v>21844</v>
      </c>
      <c r="U9" s="263" t="s">
        <v>22314</v>
      </c>
      <c r="V9" s="126"/>
      <c r="W9" s="126"/>
      <c r="X9" s="126"/>
      <c r="Y9" s="126"/>
      <c r="Z9" s="126"/>
      <c r="AA9" s="126"/>
      <c r="AB9" s="126"/>
      <c r="AC9" s="125"/>
      <c r="AD9" s="126"/>
      <c r="AE9" s="126"/>
      <c r="AF9" s="126"/>
      <c r="AG9" s="126"/>
      <c r="AH9" s="125"/>
    </row>
    <row r="10" spans="1:38" ht="29.1">
      <c r="A10" s="37">
        <v>8</v>
      </c>
      <c r="B10" s="38" t="s">
        <v>22227</v>
      </c>
      <c r="C10" s="38" t="s">
        <v>22228</v>
      </c>
      <c r="D10" s="38" t="s">
        <v>22328</v>
      </c>
      <c r="E10" s="38" t="s">
        <v>21934</v>
      </c>
      <c r="F10" s="62">
        <v>2</v>
      </c>
      <c r="G10" s="56" t="s">
        <v>22225</v>
      </c>
      <c r="H10" s="7" t="s">
        <v>21802</v>
      </c>
      <c r="I10" s="7" t="s">
        <v>22199</v>
      </c>
      <c r="J10" s="57">
        <v>45280</v>
      </c>
      <c r="K10" s="56" t="s">
        <v>21844</v>
      </c>
      <c r="L10" s="89" t="s">
        <v>22310</v>
      </c>
      <c r="M10" s="91" t="s">
        <v>22200</v>
      </c>
      <c r="N10" s="7">
        <v>0</v>
      </c>
      <c r="O10" s="93" t="s">
        <v>22311</v>
      </c>
      <c r="P10" s="131" t="s">
        <v>22312</v>
      </c>
      <c r="Q10" s="131"/>
      <c r="R10" s="131"/>
      <c r="S10" s="131" t="s">
        <v>22313</v>
      </c>
      <c r="T10" s="128" t="s">
        <v>21844</v>
      </c>
      <c r="U10" s="263" t="s">
        <v>22314</v>
      </c>
      <c r="V10" s="131"/>
      <c r="W10" s="131"/>
      <c r="X10" s="131"/>
      <c r="Y10" s="131"/>
      <c r="Z10" s="131"/>
      <c r="AA10" s="131"/>
      <c r="AB10" s="131"/>
      <c r="AC10" s="130"/>
      <c r="AD10" s="131"/>
      <c r="AE10" s="131"/>
      <c r="AF10" s="131"/>
      <c r="AG10" s="131"/>
      <c r="AH10" s="130"/>
    </row>
    <row r="11" spans="1:38" ht="29.1">
      <c r="A11" s="37">
        <v>9</v>
      </c>
      <c r="B11" s="38" t="s">
        <v>22227</v>
      </c>
      <c r="C11" s="38" t="s">
        <v>21948</v>
      </c>
      <c r="D11" s="38" t="s">
        <v>22329</v>
      </c>
      <c r="E11" s="38" t="s">
        <v>21948</v>
      </c>
      <c r="F11" s="62">
        <v>2</v>
      </c>
      <c r="G11" s="56" t="s">
        <v>22225</v>
      </c>
      <c r="H11" s="7" t="s">
        <v>21802</v>
      </c>
      <c r="I11" s="7" t="s">
        <v>22199</v>
      </c>
      <c r="J11" s="57">
        <v>45280</v>
      </c>
      <c r="K11" s="56" t="s">
        <v>21844</v>
      </c>
      <c r="L11" s="89" t="s">
        <v>22310</v>
      </c>
      <c r="M11" s="91" t="s">
        <v>22200</v>
      </c>
      <c r="N11" s="7">
        <v>0</v>
      </c>
      <c r="O11" s="94" t="s">
        <v>22318</v>
      </c>
      <c r="P11" s="126" t="s">
        <v>22312</v>
      </c>
      <c r="Q11" s="126"/>
      <c r="R11" s="126"/>
      <c r="S11" s="131" t="s">
        <v>22313</v>
      </c>
      <c r="T11" s="128" t="s">
        <v>21844</v>
      </c>
      <c r="U11" s="263" t="s">
        <v>22314</v>
      </c>
      <c r="V11" s="126"/>
      <c r="W11" s="126"/>
      <c r="X11" s="126"/>
      <c r="Y11" s="126"/>
      <c r="Z11" s="126"/>
      <c r="AA11" s="126"/>
      <c r="AB11" s="126"/>
      <c r="AC11" s="125"/>
      <c r="AD11" s="126"/>
      <c r="AE11" s="126"/>
      <c r="AF11" s="126"/>
      <c r="AG11" s="126"/>
      <c r="AH11" s="125"/>
    </row>
    <row r="12" spans="1:38" ht="39">
      <c r="A12" s="37">
        <v>10</v>
      </c>
      <c r="B12" s="38" t="s">
        <v>21971</v>
      </c>
      <c r="C12" s="38" t="s">
        <v>21971</v>
      </c>
      <c r="D12" s="38" t="s">
        <v>22330</v>
      </c>
      <c r="E12" s="129" t="s">
        <v>21971</v>
      </c>
      <c r="F12" s="62">
        <v>6</v>
      </c>
      <c r="G12" s="7" t="s">
        <v>22225</v>
      </c>
      <c r="H12" s="7" t="s">
        <v>21796</v>
      </c>
      <c r="I12" s="7" t="s">
        <v>22199</v>
      </c>
      <c r="J12" s="57">
        <v>45280</v>
      </c>
      <c r="K12" s="56" t="s">
        <v>21844</v>
      </c>
      <c r="L12" s="89" t="s">
        <v>22331</v>
      </c>
      <c r="M12" s="92" t="s">
        <v>22232</v>
      </c>
      <c r="N12" s="86" t="s">
        <v>22233</v>
      </c>
      <c r="O12" s="93" t="s">
        <v>22311</v>
      </c>
      <c r="P12" s="128" t="s">
        <v>22321</v>
      </c>
      <c r="Q12" s="128"/>
      <c r="R12" s="128"/>
      <c r="S12" s="128" t="s">
        <v>22332</v>
      </c>
      <c r="T12" s="128" t="s">
        <v>21844</v>
      </c>
      <c r="U12" s="263" t="s">
        <v>22333</v>
      </c>
      <c r="V12" s="131"/>
      <c r="W12" s="131"/>
      <c r="X12" s="131" t="s">
        <v>22334</v>
      </c>
      <c r="Y12" s="131" t="s">
        <v>22335</v>
      </c>
      <c r="Z12" s="131" t="s">
        <v>22336</v>
      </c>
      <c r="AA12" s="131" t="s">
        <v>22337</v>
      </c>
      <c r="AB12" s="131" t="s">
        <v>22338</v>
      </c>
      <c r="AC12" s="130" t="s">
        <v>22312</v>
      </c>
      <c r="AD12" s="131"/>
      <c r="AE12" s="131"/>
      <c r="AF12" s="131" t="s">
        <v>22339</v>
      </c>
      <c r="AG12" s="131" t="s">
        <v>22339</v>
      </c>
      <c r="AH12" s="130" t="s">
        <v>22340</v>
      </c>
    </row>
    <row r="13" spans="1:38" ht="39">
      <c r="A13" s="37">
        <v>11</v>
      </c>
      <c r="B13" s="38" t="s">
        <v>21998</v>
      </c>
      <c r="C13" s="38" t="s">
        <v>21998</v>
      </c>
      <c r="D13" s="38" t="s">
        <v>22341</v>
      </c>
      <c r="E13" s="129" t="s">
        <v>21998</v>
      </c>
      <c r="F13" s="62">
        <v>2</v>
      </c>
      <c r="G13" s="56" t="s">
        <v>22225</v>
      </c>
      <c r="H13" s="7" t="s">
        <v>21802</v>
      </c>
      <c r="I13" s="7" t="s">
        <v>22199</v>
      </c>
      <c r="J13" s="57">
        <v>45280</v>
      </c>
      <c r="K13" s="56" t="s">
        <v>21844</v>
      </c>
      <c r="L13" s="89" t="s">
        <v>22331</v>
      </c>
      <c r="M13" s="92" t="s">
        <v>22235</v>
      </c>
      <c r="N13" s="6" t="s">
        <v>22236</v>
      </c>
      <c r="O13" s="94" t="s">
        <v>22318</v>
      </c>
      <c r="P13" s="128" t="s">
        <v>22321</v>
      </c>
      <c r="Q13" s="128"/>
      <c r="R13" s="128"/>
      <c r="S13" s="128" t="s">
        <v>22342</v>
      </c>
      <c r="T13" s="128" t="s">
        <v>21844</v>
      </c>
      <c r="U13" s="263" t="s">
        <v>22333</v>
      </c>
      <c r="V13" s="126"/>
      <c r="W13" s="126"/>
      <c r="X13" s="126" t="s">
        <v>22343</v>
      </c>
      <c r="Y13" s="126" t="s">
        <v>22335</v>
      </c>
      <c r="Z13" s="126" t="s">
        <v>22344</v>
      </c>
      <c r="AA13" s="126" t="s">
        <v>22312</v>
      </c>
      <c r="AB13" s="126" t="s">
        <v>22345</v>
      </c>
      <c r="AC13" s="80" t="s">
        <v>22346</v>
      </c>
      <c r="AD13" s="71"/>
      <c r="AE13" s="71"/>
      <c r="AF13" s="126" t="s">
        <v>22339</v>
      </c>
      <c r="AG13" s="128" t="s">
        <v>22347</v>
      </c>
      <c r="AH13" s="125" t="s">
        <v>22340</v>
      </c>
    </row>
    <row r="14" spans="1:38" ht="29.1">
      <c r="A14" s="37">
        <v>12</v>
      </c>
      <c r="B14" s="38"/>
      <c r="C14" s="38"/>
      <c r="D14" s="38"/>
      <c r="E14" s="129" t="s">
        <v>21998</v>
      </c>
      <c r="F14" s="62"/>
      <c r="G14" s="56"/>
      <c r="H14" s="7"/>
      <c r="I14" s="7"/>
      <c r="J14" s="57"/>
      <c r="K14" s="56"/>
      <c r="L14" s="89"/>
      <c r="M14" s="92"/>
      <c r="N14" s="6"/>
      <c r="O14" s="94"/>
      <c r="P14" s="128"/>
      <c r="Q14" s="128"/>
      <c r="R14" s="128"/>
      <c r="S14" s="131" t="s">
        <v>22313</v>
      </c>
      <c r="T14" s="128" t="s">
        <v>21844</v>
      </c>
      <c r="U14" s="263" t="s">
        <v>22314</v>
      </c>
      <c r="V14" s="126"/>
      <c r="W14" s="126"/>
      <c r="X14" s="126"/>
      <c r="Y14" s="126"/>
      <c r="Z14" s="126"/>
      <c r="AA14" s="126"/>
      <c r="AB14" s="126"/>
      <c r="AC14" s="80"/>
      <c r="AD14" s="71"/>
      <c r="AE14" s="71"/>
      <c r="AF14" s="126"/>
      <c r="AG14" s="128"/>
      <c r="AH14" s="125"/>
    </row>
    <row r="15" spans="1:38" ht="29.1">
      <c r="A15" s="37">
        <v>12</v>
      </c>
      <c r="B15" s="38" t="s">
        <v>22237</v>
      </c>
      <c r="C15" s="38" t="s">
        <v>22010</v>
      </c>
      <c r="D15" s="38" t="s">
        <v>22348</v>
      </c>
      <c r="E15" s="38" t="s">
        <v>22010</v>
      </c>
      <c r="F15" s="62">
        <v>2</v>
      </c>
      <c r="G15" s="56" t="s">
        <v>22225</v>
      </c>
      <c r="H15" s="7" t="s">
        <v>21802</v>
      </c>
      <c r="I15" s="7" t="s">
        <v>22199</v>
      </c>
      <c r="J15" s="57">
        <v>45280</v>
      </c>
      <c r="K15" s="56" t="s">
        <v>21844</v>
      </c>
      <c r="L15" s="89" t="s">
        <v>22310</v>
      </c>
      <c r="M15" s="91" t="s">
        <v>22200</v>
      </c>
      <c r="N15" s="7">
        <v>0</v>
      </c>
      <c r="O15" s="93" t="s">
        <v>22311</v>
      </c>
      <c r="P15" s="131" t="s">
        <v>22312</v>
      </c>
      <c r="Q15" s="131"/>
      <c r="R15" s="131"/>
      <c r="S15" s="131" t="s">
        <v>22313</v>
      </c>
      <c r="T15" s="128" t="s">
        <v>21844</v>
      </c>
      <c r="U15" s="263" t="s">
        <v>22314</v>
      </c>
      <c r="V15" s="131"/>
      <c r="W15" s="131"/>
      <c r="X15" s="131"/>
      <c r="Y15" s="131"/>
      <c r="Z15" s="131"/>
      <c r="AA15" s="131"/>
      <c r="AB15" s="131"/>
      <c r="AC15" s="130"/>
      <c r="AD15" s="131"/>
      <c r="AE15" s="131"/>
      <c r="AF15" s="131"/>
      <c r="AG15" s="131"/>
      <c r="AH15" s="130"/>
    </row>
    <row r="16" spans="1:38" ht="29.1">
      <c r="A16" s="37">
        <v>13</v>
      </c>
      <c r="B16" s="38" t="s">
        <v>22285</v>
      </c>
      <c r="C16" s="38" t="s">
        <v>22059</v>
      </c>
      <c r="D16" s="38" t="s">
        <v>22059</v>
      </c>
      <c r="E16" s="38" t="s">
        <v>22059</v>
      </c>
      <c r="F16" s="62">
        <v>1</v>
      </c>
      <c r="G16" s="56" t="s">
        <v>22225</v>
      </c>
      <c r="H16" s="7" t="s">
        <v>21802</v>
      </c>
      <c r="I16" s="7" t="s">
        <v>22199</v>
      </c>
      <c r="J16" s="57">
        <v>45280</v>
      </c>
      <c r="K16" s="56" t="s">
        <v>21844</v>
      </c>
      <c r="L16" s="89" t="s">
        <v>22310</v>
      </c>
      <c r="M16" s="91" t="s">
        <v>22200</v>
      </c>
      <c r="N16" s="7">
        <v>0</v>
      </c>
      <c r="O16" s="95" t="s">
        <v>12</v>
      </c>
      <c r="P16" s="128" t="s">
        <v>22312</v>
      </c>
      <c r="Q16" s="128"/>
      <c r="R16" s="128"/>
      <c r="S16" s="131" t="s">
        <v>22313</v>
      </c>
      <c r="T16" s="128" t="s">
        <v>21844</v>
      </c>
      <c r="U16" s="263" t="s">
        <v>22314</v>
      </c>
      <c r="V16" s="128"/>
      <c r="W16" s="128"/>
      <c r="X16" s="128"/>
      <c r="Y16" s="128"/>
      <c r="Z16" s="128"/>
      <c r="AA16" s="128"/>
      <c r="AB16" s="128"/>
      <c r="AC16" s="127"/>
      <c r="AD16" s="128"/>
      <c r="AE16" s="128"/>
      <c r="AF16" s="128"/>
      <c r="AG16" s="128"/>
      <c r="AH16" s="127"/>
    </row>
    <row r="17" spans="1:34" ht="29.1">
      <c r="A17" s="37">
        <v>14</v>
      </c>
      <c r="B17" s="38"/>
      <c r="C17" s="38"/>
      <c r="D17" s="38" t="s">
        <v>22061</v>
      </c>
      <c r="E17" s="38" t="s">
        <v>22061</v>
      </c>
      <c r="F17" s="62"/>
      <c r="G17" s="56"/>
      <c r="H17" s="7"/>
      <c r="I17" s="7"/>
      <c r="J17" s="57"/>
      <c r="K17" s="56"/>
      <c r="L17" s="89"/>
      <c r="M17" s="91"/>
      <c r="N17" s="7"/>
      <c r="O17" s="95"/>
      <c r="P17" s="128"/>
      <c r="Q17" s="128"/>
      <c r="R17" s="128"/>
      <c r="S17" s="131" t="s">
        <v>22313</v>
      </c>
      <c r="T17" s="128" t="s">
        <v>21844</v>
      </c>
      <c r="U17" s="262" t="s">
        <v>22314</v>
      </c>
      <c r="V17" s="128"/>
      <c r="W17" s="128"/>
      <c r="X17" s="128"/>
      <c r="Y17" s="128"/>
      <c r="Z17" s="128"/>
      <c r="AA17" s="128"/>
      <c r="AB17" s="128"/>
      <c r="AC17" s="127"/>
      <c r="AD17" s="128"/>
      <c r="AE17" s="128"/>
      <c r="AF17" s="128"/>
      <c r="AG17" s="128"/>
      <c r="AH17" s="127"/>
    </row>
    <row r="18" spans="1:34" ht="57.95">
      <c r="A18" s="37">
        <v>15</v>
      </c>
      <c r="B18" s="38" t="s">
        <v>22239</v>
      </c>
      <c r="C18" s="38" t="s">
        <v>22240</v>
      </c>
      <c r="D18" s="38" t="s">
        <v>22061</v>
      </c>
      <c r="E18" s="129" t="s">
        <v>22061</v>
      </c>
      <c r="F18" s="62">
        <v>8</v>
      </c>
      <c r="G18" s="56" t="s">
        <v>22225</v>
      </c>
      <c r="H18" s="7" t="s">
        <v>21796</v>
      </c>
      <c r="I18" s="7" t="s">
        <v>22199</v>
      </c>
      <c r="J18" s="57">
        <v>45280</v>
      </c>
      <c r="K18" s="56" t="s">
        <v>21844</v>
      </c>
      <c r="L18" s="89" t="s">
        <v>22331</v>
      </c>
      <c r="M18" s="92" t="s">
        <v>22235</v>
      </c>
      <c r="N18" s="6" t="s">
        <v>22242</v>
      </c>
      <c r="O18" s="95" t="s">
        <v>12</v>
      </c>
      <c r="P18" s="128" t="s">
        <v>22321</v>
      </c>
      <c r="Q18" s="128"/>
      <c r="R18" s="128"/>
      <c r="S18" s="128" t="s">
        <v>22342</v>
      </c>
      <c r="T18" s="127" t="s">
        <v>21844</v>
      </c>
      <c r="U18" s="266" t="s">
        <v>22333</v>
      </c>
      <c r="V18" s="128"/>
      <c r="W18" s="128"/>
      <c r="X18" s="128" t="s">
        <v>22349</v>
      </c>
      <c r="Y18" s="128" t="s">
        <v>22350</v>
      </c>
      <c r="Z18" s="128" t="s">
        <v>22344</v>
      </c>
      <c r="AA18" s="128" t="s">
        <v>22351</v>
      </c>
      <c r="AB18" s="128" t="s">
        <v>22338</v>
      </c>
      <c r="AC18" s="127" t="s">
        <v>22352</v>
      </c>
      <c r="AD18" s="128"/>
      <c r="AE18" s="128"/>
      <c r="AF18" s="128" t="s">
        <v>22339</v>
      </c>
      <c r="AG18" s="128" t="s">
        <v>22347</v>
      </c>
      <c r="AH18" s="127" t="s">
        <v>22353</v>
      </c>
    </row>
    <row r="19" spans="1:34" ht="26.1">
      <c r="A19" s="37">
        <v>16</v>
      </c>
      <c r="B19" s="38" t="s">
        <v>22245</v>
      </c>
      <c r="C19" s="38" t="s">
        <v>22246</v>
      </c>
      <c r="D19" s="38" t="s">
        <v>22127</v>
      </c>
      <c r="E19" s="38" t="s">
        <v>22127</v>
      </c>
      <c r="F19" s="62">
        <v>11</v>
      </c>
      <c r="G19" s="56" t="s">
        <v>22225</v>
      </c>
      <c r="H19" s="7" t="s">
        <v>21796</v>
      </c>
      <c r="I19" s="7" t="s">
        <v>22199</v>
      </c>
      <c r="J19" s="57">
        <v>45280</v>
      </c>
      <c r="K19" s="56" t="s">
        <v>22082</v>
      </c>
      <c r="L19" s="89" t="s">
        <v>22310</v>
      </c>
      <c r="M19" s="91">
        <v>0</v>
      </c>
      <c r="N19" s="86" t="s">
        <v>22248</v>
      </c>
      <c r="O19" s="94" t="s">
        <v>22318</v>
      </c>
      <c r="P19" s="128" t="s">
        <v>22321</v>
      </c>
      <c r="Q19" s="128"/>
      <c r="R19" s="128"/>
      <c r="S19" s="128" t="s">
        <v>22322</v>
      </c>
      <c r="T19" s="128" t="s">
        <v>22082</v>
      </c>
      <c r="U19" s="192" t="s">
        <v>22354</v>
      </c>
      <c r="V19" s="126" t="s">
        <v>22324</v>
      </c>
      <c r="W19" s="126" t="s">
        <v>22312</v>
      </c>
      <c r="X19" s="126"/>
      <c r="Y19" s="126"/>
      <c r="Z19" s="126"/>
      <c r="AA19" s="126"/>
      <c r="AB19" s="126"/>
      <c r="AC19" s="125"/>
      <c r="AD19" s="126"/>
      <c r="AE19" s="126"/>
      <c r="AF19" s="126"/>
      <c r="AG19" s="126"/>
      <c r="AH19" s="125"/>
    </row>
    <row r="20" spans="1:34" ht="29.1">
      <c r="A20" s="37">
        <v>17</v>
      </c>
      <c r="B20" s="38" t="s">
        <v>22249</v>
      </c>
      <c r="C20" s="38" t="s">
        <v>22250</v>
      </c>
      <c r="D20" s="38" t="s">
        <v>22355</v>
      </c>
      <c r="E20" s="38" t="s">
        <v>22250</v>
      </c>
      <c r="F20" s="62">
        <v>1</v>
      </c>
      <c r="G20" s="56" t="s">
        <v>22198</v>
      </c>
      <c r="H20" s="7" t="s">
        <v>21802</v>
      </c>
      <c r="I20" s="7" t="s">
        <v>22199</v>
      </c>
      <c r="J20" s="57">
        <v>45287</v>
      </c>
      <c r="K20" s="56" t="s">
        <v>21844</v>
      </c>
      <c r="L20" s="89" t="s">
        <v>22310</v>
      </c>
      <c r="M20" s="91" t="s">
        <v>22200</v>
      </c>
      <c r="N20" s="7">
        <v>0</v>
      </c>
      <c r="O20" s="95" t="s">
        <v>12</v>
      </c>
      <c r="P20" s="128" t="s">
        <v>22312</v>
      </c>
      <c r="Q20" s="128"/>
      <c r="R20" s="128"/>
      <c r="S20" s="131" t="s">
        <v>22313</v>
      </c>
      <c r="T20" s="128" t="s">
        <v>21844</v>
      </c>
      <c r="U20" s="263" t="s">
        <v>22314</v>
      </c>
      <c r="V20" s="128"/>
      <c r="W20" s="128"/>
      <c r="X20" s="128"/>
      <c r="Y20" s="128"/>
      <c r="Z20" s="128"/>
      <c r="AA20" s="128"/>
      <c r="AB20" s="128"/>
      <c r="AC20" s="127"/>
      <c r="AD20" s="128"/>
      <c r="AE20" s="128"/>
      <c r="AF20" s="128"/>
      <c r="AG20" s="128"/>
      <c r="AH20" s="127"/>
    </row>
    <row r="21" spans="1:34" ht="29.1">
      <c r="A21" s="37">
        <v>18</v>
      </c>
      <c r="B21" s="38" t="s">
        <v>22252</v>
      </c>
      <c r="C21" s="38" t="s">
        <v>22253</v>
      </c>
      <c r="D21" s="38" t="s">
        <v>22356</v>
      </c>
      <c r="E21" s="38" t="s">
        <v>22254</v>
      </c>
      <c r="F21" s="62">
        <v>1</v>
      </c>
      <c r="G21" s="56" t="s">
        <v>22198</v>
      </c>
      <c r="H21" s="7" t="s">
        <v>21802</v>
      </c>
      <c r="I21" s="7" t="s">
        <v>22199</v>
      </c>
      <c r="J21" s="57">
        <v>45287</v>
      </c>
      <c r="K21" s="56" t="s">
        <v>21844</v>
      </c>
      <c r="L21" s="89" t="s">
        <v>22310</v>
      </c>
      <c r="M21" s="91" t="s">
        <v>22200</v>
      </c>
      <c r="N21" s="7">
        <v>0</v>
      </c>
      <c r="O21" s="95" t="s">
        <v>12</v>
      </c>
      <c r="P21" s="128" t="s">
        <v>22312</v>
      </c>
      <c r="Q21" s="128"/>
      <c r="R21" s="128"/>
      <c r="S21" s="131" t="s">
        <v>22313</v>
      </c>
      <c r="T21" s="127" t="s">
        <v>21844</v>
      </c>
      <c r="U21" s="263" t="s">
        <v>22314</v>
      </c>
      <c r="V21" s="264"/>
      <c r="W21" s="128"/>
      <c r="X21" s="128"/>
      <c r="Y21" s="128"/>
      <c r="Z21" s="128"/>
      <c r="AA21" s="128"/>
      <c r="AB21" s="128"/>
      <c r="AC21" s="127"/>
      <c r="AD21" s="128"/>
      <c r="AE21" s="128"/>
      <c r="AF21" s="128"/>
      <c r="AG21" s="128"/>
      <c r="AH21" s="127"/>
    </row>
    <row r="22" spans="1:34" ht="43.5">
      <c r="A22" s="37">
        <v>19</v>
      </c>
      <c r="B22" s="38" t="s">
        <v>22256</v>
      </c>
      <c r="C22" s="38" t="s">
        <v>22257</v>
      </c>
      <c r="D22" s="38" t="s">
        <v>22357</v>
      </c>
      <c r="E22" s="75" t="s">
        <v>22258</v>
      </c>
      <c r="F22" s="62">
        <v>11</v>
      </c>
      <c r="G22" s="56" t="s">
        <v>22260</v>
      </c>
      <c r="H22" s="7" t="s">
        <v>22215</v>
      </c>
      <c r="I22" s="6" t="s">
        <v>22261</v>
      </c>
      <c r="J22" s="57">
        <v>45287</v>
      </c>
      <c r="K22" s="56" t="s">
        <v>22082</v>
      </c>
      <c r="L22" s="89" t="s">
        <v>22310</v>
      </c>
      <c r="M22" s="91">
        <v>0</v>
      </c>
      <c r="N22" s="7" t="s">
        <v>22262</v>
      </c>
      <c r="O22" s="95" t="s">
        <v>12</v>
      </c>
      <c r="P22" s="128" t="s">
        <v>22321</v>
      </c>
      <c r="Q22" s="128"/>
      <c r="R22" s="128"/>
      <c r="S22" s="128" t="s">
        <v>22358</v>
      </c>
      <c r="T22" s="128" t="s">
        <v>22082</v>
      </c>
      <c r="U22" s="265" t="s">
        <v>22359</v>
      </c>
      <c r="V22" s="40" t="s">
        <v>22360</v>
      </c>
      <c r="W22" s="128"/>
      <c r="X22" s="128"/>
      <c r="Y22" s="128"/>
      <c r="Z22" s="128"/>
      <c r="AA22" s="128"/>
      <c r="AB22" s="128"/>
      <c r="AC22" s="127"/>
      <c r="AD22" s="128"/>
      <c r="AE22" s="128"/>
      <c r="AF22" s="128"/>
      <c r="AG22" s="128"/>
      <c r="AH22" s="127"/>
    </row>
    <row r="23" spans="1:34">
      <c r="A23" s="37">
        <v>20</v>
      </c>
      <c r="B23" s="38"/>
      <c r="C23" s="38"/>
      <c r="D23" s="38" t="s">
        <v>22357</v>
      </c>
      <c r="E23" s="75" t="s">
        <v>22258</v>
      </c>
      <c r="F23" s="62"/>
      <c r="G23" s="56"/>
      <c r="H23" s="7"/>
      <c r="I23" s="6"/>
      <c r="J23" s="57"/>
      <c r="K23" s="56"/>
      <c r="L23" s="89"/>
      <c r="M23" s="91"/>
      <c r="N23" s="7"/>
      <c r="O23" s="95"/>
      <c r="P23" s="128"/>
      <c r="Q23" s="128"/>
      <c r="R23" s="128"/>
      <c r="S23" s="128" t="s">
        <v>22361</v>
      </c>
      <c r="T23" s="128" t="s">
        <v>21844</v>
      </c>
      <c r="U23" s="262" t="s">
        <v>22362</v>
      </c>
      <c r="V23" s="40"/>
      <c r="W23" s="128"/>
      <c r="X23" s="128"/>
      <c r="Y23" s="128"/>
      <c r="Z23" s="128"/>
      <c r="AA23" s="128"/>
      <c r="AB23" s="128"/>
      <c r="AC23" s="127"/>
      <c r="AD23" s="128"/>
      <c r="AE23" s="128"/>
      <c r="AF23" s="128"/>
      <c r="AG23" s="128"/>
      <c r="AH23" s="127"/>
    </row>
    <row r="24" spans="1:34">
      <c r="A24" s="37">
        <v>21</v>
      </c>
      <c r="B24" s="38" t="s">
        <v>22263</v>
      </c>
      <c r="C24" s="38" t="s">
        <v>22264</v>
      </c>
      <c r="D24" s="38" t="s">
        <v>22363</v>
      </c>
      <c r="E24" s="75" t="s">
        <v>22265</v>
      </c>
      <c r="F24" s="62">
        <v>4</v>
      </c>
      <c r="G24" s="7" t="s">
        <v>22260</v>
      </c>
      <c r="H24" s="7" t="s">
        <v>22215</v>
      </c>
      <c r="I24" s="7" t="s">
        <v>22267</v>
      </c>
      <c r="J24" s="57">
        <v>45287</v>
      </c>
      <c r="K24" s="56" t="s">
        <v>22082</v>
      </c>
      <c r="L24" s="89" t="s">
        <v>22310</v>
      </c>
      <c r="M24" s="91">
        <v>0</v>
      </c>
      <c r="N24" s="7" t="s">
        <v>22268</v>
      </c>
      <c r="O24" s="95" t="s">
        <v>12</v>
      </c>
      <c r="P24" s="128" t="s">
        <v>22321</v>
      </c>
      <c r="Q24" s="128"/>
      <c r="R24" s="128"/>
      <c r="S24" s="128" t="s">
        <v>22322</v>
      </c>
      <c r="T24" s="128" t="s">
        <v>22082</v>
      </c>
      <c r="U24" s="262" t="s">
        <v>22359</v>
      </c>
      <c r="V24" s="128" t="s">
        <v>22364</v>
      </c>
      <c r="W24" s="128"/>
      <c r="X24" s="128"/>
      <c r="Y24" s="128"/>
      <c r="Z24" s="128"/>
      <c r="AA24" s="128"/>
      <c r="AB24" s="128"/>
      <c r="AC24" s="127"/>
      <c r="AD24" s="128"/>
      <c r="AE24" s="128"/>
      <c r="AF24" s="128"/>
      <c r="AG24" s="128"/>
      <c r="AH24" s="127"/>
    </row>
    <row r="25" spans="1:34">
      <c r="A25" s="37">
        <v>22</v>
      </c>
      <c r="B25" s="38" t="s">
        <v>22269</v>
      </c>
      <c r="C25" s="38" t="s">
        <v>22270</v>
      </c>
      <c r="D25" s="38" t="s">
        <v>22271</v>
      </c>
      <c r="E25" s="75" t="s">
        <v>22271</v>
      </c>
      <c r="F25" s="62">
        <v>1</v>
      </c>
      <c r="G25" s="56" t="s">
        <v>22220</v>
      </c>
      <c r="H25" s="7" t="s">
        <v>22215</v>
      </c>
      <c r="I25" s="7" t="s">
        <v>22267</v>
      </c>
      <c r="J25" s="57">
        <v>45287</v>
      </c>
      <c r="K25" s="56" t="s">
        <v>22082</v>
      </c>
      <c r="L25" s="89" t="s">
        <v>22310</v>
      </c>
      <c r="M25" s="91">
        <v>0</v>
      </c>
      <c r="N25" s="7" t="s">
        <v>22273</v>
      </c>
      <c r="O25" s="95" t="s">
        <v>12</v>
      </c>
      <c r="P25" s="128" t="s">
        <v>22321</v>
      </c>
      <c r="Q25" s="128"/>
      <c r="R25" s="128"/>
      <c r="S25" s="128" t="s">
        <v>22322</v>
      </c>
      <c r="T25" s="128" t="s">
        <v>22082</v>
      </c>
      <c r="U25" s="262" t="s">
        <v>22323</v>
      </c>
      <c r="V25" s="128"/>
      <c r="W25" s="128"/>
      <c r="X25" s="128"/>
      <c r="Y25" s="128"/>
      <c r="Z25" s="128"/>
      <c r="AA25" s="128"/>
      <c r="AB25" s="128"/>
      <c r="AC25" s="127"/>
      <c r="AD25" s="128"/>
      <c r="AE25" s="128"/>
      <c r="AF25" s="128"/>
      <c r="AG25" s="128"/>
      <c r="AH25" s="127"/>
    </row>
    <row r="26" spans="1:34" ht="57.95">
      <c r="A26" s="37">
        <v>23</v>
      </c>
      <c r="B26" s="38" t="s">
        <v>22263</v>
      </c>
      <c r="C26" s="38" t="s">
        <v>22274</v>
      </c>
      <c r="D26" s="38" t="s">
        <v>22365</v>
      </c>
      <c r="E26" s="75" t="s">
        <v>22275</v>
      </c>
      <c r="F26" s="62">
        <v>4</v>
      </c>
      <c r="G26" s="56" t="s">
        <v>22220</v>
      </c>
      <c r="H26" s="7" t="s">
        <v>22215</v>
      </c>
      <c r="I26" s="7" t="s">
        <v>22267</v>
      </c>
      <c r="J26" s="57">
        <v>45287</v>
      </c>
      <c r="K26" s="56" t="s">
        <v>22082</v>
      </c>
      <c r="L26" s="89" t="s">
        <v>22310</v>
      </c>
      <c r="M26" s="91">
        <v>0</v>
      </c>
      <c r="N26" s="39">
        <v>0</v>
      </c>
      <c r="O26" s="95" t="s">
        <v>12</v>
      </c>
      <c r="P26" s="128" t="s">
        <v>22321</v>
      </c>
      <c r="Q26" s="128"/>
      <c r="R26" s="128"/>
      <c r="S26" s="128" t="s">
        <v>22322</v>
      </c>
      <c r="T26" s="128" t="s">
        <v>22082</v>
      </c>
      <c r="U26" s="262" t="s">
        <v>22323</v>
      </c>
      <c r="V26" s="126" t="s">
        <v>22324</v>
      </c>
      <c r="W26" s="126" t="s">
        <v>22325</v>
      </c>
      <c r="X26" s="128"/>
      <c r="Y26" s="128"/>
      <c r="Z26" s="128"/>
      <c r="AA26" s="128"/>
      <c r="AB26" s="128"/>
      <c r="AC26" s="127"/>
      <c r="AD26" s="128"/>
      <c r="AE26" s="128"/>
      <c r="AF26" s="128"/>
      <c r="AG26" s="128" t="s">
        <v>22366</v>
      </c>
      <c r="AH26" s="127"/>
    </row>
    <row r="27" spans="1:34">
      <c r="A27" s="37">
        <v>24</v>
      </c>
      <c r="B27" s="38" t="s">
        <v>22277</v>
      </c>
      <c r="C27" s="38" t="s">
        <v>22278</v>
      </c>
      <c r="D27" s="38" t="s">
        <v>22367</v>
      </c>
      <c r="E27" s="38" t="s">
        <v>22279</v>
      </c>
      <c r="F27" s="62">
        <v>1</v>
      </c>
      <c r="G27" s="56" t="s">
        <v>22225</v>
      </c>
      <c r="H27" s="7">
        <v>0</v>
      </c>
      <c r="I27" s="7" t="s">
        <v>22199</v>
      </c>
      <c r="J27" s="57">
        <v>45287</v>
      </c>
      <c r="K27" s="56" t="s">
        <v>21844</v>
      </c>
      <c r="L27" s="89">
        <v>0</v>
      </c>
      <c r="M27" s="91">
        <v>0</v>
      </c>
      <c r="N27" s="7" t="s">
        <v>22281</v>
      </c>
      <c r="O27" s="95" t="s">
        <v>12</v>
      </c>
      <c r="P27" s="128" t="s">
        <v>22312</v>
      </c>
      <c r="Q27" s="128"/>
      <c r="R27" s="128"/>
      <c r="S27" s="128"/>
      <c r="T27" s="192" t="s">
        <v>22082</v>
      </c>
      <c r="U27" s="192" t="s">
        <v>22354</v>
      </c>
      <c r="V27" s="128"/>
      <c r="W27" s="128"/>
      <c r="X27" s="128"/>
      <c r="Y27" s="128"/>
      <c r="Z27" s="128"/>
      <c r="AA27" s="128"/>
      <c r="AB27" s="128"/>
      <c r="AC27" s="127"/>
      <c r="AD27" s="128"/>
      <c r="AE27" s="128"/>
      <c r="AF27" s="128"/>
      <c r="AG27" s="128"/>
      <c r="AH27" s="127"/>
    </row>
    <row r="28" spans="1:34">
      <c r="A28" s="37">
        <v>25</v>
      </c>
      <c r="B28" s="38">
        <v>0</v>
      </c>
      <c r="C28" s="38" t="s">
        <v>21977</v>
      </c>
      <c r="D28" s="38" t="s">
        <v>21977</v>
      </c>
      <c r="E28" s="38" t="s">
        <v>21977</v>
      </c>
      <c r="F28" s="62">
        <v>1</v>
      </c>
      <c r="G28" s="56" t="s">
        <v>22225</v>
      </c>
      <c r="H28" s="7">
        <v>0</v>
      </c>
      <c r="I28" s="7">
        <v>0</v>
      </c>
      <c r="J28" s="57">
        <v>0</v>
      </c>
      <c r="K28" s="56" t="s">
        <v>22082</v>
      </c>
      <c r="L28" s="89" t="s">
        <v>22310</v>
      </c>
      <c r="M28" s="91">
        <v>0</v>
      </c>
      <c r="N28" s="7">
        <v>0</v>
      </c>
      <c r="O28" s="94" t="s">
        <v>22318</v>
      </c>
      <c r="P28" s="126" t="s">
        <v>22312</v>
      </c>
      <c r="Q28" s="126"/>
      <c r="R28" s="126"/>
      <c r="S28" s="126" t="s">
        <v>22368</v>
      </c>
      <c r="T28" s="192" t="s">
        <v>22082</v>
      </c>
      <c r="U28" s="192" t="s">
        <v>22354</v>
      </c>
      <c r="V28" s="126"/>
      <c r="W28" s="126"/>
      <c r="X28" s="126"/>
      <c r="Y28" s="126"/>
      <c r="Z28" s="126"/>
      <c r="AA28" s="126"/>
      <c r="AB28" s="126"/>
      <c r="AC28" s="125"/>
      <c r="AD28" s="126"/>
      <c r="AE28" s="126"/>
      <c r="AF28" s="126"/>
      <c r="AG28" s="126"/>
      <c r="AH28" s="125"/>
    </row>
    <row r="29" spans="1:34">
      <c r="D29" s="58"/>
      <c r="F29" s="48"/>
    </row>
    <row r="30" spans="1:34">
      <c r="B30" s="54" t="s">
        <v>22369</v>
      </c>
      <c r="C30" s="123" t="s">
        <v>22370</v>
      </c>
      <c r="D30" s="58"/>
    </row>
    <row r="31" spans="1:34">
      <c r="B31" s="54" t="s">
        <v>22371</v>
      </c>
      <c r="C31" s="124" t="s">
        <v>22372</v>
      </c>
      <c r="D31" s="58" t="s">
        <v>22373</v>
      </c>
    </row>
    <row r="32" spans="1:34">
      <c r="B32" s="54" t="s">
        <v>22374</v>
      </c>
      <c r="C32" s="123" t="s">
        <v>7608</v>
      </c>
      <c r="D32" s="54" t="s">
        <v>22258</v>
      </c>
    </row>
    <row r="33" spans="2:21">
      <c r="B33" s="54" t="s">
        <v>22375</v>
      </c>
      <c r="C33" s="54" t="s">
        <v>22335</v>
      </c>
    </row>
    <row r="34" spans="2:21">
      <c r="C34" s="54" t="s">
        <v>22350</v>
      </c>
      <c r="D34" s="54" t="s">
        <v>22376</v>
      </c>
      <c r="Q34" s="122" t="s">
        <v>22377</v>
      </c>
      <c r="S34" s="122" t="s">
        <v>22378</v>
      </c>
      <c r="U34" s="122" t="s">
        <v>22379</v>
      </c>
    </row>
    <row r="36" spans="2:21" ht="29.1">
      <c r="Q36" s="122" t="s">
        <v>22380</v>
      </c>
      <c r="R36" s="122" t="s">
        <v>22381</v>
      </c>
      <c r="S36" s="122" t="s">
        <v>22382</v>
      </c>
      <c r="U36" s="122" t="s">
        <v>22383</v>
      </c>
    </row>
    <row r="37" spans="2:21" ht="29.1">
      <c r="R37" s="122" t="s">
        <v>22384</v>
      </c>
    </row>
    <row r="40" spans="2:21">
      <c r="D40" s="54" t="s">
        <v>22385</v>
      </c>
    </row>
    <row r="41" spans="2:21" ht="43.5">
      <c r="D41" s="54" t="s">
        <v>22386</v>
      </c>
      <c r="E41" s="54" t="s">
        <v>22387</v>
      </c>
      <c r="P41" s="122" t="s">
        <v>22388</v>
      </c>
      <c r="Q41" s="122" t="s">
        <v>22389</v>
      </c>
    </row>
    <row r="43" spans="2:21">
      <c r="D43" s="54" t="s">
        <v>22390</v>
      </c>
      <c r="P43" s="54" t="s">
        <v>22391</v>
      </c>
    </row>
    <row r="44" spans="2:21" ht="43.5">
      <c r="P44" s="54" t="s">
        <v>22392</v>
      </c>
      <c r="U44" s="122" t="s">
        <v>22393</v>
      </c>
    </row>
    <row r="46" spans="2:21" ht="43.5">
      <c r="D46" s="54" t="s">
        <v>22394</v>
      </c>
      <c r="P46" s="122" t="s">
        <v>22395</v>
      </c>
      <c r="Q46" s="122" t="s">
        <v>22396</v>
      </c>
    </row>
  </sheetData>
  <autoFilter ref="A2:AH28" xr:uid="{B042E49A-E5C1-492B-849E-33D6AAB2DA60}"/>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CD15-316C-914A-B9AE-22A7C8ACA615}">
  <sheetPr codeName="Sheet19"/>
  <dimension ref="A1:BU62"/>
  <sheetViews>
    <sheetView workbookViewId="0"/>
  </sheetViews>
  <sheetFormatPr defaultColWidth="11.42578125" defaultRowHeight="14.45"/>
  <cols>
    <col min="1" max="1" width="28.140625" bestFit="1" customWidth="1"/>
    <col min="2" max="2" width="14" customWidth="1"/>
    <col min="3" max="3" width="36.140625" bestFit="1" customWidth="1"/>
    <col min="4" max="73" width="3.140625" bestFit="1" customWidth="1"/>
  </cols>
  <sheetData>
    <row r="1" spans="1:73">
      <c r="A1" s="82"/>
      <c r="B1" s="82"/>
      <c r="C1" s="82"/>
      <c r="D1" s="82"/>
      <c r="E1" s="82"/>
      <c r="F1" s="82"/>
      <c r="G1" s="82"/>
      <c r="H1" s="82"/>
      <c r="I1" s="172" t="s">
        <v>22397</v>
      </c>
      <c r="J1" s="172" t="s">
        <v>22397</v>
      </c>
      <c r="K1" s="82"/>
      <c r="L1" s="82"/>
      <c r="M1" s="82"/>
      <c r="N1" s="82"/>
      <c r="O1" s="82"/>
      <c r="P1" s="172" t="s">
        <v>22397</v>
      </c>
      <c r="Q1" s="172" t="s">
        <v>22397</v>
      </c>
      <c r="R1" s="82"/>
      <c r="S1" s="82"/>
      <c r="T1" s="82"/>
      <c r="U1" s="82"/>
      <c r="V1" s="82"/>
      <c r="W1" s="172" t="s">
        <v>22397</v>
      </c>
      <c r="X1" s="172" t="s">
        <v>22397</v>
      </c>
      <c r="Y1" s="82" t="s">
        <v>22398</v>
      </c>
      <c r="Z1" s="82"/>
      <c r="AA1" s="82"/>
      <c r="AB1" s="82"/>
      <c r="AC1" s="82"/>
      <c r="AD1" s="82"/>
      <c r="AE1" s="172" t="s">
        <v>22397</v>
      </c>
      <c r="AF1" s="172" t="s">
        <v>22397</v>
      </c>
      <c r="AG1" s="82"/>
      <c r="AH1" s="82"/>
      <c r="AI1" s="82"/>
      <c r="AJ1" s="82"/>
      <c r="AK1" s="82"/>
      <c r="AL1" s="82"/>
      <c r="AM1" s="82"/>
      <c r="AN1" s="82"/>
      <c r="AO1" s="82"/>
      <c r="AP1" s="82"/>
      <c r="AQ1" s="82"/>
      <c r="AR1" s="82"/>
      <c r="AS1" s="82"/>
      <c r="AT1" s="82" t="s">
        <v>22399</v>
      </c>
      <c r="AU1" s="82"/>
      <c r="AV1" s="82"/>
      <c r="AW1" s="82"/>
      <c r="AX1" s="82"/>
      <c r="AY1" s="82"/>
      <c r="AZ1" s="82"/>
      <c r="BA1" s="82"/>
      <c r="BB1" s="82"/>
      <c r="BC1" s="82"/>
      <c r="BD1" s="82"/>
      <c r="BE1" s="82"/>
      <c r="BF1" s="82"/>
      <c r="BG1" s="82"/>
      <c r="BH1" s="82"/>
      <c r="BI1" s="82"/>
      <c r="BJ1" s="82"/>
      <c r="BK1" s="82"/>
      <c r="BL1" s="82"/>
      <c r="BM1" s="82"/>
      <c r="BN1" s="82"/>
      <c r="BO1" s="82"/>
      <c r="BP1" s="82"/>
      <c r="BQ1" s="82"/>
      <c r="BR1" s="82"/>
      <c r="BS1" s="82"/>
      <c r="BT1" s="82"/>
      <c r="BU1" s="82"/>
    </row>
    <row r="2" spans="1:73">
      <c r="A2" s="82"/>
      <c r="B2" s="82"/>
      <c r="C2" s="82"/>
      <c r="D2" s="809" t="s">
        <v>22400</v>
      </c>
      <c r="E2" s="809"/>
      <c r="F2" s="809"/>
      <c r="G2" s="809"/>
      <c r="H2" s="809"/>
      <c r="I2" s="809"/>
      <c r="J2" s="809"/>
      <c r="K2" s="809"/>
      <c r="L2" s="809"/>
      <c r="M2" s="809"/>
      <c r="N2" s="809" t="s">
        <v>22401</v>
      </c>
      <c r="O2" s="809"/>
      <c r="P2" s="809"/>
      <c r="Q2" s="809"/>
      <c r="R2" s="809"/>
      <c r="S2" s="809"/>
      <c r="T2" s="809"/>
      <c r="U2" s="809"/>
      <c r="V2" s="809"/>
      <c r="W2" s="809"/>
      <c r="X2" s="809"/>
      <c r="Y2" s="809"/>
      <c r="Z2" s="809"/>
      <c r="AA2" s="809"/>
      <c r="AB2" s="809"/>
      <c r="AC2" s="809"/>
      <c r="AD2" s="809"/>
      <c r="AE2" s="809"/>
      <c r="AF2" s="809"/>
      <c r="AG2" s="809"/>
      <c r="AH2" s="809"/>
      <c r="AI2" s="809"/>
      <c r="AJ2" s="809"/>
      <c r="AK2" s="809"/>
      <c r="AL2" s="809"/>
      <c r="AM2" s="809"/>
      <c r="AN2" s="809"/>
      <c r="AO2" s="809"/>
      <c r="AP2" s="809"/>
      <c r="AQ2" s="809" t="s">
        <v>22402</v>
      </c>
      <c r="AR2" s="809"/>
      <c r="AS2" s="809"/>
      <c r="AT2" s="809"/>
      <c r="AU2" s="809"/>
      <c r="AV2" s="809"/>
      <c r="AW2" s="809"/>
      <c r="AX2" s="809"/>
      <c r="AY2" s="809"/>
      <c r="AZ2" s="809"/>
      <c r="BA2" s="809"/>
      <c r="BB2" s="809"/>
      <c r="BC2" s="809"/>
      <c r="BD2" s="809"/>
      <c r="BE2" s="809"/>
      <c r="BF2" s="809"/>
      <c r="BG2" s="809"/>
      <c r="BH2" s="809"/>
      <c r="BI2" s="809"/>
      <c r="BJ2" s="809"/>
      <c r="BK2" s="809"/>
      <c r="BL2" s="809"/>
      <c r="BM2" s="809"/>
      <c r="BN2" s="809"/>
      <c r="BO2" s="809"/>
      <c r="BP2" s="809"/>
      <c r="BQ2" s="809"/>
      <c r="BR2" s="809"/>
      <c r="BS2" s="809"/>
      <c r="BT2" s="809"/>
      <c r="BU2" s="809"/>
    </row>
    <row r="3" spans="1:73" ht="15.6">
      <c r="A3" s="173" t="s">
        <v>22403</v>
      </c>
      <c r="B3" s="173" t="s">
        <v>22404</v>
      </c>
      <c r="C3" s="173" t="s">
        <v>28</v>
      </c>
      <c r="D3" s="82">
        <v>22</v>
      </c>
      <c r="E3" s="82">
        <v>23</v>
      </c>
      <c r="F3" s="82">
        <v>24</v>
      </c>
      <c r="G3" s="82">
        <v>25</v>
      </c>
      <c r="H3" s="82">
        <v>26</v>
      </c>
      <c r="I3" s="172">
        <v>27</v>
      </c>
      <c r="J3" s="172">
        <v>28</v>
      </c>
      <c r="K3" s="82">
        <v>29</v>
      </c>
      <c r="L3" s="82">
        <v>30</v>
      </c>
      <c r="M3" s="82">
        <v>31</v>
      </c>
      <c r="N3" s="82">
        <v>1</v>
      </c>
      <c r="O3" s="82">
        <v>2</v>
      </c>
      <c r="P3" s="172">
        <v>3</v>
      </c>
      <c r="Q3" s="172">
        <v>4</v>
      </c>
      <c r="R3" s="82">
        <v>5</v>
      </c>
      <c r="S3" s="82">
        <v>6</v>
      </c>
      <c r="T3" s="82">
        <v>7</v>
      </c>
      <c r="U3" s="82">
        <v>8</v>
      </c>
      <c r="V3" s="82">
        <v>9</v>
      </c>
      <c r="W3" s="172">
        <v>10</v>
      </c>
      <c r="X3" s="172">
        <v>11</v>
      </c>
      <c r="Y3" s="82">
        <v>12</v>
      </c>
      <c r="Z3" s="82">
        <v>13</v>
      </c>
      <c r="AA3" s="82">
        <v>14</v>
      </c>
      <c r="AB3" s="82">
        <v>15</v>
      </c>
      <c r="AC3" s="82">
        <v>16</v>
      </c>
      <c r="AD3" s="82">
        <v>17</v>
      </c>
      <c r="AE3" s="172">
        <v>18</v>
      </c>
      <c r="AF3" s="172">
        <v>19</v>
      </c>
      <c r="AG3" s="82">
        <v>20</v>
      </c>
      <c r="AH3" s="82">
        <v>21</v>
      </c>
      <c r="AI3" s="82">
        <v>22</v>
      </c>
      <c r="AJ3" s="82">
        <v>23</v>
      </c>
      <c r="AK3" s="82">
        <v>24</v>
      </c>
      <c r="AL3" s="82">
        <v>25</v>
      </c>
      <c r="AM3" s="82">
        <v>26</v>
      </c>
      <c r="AN3" s="82">
        <v>27</v>
      </c>
      <c r="AO3" s="82">
        <v>28</v>
      </c>
      <c r="AP3" s="82">
        <v>29</v>
      </c>
      <c r="AQ3" s="82">
        <v>1</v>
      </c>
      <c r="AR3" s="82">
        <v>2</v>
      </c>
      <c r="AS3" s="82">
        <v>3</v>
      </c>
      <c r="AT3" s="82">
        <v>4</v>
      </c>
      <c r="AU3" s="82">
        <v>5</v>
      </c>
      <c r="AV3" s="82">
        <v>6</v>
      </c>
      <c r="AW3" s="82">
        <v>7</v>
      </c>
      <c r="AX3" s="82">
        <v>8</v>
      </c>
      <c r="AY3" s="82">
        <v>9</v>
      </c>
      <c r="AZ3" s="82">
        <v>10</v>
      </c>
      <c r="BA3" s="82">
        <v>11</v>
      </c>
      <c r="BB3" s="82">
        <v>12</v>
      </c>
      <c r="BC3" s="82">
        <v>13</v>
      </c>
      <c r="BD3" s="82">
        <v>14</v>
      </c>
      <c r="BE3" s="82">
        <v>15</v>
      </c>
      <c r="BF3" s="82">
        <v>16</v>
      </c>
      <c r="BG3" s="82">
        <v>17</v>
      </c>
      <c r="BH3" s="82">
        <v>18</v>
      </c>
      <c r="BI3" s="82">
        <v>19</v>
      </c>
      <c r="BJ3" s="82">
        <v>20</v>
      </c>
      <c r="BK3" s="82">
        <v>21</v>
      </c>
      <c r="BL3" s="82">
        <v>22</v>
      </c>
      <c r="BM3" s="82">
        <v>23</v>
      </c>
      <c r="BN3" s="82">
        <v>24</v>
      </c>
      <c r="BO3" s="82">
        <v>25</v>
      </c>
      <c r="BP3" s="82">
        <v>26</v>
      </c>
      <c r="BQ3" s="82">
        <v>27</v>
      </c>
      <c r="BR3" s="82">
        <v>28</v>
      </c>
      <c r="BS3" s="82">
        <v>29</v>
      </c>
      <c r="BT3" s="82">
        <v>30</v>
      </c>
      <c r="BU3" s="82">
        <v>31</v>
      </c>
    </row>
    <row r="4" spans="1:73">
      <c r="A4" s="174" t="s">
        <v>22405</v>
      </c>
      <c r="B4" s="174"/>
      <c r="C4" s="82"/>
      <c r="D4" s="82"/>
      <c r="E4" s="82"/>
      <c r="F4" s="82"/>
      <c r="G4" s="82"/>
      <c r="H4" s="82"/>
      <c r="I4" s="172" t="s">
        <v>22397</v>
      </c>
      <c r="J4" s="172" t="s">
        <v>22397</v>
      </c>
      <c r="K4" s="82"/>
      <c r="L4" s="82"/>
      <c r="M4" s="82"/>
      <c r="N4" s="82"/>
      <c r="O4" s="82"/>
      <c r="P4" s="172" t="s">
        <v>22397</v>
      </c>
      <c r="Q4" s="172" t="s">
        <v>22397</v>
      </c>
      <c r="R4" s="82"/>
      <c r="S4" s="82"/>
      <c r="T4" s="82"/>
      <c r="U4" s="82"/>
      <c r="V4" s="82"/>
      <c r="W4" s="172" t="s">
        <v>22397</v>
      </c>
      <c r="X4" s="172" t="s">
        <v>22397</v>
      </c>
      <c r="Y4" s="175" t="s">
        <v>22397</v>
      </c>
      <c r="Z4" s="82"/>
      <c r="AA4" s="82"/>
      <c r="AB4" s="82"/>
      <c r="AC4" s="82"/>
      <c r="AD4" s="82"/>
      <c r="AE4" s="172" t="s">
        <v>22397</v>
      </c>
      <c r="AF4" s="172" t="s">
        <v>22397</v>
      </c>
      <c r="AG4" s="82"/>
      <c r="AH4" s="82"/>
      <c r="AI4" s="82"/>
      <c r="AJ4" s="82"/>
      <c r="AK4" s="82"/>
      <c r="AL4" s="82"/>
      <c r="AM4" s="82"/>
      <c r="AN4" s="82"/>
      <c r="AO4" s="82"/>
      <c r="AP4" s="82"/>
      <c r="AQ4" s="82"/>
      <c r="AR4" s="82"/>
      <c r="AS4" s="82"/>
      <c r="AT4" s="175" t="s">
        <v>22397</v>
      </c>
      <c r="AU4" s="82"/>
      <c r="AV4" s="82"/>
      <c r="AW4" s="82"/>
      <c r="AX4" s="82"/>
      <c r="AY4" s="82"/>
      <c r="AZ4" s="82"/>
      <c r="BA4" s="82"/>
      <c r="BB4" s="82"/>
      <c r="BC4" s="82"/>
      <c r="BD4" s="82"/>
      <c r="BE4" s="82"/>
      <c r="BF4" s="82"/>
      <c r="BG4" s="82"/>
      <c r="BH4" s="82"/>
      <c r="BI4" s="82"/>
      <c r="BJ4" s="82"/>
      <c r="BK4" s="82"/>
      <c r="BL4" s="82"/>
      <c r="BM4" s="82"/>
      <c r="BN4" s="82"/>
      <c r="BO4" s="82"/>
      <c r="BP4" s="82"/>
      <c r="BQ4" s="82"/>
      <c r="BR4" s="82"/>
      <c r="BS4" s="82"/>
      <c r="BT4" s="82"/>
      <c r="BU4" s="82"/>
    </row>
    <row r="5" spans="1:73">
      <c r="A5" s="82" t="s">
        <v>22406</v>
      </c>
      <c r="B5" s="82" t="s">
        <v>22407</v>
      </c>
      <c r="C5" s="82" t="s">
        <v>22408</v>
      </c>
      <c r="D5" s="82"/>
      <c r="E5" s="82"/>
      <c r="F5" s="82"/>
      <c r="G5" s="82" t="s">
        <v>22409</v>
      </c>
      <c r="H5" s="82" t="s">
        <v>22409</v>
      </c>
      <c r="I5" s="172" t="s">
        <v>22397</v>
      </c>
      <c r="J5" s="172" t="s">
        <v>22397</v>
      </c>
      <c r="K5" s="82" t="s">
        <v>22409</v>
      </c>
      <c r="L5" s="82"/>
      <c r="M5" s="82"/>
      <c r="N5" s="82"/>
      <c r="O5" s="82"/>
      <c r="P5" s="172" t="s">
        <v>22397</v>
      </c>
      <c r="Q5" s="172" t="s">
        <v>22397</v>
      </c>
      <c r="R5" s="82"/>
      <c r="S5" s="82"/>
      <c r="T5" s="82"/>
      <c r="U5" s="82"/>
      <c r="V5" s="82"/>
      <c r="W5" s="172" t="s">
        <v>22397</v>
      </c>
      <c r="X5" s="172" t="s">
        <v>22397</v>
      </c>
      <c r="Y5" s="175" t="s">
        <v>22397</v>
      </c>
      <c r="Z5" s="82"/>
      <c r="AA5" s="82"/>
      <c r="AB5" s="82"/>
      <c r="AC5" s="82"/>
      <c r="AD5" s="82"/>
      <c r="AE5" s="172" t="s">
        <v>22397</v>
      </c>
      <c r="AF5" s="172" t="s">
        <v>22397</v>
      </c>
      <c r="AG5" s="82"/>
      <c r="AH5" s="82"/>
      <c r="AI5" s="82"/>
      <c r="AJ5" s="82"/>
      <c r="AK5" s="82"/>
      <c r="AL5" s="82"/>
      <c r="AM5" s="82"/>
      <c r="AN5" s="82"/>
      <c r="AO5" s="82"/>
      <c r="AP5" s="82"/>
      <c r="AQ5" s="82"/>
      <c r="AR5" s="82"/>
      <c r="AS5" s="82"/>
      <c r="AT5" s="175" t="s">
        <v>22397</v>
      </c>
      <c r="AU5" s="82"/>
      <c r="AV5" s="82"/>
      <c r="AW5" s="82"/>
      <c r="AX5" s="82"/>
      <c r="AY5" s="82"/>
      <c r="AZ5" s="82"/>
      <c r="BA5" s="82"/>
      <c r="BB5" s="82"/>
      <c r="BC5" s="82"/>
      <c r="BD5" s="82"/>
      <c r="BE5" s="82"/>
      <c r="BF5" s="82"/>
      <c r="BG5" s="82"/>
      <c r="BH5" s="82"/>
      <c r="BI5" s="82"/>
      <c r="BJ5" s="82"/>
      <c r="BK5" s="82"/>
      <c r="BL5" s="82"/>
      <c r="BM5" s="82"/>
      <c r="BN5" s="82"/>
      <c r="BO5" s="82"/>
      <c r="BP5" s="82"/>
      <c r="BQ5" s="82"/>
      <c r="BR5" s="82"/>
      <c r="BS5" s="82"/>
      <c r="BT5" s="82"/>
      <c r="BU5" s="82"/>
    </row>
    <row r="6" spans="1:73">
      <c r="A6" s="82" t="s">
        <v>22410</v>
      </c>
      <c r="B6" s="82" t="s">
        <v>22407</v>
      </c>
      <c r="C6" s="82" t="s">
        <v>22411</v>
      </c>
      <c r="D6" s="82"/>
      <c r="E6" s="82"/>
      <c r="F6" s="82"/>
      <c r="G6" s="82"/>
      <c r="H6" s="82"/>
      <c r="I6" s="172" t="s">
        <v>22397</v>
      </c>
      <c r="J6" s="172" t="s">
        <v>22397</v>
      </c>
      <c r="K6" s="82" t="s">
        <v>22409</v>
      </c>
      <c r="L6" s="82" t="s">
        <v>22409</v>
      </c>
      <c r="M6" s="82" t="s">
        <v>22409</v>
      </c>
      <c r="N6" s="82"/>
      <c r="O6" s="82"/>
      <c r="P6" s="172" t="s">
        <v>22397</v>
      </c>
      <c r="Q6" s="172" t="s">
        <v>22397</v>
      </c>
      <c r="R6" s="82"/>
      <c r="S6" s="82"/>
      <c r="T6" s="82"/>
      <c r="U6" s="82"/>
      <c r="V6" s="82"/>
      <c r="W6" s="172" t="s">
        <v>22397</v>
      </c>
      <c r="X6" s="172" t="s">
        <v>22397</v>
      </c>
      <c r="Y6" s="175" t="s">
        <v>22397</v>
      </c>
      <c r="Z6" s="82"/>
      <c r="AA6" s="82"/>
      <c r="AB6" s="82"/>
      <c r="AC6" s="82"/>
      <c r="AD6" s="82"/>
      <c r="AE6" s="172" t="s">
        <v>22397</v>
      </c>
      <c r="AF6" s="172" t="s">
        <v>22397</v>
      </c>
      <c r="AG6" s="82"/>
      <c r="AH6" s="82"/>
      <c r="AI6" s="82"/>
      <c r="AJ6" s="82"/>
      <c r="AK6" s="82"/>
      <c r="AL6" s="82"/>
      <c r="AM6" s="82"/>
      <c r="AN6" s="82"/>
      <c r="AO6" s="82"/>
      <c r="AP6" s="82"/>
      <c r="AQ6" s="82"/>
      <c r="AR6" s="82"/>
      <c r="AS6" s="82"/>
      <c r="AT6" s="175" t="s">
        <v>22397</v>
      </c>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2"/>
      <c r="BU6" s="82"/>
    </row>
    <row r="7" spans="1:73">
      <c r="A7" s="82" t="s">
        <v>22412</v>
      </c>
      <c r="B7" s="82" t="s">
        <v>22407</v>
      </c>
      <c r="C7" s="82"/>
      <c r="D7" s="82"/>
      <c r="E7" s="82"/>
      <c r="F7" s="82"/>
      <c r="G7" s="82"/>
      <c r="H7" s="82"/>
      <c r="I7" s="172" t="s">
        <v>22397</v>
      </c>
      <c r="J7" s="172" t="s">
        <v>22397</v>
      </c>
      <c r="K7" s="82"/>
      <c r="L7" s="82"/>
      <c r="M7" s="82"/>
      <c r="N7" s="82" t="s">
        <v>22409</v>
      </c>
      <c r="O7" s="82" t="s">
        <v>22409</v>
      </c>
      <c r="P7" s="172" t="s">
        <v>22397</v>
      </c>
      <c r="Q7" s="172" t="s">
        <v>22397</v>
      </c>
      <c r="R7" s="82"/>
      <c r="S7" s="82"/>
      <c r="T7" s="82"/>
      <c r="U7" s="82"/>
      <c r="V7" s="82"/>
      <c r="W7" s="172" t="s">
        <v>22397</v>
      </c>
      <c r="X7" s="172" t="s">
        <v>22397</v>
      </c>
      <c r="Y7" s="175" t="s">
        <v>22397</v>
      </c>
      <c r="Z7" s="82"/>
      <c r="AA7" s="82"/>
      <c r="AB7" s="82"/>
      <c r="AC7" s="82"/>
      <c r="AD7" s="82"/>
      <c r="AE7" s="172" t="s">
        <v>22397</v>
      </c>
      <c r="AF7" s="172" t="s">
        <v>22397</v>
      </c>
      <c r="AG7" s="82"/>
      <c r="AH7" s="82"/>
      <c r="AI7" s="82"/>
      <c r="AJ7" s="82"/>
      <c r="AK7" s="82"/>
      <c r="AL7" s="82"/>
      <c r="AM7" s="82"/>
      <c r="AN7" s="82"/>
      <c r="AO7" s="82"/>
      <c r="AP7" s="82"/>
      <c r="AQ7" s="82"/>
      <c r="AR7" s="82"/>
      <c r="AS7" s="82"/>
      <c r="AT7" s="175" t="s">
        <v>22397</v>
      </c>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2"/>
      <c r="BU7" s="82"/>
    </row>
    <row r="8" spans="1:73">
      <c r="A8" s="82" t="s">
        <v>22413</v>
      </c>
      <c r="B8" s="82" t="s">
        <v>22414</v>
      </c>
      <c r="C8" s="82"/>
      <c r="D8" s="82"/>
      <c r="E8" s="82"/>
      <c r="F8" s="82"/>
      <c r="G8" s="82"/>
      <c r="H8" s="82"/>
      <c r="I8" s="172" t="s">
        <v>22397</v>
      </c>
      <c r="J8" s="172" t="s">
        <v>22397</v>
      </c>
      <c r="K8" s="82"/>
      <c r="L8" s="82"/>
      <c r="M8" s="82"/>
      <c r="N8" s="82"/>
      <c r="O8" s="82"/>
      <c r="P8" s="172" t="s">
        <v>22397</v>
      </c>
      <c r="Q8" s="172" t="s">
        <v>22397</v>
      </c>
      <c r="R8" s="82" t="s">
        <v>22409</v>
      </c>
      <c r="S8" s="82" t="s">
        <v>22409</v>
      </c>
      <c r="T8" s="82" t="s">
        <v>22409</v>
      </c>
      <c r="U8" s="82" t="s">
        <v>22409</v>
      </c>
      <c r="V8" s="82" t="s">
        <v>22409</v>
      </c>
      <c r="W8" s="172" t="s">
        <v>22397</v>
      </c>
      <c r="X8" s="172" t="s">
        <v>22397</v>
      </c>
      <c r="Y8" s="175" t="s">
        <v>22397</v>
      </c>
      <c r="Z8" s="82"/>
      <c r="AA8" s="82"/>
      <c r="AB8" s="82"/>
      <c r="AC8" s="82"/>
      <c r="AD8" s="82"/>
      <c r="AE8" s="172" t="s">
        <v>22397</v>
      </c>
      <c r="AF8" s="172" t="s">
        <v>22397</v>
      </c>
      <c r="AG8" s="82"/>
      <c r="AH8" s="82"/>
      <c r="AI8" s="82"/>
      <c r="AJ8" s="82"/>
      <c r="AK8" s="82"/>
      <c r="AL8" s="82"/>
      <c r="AM8" s="82"/>
      <c r="AN8" s="82"/>
      <c r="AO8" s="82"/>
      <c r="AP8" s="82"/>
      <c r="AQ8" s="82"/>
      <c r="AR8" s="82"/>
      <c r="AS8" s="82"/>
      <c r="AT8" s="175" t="s">
        <v>22397</v>
      </c>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row>
    <row r="9" spans="1:73">
      <c r="A9" s="82" t="s">
        <v>22415</v>
      </c>
      <c r="B9" s="82"/>
      <c r="C9" s="82"/>
      <c r="D9" s="82"/>
      <c r="E9" s="82"/>
      <c r="F9" s="82"/>
      <c r="G9" s="82"/>
      <c r="H9" s="82"/>
      <c r="I9" s="172" t="s">
        <v>22397</v>
      </c>
      <c r="J9" s="172" t="s">
        <v>22397</v>
      </c>
      <c r="K9" s="82"/>
      <c r="L9" s="82"/>
      <c r="M9" s="82"/>
      <c r="N9" s="82"/>
      <c r="O9" s="82"/>
      <c r="P9" s="172" t="s">
        <v>22397</v>
      </c>
      <c r="Q9" s="172" t="s">
        <v>22397</v>
      </c>
      <c r="R9" s="82"/>
      <c r="S9" s="82"/>
      <c r="T9" s="82"/>
      <c r="U9" s="82"/>
      <c r="V9" s="82"/>
      <c r="W9" s="172" t="s">
        <v>22397</v>
      </c>
      <c r="X9" s="172" t="s">
        <v>22397</v>
      </c>
      <c r="Y9" s="175" t="s">
        <v>22397</v>
      </c>
      <c r="Z9" s="82" t="s">
        <v>22409</v>
      </c>
      <c r="AA9" s="82" t="s">
        <v>22409</v>
      </c>
      <c r="AB9" s="82" t="s">
        <v>22409</v>
      </c>
      <c r="AC9" s="82"/>
      <c r="AD9" s="82"/>
      <c r="AE9" s="172" t="s">
        <v>22397</v>
      </c>
      <c r="AF9" s="172" t="s">
        <v>22397</v>
      </c>
      <c r="AG9" s="82"/>
      <c r="AH9" s="82"/>
      <c r="AI9" s="82"/>
      <c r="AJ9" s="82"/>
      <c r="AK9" s="82"/>
      <c r="AL9" s="82"/>
      <c r="AM9" s="82"/>
      <c r="AN9" s="82"/>
      <c r="AO9" s="82"/>
      <c r="AP9" s="82"/>
      <c r="AQ9" s="82"/>
      <c r="AR9" s="82"/>
      <c r="AS9" s="82"/>
      <c r="AT9" s="175" t="s">
        <v>22397</v>
      </c>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2"/>
      <c r="BU9" s="82"/>
    </row>
    <row r="10" spans="1:73">
      <c r="A10" s="82" t="s">
        <v>22416</v>
      </c>
      <c r="B10" s="82"/>
      <c r="C10" s="82"/>
      <c r="D10" s="82"/>
      <c r="E10" s="82"/>
      <c r="F10" s="82"/>
      <c r="G10" s="82"/>
      <c r="H10" s="82"/>
      <c r="I10" s="172" t="s">
        <v>22397</v>
      </c>
      <c r="J10" s="172" t="s">
        <v>22397</v>
      </c>
      <c r="K10" s="82"/>
      <c r="L10" s="82"/>
      <c r="M10" s="82"/>
      <c r="N10" s="82"/>
      <c r="O10" s="82"/>
      <c r="P10" s="172" t="s">
        <v>22397</v>
      </c>
      <c r="Q10" s="172" t="s">
        <v>22397</v>
      </c>
      <c r="R10" s="82"/>
      <c r="S10" s="82"/>
      <c r="T10" s="82"/>
      <c r="U10" s="82"/>
      <c r="V10" s="82"/>
      <c r="W10" s="172" t="s">
        <v>22397</v>
      </c>
      <c r="X10" s="172" t="s">
        <v>22397</v>
      </c>
      <c r="Y10" s="175" t="s">
        <v>22397</v>
      </c>
      <c r="Z10" s="82"/>
      <c r="AA10" s="82"/>
      <c r="AB10" s="82"/>
      <c r="AC10" s="82"/>
      <c r="AD10" s="82"/>
      <c r="AE10" s="172" t="s">
        <v>22397</v>
      </c>
      <c r="AF10" s="172" t="s">
        <v>22397</v>
      </c>
      <c r="AG10" s="82"/>
      <c r="AH10" s="82"/>
      <c r="AI10" s="82"/>
      <c r="AJ10" s="82"/>
      <c r="AK10" s="82"/>
      <c r="AL10" s="82"/>
      <c r="AM10" s="82"/>
      <c r="AN10" s="82"/>
      <c r="AO10" s="82"/>
      <c r="AP10" s="82"/>
      <c r="AQ10" s="82"/>
      <c r="AR10" s="82"/>
      <c r="AS10" s="82"/>
      <c r="AT10" s="175" t="s">
        <v>22397</v>
      </c>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2"/>
      <c r="BU10" s="82"/>
    </row>
    <row r="11" spans="1:73">
      <c r="A11" s="174" t="s">
        <v>22417</v>
      </c>
      <c r="B11" s="174"/>
      <c r="C11" s="82"/>
      <c r="D11" s="82"/>
      <c r="E11" s="82"/>
      <c r="F11" s="82"/>
      <c r="G11" s="82"/>
      <c r="H11" s="82"/>
      <c r="I11" s="172" t="s">
        <v>22397</v>
      </c>
      <c r="J11" s="172" t="s">
        <v>22397</v>
      </c>
      <c r="K11" s="82"/>
      <c r="L11" s="82"/>
      <c r="M11" s="82"/>
      <c r="N11" s="82"/>
      <c r="O11" s="82"/>
      <c r="P11" s="172" t="s">
        <v>22397</v>
      </c>
      <c r="Q11" s="172" t="s">
        <v>22397</v>
      </c>
      <c r="R11" s="82"/>
      <c r="S11" s="82"/>
      <c r="T11" s="82"/>
      <c r="U11" s="82"/>
      <c r="V11" s="82"/>
      <c r="W11" s="172" t="s">
        <v>22397</v>
      </c>
      <c r="X11" s="172" t="s">
        <v>22397</v>
      </c>
      <c r="Y11" s="175" t="s">
        <v>22397</v>
      </c>
      <c r="Z11" s="82"/>
      <c r="AA11" s="82"/>
      <c r="AB11" s="82"/>
      <c r="AC11" s="82"/>
      <c r="AD11" s="82"/>
      <c r="AE11" s="172" t="s">
        <v>22397</v>
      </c>
      <c r="AF11" s="172" t="s">
        <v>22397</v>
      </c>
      <c r="AG11" s="82"/>
      <c r="AH11" s="82"/>
      <c r="AI11" s="82"/>
      <c r="AJ11" s="82"/>
      <c r="AK11" s="82"/>
      <c r="AL11" s="82"/>
      <c r="AM11" s="82"/>
      <c r="AN11" s="82"/>
      <c r="AO11" s="82"/>
      <c r="AP11" s="82"/>
      <c r="AQ11" s="82"/>
      <c r="AR11" s="82"/>
      <c r="AS11" s="82"/>
      <c r="AT11" s="175" t="s">
        <v>22397</v>
      </c>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2"/>
      <c r="BU11" s="82"/>
    </row>
    <row r="12" spans="1:73">
      <c r="A12" s="82" t="s">
        <v>22406</v>
      </c>
      <c r="B12" s="82"/>
      <c r="C12" s="82" t="s">
        <v>22408</v>
      </c>
      <c r="D12" s="82"/>
      <c r="E12" s="82"/>
      <c r="F12" s="82"/>
      <c r="G12" s="82" t="s">
        <v>22409</v>
      </c>
      <c r="H12" s="82" t="s">
        <v>22409</v>
      </c>
      <c r="I12" s="172" t="s">
        <v>22397</v>
      </c>
      <c r="J12" s="172" t="s">
        <v>22397</v>
      </c>
      <c r="K12" s="82" t="s">
        <v>22409</v>
      </c>
      <c r="L12" s="82"/>
      <c r="M12" s="82"/>
      <c r="N12" s="82"/>
      <c r="O12" s="82"/>
      <c r="P12" s="172" t="s">
        <v>22397</v>
      </c>
      <c r="Q12" s="172" t="s">
        <v>22397</v>
      </c>
      <c r="R12" s="82"/>
      <c r="S12" s="82"/>
      <c r="T12" s="82"/>
      <c r="U12" s="82"/>
      <c r="V12" s="82"/>
      <c r="W12" s="172" t="s">
        <v>22397</v>
      </c>
      <c r="X12" s="172" t="s">
        <v>22397</v>
      </c>
      <c r="Y12" s="175" t="s">
        <v>22397</v>
      </c>
      <c r="Z12" s="82"/>
      <c r="AA12" s="82"/>
      <c r="AB12" s="82"/>
      <c r="AC12" s="82"/>
      <c r="AD12" s="82"/>
      <c r="AE12" s="172" t="s">
        <v>22397</v>
      </c>
      <c r="AF12" s="172" t="s">
        <v>22397</v>
      </c>
      <c r="AG12" s="82"/>
      <c r="AH12" s="82"/>
      <c r="AI12" s="82"/>
      <c r="AJ12" s="82"/>
      <c r="AK12" s="82"/>
      <c r="AL12" s="82"/>
      <c r="AM12" s="82"/>
      <c r="AN12" s="82"/>
      <c r="AO12" s="82"/>
      <c r="AP12" s="82"/>
      <c r="AQ12" s="82"/>
      <c r="AR12" s="82"/>
      <c r="AS12" s="82"/>
      <c r="AT12" s="175" t="s">
        <v>22397</v>
      </c>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2"/>
      <c r="BU12" s="82"/>
    </row>
    <row r="13" spans="1:73">
      <c r="A13" s="82" t="s">
        <v>22410</v>
      </c>
      <c r="B13" s="82"/>
      <c r="C13" s="82"/>
      <c r="D13" s="82"/>
      <c r="E13" s="82"/>
      <c r="F13" s="82"/>
      <c r="G13" s="82"/>
      <c r="H13" s="82"/>
      <c r="I13" s="172" t="s">
        <v>22397</v>
      </c>
      <c r="J13" s="172" t="s">
        <v>22397</v>
      </c>
      <c r="K13" s="82"/>
      <c r="L13" s="82"/>
      <c r="M13" s="82" t="s">
        <v>22409</v>
      </c>
      <c r="N13" s="82" t="s">
        <v>22409</v>
      </c>
      <c r="O13" s="82" t="s">
        <v>22409</v>
      </c>
      <c r="P13" s="172" t="s">
        <v>22397</v>
      </c>
      <c r="Q13" s="172" t="s">
        <v>22397</v>
      </c>
      <c r="R13" s="82"/>
      <c r="S13" s="82"/>
      <c r="T13" s="82"/>
      <c r="U13" s="82"/>
      <c r="V13" s="82"/>
      <c r="W13" s="172" t="s">
        <v>22397</v>
      </c>
      <c r="X13" s="172" t="s">
        <v>22397</v>
      </c>
      <c r="Y13" s="175" t="s">
        <v>22397</v>
      </c>
      <c r="Z13" s="82"/>
      <c r="AA13" s="82"/>
      <c r="AB13" s="82"/>
      <c r="AC13" s="82"/>
      <c r="AD13" s="82"/>
      <c r="AE13" s="172" t="s">
        <v>22397</v>
      </c>
      <c r="AF13" s="172" t="s">
        <v>22397</v>
      </c>
      <c r="AG13" s="82"/>
      <c r="AH13" s="82"/>
      <c r="AI13" s="82"/>
      <c r="AJ13" s="82"/>
      <c r="AK13" s="82"/>
      <c r="AL13" s="82"/>
      <c r="AM13" s="82"/>
      <c r="AN13" s="82"/>
      <c r="AO13" s="82"/>
      <c r="AP13" s="82"/>
      <c r="AQ13" s="82"/>
      <c r="AR13" s="82"/>
      <c r="AS13" s="82"/>
      <c r="AT13" s="175" t="s">
        <v>22397</v>
      </c>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2"/>
      <c r="BU13" s="82"/>
    </row>
    <row r="14" spans="1:73">
      <c r="A14" s="82" t="s">
        <v>22412</v>
      </c>
      <c r="B14" s="82"/>
      <c r="C14" s="82"/>
      <c r="D14" s="82"/>
      <c r="E14" s="82"/>
      <c r="F14" s="82"/>
      <c r="G14" s="82"/>
      <c r="H14" s="82"/>
      <c r="I14" s="172" t="s">
        <v>22397</v>
      </c>
      <c r="J14" s="172" t="s">
        <v>22397</v>
      </c>
      <c r="K14" s="82"/>
      <c r="L14" s="82"/>
      <c r="M14" s="82"/>
      <c r="N14" s="82"/>
      <c r="O14" s="82"/>
      <c r="P14" s="172" t="s">
        <v>22397</v>
      </c>
      <c r="Q14" s="172" t="s">
        <v>22397</v>
      </c>
      <c r="R14" s="82" t="s">
        <v>22409</v>
      </c>
      <c r="S14" s="82" t="s">
        <v>22409</v>
      </c>
      <c r="T14" s="82"/>
      <c r="U14" s="82"/>
      <c r="V14" s="82"/>
      <c r="W14" s="172" t="s">
        <v>22397</v>
      </c>
      <c r="X14" s="172" t="s">
        <v>22397</v>
      </c>
      <c r="Y14" s="175" t="s">
        <v>22397</v>
      </c>
      <c r="Z14" s="82"/>
      <c r="AA14" s="82"/>
      <c r="AB14" s="82"/>
      <c r="AC14" s="82"/>
      <c r="AD14" s="82"/>
      <c r="AE14" s="172" t="s">
        <v>22397</v>
      </c>
      <c r="AF14" s="172" t="s">
        <v>22397</v>
      </c>
      <c r="AG14" s="82"/>
      <c r="AH14" s="82"/>
      <c r="AI14" s="82"/>
      <c r="AJ14" s="82"/>
      <c r="AK14" s="82"/>
      <c r="AL14" s="82"/>
      <c r="AM14" s="82"/>
      <c r="AN14" s="82"/>
      <c r="AO14" s="82"/>
      <c r="AP14" s="82"/>
      <c r="AQ14" s="82"/>
      <c r="AR14" s="82"/>
      <c r="AS14" s="82"/>
      <c r="AT14" s="175" t="s">
        <v>22397</v>
      </c>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2"/>
      <c r="BU14" s="82"/>
    </row>
    <row r="15" spans="1:73">
      <c r="A15" s="82" t="s">
        <v>22413</v>
      </c>
      <c r="B15" s="82" t="s">
        <v>22414</v>
      </c>
      <c r="C15" s="82"/>
      <c r="D15" s="82"/>
      <c r="E15" s="82"/>
      <c r="F15" s="82"/>
      <c r="G15" s="82"/>
      <c r="H15" s="82"/>
      <c r="I15" s="172" t="s">
        <v>22397</v>
      </c>
      <c r="J15" s="172" t="s">
        <v>22397</v>
      </c>
      <c r="K15" s="82"/>
      <c r="L15" s="82"/>
      <c r="M15" s="82"/>
      <c r="N15" s="82"/>
      <c r="O15" s="82"/>
      <c r="P15" s="172" t="s">
        <v>22397</v>
      </c>
      <c r="Q15" s="172" t="s">
        <v>22397</v>
      </c>
      <c r="R15" s="82"/>
      <c r="S15" s="82"/>
      <c r="T15" s="82" t="s">
        <v>22409</v>
      </c>
      <c r="U15" s="82" t="s">
        <v>22409</v>
      </c>
      <c r="V15" s="82" t="s">
        <v>22409</v>
      </c>
      <c r="W15" s="172" t="s">
        <v>22397</v>
      </c>
      <c r="X15" s="172" t="s">
        <v>22397</v>
      </c>
      <c r="Y15" s="175" t="s">
        <v>22397</v>
      </c>
      <c r="Z15" s="82"/>
      <c r="AA15" s="82"/>
      <c r="AB15" s="82"/>
      <c r="AC15" s="82"/>
      <c r="AD15" s="82"/>
      <c r="AE15" s="172" t="s">
        <v>22397</v>
      </c>
      <c r="AF15" s="172" t="s">
        <v>22397</v>
      </c>
      <c r="AG15" s="82"/>
      <c r="AH15" s="82"/>
      <c r="AI15" s="82"/>
      <c r="AJ15" s="82"/>
      <c r="AK15" s="82"/>
      <c r="AL15" s="82"/>
      <c r="AM15" s="82"/>
      <c r="AN15" s="82"/>
      <c r="AO15" s="82"/>
      <c r="AP15" s="82"/>
      <c r="AQ15" s="82"/>
      <c r="AR15" s="82"/>
      <c r="AS15" s="82"/>
      <c r="AT15" s="175" t="s">
        <v>22397</v>
      </c>
      <c r="AU15" s="82"/>
      <c r="AV15" s="82"/>
      <c r="AW15" s="82"/>
      <c r="AX15" s="82"/>
      <c r="AY15" s="82"/>
      <c r="AZ15" s="82"/>
      <c r="BA15" s="82"/>
      <c r="BB15" s="82"/>
      <c r="BC15" s="82"/>
      <c r="BD15" s="82"/>
      <c r="BE15" s="82"/>
      <c r="BF15" s="82"/>
      <c r="BG15" s="82"/>
      <c r="BH15" s="82"/>
      <c r="BI15" s="82"/>
      <c r="BJ15" s="82"/>
      <c r="BK15" s="82"/>
      <c r="BL15" s="82"/>
      <c r="BM15" s="82"/>
      <c r="BN15" s="82"/>
      <c r="BO15" s="82"/>
      <c r="BP15" s="82"/>
      <c r="BQ15" s="82"/>
      <c r="BR15" s="82"/>
      <c r="BS15" s="82"/>
      <c r="BT15" s="82"/>
      <c r="BU15" s="82"/>
    </row>
    <row r="16" spans="1:73">
      <c r="A16" s="82" t="s">
        <v>22415</v>
      </c>
      <c r="B16" s="82"/>
      <c r="C16" s="82"/>
      <c r="D16" s="82"/>
      <c r="E16" s="82"/>
      <c r="F16" s="82"/>
      <c r="G16" s="82"/>
      <c r="H16" s="82"/>
      <c r="I16" s="172" t="s">
        <v>22397</v>
      </c>
      <c r="J16" s="172" t="s">
        <v>22397</v>
      </c>
      <c r="K16" s="82"/>
      <c r="L16" s="82"/>
      <c r="M16" s="82"/>
      <c r="N16" s="82"/>
      <c r="O16" s="82"/>
      <c r="P16" s="172" t="s">
        <v>22397</v>
      </c>
      <c r="Q16" s="172" t="s">
        <v>22397</v>
      </c>
      <c r="R16" s="82"/>
      <c r="S16" s="82"/>
      <c r="T16" s="82"/>
      <c r="U16" s="82"/>
      <c r="V16" s="82"/>
      <c r="W16" s="172" t="s">
        <v>22397</v>
      </c>
      <c r="X16" s="172" t="s">
        <v>22397</v>
      </c>
      <c r="Y16" s="175" t="s">
        <v>22397</v>
      </c>
      <c r="Z16" s="82" t="s">
        <v>22409</v>
      </c>
      <c r="AA16" s="82" t="s">
        <v>22409</v>
      </c>
      <c r="AB16" s="82" t="s">
        <v>22409</v>
      </c>
      <c r="AC16" s="82" t="s">
        <v>22409</v>
      </c>
      <c r="AD16" s="82" t="s">
        <v>22409</v>
      </c>
      <c r="AE16" s="172" t="s">
        <v>22397</v>
      </c>
      <c r="AF16" s="172" t="s">
        <v>22397</v>
      </c>
      <c r="AG16" s="82"/>
      <c r="AH16" s="82"/>
      <c r="AI16" s="82"/>
      <c r="AJ16" s="82"/>
      <c r="AK16" s="82"/>
      <c r="AL16" s="82"/>
      <c r="AM16" s="82"/>
      <c r="AN16" s="82"/>
      <c r="AO16" s="82"/>
      <c r="AP16" s="82"/>
      <c r="AQ16" s="82"/>
      <c r="AR16" s="82"/>
      <c r="AS16" s="82"/>
      <c r="AT16" s="175" t="s">
        <v>22397</v>
      </c>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2"/>
      <c r="BU16" s="82"/>
    </row>
    <row r="17" spans="1:73">
      <c r="A17" s="82" t="s">
        <v>22416</v>
      </c>
      <c r="B17" s="82"/>
      <c r="C17" s="82"/>
      <c r="D17" s="82"/>
      <c r="E17" s="82"/>
      <c r="F17" s="82"/>
      <c r="G17" s="82"/>
      <c r="H17" s="82"/>
      <c r="I17" s="172" t="s">
        <v>22397</v>
      </c>
      <c r="J17" s="172" t="s">
        <v>22397</v>
      </c>
      <c r="K17" s="82"/>
      <c r="L17" s="82"/>
      <c r="M17" s="82"/>
      <c r="N17" s="82"/>
      <c r="O17" s="82"/>
      <c r="P17" s="172" t="s">
        <v>22397</v>
      </c>
      <c r="Q17" s="172" t="s">
        <v>22397</v>
      </c>
      <c r="R17" s="82"/>
      <c r="S17" s="82"/>
      <c r="T17" s="82"/>
      <c r="U17" s="82"/>
      <c r="V17" s="82"/>
      <c r="W17" s="172" t="s">
        <v>22397</v>
      </c>
      <c r="X17" s="172" t="s">
        <v>22397</v>
      </c>
      <c r="Y17" s="175" t="s">
        <v>22397</v>
      </c>
      <c r="Z17" s="82"/>
      <c r="AA17" s="82"/>
      <c r="AB17" s="82"/>
      <c r="AC17" s="82"/>
      <c r="AD17" s="82"/>
      <c r="AE17" s="172" t="s">
        <v>22397</v>
      </c>
      <c r="AF17" s="172" t="s">
        <v>22397</v>
      </c>
      <c r="AG17" s="82"/>
      <c r="AH17" s="82"/>
      <c r="AI17" s="82"/>
      <c r="AJ17" s="82"/>
      <c r="AK17" s="82"/>
      <c r="AL17" s="82"/>
      <c r="AM17" s="82"/>
      <c r="AN17" s="82"/>
      <c r="AO17" s="82"/>
      <c r="AP17" s="82"/>
      <c r="AQ17" s="82"/>
      <c r="AR17" s="82"/>
      <c r="AS17" s="82"/>
      <c r="AT17" s="175" t="s">
        <v>22397</v>
      </c>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2"/>
      <c r="BU17" s="82"/>
    </row>
    <row r="18" spans="1:73">
      <c r="A18" s="174" t="s">
        <v>22418</v>
      </c>
      <c r="B18" s="174"/>
      <c r="C18" s="82"/>
      <c r="D18" s="82"/>
      <c r="E18" s="82"/>
      <c r="F18" s="82"/>
      <c r="G18" s="82"/>
      <c r="H18" s="82"/>
      <c r="I18" s="172" t="s">
        <v>22397</v>
      </c>
      <c r="J18" s="172" t="s">
        <v>22397</v>
      </c>
      <c r="K18" s="82"/>
      <c r="L18" s="82"/>
      <c r="M18" s="82"/>
      <c r="N18" s="82"/>
      <c r="O18" s="82"/>
      <c r="P18" s="172" t="s">
        <v>22397</v>
      </c>
      <c r="Q18" s="172" t="s">
        <v>22397</v>
      </c>
      <c r="R18" s="82"/>
      <c r="S18" s="82"/>
      <c r="T18" s="82"/>
      <c r="U18" s="82"/>
      <c r="V18" s="82"/>
      <c r="W18" s="172" t="s">
        <v>22397</v>
      </c>
      <c r="X18" s="172" t="s">
        <v>22397</v>
      </c>
      <c r="Y18" s="175" t="s">
        <v>22397</v>
      </c>
      <c r="Z18" s="82"/>
      <c r="AA18" s="82"/>
      <c r="AB18" s="82"/>
      <c r="AC18" s="82"/>
      <c r="AD18" s="82"/>
      <c r="AE18" s="172" t="s">
        <v>22397</v>
      </c>
      <c r="AF18" s="172" t="s">
        <v>22397</v>
      </c>
      <c r="AG18" s="82"/>
      <c r="AH18" s="82"/>
      <c r="AI18" s="82"/>
      <c r="AJ18" s="82"/>
      <c r="AK18" s="82"/>
      <c r="AL18" s="82"/>
      <c r="AM18" s="82"/>
      <c r="AN18" s="82"/>
      <c r="AO18" s="82"/>
      <c r="AP18" s="82"/>
      <c r="AQ18" s="82"/>
      <c r="AR18" s="82"/>
      <c r="AS18" s="82"/>
      <c r="AT18" s="175" t="s">
        <v>22397</v>
      </c>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2"/>
      <c r="BU18" s="82"/>
    </row>
    <row r="19" spans="1:73">
      <c r="A19" s="82" t="s">
        <v>22406</v>
      </c>
      <c r="B19" s="82"/>
      <c r="C19" s="82" t="s">
        <v>22408</v>
      </c>
      <c r="D19" s="82"/>
      <c r="E19" s="82"/>
      <c r="F19" s="82"/>
      <c r="G19" s="82"/>
      <c r="H19" s="82"/>
      <c r="I19" s="172" t="s">
        <v>22397</v>
      </c>
      <c r="J19" s="172" t="s">
        <v>22397</v>
      </c>
      <c r="K19" s="82"/>
      <c r="L19" s="82" t="s">
        <v>22409</v>
      </c>
      <c r="M19" s="82" t="s">
        <v>22409</v>
      </c>
      <c r="N19" s="82"/>
      <c r="O19" s="82"/>
      <c r="P19" s="172" t="s">
        <v>22397</v>
      </c>
      <c r="Q19" s="172" t="s">
        <v>22397</v>
      </c>
      <c r="R19" s="82"/>
      <c r="S19" s="82"/>
      <c r="T19" s="82"/>
      <c r="U19" s="82"/>
      <c r="V19" s="82"/>
      <c r="W19" s="172" t="s">
        <v>22397</v>
      </c>
      <c r="X19" s="172" t="s">
        <v>22397</v>
      </c>
      <c r="Y19" s="175" t="s">
        <v>22397</v>
      </c>
      <c r="Z19" s="82"/>
      <c r="AA19" s="82"/>
      <c r="AB19" s="82"/>
      <c r="AC19" s="82"/>
      <c r="AD19" s="82"/>
      <c r="AE19" s="172" t="s">
        <v>22397</v>
      </c>
      <c r="AF19" s="172" t="s">
        <v>22397</v>
      </c>
      <c r="AG19" s="82"/>
      <c r="AH19" s="82"/>
      <c r="AI19" s="82"/>
      <c r="AJ19" s="82"/>
      <c r="AK19" s="82"/>
      <c r="AL19" s="82"/>
      <c r="AM19" s="82"/>
      <c r="AN19" s="82"/>
      <c r="AO19" s="82"/>
      <c r="AP19" s="82"/>
      <c r="AQ19" s="82"/>
      <c r="AR19" s="82"/>
      <c r="AS19" s="82"/>
      <c r="AT19" s="175" t="s">
        <v>22397</v>
      </c>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2"/>
      <c r="BU19" s="82"/>
    </row>
    <row r="20" spans="1:73">
      <c r="A20" s="82" t="s">
        <v>22410</v>
      </c>
      <c r="B20" s="82"/>
      <c r="C20" s="82"/>
      <c r="D20" s="82"/>
      <c r="E20" s="82"/>
      <c r="F20" s="82"/>
      <c r="G20" s="82"/>
      <c r="H20" s="82"/>
      <c r="I20" s="172" t="s">
        <v>22397</v>
      </c>
      <c r="J20" s="172" t="s">
        <v>22397</v>
      </c>
      <c r="K20" s="82"/>
      <c r="L20" s="82"/>
      <c r="M20" s="82"/>
      <c r="N20" s="82" t="s">
        <v>22409</v>
      </c>
      <c r="O20" s="82" t="s">
        <v>22409</v>
      </c>
      <c r="P20" s="172" t="s">
        <v>22397</v>
      </c>
      <c r="Q20" s="172" t="s">
        <v>22397</v>
      </c>
      <c r="R20" s="82" t="s">
        <v>22409</v>
      </c>
      <c r="S20" s="82"/>
      <c r="T20" s="82"/>
      <c r="U20" s="82"/>
      <c r="V20" s="82"/>
      <c r="W20" s="172" t="s">
        <v>22397</v>
      </c>
      <c r="X20" s="172" t="s">
        <v>22397</v>
      </c>
      <c r="Y20" s="175" t="s">
        <v>22397</v>
      </c>
      <c r="Z20" s="82"/>
      <c r="AA20" s="82"/>
      <c r="AB20" s="82"/>
      <c r="AC20" s="82"/>
      <c r="AD20" s="82"/>
      <c r="AE20" s="172" t="s">
        <v>22397</v>
      </c>
      <c r="AF20" s="172" t="s">
        <v>22397</v>
      </c>
      <c r="AG20" s="82"/>
      <c r="AH20" s="82"/>
      <c r="AI20" s="82"/>
      <c r="AJ20" s="82"/>
      <c r="AK20" s="82"/>
      <c r="AL20" s="82"/>
      <c r="AM20" s="82"/>
      <c r="AN20" s="82"/>
      <c r="AO20" s="82"/>
      <c r="AP20" s="82"/>
      <c r="AQ20" s="82"/>
      <c r="AR20" s="82"/>
      <c r="AS20" s="82"/>
      <c r="AT20" s="175" t="s">
        <v>22397</v>
      </c>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2"/>
      <c r="BU20" s="82"/>
    </row>
    <row r="21" spans="1:73">
      <c r="A21" s="82" t="s">
        <v>22412</v>
      </c>
      <c r="B21" s="82"/>
      <c r="C21" s="82"/>
      <c r="D21" s="82"/>
      <c r="E21" s="82"/>
      <c r="F21" s="82"/>
      <c r="G21" s="82"/>
      <c r="H21" s="82"/>
      <c r="I21" s="172" t="s">
        <v>22397</v>
      </c>
      <c r="J21" s="172" t="s">
        <v>22397</v>
      </c>
      <c r="K21" s="82"/>
      <c r="L21" s="82"/>
      <c r="M21" s="82"/>
      <c r="N21" s="82"/>
      <c r="O21" s="82"/>
      <c r="P21" s="172" t="s">
        <v>22397</v>
      </c>
      <c r="Q21" s="172" t="s">
        <v>22397</v>
      </c>
      <c r="R21" s="82"/>
      <c r="S21" s="82" t="s">
        <v>22409</v>
      </c>
      <c r="T21" s="82" t="s">
        <v>22409</v>
      </c>
      <c r="U21" s="82"/>
      <c r="V21" s="82"/>
      <c r="W21" s="172" t="s">
        <v>22397</v>
      </c>
      <c r="X21" s="172" t="s">
        <v>22397</v>
      </c>
      <c r="Y21" s="175" t="s">
        <v>22397</v>
      </c>
      <c r="Z21" s="82"/>
      <c r="AA21" s="82"/>
      <c r="AB21" s="82"/>
      <c r="AC21" s="82"/>
      <c r="AD21" s="82"/>
      <c r="AE21" s="172" t="s">
        <v>22397</v>
      </c>
      <c r="AF21" s="172" t="s">
        <v>22397</v>
      </c>
      <c r="AG21" s="82"/>
      <c r="AH21" s="82"/>
      <c r="AI21" s="82"/>
      <c r="AJ21" s="82"/>
      <c r="AK21" s="82"/>
      <c r="AL21" s="82"/>
      <c r="AM21" s="82"/>
      <c r="AN21" s="82"/>
      <c r="AO21" s="82"/>
      <c r="AP21" s="82"/>
      <c r="AQ21" s="82"/>
      <c r="AR21" s="82"/>
      <c r="AS21" s="82"/>
      <c r="AT21" s="175" t="s">
        <v>22397</v>
      </c>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82"/>
      <c r="BU21" s="82"/>
    </row>
    <row r="22" spans="1:73">
      <c r="A22" s="82" t="s">
        <v>22413</v>
      </c>
      <c r="B22" s="82" t="s">
        <v>22414</v>
      </c>
      <c r="C22" s="82"/>
      <c r="D22" s="82"/>
      <c r="E22" s="82"/>
      <c r="F22" s="82"/>
      <c r="G22" s="82"/>
      <c r="H22" s="82"/>
      <c r="I22" s="172" t="s">
        <v>22397</v>
      </c>
      <c r="J22" s="172" t="s">
        <v>22397</v>
      </c>
      <c r="K22" s="82"/>
      <c r="L22" s="82"/>
      <c r="M22" s="82"/>
      <c r="N22" s="82"/>
      <c r="O22" s="82"/>
      <c r="P22" s="172" t="s">
        <v>22397</v>
      </c>
      <c r="Q22" s="172" t="s">
        <v>22397</v>
      </c>
      <c r="R22" s="82"/>
      <c r="S22" s="82"/>
      <c r="T22" s="82"/>
      <c r="U22" s="82" t="s">
        <v>22409</v>
      </c>
      <c r="V22" s="82" t="s">
        <v>22409</v>
      </c>
      <c r="W22" s="172" t="s">
        <v>22397</v>
      </c>
      <c r="X22" s="172" t="s">
        <v>22397</v>
      </c>
      <c r="Y22" s="175" t="s">
        <v>22397</v>
      </c>
      <c r="Z22" s="82" t="s">
        <v>22409</v>
      </c>
      <c r="AA22" s="82" t="s">
        <v>22409</v>
      </c>
      <c r="AB22" s="82"/>
      <c r="AC22" s="82"/>
      <c r="AD22" s="82"/>
      <c r="AE22" s="172" t="s">
        <v>22397</v>
      </c>
      <c r="AF22" s="172" t="s">
        <v>22397</v>
      </c>
      <c r="AG22" s="82"/>
      <c r="AH22" s="82"/>
      <c r="AI22" s="82"/>
      <c r="AJ22" s="82"/>
      <c r="AK22" s="82"/>
      <c r="AL22" s="82"/>
      <c r="AM22" s="82"/>
      <c r="AN22" s="82"/>
      <c r="AO22" s="82"/>
      <c r="AP22" s="82"/>
      <c r="AQ22" s="82"/>
      <c r="AR22" s="82"/>
      <c r="AS22" s="82"/>
      <c r="AT22" s="175" t="s">
        <v>22397</v>
      </c>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82"/>
      <c r="BU22" s="82"/>
    </row>
    <row r="23" spans="1:73">
      <c r="A23" s="82" t="s">
        <v>22415</v>
      </c>
      <c r="B23" s="82"/>
      <c r="C23" s="82"/>
      <c r="D23" s="82"/>
      <c r="E23" s="82"/>
      <c r="F23" s="82"/>
      <c r="G23" s="82"/>
      <c r="H23" s="82"/>
      <c r="I23" s="172" t="s">
        <v>22397</v>
      </c>
      <c r="J23" s="172" t="s">
        <v>22397</v>
      </c>
      <c r="K23" s="82"/>
      <c r="L23" s="82"/>
      <c r="M23" s="82"/>
      <c r="N23" s="82"/>
      <c r="O23" s="82"/>
      <c r="P23" s="172" t="s">
        <v>22397</v>
      </c>
      <c r="Q23" s="172" t="s">
        <v>22397</v>
      </c>
      <c r="R23" s="82"/>
      <c r="S23" s="82"/>
      <c r="T23" s="82"/>
      <c r="U23" s="82"/>
      <c r="V23" s="82"/>
      <c r="W23" s="172" t="s">
        <v>22397</v>
      </c>
      <c r="X23" s="172" t="s">
        <v>22397</v>
      </c>
      <c r="Y23" s="175" t="s">
        <v>22397</v>
      </c>
      <c r="Z23" s="82"/>
      <c r="AA23" s="82"/>
      <c r="AB23" s="82"/>
      <c r="AC23" s="82"/>
      <c r="AD23" s="82"/>
      <c r="AE23" s="172" t="s">
        <v>22397</v>
      </c>
      <c r="AF23" s="172" t="s">
        <v>22397</v>
      </c>
      <c r="AG23" s="82"/>
      <c r="AH23" s="82"/>
      <c r="AI23" s="82"/>
      <c r="AJ23" s="82"/>
      <c r="AK23" s="82"/>
      <c r="AL23" s="82"/>
      <c r="AM23" s="82"/>
      <c r="AN23" s="82"/>
      <c r="AO23" s="82"/>
      <c r="AP23" s="82"/>
      <c r="AQ23" s="82"/>
      <c r="AR23" s="82"/>
      <c r="AS23" s="82"/>
      <c r="AT23" s="175" t="s">
        <v>22397</v>
      </c>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2"/>
      <c r="BU23" s="82"/>
    </row>
    <row r="24" spans="1:73">
      <c r="A24" s="82" t="s">
        <v>22416</v>
      </c>
      <c r="B24" s="82"/>
      <c r="C24" s="82"/>
      <c r="D24" s="82"/>
      <c r="E24" s="82"/>
      <c r="F24" s="82"/>
      <c r="G24" s="82"/>
      <c r="H24" s="82"/>
      <c r="I24" s="172" t="s">
        <v>22397</v>
      </c>
      <c r="J24" s="172" t="s">
        <v>22397</v>
      </c>
      <c r="K24" s="82"/>
      <c r="L24" s="82"/>
      <c r="M24" s="82"/>
      <c r="N24" s="82"/>
      <c r="O24" s="82"/>
      <c r="P24" s="172" t="s">
        <v>22397</v>
      </c>
      <c r="Q24" s="172" t="s">
        <v>22397</v>
      </c>
      <c r="R24" s="82"/>
      <c r="S24" s="82"/>
      <c r="T24" s="82"/>
      <c r="U24" s="82"/>
      <c r="V24" s="82"/>
      <c r="W24" s="172" t="s">
        <v>22397</v>
      </c>
      <c r="X24" s="172" t="s">
        <v>22397</v>
      </c>
      <c r="Y24" s="175" t="s">
        <v>22397</v>
      </c>
      <c r="Z24" s="82"/>
      <c r="AA24" s="82"/>
      <c r="AB24" s="82"/>
      <c r="AC24" s="82"/>
      <c r="AD24" s="82"/>
      <c r="AE24" s="172" t="s">
        <v>22397</v>
      </c>
      <c r="AF24" s="172" t="s">
        <v>22397</v>
      </c>
      <c r="AG24" s="82"/>
      <c r="AH24" s="82"/>
      <c r="AI24" s="82"/>
      <c r="AJ24" s="82"/>
      <c r="AK24" s="82"/>
      <c r="AL24" s="82"/>
      <c r="AM24" s="82"/>
      <c r="AN24" s="82"/>
      <c r="AO24" s="82"/>
      <c r="AP24" s="82"/>
      <c r="AQ24" s="82"/>
      <c r="AR24" s="82"/>
      <c r="AS24" s="82"/>
      <c r="AT24" s="175" t="s">
        <v>22397</v>
      </c>
      <c r="AU24" s="82"/>
      <c r="AV24" s="82"/>
      <c r="AW24" s="82"/>
      <c r="AX24" s="82"/>
      <c r="AY24" s="82"/>
      <c r="AZ24" s="82"/>
      <c r="BA24" s="82"/>
      <c r="BB24" s="82"/>
      <c r="BC24" s="82"/>
      <c r="BD24" s="82"/>
      <c r="BE24" s="82"/>
      <c r="BF24" s="82"/>
      <c r="BG24" s="82"/>
      <c r="BH24" s="82"/>
      <c r="BI24" s="82"/>
      <c r="BJ24" s="82"/>
      <c r="BK24" s="82"/>
      <c r="BL24" s="82"/>
      <c r="BM24" s="82"/>
      <c r="BN24" s="82"/>
      <c r="BO24" s="82"/>
      <c r="BP24" s="82"/>
      <c r="BQ24" s="82"/>
      <c r="BR24" s="82"/>
      <c r="BS24" s="82"/>
      <c r="BT24" s="82"/>
      <c r="BU24" s="82"/>
    </row>
    <row r="25" spans="1:73">
      <c r="A25" s="174" t="s">
        <v>22419</v>
      </c>
      <c r="B25" s="174"/>
      <c r="C25" s="82"/>
      <c r="D25" s="82"/>
      <c r="E25" s="82"/>
      <c r="F25" s="82"/>
      <c r="G25" s="82"/>
      <c r="H25" s="82"/>
      <c r="I25" s="172" t="s">
        <v>22397</v>
      </c>
      <c r="J25" s="172" t="s">
        <v>22397</v>
      </c>
      <c r="K25" s="82"/>
      <c r="L25" s="82"/>
      <c r="M25" s="82"/>
      <c r="N25" s="82"/>
      <c r="O25" s="82"/>
      <c r="P25" s="172" t="s">
        <v>22397</v>
      </c>
      <c r="Q25" s="172" t="s">
        <v>22397</v>
      </c>
      <c r="R25" s="82"/>
      <c r="S25" s="82"/>
      <c r="T25" s="82"/>
      <c r="U25" s="82"/>
      <c r="V25" s="82"/>
      <c r="W25" s="172" t="s">
        <v>22397</v>
      </c>
      <c r="X25" s="172" t="s">
        <v>22397</v>
      </c>
      <c r="Y25" s="175" t="s">
        <v>22397</v>
      </c>
      <c r="Z25" s="82"/>
      <c r="AA25" s="82"/>
      <c r="AB25" s="82"/>
      <c r="AC25" s="82"/>
      <c r="AD25" s="82"/>
      <c r="AE25" s="172" t="s">
        <v>22397</v>
      </c>
      <c r="AF25" s="172" t="s">
        <v>22397</v>
      </c>
      <c r="AG25" s="82"/>
      <c r="AH25" s="82"/>
      <c r="AI25" s="82"/>
      <c r="AJ25" s="82"/>
      <c r="AK25" s="82"/>
      <c r="AL25" s="82"/>
      <c r="AM25" s="82"/>
      <c r="AN25" s="82"/>
      <c r="AO25" s="82"/>
      <c r="AP25" s="82"/>
      <c r="AQ25" s="82"/>
      <c r="AR25" s="82"/>
      <c r="AS25" s="82"/>
      <c r="AT25" s="175" t="s">
        <v>22397</v>
      </c>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2"/>
      <c r="BU25" s="82"/>
    </row>
    <row r="26" spans="1:73">
      <c r="A26" s="82" t="s">
        <v>22406</v>
      </c>
      <c r="B26" s="82"/>
      <c r="C26" s="82" t="s">
        <v>22408</v>
      </c>
      <c r="D26" s="82"/>
      <c r="E26" s="82"/>
      <c r="F26" s="82"/>
      <c r="G26" s="82"/>
      <c r="H26" s="82"/>
      <c r="I26" s="172" t="s">
        <v>22397</v>
      </c>
      <c r="J26" s="172" t="s">
        <v>22397</v>
      </c>
      <c r="K26" s="82"/>
      <c r="L26" s="82"/>
      <c r="M26" s="82"/>
      <c r="N26" s="82" t="s">
        <v>22409</v>
      </c>
      <c r="O26" s="82" t="s">
        <v>22409</v>
      </c>
      <c r="P26" s="172" t="s">
        <v>22397</v>
      </c>
      <c r="Q26" s="172" t="s">
        <v>22397</v>
      </c>
      <c r="R26" s="82"/>
      <c r="S26" s="82"/>
      <c r="T26" s="82"/>
      <c r="U26" s="82"/>
      <c r="V26" s="82"/>
      <c r="W26" s="172" t="s">
        <v>22397</v>
      </c>
      <c r="X26" s="172" t="s">
        <v>22397</v>
      </c>
      <c r="Y26" s="175" t="s">
        <v>22397</v>
      </c>
      <c r="Z26" s="82"/>
      <c r="AA26" s="82"/>
      <c r="AB26" s="82"/>
      <c r="AC26" s="82"/>
      <c r="AD26" s="82"/>
      <c r="AE26" s="172" t="s">
        <v>22397</v>
      </c>
      <c r="AF26" s="172" t="s">
        <v>22397</v>
      </c>
      <c r="AG26" s="82"/>
      <c r="AH26" s="82"/>
      <c r="AI26" s="82"/>
      <c r="AJ26" s="82"/>
      <c r="AK26" s="82"/>
      <c r="AL26" s="82"/>
      <c r="AM26" s="82"/>
      <c r="AN26" s="82"/>
      <c r="AO26" s="82"/>
      <c r="AP26" s="82"/>
      <c r="AQ26" s="82"/>
      <c r="AR26" s="82"/>
      <c r="AS26" s="82"/>
      <c r="AT26" s="175" t="s">
        <v>22397</v>
      </c>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2"/>
      <c r="BU26" s="82"/>
    </row>
    <row r="27" spans="1:73">
      <c r="A27" s="82" t="s">
        <v>22410</v>
      </c>
      <c r="B27" s="82"/>
      <c r="C27" s="82"/>
      <c r="D27" s="82"/>
      <c r="E27" s="82"/>
      <c r="F27" s="82"/>
      <c r="G27" s="82"/>
      <c r="H27" s="82"/>
      <c r="I27" s="172" t="s">
        <v>22397</v>
      </c>
      <c r="J27" s="172" t="s">
        <v>22397</v>
      </c>
      <c r="K27" s="82"/>
      <c r="L27" s="82"/>
      <c r="M27" s="82"/>
      <c r="N27" s="82"/>
      <c r="O27" s="82"/>
      <c r="P27" s="172" t="s">
        <v>22397</v>
      </c>
      <c r="Q27" s="172" t="s">
        <v>22397</v>
      </c>
      <c r="R27" s="82" t="s">
        <v>22409</v>
      </c>
      <c r="S27" s="82" t="s">
        <v>22409</v>
      </c>
      <c r="T27" s="82" t="s">
        <v>22409</v>
      </c>
      <c r="U27" s="82"/>
      <c r="V27" s="82"/>
      <c r="W27" s="172" t="s">
        <v>22397</v>
      </c>
      <c r="X27" s="172" t="s">
        <v>22397</v>
      </c>
      <c r="Y27" s="175" t="s">
        <v>22397</v>
      </c>
      <c r="Z27" s="82"/>
      <c r="AA27" s="82"/>
      <c r="AB27" s="82"/>
      <c r="AC27" s="82"/>
      <c r="AD27" s="82"/>
      <c r="AE27" s="172" t="s">
        <v>22397</v>
      </c>
      <c r="AF27" s="172" t="s">
        <v>22397</v>
      </c>
      <c r="AG27" s="82"/>
      <c r="AH27" s="82"/>
      <c r="AI27" s="82"/>
      <c r="AJ27" s="82"/>
      <c r="AK27" s="82"/>
      <c r="AL27" s="82"/>
      <c r="AM27" s="82"/>
      <c r="AN27" s="82"/>
      <c r="AO27" s="82"/>
      <c r="AP27" s="82"/>
      <c r="AQ27" s="82"/>
      <c r="AR27" s="82"/>
      <c r="AS27" s="82"/>
      <c r="AT27" s="175" t="s">
        <v>22397</v>
      </c>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2"/>
      <c r="BU27" s="82"/>
    </row>
    <row r="28" spans="1:73">
      <c r="A28" s="82" t="s">
        <v>22412</v>
      </c>
      <c r="B28" s="82"/>
      <c r="C28" s="82"/>
      <c r="D28" s="82"/>
      <c r="E28" s="82"/>
      <c r="F28" s="82"/>
      <c r="G28" s="82"/>
      <c r="H28" s="82"/>
      <c r="I28" s="172" t="s">
        <v>22397</v>
      </c>
      <c r="J28" s="172" t="s">
        <v>22397</v>
      </c>
      <c r="K28" s="82"/>
      <c r="L28" s="82"/>
      <c r="M28" s="82"/>
      <c r="N28" s="82"/>
      <c r="O28" s="82"/>
      <c r="P28" s="172" t="s">
        <v>22397</v>
      </c>
      <c r="Q28" s="172" t="s">
        <v>22397</v>
      </c>
      <c r="R28" s="82"/>
      <c r="S28" s="82"/>
      <c r="T28" s="82"/>
      <c r="U28" s="82" t="s">
        <v>22409</v>
      </c>
      <c r="V28" s="82" t="s">
        <v>22409</v>
      </c>
      <c r="W28" s="172" t="s">
        <v>22397</v>
      </c>
      <c r="X28" s="172" t="s">
        <v>22397</v>
      </c>
      <c r="Y28" s="175" t="s">
        <v>22397</v>
      </c>
      <c r="Z28" s="82"/>
      <c r="AA28" s="82"/>
      <c r="AB28" s="82"/>
      <c r="AC28" s="82"/>
      <c r="AD28" s="82"/>
      <c r="AE28" s="172" t="s">
        <v>22397</v>
      </c>
      <c r="AF28" s="172" t="s">
        <v>22397</v>
      </c>
      <c r="AG28" s="82"/>
      <c r="AH28" s="82"/>
      <c r="AI28" s="82"/>
      <c r="AJ28" s="82"/>
      <c r="AK28" s="82"/>
      <c r="AL28" s="82"/>
      <c r="AM28" s="82"/>
      <c r="AN28" s="82"/>
      <c r="AO28" s="82"/>
      <c r="AP28" s="82"/>
      <c r="AQ28" s="82"/>
      <c r="AR28" s="82"/>
      <c r="AS28" s="82"/>
      <c r="AT28" s="175" t="s">
        <v>22397</v>
      </c>
      <c r="AU28" s="82"/>
      <c r="AV28" s="82"/>
      <c r="AW28" s="82"/>
      <c r="AX28" s="82"/>
      <c r="AY28" s="82"/>
      <c r="AZ28" s="82"/>
      <c r="BA28" s="82"/>
      <c r="BB28" s="82"/>
      <c r="BC28" s="82"/>
      <c r="BD28" s="82"/>
      <c r="BE28" s="82"/>
      <c r="BF28" s="82"/>
      <c r="BG28" s="82"/>
      <c r="BH28" s="82"/>
      <c r="BI28" s="82"/>
      <c r="BJ28" s="82"/>
      <c r="BK28" s="82"/>
      <c r="BL28" s="82"/>
      <c r="BM28" s="82"/>
      <c r="BN28" s="82"/>
      <c r="BO28" s="82"/>
      <c r="BP28" s="82"/>
      <c r="BQ28" s="82"/>
      <c r="BR28" s="82"/>
      <c r="BS28" s="82"/>
      <c r="BT28" s="82"/>
      <c r="BU28" s="82"/>
    </row>
    <row r="29" spans="1:73">
      <c r="A29" s="82" t="s">
        <v>22413</v>
      </c>
      <c r="B29" s="82" t="s">
        <v>22414</v>
      </c>
      <c r="C29" s="82"/>
      <c r="D29" s="82"/>
      <c r="E29" s="82"/>
      <c r="F29" s="82"/>
      <c r="G29" s="82"/>
      <c r="H29" s="82"/>
      <c r="I29" s="172" t="s">
        <v>22397</v>
      </c>
      <c r="J29" s="172" t="s">
        <v>22397</v>
      </c>
      <c r="K29" s="82"/>
      <c r="L29" s="82"/>
      <c r="M29" s="82"/>
      <c r="N29" s="82"/>
      <c r="O29" s="82"/>
      <c r="P29" s="172" t="s">
        <v>22397</v>
      </c>
      <c r="Q29" s="172" t="s">
        <v>22397</v>
      </c>
      <c r="R29" s="82"/>
      <c r="S29" s="82"/>
      <c r="T29" s="82"/>
      <c r="U29" s="82"/>
      <c r="V29" s="82"/>
      <c r="W29" s="172" t="s">
        <v>22397</v>
      </c>
      <c r="X29" s="172" t="s">
        <v>22397</v>
      </c>
      <c r="Y29" s="175" t="s">
        <v>22397</v>
      </c>
      <c r="Z29" s="82" t="s">
        <v>22409</v>
      </c>
      <c r="AA29" s="82" t="s">
        <v>22409</v>
      </c>
      <c r="AB29" s="82" t="s">
        <v>22409</v>
      </c>
      <c r="AC29" s="82" t="s">
        <v>22409</v>
      </c>
      <c r="AD29" s="82" t="s">
        <v>22409</v>
      </c>
      <c r="AE29" s="172" t="s">
        <v>22397</v>
      </c>
      <c r="AF29" s="172" t="s">
        <v>22397</v>
      </c>
      <c r="AG29" s="82"/>
      <c r="AH29" s="82"/>
      <c r="AI29" s="82"/>
      <c r="AJ29" s="82"/>
      <c r="AK29" s="82"/>
      <c r="AL29" s="82"/>
      <c r="AM29" s="82"/>
      <c r="AN29" s="82"/>
      <c r="AO29" s="82"/>
      <c r="AP29" s="82"/>
      <c r="AQ29" s="82"/>
      <c r="AR29" s="82"/>
      <c r="AS29" s="82"/>
      <c r="AT29" s="175" t="s">
        <v>22397</v>
      </c>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2"/>
      <c r="BU29" s="82"/>
    </row>
    <row r="30" spans="1:73">
      <c r="A30" s="82" t="s">
        <v>22415</v>
      </c>
      <c r="B30" s="82"/>
      <c r="C30" s="82"/>
      <c r="D30" s="82"/>
      <c r="E30" s="82"/>
      <c r="F30" s="82"/>
      <c r="G30" s="82"/>
      <c r="H30" s="82"/>
      <c r="I30" s="172" t="s">
        <v>22397</v>
      </c>
      <c r="J30" s="172" t="s">
        <v>22397</v>
      </c>
      <c r="K30" s="82"/>
      <c r="L30" s="82"/>
      <c r="M30" s="82"/>
      <c r="N30" s="82"/>
      <c r="O30" s="82"/>
      <c r="P30" s="172" t="s">
        <v>22397</v>
      </c>
      <c r="Q30" s="172" t="s">
        <v>22397</v>
      </c>
      <c r="R30" s="82"/>
      <c r="S30" s="82"/>
      <c r="T30" s="82"/>
      <c r="U30" s="82"/>
      <c r="V30" s="82"/>
      <c r="W30" s="172" t="s">
        <v>22397</v>
      </c>
      <c r="X30" s="172" t="s">
        <v>22397</v>
      </c>
      <c r="Y30" s="175" t="s">
        <v>22397</v>
      </c>
      <c r="Z30" s="82"/>
      <c r="AA30" s="82"/>
      <c r="AB30" s="82"/>
      <c r="AC30" s="82"/>
      <c r="AD30" s="82"/>
      <c r="AE30" s="172" t="s">
        <v>22397</v>
      </c>
      <c r="AF30" s="172" t="s">
        <v>22397</v>
      </c>
      <c r="AG30" s="82" t="s">
        <v>22409</v>
      </c>
      <c r="AH30" s="82" t="s">
        <v>22409</v>
      </c>
      <c r="AI30" s="82"/>
      <c r="AJ30" s="82"/>
      <c r="AK30" s="82"/>
      <c r="AL30" s="82"/>
      <c r="AM30" s="82"/>
      <c r="AN30" s="82"/>
      <c r="AO30" s="82"/>
      <c r="AP30" s="82"/>
      <c r="AQ30" s="82"/>
      <c r="AR30" s="82"/>
      <c r="AS30" s="82"/>
      <c r="AT30" s="175" t="s">
        <v>22397</v>
      </c>
      <c r="AU30" s="82"/>
      <c r="AV30" s="82"/>
      <c r="AW30" s="82"/>
      <c r="AX30" s="82"/>
      <c r="AY30" s="82"/>
      <c r="AZ30" s="82"/>
      <c r="BA30" s="82"/>
      <c r="BB30" s="82"/>
      <c r="BC30" s="82"/>
      <c r="BD30" s="82"/>
      <c r="BE30" s="82"/>
      <c r="BF30" s="82"/>
      <c r="BG30" s="82"/>
      <c r="BH30" s="82"/>
      <c r="BI30" s="82"/>
      <c r="BJ30" s="82"/>
      <c r="BK30" s="82"/>
      <c r="BL30" s="82"/>
      <c r="BM30" s="82"/>
      <c r="BN30" s="82"/>
      <c r="BO30" s="82"/>
      <c r="BP30" s="82"/>
      <c r="BQ30" s="82"/>
      <c r="BR30" s="82"/>
      <c r="BS30" s="82"/>
      <c r="BT30" s="82"/>
      <c r="BU30" s="82"/>
    </row>
    <row r="31" spans="1:73">
      <c r="A31" s="82" t="s">
        <v>22416</v>
      </c>
      <c r="B31" s="82"/>
      <c r="C31" s="82"/>
      <c r="D31" s="82"/>
      <c r="E31" s="82"/>
      <c r="F31" s="82"/>
      <c r="G31" s="82"/>
      <c r="H31" s="82"/>
      <c r="I31" s="172" t="s">
        <v>22397</v>
      </c>
      <c r="J31" s="172" t="s">
        <v>22397</v>
      </c>
      <c r="K31" s="82"/>
      <c r="L31" s="82"/>
      <c r="M31" s="82"/>
      <c r="N31" s="82"/>
      <c r="O31" s="82"/>
      <c r="P31" s="172" t="s">
        <v>22397</v>
      </c>
      <c r="Q31" s="172" t="s">
        <v>22397</v>
      </c>
      <c r="R31" s="82"/>
      <c r="S31" s="82"/>
      <c r="T31" s="82"/>
      <c r="U31" s="82"/>
      <c r="V31" s="82"/>
      <c r="W31" s="172" t="s">
        <v>22397</v>
      </c>
      <c r="X31" s="172" t="s">
        <v>22397</v>
      </c>
      <c r="Y31" s="175" t="s">
        <v>22397</v>
      </c>
      <c r="Z31" s="82"/>
      <c r="AA31" s="82"/>
      <c r="AB31" s="82"/>
      <c r="AC31" s="82"/>
      <c r="AD31" s="82"/>
      <c r="AE31" s="172" t="s">
        <v>22397</v>
      </c>
      <c r="AF31" s="172" t="s">
        <v>22397</v>
      </c>
      <c r="AG31" s="82"/>
      <c r="AH31" s="82"/>
      <c r="AI31" s="82"/>
      <c r="AJ31" s="82"/>
      <c r="AK31" s="82"/>
      <c r="AL31" s="82"/>
      <c r="AM31" s="82"/>
      <c r="AN31" s="82"/>
      <c r="AO31" s="82"/>
      <c r="AP31" s="82"/>
      <c r="AQ31" s="82"/>
      <c r="AR31" s="82"/>
      <c r="AS31" s="82"/>
      <c r="AT31" s="175" t="s">
        <v>22397</v>
      </c>
      <c r="AU31" s="82"/>
      <c r="AV31" s="82"/>
      <c r="AW31" s="82"/>
      <c r="AX31" s="82"/>
      <c r="AY31" s="82"/>
      <c r="AZ31" s="82"/>
      <c r="BA31" s="82"/>
      <c r="BB31" s="82"/>
      <c r="BC31" s="82"/>
      <c r="BD31" s="82"/>
      <c r="BE31" s="82"/>
      <c r="BF31" s="82"/>
      <c r="BG31" s="82"/>
      <c r="BH31" s="82"/>
      <c r="BI31" s="82"/>
      <c r="BJ31" s="82"/>
      <c r="BK31" s="82"/>
      <c r="BL31" s="82"/>
      <c r="BM31" s="82"/>
      <c r="BN31" s="82"/>
      <c r="BO31" s="82"/>
      <c r="BP31" s="82"/>
      <c r="BQ31" s="82"/>
      <c r="BR31" s="82"/>
      <c r="BS31" s="82"/>
      <c r="BT31" s="82"/>
      <c r="BU31" s="82"/>
    </row>
    <row r="32" spans="1:73">
      <c r="A32" s="174" t="s">
        <v>22420</v>
      </c>
      <c r="B32" s="174"/>
      <c r="C32" s="82"/>
      <c r="D32" s="82"/>
      <c r="E32" s="82"/>
      <c r="F32" s="82"/>
      <c r="G32" s="82"/>
      <c r="H32" s="82"/>
      <c r="I32" s="172" t="s">
        <v>22397</v>
      </c>
      <c r="J32" s="172" t="s">
        <v>22397</v>
      </c>
      <c r="K32" s="82"/>
      <c r="L32" s="82"/>
      <c r="M32" s="82"/>
      <c r="N32" s="82"/>
      <c r="O32" s="82"/>
      <c r="P32" s="172" t="s">
        <v>22397</v>
      </c>
      <c r="Q32" s="172" t="s">
        <v>22397</v>
      </c>
      <c r="R32" s="82"/>
      <c r="S32" s="82"/>
      <c r="T32" s="82"/>
      <c r="U32" s="82"/>
      <c r="V32" s="82"/>
      <c r="W32" s="172" t="s">
        <v>22397</v>
      </c>
      <c r="X32" s="172" t="s">
        <v>22397</v>
      </c>
      <c r="Y32" s="175" t="s">
        <v>22397</v>
      </c>
      <c r="Z32" s="82"/>
      <c r="AA32" s="82"/>
      <c r="AB32" s="82"/>
      <c r="AC32" s="82"/>
      <c r="AD32" s="82"/>
      <c r="AE32" s="172" t="s">
        <v>22397</v>
      </c>
      <c r="AF32" s="172" t="s">
        <v>22397</v>
      </c>
      <c r="AG32" s="82"/>
      <c r="AH32" s="82"/>
      <c r="AI32" s="82"/>
      <c r="AJ32" s="82"/>
      <c r="AK32" s="82"/>
      <c r="AL32" s="82"/>
      <c r="AM32" s="82"/>
      <c r="AN32" s="82"/>
      <c r="AO32" s="82"/>
      <c r="AP32" s="82"/>
      <c r="AQ32" s="82"/>
      <c r="AR32" s="82"/>
      <c r="AS32" s="82"/>
      <c r="AT32" s="175" t="s">
        <v>22397</v>
      </c>
      <c r="AU32" s="82"/>
      <c r="AV32" s="82"/>
      <c r="AW32" s="82"/>
      <c r="AX32" s="82"/>
      <c r="AY32" s="82"/>
      <c r="AZ32" s="82"/>
      <c r="BA32" s="82"/>
      <c r="BB32" s="82"/>
      <c r="BC32" s="82"/>
      <c r="BD32" s="82"/>
      <c r="BE32" s="82"/>
      <c r="BF32" s="82"/>
      <c r="BG32" s="82"/>
      <c r="BH32" s="82"/>
      <c r="BI32" s="82"/>
      <c r="BJ32" s="82"/>
      <c r="BK32" s="82"/>
      <c r="BL32" s="82"/>
      <c r="BM32" s="82"/>
      <c r="BN32" s="82"/>
      <c r="BO32" s="82"/>
      <c r="BP32" s="82"/>
      <c r="BQ32" s="82"/>
      <c r="BR32" s="82"/>
      <c r="BS32" s="82"/>
      <c r="BT32" s="82"/>
      <c r="BU32" s="82"/>
    </row>
    <row r="33" spans="1:73">
      <c r="A33" s="82" t="s">
        <v>22410</v>
      </c>
      <c r="B33" s="82"/>
      <c r="C33" s="82"/>
      <c r="D33" s="82" t="s">
        <v>22409</v>
      </c>
      <c r="E33" s="82" t="s">
        <v>22409</v>
      </c>
      <c r="F33" s="82"/>
      <c r="G33" s="82"/>
      <c r="H33" s="82"/>
      <c r="I33" s="172" t="s">
        <v>22397</v>
      </c>
      <c r="J33" s="172" t="s">
        <v>22397</v>
      </c>
      <c r="K33" s="82"/>
      <c r="L33" s="82"/>
      <c r="M33" s="82"/>
      <c r="N33" s="82"/>
      <c r="O33" s="82"/>
      <c r="P33" s="172" t="s">
        <v>22397</v>
      </c>
      <c r="Q33" s="172" t="s">
        <v>22397</v>
      </c>
      <c r="R33" s="82"/>
      <c r="S33" s="82"/>
      <c r="T33" s="82"/>
      <c r="U33" s="82"/>
      <c r="V33" s="82"/>
      <c r="W33" s="172" t="s">
        <v>22397</v>
      </c>
      <c r="X33" s="172" t="s">
        <v>22397</v>
      </c>
      <c r="Y33" s="175" t="s">
        <v>22397</v>
      </c>
      <c r="Z33" s="82"/>
      <c r="AA33" s="82"/>
      <c r="AB33" s="82"/>
      <c r="AC33" s="82"/>
      <c r="AD33" s="82"/>
      <c r="AE33" s="172" t="s">
        <v>22397</v>
      </c>
      <c r="AF33" s="172" t="s">
        <v>22397</v>
      </c>
      <c r="AG33" s="82"/>
      <c r="AH33" s="82"/>
      <c r="AI33" s="82"/>
      <c r="AJ33" s="82"/>
      <c r="AK33" s="82"/>
      <c r="AL33" s="82"/>
      <c r="AM33" s="82"/>
      <c r="AN33" s="82"/>
      <c r="AO33" s="82"/>
      <c r="AP33" s="82"/>
      <c r="AQ33" s="82"/>
      <c r="AR33" s="82"/>
      <c r="AS33" s="82"/>
      <c r="AT33" s="175" t="s">
        <v>22397</v>
      </c>
      <c r="AU33" s="82"/>
      <c r="AV33" s="82"/>
      <c r="AW33" s="82"/>
      <c r="AX33" s="82"/>
      <c r="AY33" s="82"/>
      <c r="AZ33" s="82"/>
      <c r="BA33" s="82"/>
      <c r="BB33" s="82"/>
      <c r="BC33" s="82"/>
      <c r="BD33" s="82"/>
      <c r="BE33" s="82"/>
      <c r="BF33" s="82"/>
      <c r="BG33" s="82"/>
      <c r="BH33" s="82"/>
      <c r="BI33" s="82"/>
      <c r="BJ33" s="82"/>
      <c r="BK33" s="82"/>
      <c r="BL33" s="82"/>
      <c r="BM33" s="82"/>
      <c r="BN33" s="82"/>
      <c r="BO33" s="82"/>
      <c r="BP33" s="82"/>
      <c r="BQ33" s="82"/>
      <c r="BR33" s="82"/>
      <c r="BS33" s="82"/>
      <c r="BT33" s="82"/>
      <c r="BU33" s="82"/>
    </row>
    <row r="34" spans="1:73">
      <c r="A34" s="82" t="s">
        <v>22412</v>
      </c>
      <c r="B34" s="82"/>
      <c r="C34" s="82"/>
      <c r="D34" s="82"/>
      <c r="E34" s="82"/>
      <c r="F34" s="82" t="s">
        <v>22409</v>
      </c>
      <c r="G34" s="82" t="s">
        <v>22409</v>
      </c>
      <c r="H34" s="82"/>
      <c r="I34" s="172" t="s">
        <v>22397</v>
      </c>
      <c r="J34" s="172" t="s">
        <v>22397</v>
      </c>
      <c r="K34" s="82"/>
      <c r="L34" s="82"/>
      <c r="M34" s="82"/>
      <c r="N34" s="82"/>
      <c r="O34" s="82"/>
      <c r="P34" s="172" t="s">
        <v>22397</v>
      </c>
      <c r="Q34" s="172" t="s">
        <v>22397</v>
      </c>
      <c r="R34" s="82"/>
      <c r="S34" s="82"/>
      <c r="T34" s="82"/>
      <c r="U34" s="82"/>
      <c r="V34" s="82"/>
      <c r="W34" s="172" t="s">
        <v>22397</v>
      </c>
      <c r="X34" s="172" t="s">
        <v>22397</v>
      </c>
      <c r="Y34" s="175" t="s">
        <v>22397</v>
      </c>
      <c r="Z34" s="82"/>
      <c r="AA34" s="82"/>
      <c r="AB34" s="82"/>
      <c r="AC34" s="82"/>
      <c r="AD34" s="82"/>
      <c r="AE34" s="172" t="s">
        <v>22397</v>
      </c>
      <c r="AF34" s="172" t="s">
        <v>22397</v>
      </c>
      <c r="AG34" s="82"/>
      <c r="AH34" s="82"/>
      <c r="AI34" s="82"/>
      <c r="AJ34" s="82"/>
      <c r="AK34" s="82"/>
      <c r="AL34" s="82"/>
      <c r="AM34" s="82"/>
      <c r="AN34" s="82"/>
      <c r="AO34" s="82"/>
      <c r="AP34" s="82"/>
      <c r="AQ34" s="82"/>
      <c r="AR34" s="82"/>
      <c r="AS34" s="82"/>
      <c r="AT34" s="175" t="s">
        <v>22397</v>
      </c>
      <c r="AU34" s="82"/>
      <c r="AV34" s="82"/>
      <c r="AW34" s="82"/>
      <c r="AX34" s="82"/>
      <c r="AY34" s="82"/>
      <c r="AZ34" s="82"/>
      <c r="BA34" s="82"/>
      <c r="BB34" s="82"/>
      <c r="BC34" s="82"/>
      <c r="BD34" s="82"/>
      <c r="BE34" s="82"/>
      <c r="BF34" s="82"/>
      <c r="BG34" s="82"/>
      <c r="BH34" s="82"/>
      <c r="BI34" s="82"/>
      <c r="BJ34" s="82"/>
      <c r="BK34" s="82"/>
      <c r="BL34" s="82"/>
      <c r="BM34" s="82"/>
      <c r="BN34" s="82"/>
      <c r="BO34" s="82"/>
      <c r="BP34" s="82"/>
      <c r="BQ34" s="82"/>
      <c r="BR34" s="82"/>
      <c r="BS34" s="82"/>
      <c r="BT34" s="82"/>
      <c r="BU34" s="82"/>
    </row>
    <row r="35" spans="1:73">
      <c r="A35" s="82" t="s">
        <v>22413</v>
      </c>
      <c r="B35" s="82" t="s">
        <v>22414</v>
      </c>
      <c r="C35" s="82" t="s">
        <v>22421</v>
      </c>
      <c r="D35" s="82"/>
      <c r="E35" s="82"/>
      <c r="F35" s="82"/>
      <c r="G35" s="82"/>
      <c r="H35" s="82" t="s">
        <v>22409</v>
      </c>
      <c r="I35" s="172" t="s">
        <v>22397</v>
      </c>
      <c r="J35" s="172" t="s">
        <v>22397</v>
      </c>
      <c r="K35" s="82" t="s">
        <v>22409</v>
      </c>
      <c r="L35" s="82" t="s">
        <v>22409</v>
      </c>
      <c r="M35" s="82" t="s">
        <v>22409</v>
      </c>
      <c r="N35" s="82"/>
      <c r="O35" s="82"/>
      <c r="P35" s="172" t="s">
        <v>22397</v>
      </c>
      <c r="Q35" s="172" t="s">
        <v>22397</v>
      </c>
      <c r="R35" s="82"/>
      <c r="S35" s="82"/>
      <c r="T35" s="82"/>
      <c r="U35" s="82"/>
      <c r="V35" s="82"/>
      <c r="W35" s="172" t="s">
        <v>22397</v>
      </c>
      <c r="X35" s="172" t="s">
        <v>22397</v>
      </c>
      <c r="Y35" s="175" t="s">
        <v>22397</v>
      </c>
      <c r="Z35" s="82"/>
      <c r="AA35" s="82"/>
      <c r="AB35" s="82"/>
      <c r="AC35" s="82"/>
      <c r="AD35" s="82"/>
      <c r="AE35" s="172" t="s">
        <v>22397</v>
      </c>
      <c r="AF35" s="172" t="s">
        <v>22397</v>
      </c>
      <c r="AG35" s="82"/>
      <c r="AH35" s="82"/>
      <c r="AI35" s="82"/>
      <c r="AJ35" s="82"/>
      <c r="AK35" s="82"/>
      <c r="AL35" s="82"/>
      <c r="AM35" s="82"/>
      <c r="AN35" s="82"/>
      <c r="AO35" s="82"/>
      <c r="AP35" s="82"/>
      <c r="AQ35" s="82"/>
      <c r="AR35" s="82"/>
      <c r="AS35" s="82"/>
      <c r="AT35" s="175" t="s">
        <v>22397</v>
      </c>
      <c r="AU35" s="82"/>
      <c r="AV35" s="82"/>
      <c r="AW35" s="82"/>
      <c r="AX35" s="82"/>
      <c r="AY35" s="82"/>
      <c r="AZ35" s="82"/>
      <c r="BA35" s="82"/>
      <c r="BB35" s="82"/>
      <c r="BC35" s="82"/>
      <c r="BD35" s="82"/>
      <c r="BE35" s="82"/>
      <c r="BF35" s="82"/>
      <c r="BG35" s="82"/>
      <c r="BH35" s="82"/>
      <c r="BI35" s="82"/>
      <c r="BJ35" s="82"/>
      <c r="BK35" s="82"/>
      <c r="BL35" s="82"/>
      <c r="BM35" s="82"/>
      <c r="BN35" s="82"/>
      <c r="BO35" s="82"/>
      <c r="BP35" s="82"/>
      <c r="BQ35" s="82"/>
      <c r="BR35" s="82"/>
      <c r="BS35" s="82"/>
      <c r="BT35" s="82"/>
      <c r="BU35" s="82"/>
    </row>
    <row r="36" spans="1:73">
      <c r="A36" s="82" t="s">
        <v>22415</v>
      </c>
      <c r="B36" s="82"/>
      <c r="C36" s="82"/>
      <c r="D36" s="82"/>
      <c r="E36" s="82"/>
      <c r="F36" s="82"/>
      <c r="G36" s="82"/>
      <c r="H36" s="82"/>
      <c r="I36" s="172" t="s">
        <v>22397</v>
      </c>
      <c r="J36" s="172" t="s">
        <v>22397</v>
      </c>
      <c r="K36" s="82"/>
      <c r="L36" s="82"/>
      <c r="M36" s="82"/>
      <c r="N36" s="82" t="s">
        <v>22409</v>
      </c>
      <c r="O36" s="82" t="s">
        <v>22409</v>
      </c>
      <c r="P36" s="172" t="s">
        <v>22397</v>
      </c>
      <c r="Q36" s="172" t="s">
        <v>22397</v>
      </c>
      <c r="R36" s="82"/>
      <c r="S36" s="82"/>
      <c r="T36" s="82"/>
      <c r="U36" s="82"/>
      <c r="V36" s="82"/>
      <c r="W36" s="172" t="s">
        <v>22397</v>
      </c>
      <c r="X36" s="172" t="s">
        <v>22397</v>
      </c>
      <c r="Y36" s="175" t="s">
        <v>22397</v>
      </c>
      <c r="Z36" s="82"/>
      <c r="AA36" s="82"/>
      <c r="AB36" s="82"/>
      <c r="AC36" s="82"/>
      <c r="AD36" s="82"/>
      <c r="AE36" s="172" t="s">
        <v>22397</v>
      </c>
      <c r="AF36" s="172" t="s">
        <v>22397</v>
      </c>
      <c r="AG36" s="82"/>
      <c r="AH36" s="82"/>
      <c r="AI36" s="82"/>
      <c r="AJ36" s="82"/>
      <c r="AK36" s="82"/>
      <c r="AL36" s="82"/>
      <c r="AM36" s="82"/>
      <c r="AN36" s="82"/>
      <c r="AO36" s="82"/>
      <c r="AP36" s="82"/>
      <c r="AQ36" s="82"/>
      <c r="AR36" s="82"/>
      <c r="AS36" s="82"/>
      <c r="AT36" s="175" t="s">
        <v>22397</v>
      </c>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2"/>
      <c r="BU36" s="82"/>
    </row>
    <row r="37" spans="1:73">
      <c r="A37" s="82" t="s">
        <v>22416</v>
      </c>
      <c r="B37" s="82"/>
      <c r="C37" s="82"/>
      <c r="D37" s="82"/>
      <c r="E37" s="82"/>
      <c r="F37" s="82"/>
      <c r="G37" s="82"/>
      <c r="H37" s="82"/>
      <c r="I37" s="172" t="s">
        <v>22397</v>
      </c>
      <c r="J37" s="172" t="s">
        <v>22397</v>
      </c>
      <c r="K37" s="82"/>
      <c r="L37" s="82"/>
      <c r="M37" s="82"/>
      <c r="N37" s="82"/>
      <c r="O37" s="82"/>
      <c r="P37" s="172" t="s">
        <v>22397</v>
      </c>
      <c r="Q37" s="172" t="s">
        <v>22397</v>
      </c>
      <c r="R37" s="82"/>
      <c r="S37" s="82"/>
      <c r="T37" s="82"/>
      <c r="U37" s="82"/>
      <c r="V37" s="82"/>
      <c r="W37" s="172" t="s">
        <v>22397</v>
      </c>
      <c r="X37" s="172" t="s">
        <v>22397</v>
      </c>
      <c r="Y37" s="175" t="s">
        <v>22397</v>
      </c>
      <c r="Z37" s="82"/>
      <c r="AA37" s="82"/>
      <c r="AB37" s="82"/>
      <c r="AC37" s="82"/>
      <c r="AD37" s="82"/>
      <c r="AE37" s="172" t="s">
        <v>22397</v>
      </c>
      <c r="AF37" s="172" t="s">
        <v>22397</v>
      </c>
      <c r="AG37" s="82"/>
      <c r="AH37" s="82"/>
      <c r="AI37" s="82"/>
      <c r="AJ37" s="82"/>
      <c r="AK37" s="82"/>
      <c r="AL37" s="82"/>
      <c r="AM37" s="82"/>
      <c r="AN37" s="82"/>
      <c r="AO37" s="82"/>
      <c r="AP37" s="82"/>
      <c r="AQ37" s="82"/>
      <c r="AR37" s="82"/>
      <c r="AS37" s="82"/>
      <c r="AT37" s="175" t="s">
        <v>22397</v>
      </c>
      <c r="AU37" s="82"/>
      <c r="AV37" s="82"/>
      <c r="AW37" s="82"/>
      <c r="AX37" s="82"/>
      <c r="AY37" s="82"/>
      <c r="AZ37" s="82"/>
      <c r="BA37" s="82"/>
      <c r="BB37" s="82"/>
      <c r="BC37" s="82"/>
      <c r="BD37" s="82"/>
      <c r="BE37" s="82"/>
      <c r="BF37" s="82"/>
      <c r="BG37" s="82"/>
      <c r="BH37" s="82"/>
      <c r="BI37" s="82"/>
      <c r="BJ37" s="82"/>
      <c r="BK37" s="82"/>
      <c r="BL37" s="82"/>
      <c r="BM37" s="82"/>
      <c r="BN37" s="82"/>
      <c r="BO37" s="82"/>
      <c r="BP37" s="82"/>
      <c r="BQ37" s="82"/>
      <c r="BR37" s="82"/>
      <c r="BS37" s="82"/>
      <c r="BT37" s="82"/>
      <c r="BU37" s="82"/>
    </row>
    <row r="38" spans="1:73">
      <c r="A38" s="174" t="s">
        <v>22422</v>
      </c>
      <c r="B38" s="174"/>
      <c r="C38" s="82"/>
      <c r="D38" s="82"/>
      <c r="E38" s="82"/>
      <c r="F38" s="82"/>
      <c r="G38" s="82"/>
      <c r="H38" s="82"/>
      <c r="I38" s="172" t="s">
        <v>22397</v>
      </c>
      <c r="J38" s="172" t="s">
        <v>22397</v>
      </c>
      <c r="K38" s="82"/>
      <c r="L38" s="82"/>
      <c r="M38" s="82"/>
      <c r="N38" s="82"/>
      <c r="O38" s="82"/>
      <c r="P38" s="172" t="s">
        <v>22397</v>
      </c>
      <c r="Q38" s="172" t="s">
        <v>22397</v>
      </c>
      <c r="R38" s="82"/>
      <c r="S38" s="82"/>
      <c r="T38" s="82"/>
      <c r="U38" s="82"/>
      <c r="V38" s="82"/>
      <c r="W38" s="172" t="s">
        <v>22397</v>
      </c>
      <c r="X38" s="172" t="s">
        <v>22397</v>
      </c>
      <c r="Y38" s="175" t="s">
        <v>22397</v>
      </c>
      <c r="Z38" s="82"/>
      <c r="AA38" s="82"/>
      <c r="AB38" s="82"/>
      <c r="AC38" s="82"/>
      <c r="AD38" s="82"/>
      <c r="AE38" s="172" t="s">
        <v>22397</v>
      </c>
      <c r="AF38" s="172" t="s">
        <v>22397</v>
      </c>
      <c r="AG38" s="82"/>
      <c r="AH38" s="82"/>
      <c r="AI38" s="82"/>
      <c r="AJ38" s="82"/>
      <c r="AK38" s="82"/>
      <c r="AL38" s="82"/>
      <c r="AM38" s="82"/>
      <c r="AN38" s="82"/>
      <c r="AO38" s="82"/>
      <c r="AP38" s="82"/>
      <c r="AQ38" s="82"/>
      <c r="AR38" s="82"/>
      <c r="AS38" s="82"/>
      <c r="AT38" s="175" t="s">
        <v>22397</v>
      </c>
      <c r="AU38" s="82"/>
      <c r="AV38" s="82"/>
      <c r="AW38" s="82"/>
      <c r="AX38" s="82"/>
      <c r="AY38" s="82"/>
      <c r="AZ38" s="82"/>
      <c r="BA38" s="82"/>
      <c r="BB38" s="82"/>
      <c r="BC38" s="82"/>
      <c r="BD38" s="82"/>
      <c r="BE38" s="82"/>
      <c r="BF38" s="82"/>
      <c r="BG38" s="82"/>
      <c r="BH38" s="82"/>
      <c r="BI38" s="82"/>
      <c r="BJ38" s="82"/>
      <c r="BK38" s="82"/>
      <c r="BL38" s="82"/>
      <c r="BM38" s="82"/>
      <c r="BN38" s="82"/>
      <c r="BO38" s="82"/>
      <c r="BP38" s="82"/>
      <c r="BQ38" s="82"/>
      <c r="BR38" s="82"/>
      <c r="BS38" s="82"/>
      <c r="BT38" s="82"/>
      <c r="BU38" s="82"/>
    </row>
    <row r="39" spans="1:73">
      <c r="A39" s="82" t="s">
        <v>22423</v>
      </c>
      <c r="B39" s="174"/>
      <c r="C39" s="82" t="s">
        <v>22424</v>
      </c>
      <c r="D39" s="82"/>
      <c r="E39" s="82"/>
      <c r="F39" s="82"/>
      <c r="G39" s="82"/>
      <c r="H39" s="82"/>
      <c r="I39" s="172" t="s">
        <v>22397</v>
      </c>
      <c r="J39" s="172" t="s">
        <v>22397</v>
      </c>
      <c r="K39" s="82"/>
      <c r="L39" s="82"/>
      <c r="M39" s="82"/>
      <c r="N39" s="82"/>
      <c r="O39" s="82"/>
      <c r="P39" s="172" t="s">
        <v>22397</v>
      </c>
      <c r="Q39" s="172" t="s">
        <v>22397</v>
      </c>
      <c r="R39" s="82"/>
      <c r="S39" s="82"/>
      <c r="T39" s="82"/>
      <c r="U39" s="82"/>
      <c r="V39" s="82"/>
      <c r="W39" s="172" t="s">
        <v>22397</v>
      </c>
      <c r="X39" s="172" t="s">
        <v>22397</v>
      </c>
      <c r="Y39" s="175" t="s">
        <v>22397</v>
      </c>
      <c r="Z39" s="82"/>
      <c r="AA39" s="82"/>
      <c r="AB39" s="82"/>
      <c r="AC39" s="82"/>
      <c r="AD39" s="82"/>
      <c r="AE39" s="172" t="s">
        <v>22397</v>
      </c>
      <c r="AF39" s="172" t="s">
        <v>22397</v>
      </c>
      <c r="AG39" s="82"/>
      <c r="AH39" s="82"/>
      <c r="AI39" s="82"/>
      <c r="AJ39" s="82"/>
      <c r="AK39" s="82"/>
      <c r="AL39" s="82"/>
      <c r="AM39" s="82"/>
      <c r="AN39" s="82"/>
      <c r="AO39" s="82"/>
      <c r="AP39" s="82"/>
      <c r="AQ39" s="82"/>
      <c r="AR39" s="82"/>
      <c r="AS39" s="82"/>
      <c r="AT39" s="175" t="s">
        <v>22397</v>
      </c>
      <c r="AU39" s="82"/>
      <c r="AV39" s="82"/>
      <c r="AW39" s="82"/>
      <c r="AX39" s="82"/>
      <c r="AY39" s="82"/>
      <c r="AZ39" s="82"/>
      <c r="BA39" s="82"/>
      <c r="BB39" s="82"/>
      <c r="BC39" s="82"/>
      <c r="BD39" s="82"/>
      <c r="BE39" s="82"/>
      <c r="BF39" s="82"/>
      <c r="BG39" s="82"/>
      <c r="BH39" s="82"/>
      <c r="BI39" s="82"/>
      <c r="BJ39" s="82"/>
      <c r="BK39" s="82"/>
      <c r="BL39" s="82"/>
      <c r="BM39" s="82"/>
      <c r="BN39" s="82"/>
      <c r="BO39" s="82"/>
      <c r="BP39" s="82"/>
      <c r="BQ39" s="82"/>
      <c r="BR39" s="82"/>
      <c r="BS39" s="82"/>
      <c r="BT39" s="82"/>
      <c r="BU39" s="82"/>
    </row>
    <row r="40" spans="1:73">
      <c r="A40" s="82" t="s">
        <v>22410</v>
      </c>
      <c r="B40" s="82"/>
      <c r="C40" s="82"/>
      <c r="D40" s="82"/>
      <c r="E40" s="82"/>
      <c r="F40" s="82"/>
      <c r="G40" s="82"/>
      <c r="H40" s="82"/>
      <c r="I40" s="172" t="s">
        <v>22397</v>
      </c>
      <c r="J40" s="172" t="s">
        <v>22397</v>
      </c>
      <c r="K40" s="82"/>
      <c r="L40" s="82"/>
      <c r="M40" s="82"/>
      <c r="N40" s="82"/>
      <c r="O40" s="82"/>
      <c r="P40" s="172" t="s">
        <v>22397</v>
      </c>
      <c r="Q40" s="172" t="s">
        <v>22397</v>
      </c>
      <c r="R40" s="82"/>
      <c r="S40" s="82"/>
      <c r="T40" s="82"/>
      <c r="U40" s="82"/>
      <c r="V40" s="82"/>
      <c r="W40" s="172" t="s">
        <v>22397</v>
      </c>
      <c r="X40" s="172" t="s">
        <v>22397</v>
      </c>
      <c r="Y40" s="175" t="s">
        <v>22397</v>
      </c>
      <c r="Z40" s="82"/>
      <c r="AA40" s="82"/>
      <c r="AB40" s="82"/>
      <c r="AC40" s="82"/>
      <c r="AD40" s="82"/>
      <c r="AE40" s="172" t="s">
        <v>22397</v>
      </c>
      <c r="AF40" s="172" t="s">
        <v>22397</v>
      </c>
      <c r="AG40" s="82"/>
      <c r="AH40" s="82"/>
      <c r="AI40" s="82"/>
      <c r="AJ40" s="82"/>
      <c r="AK40" s="82"/>
      <c r="AL40" s="82"/>
      <c r="AM40" s="82"/>
      <c r="AN40" s="82"/>
      <c r="AO40" s="82"/>
      <c r="AP40" s="82"/>
      <c r="AQ40" s="82"/>
      <c r="AR40" s="82"/>
      <c r="AS40" s="82"/>
      <c r="AT40" s="175" t="s">
        <v>22397</v>
      </c>
      <c r="AU40" s="82"/>
      <c r="AV40" s="82"/>
      <c r="AW40" s="82"/>
      <c r="AX40" s="82"/>
      <c r="AY40" s="82"/>
      <c r="AZ40" s="82"/>
      <c r="BA40" s="82"/>
      <c r="BB40" s="82"/>
      <c r="BC40" s="82"/>
      <c r="BD40" s="82"/>
      <c r="BE40" s="82"/>
      <c r="BF40" s="82"/>
      <c r="BG40" s="82"/>
      <c r="BH40" s="82"/>
      <c r="BI40" s="82"/>
      <c r="BJ40" s="82"/>
      <c r="BK40" s="82"/>
      <c r="BL40" s="82"/>
      <c r="BM40" s="82"/>
      <c r="BN40" s="82"/>
      <c r="BO40" s="82"/>
      <c r="BP40" s="82"/>
      <c r="BQ40" s="82"/>
      <c r="BR40" s="82"/>
      <c r="BS40" s="82"/>
      <c r="BT40" s="82"/>
      <c r="BU40" s="82"/>
    </row>
    <row r="41" spans="1:73">
      <c r="A41" s="82" t="s">
        <v>22412</v>
      </c>
      <c r="B41" s="82"/>
      <c r="C41" s="82"/>
      <c r="D41" s="82"/>
      <c r="E41" s="82"/>
      <c r="F41" s="82"/>
      <c r="G41" s="82"/>
      <c r="H41" s="82"/>
      <c r="I41" s="172" t="s">
        <v>22397</v>
      </c>
      <c r="J41" s="172" t="s">
        <v>22397</v>
      </c>
      <c r="K41" s="82"/>
      <c r="L41" s="82"/>
      <c r="M41" s="82"/>
      <c r="N41" s="82"/>
      <c r="O41" s="82"/>
      <c r="P41" s="172" t="s">
        <v>22397</v>
      </c>
      <c r="Q41" s="172" t="s">
        <v>22397</v>
      </c>
      <c r="R41" s="82"/>
      <c r="S41" s="82"/>
      <c r="T41" s="82"/>
      <c r="U41" s="82"/>
      <c r="V41" s="82"/>
      <c r="W41" s="172" t="s">
        <v>22397</v>
      </c>
      <c r="X41" s="172" t="s">
        <v>22397</v>
      </c>
      <c r="Y41" s="175" t="s">
        <v>22397</v>
      </c>
      <c r="Z41" s="82"/>
      <c r="AA41" s="82"/>
      <c r="AB41" s="82"/>
      <c r="AC41" s="82"/>
      <c r="AD41" s="82"/>
      <c r="AE41" s="172" t="s">
        <v>22397</v>
      </c>
      <c r="AF41" s="172" t="s">
        <v>22397</v>
      </c>
      <c r="AG41" s="82"/>
      <c r="AH41" s="82"/>
      <c r="AI41" s="82"/>
      <c r="AJ41" s="82"/>
      <c r="AK41" s="82"/>
      <c r="AL41" s="82"/>
      <c r="AM41" s="82"/>
      <c r="AN41" s="82"/>
      <c r="AO41" s="82"/>
      <c r="AP41" s="82"/>
      <c r="AQ41" s="82"/>
      <c r="AR41" s="82"/>
      <c r="AS41" s="82"/>
      <c r="AT41" s="175" t="s">
        <v>22397</v>
      </c>
      <c r="AU41" s="82"/>
      <c r="AV41" s="82"/>
      <c r="AW41" s="82"/>
      <c r="AX41" s="82"/>
      <c r="AY41" s="82"/>
      <c r="AZ41" s="82"/>
      <c r="BA41" s="82"/>
      <c r="BB41" s="82"/>
      <c r="BC41" s="82"/>
      <c r="BD41" s="82"/>
      <c r="BE41" s="82"/>
      <c r="BF41" s="82"/>
      <c r="BG41" s="82"/>
      <c r="BH41" s="82"/>
      <c r="BI41" s="82"/>
      <c r="BJ41" s="82"/>
      <c r="BK41" s="82"/>
      <c r="BL41" s="82"/>
      <c r="BM41" s="82"/>
      <c r="BN41" s="82"/>
      <c r="BO41" s="82"/>
      <c r="BP41" s="82"/>
      <c r="BQ41" s="82"/>
      <c r="BR41" s="82"/>
      <c r="BS41" s="82"/>
      <c r="BT41" s="82"/>
      <c r="BU41" s="82"/>
    </row>
    <row r="42" spans="1:73">
      <c r="A42" s="82" t="s">
        <v>22413</v>
      </c>
      <c r="B42" s="82" t="s">
        <v>22414</v>
      </c>
      <c r="C42" s="82"/>
      <c r="D42" s="82"/>
      <c r="E42" s="82"/>
      <c r="F42" s="82"/>
      <c r="G42" s="82"/>
      <c r="H42" s="82"/>
      <c r="I42" s="172" t="s">
        <v>22397</v>
      </c>
      <c r="J42" s="172" t="s">
        <v>22397</v>
      </c>
      <c r="K42" s="82"/>
      <c r="L42" s="82"/>
      <c r="M42" s="82"/>
      <c r="N42" s="82"/>
      <c r="O42" s="82"/>
      <c r="P42" s="172" t="s">
        <v>22397</v>
      </c>
      <c r="Q42" s="172" t="s">
        <v>22397</v>
      </c>
      <c r="R42" s="82"/>
      <c r="S42" s="82"/>
      <c r="T42" s="82"/>
      <c r="U42" s="82"/>
      <c r="V42" s="82"/>
      <c r="W42" s="172" t="s">
        <v>22397</v>
      </c>
      <c r="X42" s="172" t="s">
        <v>22397</v>
      </c>
      <c r="Y42" s="175" t="s">
        <v>22397</v>
      </c>
      <c r="Z42" s="82"/>
      <c r="AA42" s="82"/>
      <c r="AB42" s="82"/>
      <c r="AC42" s="82"/>
      <c r="AD42" s="82"/>
      <c r="AE42" s="172" t="s">
        <v>22397</v>
      </c>
      <c r="AF42" s="172" t="s">
        <v>22397</v>
      </c>
      <c r="AG42" s="82"/>
      <c r="AH42" s="82"/>
      <c r="AI42" s="82"/>
      <c r="AJ42" s="82"/>
      <c r="AK42" s="82"/>
      <c r="AL42" s="82"/>
      <c r="AM42" s="82"/>
      <c r="AN42" s="82"/>
      <c r="AO42" s="82"/>
      <c r="AP42" s="82"/>
      <c r="AQ42" s="82"/>
      <c r="AR42" s="82"/>
      <c r="AS42" s="82"/>
      <c r="AT42" s="175" t="s">
        <v>22397</v>
      </c>
      <c r="AU42" s="82"/>
      <c r="AV42" s="82"/>
      <c r="AW42" s="82"/>
      <c r="AX42" s="82"/>
      <c r="AY42" s="82"/>
      <c r="AZ42" s="82"/>
      <c r="BA42" s="82"/>
      <c r="BB42" s="82"/>
      <c r="BC42" s="82"/>
      <c r="BD42" s="82"/>
      <c r="BE42" s="82"/>
      <c r="BF42" s="82"/>
      <c r="BG42" s="82"/>
      <c r="BH42" s="82"/>
      <c r="BI42" s="82"/>
      <c r="BJ42" s="82"/>
      <c r="BK42" s="82"/>
      <c r="BL42" s="82"/>
      <c r="BM42" s="82"/>
      <c r="BN42" s="82"/>
      <c r="BO42" s="82"/>
      <c r="BP42" s="82"/>
      <c r="BQ42" s="82"/>
      <c r="BR42" s="82"/>
      <c r="BS42" s="82"/>
      <c r="BT42" s="82"/>
      <c r="BU42" s="82"/>
    </row>
    <row r="43" spans="1:73">
      <c r="A43" s="82" t="s">
        <v>22415</v>
      </c>
      <c r="B43" s="82"/>
      <c r="C43" s="82"/>
      <c r="D43" s="82"/>
      <c r="E43" s="82"/>
      <c r="F43" s="82"/>
      <c r="G43" s="82"/>
      <c r="H43" s="82"/>
      <c r="I43" s="172" t="s">
        <v>22397</v>
      </c>
      <c r="J43" s="172" t="s">
        <v>22397</v>
      </c>
      <c r="K43" s="82"/>
      <c r="L43" s="82"/>
      <c r="M43" s="82"/>
      <c r="N43" s="82"/>
      <c r="O43" s="82"/>
      <c r="P43" s="172" t="s">
        <v>22397</v>
      </c>
      <c r="Q43" s="172" t="s">
        <v>22397</v>
      </c>
      <c r="R43" s="82"/>
      <c r="S43" s="82"/>
      <c r="T43" s="82"/>
      <c r="U43" s="82"/>
      <c r="V43" s="82"/>
      <c r="W43" s="172" t="s">
        <v>22397</v>
      </c>
      <c r="X43" s="172" t="s">
        <v>22397</v>
      </c>
      <c r="Y43" s="175" t="s">
        <v>22397</v>
      </c>
      <c r="Z43" s="82"/>
      <c r="AA43" s="82"/>
      <c r="AB43" s="82"/>
      <c r="AC43" s="82"/>
      <c r="AD43" s="82"/>
      <c r="AE43" s="172" t="s">
        <v>22397</v>
      </c>
      <c r="AF43" s="172" t="s">
        <v>22397</v>
      </c>
      <c r="AG43" s="82"/>
      <c r="AH43" s="82"/>
      <c r="AI43" s="82"/>
      <c r="AJ43" s="82"/>
      <c r="AK43" s="82"/>
      <c r="AL43" s="82"/>
      <c r="AM43" s="82"/>
      <c r="AN43" s="82"/>
      <c r="AO43" s="82"/>
      <c r="AP43" s="82"/>
      <c r="AQ43" s="82"/>
      <c r="AR43" s="82"/>
      <c r="AS43" s="82"/>
      <c r="AT43" s="175" t="s">
        <v>22397</v>
      </c>
      <c r="AU43" s="82"/>
      <c r="AV43" s="82"/>
      <c r="AW43" s="82"/>
      <c r="AX43" s="82"/>
      <c r="AY43" s="82"/>
      <c r="AZ43" s="82"/>
      <c r="BA43" s="82"/>
      <c r="BB43" s="82"/>
      <c r="BC43" s="82"/>
      <c r="BD43" s="82"/>
      <c r="BE43" s="82"/>
      <c r="BF43" s="82"/>
      <c r="BG43" s="82"/>
      <c r="BH43" s="82"/>
      <c r="BI43" s="82"/>
      <c r="BJ43" s="82"/>
      <c r="BK43" s="82"/>
      <c r="BL43" s="82"/>
      <c r="BM43" s="82"/>
      <c r="BN43" s="82"/>
      <c r="BO43" s="82"/>
      <c r="BP43" s="82"/>
      <c r="BQ43" s="82"/>
      <c r="BR43" s="82"/>
      <c r="BS43" s="82"/>
      <c r="BT43" s="82"/>
      <c r="BU43" s="82"/>
    </row>
    <row r="44" spans="1:73">
      <c r="A44" s="82" t="s">
        <v>22416</v>
      </c>
      <c r="B44" s="82"/>
      <c r="C44" s="82"/>
      <c r="D44" s="82"/>
      <c r="E44" s="82"/>
      <c r="F44" s="82"/>
      <c r="G44" s="82"/>
      <c r="H44" s="82"/>
      <c r="I44" s="172" t="s">
        <v>22397</v>
      </c>
      <c r="J44" s="172" t="s">
        <v>22397</v>
      </c>
      <c r="K44" s="82"/>
      <c r="L44" s="82"/>
      <c r="M44" s="82"/>
      <c r="N44" s="82"/>
      <c r="O44" s="82"/>
      <c r="P44" s="172" t="s">
        <v>22397</v>
      </c>
      <c r="Q44" s="172" t="s">
        <v>22397</v>
      </c>
      <c r="R44" s="82"/>
      <c r="S44" s="82"/>
      <c r="T44" s="82"/>
      <c r="U44" s="82"/>
      <c r="V44" s="82"/>
      <c r="W44" s="172" t="s">
        <v>22397</v>
      </c>
      <c r="X44" s="172" t="s">
        <v>22397</v>
      </c>
      <c r="Y44" s="175" t="s">
        <v>22397</v>
      </c>
      <c r="Z44" s="82"/>
      <c r="AA44" s="82"/>
      <c r="AB44" s="82"/>
      <c r="AC44" s="82"/>
      <c r="AD44" s="82"/>
      <c r="AE44" s="172" t="s">
        <v>22397</v>
      </c>
      <c r="AF44" s="172" t="s">
        <v>22397</v>
      </c>
      <c r="AG44" s="82"/>
      <c r="AH44" s="82"/>
      <c r="AI44" s="82"/>
      <c r="AJ44" s="82"/>
      <c r="AK44" s="82"/>
      <c r="AL44" s="82"/>
      <c r="AM44" s="82"/>
      <c r="AN44" s="82"/>
      <c r="AO44" s="82"/>
      <c r="AP44" s="82"/>
      <c r="AQ44" s="82"/>
      <c r="AR44" s="82"/>
      <c r="AS44" s="82"/>
      <c r="AT44" s="175" t="s">
        <v>22397</v>
      </c>
      <c r="AU44" s="82"/>
      <c r="AV44" s="82"/>
      <c r="AW44" s="82"/>
      <c r="AX44" s="82"/>
      <c r="AY44" s="82"/>
      <c r="AZ44" s="82"/>
      <c r="BA44" s="82"/>
      <c r="BB44" s="82"/>
      <c r="BC44" s="82"/>
      <c r="BD44" s="82"/>
      <c r="BE44" s="82"/>
      <c r="BF44" s="82"/>
      <c r="BG44" s="82"/>
      <c r="BH44" s="82"/>
      <c r="BI44" s="82"/>
      <c r="BJ44" s="82"/>
      <c r="BK44" s="82"/>
      <c r="BL44" s="82"/>
      <c r="BM44" s="82"/>
      <c r="BN44" s="82"/>
      <c r="BO44" s="82"/>
      <c r="BP44" s="82"/>
      <c r="BQ44" s="82"/>
      <c r="BR44" s="82"/>
      <c r="BS44" s="82"/>
      <c r="BT44" s="82"/>
      <c r="BU44" s="82"/>
    </row>
    <row r="45" spans="1:73">
      <c r="A45" s="174" t="s">
        <v>22425</v>
      </c>
      <c r="B45" s="174"/>
      <c r="C45" s="82"/>
      <c r="D45" s="82"/>
      <c r="E45" s="82"/>
      <c r="F45" s="82"/>
      <c r="G45" s="82"/>
      <c r="H45" s="82"/>
      <c r="I45" s="172" t="s">
        <v>22397</v>
      </c>
      <c r="J45" s="172" t="s">
        <v>22397</v>
      </c>
      <c r="K45" s="82"/>
      <c r="L45" s="82"/>
      <c r="M45" s="82"/>
      <c r="N45" s="82"/>
      <c r="O45" s="82"/>
      <c r="P45" s="172" t="s">
        <v>22397</v>
      </c>
      <c r="Q45" s="172" t="s">
        <v>22397</v>
      </c>
      <c r="R45" s="82"/>
      <c r="S45" s="82"/>
      <c r="T45" s="82"/>
      <c r="U45" s="82"/>
      <c r="V45" s="82"/>
      <c r="W45" s="172" t="s">
        <v>22397</v>
      </c>
      <c r="X45" s="172" t="s">
        <v>22397</v>
      </c>
      <c r="Y45" s="175" t="s">
        <v>22397</v>
      </c>
      <c r="Z45" s="82"/>
      <c r="AA45" s="82"/>
      <c r="AB45" s="82"/>
      <c r="AC45" s="82"/>
      <c r="AD45" s="82"/>
      <c r="AE45" s="172" t="s">
        <v>22397</v>
      </c>
      <c r="AF45" s="172" t="s">
        <v>22397</v>
      </c>
      <c r="AG45" s="82"/>
      <c r="AH45" s="82"/>
      <c r="AI45" s="82"/>
      <c r="AJ45" s="82"/>
      <c r="AK45" s="82"/>
      <c r="AL45" s="82"/>
      <c r="AM45" s="82"/>
      <c r="AN45" s="82"/>
      <c r="AO45" s="82"/>
      <c r="AP45" s="82"/>
      <c r="AQ45" s="82"/>
      <c r="AR45" s="82"/>
      <c r="AS45" s="82"/>
      <c r="AT45" s="175" t="s">
        <v>22397</v>
      </c>
      <c r="AU45" s="82"/>
      <c r="AV45" s="82"/>
      <c r="AW45" s="82"/>
      <c r="AX45" s="82"/>
      <c r="AY45" s="82"/>
      <c r="AZ45" s="82"/>
      <c r="BA45" s="82"/>
      <c r="BB45" s="82"/>
      <c r="BC45" s="82"/>
      <c r="BD45" s="82"/>
      <c r="BE45" s="82"/>
      <c r="BF45" s="82"/>
      <c r="BG45" s="82"/>
      <c r="BH45" s="82"/>
      <c r="BI45" s="82"/>
      <c r="BJ45" s="82"/>
      <c r="BK45" s="82"/>
      <c r="BL45" s="82"/>
      <c r="BM45" s="82"/>
      <c r="BN45" s="82"/>
      <c r="BO45" s="82"/>
      <c r="BP45" s="82"/>
      <c r="BQ45" s="82"/>
      <c r="BR45" s="82"/>
      <c r="BS45" s="82"/>
      <c r="BT45" s="82"/>
      <c r="BU45" s="82"/>
    </row>
    <row r="46" spans="1:73">
      <c r="A46" s="82" t="s">
        <v>22423</v>
      </c>
      <c r="B46" s="174"/>
      <c r="C46" s="82" t="s">
        <v>22426</v>
      </c>
      <c r="D46" s="82"/>
      <c r="E46" s="82"/>
      <c r="F46" s="82"/>
      <c r="G46" s="82"/>
      <c r="H46" s="82"/>
      <c r="I46" s="172" t="s">
        <v>22397</v>
      </c>
      <c r="J46" s="172" t="s">
        <v>22397</v>
      </c>
      <c r="K46" s="82"/>
      <c r="L46" s="82"/>
      <c r="M46" s="82"/>
      <c r="N46" s="82"/>
      <c r="O46" s="82"/>
      <c r="P46" s="172" t="s">
        <v>22397</v>
      </c>
      <c r="Q46" s="172" t="s">
        <v>22397</v>
      </c>
      <c r="R46" s="82"/>
      <c r="S46" s="82"/>
      <c r="T46" s="82"/>
      <c r="U46" s="82"/>
      <c r="V46" s="82"/>
      <c r="W46" s="172" t="s">
        <v>22397</v>
      </c>
      <c r="X46" s="172" t="s">
        <v>22397</v>
      </c>
      <c r="Y46" s="175" t="s">
        <v>22397</v>
      </c>
      <c r="Z46" s="82"/>
      <c r="AA46" s="82"/>
      <c r="AB46" s="82"/>
      <c r="AC46" s="82"/>
      <c r="AD46" s="82"/>
      <c r="AE46" s="172" t="s">
        <v>22397</v>
      </c>
      <c r="AF46" s="172" t="s">
        <v>22397</v>
      </c>
      <c r="AG46" s="82"/>
      <c r="AH46" s="82"/>
      <c r="AI46" s="82"/>
      <c r="AJ46" s="82"/>
      <c r="AK46" s="82"/>
      <c r="AL46" s="82"/>
      <c r="AM46" s="82"/>
      <c r="AN46" s="82"/>
      <c r="AO46" s="82"/>
      <c r="AP46" s="82"/>
      <c r="AQ46" s="82"/>
      <c r="AR46" s="82"/>
      <c r="AS46" s="82"/>
      <c r="AT46" s="175" t="s">
        <v>22397</v>
      </c>
      <c r="AU46" s="82"/>
      <c r="AV46" s="82"/>
      <c r="AW46" s="82"/>
      <c r="AX46" s="82"/>
      <c r="AY46" s="82"/>
      <c r="AZ46" s="82"/>
      <c r="BA46" s="82"/>
      <c r="BB46" s="82"/>
      <c r="BC46" s="82"/>
      <c r="BD46" s="82"/>
      <c r="BE46" s="82"/>
      <c r="BF46" s="82"/>
      <c r="BG46" s="82"/>
      <c r="BH46" s="82"/>
      <c r="BI46" s="82"/>
      <c r="BJ46" s="82"/>
      <c r="BK46" s="82"/>
      <c r="BL46" s="82"/>
      <c r="BM46" s="82"/>
      <c r="BN46" s="82"/>
      <c r="BO46" s="82"/>
      <c r="BP46" s="82"/>
      <c r="BQ46" s="82"/>
      <c r="BR46" s="82"/>
      <c r="BS46" s="82"/>
      <c r="BT46" s="82"/>
      <c r="BU46" s="82"/>
    </row>
    <row r="47" spans="1:73">
      <c r="A47" s="82" t="s">
        <v>22410</v>
      </c>
      <c r="B47" s="82"/>
      <c r="C47" s="82"/>
      <c r="D47" s="82"/>
      <c r="E47" s="82"/>
      <c r="F47" s="82"/>
      <c r="G47" s="82"/>
      <c r="H47" s="82"/>
      <c r="I47" s="172" t="s">
        <v>22397</v>
      </c>
      <c r="J47" s="172" t="s">
        <v>22397</v>
      </c>
      <c r="K47" s="82"/>
      <c r="L47" s="82"/>
      <c r="M47" s="82"/>
      <c r="N47" s="82"/>
      <c r="O47" s="82"/>
      <c r="P47" s="172" t="s">
        <v>22397</v>
      </c>
      <c r="Q47" s="172" t="s">
        <v>22397</v>
      </c>
      <c r="R47" s="82"/>
      <c r="S47" s="82"/>
      <c r="T47" s="82"/>
      <c r="U47" s="82"/>
      <c r="V47" s="82"/>
      <c r="W47" s="172" t="s">
        <v>22397</v>
      </c>
      <c r="X47" s="172" t="s">
        <v>22397</v>
      </c>
      <c r="Y47" s="175" t="s">
        <v>22397</v>
      </c>
      <c r="Z47" s="82"/>
      <c r="AA47" s="82"/>
      <c r="AB47" s="82"/>
      <c r="AC47" s="82"/>
      <c r="AD47" s="82"/>
      <c r="AE47" s="172" t="s">
        <v>22397</v>
      </c>
      <c r="AF47" s="172" t="s">
        <v>22397</v>
      </c>
      <c r="AG47" s="82"/>
      <c r="AH47" s="82"/>
      <c r="AI47" s="82"/>
      <c r="AJ47" s="82"/>
      <c r="AK47" s="82"/>
      <c r="AL47" s="82"/>
      <c r="AM47" s="82"/>
      <c r="AN47" s="82"/>
      <c r="AO47" s="82"/>
      <c r="AP47" s="82"/>
      <c r="AQ47" s="82"/>
      <c r="AR47" s="82"/>
      <c r="AS47" s="82"/>
      <c r="AT47" s="175" t="s">
        <v>22397</v>
      </c>
      <c r="AU47" s="82"/>
      <c r="AV47" s="82"/>
      <c r="AW47" s="82"/>
      <c r="AX47" s="82"/>
      <c r="AY47" s="82"/>
      <c r="AZ47" s="82"/>
      <c r="BA47" s="82"/>
      <c r="BB47" s="82"/>
      <c r="BC47" s="82"/>
      <c r="BD47" s="82"/>
      <c r="BE47" s="82"/>
      <c r="BF47" s="82"/>
      <c r="BG47" s="82"/>
      <c r="BH47" s="82"/>
      <c r="BI47" s="82"/>
      <c r="BJ47" s="82"/>
      <c r="BK47" s="82"/>
      <c r="BL47" s="82"/>
      <c r="BM47" s="82"/>
      <c r="BN47" s="82"/>
      <c r="BO47" s="82"/>
      <c r="BP47" s="82"/>
      <c r="BQ47" s="82"/>
      <c r="BR47" s="82"/>
      <c r="BS47" s="82"/>
      <c r="BT47" s="82"/>
      <c r="BU47" s="82"/>
    </row>
    <row r="48" spans="1:73">
      <c r="A48" s="82" t="s">
        <v>22412</v>
      </c>
      <c r="B48" s="82"/>
      <c r="C48" s="82"/>
      <c r="D48" s="82"/>
      <c r="E48" s="82"/>
      <c r="F48" s="82"/>
      <c r="G48" s="82"/>
      <c r="H48" s="82"/>
      <c r="I48" s="172" t="s">
        <v>22397</v>
      </c>
      <c r="J48" s="172" t="s">
        <v>22397</v>
      </c>
      <c r="K48" s="82"/>
      <c r="L48" s="82"/>
      <c r="M48" s="82"/>
      <c r="N48" s="82"/>
      <c r="O48" s="82"/>
      <c r="P48" s="172" t="s">
        <v>22397</v>
      </c>
      <c r="Q48" s="172" t="s">
        <v>22397</v>
      </c>
      <c r="R48" s="82"/>
      <c r="S48" s="82"/>
      <c r="T48" s="82"/>
      <c r="U48" s="82"/>
      <c r="V48" s="82"/>
      <c r="W48" s="172" t="s">
        <v>22397</v>
      </c>
      <c r="X48" s="172" t="s">
        <v>22397</v>
      </c>
      <c r="Y48" s="175" t="s">
        <v>22397</v>
      </c>
      <c r="Z48" s="82"/>
      <c r="AA48" s="82"/>
      <c r="AB48" s="82"/>
      <c r="AC48" s="82"/>
      <c r="AD48" s="82"/>
      <c r="AE48" s="172" t="s">
        <v>22397</v>
      </c>
      <c r="AF48" s="172" t="s">
        <v>22397</v>
      </c>
      <c r="AG48" s="82"/>
      <c r="AH48" s="82"/>
      <c r="AI48" s="82"/>
      <c r="AJ48" s="82"/>
      <c r="AK48" s="82"/>
      <c r="AL48" s="82"/>
      <c r="AM48" s="82"/>
      <c r="AN48" s="82"/>
      <c r="AO48" s="82"/>
      <c r="AP48" s="82"/>
      <c r="AQ48" s="82"/>
      <c r="AR48" s="82"/>
      <c r="AS48" s="82"/>
      <c r="AT48" s="175" t="s">
        <v>22397</v>
      </c>
      <c r="AU48" s="82"/>
      <c r="AV48" s="82"/>
      <c r="AW48" s="82"/>
      <c r="AX48" s="82"/>
      <c r="AY48" s="82"/>
      <c r="AZ48" s="82"/>
      <c r="BA48" s="82"/>
      <c r="BB48" s="82"/>
      <c r="BC48" s="82"/>
      <c r="BD48" s="82"/>
      <c r="BE48" s="82"/>
      <c r="BF48" s="82"/>
      <c r="BG48" s="82"/>
      <c r="BH48" s="82"/>
      <c r="BI48" s="82"/>
      <c r="BJ48" s="82"/>
      <c r="BK48" s="82"/>
      <c r="BL48" s="82"/>
      <c r="BM48" s="82"/>
      <c r="BN48" s="82"/>
      <c r="BO48" s="82"/>
      <c r="BP48" s="82"/>
      <c r="BQ48" s="82"/>
      <c r="BR48" s="82"/>
      <c r="BS48" s="82"/>
      <c r="BT48" s="82"/>
      <c r="BU48" s="82"/>
    </row>
    <row r="49" spans="1:73">
      <c r="A49" s="82" t="s">
        <v>22413</v>
      </c>
      <c r="B49" s="82" t="s">
        <v>22414</v>
      </c>
      <c r="C49" s="82"/>
      <c r="D49" s="82"/>
      <c r="E49" s="82"/>
      <c r="F49" s="82"/>
      <c r="G49" s="82"/>
      <c r="H49" s="82"/>
      <c r="I49" s="172" t="s">
        <v>22397</v>
      </c>
      <c r="J49" s="172" t="s">
        <v>22397</v>
      </c>
      <c r="K49" s="82"/>
      <c r="L49" s="82"/>
      <c r="M49" s="82"/>
      <c r="N49" s="82"/>
      <c r="O49" s="82"/>
      <c r="P49" s="172" t="s">
        <v>22397</v>
      </c>
      <c r="Q49" s="172" t="s">
        <v>22397</v>
      </c>
      <c r="R49" s="82"/>
      <c r="S49" s="82"/>
      <c r="T49" s="82"/>
      <c r="U49" s="82"/>
      <c r="V49" s="82"/>
      <c r="W49" s="172" t="s">
        <v>22397</v>
      </c>
      <c r="X49" s="172" t="s">
        <v>22397</v>
      </c>
      <c r="Y49" s="175" t="s">
        <v>22397</v>
      </c>
      <c r="Z49" s="82"/>
      <c r="AA49" s="82"/>
      <c r="AB49" s="82"/>
      <c r="AC49" s="82"/>
      <c r="AD49" s="82"/>
      <c r="AE49" s="172" t="s">
        <v>22397</v>
      </c>
      <c r="AF49" s="172" t="s">
        <v>22397</v>
      </c>
      <c r="AG49" s="82"/>
      <c r="AH49" s="82"/>
      <c r="AI49" s="82"/>
      <c r="AJ49" s="82"/>
      <c r="AK49" s="82"/>
      <c r="AL49" s="82"/>
      <c r="AM49" s="82"/>
      <c r="AN49" s="82"/>
      <c r="AO49" s="82"/>
      <c r="AP49" s="82"/>
      <c r="AQ49" s="82"/>
      <c r="AR49" s="82"/>
      <c r="AS49" s="82"/>
      <c r="AT49" s="175" t="s">
        <v>22397</v>
      </c>
      <c r="AU49" s="82"/>
      <c r="AV49" s="82"/>
      <c r="AW49" s="82"/>
      <c r="AX49" s="82"/>
      <c r="AY49" s="82"/>
      <c r="AZ49" s="82"/>
      <c r="BA49" s="82"/>
      <c r="BB49" s="82"/>
      <c r="BC49" s="82"/>
      <c r="BD49" s="82"/>
      <c r="BE49" s="82"/>
      <c r="BF49" s="82"/>
      <c r="BG49" s="82"/>
      <c r="BH49" s="82"/>
      <c r="BI49" s="82"/>
      <c r="BJ49" s="82"/>
      <c r="BK49" s="82"/>
      <c r="BL49" s="82"/>
      <c r="BM49" s="82"/>
      <c r="BN49" s="82"/>
      <c r="BO49" s="82"/>
      <c r="BP49" s="82"/>
      <c r="BQ49" s="82"/>
      <c r="BR49" s="82"/>
      <c r="BS49" s="82"/>
      <c r="BT49" s="82"/>
      <c r="BU49" s="82"/>
    </row>
    <row r="50" spans="1:73">
      <c r="A50" s="82" t="s">
        <v>22415</v>
      </c>
      <c r="B50" s="82"/>
      <c r="C50" s="82"/>
      <c r="D50" s="82"/>
      <c r="E50" s="82"/>
      <c r="F50" s="82"/>
      <c r="G50" s="82"/>
      <c r="H50" s="82"/>
      <c r="I50" s="172" t="s">
        <v>22397</v>
      </c>
      <c r="J50" s="172" t="s">
        <v>22397</v>
      </c>
      <c r="K50" s="82"/>
      <c r="L50" s="82"/>
      <c r="M50" s="82"/>
      <c r="N50" s="82"/>
      <c r="O50" s="82"/>
      <c r="P50" s="172" t="s">
        <v>22397</v>
      </c>
      <c r="Q50" s="172" t="s">
        <v>22397</v>
      </c>
      <c r="R50" s="82"/>
      <c r="S50" s="82"/>
      <c r="T50" s="82"/>
      <c r="U50" s="82"/>
      <c r="V50" s="82"/>
      <c r="W50" s="172" t="s">
        <v>22397</v>
      </c>
      <c r="X50" s="172" t="s">
        <v>22397</v>
      </c>
      <c r="Y50" s="175" t="s">
        <v>22397</v>
      </c>
      <c r="Z50" s="82"/>
      <c r="AA50" s="82"/>
      <c r="AB50" s="82"/>
      <c r="AC50" s="82"/>
      <c r="AD50" s="82"/>
      <c r="AE50" s="172" t="s">
        <v>22397</v>
      </c>
      <c r="AF50" s="172" t="s">
        <v>22397</v>
      </c>
      <c r="AG50" s="82"/>
      <c r="AH50" s="82"/>
      <c r="AI50" s="82"/>
      <c r="AJ50" s="82"/>
      <c r="AK50" s="82"/>
      <c r="AL50" s="82"/>
      <c r="AM50" s="82"/>
      <c r="AN50" s="82"/>
      <c r="AO50" s="82"/>
      <c r="AP50" s="82"/>
      <c r="AQ50" s="82"/>
      <c r="AR50" s="82"/>
      <c r="AS50" s="82"/>
      <c r="AT50" s="175" t="s">
        <v>22397</v>
      </c>
      <c r="AU50" s="82"/>
      <c r="AV50" s="82"/>
      <c r="AW50" s="82"/>
      <c r="AX50" s="82"/>
      <c r="AY50" s="82"/>
      <c r="AZ50" s="82"/>
      <c r="BA50" s="82"/>
      <c r="BB50" s="82"/>
      <c r="BC50" s="82"/>
      <c r="BD50" s="82"/>
      <c r="BE50" s="82"/>
      <c r="BF50" s="82"/>
      <c r="BG50" s="82"/>
      <c r="BH50" s="82"/>
      <c r="BI50" s="82"/>
      <c r="BJ50" s="82"/>
      <c r="BK50" s="82"/>
      <c r="BL50" s="82"/>
      <c r="BM50" s="82"/>
      <c r="BN50" s="82"/>
      <c r="BO50" s="82"/>
      <c r="BP50" s="82"/>
      <c r="BQ50" s="82"/>
      <c r="BR50" s="82"/>
      <c r="BS50" s="82"/>
      <c r="BT50" s="82"/>
      <c r="BU50" s="82"/>
    </row>
    <row r="51" spans="1:73">
      <c r="A51" s="82" t="s">
        <v>22416</v>
      </c>
      <c r="B51" s="82"/>
      <c r="C51" s="82"/>
      <c r="D51" s="82"/>
      <c r="E51" s="82"/>
      <c r="F51" s="82"/>
      <c r="G51" s="82"/>
      <c r="H51" s="82"/>
      <c r="I51" s="172" t="s">
        <v>22397</v>
      </c>
      <c r="J51" s="172" t="s">
        <v>22397</v>
      </c>
      <c r="K51" s="82"/>
      <c r="L51" s="82"/>
      <c r="M51" s="82"/>
      <c r="N51" s="82"/>
      <c r="O51" s="82"/>
      <c r="P51" s="172" t="s">
        <v>22397</v>
      </c>
      <c r="Q51" s="172" t="s">
        <v>22397</v>
      </c>
      <c r="R51" s="82"/>
      <c r="S51" s="82"/>
      <c r="T51" s="82"/>
      <c r="U51" s="82"/>
      <c r="V51" s="82"/>
      <c r="W51" s="172" t="s">
        <v>22397</v>
      </c>
      <c r="X51" s="172" t="s">
        <v>22397</v>
      </c>
      <c r="Y51" s="175" t="s">
        <v>22397</v>
      </c>
      <c r="Z51" s="82"/>
      <c r="AA51" s="82"/>
      <c r="AB51" s="82"/>
      <c r="AC51" s="82"/>
      <c r="AD51" s="82"/>
      <c r="AE51" s="172" t="s">
        <v>22397</v>
      </c>
      <c r="AF51" s="172" t="s">
        <v>22397</v>
      </c>
      <c r="AG51" s="82"/>
      <c r="AH51" s="82"/>
      <c r="AI51" s="82"/>
      <c r="AJ51" s="82"/>
      <c r="AK51" s="82"/>
      <c r="AL51" s="82"/>
      <c r="AM51" s="82"/>
      <c r="AN51" s="82"/>
      <c r="AO51" s="82"/>
      <c r="AP51" s="82"/>
      <c r="AQ51" s="82"/>
      <c r="AR51" s="82"/>
      <c r="AS51" s="82"/>
      <c r="AT51" s="175" t="s">
        <v>22397</v>
      </c>
      <c r="AU51" s="82"/>
      <c r="AV51" s="82"/>
      <c r="AW51" s="82"/>
      <c r="AX51" s="82"/>
      <c r="AY51" s="82"/>
      <c r="AZ51" s="82"/>
      <c r="BA51" s="82"/>
      <c r="BB51" s="82"/>
      <c r="BC51" s="82"/>
      <c r="BD51" s="82"/>
      <c r="BE51" s="82"/>
      <c r="BF51" s="82"/>
      <c r="BG51" s="82"/>
      <c r="BH51" s="82"/>
      <c r="BI51" s="82"/>
      <c r="BJ51" s="82"/>
      <c r="BK51" s="82"/>
      <c r="BL51" s="82"/>
      <c r="BM51" s="82"/>
      <c r="BN51" s="82"/>
      <c r="BO51" s="82"/>
      <c r="BP51" s="82"/>
      <c r="BQ51" s="82"/>
      <c r="BR51" s="82"/>
      <c r="BS51" s="82"/>
      <c r="BT51" s="82"/>
      <c r="BU51" s="82"/>
    </row>
    <row r="52" spans="1:73">
      <c r="A52" s="82"/>
      <c r="B52" s="82"/>
      <c r="C52" s="82"/>
      <c r="D52" s="82"/>
      <c r="E52" s="82"/>
      <c r="F52" s="82"/>
      <c r="G52" s="82"/>
      <c r="H52" s="82"/>
      <c r="I52" s="172" t="s">
        <v>22397</v>
      </c>
      <c r="J52" s="172" t="s">
        <v>22397</v>
      </c>
      <c r="K52" s="82"/>
      <c r="L52" s="82"/>
      <c r="M52" s="82"/>
      <c r="N52" s="82"/>
      <c r="O52" s="82"/>
      <c r="P52" s="172" t="s">
        <v>22397</v>
      </c>
      <c r="Q52" s="172" t="s">
        <v>22397</v>
      </c>
      <c r="R52" s="82"/>
      <c r="S52" s="82"/>
      <c r="T52" s="82"/>
      <c r="U52" s="82"/>
      <c r="V52" s="82"/>
      <c r="W52" s="172" t="s">
        <v>22397</v>
      </c>
      <c r="X52" s="172" t="s">
        <v>22397</v>
      </c>
      <c r="Y52" s="175" t="s">
        <v>22397</v>
      </c>
      <c r="Z52" s="82"/>
      <c r="AA52" s="82"/>
      <c r="AB52" s="82"/>
      <c r="AC52" s="82"/>
      <c r="AD52" s="82"/>
      <c r="AE52" s="172" t="s">
        <v>22397</v>
      </c>
      <c r="AF52" s="172" t="s">
        <v>22397</v>
      </c>
      <c r="AG52" s="82"/>
      <c r="AH52" s="82"/>
      <c r="AI52" s="82"/>
      <c r="AJ52" s="82"/>
      <c r="AK52" s="82"/>
      <c r="AL52" s="82"/>
      <c r="AM52" s="82"/>
      <c r="AN52" s="82"/>
      <c r="AO52" s="82"/>
      <c r="AP52" s="82"/>
      <c r="AQ52" s="82"/>
      <c r="AR52" s="82"/>
      <c r="AS52" s="82"/>
      <c r="AT52" s="175" t="s">
        <v>22397</v>
      </c>
      <c r="AU52" s="82"/>
      <c r="AV52" s="82"/>
      <c r="AW52" s="82"/>
      <c r="AX52" s="82"/>
      <c r="AY52" s="82"/>
      <c r="AZ52" s="82"/>
      <c r="BA52" s="82"/>
      <c r="BB52" s="82"/>
      <c r="BC52" s="82"/>
      <c r="BD52" s="82"/>
      <c r="BE52" s="82"/>
      <c r="BF52" s="82"/>
      <c r="BG52" s="82"/>
      <c r="BH52" s="82"/>
      <c r="BI52" s="82"/>
      <c r="BJ52" s="82"/>
      <c r="BK52" s="82"/>
      <c r="BL52" s="82"/>
      <c r="BM52" s="82"/>
      <c r="BN52" s="82"/>
      <c r="BO52" s="82"/>
      <c r="BP52" s="82"/>
      <c r="BQ52" s="82"/>
      <c r="BR52" s="82"/>
      <c r="BS52" s="82"/>
      <c r="BT52" s="82"/>
      <c r="BU52" s="82"/>
    </row>
    <row r="53" spans="1:73">
      <c r="A53" s="84" t="s">
        <v>22427</v>
      </c>
      <c r="D53" s="177" t="s">
        <v>22409</v>
      </c>
      <c r="E53" s="177" t="s">
        <v>22409</v>
      </c>
      <c r="F53" s="177" t="s">
        <v>22409</v>
      </c>
      <c r="G53" s="177" t="s">
        <v>22409</v>
      </c>
      <c r="H53" s="177" t="s">
        <v>22409</v>
      </c>
      <c r="I53" s="178" t="s">
        <v>22397</v>
      </c>
      <c r="J53" s="178" t="s">
        <v>22397</v>
      </c>
      <c r="K53" s="177" t="s">
        <v>22409</v>
      </c>
      <c r="L53" t="s">
        <v>22409</v>
      </c>
      <c r="M53" t="s">
        <v>22409</v>
      </c>
      <c r="N53" t="s">
        <v>22409</v>
      </c>
      <c r="O53" t="s">
        <v>22409</v>
      </c>
      <c r="P53" s="172" t="s">
        <v>22397</v>
      </c>
      <c r="Q53" s="172" t="s">
        <v>22397</v>
      </c>
      <c r="W53" s="172" t="s">
        <v>22397</v>
      </c>
      <c r="X53" s="172" t="s">
        <v>22397</v>
      </c>
      <c r="AE53" s="172" t="s">
        <v>22397</v>
      </c>
      <c r="AF53" s="172" t="s">
        <v>22397</v>
      </c>
    </row>
    <row r="54" spans="1:73">
      <c r="A54" s="84" t="s">
        <v>22428</v>
      </c>
      <c r="D54" s="177" t="s">
        <v>22409</v>
      </c>
      <c r="E54" s="177" t="s">
        <v>22409</v>
      </c>
      <c r="F54" s="177" t="s">
        <v>22409</v>
      </c>
      <c r="I54" s="172" t="s">
        <v>22397</v>
      </c>
      <c r="J54" s="172" t="s">
        <v>22397</v>
      </c>
      <c r="P54" s="172" t="s">
        <v>22397</v>
      </c>
      <c r="Q54" s="172" t="s">
        <v>22397</v>
      </c>
      <c r="W54" s="172" t="s">
        <v>22397</v>
      </c>
      <c r="X54" s="172" t="s">
        <v>22397</v>
      </c>
      <c r="AE54" s="172" t="s">
        <v>22397</v>
      </c>
      <c r="AF54" s="172" t="s">
        <v>22397</v>
      </c>
    </row>
    <row r="55" spans="1:73">
      <c r="A55" s="84" t="s">
        <v>22429</v>
      </c>
      <c r="G55" s="177" t="s">
        <v>22409</v>
      </c>
      <c r="H55" s="177" t="s">
        <v>22409</v>
      </c>
      <c r="I55" s="172" t="s">
        <v>22397</v>
      </c>
      <c r="J55" s="172" t="s">
        <v>22397</v>
      </c>
      <c r="P55" s="172" t="s">
        <v>22397</v>
      </c>
      <c r="Q55" s="172" t="s">
        <v>22397</v>
      </c>
      <c r="W55" s="172" t="s">
        <v>22397</v>
      </c>
      <c r="X55" s="172" t="s">
        <v>22397</v>
      </c>
      <c r="AE55" s="172" t="s">
        <v>22397</v>
      </c>
      <c r="AF55" s="172" t="s">
        <v>22397</v>
      </c>
    </row>
    <row r="56" spans="1:73">
      <c r="A56" s="84" t="s">
        <v>22430</v>
      </c>
      <c r="I56" s="172" t="s">
        <v>22397</v>
      </c>
      <c r="J56" s="172" t="s">
        <v>22397</v>
      </c>
      <c r="K56" s="179" t="s">
        <v>22409</v>
      </c>
      <c r="L56" t="s">
        <v>22409</v>
      </c>
      <c r="M56" t="s">
        <v>22409</v>
      </c>
      <c r="P56" s="172" t="s">
        <v>22397</v>
      </c>
      <c r="Q56" s="172" t="s">
        <v>22397</v>
      </c>
      <c r="W56" s="172" t="s">
        <v>22397</v>
      </c>
      <c r="X56" s="172" t="s">
        <v>22397</v>
      </c>
      <c r="AE56" s="172" t="s">
        <v>22397</v>
      </c>
      <c r="AF56" s="172" t="s">
        <v>22397</v>
      </c>
    </row>
    <row r="57" spans="1:73">
      <c r="A57" s="84" t="s">
        <v>22431</v>
      </c>
      <c r="I57" s="172" t="s">
        <v>22397</v>
      </c>
      <c r="J57" s="172" t="s">
        <v>22397</v>
      </c>
      <c r="N57" t="s">
        <v>22409</v>
      </c>
      <c r="O57" t="s">
        <v>22409</v>
      </c>
      <c r="P57" s="172" t="s">
        <v>22397</v>
      </c>
      <c r="Q57" s="172" t="s">
        <v>22397</v>
      </c>
      <c r="R57" t="s">
        <v>22409</v>
      </c>
      <c r="S57" t="s">
        <v>22409</v>
      </c>
      <c r="W57" s="172" t="s">
        <v>22397</v>
      </c>
      <c r="X57" s="172" t="s">
        <v>22397</v>
      </c>
      <c r="AE57" s="172" t="s">
        <v>22397</v>
      </c>
      <c r="AF57" s="172" t="s">
        <v>22397</v>
      </c>
    </row>
    <row r="58" spans="1:73">
      <c r="A58" s="84" t="s">
        <v>22432</v>
      </c>
      <c r="I58" s="172" t="s">
        <v>22397</v>
      </c>
      <c r="J58" s="172" t="s">
        <v>22397</v>
      </c>
      <c r="P58" s="172" t="s">
        <v>22397</v>
      </c>
      <c r="Q58" s="172" t="s">
        <v>22397</v>
      </c>
      <c r="R58" t="s">
        <v>22409</v>
      </c>
      <c r="S58" t="s">
        <v>22409</v>
      </c>
      <c r="W58" s="172" t="s">
        <v>22397</v>
      </c>
      <c r="X58" s="172" t="s">
        <v>22397</v>
      </c>
      <c r="AE58" s="172" t="s">
        <v>22397</v>
      </c>
      <c r="AF58" s="172" t="s">
        <v>22397</v>
      </c>
    </row>
    <row r="59" spans="1:73">
      <c r="A59" s="84" t="s">
        <v>22433</v>
      </c>
      <c r="I59" s="172" t="s">
        <v>22397</v>
      </c>
      <c r="J59" s="172" t="s">
        <v>22397</v>
      </c>
      <c r="P59" s="172" t="s">
        <v>22397</v>
      </c>
      <c r="Q59" s="172" t="s">
        <v>22397</v>
      </c>
      <c r="R59" t="s">
        <v>22409</v>
      </c>
      <c r="S59" t="s">
        <v>22409</v>
      </c>
      <c r="T59" t="s">
        <v>22409</v>
      </c>
      <c r="U59" t="s">
        <v>22409</v>
      </c>
      <c r="V59" t="s">
        <v>22409</v>
      </c>
      <c r="W59" s="172" t="s">
        <v>22397</v>
      </c>
      <c r="X59" s="172" t="s">
        <v>22397</v>
      </c>
      <c r="AE59" s="172" t="s">
        <v>22397</v>
      </c>
      <c r="AF59" s="172" t="s">
        <v>22397</v>
      </c>
    </row>
    <row r="60" spans="1:73">
      <c r="I60" s="172" t="s">
        <v>22397</v>
      </c>
      <c r="J60" s="172" t="s">
        <v>22397</v>
      </c>
      <c r="P60" s="172" t="s">
        <v>22397</v>
      </c>
      <c r="Q60" s="172" t="s">
        <v>22397</v>
      </c>
      <c r="W60" s="172" t="s">
        <v>22397</v>
      </c>
      <c r="X60" s="172" t="s">
        <v>22397</v>
      </c>
      <c r="AE60" s="172" t="s">
        <v>22397</v>
      </c>
      <c r="AF60" s="172" t="s">
        <v>22397</v>
      </c>
    </row>
    <row r="61" spans="1:73">
      <c r="A61" s="84"/>
      <c r="I61" s="172" t="s">
        <v>22397</v>
      </c>
      <c r="J61" s="172" t="s">
        <v>22397</v>
      </c>
      <c r="P61" s="172" t="s">
        <v>22397</v>
      </c>
      <c r="Q61" s="172" t="s">
        <v>22397</v>
      </c>
      <c r="W61" s="172" t="s">
        <v>22397</v>
      </c>
      <c r="X61" s="172" t="s">
        <v>22397</v>
      </c>
      <c r="AE61" s="172" t="s">
        <v>22397</v>
      </c>
      <c r="AF61" s="172" t="s">
        <v>22397</v>
      </c>
    </row>
    <row r="62" spans="1:73">
      <c r="I62" s="172" t="s">
        <v>22397</v>
      </c>
      <c r="J62" s="172" t="s">
        <v>22397</v>
      </c>
      <c r="P62" s="172" t="s">
        <v>22397</v>
      </c>
      <c r="Q62" s="172" t="s">
        <v>22397</v>
      </c>
      <c r="W62" s="172" t="s">
        <v>22397</v>
      </c>
      <c r="X62" s="172" t="s">
        <v>22397</v>
      </c>
      <c r="AE62" s="172" t="s">
        <v>22397</v>
      </c>
      <c r="AF62" s="172" t="s">
        <v>22397</v>
      </c>
    </row>
  </sheetData>
  <mergeCells count="3">
    <mergeCell ref="D2:M2"/>
    <mergeCell ref="N2:AP2"/>
    <mergeCell ref="AQ2:BU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0B1B6-F965-4744-8428-72F1787D489D}">
  <dimension ref="A1:G50"/>
  <sheetViews>
    <sheetView workbookViewId="0"/>
  </sheetViews>
  <sheetFormatPr defaultRowHeight="14.45"/>
  <cols>
    <col min="1" max="1" width="10.5703125" bestFit="1" customWidth="1"/>
    <col min="2" max="2" width="15" customWidth="1"/>
    <col min="3" max="3" width="16.140625" customWidth="1"/>
    <col min="4" max="4" width="18.5703125" customWidth="1"/>
    <col min="5" max="5" width="37.85546875" bestFit="1" customWidth="1"/>
    <col min="6" max="6" width="54.5703125" customWidth="1"/>
    <col min="7" max="7" width="16.5703125" style="32" bestFit="1" customWidth="1"/>
  </cols>
  <sheetData>
    <row r="1" spans="1:7" s="239" customFormat="1" ht="12.95">
      <c r="A1" s="239" t="s">
        <v>22434</v>
      </c>
      <c r="G1" s="240"/>
    </row>
    <row r="2" spans="1:7" s="239" customFormat="1" ht="12.95">
      <c r="A2" s="181" t="s">
        <v>21793</v>
      </c>
      <c r="B2" s="180" t="s">
        <v>21794</v>
      </c>
      <c r="C2" s="180" t="s">
        <v>21840</v>
      </c>
      <c r="D2" s="180" t="s">
        <v>22289</v>
      </c>
      <c r="E2" s="180" t="s">
        <v>21795</v>
      </c>
      <c r="F2" s="248" t="s">
        <v>32</v>
      </c>
      <c r="G2" s="249" t="s">
        <v>30</v>
      </c>
    </row>
    <row r="3" spans="1:7" s="239" customFormat="1" ht="12.95">
      <c r="A3" s="194" t="s">
        <v>21842</v>
      </c>
      <c r="B3" s="188" t="s">
        <v>21971</v>
      </c>
      <c r="C3" s="188" t="s">
        <v>22435</v>
      </c>
      <c r="D3" s="188" t="s">
        <v>22333</v>
      </c>
      <c r="E3" s="188" t="s">
        <v>22436</v>
      </c>
      <c r="F3" s="188" t="s">
        <v>22437</v>
      </c>
      <c r="G3" s="247" t="s">
        <v>22438</v>
      </c>
    </row>
    <row r="4" spans="1:7" s="239" customFormat="1" ht="12.95">
      <c r="A4" s="242" t="s">
        <v>21842</v>
      </c>
      <c r="B4" s="243" t="s">
        <v>22059</v>
      </c>
      <c r="C4" s="243" t="s">
        <v>22439</v>
      </c>
      <c r="D4" s="243" t="s">
        <v>22362</v>
      </c>
      <c r="E4" s="244" t="s">
        <v>22440</v>
      </c>
      <c r="F4" s="245" t="s">
        <v>22441</v>
      </c>
      <c r="G4" s="246"/>
    </row>
    <row r="7" spans="1:7">
      <c r="A7" s="185" t="s">
        <v>22442</v>
      </c>
    </row>
    <row r="8" spans="1:7">
      <c r="A8" s="181" t="s">
        <v>21793</v>
      </c>
      <c r="B8" s="180" t="s">
        <v>21794</v>
      </c>
      <c r="C8" s="180" t="s">
        <v>21840</v>
      </c>
      <c r="D8" s="180" t="s">
        <v>22289</v>
      </c>
      <c r="E8" s="180" t="s">
        <v>21795</v>
      </c>
      <c r="F8" s="180" t="s">
        <v>22312</v>
      </c>
      <c r="G8" s="240"/>
    </row>
    <row r="9" spans="1:7">
      <c r="A9" s="187" t="s">
        <v>21799</v>
      </c>
      <c r="B9" s="188" t="s">
        <v>22061</v>
      </c>
      <c r="C9" s="188" t="s">
        <v>22439</v>
      </c>
      <c r="D9" s="188" t="s">
        <v>22362</v>
      </c>
      <c r="E9" s="189" t="s">
        <v>22067</v>
      </c>
      <c r="F9" s="188"/>
      <c r="G9" s="241"/>
    </row>
    <row r="10" spans="1:7">
      <c r="A10" s="187" t="s">
        <v>21799</v>
      </c>
      <c r="B10" s="192" t="s">
        <v>22243</v>
      </c>
      <c r="C10" s="192" t="s">
        <v>22439</v>
      </c>
      <c r="D10" s="188" t="s">
        <v>22362</v>
      </c>
      <c r="E10" s="192" t="s">
        <v>22443</v>
      </c>
      <c r="F10" s="188"/>
      <c r="G10" s="241"/>
    </row>
    <row r="11" spans="1:7">
      <c r="A11" s="187" t="s">
        <v>21799</v>
      </c>
      <c r="B11" s="192" t="s">
        <v>22243</v>
      </c>
      <c r="C11" s="192" t="s">
        <v>22439</v>
      </c>
      <c r="D11" s="188" t="s">
        <v>22362</v>
      </c>
      <c r="E11" s="192" t="s">
        <v>22444</v>
      </c>
      <c r="F11" s="1"/>
    </row>
    <row r="12" spans="1:7">
      <c r="A12" s="187" t="s">
        <v>21799</v>
      </c>
      <c r="B12" s="192" t="s">
        <v>22243</v>
      </c>
      <c r="C12" s="192" t="s">
        <v>22439</v>
      </c>
      <c r="D12" s="188" t="s">
        <v>22362</v>
      </c>
      <c r="E12" s="192" t="s">
        <v>22445</v>
      </c>
      <c r="F12" s="1"/>
    </row>
    <row r="13" spans="1:7">
      <c r="A13" s="187" t="s">
        <v>21799</v>
      </c>
      <c r="B13" s="201" t="s">
        <v>22254</v>
      </c>
      <c r="C13" s="192" t="s">
        <v>22439</v>
      </c>
      <c r="D13" s="188" t="s">
        <v>22362</v>
      </c>
      <c r="E13" s="192" t="s">
        <v>22446</v>
      </c>
      <c r="F13" s="1"/>
    </row>
    <row r="14" spans="1:7">
      <c r="A14" s="187" t="s">
        <v>21842</v>
      </c>
      <c r="B14" s="188" t="s">
        <v>21971</v>
      </c>
      <c r="C14" s="188" t="s">
        <v>22435</v>
      </c>
      <c r="D14" s="188" t="s">
        <v>22333</v>
      </c>
      <c r="E14" s="189" t="s">
        <v>21972</v>
      </c>
      <c r="F14" s="1"/>
    </row>
    <row r="15" spans="1:7">
      <c r="A15" s="187" t="s">
        <v>21842</v>
      </c>
      <c r="B15" s="188" t="s">
        <v>21971</v>
      </c>
      <c r="C15" s="188" t="s">
        <v>22435</v>
      </c>
      <c r="D15" s="188" t="s">
        <v>22333</v>
      </c>
      <c r="E15" s="189" t="s">
        <v>21973</v>
      </c>
      <c r="F15" s="1"/>
    </row>
    <row r="16" spans="1:7">
      <c r="A16" s="187" t="s">
        <v>21842</v>
      </c>
      <c r="B16" s="188" t="s">
        <v>21971</v>
      </c>
      <c r="C16" s="188" t="s">
        <v>22435</v>
      </c>
      <c r="D16" s="188" t="s">
        <v>22333</v>
      </c>
      <c r="E16" s="189" t="s">
        <v>21974</v>
      </c>
      <c r="F16" s="1"/>
    </row>
    <row r="17" spans="1:6">
      <c r="A17" s="187" t="s">
        <v>21842</v>
      </c>
      <c r="B17" s="188" t="s">
        <v>21971</v>
      </c>
      <c r="C17" s="188" t="s">
        <v>22435</v>
      </c>
      <c r="D17" s="188" t="s">
        <v>22333</v>
      </c>
      <c r="E17" s="189" t="s">
        <v>21975</v>
      </c>
      <c r="F17" s="1"/>
    </row>
    <row r="18" spans="1:6">
      <c r="A18" s="187" t="s">
        <v>21842</v>
      </c>
      <c r="B18" s="188" t="s">
        <v>21971</v>
      </c>
      <c r="C18" s="188" t="s">
        <v>22435</v>
      </c>
      <c r="D18" s="188" t="s">
        <v>22333</v>
      </c>
      <c r="E18" s="189" t="s">
        <v>22447</v>
      </c>
      <c r="F18" s="1"/>
    </row>
    <row r="19" spans="1:6">
      <c r="A19" s="187" t="s">
        <v>21842</v>
      </c>
      <c r="B19" s="188" t="s">
        <v>21971</v>
      </c>
      <c r="C19" s="188" t="s">
        <v>22435</v>
      </c>
      <c r="D19" s="188" t="s">
        <v>22333</v>
      </c>
      <c r="E19" s="189" t="s">
        <v>22448</v>
      </c>
      <c r="F19" s="1"/>
    </row>
    <row r="20" spans="1:6">
      <c r="A20" s="187" t="s">
        <v>21842</v>
      </c>
      <c r="B20" s="192" t="s">
        <v>22258</v>
      </c>
      <c r="C20" s="192" t="s">
        <v>22439</v>
      </c>
      <c r="D20" s="192" t="s">
        <v>22362</v>
      </c>
      <c r="E20" s="192" t="s">
        <v>22449</v>
      </c>
      <c r="F20" s="1"/>
    </row>
    <row r="21" spans="1:6">
      <c r="A21" s="187" t="s">
        <v>21842</v>
      </c>
      <c r="B21" s="188" t="s">
        <v>22061</v>
      </c>
      <c r="C21" s="188" t="s">
        <v>22435</v>
      </c>
      <c r="D21" s="188" t="s">
        <v>22333</v>
      </c>
      <c r="E21" s="189" t="s">
        <v>22450</v>
      </c>
      <c r="F21" s="1"/>
    </row>
    <row r="22" spans="1:6">
      <c r="A22" s="187" t="s">
        <v>21842</v>
      </c>
      <c r="B22" s="188" t="s">
        <v>22061</v>
      </c>
      <c r="C22" s="188" t="s">
        <v>22435</v>
      </c>
      <c r="D22" s="188" t="s">
        <v>22333</v>
      </c>
      <c r="E22" s="189" t="s">
        <v>22451</v>
      </c>
      <c r="F22" s="1"/>
    </row>
    <row r="23" spans="1:6">
      <c r="A23" s="187" t="s">
        <v>21842</v>
      </c>
      <c r="B23" s="188" t="s">
        <v>22061</v>
      </c>
      <c r="C23" s="188" t="s">
        <v>22435</v>
      </c>
      <c r="D23" s="188" t="s">
        <v>22333</v>
      </c>
      <c r="E23" s="189" t="s">
        <v>22452</v>
      </c>
      <c r="F23" s="1"/>
    </row>
    <row r="24" spans="1:6">
      <c r="A24" s="187" t="s">
        <v>21842</v>
      </c>
      <c r="B24" s="188" t="s">
        <v>22061</v>
      </c>
      <c r="C24" s="188" t="s">
        <v>22435</v>
      </c>
      <c r="D24" s="188" t="s">
        <v>22333</v>
      </c>
      <c r="E24" s="189" t="s">
        <v>22453</v>
      </c>
      <c r="F24" s="1"/>
    </row>
    <row r="25" spans="1:6">
      <c r="A25" s="187" t="s">
        <v>21842</v>
      </c>
      <c r="B25" s="188" t="s">
        <v>22061</v>
      </c>
      <c r="C25" s="188" t="s">
        <v>22435</v>
      </c>
      <c r="D25" s="188" t="s">
        <v>22333</v>
      </c>
      <c r="E25" s="189" t="s">
        <v>22454</v>
      </c>
      <c r="F25" s="1"/>
    </row>
    <row r="26" spans="1:6">
      <c r="A26" s="187" t="s">
        <v>21842</v>
      </c>
      <c r="B26" s="188" t="s">
        <v>22061</v>
      </c>
      <c r="C26" s="188" t="s">
        <v>22435</v>
      </c>
      <c r="D26" s="188" t="s">
        <v>22333</v>
      </c>
      <c r="E26" s="189" t="s">
        <v>22455</v>
      </c>
      <c r="F26" s="1"/>
    </row>
    <row r="27" spans="1:6">
      <c r="A27" s="187" t="s">
        <v>21842</v>
      </c>
      <c r="B27" s="192" t="s">
        <v>22061</v>
      </c>
      <c r="C27" s="188" t="s">
        <v>22435</v>
      </c>
      <c r="D27" s="188" t="s">
        <v>22333</v>
      </c>
      <c r="E27" s="192" t="s">
        <v>22456</v>
      </c>
      <c r="F27" s="1"/>
    </row>
    <row r="28" spans="1:6">
      <c r="A28" s="187" t="s">
        <v>21842</v>
      </c>
      <c r="B28" s="192" t="s">
        <v>22061</v>
      </c>
      <c r="C28" s="188" t="s">
        <v>22435</v>
      </c>
      <c r="D28" s="188" t="s">
        <v>22333</v>
      </c>
      <c r="E28" s="192" t="s">
        <v>22457</v>
      </c>
      <c r="F28" s="1"/>
    </row>
    <row r="29" spans="1:6">
      <c r="A29" s="187" t="s">
        <v>21842</v>
      </c>
      <c r="B29" s="192" t="s">
        <v>22061</v>
      </c>
      <c r="C29" s="188" t="s">
        <v>22435</v>
      </c>
      <c r="D29" s="188" t="s">
        <v>22333</v>
      </c>
      <c r="E29" s="192" t="s">
        <v>22458</v>
      </c>
      <c r="F29" s="1"/>
    </row>
    <row r="30" spans="1:6">
      <c r="A30" s="187" t="s">
        <v>21842</v>
      </c>
      <c r="B30" s="192" t="s">
        <v>22061</v>
      </c>
      <c r="C30" s="188" t="s">
        <v>22435</v>
      </c>
      <c r="D30" s="188" t="s">
        <v>22333</v>
      </c>
      <c r="E30" s="188" t="s">
        <v>22459</v>
      </c>
      <c r="F30" s="1"/>
    </row>
    <row r="31" spans="1:6">
      <c r="A31" s="187" t="s">
        <v>21842</v>
      </c>
      <c r="B31" s="188" t="s">
        <v>21998</v>
      </c>
      <c r="C31" s="188" t="s">
        <v>22435</v>
      </c>
      <c r="D31" s="188" t="s">
        <v>22333</v>
      </c>
      <c r="E31" s="189" t="s">
        <v>22000</v>
      </c>
      <c r="F31" s="1"/>
    </row>
    <row r="32" spans="1:6">
      <c r="A32" s="187" t="s">
        <v>21842</v>
      </c>
      <c r="B32" s="192" t="s">
        <v>21998</v>
      </c>
      <c r="C32" s="188" t="s">
        <v>22435</v>
      </c>
      <c r="D32" s="188" t="s">
        <v>22333</v>
      </c>
      <c r="E32" s="192" t="s">
        <v>22460</v>
      </c>
      <c r="F32" s="1"/>
    </row>
    <row r="33" spans="1:6">
      <c r="A33" s="187" t="s">
        <v>21842</v>
      </c>
      <c r="B33" s="192" t="s">
        <v>21998</v>
      </c>
      <c r="C33" s="188" t="s">
        <v>22435</v>
      </c>
      <c r="D33" s="188" t="s">
        <v>22333</v>
      </c>
      <c r="E33" s="192" t="s">
        <v>22461</v>
      </c>
      <c r="F33" s="1"/>
    </row>
    <row r="34" spans="1:6">
      <c r="A34" s="187" t="s">
        <v>21842</v>
      </c>
      <c r="B34" s="192" t="s">
        <v>21998</v>
      </c>
      <c r="C34" s="188" t="s">
        <v>22435</v>
      </c>
      <c r="D34" s="188" t="s">
        <v>22333</v>
      </c>
      <c r="E34" s="192" t="s">
        <v>22462</v>
      </c>
      <c r="F34" s="1"/>
    </row>
    <row r="35" spans="1:6">
      <c r="A35" s="187" t="s">
        <v>21842</v>
      </c>
      <c r="B35" s="192" t="s">
        <v>21998</v>
      </c>
      <c r="C35" s="188" t="s">
        <v>22435</v>
      </c>
      <c r="D35" s="188" t="s">
        <v>22333</v>
      </c>
      <c r="E35" s="192" t="s">
        <v>22463</v>
      </c>
      <c r="F35" s="1"/>
    </row>
    <row r="36" spans="1:6">
      <c r="A36" s="187" t="s">
        <v>21842</v>
      </c>
      <c r="B36" s="192" t="s">
        <v>21998</v>
      </c>
      <c r="C36" s="188" t="s">
        <v>22435</v>
      </c>
      <c r="D36" s="188" t="s">
        <v>22333</v>
      </c>
      <c r="E36" s="192" t="s">
        <v>22464</v>
      </c>
      <c r="F36" s="1"/>
    </row>
    <row r="37" spans="1:6">
      <c r="A37" s="187" t="s">
        <v>21842</v>
      </c>
      <c r="B37" s="192" t="s">
        <v>21998</v>
      </c>
      <c r="C37" s="188" t="s">
        <v>22435</v>
      </c>
      <c r="D37" s="188" t="s">
        <v>22333</v>
      </c>
      <c r="E37" s="192" t="s">
        <v>22465</v>
      </c>
      <c r="F37" s="1"/>
    </row>
    <row r="38" spans="1:6">
      <c r="A38" s="187" t="s">
        <v>21842</v>
      </c>
      <c r="B38" s="188" t="s">
        <v>21800</v>
      </c>
      <c r="C38" s="188" t="s">
        <v>22439</v>
      </c>
      <c r="D38" s="188" t="s">
        <v>22362</v>
      </c>
      <c r="E38" s="192" t="s">
        <v>21831</v>
      </c>
      <c r="F38" s="1"/>
    </row>
    <row r="39" spans="1:6" ht="30" customHeight="1">
      <c r="A39" s="187" t="s">
        <v>21842</v>
      </c>
      <c r="B39" s="188" t="s">
        <v>21843</v>
      </c>
      <c r="C39" s="188" t="s">
        <v>22439</v>
      </c>
      <c r="D39" s="188" t="s">
        <v>22362</v>
      </c>
      <c r="E39" s="189" t="s">
        <v>21845</v>
      </c>
      <c r="F39" s="250" t="s">
        <v>22466</v>
      </c>
    </row>
    <row r="40" spans="1:6" ht="26.1">
      <c r="A40" s="187" t="s">
        <v>21842</v>
      </c>
      <c r="B40" s="188" t="s">
        <v>21843</v>
      </c>
      <c r="C40" s="188" t="s">
        <v>22439</v>
      </c>
      <c r="D40" s="188" t="s">
        <v>22362</v>
      </c>
      <c r="E40" s="189" t="s">
        <v>21847</v>
      </c>
      <c r="F40" s="250" t="s">
        <v>22467</v>
      </c>
    </row>
    <row r="41" spans="1:6" ht="26.1">
      <c r="A41" s="187" t="s">
        <v>21842</v>
      </c>
      <c r="B41" s="188" t="s">
        <v>21843</v>
      </c>
      <c r="C41" s="188" t="s">
        <v>22439</v>
      </c>
      <c r="D41" s="188" t="s">
        <v>22362</v>
      </c>
      <c r="E41" s="189" t="s">
        <v>21849</v>
      </c>
      <c r="F41" s="250" t="s">
        <v>22467</v>
      </c>
    </row>
    <row r="42" spans="1:6" ht="26.1">
      <c r="A42" s="187" t="s">
        <v>21842</v>
      </c>
      <c r="B42" s="192" t="s">
        <v>21843</v>
      </c>
      <c r="C42" s="188" t="s">
        <v>22439</v>
      </c>
      <c r="D42" s="188" t="s">
        <v>22362</v>
      </c>
      <c r="E42" s="192" t="s">
        <v>22468</v>
      </c>
      <c r="F42" s="250" t="s">
        <v>22467</v>
      </c>
    </row>
    <row r="43" spans="1:6" ht="26.1">
      <c r="A43" s="187" t="s">
        <v>21842</v>
      </c>
      <c r="B43" s="215" t="s">
        <v>21843</v>
      </c>
      <c r="C43" s="188" t="s">
        <v>22439</v>
      </c>
      <c r="D43" s="188" t="s">
        <v>22362</v>
      </c>
      <c r="E43" s="192" t="s">
        <v>22469</v>
      </c>
      <c r="F43" s="250" t="s">
        <v>22467</v>
      </c>
    </row>
    <row r="44" spans="1:6" ht="26.1">
      <c r="A44" s="187" t="s">
        <v>21842</v>
      </c>
      <c r="B44" s="215" t="s">
        <v>21843</v>
      </c>
      <c r="C44" s="188" t="s">
        <v>22439</v>
      </c>
      <c r="D44" s="200" t="s">
        <v>22362</v>
      </c>
      <c r="E44" s="192" t="s">
        <v>22470</v>
      </c>
      <c r="F44" s="250" t="s">
        <v>22467</v>
      </c>
    </row>
    <row r="45" spans="1:6" ht="26.1">
      <c r="A45" s="187" t="s">
        <v>21842</v>
      </c>
      <c r="B45" s="215" t="s">
        <v>21843</v>
      </c>
      <c r="C45" s="188" t="s">
        <v>22439</v>
      </c>
      <c r="D45" s="200" t="s">
        <v>22362</v>
      </c>
      <c r="E45" s="192" t="s">
        <v>22471</v>
      </c>
      <c r="F45" s="250" t="s">
        <v>22467</v>
      </c>
    </row>
    <row r="46" spans="1:6" ht="26.1">
      <c r="A46" s="187" t="s">
        <v>21842</v>
      </c>
      <c r="B46" s="192" t="s">
        <v>21843</v>
      </c>
      <c r="C46" s="188" t="s">
        <v>22439</v>
      </c>
      <c r="D46" s="188" t="s">
        <v>22362</v>
      </c>
      <c r="E46" s="192" t="s">
        <v>22472</v>
      </c>
      <c r="F46" s="250" t="s">
        <v>22467</v>
      </c>
    </row>
    <row r="47" spans="1:6">
      <c r="A47" s="187" t="s">
        <v>21842</v>
      </c>
      <c r="B47" s="188" t="s">
        <v>21971</v>
      </c>
      <c r="C47" s="188" t="s">
        <v>22435</v>
      </c>
      <c r="D47" s="188" t="s">
        <v>22333</v>
      </c>
      <c r="E47" s="189" t="s">
        <v>22436</v>
      </c>
      <c r="F47" s="1"/>
    </row>
    <row r="48" spans="1:6">
      <c r="A48" s="187" t="s">
        <v>21842</v>
      </c>
      <c r="B48" s="188" t="s">
        <v>21971</v>
      </c>
      <c r="C48" s="188" t="s">
        <v>22435</v>
      </c>
      <c r="D48" s="188" t="s">
        <v>22333</v>
      </c>
      <c r="E48" s="188" t="s">
        <v>22473</v>
      </c>
      <c r="F48" s="1"/>
    </row>
    <row r="49" spans="1:6">
      <c r="A49" s="187" t="s">
        <v>21842</v>
      </c>
      <c r="B49" s="188" t="s">
        <v>21971</v>
      </c>
      <c r="C49" s="188" t="s">
        <v>22435</v>
      </c>
      <c r="D49" s="188" t="s">
        <v>22333</v>
      </c>
      <c r="E49" s="189" t="s">
        <v>22474</v>
      </c>
      <c r="F49" s="1"/>
    </row>
    <row r="50" spans="1:6">
      <c r="A50" s="187" t="s">
        <v>21842</v>
      </c>
      <c r="B50" s="188" t="s">
        <v>22059</v>
      </c>
      <c r="C50" s="188" t="s">
        <v>22439</v>
      </c>
      <c r="D50" s="188" t="s">
        <v>22362</v>
      </c>
      <c r="E50" s="189" t="s">
        <v>22440</v>
      </c>
      <c r="F50" s="1"/>
    </row>
  </sheetData>
  <conditionalFormatting sqref="E2">
    <cfRule type="duplicateValues" dxfId="1311" priority="41"/>
  </conditionalFormatting>
  <conditionalFormatting sqref="E3">
    <cfRule type="duplicateValues" dxfId="1310" priority="44"/>
  </conditionalFormatting>
  <conditionalFormatting sqref="E4">
    <cfRule type="duplicateValues" dxfId="1309" priority="42"/>
  </conditionalFormatting>
  <conditionalFormatting sqref="E9:E13">
    <cfRule type="duplicateValues" dxfId="1308" priority="36"/>
  </conditionalFormatting>
  <conditionalFormatting sqref="E14">
    <cfRule type="duplicateValues" dxfId="1307" priority="26"/>
    <cfRule type="duplicateValues" dxfId="1306" priority="27"/>
    <cfRule type="duplicateValues" dxfId="1305" priority="28"/>
    <cfRule type="duplicateValues" dxfId="1304" priority="29"/>
    <cfRule type="duplicateValues" dxfId="1303" priority="30"/>
    <cfRule type="duplicateValues" dxfId="1302" priority="31"/>
    <cfRule type="duplicateValues" dxfId="1301" priority="32"/>
    <cfRule type="duplicateValues" dxfId="1300" priority="33"/>
    <cfRule type="duplicateValues" dxfId="1299" priority="34"/>
    <cfRule type="duplicateValues" dxfId="1298" priority="35"/>
  </conditionalFormatting>
  <conditionalFormatting sqref="E14:E50">
    <cfRule type="duplicateValues" dxfId="1297" priority="25"/>
  </conditionalFormatting>
  <conditionalFormatting sqref="E31">
    <cfRule type="duplicateValues" dxfId="1296" priority="11"/>
    <cfRule type="duplicateValues" dxfId="1295" priority="12"/>
    <cfRule type="duplicateValues" dxfId="1294" priority="13"/>
    <cfRule type="duplicateValues" dxfId="1293" priority="14"/>
    <cfRule type="duplicateValues" dxfId="1292" priority="15"/>
    <cfRule type="duplicateValues" dxfId="1291" priority="16"/>
    <cfRule type="duplicateValues" dxfId="1290" priority="17"/>
    <cfRule type="duplicateValues" dxfId="1289" priority="18"/>
    <cfRule type="duplicateValues" dxfId="1288" priority="19"/>
    <cfRule type="duplicateValues" dxfId="1287" priority="20"/>
    <cfRule type="duplicateValues" dxfId="1286" priority="21"/>
    <cfRule type="duplicateValues" dxfId="1285" priority="22"/>
    <cfRule type="duplicateValues" dxfId="1284" priority="23"/>
    <cfRule type="duplicateValues" dxfId="1283" priority="24"/>
  </conditionalFormatting>
  <conditionalFormatting sqref="E39:E41">
    <cfRule type="duplicateValues" dxfId="1282" priority="1"/>
    <cfRule type="duplicateValues" dxfId="1281" priority="2"/>
    <cfRule type="duplicateValues" dxfId="1280" priority="3"/>
    <cfRule type="duplicateValues" dxfId="1279" priority="4"/>
    <cfRule type="duplicateValues" dxfId="1278" priority="5"/>
    <cfRule type="duplicateValues" dxfId="1277" priority="6"/>
    <cfRule type="duplicateValues" dxfId="1276" priority="7"/>
    <cfRule type="duplicateValues" dxfId="1275" priority="8"/>
    <cfRule type="duplicateValues" dxfId="1274" priority="9"/>
    <cfRule type="duplicateValues" dxfId="1273" priority="10"/>
  </conditionalFormatting>
  <conditionalFormatting sqref="E8:F8">
    <cfRule type="duplicateValues" dxfId="1272" priority="37"/>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3BED-2C34-4F9D-B868-D79B1776C3AA}">
  <dimension ref="A1:K112"/>
  <sheetViews>
    <sheetView topLeftCell="A10" workbookViewId="0">
      <selection activeCell="C27" sqref="C27"/>
    </sheetView>
  </sheetViews>
  <sheetFormatPr defaultRowHeight="14.45"/>
  <cols>
    <col min="1" max="1" width="34.5703125" bestFit="1" customWidth="1"/>
    <col min="2" max="2" width="12.140625" bestFit="1" customWidth="1"/>
    <col min="3" max="3" width="8.85546875" bestFit="1" customWidth="1"/>
    <col min="4" max="4" width="38.140625" bestFit="1" customWidth="1"/>
    <col min="5" max="5" width="12.140625" bestFit="1" customWidth="1"/>
    <col min="6" max="6" width="8.85546875" bestFit="1" customWidth="1"/>
    <col min="7" max="7" width="32.5703125" bestFit="1" customWidth="1"/>
    <col min="8" max="8" width="12.5703125" bestFit="1" customWidth="1"/>
    <col min="9" max="9" width="8.85546875" bestFit="1" customWidth="1"/>
    <col min="10" max="10" width="12.140625" bestFit="1" customWidth="1"/>
    <col min="11" max="11" width="10.5703125" bestFit="1" customWidth="1"/>
  </cols>
  <sheetData>
    <row r="1" spans="1:11">
      <c r="A1" s="389" t="s">
        <v>21799</v>
      </c>
      <c r="B1" s="389" t="s">
        <v>32</v>
      </c>
      <c r="D1" s="389" t="s">
        <v>22475</v>
      </c>
      <c r="E1" s="389" t="s">
        <v>32</v>
      </c>
      <c r="G1" s="389" t="s">
        <v>22476</v>
      </c>
      <c r="H1" s="389" t="s">
        <v>32</v>
      </c>
      <c r="J1" s="422" t="s">
        <v>22477</v>
      </c>
      <c r="K1" s="1" t="s">
        <v>22478</v>
      </c>
    </row>
    <row r="2" spans="1:11">
      <c r="A2" s="1" t="s">
        <v>22479</v>
      </c>
      <c r="B2" s="1" t="s">
        <v>22477</v>
      </c>
      <c r="D2" s="1" t="s">
        <v>2196</v>
      </c>
      <c r="E2" s="1" t="s">
        <v>22477</v>
      </c>
      <c r="G2" s="39" t="s">
        <v>8433</v>
      </c>
      <c r="H2" s="1" t="s">
        <v>22477</v>
      </c>
      <c r="J2" s="1" t="s">
        <v>22480</v>
      </c>
      <c r="K2" s="1" t="s">
        <v>22481</v>
      </c>
    </row>
    <row r="3" spans="1:11">
      <c r="A3" s="1" t="s">
        <v>22482</v>
      </c>
      <c r="B3" s="1" t="s">
        <v>22477</v>
      </c>
      <c r="D3" s="1" t="s">
        <v>2310</v>
      </c>
      <c r="E3" s="1" t="s">
        <v>22480</v>
      </c>
      <c r="G3" s="39" t="s">
        <v>8708</v>
      </c>
      <c r="H3" s="1" t="s">
        <v>22477</v>
      </c>
    </row>
    <row r="4" spans="1:11">
      <c r="A4" s="1" t="s">
        <v>22483</v>
      </c>
      <c r="B4" s="1" t="s">
        <v>22477</v>
      </c>
      <c r="D4" s="1" t="s">
        <v>2324</v>
      </c>
      <c r="E4" s="1" t="s">
        <v>22480</v>
      </c>
      <c r="G4" s="39" t="s">
        <v>8711</v>
      </c>
      <c r="H4" s="1" t="s">
        <v>22477</v>
      </c>
    </row>
    <row r="5" spans="1:11">
      <c r="A5" s="1" t="s">
        <v>22484</v>
      </c>
      <c r="B5" s="1" t="s">
        <v>22477</v>
      </c>
      <c r="D5" s="1" t="s">
        <v>2357</v>
      </c>
      <c r="E5" s="1" t="s">
        <v>22480</v>
      </c>
      <c r="G5" s="39" t="s">
        <v>8724</v>
      </c>
      <c r="H5" s="1" t="s">
        <v>22480</v>
      </c>
    </row>
    <row r="6" spans="1:11">
      <c r="A6" s="1" t="s">
        <v>22485</v>
      </c>
      <c r="B6" s="1" t="s">
        <v>22480</v>
      </c>
      <c r="D6" s="1" t="s">
        <v>2372</v>
      </c>
      <c r="E6" s="1" t="s">
        <v>22477</v>
      </c>
      <c r="G6" s="45" t="s">
        <v>8745</v>
      </c>
      <c r="H6" s="1" t="s">
        <v>22477</v>
      </c>
    </row>
    <row r="7" spans="1:11">
      <c r="A7" s="1" t="s">
        <v>22486</v>
      </c>
      <c r="B7" s="1" t="s">
        <v>22477</v>
      </c>
      <c r="D7" s="1" t="s">
        <v>2414</v>
      </c>
      <c r="E7" s="1" t="s">
        <v>22480</v>
      </c>
      <c r="G7" s="415" t="s">
        <v>10979</v>
      </c>
      <c r="H7" s="1" t="s">
        <v>22477</v>
      </c>
    </row>
    <row r="8" spans="1:11">
      <c r="A8" s="1" t="s">
        <v>22487</v>
      </c>
      <c r="B8" s="1" t="s">
        <v>22477</v>
      </c>
      <c r="D8" s="1" t="s">
        <v>2421</v>
      </c>
      <c r="E8" s="1" t="s">
        <v>22480</v>
      </c>
      <c r="G8" s="416" t="s">
        <v>11044</v>
      </c>
      <c r="H8" s="1" t="s">
        <v>22480</v>
      </c>
    </row>
    <row r="9" spans="1:11">
      <c r="A9" s="1" t="s">
        <v>22488</v>
      </c>
      <c r="B9" s="1" t="s">
        <v>22477</v>
      </c>
      <c r="D9" s="1" t="s">
        <v>2426</v>
      </c>
      <c r="E9" s="1" t="s">
        <v>22480</v>
      </c>
      <c r="G9" s="416" t="s">
        <v>11107</v>
      </c>
      <c r="H9" s="1" t="s">
        <v>22477</v>
      </c>
    </row>
    <row r="10" spans="1:11">
      <c r="A10" s="1" t="s">
        <v>22489</v>
      </c>
      <c r="B10" s="1" t="s">
        <v>22477</v>
      </c>
      <c r="D10" s="1" t="s">
        <v>2435</v>
      </c>
      <c r="E10" s="1" t="s">
        <v>22477</v>
      </c>
      <c r="G10" s="258" t="s">
        <v>11464</v>
      </c>
      <c r="H10" s="1" t="s">
        <v>22477</v>
      </c>
    </row>
    <row r="11" spans="1:11">
      <c r="A11" s="1" t="s">
        <v>22490</v>
      </c>
      <c r="B11" s="1" t="s">
        <v>22477</v>
      </c>
      <c r="D11" s="1" t="s">
        <v>2485</v>
      </c>
      <c r="E11" s="1" t="s">
        <v>22477</v>
      </c>
      <c r="G11" s="258" t="s">
        <v>11587</v>
      </c>
      <c r="H11" s="1" t="s">
        <v>22477</v>
      </c>
    </row>
    <row r="12" spans="1:11">
      <c r="A12" s="1" t="s">
        <v>22491</v>
      </c>
      <c r="B12" s="1" t="s">
        <v>22477</v>
      </c>
      <c r="D12" s="1" t="s">
        <v>2583</v>
      </c>
      <c r="E12" s="1" t="s">
        <v>22477</v>
      </c>
      <c r="G12" s="258" t="s">
        <v>11672</v>
      </c>
      <c r="H12" s="1" t="s">
        <v>22477</v>
      </c>
    </row>
    <row r="13" spans="1:11">
      <c r="A13" s="1" t="s">
        <v>22492</v>
      </c>
      <c r="B13" s="1" t="s">
        <v>22477</v>
      </c>
      <c r="D13" s="1" t="s">
        <v>2901</v>
      </c>
      <c r="E13" s="1" t="s">
        <v>22480</v>
      </c>
      <c r="G13" s="417" t="s">
        <v>11743</v>
      </c>
      <c r="H13" s="418" t="s">
        <v>22493</v>
      </c>
    </row>
    <row r="14" spans="1:11">
      <c r="A14" s="1" t="s">
        <v>22494</v>
      </c>
      <c r="B14" s="1" t="s">
        <v>22477</v>
      </c>
      <c r="D14" s="1" t="s">
        <v>3080</v>
      </c>
      <c r="E14" s="1" t="s">
        <v>22480</v>
      </c>
      <c r="G14" s="416" t="s">
        <v>11778</v>
      </c>
      <c r="H14" s="1" t="s">
        <v>22477</v>
      </c>
    </row>
    <row r="15" spans="1:11">
      <c r="A15" s="1" t="s">
        <v>22495</v>
      </c>
      <c r="B15" s="1" t="s">
        <v>22477</v>
      </c>
      <c r="D15" s="1" t="s">
        <v>3102</v>
      </c>
      <c r="E15" s="1" t="s">
        <v>22477</v>
      </c>
      <c r="G15" s="416" t="s">
        <v>12103</v>
      </c>
      <c r="H15" s="1" t="s">
        <v>22477</v>
      </c>
    </row>
    <row r="16" spans="1:11">
      <c r="A16" s="1" t="s">
        <v>22496</v>
      </c>
      <c r="B16" s="1" t="s">
        <v>22477</v>
      </c>
      <c r="D16" s="1" t="s">
        <v>3170</v>
      </c>
      <c r="E16" s="1" t="s">
        <v>22480</v>
      </c>
      <c r="G16" s="416" t="s">
        <v>12105</v>
      </c>
      <c r="H16" s="1" t="s">
        <v>22477</v>
      </c>
    </row>
    <row r="17" spans="1:8">
      <c r="A17" s="1" t="s">
        <v>22497</v>
      </c>
      <c r="B17" s="1" t="s">
        <v>22477</v>
      </c>
      <c r="D17" s="1" t="s">
        <v>3177</v>
      </c>
      <c r="E17" s="1" t="s">
        <v>22477</v>
      </c>
      <c r="G17" s="416" t="s">
        <v>22498</v>
      </c>
      <c r="H17" s="1" t="s">
        <v>22477</v>
      </c>
    </row>
    <row r="18" spans="1:8">
      <c r="A18" s="1" t="s">
        <v>22499</v>
      </c>
      <c r="B18" s="1" t="s">
        <v>22477</v>
      </c>
      <c r="D18" s="1" t="s">
        <v>3273</v>
      </c>
      <c r="E18" s="1" t="s">
        <v>22477</v>
      </c>
      <c r="G18" s="416" t="s">
        <v>12274</v>
      </c>
      <c r="H18" s="1" t="s">
        <v>22477</v>
      </c>
    </row>
    <row r="19" spans="1:8">
      <c r="A19" s="1" t="s">
        <v>22500</v>
      </c>
      <c r="B19" s="1" t="s">
        <v>22477</v>
      </c>
      <c r="D19" s="1" t="s">
        <v>3388</v>
      </c>
      <c r="E19" s="1" t="s">
        <v>22480</v>
      </c>
      <c r="G19" s="416" t="s">
        <v>12394</v>
      </c>
      <c r="H19" s="1" t="s">
        <v>22477</v>
      </c>
    </row>
    <row r="20" spans="1:8">
      <c r="A20" s="1" t="s">
        <v>22501</v>
      </c>
      <c r="B20" s="1" t="s">
        <v>22477</v>
      </c>
      <c r="D20" s="1" t="s">
        <v>3407</v>
      </c>
      <c r="E20" s="1" t="s">
        <v>22477</v>
      </c>
      <c r="G20" s="416" t="s">
        <v>12760</v>
      </c>
      <c r="H20" s="1" t="s">
        <v>22477</v>
      </c>
    </row>
    <row r="21" spans="1:8">
      <c r="A21" s="1" t="s">
        <v>22502</v>
      </c>
      <c r="B21" s="1" t="s">
        <v>22477</v>
      </c>
      <c r="D21" s="1" t="s">
        <v>3461</v>
      </c>
      <c r="E21" s="1" t="s">
        <v>22477</v>
      </c>
      <c r="G21" s="258" t="s">
        <v>13043</v>
      </c>
      <c r="H21" s="1" t="s">
        <v>22477</v>
      </c>
    </row>
    <row r="22" spans="1:8">
      <c r="A22" s="1" t="s">
        <v>22503</v>
      </c>
      <c r="B22" s="1" t="s">
        <v>22477</v>
      </c>
      <c r="D22" s="1" t="s">
        <v>3651</v>
      </c>
      <c r="E22" s="1" t="s">
        <v>22477</v>
      </c>
      <c r="G22" s="45" t="s">
        <v>13189</v>
      </c>
      <c r="H22" s="1" t="s">
        <v>22477</v>
      </c>
    </row>
    <row r="23" spans="1:8">
      <c r="A23" s="1" t="s">
        <v>22504</v>
      </c>
      <c r="B23" s="1" t="s">
        <v>22480</v>
      </c>
      <c r="D23" s="1" t="s">
        <v>4977</v>
      </c>
      <c r="E23" s="1" t="s">
        <v>22477</v>
      </c>
      <c r="G23" s="39" t="s">
        <v>13234</v>
      </c>
      <c r="H23" s="1" t="s">
        <v>22477</v>
      </c>
    </row>
    <row r="24" spans="1:8">
      <c r="A24" s="1" t="s">
        <v>22505</v>
      </c>
      <c r="B24" s="1" t="s">
        <v>22480</v>
      </c>
      <c r="D24" s="1" t="s">
        <v>5185</v>
      </c>
      <c r="E24" s="1" t="s">
        <v>22477</v>
      </c>
      <c r="G24" s="258" t="s">
        <v>22506</v>
      </c>
      <c r="H24" s="1" t="s">
        <v>22477</v>
      </c>
    </row>
    <row r="25" spans="1:8">
      <c r="A25" s="1" t="s">
        <v>22507</v>
      </c>
      <c r="B25" s="1" t="s">
        <v>22477</v>
      </c>
      <c r="D25" s="1" t="s">
        <v>5478</v>
      </c>
      <c r="E25" s="1" t="s">
        <v>22477</v>
      </c>
      <c r="G25" s="39" t="s">
        <v>13318</v>
      </c>
      <c r="H25" s="1" t="s">
        <v>22477</v>
      </c>
    </row>
    <row r="26" spans="1:8">
      <c r="A26" s="1" t="s">
        <v>22508</v>
      </c>
      <c r="B26" s="1" t="s">
        <v>22480</v>
      </c>
      <c r="D26" s="1" t="s">
        <v>5653</v>
      </c>
      <c r="E26" s="1" t="s">
        <v>22477</v>
      </c>
      <c r="G26" s="39" t="s">
        <v>13376</v>
      </c>
      <c r="H26" s="1" t="s">
        <v>22477</v>
      </c>
    </row>
    <row r="27" spans="1:8">
      <c r="A27" s="1" t="s">
        <v>22509</v>
      </c>
      <c r="B27" s="1" t="s">
        <v>22480</v>
      </c>
      <c r="D27" s="1" t="s">
        <v>5807</v>
      </c>
      <c r="E27" s="1" t="s">
        <v>22480</v>
      </c>
      <c r="G27" s="39" t="s">
        <v>13504</v>
      </c>
      <c r="H27" s="1" t="s">
        <v>22480</v>
      </c>
    </row>
    <row r="28" spans="1:8">
      <c r="A28" s="1" t="s">
        <v>22510</v>
      </c>
      <c r="B28" s="1" t="s">
        <v>22480</v>
      </c>
      <c r="D28" s="1" t="s">
        <v>5826</v>
      </c>
      <c r="E28" s="1" t="s">
        <v>22477</v>
      </c>
      <c r="G28" s="39" t="s">
        <v>13562</v>
      </c>
      <c r="H28" s="1" t="s">
        <v>22477</v>
      </c>
    </row>
    <row r="29" spans="1:8">
      <c r="A29" s="1" t="s">
        <v>22511</v>
      </c>
      <c r="B29" s="1" t="s">
        <v>22480</v>
      </c>
      <c r="D29" s="1" t="s">
        <v>6060</v>
      </c>
      <c r="E29" s="1" t="s">
        <v>22477</v>
      </c>
      <c r="G29" s="39" t="s">
        <v>13591</v>
      </c>
      <c r="H29" s="1" t="s">
        <v>22477</v>
      </c>
    </row>
    <row r="30" spans="1:8">
      <c r="A30" s="1" t="s">
        <v>22512</v>
      </c>
      <c r="B30" s="1" t="s">
        <v>22480</v>
      </c>
      <c r="D30" s="1" t="s">
        <v>6134</v>
      </c>
      <c r="E30" s="1" t="s">
        <v>22477</v>
      </c>
      <c r="G30" s="39" t="s">
        <v>13593</v>
      </c>
      <c r="H30" s="1" t="s">
        <v>22477</v>
      </c>
    </row>
    <row r="31" spans="1:8">
      <c r="A31" s="1" t="s">
        <v>22513</v>
      </c>
      <c r="B31" s="1" t="s">
        <v>22480</v>
      </c>
      <c r="D31" s="1" t="s">
        <v>6165</v>
      </c>
      <c r="E31" s="1" t="s">
        <v>22477</v>
      </c>
      <c r="G31" s="39" t="s">
        <v>13716</v>
      </c>
      <c r="H31" s="1" t="s">
        <v>22477</v>
      </c>
    </row>
    <row r="32" spans="1:8">
      <c r="A32" s="1" t="s">
        <v>22514</v>
      </c>
      <c r="B32" s="1" t="s">
        <v>22480</v>
      </c>
      <c r="D32" s="1" t="s">
        <v>6594</v>
      </c>
      <c r="E32" s="1" t="s">
        <v>22477</v>
      </c>
      <c r="G32" s="39" t="s">
        <v>13718</v>
      </c>
      <c r="H32" s="1" t="s">
        <v>22477</v>
      </c>
    </row>
    <row r="33" spans="1:8">
      <c r="A33" s="1" t="s">
        <v>22515</v>
      </c>
      <c r="B33" s="1" t="s">
        <v>22477</v>
      </c>
      <c r="D33" s="1" t="s">
        <v>6611</v>
      </c>
      <c r="E33" s="1" t="s">
        <v>22480</v>
      </c>
      <c r="G33" s="39" t="s">
        <v>13725</v>
      </c>
      <c r="H33" s="1" t="s">
        <v>22477</v>
      </c>
    </row>
    <row r="34" spans="1:8">
      <c r="A34" s="1" t="s">
        <v>22516</v>
      </c>
      <c r="B34" s="1" t="s">
        <v>22477</v>
      </c>
      <c r="D34" s="1" t="s">
        <v>6664</v>
      </c>
      <c r="E34" s="1" t="s">
        <v>22480</v>
      </c>
      <c r="G34" s="39" t="s">
        <v>13809</v>
      </c>
      <c r="H34" s="1" t="s">
        <v>22477</v>
      </c>
    </row>
    <row r="35" spans="1:8">
      <c r="A35" s="1" t="s">
        <v>22517</v>
      </c>
      <c r="B35" s="1" t="s">
        <v>22477</v>
      </c>
      <c r="D35" s="1" t="s">
        <v>6687</v>
      </c>
      <c r="E35" s="1" t="s">
        <v>22477</v>
      </c>
      <c r="G35" s="39" t="s">
        <v>13823</v>
      </c>
      <c r="H35" s="1" t="s">
        <v>22477</v>
      </c>
    </row>
    <row r="36" spans="1:8">
      <c r="A36" s="1" t="s">
        <v>22518</v>
      </c>
      <c r="B36" s="1" t="s">
        <v>22477</v>
      </c>
      <c r="D36" s="1" t="s">
        <v>6787</v>
      </c>
      <c r="E36" s="1" t="s">
        <v>22477</v>
      </c>
      <c r="G36" s="39" t="s">
        <v>13839</v>
      </c>
      <c r="H36" s="1" t="s">
        <v>22477</v>
      </c>
    </row>
    <row r="37" spans="1:8">
      <c r="A37" s="1" t="s">
        <v>22519</v>
      </c>
      <c r="B37" s="1" t="s">
        <v>22477</v>
      </c>
      <c r="D37" s="1" t="s">
        <v>6835</v>
      </c>
      <c r="E37" s="1" t="s">
        <v>22477</v>
      </c>
      <c r="G37" s="419" t="s">
        <v>13859</v>
      </c>
      <c r="H37" s="1" t="s">
        <v>22477</v>
      </c>
    </row>
    <row r="38" spans="1:8">
      <c r="A38" s="1" t="s">
        <v>22520</v>
      </c>
      <c r="B38" s="1" t="s">
        <v>22477</v>
      </c>
      <c r="D38" s="1" t="s">
        <v>6962</v>
      </c>
      <c r="E38" s="1" t="s">
        <v>22480</v>
      </c>
      <c r="G38" s="258" t="s">
        <v>13902</v>
      </c>
      <c r="H38" s="1" t="s">
        <v>22477</v>
      </c>
    </row>
    <row r="39" spans="1:8">
      <c r="A39" s="1" t="s">
        <v>22521</v>
      </c>
      <c r="B39" s="1" t="s">
        <v>22477</v>
      </c>
      <c r="D39" s="1" t="s">
        <v>6979</v>
      </c>
      <c r="E39" s="1" t="s">
        <v>22477</v>
      </c>
      <c r="G39" s="420" t="s">
        <v>14194</v>
      </c>
      <c r="H39" s="418" t="s">
        <v>22493</v>
      </c>
    </row>
    <row r="40" spans="1:8">
      <c r="A40" s="1" t="s">
        <v>22522</v>
      </c>
      <c r="B40" s="1" t="s">
        <v>22477</v>
      </c>
      <c r="D40" s="1" t="s">
        <v>7044</v>
      </c>
      <c r="E40" s="1" t="s">
        <v>22477</v>
      </c>
      <c r="G40" s="45" t="s">
        <v>14388</v>
      </c>
      <c r="H40" s="1" t="s">
        <v>22480</v>
      </c>
    </row>
    <row r="41" spans="1:8">
      <c r="A41" s="1" t="s">
        <v>22523</v>
      </c>
      <c r="B41" s="1" t="s">
        <v>22477</v>
      </c>
      <c r="D41" s="1" t="s">
        <v>7326</v>
      </c>
      <c r="E41" s="1" t="s">
        <v>22477</v>
      </c>
      <c r="G41" s="258" t="s">
        <v>22524</v>
      </c>
      <c r="H41" s="1" t="s">
        <v>22477</v>
      </c>
    </row>
    <row r="42" spans="1:8">
      <c r="A42" s="1" t="s">
        <v>22525</v>
      </c>
      <c r="B42" s="1" t="s">
        <v>22477</v>
      </c>
      <c r="D42" s="1" t="s">
        <v>7442</v>
      </c>
      <c r="E42" s="1" t="s">
        <v>22480</v>
      </c>
      <c r="G42" s="258" t="s">
        <v>16725</v>
      </c>
      <c r="H42" s="1" t="s">
        <v>22477</v>
      </c>
    </row>
    <row r="43" spans="1:8">
      <c r="A43" s="1" t="s">
        <v>22526</v>
      </c>
      <c r="B43" s="1" t="s">
        <v>22477</v>
      </c>
      <c r="D43" s="1" t="s">
        <v>7450</v>
      </c>
      <c r="E43" s="1" t="s">
        <v>22477</v>
      </c>
      <c r="G43" s="416" t="s">
        <v>16790</v>
      </c>
      <c r="H43" s="1" t="s">
        <v>22477</v>
      </c>
    </row>
    <row r="44" spans="1:8">
      <c r="A44" s="1" t="s">
        <v>22527</v>
      </c>
      <c r="B44" s="1" t="s">
        <v>22480</v>
      </c>
      <c r="D44" s="1" t="s">
        <v>7459</v>
      </c>
      <c r="E44" s="1" t="s">
        <v>22477</v>
      </c>
      <c r="G44" s="416" t="s">
        <v>16938</v>
      </c>
      <c r="H44" s="1" t="s">
        <v>22477</v>
      </c>
    </row>
    <row r="45" spans="1:8">
      <c r="A45" s="1" t="s">
        <v>22528</v>
      </c>
      <c r="B45" s="1" t="s">
        <v>22480</v>
      </c>
      <c r="D45" s="1" t="s">
        <v>7463</v>
      </c>
      <c r="E45" s="1" t="s">
        <v>22477</v>
      </c>
      <c r="G45" s="416" t="s">
        <v>17118</v>
      </c>
      <c r="H45" s="1" t="s">
        <v>22477</v>
      </c>
    </row>
    <row r="46" spans="1:8">
      <c r="A46" s="1" t="s">
        <v>22529</v>
      </c>
      <c r="B46" s="1" t="s">
        <v>22480</v>
      </c>
      <c r="D46" s="1" t="s">
        <v>7471</v>
      </c>
      <c r="E46" s="1" t="s">
        <v>22480</v>
      </c>
      <c r="G46" s="416" t="s">
        <v>17182</v>
      </c>
      <c r="H46" s="1" t="s">
        <v>22477</v>
      </c>
    </row>
    <row r="47" spans="1:8">
      <c r="A47" s="1" t="s">
        <v>22530</v>
      </c>
      <c r="B47" s="1" t="s">
        <v>22480</v>
      </c>
      <c r="D47" s="1" t="s">
        <v>7473</v>
      </c>
      <c r="E47" s="1" t="s">
        <v>22477</v>
      </c>
      <c r="G47" s="416" t="s">
        <v>17209</v>
      </c>
      <c r="H47" s="1" t="s">
        <v>22477</v>
      </c>
    </row>
    <row r="48" spans="1:8">
      <c r="A48" s="1" t="s">
        <v>22531</v>
      </c>
      <c r="B48" s="1" t="s">
        <v>22477</v>
      </c>
      <c r="D48" s="1" t="s">
        <v>7522</v>
      </c>
      <c r="E48" s="1" t="s">
        <v>22477</v>
      </c>
      <c r="G48" s="416" t="s">
        <v>22532</v>
      </c>
      <c r="H48" s="1" t="s">
        <v>22480</v>
      </c>
    </row>
    <row r="49" spans="1:8">
      <c r="A49" s="1" t="s">
        <v>22533</v>
      </c>
      <c r="B49" s="1" t="s">
        <v>22480</v>
      </c>
      <c r="D49" s="1" t="s">
        <v>7583</v>
      </c>
      <c r="E49" s="1" t="s">
        <v>22480</v>
      </c>
      <c r="G49" s="417" t="s">
        <v>19448</v>
      </c>
      <c r="H49" s="418" t="s">
        <v>22493</v>
      </c>
    </row>
    <row r="50" spans="1:8">
      <c r="A50" s="1" t="s">
        <v>22534</v>
      </c>
      <c r="B50" s="1" t="s">
        <v>22477</v>
      </c>
      <c r="D50" s="1" t="s">
        <v>7592</v>
      </c>
      <c r="E50" s="1" t="s">
        <v>22480</v>
      </c>
      <c r="G50" s="258" t="s">
        <v>19450</v>
      </c>
      <c r="H50" s="1" t="s">
        <v>22477</v>
      </c>
    </row>
    <row r="51" spans="1:8">
      <c r="A51" s="1" t="s">
        <v>22535</v>
      </c>
      <c r="B51" s="1" t="s">
        <v>22477</v>
      </c>
      <c r="D51" s="1" t="s">
        <v>7595</v>
      </c>
      <c r="E51" s="1" t="s">
        <v>22480</v>
      </c>
      <c r="G51" s="416" t="s">
        <v>19486</v>
      </c>
      <c r="H51" s="1" t="s">
        <v>22477</v>
      </c>
    </row>
    <row r="52" spans="1:8">
      <c r="A52" s="1" t="s">
        <v>22536</v>
      </c>
      <c r="B52" s="1" t="s">
        <v>22477</v>
      </c>
      <c r="D52" s="1" t="s">
        <v>7616</v>
      </c>
      <c r="E52" s="1" t="s">
        <v>22477</v>
      </c>
      <c r="G52" s="39" t="s">
        <v>19887</v>
      </c>
      <c r="H52" s="1" t="s">
        <v>22477</v>
      </c>
    </row>
    <row r="53" spans="1:8">
      <c r="A53" s="1" t="s">
        <v>22537</v>
      </c>
      <c r="B53" s="1" t="s">
        <v>22477</v>
      </c>
      <c r="D53" s="1" t="s">
        <v>7944</v>
      </c>
      <c r="E53" s="1" t="s">
        <v>22477</v>
      </c>
      <c r="G53" s="258" t="s">
        <v>19933</v>
      </c>
      <c r="H53" s="1" t="s">
        <v>22477</v>
      </c>
    </row>
    <row r="54" spans="1:8">
      <c r="A54" s="1" t="s">
        <v>22538</v>
      </c>
      <c r="B54" s="1" t="s">
        <v>22477</v>
      </c>
      <c r="G54" s="39" t="s">
        <v>22539</v>
      </c>
      <c r="H54" s="1" t="s">
        <v>22477</v>
      </c>
    </row>
    <row r="55" spans="1:8">
      <c r="A55" s="1" t="s">
        <v>22540</v>
      </c>
      <c r="B55" s="1" t="s">
        <v>22477</v>
      </c>
      <c r="D55" s="54"/>
      <c r="G55" s="39" t="s">
        <v>22541</v>
      </c>
      <c r="H55" s="1" t="s">
        <v>22477</v>
      </c>
    </row>
    <row r="56" spans="1:8">
      <c r="A56" s="1" t="s">
        <v>22542</v>
      </c>
      <c r="B56" s="1" t="s">
        <v>22477</v>
      </c>
      <c r="D56" s="54"/>
      <c r="G56" s="421" t="s">
        <v>22543</v>
      </c>
      <c r="H56" s="1" t="s">
        <v>22477</v>
      </c>
    </row>
    <row r="57" spans="1:8">
      <c r="A57" s="1" t="s">
        <v>22544</v>
      </c>
      <c r="B57" s="1" t="s">
        <v>22477</v>
      </c>
      <c r="D57" s="54"/>
      <c r="G57" s="421" t="s">
        <v>22545</v>
      </c>
      <c r="H57" s="1" t="s">
        <v>22477</v>
      </c>
    </row>
    <row r="58" spans="1:8">
      <c r="A58" s="1" t="s">
        <v>22546</v>
      </c>
      <c r="B58" s="1" t="s">
        <v>22477</v>
      </c>
      <c r="D58" s="54"/>
      <c r="G58" s="421" t="s">
        <v>22547</v>
      </c>
      <c r="H58" s="1" t="s">
        <v>22477</v>
      </c>
    </row>
    <row r="59" spans="1:8">
      <c r="A59" s="1" t="s">
        <v>22548</v>
      </c>
      <c r="B59" s="1" t="s">
        <v>22477</v>
      </c>
      <c r="D59" s="423"/>
      <c r="G59" s="421" t="s">
        <v>22549</v>
      </c>
      <c r="H59" s="1" t="s">
        <v>22477</v>
      </c>
    </row>
    <row r="60" spans="1:8">
      <c r="A60" s="1" t="s">
        <v>22550</v>
      </c>
      <c r="B60" s="1" t="s">
        <v>22477</v>
      </c>
      <c r="D60" s="424"/>
    </row>
    <row r="61" spans="1:8">
      <c r="A61" s="1" t="s">
        <v>22551</v>
      </c>
      <c r="B61" s="1" t="s">
        <v>22480</v>
      </c>
      <c r="D61" s="425"/>
    </row>
    <row r="62" spans="1:8">
      <c r="A62" s="1" t="s">
        <v>22552</v>
      </c>
      <c r="B62" s="1" t="s">
        <v>22480</v>
      </c>
      <c r="D62" s="425"/>
    </row>
    <row r="63" spans="1:8">
      <c r="A63" s="1" t="s">
        <v>22553</v>
      </c>
      <c r="B63" s="1" t="s">
        <v>22480</v>
      </c>
      <c r="D63" s="426"/>
    </row>
    <row r="64" spans="1:8">
      <c r="A64" s="1" t="s">
        <v>22554</v>
      </c>
      <c r="B64" s="1" t="s">
        <v>22480</v>
      </c>
      <c r="D64" s="426"/>
    </row>
    <row r="65" spans="1:5">
      <c r="A65" s="1" t="s">
        <v>22555</v>
      </c>
      <c r="B65" s="1" t="s">
        <v>22477</v>
      </c>
      <c r="D65" s="426"/>
    </row>
    <row r="66" spans="1:5">
      <c r="A66" s="1" t="s">
        <v>22556</v>
      </c>
      <c r="B66" s="1" t="s">
        <v>22477</v>
      </c>
      <c r="D66" s="427"/>
      <c r="E66" s="428"/>
    </row>
    <row r="67" spans="1:5">
      <c r="A67" s="1" t="s">
        <v>22557</v>
      </c>
      <c r="B67" s="1" t="s">
        <v>22480</v>
      </c>
      <c r="D67" s="425"/>
    </row>
    <row r="68" spans="1:5">
      <c r="A68" s="1" t="s">
        <v>22558</v>
      </c>
      <c r="B68" s="1" t="s">
        <v>22477</v>
      </c>
      <c r="D68" s="425"/>
    </row>
    <row r="69" spans="1:5">
      <c r="A69" s="1" t="s">
        <v>22559</v>
      </c>
      <c r="B69" s="1" t="s">
        <v>22477</v>
      </c>
      <c r="D69" s="425"/>
    </row>
    <row r="70" spans="1:5">
      <c r="A70" s="1" t="s">
        <v>22560</v>
      </c>
      <c r="B70" s="1" t="s">
        <v>22477</v>
      </c>
      <c r="D70" s="425"/>
    </row>
    <row r="71" spans="1:5">
      <c r="A71" s="1" t="s">
        <v>22561</v>
      </c>
      <c r="B71" s="1" t="s">
        <v>22477</v>
      </c>
      <c r="D71" s="425"/>
    </row>
    <row r="72" spans="1:5">
      <c r="A72" s="1" t="s">
        <v>22562</v>
      </c>
      <c r="B72" s="1" t="s">
        <v>22477</v>
      </c>
      <c r="D72" s="425"/>
    </row>
    <row r="73" spans="1:5">
      <c r="A73" s="1" t="s">
        <v>22563</v>
      </c>
      <c r="B73" s="1" t="s">
        <v>22477</v>
      </c>
      <c r="D73" s="425"/>
    </row>
    <row r="74" spans="1:5">
      <c r="A74" s="1" t="s">
        <v>22564</v>
      </c>
      <c r="B74" s="1" t="s">
        <v>22477</v>
      </c>
      <c r="D74" s="426"/>
    </row>
    <row r="75" spans="1:5">
      <c r="A75" s="1" t="s">
        <v>22565</v>
      </c>
      <c r="B75" s="1" t="s">
        <v>22477</v>
      </c>
      <c r="D75" s="423"/>
    </row>
    <row r="76" spans="1:5">
      <c r="A76" s="1" t="s">
        <v>22566</v>
      </c>
      <c r="B76" s="1" t="s">
        <v>22477</v>
      </c>
      <c r="D76" s="54"/>
    </row>
    <row r="77" spans="1:5">
      <c r="A77" s="1" t="s">
        <v>22567</v>
      </c>
      <c r="B77" s="1" t="s">
        <v>22477</v>
      </c>
      <c r="D77" s="426"/>
    </row>
    <row r="78" spans="1:5">
      <c r="A78" s="1" t="s">
        <v>22568</v>
      </c>
      <c r="B78" s="1" t="s">
        <v>22477</v>
      </c>
      <c r="D78" s="54"/>
    </row>
    <row r="79" spans="1:5">
      <c r="D79" s="54"/>
    </row>
    <row r="80" spans="1:5">
      <c r="D80" s="54"/>
    </row>
    <row r="81" spans="4:5">
      <c r="D81" s="54"/>
    </row>
    <row r="82" spans="4:5">
      <c r="D82" s="54"/>
    </row>
    <row r="83" spans="4:5">
      <c r="D83" s="54"/>
    </row>
    <row r="84" spans="4:5">
      <c r="D84" s="54"/>
    </row>
    <row r="85" spans="4:5">
      <c r="D85" s="54"/>
    </row>
    <row r="86" spans="4:5">
      <c r="D86" s="54"/>
    </row>
    <row r="87" spans="4:5">
      <c r="D87" s="54"/>
    </row>
    <row r="88" spans="4:5">
      <c r="D88" s="54"/>
    </row>
    <row r="89" spans="4:5">
      <c r="D89" s="54"/>
    </row>
    <row r="90" spans="4:5">
      <c r="D90" s="429"/>
    </row>
    <row r="91" spans="4:5">
      <c r="D91" s="426"/>
    </row>
    <row r="92" spans="4:5">
      <c r="D92" s="430"/>
      <c r="E92" s="428"/>
    </row>
    <row r="93" spans="4:5">
      <c r="D93" s="423"/>
    </row>
    <row r="94" spans="4:5">
      <c r="D94" s="426"/>
    </row>
    <row r="95" spans="4:5">
      <c r="D95" s="426"/>
    </row>
    <row r="96" spans="4:5">
      <c r="D96" s="425"/>
    </row>
    <row r="97" spans="4:5">
      <c r="D97" s="425"/>
    </row>
    <row r="98" spans="4:5">
      <c r="D98" s="425"/>
    </row>
    <row r="99" spans="4:5">
      <c r="D99" s="425"/>
    </row>
    <row r="100" spans="4:5">
      <c r="D100" s="425"/>
    </row>
    <row r="101" spans="4:5">
      <c r="D101" s="425"/>
    </row>
    <row r="102" spans="4:5">
      <c r="D102" s="427"/>
      <c r="E102" s="428"/>
    </row>
    <row r="103" spans="4:5">
      <c r="D103" s="426"/>
    </row>
    <row r="104" spans="4:5">
      <c r="D104" s="425"/>
    </row>
    <row r="105" spans="4:5">
      <c r="D105" s="54"/>
    </row>
    <row r="106" spans="4:5">
      <c r="D106" s="426"/>
    </row>
    <row r="107" spans="4:5">
      <c r="D107" s="54"/>
    </row>
    <row r="108" spans="4:5">
      <c r="D108" s="54"/>
    </row>
    <row r="109" spans="4:5">
      <c r="D109" s="431"/>
    </row>
    <row r="110" spans="4:5">
      <c r="D110" s="431"/>
    </row>
    <row r="111" spans="4:5">
      <c r="D111" s="431"/>
    </row>
    <row r="112" spans="4:5">
      <c r="D112" s="431"/>
    </row>
  </sheetData>
  <conditionalFormatting sqref="B2:B78">
    <cfRule type="containsText" dxfId="1271" priority="6" operator="containsText" text="Remove">
      <formula>NOT(ISERROR(SEARCH("Remove",B2)))</formula>
    </cfRule>
    <cfRule type="containsText" dxfId="1270" priority="7" operator="containsText" text="Done">
      <formula>NOT(ISERROR(SEARCH("Done",B2)))</formula>
    </cfRule>
  </conditionalFormatting>
  <conditionalFormatting sqref="E2:E53">
    <cfRule type="containsText" dxfId="1269" priority="8" operator="containsText" text="Remove">
      <formula>NOT(ISERROR(SEARCH("Remove",E2)))</formula>
    </cfRule>
    <cfRule type="containsText" dxfId="1268" priority="9" operator="containsText" text="Done">
      <formula>NOT(ISERROR(SEARCH("Done",E2)))</formula>
    </cfRule>
  </conditionalFormatting>
  <conditionalFormatting sqref="E55:E112">
    <cfRule type="containsText" dxfId="1267" priority="2" operator="containsText" text="Remove">
      <formula>NOT(ISERROR(SEARCH("Remove",E55)))</formula>
    </cfRule>
    <cfRule type="containsText" dxfId="1266" priority="3" operator="containsText" text="Done">
      <formula>NOT(ISERROR(SEARCH("Done",E55)))</formula>
    </cfRule>
  </conditionalFormatting>
  <conditionalFormatting sqref="H1:H59">
    <cfRule type="containsText" dxfId="1265" priority="10" operator="containsText" text="Remove">
      <formula>NOT(ISERROR(SEARCH("Remove",H1)))</formula>
    </cfRule>
    <cfRule type="containsText" dxfId="1264" priority="11" operator="containsText" text="Done">
      <formula>NOT(ISERROR(SEARCH("Done",H1)))</formula>
    </cfRule>
  </conditionalFormatting>
  <conditionalFormatting sqref="J2">
    <cfRule type="containsText" dxfId="1263" priority="4" operator="containsText" text="Remove">
      <formula>NOT(ISERROR(SEARCH("Remove",J2)))</formula>
    </cfRule>
    <cfRule type="containsText" dxfId="1262" priority="5" operator="containsText" text="Done">
      <formula>NOT(ISERROR(SEARCH("Done",J2)))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79466-3EAF-443E-A6C2-AD4DEC5351DD}">
  <sheetPr filterMode="1">
    <tabColor theme="9" tint="0.59999389629810485"/>
  </sheetPr>
  <dimension ref="A1:AE191"/>
  <sheetViews>
    <sheetView showGridLines="0" zoomScale="114" zoomScaleNormal="115" workbookViewId="0">
      <pane ySplit="1" topLeftCell="A20" activePane="bottomLeft" state="frozen"/>
      <selection pane="bottomLeft" activeCell="F183" sqref="F183"/>
      <selection activeCell="G1" sqref="G1"/>
    </sheetView>
  </sheetViews>
  <sheetFormatPr defaultColWidth="8.5703125" defaultRowHeight="15.6" customHeight="1" outlineLevelCol="1"/>
  <cols>
    <col min="1" max="1" width="6" style="185" customWidth="1"/>
    <col min="2" max="2" width="21.42578125" style="185" customWidth="1"/>
    <col min="3" max="3" width="13.7109375" style="185" customWidth="1"/>
    <col min="4" max="4" width="23.28515625" style="185" customWidth="1"/>
    <col min="5" max="5" width="27.140625" style="185" hidden="1" customWidth="1"/>
    <col min="6" max="6" width="43.85546875" style="267" customWidth="1"/>
    <col min="7" max="7" width="28.85546875" style="185" customWidth="1" outlineLevel="1"/>
    <col min="8" max="8" width="43.42578125" style="185" customWidth="1" outlineLevel="1"/>
    <col min="9" max="9" width="14.42578125" style="185" customWidth="1"/>
    <col min="10" max="10" width="15" style="185" customWidth="1"/>
    <col min="11" max="13" width="21.140625" style="267" customWidth="1"/>
    <col min="14" max="14" width="12.5703125" style="267" customWidth="1"/>
    <col min="15" max="15" width="15.140625" style="267" customWidth="1"/>
    <col min="16" max="16" width="17.42578125" style="267" customWidth="1"/>
    <col min="17" max="17" width="17.85546875" style="267" customWidth="1"/>
    <col min="18" max="18" width="31.5703125" style="185" customWidth="1"/>
    <col min="19" max="19" width="12.5703125" style="185" customWidth="1"/>
    <col min="20" max="20" width="15.5703125" style="185" customWidth="1"/>
    <col min="21" max="21" width="14.5703125" style="185" customWidth="1"/>
    <col min="22" max="22" width="10.5703125" style="185" customWidth="1"/>
    <col min="23" max="24" width="5.5703125" style="185" customWidth="1"/>
    <col min="25" max="25" width="16.42578125" style="185" bestFit="1" customWidth="1"/>
    <col min="26" max="26" width="12.140625" style="185" bestFit="1" customWidth="1"/>
    <col min="27" max="27" width="8" style="185" bestFit="1" customWidth="1"/>
    <col min="28" max="28" width="10.85546875" style="185" bestFit="1" customWidth="1"/>
    <col min="29" max="29" width="3.85546875" style="185" bestFit="1" customWidth="1"/>
    <col min="30" max="30" width="6.140625" style="185" bestFit="1" customWidth="1"/>
    <col min="31" max="31" width="11.42578125" style="185" bestFit="1" customWidth="1"/>
    <col min="32" max="16384" width="8.5703125" style="185"/>
  </cols>
  <sheetData>
    <row r="1" spans="1:31" ht="15.6" customHeight="1">
      <c r="A1" s="180" t="s">
        <v>21792</v>
      </c>
      <c r="B1" s="180" t="s">
        <v>21794</v>
      </c>
      <c r="C1" s="180" t="s">
        <v>21840</v>
      </c>
      <c r="D1" s="180" t="s">
        <v>22289</v>
      </c>
      <c r="E1" s="180" t="s">
        <v>21795</v>
      </c>
      <c r="F1" s="782" t="s">
        <v>22569</v>
      </c>
      <c r="G1" s="182" t="s">
        <v>21797</v>
      </c>
      <c r="H1" s="182" t="s">
        <v>21798</v>
      </c>
      <c r="I1" s="703" t="s">
        <v>22570</v>
      </c>
      <c r="J1" s="703" t="s">
        <v>22304</v>
      </c>
      <c r="K1" s="703" t="s">
        <v>22571</v>
      </c>
      <c r="L1" s="450" t="s">
        <v>22572</v>
      </c>
      <c r="M1" s="450" t="s">
        <v>43</v>
      </c>
      <c r="N1" s="704" t="s">
        <v>22573</v>
      </c>
      <c r="O1" s="613" t="s">
        <v>22574</v>
      </c>
      <c r="P1" s="304" t="s">
        <v>22575</v>
      </c>
      <c r="Q1" s="183" t="s">
        <v>22576</v>
      </c>
      <c r="R1" s="183" t="s">
        <v>28</v>
      </c>
      <c r="S1" s="184" t="s">
        <v>22577</v>
      </c>
      <c r="T1" s="184" t="s">
        <v>22578</v>
      </c>
      <c r="U1" s="186"/>
    </row>
    <row r="2" spans="1:31" ht="14.45" hidden="1">
      <c r="A2" s="187">
        <v>1</v>
      </c>
      <c r="B2" s="188" t="s">
        <v>21800</v>
      </c>
      <c r="C2" s="188" t="s">
        <v>22439</v>
      </c>
      <c r="D2" s="188" t="s">
        <v>22362</v>
      </c>
      <c r="E2" s="189" t="s">
        <v>21801</v>
      </c>
      <c r="F2" s="192" t="s">
        <v>22479</v>
      </c>
      <c r="G2" s="654" t="s">
        <v>22579</v>
      </c>
      <c r="H2" s="194" t="s">
        <v>22580</v>
      </c>
      <c r="I2" s="189" t="s">
        <v>22581</v>
      </c>
      <c r="J2" s="189" t="s">
        <v>22582</v>
      </c>
      <c r="K2" s="189" t="s">
        <v>22583</v>
      </c>
      <c r="L2" s="189" t="s">
        <v>22583</v>
      </c>
      <c r="M2" s="189" t="s">
        <v>22584</v>
      </c>
      <c r="N2" s="189" t="s">
        <v>22583</v>
      </c>
      <c r="O2" s="189" t="s">
        <v>22585</v>
      </c>
      <c r="P2" s="192" t="str">
        <f>VLOOKUP(E2,'Dev Inventory'!T:Y,5,FALSE)</f>
        <v>- Have rec type (To be revised)</v>
      </c>
      <c r="Q2" s="189" t="s">
        <v>22586</v>
      </c>
      <c r="R2" s="189"/>
      <c r="S2" s="190" t="s">
        <v>22584</v>
      </c>
      <c r="T2" s="190" t="s">
        <v>22584</v>
      </c>
      <c r="U2" s="335"/>
      <c r="V2" s="230"/>
      <c r="W2" s="186"/>
      <c r="X2" s="186"/>
      <c r="Y2" s="186"/>
      <c r="Z2" s="186"/>
      <c r="AA2" s="191"/>
      <c r="AB2" s="191"/>
      <c r="AC2" s="191"/>
      <c r="AD2" s="191"/>
      <c r="AE2" s="191"/>
    </row>
    <row r="3" spans="1:31" ht="14.45" hidden="1">
      <c r="A3" s="187">
        <v>2</v>
      </c>
      <c r="B3" s="188" t="s">
        <v>21800</v>
      </c>
      <c r="C3" s="188" t="s">
        <v>22439</v>
      </c>
      <c r="D3" s="188" t="s">
        <v>22362</v>
      </c>
      <c r="E3" s="189" t="s">
        <v>21803</v>
      </c>
      <c r="F3" s="192" t="s">
        <v>22482</v>
      </c>
      <c r="G3" s="654" t="s">
        <v>22587</v>
      </c>
      <c r="H3" s="194" t="s">
        <v>22588</v>
      </c>
      <c r="I3" s="189" t="s">
        <v>22581</v>
      </c>
      <c r="J3" s="189" t="s">
        <v>22582</v>
      </c>
      <c r="K3" s="189" t="s">
        <v>22583</v>
      </c>
      <c r="L3" s="189" t="s">
        <v>22583</v>
      </c>
      <c r="M3" s="189" t="s">
        <v>22584</v>
      </c>
      <c r="N3" s="189" t="s">
        <v>22583</v>
      </c>
      <c r="O3" s="189" t="s">
        <v>22585</v>
      </c>
      <c r="P3" s="192" t="str">
        <f>VLOOKUP(E3,'Dev Inventory'!T:Y,5,FALSE)</f>
        <v>- Have rec type (To be revised)</v>
      </c>
      <c r="Q3" s="189" t="s">
        <v>22586</v>
      </c>
      <c r="R3" s="189"/>
      <c r="S3" s="190" t="s">
        <v>22584</v>
      </c>
      <c r="T3" s="190" t="s">
        <v>22584</v>
      </c>
      <c r="U3" s="335"/>
      <c r="V3" s="53"/>
      <c r="W3" s="186"/>
      <c r="X3" s="186"/>
      <c r="Y3" s="186"/>
      <c r="Z3" s="186"/>
      <c r="AA3" s="191"/>
      <c r="AB3" s="191"/>
      <c r="AC3" s="191"/>
      <c r="AD3" s="191"/>
      <c r="AE3" s="191"/>
    </row>
    <row r="4" spans="1:31" ht="14.45" hidden="1">
      <c r="A4" s="187">
        <v>3</v>
      </c>
      <c r="B4" s="188" t="s">
        <v>21800</v>
      </c>
      <c r="C4" s="188" t="s">
        <v>22439</v>
      </c>
      <c r="D4" s="188" t="s">
        <v>22362</v>
      </c>
      <c r="E4" s="189" t="s">
        <v>21804</v>
      </c>
      <c r="F4" s="192" t="s">
        <v>22483</v>
      </c>
      <c r="G4" s="654" t="s">
        <v>22589</v>
      </c>
      <c r="H4" s="194" t="s">
        <v>22590</v>
      </c>
      <c r="I4" s="189" t="s">
        <v>22581</v>
      </c>
      <c r="J4" s="189" t="s">
        <v>22582</v>
      </c>
      <c r="K4" s="189" t="s">
        <v>22583</v>
      </c>
      <c r="L4" s="189" t="s">
        <v>22583</v>
      </c>
      <c r="M4" s="189" t="s">
        <v>22584</v>
      </c>
      <c r="N4" s="189" t="s">
        <v>22583</v>
      </c>
      <c r="O4" s="189" t="s">
        <v>22585</v>
      </c>
      <c r="P4" s="192" t="str">
        <f>VLOOKUP(E4,'Dev Inventory'!T:Y,5,FALSE)</f>
        <v>- Have rec type (To be revised)</v>
      </c>
      <c r="Q4" s="189" t="s">
        <v>22586</v>
      </c>
      <c r="R4" s="189"/>
      <c r="S4" s="190" t="s">
        <v>22584</v>
      </c>
      <c r="T4" s="190" t="s">
        <v>22584</v>
      </c>
      <c r="U4" s="335"/>
      <c r="V4" s="230"/>
      <c r="W4" s="186"/>
      <c r="X4" s="186"/>
      <c r="Y4" s="186"/>
      <c r="Z4" s="186"/>
      <c r="AA4" s="191"/>
      <c r="AB4" s="191"/>
      <c r="AC4" s="191"/>
      <c r="AD4" s="191"/>
      <c r="AE4" s="191"/>
    </row>
    <row r="5" spans="1:31" ht="14.45" hidden="1">
      <c r="A5" s="187">
        <v>4</v>
      </c>
      <c r="B5" s="188" t="s">
        <v>21800</v>
      </c>
      <c r="C5" s="188" t="s">
        <v>22439</v>
      </c>
      <c r="D5" s="188" t="s">
        <v>22362</v>
      </c>
      <c r="E5" s="189" t="s">
        <v>21805</v>
      </c>
      <c r="F5" s="192" t="s">
        <v>22484</v>
      </c>
      <c r="G5" s="654" t="s">
        <v>22591</v>
      </c>
      <c r="H5" s="194" t="s">
        <v>22592</v>
      </c>
      <c r="I5" s="189" t="s">
        <v>22581</v>
      </c>
      <c r="J5" s="189" t="s">
        <v>22582</v>
      </c>
      <c r="K5" s="189" t="s">
        <v>22583</v>
      </c>
      <c r="L5" s="189" t="s">
        <v>22583</v>
      </c>
      <c r="M5" s="189" t="s">
        <v>22584</v>
      </c>
      <c r="N5" s="189" t="s">
        <v>22583</v>
      </c>
      <c r="O5" s="189" t="s">
        <v>22585</v>
      </c>
      <c r="P5" s="192" t="str">
        <f>VLOOKUP(E5,'Dev Inventory'!T:Y,5,FALSE)</f>
        <v>- Have rec type (To be revised)</v>
      </c>
      <c r="Q5" s="189" t="s">
        <v>22586</v>
      </c>
      <c r="R5" s="189"/>
      <c r="S5" s="190" t="s">
        <v>22584</v>
      </c>
      <c r="T5" s="190" t="s">
        <v>22584</v>
      </c>
      <c r="U5" s="335"/>
      <c r="V5" s="230"/>
      <c r="W5" s="186"/>
      <c r="X5" s="186"/>
      <c r="Y5" s="186"/>
      <c r="Z5" s="186"/>
      <c r="AA5" s="191"/>
      <c r="AB5" s="191"/>
      <c r="AC5" s="191"/>
      <c r="AD5" s="191"/>
      <c r="AE5" s="191"/>
    </row>
    <row r="6" spans="1:31" ht="14.45" hidden="1">
      <c r="A6" s="187">
        <v>5</v>
      </c>
      <c r="B6" s="188" t="s">
        <v>21800</v>
      </c>
      <c r="C6" s="188" t="s">
        <v>22439</v>
      </c>
      <c r="D6" s="188" t="s">
        <v>22362</v>
      </c>
      <c r="E6" s="189" t="s">
        <v>21806</v>
      </c>
      <c r="F6" s="192" t="s">
        <v>22485</v>
      </c>
      <c r="G6" s="654" t="s">
        <v>22593</v>
      </c>
      <c r="H6" s="189" t="s">
        <v>22594</v>
      </c>
      <c r="I6" s="189" t="s">
        <v>22581</v>
      </c>
      <c r="J6" s="189" t="s">
        <v>22582</v>
      </c>
      <c r="K6" s="189" t="s">
        <v>22583</v>
      </c>
      <c r="L6" s="189" t="s">
        <v>22583</v>
      </c>
      <c r="M6" s="189" t="s">
        <v>22583</v>
      </c>
      <c r="N6" s="189" t="s">
        <v>22583</v>
      </c>
      <c r="O6" s="189" t="s">
        <v>22585</v>
      </c>
      <c r="P6" s="192" t="str">
        <f>VLOOKUP(E6,'Dev Inventory'!T:Y,5,FALSE)</f>
        <v>- Have rec type (To be revised)</v>
      </c>
      <c r="Q6" s="189" t="s">
        <v>22586</v>
      </c>
      <c r="R6" s="189"/>
      <c r="S6" s="190" t="s">
        <v>22584</v>
      </c>
      <c r="T6" s="190" t="s">
        <v>22584</v>
      </c>
      <c r="U6" s="335"/>
      <c r="V6" s="230"/>
      <c r="W6" s="186"/>
      <c r="X6" s="186"/>
      <c r="Y6" s="186"/>
      <c r="Z6" s="186"/>
      <c r="AA6" s="191"/>
      <c r="AB6" s="191"/>
      <c r="AC6" s="191"/>
      <c r="AD6" s="191"/>
      <c r="AE6" s="191"/>
    </row>
    <row r="7" spans="1:31" ht="26.1" hidden="1">
      <c r="A7" s="187">
        <v>6</v>
      </c>
      <c r="B7" s="188" t="s">
        <v>21808</v>
      </c>
      <c r="C7" s="188" t="s">
        <v>22439</v>
      </c>
      <c r="D7" s="188" t="s">
        <v>22362</v>
      </c>
      <c r="E7" s="189" t="s">
        <v>21809</v>
      </c>
      <c r="F7" s="192" t="s">
        <v>7616</v>
      </c>
      <c r="G7" s="189" t="s">
        <v>22595</v>
      </c>
      <c r="H7" s="189" t="s">
        <v>22596</v>
      </c>
      <c r="I7" s="189" t="s">
        <v>22581</v>
      </c>
      <c r="J7" s="189" t="s">
        <v>22582</v>
      </c>
      <c r="K7" s="189" t="s">
        <v>22583</v>
      </c>
      <c r="L7" s="189" t="s">
        <v>22583</v>
      </c>
      <c r="M7" s="189" t="s">
        <v>22597</v>
      </c>
      <c r="N7" s="189" t="s">
        <v>22583</v>
      </c>
      <c r="O7" s="189" t="s">
        <v>22585</v>
      </c>
      <c r="P7" s="192" t="str">
        <f>VLOOKUP(E7,'Dev Inventory'!T:Y,5,FALSE)</f>
        <v>- Have rec type (To be revised)</v>
      </c>
      <c r="Q7" s="189" t="s">
        <v>22586</v>
      </c>
      <c r="R7" s="188" t="s">
        <v>22598</v>
      </c>
      <c r="S7" s="190" t="s">
        <v>22584</v>
      </c>
      <c r="T7" s="190" t="s">
        <v>22584</v>
      </c>
      <c r="U7" s="335"/>
      <c r="V7" s="230"/>
      <c r="W7" s="193"/>
      <c r="X7" s="193"/>
      <c r="Y7" s="186"/>
      <c r="Z7" s="186"/>
      <c r="AA7" s="191"/>
      <c r="AB7" s="191"/>
      <c r="AC7" s="191"/>
      <c r="AD7" s="191"/>
      <c r="AE7" s="191"/>
    </row>
    <row r="8" spans="1:31" ht="26.1" hidden="1">
      <c r="A8" s="187">
        <v>7</v>
      </c>
      <c r="B8" s="188" t="s">
        <v>21808</v>
      </c>
      <c r="C8" s="188" t="s">
        <v>22439</v>
      </c>
      <c r="D8" s="188" t="s">
        <v>22362</v>
      </c>
      <c r="E8" s="189" t="s">
        <v>21810</v>
      </c>
      <c r="F8" s="192" t="s">
        <v>2196</v>
      </c>
      <c r="G8" s="189" t="s">
        <v>22599</v>
      </c>
      <c r="H8" s="189" t="s">
        <v>22600</v>
      </c>
      <c r="I8" s="189" t="s">
        <v>22581</v>
      </c>
      <c r="J8" s="189" t="s">
        <v>22582</v>
      </c>
      <c r="K8" s="189" t="s">
        <v>22583</v>
      </c>
      <c r="L8" s="189" t="s">
        <v>22601</v>
      </c>
      <c r="M8" s="189" t="s">
        <v>22583</v>
      </c>
      <c r="N8" s="189" t="s">
        <v>22583</v>
      </c>
      <c r="O8" s="189" t="s">
        <v>22585</v>
      </c>
      <c r="P8" s="192" t="str">
        <f>VLOOKUP(E8,'Dev Inventory'!T:Y,5,FALSE)</f>
        <v>- Have rec type (To be revised)
- [Feb 21] Remark: 
File Delimiter listed as | (pipe) as per Table Spec</v>
      </c>
      <c r="Q8" s="189" t="s">
        <v>22586</v>
      </c>
      <c r="R8" s="188" t="s">
        <v>22598</v>
      </c>
      <c r="S8" s="190" t="s">
        <v>22584</v>
      </c>
      <c r="T8" s="190" t="s">
        <v>22584</v>
      </c>
      <c r="U8" s="335"/>
      <c r="V8" s="230"/>
      <c r="W8" s="186"/>
      <c r="X8" s="186"/>
      <c r="Y8" s="186"/>
      <c r="Z8" s="186"/>
      <c r="AA8" s="191"/>
      <c r="AB8" s="191"/>
      <c r="AC8" s="191"/>
      <c r="AD8" s="191"/>
      <c r="AE8" s="191"/>
    </row>
    <row r="9" spans="1:31" ht="26.1" hidden="1">
      <c r="A9" s="187">
        <v>8</v>
      </c>
      <c r="B9" s="188" t="s">
        <v>21808</v>
      </c>
      <c r="C9" s="188" t="s">
        <v>22439</v>
      </c>
      <c r="D9" s="188" t="s">
        <v>22362</v>
      </c>
      <c r="E9" s="189" t="s">
        <v>22602</v>
      </c>
      <c r="F9" s="192" t="s">
        <v>2310</v>
      </c>
      <c r="G9" s="189" t="s">
        <v>22603</v>
      </c>
      <c r="H9" s="336" t="s">
        <v>22604</v>
      </c>
      <c r="I9" s="189" t="s">
        <v>22581</v>
      </c>
      <c r="J9" s="189" t="s">
        <v>22582</v>
      </c>
      <c r="K9" s="189" t="s">
        <v>22583</v>
      </c>
      <c r="L9" s="189" t="s">
        <v>22601</v>
      </c>
      <c r="M9" s="189" t="s">
        <v>22583</v>
      </c>
      <c r="N9" s="189" t="s">
        <v>22583</v>
      </c>
      <c r="O9" s="189" t="s">
        <v>22585</v>
      </c>
      <c r="P9" s="192" t="str">
        <f>VLOOKUP(E9,'Dev Inventory'!T:Y,5,FALSE)</f>
        <v>- Have rec type (To be revised)
- [Feb 21] Remark: 
File Delimiter listed as | (pipe) as per Table Spec</v>
      </c>
      <c r="Q9" s="189" t="s">
        <v>22586</v>
      </c>
      <c r="R9" s="188" t="s">
        <v>22598</v>
      </c>
      <c r="S9" s="190" t="s">
        <v>22584</v>
      </c>
      <c r="T9" s="190" t="s">
        <v>22584</v>
      </c>
      <c r="U9" s="335"/>
      <c r="V9" s="230"/>
      <c r="W9" s="186"/>
      <c r="X9" s="186"/>
      <c r="Y9" s="186"/>
      <c r="Z9" s="186"/>
      <c r="AA9" s="191"/>
      <c r="AB9" s="191"/>
      <c r="AC9" s="191"/>
      <c r="AD9" s="191"/>
      <c r="AE9" s="191"/>
    </row>
    <row r="10" spans="1:31" ht="26.1" hidden="1">
      <c r="A10" s="187">
        <v>9</v>
      </c>
      <c r="B10" s="188" t="s">
        <v>21808</v>
      </c>
      <c r="C10" s="188" t="s">
        <v>22439</v>
      </c>
      <c r="D10" s="188" t="s">
        <v>22362</v>
      </c>
      <c r="E10" s="189" t="s">
        <v>21812</v>
      </c>
      <c r="F10" s="192" t="s">
        <v>2324</v>
      </c>
      <c r="G10" s="189" t="s">
        <v>22605</v>
      </c>
      <c r="H10" s="189" t="s">
        <v>22606</v>
      </c>
      <c r="I10" s="189" t="s">
        <v>22581</v>
      </c>
      <c r="J10" s="189" t="s">
        <v>22582</v>
      </c>
      <c r="K10" s="189" t="s">
        <v>22583</v>
      </c>
      <c r="L10" s="189" t="s">
        <v>22601</v>
      </c>
      <c r="M10" s="189" t="s">
        <v>22583</v>
      </c>
      <c r="N10" s="189" t="s">
        <v>22583</v>
      </c>
      <c r="O10" s="189" t="s">
        <v>22585</v>
      </c>
      <c r="P10" s="192" t="str">
        <f>VLOOKUP(E10,'Dev Inventory'!T:Y,5,FALSE)</f>
        <v>- Have rec type (To be revised)
- [Feb 21] Remark: 
File Delimiter listed as | (pipe) as per Table Spec</v>
      </c>
      <c r="Q10" s="189" t="s">
        <v>22586</v>
      </c>
      <c r="R10" s="188" t="s">
        <v>22598</v>
      </c>
      <c r="S10" s="190" t="s">
        <v>22584</v>
      </c>
      <c r="T10" s="190" t="s">
        <v>22584</v>
      </c>
      <c r="U10" s="335"/>
      <c r="V10" s="230"/>
      <c r="W10" s="186"/>
      <c r="X10" s="186"/>
      <c r="Y10" s="186"/>
      <c r="Z10" s="186"/>
      <c r="AA10" s="191"/>
      <c r="AB10" s="191"/>
      <c r="AC10" s="191"/>
      <c r="AD10" s="191"/>
      <c r="AE10" s="191"/>
    </row>
    <row r="11" spans="1:31" ht="26.1" hidden="1">
      <c r="A11" s="187">
        <v>10</v>
      </c>
      <c r="B11" s="188" t="s">
        <v>21808</v>
      </c>
      <c r="C11" s="188" t="s">
        <v>22439</v>
      </c>
      <c r="D11" s="188" t="s">
        <v>22362</v>
      </c>
      <c r="E11" s="189" t="s">
        <v>21820</v>
      </c>
      <c r="F11" s="192" t="s">
        <v>2357</v>
      </c>
      <c r="G11" s="189" t="s">
        <v>22607</v>
      </c>
      <c r="H11" s="189" t="s">
        <v>22608</v>
      </c>
      <c r="I11" s="189" t="s">
        <v>22581</v>
      </c>
      <c r="J11" s="189" t="s">
        <v>22582</v>
      </c>
      <c r="K11" s="189" t="s">
        <v>22583</v>
      </c>
      <c r="L11" s="189" t="s">
        <v>22601</v>
      </c>
      <c r="M11" s="189" t="s">
        <v>22583</v>
      </c>
      <c r="N11" s="189" t="s">
        <v>22583</v>
      </c>
      <c r="O11" s="189" t="s">
        <v>22585</v>
      </c>
      <c r="P11" s="192" t="str">
        <f>VLOOKUP(E11,'Dev Inventory'!T:Y,5,FALSE)</f>
        <v>- Have rec type (To be revised)
'[Feb 21] Remark: 
File Delimiter listed as | (pipe) as per Table Spec</v>
      </c>
      <c r="Q11" s="189" t="s">
        <v>22586</v>
      </c>
      <c r="R11" s="188" t="s">
        <v>22598</v>
      </c>
      <c r="S11" s="190" t="s">
        <v>22584</v>
      </c>
      <c r="T11" s="190" t="s">
        <v>22584</v>
      </c>
      <c r="U11" s="335"/>
      <c r="V11" s="230"/>
      <c r="W11" s="186"/>
      <c r="X11" s="186"/>
      <c r="Y11" s="186"/>
      <c r="Z11" s="186"/>
      <c r="AA11" s="191"/>
      <c r="AB11" s="191"/>
      <c r="AC11" s="191"/>
      <c r="AD11" s="191"/>
      <c r="AE11" s="191"/>
    </row>
    <row r="12" spans="1:31" ht="14.45">
      <c r="A12" s="187">
        <v>11</v>
      </c>
      <c r="B12" s="188" t="s">
        <v>21800</v>
      </c>
      <c r="C12" s="188" t="s">
        <v>22439</v>
      </c>
      <c r="D12" s="188" t="s">
        <v>22362</v>
      </c>
      <c r="E12" s="641" t="s">
        <v>22609</v>
      </c>
      <c r="F12" s="192" t="s">
        <v>2372</v>
      </c>
      <c r="G12" s="654" t="s">
        <v>22610</v>
      </c>
      <c r="H12" s="192" t="s">
        <v>22611</v>
      </c>
      <c r="I12" s="189" t="s">
        <v>22612</v>
      </c>
      <c r="J12" s="189" t="s">
        <v>22582</v>
      </c>
      <c r="K12" s="189" t="s">
        <v>22583</v>
      </c>
      <c r="L12" s="189" t="s">
        <v>22583</v>
      </c>
      <c r="M12" s="189" t="s">
        <v>22583</v>
      </c>
      <c r="N12" s="189" t="s">
        <v>22583</v>
      </c>
      <c r="O12" s="189" t="s">
        <v>22585</v>
      </c>
      <c r="P12" s="192" t="str">
        <f>VLOOKUP(E12,'Dev Inventory'!T:Y,5,FALSE)</f>
        <v>- CBR missing field =&gt; อิงตามKBMF แทน</v>
      </c>
      <c r="Q12" s="189" t="s">
        <v>22586</v>
      </c>
      <c r="R12" s="189"/>
      <c r="S12" s="190" t="s">
        <v>22584</v>
      </c>
      <c r="T12" s="190" t="s">
        <v>22584</v>
      </c>
      <c r="U12" s="335"/>
      <c r="V12" s="230"/>
      <c r="W12" s="186"/>
      <c r="X12" s="186"/>
      <c r="Y12" s="186"/>
      <c r="Z12" s="186"/>
      <c r="AA12" s="191"/>
      <c r="AB12" s="191"/>
      <c r="AC12" s="191"/>
      <c r="AD12" s="191"/>
      <c r="AE12" s="191"/>
    </row>
    <row r="13" spans="1:31" ht="78" hidden="1">
      <c r="A13" s="187">
        <v>12</v>
      </c>
      <c r="B13" s="188" t="s">
        <v>21800</v>
      </c>
      <c r="C13" s="188" t="s">
        <v>22439</v>
      </c>
      <c r="D13" s="188" t="s">
        <v>22362</v>
      </c>
      <c r="E13" s="192" t="s">
        <v>22613</v>
      </c>
      <c r="F13" s="192" t="s">
        <v>22486</v>
      </c>
      <c r="G13" s="741" t="s">
        <v>22614</v>
      </c>
      <c r="H13" s="192" t="s">
        <v>22615</v>
      </c>
      <c r="I13" s="189" t="s">
        <v>22581</v>
      </c>
      <c r="J13" s="189" t="s">
        <v>22582</v>
      </c>
      <c r="K13" s="189" t="s">
        <v>22583</v>
      </c>
      <c r="L13" s="189" t="s">
        <v>22583</v>
      </c>
      <c r="M13" s="189" t="s">
        <v>22583</v>
      </c>
      <c r="N13" s="189" t="s">
        <v>22583</v>
      </c>
      <c r="O13" s="189" t="s">
        <v>22585</v>
      </c>
      <c r="P13" s="192" t="str">
        <f>VLOOKUP(E13,'Dev Inventory'!T:Y,5,FALSE)</f>
        <v>Remark:
'- Have rec type (To be revised)
- ใน Table Spec ระบุ Tailor แต่ใน KBMF EBAN  ไม่มี =&gt; Flag Tailor = Y ไว้
- TIS-620 encoding in KBMF</v>
      </c>
      <c r="Q13" s="189" t="s">
        <v>22586</v>
      </c>
      <c r="R13" s="195"/>
      <c r="S13" s="190" t="s">
        <v>22584</v>
      </c>
      <c r="T13" s="190" t="s">
        <v>22584</v>
      </c>
      <c r="U13" s="335"/>
      <c r="V13" s="230"/>
      <c r="W13" s="186"/>
      <c r="X13" s="186"/>
      <c r="Y13" s="186"/>
      <c r="Z13" s="186"/>
      <c r="AA13" s="191"/>
      <c r="AB13" s="191"/>
      <c r="AC13" s="191"/>
      <c r="AD13" s="191"/>
      <c r="AE13" s="191"/>
    </row>
    <row r="14" spans="1:31" ht="14.45" hidden="1">
      <c r="A14" s="187">
        <v>13</v>
      </c>
      <c r="B14" s="188" t="s">
        <v>21800</v>
      </c>
      <c r="C14" s="188" t="s">
        <v>22439</v>
      </c>
      <c r="D14" s="188" t="s">
        <v>22362</v>
      </c>
      <c r="E14" s="192" t="s">
        <v>22616</v>
      </c>
      <c r="F14" s="192" t="s">
        <v>22487</v>
      </c>
      <c r="G14" s="654" t="s">
        <v>22617</v>
      </c>
      <c r="H14" s="192" t="s">
        <v>22618</v>
      </c>
      <c r="I14" s="189" t="s">
        <v>22581</v>
      </c>
      <c r="J14" s="189" t="s">
        <v>22582</v>
      </c>
      <c r="K14" s="189" t="s">
        <v>22583</v>
      </c>
      <c r="L14" s="189" t="s">
        <v>22583</v>
      </c>
      <c r="M14" s="189" t="s">
        <v>22583</v>
      </c>
      <c r="N14" s="189" t="s">
        <v>22583</v>
      </c>
      <c r="O14" s="189" t="s">
        <v>22585</v>
      </c>
      <c r="P14" s="192" t="str">
        <f>VLOOKUP(E14,'Dev Inventory'!T:Y,5,FALSE)</f>
        <v>Remark:
'- Have rec type (To be revised)
- ใน Table Spec ระบุ Tailor แต่ใน KBMF EBAN  ไม่มี =&gt; Flag Tailor = Y ไว้</v>
      </c>
      <c r="Q14" s="189" t="s">
        <v>22586</v>
      </c>
      <c r="R14" s="195" t="s">
        <v>22619</v>
      </c>
      <c r="S14" s="190" t="s">
        <v>22584</v>
      </c>
      <c r="T14" s="190" t="s">
        <v>22584</v>
      </c>
      <c r="U14" s="335"/>
      <c r="V14" s="230"/>
      <c r="W14" s="186"/>
      <c r="X14" s="186"/>
      <c r="Y14" s="186"/>
      <c r="Z14" s="186"/>
      <c r="AA14" s="191"/>
      <c r="AB14" s="191"/>
      <c r="AC14" s="191"/>
      <c r="AD14" s="191"/>
      <c r="AE14" s="191"/>
    </row>
    <row r="15" spans="1:31" ht="14.45" hidden="1">
      <c r="A15" s="187">
        <v>14</v>
      </c>
      <c r="B15" s="188" t="s">
        <v>21800</v>
      </c>
      <c r="C15" s="188" t="s">
        <v>22439</v>
      </c>
      <c r="D15" s="188" t="s">
        <v>22362</v>
      </c>
      <c r="E15" s="192" t="s">
        <v>22620</v>
      </c>
      <c r="F15" s="192" t="s">
        <v>22488</v>
      </c>
      <c r="G15" s="654" t="s">
        <v>22621</v>
      </c>
      <c r="H15" s="192" t="s">
        <v>22622</v>
      </c>
      <c r="I15" s="189" t="s">
        <v>22612</v>
      </c>
      <c r="J15" s="189" t="s">
        <v>22582</v>
      </c>
      <c r="K15" s="189" t="s">
        <v>22583</v>
      </c>
      <c r="L15" s="189" t="s">
        <v>22583</v>
      </c>
      <c r="M15" s="189" t="s">
        <v>22583</v>
      </c>
      <c r="N15" s="189" t="s">
        <v>22583</v>
      </c>
      <c r="O15" s="189" t="s">
        <v>22585</v>
      </c>
      <c r="P15" s="192" t="str">
        <f>VLOOKUP(E15,'Dev Inventory'!T:Y,5,FALSE)</f>
        <v>Remark:
'- Have rec type (To be revised)
- ใน Table Spec ระบุ Tailor แต่ใน KBMF EBAN  ไม่มี =&gt; Flag Tailor = Y ไว้</v>
      </c>
      <c r="Q15" s="189" t="s">
        <v>22586</v>
      </c>
      <c r="R15" s="195" t="s">
        <v>22619</v>
      </c>
      <c r="S15" s="190" t="s">
        <v>22584</v>
      </c>
      <c r="T15" s="190" t="s">
        <v>22584</v>
      </c>
      <c r="U15" s="335"/>
      <c r="V15" s="230"/>
      <c r="W15" s="193"/>
      <c r="X15" s="193"/>
      <c r="Y15" s="186"/>
      <c r="Z15" s="186"/>
      <c r="AA15" s="191"/>
      <c r="AB15" s="191"/>
      <c r="AC15" s="191"/>
      <c r="AD15" s="191"/>
      <c r="AE15" s="191"/>
    </row>
    <row r="16" spans="1:31" ht="14.45" hidden="1">
      <c r="A16" s="187">
        <v>15</v>
      </c>
      <c r="B16" s="188" t="s">
        <v>22108</v>
      </c>
      <c r="C16" s="188" t="s">
        <v>22439</v>
      </c>
      <c r="D16" s="188" t="s">
        <v>22362</v>
      </c>
      <c r="E16" s="189" t="s">
        <v>22109</v>
      </c>
      <c r="F16" s="192" t="s">
        <v>22489</v>
      </c>
      <c r="G16" s="189" t="s">
        <v>22623</v>
      </c>
      <c r="H16" s="189" t="s">
        <v>22624</v>
      </c>
      <c r="I16" s="189" t="s">
        <v>22581</v>
      </c>
      <c r="J16" s="196" t="s">
        <v>22582</v>
      </c>
      <c r="K16" s="189" t="s">
        <v>22583</v>
      </c>
      <c r="L16" s="189" t="s">
        <v>22583</v>
      </c>
      <c r="M16" s="189" t="s">
        <v>22584</v>
      </c>
      <c r="N16" s="189" t="s">
        <v>22583</v>
      </c>
      <c r="O16" s="189" t="s">
        <v>22585</v>
      </c>
      <c r="P16" s="192" t="str">
        <f>VLOOKUP(E16,'Dev Inventory'!T:Y,5,FALSE)</f>
        <v>Remark: 
'- Have rec type (To be revised)
- TIS-620 encoding in KBMF</v>
      </c>
      <c r="Q16" s="189" t="s">
        <v>22586</v>
      </c>
      <c r="R16" s="188"/>
      <c r="S16" s="190" t="s">
        <v>22584</v>
      </c>
      <c r="T16" s="190" t="s">
        <v>22584</v>
      </c>
      <c r="U16" s="335"/>
      <c r="V16" s="230"/>
      <c r="W16" s="186"/>
      <c r="X16" s="186"/>
      <c r="Y16" s="186"/>
      <c r="Z16" s="186"/>
      <c r="AA16" s="191"/>
      <c r="AB16" s="191"/>
      <c r="AC16" s="191"/>
      <c r="AD16" s="191"/>
      <c r="AE16" s="191"/>
    </row>
    <row r="17" spans="1:31" ht="26.1" hidden="1">
      <c r="A17" s="187">
        <v>16</v>
      </c>
      <c r="B17" s="188" t="s">
        <v>21808</v>
      </c>
      <c r="C17" s="188" t="s">
        <v>22439</v>
      </c>
      <c r="D17" s="188" t="s">
        <v>22362</v>
      </c>
      <c r="E17" s="192" t="s">
        <v>22625</v>
      </c>
      <c r="F17" s="192" t="s">
        <v>2414</v>
      </c>
      <c r="G17" s="189" t="s">
        <v>22626</v>
      </c>
      <c r="H17" s="338" t="s">
        <v>22627</v>
      </c>
      <c r="I17" s="189" t="s">
        <v>22581</v>
      </c>
      <c r="J17" s="189" t="s">
        <v>22582</v>
      </c>
      <c r="K17" s="189" t="s">
        <v>22583</v>
      </c>
      <c r="L17" s="189" t="s">
        <v>22601</v>
      </c>
      <c r="M17" s="189">
        <v>0</v>
      </c>
      <c r="N17" s="189" t="s">
        <v>22583</v>
      </c>
      <c r="O17" s="189" t="s">
        <v>22585</v>
      </c>
      <c r="P17" s="192" t="str">
        <f>VLOOKUP(E17,'Dev Inventory'!T:Y,5,FALSE)</f>
        <v>- Have rec type (To be revised)</v>
      </c>
      <c r="Q17" s="189" t="s">
        <v>22586</v>
      </c>
      <c r="R17" s="188" t="s">
        <v>22598</v>
      </c>
      <c r="S17" s="190" t="s">
        <v>22584</v>
      </c>
      <c r="T17" s="190" t="s">
        <v>22584</v>
      </c>
      <c r="U17" s="335"/>
      <c r="V17" s="230"/>
      <c r="W17" s="186"/>
      <c r="X17" s="186"/>
      <c r="Y17" s="186"/>
      <c r="Z17" s="186"/>
      <c r="AA17" s="191"/>
      <c r="AB17" s="191"/>
      <c r="AC17" s="191"/>
      <c r="AD17" s="191"/>
      <c r="AE17" s="191"/>
    </row>
    <row r="18" spans="1:31" ht="26.1" hidden="1">
      <c r="A18" s="187">
        <v>17</v>
      </c>
      <c r="B18" s="188" t="s">
        <v>21808</v>
      </c>
      <c r="C18" s="188" t="s">
        <v>22439</v>
      </c>
      <c r="D18" s="188" t="s">
        <v>22362</v>
      </c>
      <c r="E18" s="192" t="s">
        <v>22628</v>
      </c>
      <c r="F18" s="192" t="s">
        <v>2421</v>
      </c>
      <c r="G18" s="189" t="s">
        <v>22629</v>
      </c>
      <c r="H18" s="338" t="s">
        <v>22630</v>
      </c>
      <c r="I18" s="189" t="s">
        <v>22581</v>
      </c>
      <c r="J18" s="189" t="s">
        <v>22582</v>
      </c>
      <c r="K18" s="189" t="s">
        <v>22583</v>
      </c>
      <c r="L18" s="189" t="s">
        <v>22601</v>
      </c>
      <c r="M18" s="189">
        <v>0</v>
      </c>
      <c r="N18" s="189" t="s">
        <v>22583</v>
      </c>
      <c r="O18" s="189" t="s">
        <v>22585</v>
      </c>
      <c r="P18" s="192" t="str">
        <f>VLOOKUP(E18,'Dev Inventory'!T:Y,5,FALSE)</f>
        <v>- Have rec type (To be revised)</v>
      </c>
      <c r="Q18" s="189" t="s">
        <v>22586</v>
      </c>
      <c r="R18" s="188" t="s">
        <v>22598</v>
      </c>
      <c r="S18" s="190" t="s">
        <v>22584</v>
      </c>
      <c r="T18" s="190" t="s">
        <v>22584</v>
      </c>
      <c r="U18" s="335"/>
      <c r="V18" s="230"/>
      <c r="W18" s="186"/>
      <c r="X18" s="186"/>
      <c r="Y18" s="186"/>
      <c r="Z18" s="186"/>
      <c r="AA18" s="191"/>
      <c r="AB18" s="191"/>
      <c r="AC18" s="191"/>
      <c r="AD18" s="191"/>
      <c r="AE18" s="191"/>
    </row>
    <row r="19" spans="1:31" ht="26.1" hidden="1">
      <c r="A19" s="187">
        <v>18</v>
      </c>
      <c r="B19" s="188" t="s">
        <v>21808</v>
      </c>
      <c r="C19" s="188" t="s">
        <v>22439</v>
      </c>
      <c r="D19" s="188" t="s">
        <v>22362</v>
      </c>
      <c r="E19" s="192" t="s">
        <v>22631</v>
      </c>
      <c r="F19" s="192" t="s">
        <v>2426</v>
      </c>
      <c r="G19" s="189" t="s">
        <v>22632</v>
      </c>
      <c r="H19" s="338" t="s">
        <v>22633</v>
      </c>
      <c r="I19" s="189" t="s">
        <v>22581</v>
      </c>
      <c r="J19" s="189" t="s">
        <v>22582</v>
      </c>
      <c r="K19" s="189" t="s">
        <v>22583</v>
      </c>
      <c r="L19" s="189" t="s">
        <v>22601</v>
      </c>
      <c r="M19" s="189">
        <v>0</v>
      </c>
      <c r="N19" s="189" t="s">
        <v>22583</v>
      </c>
      <c r="O19" s="189" t="s">
        <v>22585</v>
      </c>
      <c r="P19" s="192" t="str">
        <f>VLOOKUP(E19,'Dev Inventory'!T:Y,5,FALSE)</f>
        <v>- Have rec type (To be revised)</v>
      </c>
      <c r="Q19" s="189" t="s">
        <v>22586</v>
      </c>
      <c r="R19" s="188" t="s">
        <v>22598</v>
      </c>
      <c r="S19" s="190" t="s">
        <v>22584</v>
      </c>
      <c r="T19" s="190" t="s">
        <v>22584</v>
      </c>
      <c r="U19" s="335"/>
      <c r="V19" s="230"/>
      <c r="W19" s="186"/>
      <c r="X19" s="186"/>
      <c r="Y19" s="186"/>
      <c r="Z19" s="186"/>
      <c r="AA19" s="191"/>
      <c r="AB19" s="191"/>
      <c r="AC19" s="191"/>
      <c r="AD19" s="191"/>
      <c r="AE19" s="191"/>
    </row>
    <row r="20" spans="1:31" ht="14.45" hidden="1">
      <c r="A20" s="187">
        <v>19</v>
      </c>
      <c r="B20" s="188" t="s">
        <v>21851</v>
      </c>
      <c r="C20" s="192" t="s">
        <v>22439</v>
      </c>
      <c r="D20" s="188" t="s">
        <v>22634</v>
      </c>
      <c r="E20" s="197" t="s">
        <v>22635</v>
      </c>
      <c r="F20" s="192" t="s">
        <v>22490</v>
      </c>
      <c r="G20" s="189" t="s">
        <v>22636</v>
      </c>
      <c r="H20" s="654" t="s">
        <v>21853</v>
      </c>
      <c r="I20" s="189" t="s">
        <v>22581</v>
      </c>
      <c r="J20" s="189" t="s">
        <v>22582</v>
      </c>
      <c r="K20" s="189" t="s">
        <v>22584</v>
      </c>
      <c r="L20" s="189" t="s">
        <v>22583</v>
      </c>
      <c r="M20" s="189" t="s">
        <v>22583</v>
      </c>
      <c r="N20" s="189" t="s">
        <v>22584</v>
      </c>
      <c r="O20" s="189" t="s">
        <v>22583</v>
      </c>
      <c r="P20" s="192"/>
      <c r="Q20" s="192" t="s">
        <v>22586</v>
      </c>
      <c r="R20" s="188"/>
      <c r="S20" s="190" t="s">
        <v>22584</v>
      </c>
      <c r="T20" s="190" t="s">
        <v>22584</v>
      </c>
      <c r="U20" s="335"/>
      <c r="V20" s="230"/>
      <c r="Y20" s="186"/>
      <c r="AA20" s="191"/>
      <c r="AB20" s="191"/>
      <c r="AC20" s="191"/>
      <c r="AD20" s="191"/>
      <c r="AE20" s="191"/>
    </row>
    <row r="21" spans="1:31" ht="14.45" hidden="1">
      <c r="A21" s="187">
        <v>20</v>
      </c>
      <c r="B21" s="188" t="s">
        <v>21851</v>
      </c>
      <c r="C21" s="192" t="s">
        <v>22439</v>
      </c>
      <c r="D21" s="188" t="s">
        <v>22634</v>
      </c>
      <c r="E21" s="197" t="s">
        <v>22637</v>
      </c>
      <c r="F21" s="192" t="s">
        <v>2435</v>
      </c>
      <c r="G21" s="189" t="s">
        <v>22638</v>
      </c>
      <c r="H21" s="654" t="s">
        <v>21855</v>
      </c>
      <c r="I21" s="189" t="s">
        <v>22581</v>
      </c>
      <c r="J21" s="189" t="s">
        <v>22582</v>
      </c>
      <c r="K21" s="189" t="s">
        <v>22584</v>
      </c>
      <c r="L21" s="189" t="s">
        <v>22583</v>
      </c>
      <c r="M21" s="189" t="s">
        <v>22583</v>
      </c>
      <c r="N21" s="189" t="s">
        <v>22584</v>
      </c>
      <c r="O21" s="189" t="s">
        <v>22583</v>
      </c>
      <c r="P21" s="192"/>
      <c r="Q21" s="189" t="s">
        <v>22639</v>
      </c>
      <c r="R21" s="188"/>
      <c r="S21" s="190" t="s">
        <v>22584</v>
      </c>
      <c r="T21" s="190" t="s">
        <v>22584</v>
      </c>
      <c r="U21" s="335"/>
      <c r="V21" s="230"/>
      <c r="Y21" s="186"/>
      <c r="AA21" s="191"/>
      <c r="AB21" s="191"/>
      <c r="AC21" s="191"/>
      <c r="AD21" s="191"/>
      <c r="AE21" s="191"/>
    </row>
    <row r="22" spans="1:31" ht="14.45" hidden="1">
      <c r="A22" s="187">
        <v>21</v>
      </c>
      <c r="B22" s="188" t="s">
        <v>21851</v>
      </c>
      <c r="C22" s="192" t="s">
        <v>22439</v>
      </c>
      <c r="D22" s="188" t="s">
        <v>22634</v>
      </c>
      <c r="E22" s="197" t="s">
        <v>22640</v>
      </c>
      <c r="F22" s="192" t="s">
        <v>22491</v>
      </c>
      <c r="G22" s="189" t="s">
        <v>22641</v>
      </c>
      <c r="H22" s="654" t="s">
        <v>21857</v>
      </c>
      <c r="I22" s="189" t="s">
        <v>22581</v>
      </c>
      <c r="J22" s="189" t="s">
        <v>22582</v>
      </c>
      <c r="K22" s="189" t="s">
        <v>22584</v>
      </c>
      <c r="L22" s="189" t="s">
        <v>22583</v>
      </c>
      <c r="M22" s="189" t="s">
        <v>22583</v>
      </c>
      <c r="N22" s="189" t="s">
        <v>22584</v>
      </c>
      <c r="O22" s="189" t="s">
        <v>22583</v>
      </c>
      <c r="P22" s="192"/>
      <c r="Q22" s="192" t="s">
        <v>22586</v>
      </c>
      <c r="R22" s="188"/>
      <c r="S22" s="190" t="s">
        <v>22584</v>
      </c>
      <c r="T22" s="190" t="s">
        <v>22584</v>
      </c>
      <c r="U22" s="335"/>
      <c r="V22" s="230"/>
      <c r="Y22" s="186"/>
      <c r="AA22" s="191"/>
      <c r="AB22" s="191"/>
      <c r="AC22" s="191"/>
      <c r="AD22" s="191"/>
      <c r="AE22" s="191"/>
    </row>
    <row r="23" spans="1:31" ht="14.45" hidden="1">
      <c r="A23" s="187">
        <v>22</v>
      </c>
      <c r="B23" s="188" t="s">
        <v>21851</v>
      </c>
      <c r="C23" s="192" t="s">
        <v>22439</v>
      </c>
      <c r="D23" s="188" t="s">
        <v>22634</v>
      </c>
      <c r="E23" s="197" t="s">
        <v>22642</v>
      </c>
      <c r="F23" s="192" t="s">
        <v>22492</v>
      </c>
      <c r="G23" s="189" t="s">
        <v>22643</v>
      </c>
      <c r="H23" s="654" t="s">
        <v>21859</v>
      </c>
      <c r="I23" s="189" t="s">
        <v>22581</v>
      </c>
      <c r="J23" s="189" t="s">
        <v>22582</v>
      </c>
      <c r="K23" s="189" t="s">
        <v>22584</v>
      </c>
      <c r="L23" s="189" t="s">
        <v>22583</v>
      </c>
      <c r="M23" s="189" t="s">
        <v>22583</v>
      </c>
      <c r="N23" s="189" t="s">
        <v>22584</v>
      </c>
      <c r="O23" s="189" t="s">
        <v>22583</v>
      </c>
      <c r="P23" s="192"/>
      <c r="Q23" s="192" t="s">
        <v>22586</v>
      </c>
      <c r="R23" s="188"/>
      <c r="S23" s="190" t="s">
        <v>22584</v>
      </c>
      <c r="T23" s="190" t="s">
        <v>22584</v>
      </c>
      <c r="U23" s="335"/>
      <c r="V23" s="230"/>
      <c r="Y23" s="186"/>
      <c r="AA23" s="191"/>
      <c r="AB23" s="191"/>
      <c r="AC23" s="191"/>
      <c r="AD23" s="191"/>
      <c r="AE23" s="191"/>
    </row>
    <row r="24" spans="1:31" ht="14.45" hidden="1">
      <c r="A24" s="187">
        <v>23</v>
      </c>
      <c r="B24" s="188" t="s">
        <v>21851</v>
      </c>
      <c r="C24" s="192" t="s">
        <v>22439</v>
      </c>
      <c r="D24" s="188" t="s">
        <v>22634</v>
      </c>
      <c r="E24" s="197" t="s">
        <v>22644</v>
      </c>
      <c r="F24" s="192" t="s">
        <v>22494</v>
      </c>
      <c r="G24" s="189" t="s">
        <v>22645</v>
      </c>
      <c r="H24" s="654" t="s">
        <v>21861</v>
      </c>
      <c r="I24" s="189" t="s">
        <v>22581</v>
      </c>
      <c r="J24" s="189" t="s">
        <v>22582</v>
      </c>
      <c r="K24" s="189" t="s">
        <v>22584</v>
      </c>
      <c r="L24" s="189" t="s">
        <v>22583</v>
      </c>
      <c r="M24" s="189" t="s">
        <v>22583</v>
      </c>
      <c r="N24" s="189" t="s">
        <v>22584</v>
      </c>
      <c r="O24" s="189" t="s">
        <v>22583</v>
      </c>
      <c r="P24" s="192"/>
      <c r="Q24" s="192" t="s">
        <v>22639</v>
      </c>
      <c r="R24" s="188"/>
      <c r="S24" s="190" t="s">
        <v>22584</v>
      </c>
      <c r="T24" s="190" t="s">
        <v>22584</v>
      </c>
      <c r="U24" s="335"/>
      <c r="V24" s="230"/>
      <c r="Y24" s="186"/>
      <c r="AA24" s="191"/>
      <c r="AB24" s="191"/>
      <c r="AC24" s="191"/>
      <c r="AD24" s="191"/>
      <c r="AE24" s="191"/>
    </row>
    <row r="25" spans="1:31" ht="14.45" hidden="1">
      <c r="A25" s="187">
        <v>24</v>
      </c>
      <c r="B25" s="188" t="s">
        <v>21851</v>
      </c>
      <c r="C25" s="192" t="s">
        <v>22439</v>
      </c>
      <c r="D25" s="188" t="s">
        <v>22634</v>
      </c>
      <c r="E25" s="197" t="s">
        <v>22646</v>
      </c>
      <c r="F25" s="192" t="s">
        <v>22495</v>
      </c>
      <c r="G25" s="189" t="s">
        <v>22647</v>
      </c>
      <c r="H25" s="654" t="s">
        <v>21863</v>
      </c>
      <c r="I25" s="189" t="s">
        <v>22581</v>
      </c>
      <c r="J25" s="189" t="s">
        <v>22582</v>
      </c>
      <c r="K25" s="189" t="s">
        <v>22584</v>
      </c>
      <c r="L25" s="189" t="s">
        <v>22583</v>
      </c>
      <c r="M25" s="189" t="s">
        <v>22583</v>
      </c>
      <c r="N25" s="189" t="s">
        <v>22584</v>
      </c>
      <c r="O25" s="189" t="s">
        <v>22583</v>
      </c>
      <c r="P25" s="192"/>
      <c r="Q25" s="192" t="s">
        <v>22586</v>
      </c>
      <c r="R25" s="188"/>
      <c r="S25" s="190" t="s">
        <v>22584</v>
      </c>
      <c r="T25" s="190" t="s">
        <v>22584</v>
      </c>
      <c r="U25" s="335"/>
      <c r="V25" s="230"/>
      <c r="Y25" s="186"/>
      <c r="AA25" s="191"/>
      <c r="AB25" s="191"/>
      <c r="AC25" s="191"/>
      <c r="AD25" s="191"/>
      <c r="AE25" s="191"/>
    </row>
    <row r="26" spans="1:31" ht="14.45" hidden="1">
      <c r="A26" s="187">
        <v>25</v>
      </c>
      <c r="B26" s="188" t="s">
        <v>21851</v>
      </c>
      <c r="C26" s="192" t="s">
        <v>22439</v>
      </c>
      <c r="D26" s="188" t="s">
        <v>22634</v>
      </c>
      <c r="E26" s="197" t="s">
        <v>22648</v>
      </c>
      <c r="F26" s="192" t="s">
        <v>22496</v>
      </c>
      <c r="G26" s="189" t="s">
        <v>22649</v>
      </c>
      <c r="H26" s="654" t="s">
        <v>21902</v>
      </c>
      <c r="I26" s="189" t="s">
        <v>22581</v>
      </c>
      <c r="J26" s="189" t="s">
        <v>22582</v>
      </c>
      <c r="K26" s="189" t="s">
        <v>22584</v>
      </c>
      <c r="L26" s="189" t="s">
        <v>22583</v>
      </c>
      <c r="M26" s="189" t="s">
        <v>22583</v>
      </c>
      <c r="N26" s="189" t="s">
        <v>22584</v>
      </c>
      <c r="O26" s="189" t="s">
        <v>22583</v>
      </c>
      <c r="P26" s="192"/>
      <c r="Q26" s="192" t="s">
        <v>22639</v>
      </c>
      <c r="R26" s="188"/>
      <c r="S26" s="190" t="s">
        <v>22584</v>
      </c>
      <c r="T26" s="190" t="s">
        <v>22584</v>
      </c>
      <c r="U26" s="335"/>
      <c r="V26" s="230"/>
      <c r="Y26" s="186"/>
      <c r="AA26" s="191"/>
      <c r="AB26" s="191"/>
      <c r="AC26" s="191"/>
      <c r="AD26" s="191"/>
      <c r="AE26" s="191"/>
    </row>
    <row r="27" spans="1:31" ht="14.45" hidden="1">
      <c r="A27" s="187">
        <v>26</v>
      </c>
      <c r="B27" s="192" t="s">
        <v>21851</v>
      </c>
      <c r="C27" s="192" t="s">
        <v>22439</v>
      </c>
      <c r="D27" s="188" t="s">
        <v>22634</v>
      </c>
      <c r="E27" s="199" t="s">
        <v>22650</v>
      </c>
      <c r="F27" s="192" t="s">
        <v>22497</v>
      </c>
      <c r="G27" s="189" t="s">
        <v>22651</v>
      </c>
      <c r="H27" s="742" t="s">
        <v>21906</v>
      </c>
      <c r="I27" s="189" t="s">
        <v>22581</v>
      </c>
      <c r="J27" s="189" t="s">
        <v>22582</v>
      </c>
      <c r="K27" s="189" t="s">
        <v>22584</v>
      </c>
      <c r="L27" s="189" t="s">
        <v>22583</v>
      </c>
      <c r="M27" s="189" t="s">
        <v>22583</v>
      </c>
      <c r="N27" s="189" t="s">
        <v>22584</v>
      </c>
      <c r="O27" s="189" t="s">
        <v>22583</v>
      </c>
      <c r="P27" s="192"/>
      <c r="Q27" s="192" t="s">
        <v>22586</v>
      </c>
      <c r="R27" s="188"/>
      <c r="S27" s="190" t="s">
        <v>22584</v>
      </c>
      <c r="T27" s="190" t="s">
        <v>22584</v>
      </c>
      <c r="U27" s="335"/>
      <c r="V27" s="230"/>
      <c r="Y27" s="186"/>
      <c r="AA27" s="191"/>
      <c r="AB27" s="191"/>
      <c r="AC27" s="191"/>
      <c r="AD27" s="191"/>
      <c r="AE27" s="191"/>
    </row>
    <row r="28" spans="1:31" ht="14.45" hidden="1">
      <c r="A28" s="187">
        <v>27</v>
      </c>
      <c r="B28" s="188" t="s">
        <v>22081</v>
      </c>
      <c r="C28" s="192" t="s">
        <v>22082</v>
      </c>
      <c r="D28" s="188" t="s">
        <v>22652</v>
      </c>
      <c r="E28" s="189" t="s">
        <v>22653</v>
      </c>
      <c r="F28" s="192" t="s">
        <v>22499</v>
      </c>
      <c r="G28" s="654" t="s">
        <v>22654</v>
      </c>
      <c r="H28" s="189" t="s">
        <v>22655</v>
      </c>
      <c r="I28" s="189" t="s">
        <v>22581</v>
      </c>
      <c r="J28" s="189" t="s">
        <v>22582</v>
      </c>
      <c r="K28" s="189" t="s">
        <v>22583</v>
      </c>
      <c r="L28" s="189" t="s">
        <v>22583</v>
      </c>
      <c r="M28" s="189" t="s">
        <v>22583</v>
      </c>
      <c r="N28" s="189" t="s">
        <v>22584</v>
      </c>
      <c r="O28" s="189" t="s">
        <v>22583</v>
      </c>
      <c r="P28" s="192">
        <f>VLOOKUP(E28,'Dev Inventory'!T:Y,5,FALSE)</f>
        <v>0</v>
      </c>
      <c r="Q28" s="192" t="s">
        <v>22586</v>
      </c>
      <c r="R28" s="189" t="s">
        <v>22656</v>
      </c>
      <c r="S28" s="190" t="s">
        <v>22584</v>
      </c>
      <c r="T28" s="190" t="s">
        <v>22584</v>
      </c>
      <c r="U28" s="335"/>
      <c r="V28" s="230"/>
      <c r="Y28" s="186"/>
      <c r="AA28" s="191"/>
      <c r="AB28" s="191"/>
      <c r="AC28" s="191"/>
      <c r="AD28" s="191"/>
      <c r="AE28" s="191"/>
    </row>
    <row r="29" spans="1:31" ht="14.45" hidden="1">
      <c r="A29" s="187">
        <v>28</v>
      </c>
      <c r="B29" s="188" t="s">
        <v>22081</v>
      </c>
      <c r="C29" s="192" t="s">
        <v>22082</v>
      </c>
      <c r="D29" s="188" t="s">
        <v>22652</v>
      </c>
      <c r="E29" s="189" t="s">
        <v>22657</v>
      </c>
      <c r="F29" s="192" t="s">
        <v>22500</v>
      </c>
      <c r="G29" s="654" t="s">
        <v>22658</v>
      </c>
      <c r="H29" s="189" t="s">
        <v>22659</v>
      </c>
      <c r="I29" s="189" t="s">
        <v>22581</v>
      </c>
      <c r="J29" s="189" t="s">
        <v>22582</v>
      </c>
      <c r="K29" s="189" t="s">
        <v>22583</v>
      </c>
      <c r="L29" s="189" t="s">
        <v>22583</v>
      </c>
      <c r="M29" s="189" t="s">
        <v>22583</v>
      </c>
      <c r="N29" s="189" t="s">
        <v>22584</v>
      </c>
      <c r="O29" s="189" t="s">
        <v>22583</v>
      </c>
      <c r="P29" s="192">
        <f>VLOOKUP(E29,'Dev Inventory'!T:Y,5,FALSE)</f>
        <v>0</v>
      </c>
      <c r="Q29" s="192" t="s">
        <v>22586</v>
      </c>
      <c r="R29" s="189" t="s">
        <v>22656</v>
      </c>
      <c r="S29" s="190" t="s">
        <v>22584</v>
      </c>
      <c r="T29" s="190" t="s">
        <v>22584</v>
      </c>
      <c r="U29" s="335"/>
      <c r="V29" s="230"/>
      <c r="AA29" s="191"/>
      <c r="AB29" s="191"/>
      <c r="AC29" s="191"/>
      <c r="AD29" s="191"/>
      <c r="AE29" s="191"/>
    </row>
    <row r="30" spans="1:31" ht="14.45" hidden="1">
      <c r="A30" s="187">
        <v>29</v>
      </c>
      <c r="B30" s="192" t="s">
        <v>22081</v>
      </c>
      <c r="C30" s="192" t="s">
        <v>22082</v>
      </c>
      <c r="D30" s="188" t="s">
        <v>22652</v>
      </c>
      <c r="E30" s="192" t="s">
        <v>22660</v>
      </c>
      <c r="F30" s="192" t="s">
        <v>22501</v>
      </c>
      <c r="G30" s="654" t="s">
        <v>22661</v>
      </c>
      <c r="H30" s="192"/>
      <c r="I30" s="189" t="s">
        <v>22581</v>
      </c>
      <c r="J30" s="189" t="s">
        <v>22582</v>
      </c>
      <c r="K30" s="189" t="s">
        <v>22583</v>
      </c>
      <c r="L30" s="189" t="s">
        <v>22583</v>
      </c>
      <c r="M30" s="189" t="s">
        <v>22583</v>
      </c>
      <c r="N30" s="189" t="s">
        <v>22584</v>
      </c>
      <c r="O30" s="189" t="s">
        <v>22583</v>
      </c>
      <c r="P30" s="192">
        <f>VLOOKUP(E30,'Dev Inventory'!T:Y,5,FALSE)</f>
        <v>0</v>
      </c>
      <c r="Q30" s="192" t="s">
        <v>22586</v>
      </c>
      <c r="R30" s="189" t="s">
        <v>22656</v>
      </c>
      <c r="S30" s="190" t="s">
        <v>22584</v>
      </c>
      <c r="T30" s="190" t="s">
        <v>22584</v>
      </c>
      <c r="U30" s="335"/>
      <c r="V30" s="230"/>
      <c r="AA30" s="191"/>
      <c r="AB30" s="191"/>
      <c r="AC30" s="191"/>
      <c r="AD30" s="191"/>
      <c r="AE30" s="191"/>
    </row>
    <row r="31" spans="1:31" ht="14.45" hidden="1">
      <c r="A31" s="187">
        <v>30</v>
      </c>
      <c r="B31" s="188" t="s">
        <v>22110</v>
      </c>
      <c r="C31" s="188" t="s">
        <v>22082</v>
      </c>
      <c r="D31" s="188" t="s">
        <v>22652</v>
      </c>
      <c r="E31" s="189" t="s">
        <v>22111</v>
      </c>
      <c r="F31" s="192" t="s">
        <v>22502</v>
      </c>
      <c r="G31" s="189" t="s">
        <v>22662</v>
      </c>
      <c r="H31" s="189" t="s">
        <v>22112</v>
      </c>
      <c r="I31" s="189" t="s">
        <v>22581</v>
      </c>
      <c r="J31" s="189" t="s">
        <v>22582</v>
      </c>
      <c r="K31" s="189" t="s">
        <v>22663</v>
      </c>
      <c r="L31" s="189" t="s">
        <v>22583</v>
      </c>
      <c r="M31" s="189" t="s">
        <v>22583</v>
      </c>
      <c r="N31" s="189" t="s">
        <v>22584</v>
      </c>
      <c r="O31" s="189" t="s">
        <v>22583</v>
      </c>
      <c r="P31" s="192">
        <f>VLOOKUP(E31,'Dev Inventory'!T:Y,5,FALSE)</f>
        <v>0</v>
      </c>
      <c r="Q31" s="192" t="s">
        <v>22586</v>
      </c>
      <c r="R31" s="189"/>
      <c r="S31" s="190" t="s">
        <v>22584</v>
      </c>
      <c r="T31" s="190" t="s">
        <v>22584</v>
      </c>
      <c r="U31" s="335"/>
      <c r="V31" s="230"/>
      <c r="AA31" s="191"/>
      <c r="AB31" s="191"/>
      <c r="AC31" s="191"/>
      <c r="AD31" s="191"/>
      <c r="AE31" s="191"/>
    </row>
    <row r="32" spans="1:31" ht="14.45" hidden="1">
      <c r="A32" s="187">
        <v>31</v>
      </c>
      <c r="B32" s="188" t="s">
        <v>22110</v>
      </c>
      <c r="C32" s="188" t="s">
        <v>22082</v>
      </c>
      <c r="D32" s="188" t="s">
        <v>22652</v>
      </c>
      <c r="E32" s="189" t="s">
        <v>22113</v>
      </c>
      <c r="F32" s="192" t="s">
        <v>22503</v>
      </c>
      <c r="G32" s="189" t="s">
        <v>22664</v>
      </c>
      <c r="H32" s="189" t="s">
        <v>22114</v>
      </c>
      <c r="I32" s="189" t="s">
        <v>22581</v>
      </c>
      <c r="J32" s="189" t="s">
        <v>22582</v>
      </c>
      <c r="K32" s="189" t="s">
        <v>22663</v>
      </c>
      <c r="L32" s="189" t="s">
        <v>22583</v>
      </c>
      <c r="M32" s="189" t="s">
        <v>22583</v>
      </c>
      <c r="N32" s="189" t="s">
        <v>22584</v>
      </c>
      <c r="O32" s="189" t="s">
        <v>22583</v>
      </c>
      <c r="P32" s="192">
        <f>VLOOKUP(E32,'Dev Inventory'!T:Y,5,FALSE)</f>
        <v>0</v>
      </c>
      <c r="Q32" s="192" t="s">
        <v>22586</v>
      </c>
      <c r="R32" s="189"/>
      <c r="S32" s="190" t="s">
        <v>22584</v>
      </c>
      <c r="T32" s="190" t="s">
        <v>22584</v>
      </c>
      <c r="U32" s="335"/>
      <c r="V32" s="230"/>
      <c r="Y32" s="186"/>
      <c r="AA32" s="191"/>
      <c r="AB32" s="191"/>
      <c r="AC32" s="191"/>
      <c r="AD32" s="191"/>
      <c r="AE32" s="191"/>
    </row>
    <row r="33" spans="1:31" ht="14.45" hidden="1">
      <c r="A33" s="187">
        <v>32</v>
      </c>
      <c r="B33" s="188" t="s">
        <v>22110</v>
      </c>
      <c r="C33" s="188" t="s">
        <v>22082</v>
      </c>
      <c r="D33" s="188" t="s">
        <v>22652</v>
      </c>
      <c r="E33" s="189" t="s">
        <v>22115</v>
      </c>
      <c r="F33" s="192" t="s">
        <v>22504</v>
      </c>
      <c r="G33" s="189" t="s">
        <v>22665</v>
      </c>
      <c r="H33" s="189" t="s">
        <v>22116</v>
      </c>
      <c r="I33" s="189" t="s">
        <v>22581</v>
      </c>
      <c r="J33" s="189" t="s">
        <v>22582</v>
      </c>
      <c r="K33" s="189" t="s">
        <v>22663</v>
      </c>
      <c r="L33" s="189" t="s">
        <v>22583</v>
      </c>
      <c r="M33" s="189" t="s">
        <v>22583</v>
      </c>
      <c r="N33" s="189" t="s">
        <v>22584</v>
      </c>
      <c r="O33" s="189" t="s">
        <v>22583</v>
      </c>
      <c r="P33" s="192">
        <f>VLOOKUP(E33,'Dev Inventory'!T:Y,5,FALSE)</f>
        <v>0</v>
      </c>
      <c r="Q33" s="192" t="s">
        <v>22586</v>
      </c>
      <c r="R33" s="189"/>
      <c r="S33" s="190" t="s">
        <v>22584</v>
      </c>
      <c r="T33" s="190" t="s">
        <v>22584</v>
      </c>
      <c r="U33" s="335"/>
      <c r="V33" s="230"/>
      <c r="Y33" s="186"/>
      <c r="AA33" s="191"/>
      <c r="AB33" s="191"/>
      <c r="AC33" s="191"/>
      <c r="AD33" s="191"/>
      <c r="AE33" s="191"/>
    </row>
    <row r="34" spans="1:31" ht="14.45" hidden="1">
      <c r="A34" s="187">
        <v>33</v>
      </c>
      <c r="B34" s="188" t="s">
        <v>22110</v>
      </c>
      <c r="C34" s="188" t="s">
        <v>22082</v>
      </c>
      <c r="D34" s="188" t="s">
        <v>22652</v>
      </c>
      <c r="E34" s="189" t="s">
        <v>22117</v>
      </c>
      <c r="F34" s="192" t="s">
        <v>22505</v>
      </c>
      <c r="G34" s="189" t="s">
        <v>22666</v>
      </c>
      <c r="H34" s="197"/>
      <c r="I34" s="189" t="s">
        <v>22581</v>
      </c>
      <c r="J34" s="189" t="s">
        <v>22582</v>
      </c>
      <c r="K34" s="189" t="s">
        <v>22663</v>
      </c>
      <c r="L34" s="189" t="s">
        <v>22583</v>
      </c>
      <c r="M34" s="189" t="s">
        <v>22583</v>
      </c>
      <c r="N34" s="189" t="s">
        <v>22584</v>
      </c>
      <c r="O34" s="189" t="s">
        <v>22583</v>
      </c>
      <c r="P34" s="192">
        <f>VLOOKUP(E34,'Dev Inventory'!T:Y,5,FALSE)</f>
        <v>0</v>
      </c>
      <c r="Q34" s="192" t="s">
        <v>22586</v>
      </c>
      <c r="R34" s="189"/>
      <c r="S34" s="190" t="s">
        <v>22584</v>
      </c>
      <c r="T34" s="190" t="s">
        <v>22584</v>
      </c>
      <c r="U34" s="335"/>
      <c r="V34" s="230"/>
      <c r="Y34" s="186"/>
      <c r="AA34" s="191"/>
      <c r="AB34" s="191"/>
      <c r="AC34" s="191"/>
      <c r="AD34" s="191"/>
      <c r="AE34" s="191"/>
    </row>
    <row r="35" spans="1:31" ht="12.95" hidden="1">
      <c r="A35" s="187">
        <v>34</v>
      </c>
      <c r="B35" s="188" t="s">
        <v>22110</v>
      </c>
      <c r="C35" s="188" t="s">
        <v>22082</v>
      </c>
      <c r="D35" s="188" t="s">
        <v>22652</v>
      </c>
      <c r="E35" s="189" t="s">
        <v>22118</v>
      </c>
      <c r="F35" s="192" t="s">
        <v>22507</v>
      </c>
      <c r="G35" s="189" t="s">
        <v>22667</v>
      </c>
      <c r="H35" s="189" t="s">
        <v>22119</v>
      </c>
      <c r="I35" s="189" t="s">
        <v>22581</v>
      </c>
      <c r="J35" s="189" t="s">
        <v>22582</v>
      </c>
      <c r="K35" s="189" t="s">
        <v>22663</v>
      </c>
      <c r="L35" s="189" t="s">
        <v>22583</v>
      </c>
      <c r="M35" s="189" t="s">
        <v>22583</v>
      </c>
      <c r="N35" s="189" t="s">
        <v>22584</v>
      </c>
      <c r="O35" s="189" t="s">
        <v>22583</v>
      </c>
      <c r="P35" s="192">
        <f>VLOOKUP(E35,'Dev Inventory'!T:Y,5,FALSE)</f>
        <v>0</v>
      </c>
      <c r="Q35" s="192" t="s">
        <v>22586</v>
      </c>
      <c r="R35" s="189"/>
      <c r="S35" s="190" t="s">
        <v>22584</v>
      </c>
      <c r="T35" s="190" t="s">
        <v>22584</v>
      </c>
      <c r="U35" s="335"/>
      <c r="V35" s="186"/>
      <c r="Y35" s="186"/>
      <c r="AA35" s="191"/>
      <c r="AB35" s="191"/>
      <c r="AC35" s="191"/>
      <c r="AD35" s="191"/>
      <c r="AE35" s="191"/>
    </row>
    <row r="36" spans="1:31" ht="12.95" hidden="1">
      <c r="A36" s="187">
        <v>35</v>
      </c>
      <c r="B36" s="188" t="s">
        <v>22110</v>
      </c>
      <c r="C36" s="188" t="s">
        <v>22082</v>
      </c>
      <c r="D36" s="188" t="s">
        <v>22652</v>
      </c>
      <c r="E36" s="189" t="s">
        <v>22120</v>
      </c>
      <c r="F36" s="192" t="s">
        <v>22508</v>
      </c>
      <c r="G36" s="189" t="s">
        <v>22668</v>
      </c>
      <c r="H36" s="189" t="s">
        <v>22121</v>
      </c>
      <c r="I36" s="189" t="s">
        <v>22581</v>
      </c>
      <c r="J36" s="189" t="s">
        <v>22582</v>
      </c>
      <c r="K36" s="189" t="s">
        <v>22663</v>
      </c>
      <c r="L36" s="189" t="s">
        <v>22583</v>
      </c>
      <c r="M36" s="189" t="s">
        <v>22583</v>
      </c>
      <c r="N36" s="189" t="s">
        <v>22584</v>
      </c>
      <c r="O36" s="189" t="s">
        <v>22583</v>
      </c>
      <c r="P36" s="192">
        <f>VLOOKUP(E36,'Dev Inventory'!T:Y,5,FALSE)</f>
        <v>0</v>
      </c>
      <c r="Q36" s="192" t="s">
        <v>22586</v>
      </c>
      <c r="R36" s="189"/>
      <c r="S36" s="190" t="s">
        <v>22584</v>
      </c>
      <c r="T36" s="190" t="s">
        <v>22584</v>
      </c>
      <c r="U36" s="335"/>
      <c r="V36" s="186"/>
      <c r="Y36" s="186"/>
      <c r="AA36" s="191"/>
      <c r="AB36" s="191"/>
      <c r="AC36" s="191"/>
      <c r="AD36" s="191"/>
      <c r="AE36" s="191"/>
    </row>
    <row r="37" spans="1:31" ht="12.95" hidden="1">
      <c r="A37" s="187">
        <v>36</v>
      </c>
      <c r="B37" s="188" t="s">
        <v>22110</v>
      </c>
      <c r="C37" s="188" t="s">
        <v>22082</v>
      </c>
      <c r="D37" s="188" t="s">
        <v>22652</v>
      </c>
      <c r="E37" s="189" t="s">
        <v>22122</v>
      </c>
      <c r="F37" s="192" t="s">
        <v>22509</v>
      </c>
      <c r="G37" s="189" t="s">
        <v>22669</v>
      </c>
      <c r="H37" s="189" t="s">
        <v>22123</v>
      </c>
      <c r="I37" s="189" t="s">
        <v>22581</v>
      </c>
      <c r="J37" s="189" t="s">
        <v>22582</v>
      </c>
      <c r="K37" s="189" t="s">
        <v>22663</v>
      </c>
      <c r="L37" s="189" t="s">
        <v>22583</v>
      </c>
      <c r="M37" s="189" t="s">
        <v>22583</v>
      </c>
      <c r="N37" s="189" t="s">
        <v>22584</v>
      </c>
      <c r="O37" s="189" t="s">
        <v>22583</v>
      </c>
      <c r="P37" s="192">
        <f>VLOOKUP(E37,'Dev Inventory'!T:Y,5,FALSE)</f>
        <v>0</v>
      </c>
      <c r="Q37" s="192" t="s">
        <v>22586</v>
      </c>
      <c r="R37" s="189"/>
      <c r="S37" s="190" t="s">
        <v>22584</v>
      </c>
      <c r="T37" s="190" t="s">
        <v>22584</v>
      </c>
      <c r="U37" s="335"/>
      <c r="V37" s="186"/>
      <c r="Y37" s="186"/>
      <c r="AA37" s="191"/>
      <c r="AB37" s="191"/>
      <c r="AC37" s="191"/>
      <c r="AD37" s="191"/>
      <c r="AE37" s="191"/>
    </row>
    <row r="38" spans="1:31" ht="12.95" hidden="1">
      <c r="A38" s="187">
        <v>37</v>
      </c>
      <c r="B38" s="188" t="s">
        <v>22110</v>
      </c>
      <c r="C38" s="188" t="s">
        <v>22082</v>
      </c>
      <c r="D38" s="188" t="s">
        <v>22652</v>
      </c>
      <c r="E38" s="189" t="s">
        <v>22124</v>
      </c>
      <c r="F38" s="192" t="s">
        <v>22510</v>
      </c>
      <c r="G38" s="189" t="s">
        <v>22670</v>
      </c>
      <c r="H38" s="189" t="s">
        <v>22671</v>
      </c>
      <c r="I38" s="189" t="s">
        <v>22581</v>
      </c>
      <c r="J38" s="189" t="s">
        <v>22582</v>
      </c>
      <c r="K38" s="189" t="s">
        <v>22663</v>
      </c>
      <c r="L38" s="189" t="s">
        <v>22583</v>
      </c>
      <c r="M38" s="189" t="s">
        <v>22583</v>
      </c>
      <c r="N38" s="189" t="s">
        <v>22584</v>
      </c>
      <c r="O38" s="189" t="s">
        <v>22583</v>
      </c>
      <c r="P38" s="192">
        <f>VLOOKUP(E38,'Dev Inventory'!T:Y,5,FALSE)</f>
        <v>0</v>
      </c>
      <c r="Q38" s="192" t="s">
        <v>22586</v>
      </c>
      <c r="R38" s="189"/>
      <c r="S38" s="190" t="s">
        <v>22584</v>
      </c>
      <c r="T38" s="190" t="s">
        <v>22584</v>
      </c>
      <c r="U38" s="335"/>
      <c r="V38" s="186"/>
      <c r="Y38" s="186"/>
      <c r="AA38" s="191"/>
      <c r="AB38" s="191"/>
      <c r="AC38" s="191"/>
      <c r="AD38" s="191"/>
      <c r="AE38" s="191"/>
    </row>
    <row r="39" spans="1:31" ht="12.95" hidden="1">
      <c r="A39" s="187">
        <v>38</v>
      </c>
      <c r="B39" s="188" t="s">
        <v>22110</v>
      </c>
      <c r="C39" s="188" t="s">
        <v>22082</v>
      </c>
      <c r="D39" s="188" t="s">
        <v>22652</v>
      </c>
      <c r="E39" s="189" t="s">
        <v>22125</v>
      </c>
      <c r="F39" s="192" t="s">
        <v>22511</v>
      </c>
      <c r="G39" s="189" t="s">
        <v>22672</v>
      </c>
      <c r="H39" s="189" t="s">
        <v>22673</v>
      </c>
      <c r="I39" s="189" t="s">
        <v>22581</v>
      </c>
      <c r="J39" s="189" t="s">
        <v>22582</v>
      </c>
      <c r="K39" s="189" t="s">
        <v>22663</v>
      </c>
      <c r="L39" s="189" t="s">
        <v>22583</v>
      </c>
      <c r="M39" s="189" t="s">
        <v>22583</v>
      </c>
      <c r="N39" s="189" t="s">
        <v>22584</v>
      </c>
      <c r="O39" s="189" t="s">
        <v>22583</v>
      </c>
      <c r="P39" s="192">
        <f>VLOOKUP(E39,'Dev Inventory'!T:Y,5,FALSE)</f>
        <v>0</v>
      </c>
      <c r="Q39" s="192" t="s">
        <v>22586</v>
      </c>
      <c r="R39" s="189"/>
      <c r="S39" s="190" t="s">
        <v>22584</v>
      </c>
      <c r="T39" s="190" t="s">
        <v>22584</v>
      </c>
      <c r="U39" s="335"/>
      <c r="V39" s="186"/>
      <c r="Y39" s="186"/>
      <c r="AA39" s="191"/>
      <c r="AB39" s="191"/>
      <c r="AC39" s="191"/>
      <c r="AD39" s="191"/>
      <c r="AE39" s="191"/>
    </row>
    <row r="40" spans="1:31" ht="12.95" hidden="1">
      <c r="A40" s="187">
        <v>39</v>
      </c>
      <c r="B40" s="188" t="s">
        <v>22110</v>
      </c>
      <c r="C40" s="188" t="s">
        <v>22082</v>
      </c>
      <c r="D40" s="188" t="s">
        <v>22652</v>
      </c>
      <c r="E40" s="189" t="s">
        <v>22126</v>
      </c>
      <c r="F40" s="192" t="s">
        <v>22512</v>
      </c>
      <c r="G40" s="189" t="s">
        <v>22674</v>
      </c>
      <c r="H40" s="189" t="s">
        <v>22675</v>
      </c>
      <c r="I40" s="189" t="s">
        <v>22581</v>
      </c>
      <c r="J40" s="189" t="s">
        <v>22582</v>
      </c>
      <c r="K40" s="189" t="s">
        <v>22663</v>
      </c>
      <c r="L40" s="189" t="s">
        <v>22583</v>
      </c>
      <c r="M40" s="189" t="s">
        <v>22583</v>
      </c>
      <c r="N40" s="189" t="s">
        <v>22584</v>
      </c>
      <c r="O40" s="189" t="s">
        <v>22583</v>
      </c>
      <c r="P40" s="192">
        <f>VLOOKUP(E40,'Dev Inventory'!T:Y,5,FALSE)</f>
        <v>0</v>
      </c>
      <c r="Q40" s="192" t="s">
        <v>22586</v>
      </c>
      <c r="R40" s="189"/>
      <c r="S40" s="190" t="s">
        <v>22584</v>
      </c>
      <c r="T40" s="190" t="s">
        <v>22584</v>
      </c>
      <c r="U40" s="335"/>
      <c r="V40" s="186"/>
      <c r="Y40" s="186"/>
      <c r="AA40" s="191"/>
      <c r="AB40" s="191"/>
      <c r="AC40" s="191"/>
      <c r="AD40" s="191"/>
      <c r="AE40" s="191"/>
    </row>
    <row r="41" spans="1:31" ht="12.95" hidden="1">
      <c r="A41" s="187">
        <v>40</v>
      </c>
      <c r="B41" s="192" t="s">
        <v>22110</v>
      </c>
      <c r="C41" s="192" t="s">
        <v>22082</v>
      </c>
      <c r="D41" s="188" t="s">
        <v>22652</v>
      </c>
      <c r="E41" s="192" t="s">
        <v>22676</v>
      </c>
      <c r="F41" s="192" t="s">
        <v>22513</v>
      </c>
      <c r="G41" s="189" t="s">
        <v>22677</v>
      </c>
      <c r="H41" s="192" t="s">
        <v>22678</v>
      </c>
      <c r="I41" s="189" t="s">
        <v>22581</v>
      </c>
      <c r="J41" s="189" t="s">
        <v>22582</v>
      </c>
      <c r="K41" s="189" t="s">
        <v>22663</v>
      </c>
      <c r="L41" s="189" t="s">
        <v>22583</v>
      </c>
      <c r="M41" s="189" t="s">
        <v>22583</v>
      </c>
      <c r="N41" s="189" t="s">
        <v>22584</v>
      </c>
      <c r="O41" s="189" t="s">
        <v>22583</v>
      </c>
      <c r="P41" s="192">
        <f>VLOOKUP(E41,'Dev Inventory'!T:Y,5,FALSE)</f>
        <v>0</v>
      </c>
      <c r="Q41" s="192" t="s">
        <v>22586</v>
      </c>
      <c r="R41" s="189"/>
      <c r="S41" s="190" t="s">
        <v>22584</v>
      </c>
      <c r="T41" s="190" t="s">
        <v>22584</v>
      </c>
      <c r="U41" s="335"/>
      <c r="V41" s="186"/>
      <c r="Y41" s="186"/>
      <c r="AA41" s="191"/>
      <c r="AB41" s="191"/>
      <c r="AC41" s="191"/>
      <c r="AD41" s="191"/>
      <c r="AE41" s="191"/>
    </row>
    <row r="42" spans="1:31" ht="12.95" hidden="1">
      <c r="A42" s="187">
        <v>41</v>
      </c>
      <c r="B42" s="192" t="s">
        <v>22110</v>
      </c>
      <c r="C42" s="192" t="s">
        <v>22082</v>
      </c>
      <c r="D42" s="188" t="s">
        <v>22652</v>
      </c>
      <c r="E42" s="192" t="s">
        <v>22679</v>
      </c>
      <c r="F42" s="192" t="s">
        <v>22514</v>
      </c>
      <c r="G42" s="189" t="s">
        <v>22680</v>
      </c>
      <c r="H42" s="199"/>
      <c r="I42" s="189" t="s">
        <v>22581</v>
      </c>
      <c r="J42" s="189" t="s">
        <v>22582</v>
      </c>
      <c r="K42" s="189" t="s">
        <v>22663</v>
      </c>
      <c r="L42" s="189" t="s">
        <v>22583</v>
      </c>
      <c r="M42" s="189" t="s">
        <v>22583</v>
      </c>
      <c r="N42" s="189" t="s">
        <v>22584</v>
      </c>
      <c r="O42" s="189" t="s">
        <v>22583</v>
      </c>
      <c r="P42" s="192">
        <f>VLOOKUP(E42,'Dev Inventory'!T:Y,5,FALSE)</f>
        <v>0</v>
      </c>
      <c r="Q42" s="192" t="s">
        <v>22586</v>
      </c>
      <c r="R42" s="189"/>
      <c r="S42" s="190" t="s">
        <v>22584</v>
      </c>
      <c r="T42" s="190" t="s">
        <v>22584</v>
      </c>
      <c r="U42" s="335"/>
      <c r="V42" s="186"/>
      <c r="AA42" s="191"/>
      <c r="AB42" s="191"/>
      <c r="AC42" s="191"/>
      <c r="AD42" s="191"/>
      <c r="AE42" s="191"/>
    </row>
    <row r="43" spans="1:31" ht="12.95" hidden="1">
      <c r="A43" s="187">
        <v>42</v>
      </c>
      <c r="B43" s="188" t="s">
        <v>21934</v>
      </c>
      <c r="C43" s="188" t="s">
        <v>22439</v>
      </c>
      <c r="D43" s="188" t="s">
        <v>22362</v>
      </c>
      <c r="E43" s="189" t="s">
        <v>21936</v>
      </c>
      <c r="F43" s="192" t="s">
        <v>2485</v>
      </c>
      <c r="G43" s="189" t="s">
        <v>22681</v>
      </c>
      <c r="H43" s="189" t="s">
        <v>22682</v>
      </c>
      <c r="I43" s="189" t="s">
        <v>22581</v>
      </c>
      <c r="J43" s="189" t="s">
        <v>22582</v>
      </c>
      <c r="K43" s="189" t="s">
        <v>22583</v>
      </c>
      <c r="L43" s="189" t="s">
        <v>22683</v>
      </c>
      <c r="M43" s="189" t="s">
        <v>22583</v>
      </c>
      <c r="N43" s="189" t="s">
        <v>22583</v>
      </c>
      <c r="O43" s="189" t="s">
        <v>22585</v>
      </c>
      <c r="P43" s="192" t="str">
        <f>VLOOKUP(E43,'Dev Inventory'!T:Y,5,FALSE)</f>
        <v>- ต้องใส่ File Delimiter ใน CBR เป็นแบบไหน
KBMF ระบุเป็น (txt var length)</v>
      </c>
      <c r="Q43" s="221" t="s">
        <v>22586</v>
      </c>
      <c r="R43" s="188" t="s">
        <v>22684</v>
      </c>
      <c r="S43" s="190" t="s">
        <v>22584</v>
      </c>
      <c r="T43" s="190" t="s">
        <v>22584</v>
      </c>
      <c r="U43" s="335"/>
      <c r="AA43" s="191"/>
      <c r="AB43" s="191"/>
      <c r="AC43" s="191"/>
      <c r="AD43" s="191"/>
      <c r="AE43" s="191"/>
    </row>
    <row r="44" spans="1:31" ht="12.95" hidden="1">
      <c r="A44" s="187">
        <v>43</v>
      </c>
      <c r="B44" s="188" t="s">
        <v>21934</v>
      </c>
      <c r="C44" s="188" t="s">
        <v>22439</v>
      </c>
      <c r="D44" s="188" t="s">
        <v>22362</v>
      </c>
      <c r="E44" s="189" t="s">
        <v>21937</v>
      </c>
      <c r="F44" s="192" t="s">
        <v>2583</v>
      </c>
      <c r="G44" s="189" t="s">
        <v>22685</v>
      </c>
      <c r="H44" s="189" t="s">
        <v>22686</v>
      </c>
      <c r="I44" s="189" t="s">
        <v>22581</v>
      </c>
      <c r="J44" s="189" t="s">
        <v>22582</v>
      </c>
      <c r="K44" s="189" t="s">
        <v>22583</v>
      </c>
      <c r="L44" s="189" t="s">
        <v>22683</v>
      </c>
      <c r="M44" s="189" t="s">
        <v>22584</v>
      </c>
      <c r="N44" s="189" t="s">
        <v>22583</v>
      </c>
      <c r="O44" s="189" t="s">
        <v>22585</v>
      </c>
      <c r="P44" s="192" t="str">
        <f>VLOOKUP(E44,'Dev Inventory'!T:Y,5,FALSE)</f>
        <v>[Feb 21]:
2 Pos dates
Integer has no size in KBMF and EBAN CBR</v>
      </c>
      <c r="Q44" s="221" t="s">
        <v>22586</v>
      </c>
      <c r="R44" s="188" t="s">
        <v>22684</v>
      </c>
      <c r="S44" s="190" t="s">
        <v>22584</v>
      </c>
      <c r="T44" s="190" t="s">
        <v>22584</v>
      </c>
      <c r="U44" s="335"/>
      <c r="AA44" s="191"/>
      <c r="AB44" s="191"/>
      <c r="AC44" s="191"/>
      <c r="AD44" s="191"/>
      <c r="AE44" s="191"/>
    </row>
    <row r="45" spans="1:31" ht="12.95" hidden="1">
      <c r="A45" s="187">
        <v>44</v>
      </c>
      <c r="B45" s="188" t="s">
        <v>21948</v>
      </c>
      <c r="C45" s="188" t="s">
        <v>22439</v>
      </c>
      <c r="D45" s="188" t="s">
        <v>22362</v>
      </c>
      <c r="E45" s="189" t="s">
        <v>21949</v>
      </c>
      <c r="F45" s="192" t="s">
        <v>8433</v>
      </c>
      <c r="G45" s="189" t="s">
        <v>22687</v>
      </c>
      <c r="H45" s="189" t="s">
        <v>22688</v>
      </c>
      <c r="I45" s="189" t="s">
        <v>22581</v>
      </c>
      <c r="J45" s="189" t="s">
        <v>22582</v>
      </c>
      <c r="K45" s="189" t="s">
        <v>22583</v>
      </c>
      <c r="L45" s="189" t="s">
        <v>22689</v>
      </c>
      <c r="M45" s="189" t="s">
        <v>22583</v>
      </c>
      <c r="N45" s="189" t="s">
        <v>22583</v>
      </c>
      <c r="O45" s="189" t="s">
        <v>22585</v>
      </c>
      <c r="P45" s="192">
        <f>VLOOKUP(E45,'Dev Inventory'!T:Y,5,FALSE)</f>
        <v>0</v>
      </c>
      <c r="Q45" s="221" t="s">
        <v>22586</v>
      </c>
      <c r="R45" s="189" t="s">
        <v>22690</v>
      </c>
      <c r="S45" s="190" t="s">
        <v>22584</v>
      </c>
      <c r="T45" s="190" t="s">
        <v>22584</v>
      </c>
      <c r="U45" s="335"/>
      <c r="AA45" s="191"/>
      <c r="AB45" s="191"/>
      <c r="AC45" s="191"/>
      <c r="AD45" s="191"/>
      <c r="AE45" s="191"/>
    </row>
    <row r="46" spans="1:31" ht="26.1" hidden="1">
      <c r="A46" s="187">
        <v>45</v>
      </c>
      <c r="B46" s="188" t="s">
        <v>21948</v>
      </c>
      <c r="C46" s="188" t="s">
        <v>22439</v>
      </c>
      <c r="D46" s="188" t="s">
        <v>22362</v>
      </c>
      <c r="E46" s="189" t="s">
        <v>21950</v>
      </c>
      <c r="F46" s="192" t="s">
        <v>8708</v>
      </c>
      <c r="G46" s="189" t="s">
        <v>22691</v>
      </c>
      <c r="H46" s="336" t="s">
        <v>22692</v>
      </c>
      <c r="I46" s="189" t="s">
        <v>22581</v>
      </c>
      <c r="J46" s="189" t="s">
        <v>22582</v>
      </c>
      <c r="K46" s="189" t="s">
        <v>22583</v>
      </c>
      <c r="L46" s="189" t="s">
        <v>22689</v>
      </c>
      <c r="M46" s="189" t="s">
        <v>22583</v>
      </c>
      <c r="N46" s="189" t="s">
        <v>22583</v>
      </c>
      <c r="O46" s="189" t="s">
        <v>22585</v>
      </c>
      <c r="P46" s="192">
        <f>VLOOKUP(E46,'Dev Inventory'!T:Y,5,FALSE)</f>
        <v>0</v>
      </c>
      <c r="Q46" s="221" t="s">
        <v>22586</v>
      </c>
      <c r="R46" s="189" t="s">
        <v>22690</v>
      </c>
      <c r="S46" s="190" t="s">
        <v>22584</v>
      </c>
      <c r="T46" s="190" t="s">
        <v>22584</v>
      </c>
      <c r="U46" s="335"/>
      <c r="AA46" s="191"/>
      <c r="AB46" s="191"/>
      <c r="AC46" s="191"/>
      <c r="AD46" s="191"/>
      <c r="AE46" s="191"/>
    </row>
    <row r="47" spans="1:31" ht="12.95" hidden="1">
      <c r="A47" s="187">
        <v>46</v>
      </c>
      <c r="B47" s="188" t="s">
        <v>21971</v>
      </c>
      <c r="C47" s="188" t="s">
        <v>22435</v>
      </c>
      <c r="D47" s="188" t="s">
        <v>22333</v>
      </c>
      <c r="E47" s="189" t="s">
        <v>21972</v>
      </c>
      <c r="F47" s="192" t="s">
        <v>2901</v>
      </c>
      <c r="G47" s="189" t="s">
        <v>22693</v>
      </c>
      <c r="H47" s="189" t="s">
        <v>22694</v>
      </c>
      <c r="I47" s="189" t="s">
        <v>22581</v>
      </c>
      <c r="J47" s="189" t="s">
        <v>22582</v>
      </c>
      <c r="K47" s="189" t="s">
        <v>22584</v>
      </c>
      <c r="L47" s="189" t="s">
        <v>22583</v>
      </c>
      <c r="M47" s="189" t="s">
        <v>22583</v>
      </c>
      <c r="N47" s="189" t="s">
        <v>22584</v>
      </c>
      <c r="O47" s="189" t="s">
        <v>22583</v>
      </c>
      <c r="P47" s="192">
        <f>VLOOKUP(E47,'Dev Inventory'!T:Y,5,FALSE)</f>
        <v>0</v>
      </c>
      <c r="Q47" s="192" t="s">
        <v>22586</v>
      </c>
      <c r="R47" s="189" t="s">
        <v>22695</v>
      </c>
      <c r="S47" s="190" t="s">
        <v>22584</v>
      </c>
      <c r="T47" s="190" t="s">
        <v>22584</v>
      </c>
      <c r="U47" s="335"/>
      <c r="AA47" s="191"/>
      <c r="AB47" s="191"/>
      <c r="AC47" s="191"/>
      <c r="AD47" s="191"/>
      <c r="AE47" s="191"/>
    </row>
    <row r="48" spans="1:31" ht="12.95" hidden="1">
      <c r="A48" s="187">
        <v>47</v>
      </c>
      <c r="B48" s="188" t="s">
        <v>21971</v>
      </c>
      <c r="C48" s="188" t="s">
        <v>22435</v>
      </c>
      <c r="D48" s="188" t="s">
        <v>22333</v>
      </c>
      <c r="E48" s="189" t="s">
        <v>21973</v>
      </c>
      <c r="F48" s="192" t="s">
        <v>3080</v>
      </c>
      <c r="G48" s="189" t="s">
        <v>22696</v>
      </c>
      <c r="H48" s="189" t="s">
        <v>22697</v>
      </c>
      <c r="I48" s="189" t="s">
        <v>22581</v>
      </c>
      <c r="J48" s="189" t="s">
        <v>22582</v>
      </c>
      <c r="K48" s="189" t="s">
        <v>22584</v>
      </c>
      <c r="L48" s="189" t="s">
        <v>22583</v>
      </c>
      <c r="M48" s="189" t="s">
        <v>22583</v>
      </c>
      <c r="N48" s="189" t="s">
        <v>22584</v>
      </c>
      <c r="O48" s="189" t="s">
        <v>22583</v>
      </c>
      <c r="P48" s="192">
        <f>VLOOKUP(E48,'Dev Inventory'!T:Y,5,FALSE)</f>
        <v>0</v>
      </c>
      <c r="Q48" s="192" t="s">
        <v>22586</v>
      </c>
      <c r="R48" s="189" t="s">
        <v>22695</v>
      </c>
      <c r="S48" s="190" t="s">
        <v>22584</v>
      </c>
      <c r="T48" s="190" t="s">
        <v>22584</v>
      </c>
      <c r="U48" s="335"/>
      <c r="AA48" s="191"/>
      <c r="AB48" s="191"/>
      <c r="AC48" s="191"/>
      <c r="AD48" s="191"/>
      <c r="AE48" s="191"/>
    </row>
    <row r="49" spans="1:31" ht="12.95" hidden="1">
      <c r="A49" s="187">
        <v>48</v>
      </c>
      <c r="B49" s="188" t="s">
        <v>21971</v>
      </c>
      <c r="C49" s="188" t="s">
        <v>22435</v>
      </c>
      <c r="D49" s="188" t="s">
        <v>22333</v>
      </c>
      <c r="E49" s="189" t="s">
        <v>21974</v>
      </c>
      <c r="F49" s="192" t="s">
        <v>3102</v>
      </c>
      <c r="G49" s="189" t="s">
        <v>22698</v>
      </c>
      <c r="H49" s="189" t="s">
        <v>22699</v>
      </c>
      <c r="I49" s="189" t="s">
        <v>22581</v>
      </c>
      <c r="J49" s="189" t="s">
        <v>22582</v>
      </c>
      <c r="K49" s="189" t="s">
        <v>22584</v>
      </c>
      <c r="L49" s="189" t="s">
        <v>22583</v>
      </c>
      <c r="M49" s="189" t="s">
        <v>22583</v>
      </c>
      <c r="N49" s="189" t="s">
        <v>22584</v>
      </c>
      <c r="O49" s="189" t="s">
        <v>22583</v>
      </c>
      <c r="P49" s="192">
        <f>VLOOKUP(E49,'Dev Inventory'!T:Y,5,FALSE)</f>
        <v>0</v>
      </c>
      <c r="Q49" s="192" t="s">
        <v>22586</v>
      </c>
      <c r="R49" s="189" t="s">
        <v>22695</v>
      </c>
      <c r="S49" s="190" t="s">
        <v>22584</v>
      </c>
      <c r="T49" s="190" t="s">
        <v>22584</v>
      </c>
      <c r="U49" s="335"/>
      <c r="AA49" s="191"/>
      <c r="AB49" s="191"/>
      <c r="AC49" s="191"/>
      <c r="AD49" s="191"/>
      <c r="AE49" s="191"/>
    </row>
    <row r="50" spans="1:31" ht="12.95" hidden="1">
      <c r="A50" s="187">
        <v>49</v>
      </c>
      <c r="B50" s="188" t="s">
        <v>21971</v>
      </c>
      <c r="C50" s="188" t="s">
        <v>22435</v>
      </c>
      <c r="D50" s="188" t="s">
        <v>22333</v>
      </c>
      <c r="E50" s="189" t="s">
        <v>21975</v>
      </c>
      <c r="F50" s="192" t="s">
        <v>3170</v>
      </c>
      <c r="G50" s="189" t="s">
        <v>22700</v>
      </c>
      <c r="H50" s="189" t="s">
        <v>22701</v>
      </c>
      <c r="I50" s="189" t="s">
        <v>22581</v>
      </c>
      <c r="J50" s="189" t="s">
        <v>22582</v>
      </c>
      <c r="K50" s="189" t="s">
        <v>22584</v>
      </c>
      <c r="L50" s="189" t="s">
        <v>22583</v>
      </c>
      <c r="M50" s="189" t="s">
        <v>22583</v>
      </c>
      <c r="N50" s="189" t="s">
        <v>22584</v>
      </c>
      <c r="O50" s="189" t="s">
        <v>22583</v>
      </c>
      <c r="P50" s="192" t="str">
        <f>VLOOKUP(E50,'Dev Inventory'!T:Y,5,FALSE)</f>
        <v>Pending top section</v>
      </c>
      <c r="Q50" s="192" t="s">
        <v>22586</v>
      </c>
      <c r="R50" s="189" t="s">
        <v>22695</v>
      </c>
      <c r="S50" s="190" t="s">
        <v>22584</v>
      </c>
      <c r="T50" s="190" t="s">
        <v>22584</v>
      </c>
      <c r="U50" s="335"/>
      <c r="AA50" s="191"/>
      <c r="AB50" s="191"/>
      <c r="AC50" s="191"/>
      <c r="AD50" s="191"/>
      <c r="AE50" s="191"/>
    </row>
    <row r="51" spans="1:31" ht="12.95" hidden="1">
      <c r="A51" s="187">
        <v>50</v>
      </c>
      <c r="B51" s="188" t="s">
        <v>21971</v>
      </c>
      <c r="C51" s="188" t="s">
        <v>22435</v>
      </c>
      <c r="D51" s="188" t="s">
        <v>22333</v>
      </c>
      <c r="E51" s="189" t="s">
        <v>22447</v>
      </c>
      <c r="F51" s="192" t="s">
        <v>3177</v>
      </c>
      <c r="G51" s="189" t="s">
        <v>22702</v>
      </c>
      <c r="H51" s="189" t="s">
        <v>22703</v>
      </c>
      <c r="I51" s="189" t="s">
        <v>22581</v>
      </c>
      <c r="J51" s="189" t="s">
        <v>22582</v>
      </c>
      <c r="K51" s="189" t="s">
        <v>22584</v>
      </c>
      <c r="L51" s="189" t="s">
        <v>22583</v>
      </c>
      <c r="M51" s="189" t="s">
        <v>22583</v>
      </c>
      <c r="N51" s="189" t="s">
        <v>22584</v>
      </c>
      <c r="O51" s="189" t="s">
        <v>22583</v>
      </c>
      <c r="P51" s="192" t="str">
        <f>VLOOKUP(E51,'Dev Inventory'!T:Y,5,FALSE)</f>
        <v>- 2 column copy data from phy. Cbr eban
- 2 Colunm diff kbnf</v>
      </c>
      <c r="Q51" s="192" t="s">
        <v>22586</v>
      </c>
      <c r="R51" s="189" t="s">
        <v>22695</v>
      </c>
      <c r="S51" s="190" t="s">
        <v>22584</v>
      </c>
      <c r="T51" s="190" t="s">
        <v>22584</v>
      </c>
      <c r="U51" s="335"/>
      <c r="AA51" s="191"/>
      <c r="AB51" s="191"/>
      <c r="AC51" s="191"/>
      <c r="AD51" s="191"/>
      <c r="AE51" s="191"/>
    </row>
    <row r="52" spans="1:31" ht="12.95" hidden="1">
      <c r="A52" s="187">
        <v>51</v>
      </c>
      <c r="B52" s="188" t="s">
        <v>21971</v>
      </c>
      <c r="C52" s="188" t="s">
        <v>22435</v>
      </c>
      <c r="D52" s="188" t="s">
        <v>22333</v>
      </c>
      <c r="E52" s="189" t="s">
        <v>22448</v>
      </c>
      <c r="F52" s="192" t="s">
        <v>3273</v>
      </c>
      <c r="G52" s="189" t="s">
        <v>22704</v>
      </c>
      <c r="H52" s="189" t="s">
        <v>22705</v>
      </c>
      <c r="I52" s="189" t="s">
        <v>22581</v>
      </c>
      <c r="J52" s="189" t="s">
        <v>22582</v>
      </c>
      <c r="K52" s="189" t="s">
        <v>22584</v>
      </c>
      <c r="L52" s="189" t="s">
        <v>22583</v>
      </c>
      <c r="M52" s="189" t="s">
        <v>22583</v>
      </c>
      <c r="N52" s="189" t="s">
        <v>22584</v>
      </c>
      <c r="O52" s="189" t="s">
        <v>22583</v>
      </c>
      <c r="P52" s="192" t="str">
        <f>VLOOKUP(E52,'Dev Inventory'!T:Y,5,FALSE)</f>
        <v>- 1 column copy data from phy. Cbr eban
- 1 Colunm diff kbnf</v>
      </c>
      <c r="Q52" s="192" t="s">
        <v>22586</v>
      </c>
      <c r="R52" s="189" t="s">
        <v>22695</v>
      </c>
      <c r="S52" s="190" t="s">
        <v>22584</v>
      </c>
      <c r="T52" s="190" t="s">
        <v>22584</v>
      </c>
      <c r="U52" s="335"/>
      <c r="AA52" s="191"/>
      <c r="AB52" s="191"/>
      <c r="AC52" s="191"/>
      <c r="AD52" s="191"/>
      <c r="AE52" s="191"/>
    </row>
    <row r="53" spans="1:31" ht="12.95" hidden="1">
      <c r="A53" s="187">
        <v>52</v>
      </c>
      <c r="B53" s="188" t="s">
        <v>22010</v>
      </c>
      <c r="C53" s="188" t="s">
        <v>22439</v>
      </c>
      <c r="D53" s="188" t="s">
        <v>22362</v>
      </c>
      <c r="E53" s="189" t="s">
        <v>22011</v>
      </c>
      <c r="F53" s="192" t="s">
        <v>3388</v>
      </c>
      <c r="G53" s="189" t="s">
        <v>22706</v>
      </c>
      <c r="H53" s="189" t="s">
        <v>22707</v>
      </c>
      <c r="I53" s="189" t="s">
        <v>22581</v>
      </c>
      <c r="J53" s="189" t="s">
        <v>22582</v>
      </c>
      <c r="K53" s="189" t="s">
        <v>22583</v>
      </c>
      <c r="L53" s="189" t="s">
        <v>22583</v>
      </c>
      <c r="M53" s="189" t="s">
        <v>22583</v>
      </c>
      <c r="N53" s="189" t="s">
        <v>22583</v>
      </c>
      <c r="O53" s="189" t="s">
        <v>22585</v>
      </c>
      <c r="P53" s="192" t="str">
        <f>VLOOKUP(E53,'Dev Inventory'!T:Y,5,FALSE)</f>
        <v>- Have rec type (To be revised)</v>
      </c>
      <c r="Q53" s="189" t="s">
        <v>22586</v>
      </c>
      <c r="R53" s="188"/>
      <c r="S53" s="190" t="s">
        <v>22584</v>
      </c>
      <c r="T53" s="190" t="s">
        <v>22584</v>
      </c>
      <c r="U53" s="335"/>
      <c r="AA53" s="191"/>
      <c r="AB53" s="191"/>
      <c r="AC53" s="191"/>
      <c r="AD53" s="191"/>
      <c r="AE53" s="191"/>
    </row>
    <row r="54" spans="1:31" ht="104.1" hidden="1">
      <c r="A54" s="187">
        <v>53</v>
      </c>
      <c r="B54" s="188" t="s">
        <v>22010</v>
      </c>
      <c r="C54" s="188" t="s">
        <v>22439</v>
      </c>
      <c r="D54" s="188" t="s">
        <v>22362</v>
      </c>
      <c r="E54" s="189" t="s">
        <v>22032</v>
      </c>
      <c r="F54" s="192" t="s">
        <v>3407</v>
      </c>
      <c r="G54" s="202" t="s">
        <v>22708</v>
      </c>
      <c r="H54" s="189" t="s">
        <v>22709</v>
      </c>
      <c r="I54" s="189" t="s">
        <v>22581</v>
      </c>
      <c r="J54" s="189" t="s">
        <v>22582</v>
      </c>
      <c r="K54" s="189" t="s">
        <v>22583</v>
      </c>
      <c r="L54" s="189" t="s">
        <v>22583</v>
      </c>
      <c r="M54" s="189" t="s">
        <v>22583</v>
      </c>
      <c r="N54" s="189" t="s">
        <v>22583</v>
      </c>
      <c r="O54" s="189" t="s">
        <v>22585</v>
      </c>
      <c r="P54" s="192" t="str">
        <f>VLOOKUP(E54,'Dev Inventory'!T:Y,5,FALSE)</f>
        <v>- Have rec type (To be revised)</v>
      </c>
      <c r="Q54" s="189" t="s">
        <v>22586</v>
      </c>
      <c r="R54" s="188" t="s">
        <v>22710</v>
      </c>
      <c r="S54" s="190" t="s">
        <v>22584</v>
      </c>
      <c r="T54" s="190" t="s">
        <v>22584</v>
      </c>
      <c r="U54" s="335"/>
      <c r="AA54" s="191"/>
      <c r="AB54" s="191"/>
      <c r="AC54" s="191"/>
      <c r="AD54" s="191"/>
      <c r="AE54" s="191"/>
    </row>
    <row r="55" spans="1:31" ht="12.95" hidden="1">
      <c r="A55" s="187">
        <v>54</v>
      </c>
      <c r="B55" s="188" t="s">
        <v>22127</v>
      </c>
      <c r="C55" s="188" t="s">
        <v>22082</v>
      </c>
      <c r="D55" s="188" t="s">
        <v>22652</v>
      </c>
      <c r="E55" s="189" t="s">
        <v>22128</v>
      </c>
      <c r="F55" s="192" t="s">
        <v>22515</v>
      </c>
      <c r="G55" s="228" t="s">
        <v>22711</v>
      </c>
      <c r="H55" s="189" t="s">
        <v>22129</v>
      </c>
      <c r="I55" s="189" t="s">
        <v>22581</v>
      </c>
      <c r="J55" s="189" t="s">
        <v>22582</v>
      </c>
      <c r="K55" s="189" t="s">
        <v>22584</v>
      </c>
      <c r="L55" s="189" t="s">
        <v>22583</v>
      </c>
      <c r="M55" s="189" t="s">
        <v>22583</v>
      </c>
      <c r="N55" s="189" t="s">
        <v>22584</v>
      </c>
      <c r="O55" s="189" t="s">
        <v>22583</v>
      </c>
      <c r="P55" s="192">
        <f>VLOOKUP(E55,'Dev Inventory'!T:Y,5,FALSE)</f>
        <v>0</v>
      </c>
      <c r="Q55" s="192" t="s">
        <v>22586</v>
      </c>
      <c r="R55" s="189" t="s">
        <v>22712</v>
      </c>
      <c r="S55" s="190" t="s">
        <v>22584</v>
      </c>
      <c r="T55" s="190" t="s">
        <v>22584</v>
      </c>
      <c r="U55" s="335"/>
      <c r="AA55" s="191"/>
      <c r="AB55" s="191"/>
      <c r="AC55" s="191"/>
      <c r="AD55" s="191"/>
      <c r="AE55" s="191"/>
    </row>
    <row r="56" spans="1:31" ht="12.95" hidden="1">
      <c r="A56" s="187">
        <v>55</v>
      </c>
      <c r="B56" s="188" t="s">
        <v>22127</v>
      </c>
      <c r="C56" s="188" t="s">
        <v>22082</v>
      </c>
      <c r="D56" s="188" t="s">
        <v>22652</v>
      </c>
      <c r="E56" s="189" t="s">
        <v>22130</v>
      </c>
      <c r="F56" s="192" t="s">
        <v>22516</v>
      </c>
      <c r="G56" s="228" t="s">
        <v>22713</v>
      </c>
      <c r="H56" s="189" t="s">
        <v>22131</v>
      </c>
      <c r="I56" s="189" t="s">
        <v>22581</v>
      </c>
      <c r="J56" s="189" t="s">
        <v>22582</v>
      </c>
      <c r="K56" s="189" t="s">
        <v>22584</v>
      </c>
      <c r="L56" s="189" t="s">
        <v>22583</v>
      </c>
      <c r="M56" s="189" t="s">
        <v>22583</v>
      </c>
      <c r="N56" s="189" t="s">
        <v>22584</v>
      </c>
      <c r="O56" s="189" t="s">
        <v>22583</v>
      </c>
      <c r="P56" s="192">
        <f>VLOOKUP(E56,'Dev Inventory'!T:Y,5,FALSE)</f>
        <v>0</v>
      </c>
      <c r="Q56" s="192" t="s">
        <v>22586</v>
      </c>
      <c r="R56" s="189" t="s">
        <v>22712</v>
      </c>
      <c r="S56" s="190" t="s">
        <v>22584</v>
      </c>
      <c r="T56" s="190" t="s">
        <v>22584</v>
      </c>
      <c r="U56" s="335"/>
      <c r="AA56" s="191"/>
      <c r="AB56" s="191"/>
      <c r="AC56" s="191"/>
      <c r="AD56" s="191"/>
      <c r="AE56" s="191"/>
    </row>
    <row r="57" spans="1:31" ht="12.95" hidden="1">
      <c r="A57" s="187">
        <v>56</v>
      </c>
      <c r="B57" s="188" t="s">
        <v>22127</v>
      </c>
      <c r="C57" s="188" t="s">
        <v>22082</v>
      </c>
      <c r="D57" s="188" t="s">
        <v>22652</v>
      </c>
      <c r="E57" s="189" t="s">
        <v>22132</v>
      </c>
      <c r="F57" s="192" t="s">
        <v>22517</v>
      </c>
      <c r="G57" s="228" t="s">
        <v>22714</v>
      </c>
      <c r="H57" s="189" t="s">
        <v>22133</v>
      </c>
      <c r="I57" s="189" t="s">
        <v>22581</v>
      </c>
      <c r="J57" s="189" t="s">
        <v>22582</v>
      </c>
      <c r="K57" s="189" t="s">
        <v>22584</v>
      </c>
      <c r="L57" s="189" t="s">
        <v>22583</v>
      </c>
      <c r="M57" s="189" t="s">
        <v>22583</v>
      </c>
      <c r="N57" s="189" t="s">
        <v>22584</v>
      </c>
      <c r="O57" s="189" t="s">
        <v>22583</v>
      </c>
      <c r="P57" s="192">
        <f>VLOOKUP(E57,'Dev Inventory'!T:Y,5,FALSE)</f>
        <v>0</v>
      </c>
      <c r="Q57" s="192" t="s">
        <v>22586</v>
      </c>
      <c r="R57" s="189" t="s">
        <v>22712</v>
      </c>
      <c r="S57" s="190" t="s">
        <v>22584</v>
      </c>
      <c r="T57" s="190" t="s">
        <v>22584</v>
      </c>
      <c r="U57" s="335"/>
      <c r="AA57" s="191"/>
      <c r="AB57" s="191"/>
      <c r="AC57" s="191"/>
      <c r="AD57" s="191"/>
      <c r="AE57" s="191"/>
    </row>
    <row r="58" spans="1:31" ht="12.95" hidden="1">
      <c r="A58" s="187">
        <v>57</v>
      </c>
      <c r="B58" s="188" t="s">
        <v>22127</v>
      </c>
      <c r="C58" s="188" t="s">
        <v>22082</v>
      </c>
      <c r="D58" s="188" t="s">
        <v>22652</v>
      </c>
      <c r="E58" s="189" t="s">
        <v>22134</v>
      </c>
      <c r="F58" s="192" t="s">
        <v>22518</v>
      </c>
      <c r="G58" s="228" t="s">
        <v>22715</v>
      </c>
      <c r="H58" s="189" t="s">
        <v>22135</v>
      </c>
      <c r="I58" s="189" t="s">
        <v>22581</v>
      </c>
      <c r="J58" s="189" t="s">
        <v>22582</v>
      </c>
      <c r="K58" s="189" t="s">
        <v>22584</v>
      </c>
      <c r="L58" s="189" t="s">
        <v>22583</v>
      </c>
      <c r="M58" s="189" t="s">
        <v>22583</v>
      </c>
      <c r="N58" s="189" t="s">
        <v>22584</v>
      </c>
      <c r="O58" s="189" t="s">
        <v>22583</v>
      </c>
      <c r="P58" s="192">
        <f>VLOOKUP(E58,'Dev Inventory'!T:Y,5,FALSE)</f>
        <v>0</v>
      </c>
      <c r="Q58" s="192" t="s">
        <v>22586</v>
      </c>
      <c r="R58" s="189" t="s">
        <v>22712</v>
      </c>
      <c r="S58" s="190" t="s">
        <v>22584</v>
      </c>
      <c r="T58" s="190" t="s">
        <v>22584</v>
      </c>
      <c r="U58" s="335"/>
      <c r="AA58" s="191"/>
      <c r="AB58" s="191"/>
      <c r="AC58" s="191"/>
      <c r="AD58" s="191"/>
      <c r="AE58" s="191"/>
    </row>
    <row r="59" spans="1:31" ht="12.95" hidden="1">
      <c r="A59" s="187">
        <v>58</v>
      </c>
      <c r="B59" s="188" t="s">
        <v>22127</v>
      </c>
      <c r="C59" s="188" t="s">
        <v>22082</v>
      </c>
      <c r="D59" s="188" t="s">
        <v>22652</v>
      </c>
      <c r="E59" s="189" t="s">
        <v>22136</v>
      </c>
      <c r="F59" s="192" t="s">
        <v>22519</v>
      </c>
      <c r="G59" s="228" t="s">
        <v>22716</v>
      </c>
      <c r="H59" s="189" t="s">
        <v>22137</v>
      </c>
      <c r="I59" s="189" t="s">
        <v>22581</v>
      </c>
      <c r="J59" s="189" t="s">
        <v>22582</v>
      </c>
      <c r="K59" s="189" t="s">
        <v>22584</v>
      </c>
      <c r="L59" s="189" t="s">
        <v>22583</v>
      </c>
      <c r="M59" s="189" t="s">
        <v>22583</v>
      </c>
      <c r="N59" s="189" t="s">
        <v>22584</v>
      </c>
      <c r="O59" s="189" t="s">
        <v>22583</v>
      </c>
      <c r="P59" s="192">
        <f>VLOOKUP(E59,'Dev Inventory'!T:Y,5,FALSE)</f>
        <v>0</v>
      </c>
      <c r="Q59" s="192" t="s">
        <v>22586</v>
      </c>
      <c r="R59" s="189" t="s">
        <v>22712</v>
      </c>
      <c r="S59" s="190" t="s">
        <v>22584</v>
      </c>
      <c r="T59" s="190" t="s">
        <v>22584</v>
      </c>
      <c r="U59" s="335"/>
      <c r="AA59" s="191"/>
      <c r="AB59" s="191"/>
      <c r="AC59" s="191"/>
      <c r="AD59" s="191"/>
      <c r="AE59" s="191"/>
    </row>
    <row r="60" spans="1:31" ht="12.95" hidden="1">
      <c r="A60" s="187">
        <v>59</v>
      </c>
      <c r="B60" s="188" t="s">
        <v>22127</v>
      </c>
      <c r="C60" s="188" t="s">
        <v>22082</v>
      </c>
      <c r="D60" s="188" t="s">
        <v>22652</v>
      </c>
      <c r="E60" s="189" t="s">
        <v>22138</v>
      </c>
      <c r="F60" s="192" t="s">
        <v>22520</v>
      </c>
      <c r="G60" s="228" t="s">
        <v>22717</v>
      </c>
      <c r="H60" s="189" t="s">
        <v>22139</v>
      </c>
      <c r="I60" s="189" t="s">
        <v>22581</v>
      </c>
      <c r="J60" s="189" t="s">
        <v>22582</v>
      </c>
      <c r="K60" s="189" t="s">
        <v>22584</v>
      </c>
      <c r="L60" s="189" t="s">
        <v>22583</v>
      </c>
      <c r="M60" s="189" t="s">
        <v>22583</v>
      </c>
      <c r="N60" s="189" t="s">
        <v>22584</v>
      </c>
      <c r="O60" s="189" t="s">
        <v>22583</v>
      </c>
      <c r="P60" s="192">
        <f>VLOOKUP(E60,'Dev Inventory'!T:Y,5,FALSE)</f>
        <v>0</v>
      </c>
      <c r="Q60" s="192" t="s">
        <v>22586</v>
      </c>
      <c r="R60" s="189" t="s">
        <v>22712</v>
      </c>
      <c r="S60" s="190" t="s">
        <v>22584</v>
      </c>
      <c r="T60" s="190" t="s">
        <v>22584</v>
      </c>
      <c r="U60" s="335"/>
      <c r="AA60" s="191"/>
      <c r="AB60" s="191"/>
      <c r="AC60" s="191"/>
      <c r="AD60" s="191"/>
      <c r="AE60" s="191"/>
    </row>
    <row r="61" spans="1:31" ht="12.95" hidden="1">
      <c r="A61" s="187">
        <v>60</v>
      </c>
      <c r="B61" s="188" t="s">
        <v>22127</v>
      </c>
      <c r="C61" s="188" t="s">
        <v>22082</v>
      </c>
      <c r="D61" s="188" t="s">
        <v>22652</v>
      </c>
      <c r="E61" s="189" t="s">
        <v>22140</v>
      </c>
      <c r="F61" s="192" t="s">
        <v>22521</v>
      </c>
      <c r="G61" s="228" t="s">
        <v>22718</v>
      </c>
      <c r="H61" s="189" t="s">
        <v>22141</v>
      </c>
      <c r="I61" s="189" t="s">
        <v>22581</v>
      </c>
      <c r="J61" s="189" t="s">
        <v>22582</v>
      </c>
      <c r="K61" s="189" t="s">
        <v>22584</v>
      </c>
      <c r="L61" s="189" t="s">
        <v>22583</v>
      </c>
      <c r="M61" s="189" t="s">
        <v>22583</v>
      </c>
      <c r="N61" s="189" t="s">
        <v>22584</v>
      </c>
      <c r="O61" s="189" t="s">
        <v>22583</v>
      </c>
      <c r="P61" s="192">
        <f>VLOOKUP(E61,'Dev Inventory'!T:Y,5,FALSE)</f>
        <v>0</v>
      </c>
      <c r="Q61" s="192" t="s">
        <v>22586</v>
      </c>
      <c r="R61" s="189" t="s">
        <v>22712</v>
      </c>
      <c r="S61" s="190" t="s">
        <v>22584</v>
      </c>
      <c r="T61" s="190" t="s">
        <v>22584</v>
      </c>
      <c r="U61" s="335"/>
      <c r="AA61" s="191"/>
      <c r="AB61" s="191"/>
      <c r="AC61" s="191"/>
      <c r="AD61" s="191"/>
      <c r="AE61" s="191"/>
    </row>
    <row r="62" spans="1:31" ht="12.95" hidden="1">
      <c r="A62" s="187">
        <v>61</v>
      </c>
      <c r="B62" s="188" t="s">
        <v>22127</v>
      </c>
      <c r="C62" s="188" t="s">
        <v>22082</v>
      </c>
      <c r="D62" s="188" t="s">
        <v>22652</v>
      </c>
      <c r="E62" s="189" t="s">
        <v>22146</v>
      </c>
      <c r="F62" s="192" t="s">
        <v>22522</v>
      </c>
      <c r="G62" s="228" t="s">
        <v>22719</v>
      </c>
      <c r="H62" s="189" t="s">
        <v>22147</v>
      </c>
      <c r="I62" s="189" t="s">
        <v>22581</v>
      </c>
      <c r="J62" s="189" t="s">
        <v>22582</v>
      </c>
      <c r="K62" s="189" t="s">
        <v>22584</v>
      </c>
      <c r="L62" s="189" t="s">
        <v>22583</v>
      </c>
      <c r="M62" s="189" t="s">
        <v>22583</v>
      </c>
      <c r="N62" s="189" t="s">
        <v>22584</v>
      </c>
      <c r="O62" s="189" t="s">
        <v>22583</v>
      </c>
      <c r="P62" s="192">
        <f>VLOOKUP(E62,'Dev Inventory'!T:Y,5,FALSE)</f>
        <v>0</v>
      </c>
      <c r="Q62" s="192" t="s">
        <v>22586</v>
      </c>
      <c r="R62" s="189" t="s">
        <v>22712</v>
      </c>
      <c r="S62" s="190" t="s">
        <v>22584</v>
      </c>
      <c r="T62" s="190" t="s">
        <v>22584</v>
      </c>
      <c r="U62" s="335"/>
      <c r="AA62" s="191"/>
      <c r="AB62" s="191"/>
      <c r="AC62" s="191"/>
      <c r="AD62" s="191"/>
      <c r="AE62" s="191"/>
    </row>
    <row r="63" spans="1:31" ht="12.95" hidden="1">
      <c r="A63" s="187">
        <v>62</v>
      </c>
      <c r="B63" s="192" t="s">
        <v>22127</v>
      </c>
      <c r="C63" s="192" t="s">
        <v>22082</v>
      </c>
      <c r="D63" s="188" t="s">
        <v>22652</v>
      </c>
      <c r="E63" s="192" t="s">
        <v>22142</v>
      </c>
      <c r="F63" s="192" t="s">
        <v>22523</v>
      </c>
      <c r="G63" s="270" t="s">
        <v>22720</v>
      </c>
      <c r="H63" s="189" t="s">
        <v>22143</v>
      </c>
      <c r="I63" s="189" t="s">
        <v>22581</v>
      </c>
      <c r="J63" s="189" t="s">
        <v>22582</v>
      </c>
      <c r="K63" s="189" t="s">
        <v>22584</v>
      </c>
      <c r="L63" s="189" t="s">
        <v>22583</v>
      </c>
      <c r="M63" s="189" t="s">
        <v>22583</v>
      </c>
      <c r="N63" s="189" t="s">
        <v>22584</v>
      </c>
      <c r="O63" s="189" t="s">
        <v>22583</v>
      </c>
      <c r="P63" s="192">
        <f>VLOOKUP(E63,'Dev Inventory'!T:Y,5,FALSE)</f>
        <v>0</v>
      </c>
      <c r="Q63" s="192" t="s">
        <v>22586</v>
      </c>
      <c r="R63" s="189" t="s">
        <v>22712</v>
      </c>
      <c r="S63" s="190" t="s">
        <v>22584</v>
      </c>
      <c r="T63" s="190" t="s">
        <v>22584</v>
      </c>
      <c r="U63" s="335"/>
      <c r="AA63" s="191"/>
      <c r="AB63" s="191"/>
      <c r="AC63" s="191"/>
      <c r="AD63" s="191"/>
      <c r="AE63" s="191"/>
    </row>
    <row r="64" spans="1:31" ht="12.95" hidden="1">
      <c r="A64" s="187">
        <v>63</v>
      </c>
      <c r="B64" s="192" t="s">
        <v>22127</v>
      </c>
      <c r="C64" s="192" t="s">
        <v>22082</v>
      </c>
      <c r="D64" s="188" t="s">
        <v>22652</v>
      </c>
      <c r="E64" s="192" t="s">
        <v>22721</v>
      </c>
      <c r="F64" s="192" t="s">
        <v>22525</v>
      </c>
      <c r="G64" s="233" t="s">
        <v>22722</v>
      </c>
      <c r="H64" s="189" t="s">
        <v>22723</v>
      </c>
      <c r="I64" s="189" t="s">
        <v>22581</v>
      </c>
      <c r="J64" s="189" t="s">
        <v>22582</v>
      </c>
      <c r="K64" s="189" t="s">
        <v>22584</v>
      </c>
      <c r="L64" s="189" t="s">
        <v>22583</v>
      </c>
      <c r="M64" s="189" t="s">
        <v>22583</v>
      </c>
      <c r="N64" s="189" t="s">
        <v>22584</v>
      </c>
      <c r="O64" s="189" t="s">
        <v>22583</v>
      </c>
      <c r="P64" s="192">
        <f>VLOOKUP(E64,'Dev Inventory'!T:Y,5,FALSE)</f>
        <v>0</v>
      </c>
      <c r="Q64" s="192" t="s">
        <v>22586</v>
      </c>
      <c r="R64" s="189" t="s">
        <v>22712</v>
      </c>
      <c r="S64" s="190" t="s">
        <v>22584</v>
      </c>
      <c r="T64" s="190" t="s">
        <v>22584</v>
      </c>
      <c r="U64" s="335"/>
      <c r="AA64" s="191"/>
      <c r="AB64" s="191"/>
      <c r="AC64" s="191"/>
      <c r="AD64" s="191"/>
      <c r="AE64" s="191"/>
    </row>
    <row r="65" spans="1:31" ht="12.95" hidden="1">
      <c r="A65" s="187">
        <v>64</v>
      </c>
      <c r="B65" s="192" t="s">
        <v>22127</v>
      </c>
      <c r="C65" s="192" t="s">
        <v>22082</v>
      </c>
      <c r="D65" s="188" t="s">
        <v>22652</v>
      </c>
      <c r="E65" s="192" t="s">
        <v>22724</v>
      </c>
      <c r="F65" s="192" t="s">
        <v>22526</v>
      </c>
      <c r="G65" s="189" t="s">
        <v>22725</v>
      </c>
      <c r="H65" s="189" t="s">
        <v>22726</v>
      </c>
      <c r="I65" s="189" t="s">
        <v>22581</v>
      </c>
      <c r="J65" s="189" t="s">
        <v>22582</v>
      </c>
      <c r="K65" s="189" t="s">
        <v>22584</v>
      </c>
      <c r="L65" s="189" t="s">
        <v>22583</v>
      </c>
      <c r="M65" s="189" t="s">
        <v>22583</v>
      </c>
      <c r="N65" s="189" t="s">
        <v>22584</v>
      </c>
      <c r="O65" s="189" t="s">
        <v>22583</v>
      </c>
      <c r="P65" s="192">
        <f>VLOOKUP(E65,'Dev Inventory'!T:Y,5,FALSE)</f>
        <v>0</v>
      </c>
      <c r="Q65" s="192" t="s">
        <v>22586</v>
      </c>
      <c r="R65" s="189" t="s">
        <v>22712</v>
      </c>
      <c r="S65" s="190" t="s">
        <v>22584</v>
      </c>
      <c r="T65" s="190" t="s">
        <v>22584</v>
      </c>
      <c r="U65" s="335"/>
      <c r="AA65" s="191"/>
      <c r="AB65" s="191"/>
      <c r="AC65" s="191"/>
      <c r="AD65" s="191"/>
      <c r="AE65" s="191"/>
    </row>
    <row r="66" spans="1:31" ht="12.95" hidden="1">
      <c r="A66" s="187">
        <v>65</v>
      </c>
      <c r="B66" s="192" t="s">
        <v>22127</v>
      </c>
      <c r="C66" s="192" t="s">
        <v>22082</v>
      </c>
      <c r="D66" s="188" t="s">
        <v>22652</v>
      </c>
      <c r="E66" s="192" t="s">
        <v>22727</v>
      </c>
      <c r="F66" s="192" t="s">
        <v>22527</v>
      </c>
      <c r="G66" s="271" t="s">
        <v>22728</v>
      </c>
      <c r="H66" s="192"/>
      <c r="I66" s="189" t="s">
        <v>22581</v>
      </c>
      <c r="J66" s="189" t="s">
        <v>22582</v>
      </c>
      <c r="K66" s="189" t="s">
        <v>22584</v>
      </c>
      <c r="L66" s="189" t="s">
        <v>22583</v>
      </c>
      <c r="M66" s="189" t="s">
        <v>22583</v>
      </c>
      <c r="N66" s="189" t="s">
        <v>22584</v>
      </c>
      <c r="O66" s="189" t="s">
        <v>22583</v>
      </c>
      <c r="P66" s="192">
        <f>VLOOKUP(E66,'Dev Inventory'!T:Y,5,FALSE)</f>
        <v>0</v>
      </c>
      <c r="Q66" s="192" t="s">
        <v>22586</v>
      </c>
      <c r="R66" s="189" t="s">
        <v>22712</v>
      </c>
      <c r="S66" s="190" t="s">
        <v>22584</v>
      </c>
      <c r="T66" s="190" t="s">
        <v>22584</v>
      </c>
      <c r="U66" s="335"/>
      <c r="AA66" s="191"/>
      <c r="AB66" s="191"/>
      <c r="AC66" s="191"/>
      <c r="AD66" s="191"/>
      <c r="AE66" s="191"/>
    </row>
    <row r="67" spans="1:31" ht="26.1" hidden="1">
      <c r="A67" s="187">
        <v>66</v>
      </c>
      <c r="B67" s="192" t="s">
        <v>22279</v>
      </c>
      <c r="C67" s="272" t="s">
        <v>22435</v>
      </c>
      <c r="D67" s="273" t="s">
        <v>22729</v>
      </c>
      <c r="E67" s="192" t="s">
        <v>22730</v>
      </c>
      <c r="F67" s="192" t="s">
        <v>8711</v>
      </c>
      <c r="G67" s="189" t="s">
        <v>22731</v>
      </c>
      <c r="H67" s="192"/>
      <c r="I67" s="192" t="s">
        <v>22732</v>
      </c>
      <c r="J67" s="189" t="s">
        <v>22733</v>
      </c>
      <c r="K67" s="189" t="s">
        <v>22663</v>
      </c>
      <c r="L67" s="189" t="s">
        <v>22734</v>
      </c>
      <c r="M67" s="189" t="s">
        <v>22583</v>
      </c>
      <c r="N67" s="189" t="s">
        <v>22583</v>
      </c>
      <c r="O67" s="189" t="s">
        <v>22735</v>
      </c>
      <c r="P67" s="192">
        <f>VLOOKUP(E67,'Dev Inventory'!T:Y,5,FALSE)</f>
        <v>0</v>
      </c>
      <c r="Q67" s="221" t="s">
        <v>22586</v>
      </c>
      <c r="R67" s="202" t="s">
        <v>22736</v>
      </c>
      <c r="S67" s="190" t="s">
        <v>22584</v>
      </c>
      <c r="T67" s="190" t="s">
        <v>22584</v>
      </c>
      <c r="U67" s="335"/>
      <c r="AA67" s="191"/>
      <c r="AB67" s="191"/>
      <c r="AC67" s="191"/>
      <c r="AD67" s="191"/>
      <c r="AE67" s="191"/>
    </row>
    <row r="68" spans="1:31" ht="26.1" hidden="1">
      <c r="A68" s="187">
        <v>67</v>
      </c>
      <c r="B68" s="192" t="s">
        <v>21851</v>
      </c>
      <c r="C68" s="192" t="s">
        <v>22082</v>
      </c>
      <c r="D68" s="192" t="s">
        <v>22737</v>
      </c>
      <c r="E68" s="188" t="s">
        <v>22738</v>
      </c>
      <c r="F68" s="192" t="s">
        <v>8724</v>
      </c>
      <c r="G68" s="189" t="s">
        <v>22739</v>
      </c>
      <c r="H68" s="192"/>
      <c r="I68" s="189" t="s">
        <v>22581</v>
      </c>
      <c r="J68" s="189" t="s">
        <v>22733</v>
      </c>
      <c r="K68" s="189" t="s">
        <v>22583</v>
      </c>
      <c r="L68" s="189" t="s">
        <v>22601</v>
      </c>
      <c r="M68" s="189">
        <v>0</v>
      </c>
      <c r="N68" s="189" t="s">
        <v>22584</v>
      </c>
      <c r="O68" s="189" t="s">
        <v>22583</v>
      </c>
      <c r="P68" s="192" t="e">
        <f>VLOOKUP(E68,'Dev Inventory'!T:Y,5,FALSE)</f>
        <v>#N/A</v>
      </c>
      <c r="Q68" s="221" t="s">
        <v>22586</v>
      </c>
      <c r="R68" s="194" t="s">
        <v>22740</v>
      </c>
      <c r="S68" s="190" t="s">
        <v>22584</v>
      </c>
      <c r="T68" s="190" t="s">
        <v>22584</v>
      </c>
      <c r="U68" s="335"/>
      <c r="AA68" s="191"/>
      <c r="AB68" s="191"/>
      <c r="AC68" s="191"/>
      <c r="AD68" s="191"/>
      <c r="AE68" s="191"/>
    </row>
    <row r="69" spans="1:31" ht="12.95" hidden="1">
      <c r="A69" s="187">
        <v>68</v>
      </c>
      <c r="B69" s="188" t="s">
        <v>22081</v>
      </c>
      <c r="C69" s="192" t="s">
        <v>22082</v>
      </c>
      <c r="D69" s="188" t="s">
        <v>22652</v>
      </c>
      <c r="E69" s="189" t="s">
        <v>22741</v>
      </c>
      <c r="F69" s="192" t="s">
        <v>22528</v>
      </c>
      <c r="G69" s="654" t="s">
        <v>22742</v>
      </c>
      <c r="H69" s="189" t="s">
        <v>22743</v>
      </c>
      <c r="I69" s="189" t="s">
        <v>22581</v>
      </c>
      <c r="J69" s="189" t="s">
        <v>22582</v>
      </c>
      <c r="K69" s="189" t="s">
        <v>22583</v>
      </c>
      <c r="L69" s="189" t="s">
        <v>22583</v>
      </c>
      <c r="M69" s="189" t="s">
        <v>22583</v>
      </c>
      <c r="N69" s="189" t="s">
        <v>22584</v>
      </c>
      <c r="O69" s="189" t="s">
        <v>22583</v>
      </c>
      <c r="P69" s="192">
        <f>VLOOKUP(E69,'Dev Inventory'!T:Y,5,FALSE)</f>
        <v>0</v>
      </c>
      <c r="Q69" s="192" t="s">
        <v>22586</v>
      </c>
      <c r="R69" s="189" t="s">
        <v>22656</v>
      </c>
      <c r="S69" s="190" t="s">
        <v>22584</v>
      </c>
      <c r="T69" s="190" t="s">
        <v>22584</v>
      </c>
      <c r="U69" s="335"/>
      <c r="AA69" s="191"/>
      <c r="AB69" s="191"/>
      <c r="AC69" s="191"/>
      <c r="AD69" s="191"/>
      <c r="AE69" s="191"/>
    </row>
    <row r="70" spans="1:31" ht="12.95" hidden="1">
      <c r="A70" s="187">
        <v>69</v>
      </c>
      <c r="B70" s="188" t="s">
        <v>22081</v>
      </c>
      <c r="C70" s="192" t="s">
        <v>22082</v>
      </c>
      <c r="D70" s="188" t="s">
        <v>22652</v>
      </c>
      <c r="E70" s="189" t="s">
        <v>22744</v>
      </c>
      <c r="F70" s="192" t="s">
        <v>22529</v>
      </c>
      <c r="G70" s="654" t="s">
        <v>22745</v>
      </c>
      <c r="H70" s="189" t="s">
        <v>22746</v>
      </c>
      <c r="I70" s="189" t="s">
        <v>22581</v>
      </c>
      <c r="J70" s="189" t="s">
        <v>22582</v>
      </c>
      <c r="K70" s="189" t="s">
        <v>22583</v>
      </c>
      <c r="L70" s="189" t="s">
        <v>22583</v>
      </c>
      <c r="M70" s="189" t="s">
        <v>22583</v>
      </c>
      <c r="N70" s="189" t="s">
        <v>22584</v>
      </c>
      <c r="O70" s="189" t="s">
        <v>22583</v>
      </c>
      <c r="P70" s="192">
        <f>VLOOKUP(E70,'Dev Inventory'!T:Y,5,FALSE)</f>
        <v>0</v>
      </c>
      <c r="Q70" s="192" t="s">
        <v>22586</v>
      </c>
      <c r="R70" s="189" t="s">
        <v>22656</v>
      </c>
      <c r="S70" s="190" t="s">
        <v>22584</v>
      </c>
      <c r="T70" s="190" t="s">
        <v>22584</v>
      </c>
      <c r="U70" s="335"/>
      <c r="AA70" s="191"/>
      <c r="AB70" s="191"/>
      <c r="AC70" s="191"/>
      <c r="AD70" s="191"/>
      <c r="AE70" s="191"/>
    </row>
    <row r="71" spans="1:31" ht="12.95" hidden="1">
      <c r="A71" s="187">
        <v>70</v>
      </c>
      <c r="B71" s="188" t="s">
        <v>22081</v>
      </c>
      <c r="C71" s="192" t="s">
        <v>22082</v>
      </c>
      <c r="D71" s="188" t="s">
        <v>22652</v>
      </c>
      <c r="E71" s="189" t="s">
        <v>22747</v>
      </c>
      <c r="F71" s="192" t="s">
        <v>22530</v>
      </c>
      <c r="G71" s="654" t="s">
        <v>22748</v>
      </c>
      <c r="H71" s="189" t="s">
        <v>22749</v>
      </c>
      <c r="I71" s="189" t="s">
        <v>22581</v>
      </c>
      <c r="J71" s="189" t="s">
        <v>22582</v>
      </c>
      <c r="K71" s="189" t="s">
        <v>22583</v>
      </c>
      <c r="L71" s="189" t="s">
        <v>22583</v>
      </c>
      <c r="M71" s="189" t="s">
        <v>22583</v>
      </c>
      <c r="N71" s="189" t="s">
        <v>22584</v>
      </c>
      <c r="O71" s="189" t="s">
        <v>22583</v>
      </c>
      <c r="P71" s="192">
        <f>VLOOKUP(E71,'Dev Inventory'!T:Y,5,FALSE)</f>
        <v>0</v>
      </c>
      <c r="Q71" s="192" t="s">
        <v>22586</v>
      </c>
      <c r="R71" s="189" t="s">
        <v>22656</v>
      </c>
      <c r="S71" s="190" t="s">
        <v>22584</v>
      </c>
      <c r="T71" s="190" t="s">
        <v>22584</v>
      </c>
      <c r="U71" s="335"/>
      <c r="AA71" s="191"/>
      <c r="AB71" s="191"/>
      <c r="AC71" s="191"/>
      <c r="AD71" s="191"/>
      <c r="AE71" s="191"/>
    </row>
    <row r="72" spans="1:31" ht="12.95" hidden="1">
      <c r="A72" s="187">
        <v>71</v>
      </c>
      <c r="B72" s="188" t="s">
        <v>22081</v>
      </c>
      <c r="C72" s="192" t="s">
        <v>22082</v>
      </c>
      <c r="D72" s="188" t="s">
        <v>22652</v>
      </c>
      <c r="E72" s="189" t="s">
        <v>22750</v>
      </c>
      <c r="F72" s="192" t="s">
        <v>22531</v>
      </c>
      <c r="G72" s="654" t="s">
        <v>22751</v>
      </c>
      <c r="H72" s="189" t="s">
        <v>22752</v>
      </c>
      <c r="I72" s="189" t="s">
        <v>22581</v>
      </c>
      <c r="J72" s="189" t="s">
        <v>22582</v>
      </c>
      <c r="K72" s="189" t="s">
        <v>22583</v>
      </c>
      <c r="L72" s="189" t="s">
        <v>22583</v>
      </c>
      <c r="M72" s="189" t="s">
        <v>22583</v>
      </c>
      <c r="N72" s="189" t="s">
        <v>22584</v>
      </c>
      <c r="O72" s="189" t="s">
        <v>22583</v>
      </c>
      <c r="P72" s="192">
        <f>VLOOKUP(E72,'Dev Inventory'!T:Y,5,FALSE)</f>
        <v>0</v>
      </c>
      <c r="Q72" s="192" t="s">
        <v>22586</v>
      </c>
      <c r="R72" s="189" t="s">
        <v>22656</v>
      </c>
      <c r="S72" s="190" t="s">
        <v>22584</v>
      </c>
      <c r="T72" s="190" t="s">
        <v>22584</v>
      </c>
      <c r="U72" s="335"/>
      <c r="AA72" s="191"/>
      <c r="AB72" s="191"/>
      <c r="AC72" s="191"/>
      <c r="AD72" s="191"/>
      <c r="AE72" s="191"/>
    </row>
    <row r="73" spans="1:31" ht="12.95" hidden="1">
      <c r="A73" s="187">
        <v>72</v>
      </c>
      <c r="B73" s="188" t="s">
        <v>22081</v>
      </c>
      <c r="C73" s="192" t="s">
        <v>22082</v>
      </c>
      <c r="D73" s="188" t="s">
        <v>22652</v>
      </c>
      <c r="E73" s="189" t="s">
        <v>22753</v>
      </c>
      <c r="F73" s="192" t="s">
        <v>22533</v>
      </c>
      <c r="G73" s="654" t="s">
        <v>22754</v>
      </c>
      <c r="H73" s="189" t="s">
        <v>22755</v>
      </c>
      <c r="I73" s="189" t="s">
        <v>22581</v>
      </c>
      <c r="J73" s="189" t="s">
        <v>22582</v>
      </c>
      <c r="K73" s="189" t="s">
        <v>22583</v>
      </c>
      <c r="L73" s="189" t="s">
        <v>22601</v>
      </c>
      <c r="M73" s="189" t="s">
        <v>22583</v>
      </c>
      <c r="N73" s="189" t="s">
        <v>22584</v>
      </c>
      <c r="O73" s="189" t="s">
        <v>22583</v>
      </c>
      <c r="P73" s="192">
        <f>VLOOKUP(E73,'Dev Inventory'!T:Y,5,FALSE)</f>
        <v>0</v>
      </c>
      <c r="Q73" s="192" t="s">
        <v>22586</v>
      </c>
      <c r="R73" s="189" t="s">
        <v>22656</v>
      </c>
      <c r="S73" s="190" t="s">
        <v>22584</v>
      </c>
      <c r="T73" s="190" t="s">
        <v>22584</v>
      </c>
      <c r="U73" s="335"/>
      <c r="AA73" s="191"/>
      <c r="AB73" s="191"/>
      <c r="AC73" s="191"/>
      <c r="AD73" s="191"/>
      <c r="AE73" s="191"/>
    </row>
    <row r="74" spans="1:31" ht="12.95" hidden="1">
      <c r="A74" s="187">
        <v>73</v>
      </c>
      <c r="B74" s="188" t="s">
        <v>22081</v>
      </c>
      <c r="C74" s="192" t="s">
        <v>22082</v>
      </c>
      <c r="D74" s="188" t="s">
        <v>22652</v>
      </c>
      <c r="E74" s="189" t="s">
        <v>22756</v>
      </c>
      <c r="F74" s="192" t="s">
        <v>22534</v>
      </c>
      <c r="G74" s="654" t="s">
        <v>22757</v>
      </c>
      <c r="H74" s="189" t="s">
        <v>22758</v>
      </c>
      <c r="I74" s="189" t="s">
        <v>22581</v>
      </c>
      <c r="J74" s="189" t="s">
        <v>22582</v>
      </c>
      <c r="K74" s="189" t="s">
        <v>22583</v>
      </c>
      <c r="L74" s="189" t="s">
        <v>22583</v>
      </c>
      <c r="M74" s="189" t="s">
        <v>22583</v>
      </c>
      <c r="N74" s="189" t="s">
        <v>22584</v>
      </c>
      <c r="O74" s="189" t="s">
        <v>22583</v>
      </c>
      <c r="P74" s="192">
        <f>VLOOKUP(E74,'Dev Inventory'!T:Y,5,FALSE)</f>
        <v>0</v>
      </c>
      <c r="Q74" s="192" t="s">
        <v>22586</v>
      </c>
      <c r="R74" s="189" t="s">
        <v>22656</v>
      </c>
      <c r="S74" s="190" t="s">
        <v>22584</v>
      </c>
      <c r="T74" s="190" t="s">
        <v>22584</v>
      </c>
      <c r="U74" s="335"/>
      <c r="AA74" s="191"/>
      <c r="AB74" s="191"/>
      <c r="AC74" s="191"/>
      <c r="AD74" s="191"/>
      <c r="AE74" s="191"/>
    </row>
    <row r="75" spans="1:31" ht="12.95" hidden="1">
      <c r="A75" s="187">
        <v>74</v>
      </c>
      <c r="B75" s="188" t="s">
        <v>22081</v>
      </c>
      <c r="C75" s="192" t="s">
        <v>22082</v>
      </c>
      <c r="D75" s="188" t="s">
        <v>22652</v>
      </c>
      <c r="E75" s="189" t="s">
        <v>22759</v>
      </c>
      <c r="F75" s="192" t="s">
        <v>22535</v>
      </c>
      <c r="G75" s="654" t="s">
        <v>22760</v>
      </c>
      <c r="H75" s="189" t="s">
        <v>22761</v>
      </c>
      <c r="I75" s="189" t="s">
        <v>22581</v>
      </c>
      <c r="J75" s="189" t="s">
        <v>22582</v>
      </c>
      <c r="K75" s="189" t="s">
        <v>22583</v>
      </c>
      <c r="L75" s="189" t="s">
        <v>22583</v>
      </c>
      <c r="M75" s="189" t="s">
        <v>22583</v>
      </c>
      <c r="N75" s="189" t="s">
        <v>22584</v>
      </c>
      <c r="O75" s="189" t="s">
        <v>22583</v>
      </c>
      <c r="P75" s="192">
        <f>VLOOKUP(E75,'Dev Inventory'!T:Y,5,FALSE)</f>
        <v>0</v>
      </c>
      <c r="Q75" s="192" t="s">
        <v>22586</v>
      </c>
      <c r="R75" s="189" t="s">
        <v>22656</v>
      </c>
      <c r="S75" s="190" t="s">
        <v>22584</v>
      </c>
      <c r="T75" s="190" t="s">
        <v>22584</v>
      </c>
      <c r="U75" s="335"/>
      <c r="AA75" s="191"/>
      <c r="AB75" s="191"/>
      <c r="AC75" s="191"/>
      <c r="AD75" s="191"/>
      <c r="AE75" s="191"/>
    </row>
    <row r="76" spans="1:31" ht="12.95" hidden="1">
      <c r="A76" s="187">
        <v>75</v>
      </c>
      <c r="B76" s="188" t="s">
        <v>22081</v>
      </c>
      <c r="C76" s="192" t="s">
        <v>22082</v>
      </c>
      <c r="D76" s="188" t="s">
        <v>22652</v>
      </c>
      <c r="E76" s="189" t="s">
        <v>22762</v>
      </c>
      <c r="F76" s="192" t="s">
        <v>22536</v>
      </c>
      <c r="G76" s="654" t="s">
        <v>22763</v>
      </c>
      <c r="H76" s="189" t="s">
        <v>22764</v>
      </c>
      <c r="I76" s="189" t="s">
        <v>22581</v>
      </c>
      <c r="J76" s="189" t="s">
        <v>22582</v>
      </c>
      <c r="K76" s="189" t="s">
        <v>22583</v>
      </c>
      <c r="L76" s="189" t="s">
        <v>22583</v>
      </c>
      <c r="M76" s="189" t="s">
        <v>22583</v>
      </c>
      <c r="N76" s="189" t="s">
        <v>22584</v>
      </c>
      <c r="O76" s="189" t="s">
        <v>22583</v>
      </c>
      <c r="P76" s="192">
        <f>VLOOKUP(E76,'Dev Inventory'!T:Y,5,FALSE)</f>
        <v>0</v>
      </c>
      <c r="Q76" s="192" t="s">
        <v>22586</v>
      </c>
      <c r="R76" s="189" t="s">
        <v>22656</v>
      </c>
      <c r="S76" s="190" t="s">
        <v>22584</v>
      </c>
      <c r="T76" s="190" t="s">
        <v>22584</v>
      </c>
      <c r="U76" s="335"/>
      <c r="AA76" s="191"/>
      <c r="AB76" s="191"/>
      <c r="AC76" s="191"/>
      <c r="AD76" s="191"/>
      <c r="AE76" s="191"/>
    </row>
    <row r="77" spans="1:31" ht="12.95" hidden="1">
      <c r="A77" s="187">
        <v>76</v>
      </c>
      <c r="B77" s="188" t="s">
        <v>22081</v>
      </c>
      <c r="C77" s="192" t="s">
        <v>22082</v>
      </c>
      <c r="D77" s="188" t="s">
        <v>22652</v>
      </c>
      <c r="E77" s="189" t="s">
        <v>22765</v>
      </c>
      <c r="F77" s="192" t="s">
        <v>22537</v>
      </c>
      <c r="G77" s="654" t="s">
        <v>22766</v>
      </c>
      <c r="H77" s="189" t="s">
        <v>22767</v>
      </c>
      <c r="I77" s="189" t="s">
        <v>22581</v>
      </c>
      <c r="J77" s="189" t="s">
        <v>22582</v>
      </c>
      <c r="K77" s="189" t="s">
        <v>22583</v>
      </c>
      <c r="L77" s="189" t="s">
        <v>22583</v>
      </c>
      <c r="M77" s="189" t="s">
        <v>22583</v>
      </c>
      <c r="N77" s="189" t="s">
        <v>22584</v>
      </c>
      <c r="O77" s="189" t="s">
        <v>22583</v>
      </c>
      <c r="P77" s="192">
        <f>VLOOKUP(E77,'Dev Inventory'!T:Y,5,FALSE)</f>
        <v>0</v>
      </c>
      <c r="Q77" s="192" t="s">
        <v>22586</v>
      </c>
      <c r="R77" s="189" t="s">
        <v>22656</v>
      </c>
      <c r="S77" s="190" t="s">
        <v>22584</v>
      </c>
      <c r="T77" s="190" t="s">
        <v>22584</v>
      </c>
      <c r="U77" s="335"/>
      <c r="AA77" s="191"/>
      <c r="AB77" s="191"/>
      <c r="AC77" s="191"/>
      <c r="AD77" s="191"/>
      <c r="AE77" s="191"/>
    </row>
    <row r="78" spans="1:31" ht="12.95" hidden="1">
      <c r="A78" s="187">
        <v>77</v>
      </c>
      <c r="B78" s="188" t="s">
        <v>22081</v>
      </c>
      <c r="C78" s="192" t="s">
        <v>22082</v>
      </c>
      <c r="D78" s="188" t="s">
        <v>22652</v>
      </c>
      <c r="E78" s="189" t="s">
        <v>22768</v>
      </c>
      <c r="F78" s="192" t="s">
        <v>22538</v>
      </c>
      <c r="G78" s="654" t="s">
        <v>22769</v>
      </c>
      <c r="H78" s="189" t="s">
        <v>22767</v>
      </c>
      <c r="I78" s="189" t="s">
        <v>22581</v>
      </c>
      <c r="J78" s="189" t="s">
        <v>22582</v>
      </c>
      <c r="K78" s="189" t="s">
        <v>22583</v>
      </c>
      <c r="L78" s="189" t="s">
        <v>22583</v>
      </c>
      <c r="M78" s="189" t="s">
        <v>22583</v>
      </c>
      <c r="N78" s="189" t="s">
        <v>22584</v>
      </c>
      <c r="O78" s="189" t="s">
        <v>22583</v>
      </c>
      <c r="P78" s="192">
        <f>VLOOKUP(E78,'Dev Inventory'!T:Y,5,FALSE)</f>
        <v>0</v>
      </c>
      <c r="Q78" s="192" t="s">
        <v>22586</v>
      </c>
      <c r="R78" s="189" t="s">
        <v>22656</v>
      </c>
      <c r="S78" s="190" t="s">
        <v>22584</v>
      </c>
      <c r="T78" s="190" t="s">
        <v>22584</v>
      </c>
      <c r="U78" s="335"/>
      <c r="AA78" s="191"/>
      <c r="AB78" s="191"/>
      <c r="AC78" s="191"/>
      <c r="AD78" s="191"/>
      <c r="AE78" s="191"/>
    </row>
    <row r="79" spans="1:31" ht="12.95" hidden="1">
      <c r="A79" s="187">
        <v>78</v>
      </c>
      <c r="B79" s="188" t="s">
        <v>22081</v>
      </c>
      <c r="C79" s="192" t="s">
        <v>22082</v>
      </c>
      <c r="D79" s="188" t="s">
        <v>22652</v>
      </c>
      <c r="E79" s="221" t="s">
        <v>22770</v>
      </c>
      <c r="F79" s="192" t="s">
        <v>22540</v>
      </c>
      <c r="G79" s="654" t="s">
        <v>22771</v>
      </c>
      <c r="H79" s="189" t="s">
        <v>22772</v>
      </c>
      <c r="I79" s="189" t="s">
        <v>22581</v>
      </c>
      <c r="J79" s="189" t="s">
        <v>22582</v>
      </c>
      <c r="K79" s="189" t="s">
        <v>22583</v>
      </c>
      <c r="L79" s="189" t="s">
        <v>22583</v>
      </c>
      <c r="M79" s="189" t="s">
        <v>22583</v>
      </c>
      <c r="N79" s="189" t="s">
        <v>22584</v>
      </c>
      <c r="O79" s="189" t="s">
        <v>22583</v>
      </c>
      <c r="P79" s="192">
        <f>VLOOKUP(E79,'Dev Inventory'!T:Y,5,FALSE)</f>
        <v>0</v>
      </c>
      <c r="Q79" s="192" t="s">
        <v>22586</v>
      </c>
      <c r="R79" s="189" t="s">
        <v>22656</v>
      </c>
      <c r="S79" s="190" t="s">
        <v>22584</v>
      </c>
      <c r="T79" s="190" t="s">
        <v>22584</v>
      </c>
      <c r="U79" s="335"/>
      <c r="AA79" s="191"/>
      <c r="AB79" s="191"/>
      <c r="AC79" s="191"/>
      <c r="AD79" s="191"/>
      <c r="AE79" s="191"/>
    </row>
    <row r="80" spans="1:31" ht="12.95" hidden="1">
      <c r="A80" s="187">
        <v>79</v>
      </c>
      <c r="B80" s="188" t="s">
        <v>22081</v>
      </c>
      <c r="C80" s="192" t="s">
        <v>22082</v>
      </c>
      <c r="D80" s="188" t="s">
        <v>22652</v>
      </c>
      <c r="E80" s="189" t="s">
        <v>22773</v>
      </c>
      <c r="F80" s="192" t="s">
        <v>22542</v>
      </c>
      <c r="G80" s="654" t="s">
        <v>22774</v>
      </c>
      <c r="H80" s="189" t="s">
        <v>22775</v>
      </c>
      <c r="I80" s="189" t="s">
        <v>22581</v>
      </c>
      <c r="J80" s="189" t="s">
        <v>22582</v>
      </c>
      <c r="K80" s="189" t="s">
        <v>22583</v>
      </c>
      <c r="L80" s="189" t="s">
        <v>22583</v>
      </c>
      <c r="M80" s="189" t="s">
        <v>22583</v>
      </c>
      <c r="N80" s="189" t="s">
        <v>22584</v>
      </c>
      <c r="O80" s="189" t="s">
        <v>22583</v>
      </c>
      <c r="P80" s="192">
        <f>VLOOKUP(E80,'Dev Inventory'!T:Y,5,FALSE)</f>
        <v>0</v>
      </c>
      <c r="Q80" s="192" t="s">
        <v>22586</v>
      </c>
      <c r="R80" s="189" t="s">
        <v>22656</v>
      </c>
      <c r="S80" s="190" t="s">
        <v>22584</v>
      </c>
      <c r="T80" s="190" t="s">
        <v>22584</v>
      </c>
      <c r="U80" s="335"/>
      <c r="AA80" s="191"/>
      <c r="AB80" s="191"/>
      <c r="AC80" s="191"/>
      <c r="AD80" s="191"/>
      <c r="AE80" s="191"/>
    </row>
    <row r="81" spans="1:31" ht="12.95" hidden="1">
      <c r="A81" s="187">
        <v>80</v>
      </c>
      <c r="B81" s="188" t="s">
        <v>22081</v>
      </c>
      <c r="C81" s="192" t="s">
        <v>22082</v>
      </c>
      <c r="D81" s="188" t="s">
        <v>22652</v>
      </c>
      <c r="E81" s="189" t="s">
        <v>22776</v>
      </c>
      <c r="F81" s="192" t="s">
        <v>22544</v>
      </c>
      <c r="G81" s="654" t="s">
        <v>22777</v>
      </c>
      <c r="H81" s="189" t="s">
        <v>22778</v>
      </c>
      <c r="I81" s="189" t="s">
        <v>22581</v>
      </c>
      <c r="J81" s="189" t="s">
        <v>22582</v>
      </c>
      <c r="K81" s="189" t="s">
        <v>22583</v>
      </c>
      <c r="L81" s="189" t="s">
        <v>22583</v>
      </c>
      <c r="M81" s="189" t="s">
        <v>22583</v>
      </c>
      <c r="N81" s="189" t="s">
        <v>22584</v>
      </c>
      <c r="O81" s="189" t="s">
        <v>22583</v>
      </c>
      <c r="P81" s="192">
        <f>VLOOKUP(E81,'Dev Inventory'!T:Y,5,FALSE)</f>
        <v>0</v>
      </c>
      <c r="Q81" s="192" t="s">
        <v>22586</v>
      </c>
      <c r="R81" s="189" t="s">
        <v>22656</v>
      </c>
      <c r="S81" s="190" t="s">
        <v>22584</v>
      </c>
      <c r="T81" s="190" t="s">
        <v>22584</v>
      </c>
      <c r="U81" s="335"/>
      <c r="AA81" s="191"/>
      <c r="AB81" s="191"/>
      <c r="AC81" s="191"/>
      <c r="AD81" s="191"/>
      <c r="AE81" s="191"/>
    </row>
    <row r="82" spans="1:31" ht="12.95" hidden="1">
      <c r="A82" s="187">
        <v>81</v>
      </c>
      <c r="B82" s="188" t="s">
        <v>22081</v>
      </c>
      <c r="C82" s="192" t="s">
        <v>22082</v>
      </c>
      <c r="D82" s="188" t="s">
        <v>22652</v>
      </c>
      <c r="E82" s="189" t="s">
        <v>22779</v>
      </c>
      <c r="F82" s="192" t="s">
        <v>22546</v>
      </c>
      <c r="G82" s="654" t="s">
        <v>22780</v>
      </c>
      <c r="H82" s="189" t="s">
        <v>22781</v>
      </c>
      <c r="I82" s="189" t="s">
        <v>22581</v>
      </c>
      <c r="J82" s="189" t="s">
        <v>22582</v>
      </c>
      <c r="K82" s="189" t="s">
        <v>22583</v>
      </c>
      <c r="L82" s="189" t="s">
        <v>22583</v>
      </c>
      <c r="M82" s="189" t="s">
        <v>22583</v>
      </c>
      <c r="N82" s="189" t="s">
        <v>22584</v>
      </c>
      <c r="O82" s="189" t="s">
        <v>22583</v>
      </c>
      <c r="P82" s="192">
        <f>VLOOKUP(E82,'Dev Inventory'!T:Y,5,FALSE)</f>
        <v>0</v>
      </c>
      <c r="Q82" s="192" t="s">
        <v>22586</v>
      </c>
      <c r="R82" s="189" t="s">
        <v>22656</v>
      </c>
      <c r="S82" s="190" t="s">
        <v>22584</v>
      </c>
      <c r="T82" s="190" t="s">
        <v>22584</v>
      </c>
      <c r="U82" s="335"/>
      <c r="AA82" s="191"/>
      <c r="AB82" s="191"/>
      <c r="AC82" s="191"/>
      <c r="AD82" s="191"/>
      <c r="AE82" s="191"/>
    </row>
    <row r="83" spans="1:31" ht="15.6" hidden="1" customHeight="1">
      <c r="A83" s="187">
        <v>82</v>
      </c>
      <c r="B83" s="192" t="s">
        <v>22258</v>
      </c>
      <c r="C83" s="192" t="s">
        <v>22782</v>
      </c>
      <c r="D83" s="192" t="s">
        <v>22783</v>
      </c>
      <c r="E83" s="192" t="s">
        <v>22784</v>
      </c>
      <c r="F83" s="192" t="s">
        <v>3461</v>
      </c>
      <c r="G83" s="654" t="s">
        <v>22785</v>
      </c>
      <c r="H83" s="192"/>
      <c r="I83" s="189" t="s">
        <v>22612</v>
      </c>
      <c r="J83" s="189" t="s">
        <v>22582</v>
      </c>
      <c r="K83" s="189" t="s">
        <v>22583</v>
      </c>
      <c r="L83" s="189" t="s">
        <v>22689</v>
      </c>
      <c r="M83" s="189" t="s">
        <v>22597</v>
      </c>
      <c r="N83" s="189" t="s">
        <v>22583</v>
      </c>
      <c r="O83" s="189" t="s">
        <v>22585</v>
      </c>
      <c r="P83" s="192" t="str">
        <f>VLOOKUP(E83,'Dev Inventory'!T:Y,5,FALSE)</f>
        <v>- Have rec type (To be revised)</v>
      </c>
      <c r="Q83" s="189" t="s">
        <v>22586</v>
      </c>
      <c r="R83" s="189" t="s">
        <v>22786</v>
      </c>
      <c r="S83" s="190" t="s">
        <v>22584</v>
      </c>
      <c r="T83" s="190" t="s">
        <v>22584</v>
      </c>
      <c r="U83" s="335"/>
      <c r="AA83" s="191"/>
      <c r="AB83" s="191"/>
      <c r="AC83" s="191"/>
      <c r="AD83" s="191"/>
      <c r="AE83" s="191"/>
    </row>
    <row r="84" spans="1:31" ht="15.6" hidden="1" customHeight="1">
      <c r="A84" s="187">
        <v>83</v>
      </c>
      <c r="B84" s="192" t="s">
        <v>22258</v>
      </c>
      <c r="C84" s="192" t="s">
        <v>22782</v>
      </c>
      <c r="D84" s="192" t="s">
        <v>22783</v>
      </c>
      <c r="E84" s="192" t="s">
        <v>22787</v>
      </c>
      <c r="F84" s="192" t="s">
        <v>7944</v>
      </c>
      <c r="G84" s="654" t="s">
        <v>22788</v>
      </c>
      <c r="H84" s="192"/>
      <c r="I84" s="189" t="s">
        <v>22581</v>
      </c>
      <c r="J84" s="189" t="s">
        <v>22582</v>
      </c>
      <c r="K84" s="189" t="s">
        <v>22583</v>
      </c>
      <c r="L84" s="189" t="s">
        <v>22583</v>
      </c>
      <c r="M84" s="189" t="s">
        <v>22583</v>
      </c>
      <c r="N84" s="189" t="s">
        <v>22583</v>
      </c>
      <c r="O84" s="189" t="s">
        <v>22585</v>
      </c>
      <c r="P84" s="192" t="str">
        <f>VLOOKUP(E84,'Dev Inventory'!T:Y,5,FALSE)</f>
        <v>- To recheck decimal datatype (x,x)
- To recheck label format in datafile</v>
      </c>
      <c r="Q84" s="189" t="s">
        <v>22586</v>
      </c>
      <c r="R84" s="198" t="s">
        <v>22789</v>
      </c>
      <c r="S84" s="190" t="s">
        <v>22584</v>
      </c>
      <c r="T84" s="190" t="s">
        <v>22584</v>
      </c>
      <c r="U84" s="335"/>
      <c r="AA84" s="191"/>
      <c r="AB84" s="191"/>
      <c r="AC84" s="191"/>
      <c r="AD84" s="191"/>
      <c r="AE84" s="191"/>
    </row>
    <row r="85" spans="1:31" ht="15.6" hidden="1" customHeight="1">
      <c r="A85" s="187">
        <v>84</v>
      </c>
      <c r="B85" s="192" t="s">
        <v>22258</v>
      </c>
      <c r="C85" s="192" t="s">
        <v>22782</v>
      </c>
      <c r="D85" s="192" t="s">
        <v>22783</v>
      </c>
      <c r="E85" s="192" t="s">
        <v>22790</v>
      </c>
      <c r="F85" s="192" t="s">
        <v>3651</v>
      </c>
      <c r="G85" s="654" t="s">
        <v>22791</v>
      </c>
      <c r="H85" s="192"/>
      <c r="I85" s="189" t="s">
        <v>22581</v>
      </c>
      <c r="J85" s="189" t="s">
        <v>22582</v>
      </c>
      <c r="K85" s="189" t="s">
        <v>22583</v>
      </c>
      <c r="L85" s="189" t="s">
        <v>22584</v>
      </c>
      <c r="M85" s="189" t="s">
        <v>22583</v>
      </c>
      <c r="N85" s="189" t="s">
        <v>22583</v>
      </c>
      <c r="O85" s="189" t="s">
        <v>22585</v>
      </c>
      <c r="P85" s="192" t="str">
        <f>VLOOKUP(E85,'Dev Inventory'!T:Y,5,FALSE)</f>
        <v>[Feb 21]
CBR does not extract all fields, to follow KBMF instead</v>
      </c>
      <c r="Q85" s="189" t="s">
        <v>22586</v>
      </c>
      <c r="R85" s="189"/>
      <c r="S85" s="190" t="s">
        <v>22584</v>
      </c>
      <c r="T85" s="190" t="s">
        <v>22584</v>
      </c>
      <c r="U85" s="335"/>
      <c r="AA85" s="191"/>
      <c r="AB85" s="191"/>
      <c r="AC85" s="191"/>
      <c r="AD85" s="191"/>
      <c r="AE85" s="191"/>
    </row>
    <row r="86" spans="1:31" ht="15.6" hidden="1" customHeight="1">
      <c r="A86" s="187">
        <v>85</v>
      </c>
      <c r="B86" s="192" t="s">
        <v>22258</v>
      </c>
      <c r="C86" s="192" t="s">
        <v>22782</v>
      </c>
      <c r="D86" s="192" t="s">
        <v>22783</v>
      </c>
      <c r="E86" s="192" t="s">
        <v>22792</v>
      </c>
      <c r="F86" s="192" t="s">
        <v>4977</v>
      </c>
      <c r="G86" s="654" t="s">
        <v>22793</v>
      </c>
      <c r="H86" s="192"/>
      <c r="I86" s="189" t="s">
        <v>22581</v>
      </c>
      <c r="J86" s="189" t="s">
        <v>22582</v>
      </c>
      <c r="K86" s="189" t="s">
        <v>22583</v>
      </c>
      <c r="L86" s="189" t="s">
        <v>22584</v>
      </c>
      <c r="M86" s="189" t="s">
        <v>22583</v>
      </c>
      <c r="N86" s="189" t="s">
        <v>22583</v>
      </c>
      <c r="O86" s="189" t="s">
        <v>22585</v>
      </c>
      <c r="P86" s="192">
        <f>VLOOKUP(E86,'Dev Inventory'!T:Y,5,FALSE)</f>
        <v>0</v>
      </c>
      <c r="Q86" s="189" t="s">
        <v>22586</v>
      </c>
      <c r="R86" s="189"/>
      <c r="S86" s="190" t="s">
        <v>22584</v>
      </c>
      <c r="T86" s="190" t="s">
        <v>22584</v>
      </c>
      <c r="U86" s="335"/>
      <c r="AA86" s="191"/>
      <c r="AB86" s="191"/>
      <c r="AC86" s="191"/>
      <c r="AD86" s="191"/>
      <c r="AE86" s="191"/>
    </row>
    <row r="87" spans="1:31" ht="15.6" hidden="1" customHeight="1">
      <c r="A87" s="187">
        <v>86</v>
      </c>
      <c r="B87" s="192" t="s">
        <v>22258</v>
      </c>
      <c r="C87" s="192" t="s">
        <v>22782</v>
      </c>
      <c r="D87" s="192" t="s">
        <v>22783</v>
      </c>
      <c r="E87" s="192" t="s">
        <v>22794</v>
      </c>
      <c r="F87" s="192" t="s">
        <v>10979</v>
      </c>
      <c r="G87" s="654" t="s">
        <v>22795</v>
      </c>
      <c r="H87" s="192"/>
      <c r="I87" s="189" t="s">
        <v>22612</v>
      </c>
      <c r="J87" s="189" t="s">
        <v>22582</v>
      </c>
      <c r="K87" s="189" t="s">
        <v>22583</v>
      </c>
      <c r="L87" s="189" t="s">
        <v>22584</v>
      </c>
      <c r="M87" s="189" t="s">
        <v>22583</v>
      </c>
      <c r="N87" s="189" t="s">
        <v>22583</v>
      </c>
      <c r="O87" s="189" t="s">
        <v>22585</v>
      </c>
      <c r="P87" s="192" t="str">
        <f>VLOOKUP(E87,'Dev Inventory'!T:Y,5,FALSE)</f>
        <v>- Have rec type (To be revised)</v>
      </c>
      <c r="Q87" s="189" t="s">
        <v>22586</v>
      </c>
      <c r="R87" s="202" t="s">
        <v>22796</v>
      </c>
      <c r="S87" s="190" t="s">
        <v>22584</v>
      </c>
      <c r="T87" s="190" t="s">
        <v>22584</v>
      </c>
      <c r="U87" s="335"/>
      <c r="AA87" s="191"/>
      <c r="AB87" s="191"/>
      <c r="AC87" s="191"/>
      <c r="AD87" s="191"/>
      <c r="AE87" s="191"/>
    </row>
    <row r="88" spans="1:31" ht="15.6" hidden="1" customHeight="1">
      <c r="A88" s="187">
        <v>87</v>
      </c>
      <c r="B88" s="192" t="s">
        <v>22258</v>
      </c>
      <c r="C88" s="192" t="s">
        <v>22782</v>
      </c>
      <c r="D88" s="192" t="s">
        <v>22783</v>
      </c>
      <c r="E88" s="192" t="s">
        <v>22797</v>
      </c>
      <c r="F88" s="192" t="s">
        <v>11044</v>
      </c>
      <c r="G88" s="654" t="s">
        <v>22798</v>
      </c>
      <c r="H88" s="192"/>
      <c r="I88" s="189" t="s">
        <v>22581</v>
      </c>
      <c r="J88" s="189" t="s">
        <v>22582</v>
      </c>
      <c r="K88" s="189" t="s">
        <v>22583</v>
      </c>
      <c r="L88" s="189" t="s">
        <v>22584</v>
      </c>
      <c r="M88" s="189" t="s">
        <v>22583</v>
      </c>
      <c r="N88" s="189" t="s">
        <v>22583</v>
      </c>
      <c r="O88" s="189" t="s">
        <v>22585</v>
      </c>
      <c r="P88" s="192" t="str">
        <f>VLOOKUP(E88,'Dev Inventory'!T:Y,5,FALSE)</f>
        <v>- Have rec type (To be revised)</v>
      </c>
      <c r="Q88" s="189" t="s">
        <v>22586</v>
      </c>
      <c r="R88" s="198" t="s">
        <v>22789</v>
      </c>
      <c r="S88" s="190" t="s">
        <v>22584</v>
      </c>
      <c r="T88" s="190" t="s">
        <v>22584</v>
      </c>
      <c r="U88" s="335"/>
      <c r="AA88" s="191"/>
      <c r="AB88" s="191"/>
      <c r="AC88" s="191"/>
      <c r="AD88" s="191"/>
      <c r="AE88" s="191"/>
    </row>
    <row r="89" spans="1:31" ht="15.6" hidden="1" customHeight="1">
      <c r="A89" s="187">
        <v>88</v>
      </c>
      <c r="B89" s="192" t="s">
        <v>22258</v>
      </c>
      <c r="C89" s="192" t="s">
        <v>22782</v>
      </c>
      <c r="D89" s="192" t="s">
        <v>22783</v>
      </c>
      <c r="E89" s="192" t="s">
        <v>22799</v>
      </c>
      <c r="F89" s="192" t="s">
        <v>11464</v>
      </c>
      <c r="G89" s="654" t="s">
        <v>22800</v>
      </c>
      <c r="H89" s="192"/>
      <c r="I89" s="189" t="s">
        <v>22612</v>
      </c>
      <c r="J89" s="189" t="s">
        <v>22582</v>
      </c>
      <c r="K89" s="189" t="s">
        <v>22583</v>
      </c>
      <c r="L89" s="189" t="s">
        <v>22584</v>
      </c>
      <c r="M89" s="189" t="s">
        <v>22583</v>
      </c>
      <c r="N89" s="189" t="s">
        <v>22583</v>
      </c>
      <c r="O89" s="189" t="s">
        <v>22585</v>
      </c>
      <c r="P89" s="192" t="str">
        <f>VLOOKUP(E89,'Dev Inventory'!T:Y,5,FALSE)</f>
        <v>- Have rec type (To be revised)</v>
      </c>
      <c r="Q89" s="189" t="s">
        <v>22586</v>
      </c>
      <c r="R89" s="202" t="s">
        <v>22796</v>
      </c>
      <c r="S89" s="190" t="s">
        <v>22584</v>
      </c>
      <c r="T89" s="190" t="s">
        <v>22584</v>
      </c>
      <c r="U89" s="335"/>
      <c r="AA89" s="191"/>
      <c r="AB89" s="191"/>
      <c r="AC89" s="191"/>
      <c r="AD89" s="191"/>
      <c r="AE89" s="191"/>
    </row>
    <row r="90" spans="1:31" ht="15.6" hidden="1" customHeight="1">
      <c r="A90" s="187">
        <v>89</v>
      </c>
      <c r="B90" s="192" t="s">
        <v>22258</v>
      </c>
      <c r="C90" s="192" t="s">
        <v>22782</v>
      </c>
      <c r="D90" s="192" t="s">
        <v>22783</v>
      </c>
      <c r="E90" s="192" t="s">
        <v>22801</v>
      </c>
      <c r="F90" s="192" t="s">
        <v>11587</v>
      </c>
      <c r="G90" s="654" t="s">
        <v>22802</v>
      </c>
      <c r="H90" s="192"/>
      <c r="I90" s="189" t="s">
        <v>22612</v>
      </c>
      <c r="J90" s="189" t="s">
        <v>22582</v>
      </c>
      <c r="K90" s="189" t="s">
        <v>22583</v>
      </c>
      <c r="L90" s="189" t="s">
        <v>22584</v>
      </c>
      <c r="M90" s="189" t="s">
        <v>22583</v>
      </c>
      <c r="N90" s="189" t="s">
        <v>22583</v>
      </c>
      <c r="O90" s="189" t="s">
        <v>22585</v>
      </c>
      <c r="P90" s="192" t="str">
        <f>VLOOKUP(E90,'Dev Inventory'!T:Y,5,FALSE)</f>
        <v>- Have rec type (To be revised)</v>
      </c>
      <c r="Q90" s="189" t="s">
        <v>22586</v>
      </c>
      <c r="R90" s="202" t="s">
        <v>22803</v>
      </c>
      <c r="S90" s="190" t="s">
        <v>22584</v>
      </c>
      <c r="T90" s="190" t="s">
        <v>22584</v>
      </c>
      <c r="U90" s="335"/>
      <c r="AA90" s="191"/>
      <c r="AB90" s="191"/>
      <c r="AC90" s="191"/>
      <c r="AD90" s="191"/>
      <c r="AE90" s="191"/>
    </row>
    <row r="91" spans="1:31" ht="15.6" hidden="1" customHeight="1">
      <c r="A91" s="187">
        <v>90</v>
      </c>
      <c r="B91" s="192" t="s">
        <v>22258</v>
      </c>
      <c r="C91" s="192" t="s">
        <v>22782</v>
      </c>
      <c r="D91" s="192" t="s">
        <v>22783</v>
      </c>
      <c r="E91" s="192" t="s">
        <v>22804</v>
      </c>
      <c r="F91" s="192" t="s">
        <v>11672</v>
      </c>
      <c r="G91" s="654" t="s">
        <v>22805</v>
      </c>
      <c r="H91" s="192"/>
      <c r="I91" s="189" t="s">
        <v>22612</v>
      </c>
      <c r="J91" s="189" t="s">
        <v>22582</v>
      </c>
      <c r="K91" s="189" t="s">
        <v>22583</v>
      </c>
      <c r="L91" s="189" t="s">
        <v>22584</v>
      </c>
      <c r="M91" s="189" t="s">
        <v>22583</v>
      </c>
      <c r="N91" s="189" t="s">
        <v>22583</v>
      </c>
      <c r="O91" s="189" t="s">
        <v>22585</v>
      </c>
      <c r="P91" s="192" t="str">
        <f>VLOOKUP(E91,'Dev Inventory'!T:Y,5,FALSE)</f>
        <v>- Have rec type (To be revised)</v>
      </c>
      <c r="Q91" s="189" t="s">
        <v>22586</v>
      </c>
      <c r="R91" s="202" t="s">
        <v>22796</v>
      </c>
      <c r="S91" s="190" t="s">
        <v>22584</v>
      </c>
      <c r="T91" s="190" t="s">
        <v>22584</v>
      </c>
      <c r="U91" s="335"/>
      <c r="AA91" s="191"/>
      <c r="AB91" s="191"/>
      <c r="AC91" s="191"/>
      <c r="AD91" s="191"/>
      <c r="AE91" s="191"/>
    </row>
    <row r="92" spans="1:31" ht="15.6" hidden="1" customHeight="1">
      <c r="A92" s="187">
        <v>91</v>
      </c>
      <c r="B92" s="192" t="s">
        <v>22258</v>
      </c>
      <c r="C92" s="192" t="s">
        <v>22782</v>
      </c>
      <c r="D92" s="192" t="s">
        <v>22783</v>
      </c>
      <c r="E92" s="381" t="s">
        <v>22806</v>
      </c>
      <c r="F92" s="192" t="s">
        <v>22545</v>
      </c>
      <c r="G92" s="654" t="s">
        <v>22807</v>
      </c>
      <c r="H92" s="192" t="s">
        <v>22808</v>
      </c>
      <c r="I92" s="189" t="s">
        <v>22581</v>
      </c>
      <c r="J92" s="189" t="s">
        <v>22582</v>
      </c>
      <c r="K92" s="189" t="s">
        <v>22583</v>
      </c>
      <c r="L92" s="189" t="s">
        <v>22689</v>
      </c>
      <c r="M92" s="189" t="s">
        <v>22583</v>
      </c>
      <c r="N92" s="189" t="s">
        <v>22583</v>
      </c>
      <c r="O92" s="189" t="s">
        <v>22585</v>
      </c>
      <c r="P92" s="192" t="str">
        <f>VLOOKUP(E92,'Dev Inventory'!T:Y,5,FALSE)</f>
        <v>- Have rec type (To be revised)
KB1DH037.CPTCPF และ KB1DH037.CPCCPF 
- ใช้ KBMF/CBR เดียวกัน 
- ใน KBMF มีแยก detail 2 section (D and P) + datafile ข้อมูล D P ปนกันในไฟล์เดียว
- CBR Foundation อิง CBR มีเฉพาะ part D</v>
      </c>
      <c r="Q92" s="189" t="s">
        <v>22586</v>
      </c>
      <c r="R92" s="198" t="s">
        <v>22789</v>
      </c>
      <c r="S92" s="190" t="s">
        <v>22584</v>
      </c>
      <c r="T92" s="190" t="s">
        <v>22584</v>
      </c>
      <c r="U92" s="335"/>
      <c r="AA92" s="191"/>
      <c r="AB92" s="191"/>
      <c r="AC92" s="191"/>
      <c r="AD92" s="191"/>
      <c r="AE92" s="191"/>
    </row>
    <row r="93" spans="1:31" ht="15.6" hidden="1" customHeight="1">
      <c r="A93" s="187">
        <v>92</v>
      </c>
      <c r="B93" s="192" t="s">
        <v>22258</v>
      </c>
      <c r="C93" s="192" t="s">
        <v>22782</v>
      </c>
      <c r="D93" s="192" t="s">
        <v>22783</v>
      </c>
      <c r="E93" s="192" t="s">
        <v>22809</v>
      </c>
      <c r="F93" s="192" t="s">
        <v>11778</v>
      </c>
      <c r="G93" s="654" t="s">
        <v>22810</v>
      </c>
      <c r="H93" s="192"/>
      <c r="I93" s="189" t="s">
        <v>22581</v>
      </c>
      <c r="J93" s="189" t="s">
        <v>22582</v>
      </c>
      <c r="K93" s="189" t="s">
        <v>22583</v>
      </c>
      <c r="L93" s="189" t="s">
        <v>22583</v>
      </c>
      <c r="M93" s="189" t="s">
        <v>22583</v>
      </c>
      <c r="N93" s="189" t="s">
        <v>22583</v>
      </c>
      <c r="O93" s="189" t="s">
        <v>22585</v>
      </c>
      <c r="P93" s="192">
        <f>VLOOKUP(E93,'Dev Inventory'!T:Y,5,FALSE)</f>
        <v>0</v>
      </c>
      <c r="Q93" s="189" t="s">
        <v>22586</v>
      </c>
      <c r="R93" s="198" t="s">
        <v>22789</v>
      </c>
      <c r="S93" s="190" t="s">
        <v>22584</v>
      </c>
      <c r="T93" s="190" t="s">
        <v>22584</v>
      </c>
      <c r="U93" s="335"/>
      <c r="AA93" s="191"/>
      <c r="AB93" s="191"/>
      <c r="AC93" s="191"/>
      <c r="AD93" s="191"/>
      <c r="AE93" s="191"/>
    </row>
    <row r="94" spans="1:31" ht="15.6" hidden="1" customHeight="1">
      <c r="A94" s="187">
        <v>93</v>
      </c>
      <c r="B94" s="192" t="s">
        <v>22258</v>
      </c>
      <c r="C94" s="192" t="s">
        <v>22782</v>
      </c>
      <c r="D94" s="192" t="s">
        <v>22783</v>
      </c>
      <c r="E94" s="192" t="s">
        <v>22811</v>
      </c>
      <c r="F94" s="192" t="s">
        <v>12103</v>
      </c>
      <c r="G94" s="654" t="s">
        <v>22812</v>
      </c>
      <c r="H94" s="192"/>
      <c r="I94" s="189" t="s">
        <v>22581</v>
      </c>
      <c r="J94" s="189" t="s">
        <v>22582</v>
      </c>
      <c r="K94" s="189" t="s">
        <v>22583</v>
      </c>
      <c r="L94" s="189" t="s">
        <v>22583</v>
      </c>
      <c r="M94" s="189" t="s">
        <v>22583</v>
      </c>
      <c r="N94" s="189" t="s">
        <v>22583</v>
      </c>
      <c r="O94" s="189" t="s">
        <v>22585</v>
      </c>
      <c r="P94" s="192">
        <f>VLOOKUP(E94,'Dev Inventory'!T:Y,5,FALSE)</f>
        <v>0</v>
      </c>
      <c r="Q94" s="189" t="s">
        <v>22586</v>
      </c>
      <c r="R94" s="198" t="s">
        <v>22789</v>
      </c>
      <c r="S94" s="190" t="s">
        <v>22584</v>
      </c>
      <c r="T94" s="190" t="s">
        <v>22584</v>
      </c>
      <c r="U94" s="335"/>
      <c r="AA94" s="191"/>
      <c r="AB94" s="191"/>
      <c r="AC94" s="191"/>
      <c r="AD94" s="191"/>
      <c r="AE94" s="191"/>
    </row>
    <row r="95" spans="1:31" ht="15.6" hidden="1" customHeight="1">
      <c r="A95" s="187">
        <v>94</v>
      </c>
      <c r="B95" s="192" t="s">
        <v>22258</v>
      </c>
      <c r="C95" s="192" t="s">
        <v>22782</v>
      </c>
      <c r="D95" s="192" t="s">
        <v>22783</v>
      </c>
      <c r="E95" s="188" t="s">
        <v>22813</v>
      </c>
      <c r="F95" s="192" t="s">
        <v>12105</v>
      </c>
      <c r="G95" s="741" t="s">
        <v>22814</v>
      </c>
      <c r="H95" s="188" t="s">
        <v>22815</v>
      </c>
      <c r="I95" s="189" t="s">
        <v>22612</v>
      </c>
      <c r="J95" s="189" t="s">
        <v>22582</v>
      </c>
      <c r="K95" s="189" t="s">
        <v>22583</v>
      </c>
      <c r="L95" s="189" t="s">
        <v>22583</v>
      </c>
      <c r="M95" s="189" t="s">
        <v>22583</v>
      </c>
      <c r="N95" s="189" t="s">
        <v>22583</v>
      </c>
      <c r="O95" s="189" t="s">
        <v>22585</v>
      </c>
      <c r="P95" s="192" t="str">
        <f>VLOOKUP(E95,'Dev Inventory'!T:Y,5,FALSE)</f>
        <v xml:space="preserve">- Have rec type (To be revised)
[Feb 27]
Received Cardlink KBMF w Header + tailor fields
[Feb 22] 
Flag header + tailor, but no header/tailor fields in DIH KBMF.
</v>
      </c>
      <c r="Q95" s="189" t="s">
        <v>22586</v>
      </c>
      <c r="R95" s="202" t="s">
        <v>22796</v>
      </c>
      <c r="S95" s="190" t="s">
        <v>22584</v>
      </c>
      <c r="T95" s="190" t="s">
        <v>22584</v>
      </c>
      <c r="U95" s="335"/>
      <c r="AA95" s="191"/>
      <c r="AB95" s="191"/>
      <c r="AC95" s="191"/>
      <c r="AD95" s="191"/>
      <c r="AE95" s="191"/>
    </row>
    <row r="96" spans="1:31" ht="15.6" hidden="1" customHeight="1">
      <c r="A96" s="187">
        <v>95</v>
      </c>
      <c r="B96" s="192" t="s">
        <v>22258</v>
      </c>
      <c r="C96" s="192" t="s">
        <v>22782</v>
      </c>
      <c r="D96" s="192" t="s">
        <v>22783</v>
      </c>
      <c r="E96" s="188" t="s">
        <v>22816</v>
      </c>
      <c r="F96" s="192" t="s">
        <v>22498</v>
      </c>
      <c r="G96" s="741" t="s">
        <v>22817</v>
      </c>
      <c r="H96" s="188" t="s">
        <v>22818</v>
      </c>
      <c r="I96" s="189" t="s">
        <v>22612</v>
      </c>
      <c r="J96" s="189" t="s">
        <v>22582</v>
      </c>
      <c r="K96" s="189" t="s">
        <v>22583</v>
      </c>
      <c r="L96" s="189" t="s">
        <v>22583</v>
      </c>
      <c r="M96" s="189" t="s">
        <v>22583</v>
      </c>
      <c r="N96" s="189" t="s">
        <v>22583</v>
      </c>
      <c r="O96" s="189" t="s">
        <v>22585</v>
      </c>
      <c r="P96" s="192" t="str">
        <f>VLOOKUP(E96,'Dev Inventory'!T:Y,5,FALSE)</f>
        <v xml:space="preserve">- Have rec type (To be revised)
[Feb 27]
Received Cardlink KBMF w Header + tailor fields
[Feb 22] 
Flag header + tailor, but no header/tailor fields in DIH KBMF.
</v>
      </c>
      <c r="Q96" s="189" t="s">
        <v>22586</v>
      </c>
      <c r="R96" s="189" t="s">
        <v>22786</v>
      </c>
      <c r="S96" s="190" t="s">
        <v>22584</v>
      </c>
      <c r="T96" s="190" t="s">
        <v>22584</v>
      </c>
      <c r="U96" s="335"/>
      <c r="AA96" s="191"/>
      <c r="AB96" s="191"/>
      <c r="AC96" s="191"/>
      <c r="AD96" s="191"/>
      <c r="AE96" s="191"/>
    </row>
    <row r="97" spans="1:21" ht="15.6" hidden="1" customHeight="1">
      <c r="A97" s="187">
        <v>96</v>
      </c>
      <c r="B97" s="192" t="s">
        <v>22258</v>
      </c>
      <c r="C97" s="192" t="s">
        <v>22782</v>
      </c>
      <c r="D97" s="192" t="s">
        <v>22783</v>
      </c>
      <c r="E97" s="188" t="s">
        <v>22819</v>
      </c>
      <c r="F97" s="192" t="s">
        <v>12274</v>
      </c>
      <c r="G97" s="654" t="s">
        <v>22820</v>
      </c>
      <c r="H97" s="188"/>
      <c r="I97" s="189" t="s">
        <v>22581</v>
      </c>
      <c r="J97" s="189" t="s">
        <v>22582</v>
      </c>
      <c r="K97" s="189" t="s">
        <v>22583</v>
      </c>
      <c r="L97" s="189" t="s">
        <v>22584</v>
      </c>
      <c r="M97" s="189" t="s">
        <v>22583</v>
      </c>
      <c r="N97" s="189" t="s">
        <v>22583</v>
      </c>
      <c r="O97" s="189" t="s">
        <v>22585</v>
      </c>
      <c r="P97" s="192" t="str">
        <f>VLOOKUP(E97,'Dev Inventory'!T:Y,5,FALSE)</f>
        <v>- Have rec type (To be revised)</v>
      </c>
      <c r="Q97" s="189" t="s">
        <v>22586</v>
      </c>
      <c r="R97" s="198" t="s">
        <v>22789</v>
      </c>
      <c r="S97" s="190" t="s">
        <v>22584</v>
      </c>
      <c r="T97" s="190" t="s">
        <v>22584</v>
      </c>
      <c r="U97" s="335"/>
    </row>
    <row r="98" spans="1:21" ht="15.6" hidden="1" customHeight="1">
      <c r="A98" s="187">
        <v>97</v>
      </c>
      <c r="B98" s="192" t="s">
        <v>22258</v>
      </c>
      <c r="C98" s="192" t="s">
        <v>22782</v>
      </c>
      <c r="D98" s="192" t="s">
        <v>22783</v>
      </c>
      <c r="E98" s="188" t="s">
        <v>22821</v>
      </c>
      <c r="F98" s="192" t="s">
        <v>12394</v>
      </c>
      <c r="G98" s="654" t="s">
        <v>22822</v>
      </c>
      <c r="H98" s="188"/>
      <c r="I98" s="189" t="s">
        <v>22581</v>
      </c>
      <c r="J98" s="189" t="s">
        <v>22582</v>
      </c>
      <c r="K98" s="189" t="s">
        <v>22583</v>
      </c>
      <c r="L98" s="189" t="s">
        <v>22689</v>
      </c>
      <c r="M98" s="189" t="s">
        <v>22584</v>
      </c>
      <c r="N98" s="189" t="s">
        <v>22583</v>
      </c>
      <c r="O98" s="189" t="s">
        <v>22585</v>
      </c>
      <c r="P98" s="192" t="str">
        <f>VLOOKUP(E98,'Dev Inventory'!T:Y,5,FALSE)</f>
        <v>- Have rec type (To be revised)</v>
      </c>
      <c r="Q98" s="189" t="s">
        <v>22586</v>
      </c>
      <c r="R98" s="189"/>
      <c r="S98" s="190" t="s">
        <v>22584</v>
      </c>
      <c r="T98" s="190" t="s">
        <v>22584</v>
      </c>
      <c r="U98" s="335"/>
    </row>
    <row r="99" spans="1:21" ht="15.6" hidden="1" customHeight="1">
      <c r="A99" s="187">
        <v>98</v>
      </c>
      <c r="B99" s="192" t="s">
        <v>22258</v>
      </c>
      <c r="C99" s="192" t="s">
        <v>22439</v>
      </c>
      <c r="D99" s="192" t="s">
        <v>22634</v>
      </c>
      <c r="E99" s="192" t="s">
        <v>22449</v>
      </c>
      <c r="F99" s="192" t="s">
        <v>12760</v>
      </c>
      <c r="G99" s="189" t="s">
        <v>14</v>
      </c>
      <c r="H99" s="192" t="s">
        <v>22823</v>
      </c>
      <c r="I99" s="189" t="s">
        <v>22581</v>
      </c>
      <c r="J99" s="189" t="s">
        <v>22582</v>
      </c>
      <c r="K99" s="189" t="s">
        <v>22583</v>
      </c>
      <c r="L99" s="189" t="s">
        <v>22583</v>
      </c>
      <c r="M99" s="189" t="s">
        <v>22583</v>
      </c>
      <c r="N99" s="189" t="s">
        <v>22584</v>
      </c>
      <c r="O99" s="189" t="s">
        <v>22583</v>
      </c>
      <c r="P99" s="192"/>
      <c r="Q99" s="189" t="s">
        <v>22586</v>
      </c>
      <c r="R99" s="195" t="s">
        <v>22619</v>
      </c>
      <c r="S99" s="190" t="s">
        <v>22584</v>
      </c>
      <c r="T99" s="190" t="s">
        <v>22584</v>
      </c>
      <c r="U99" s="335"/>
    </row>
    <row r="100" spans="1:21" ht="12.95" hidden="1">
      <c r="A100" s="187">
        <v>99</v>
      </c>
      <c r="B100" s="192" t="s">
        <v>22271</v>
      </c>
      <c r="C100" s="192" t="s">
        <v>22082</v>
      </c>
      <c r="D100" s="188" t="s">
        <v>22652</v>
      </c>
      <c r="E100" s="192" t="s">
        <v>22824</v>
      </c>
      <c r="F100" s="192" t="s">
        <v>19933</v>
      </c>
      <c r="G100" s="189" t="s">
        <v>22825</v>
      </c>
      <c r="H100" s="192"/>
      <c r="I100" s="189" t="s">
        <v>22581</v>
      </c>
      <c r="J100" s="189" t="s">
        <v>22733</v>
      </c>
      <c r="K100" s="189" t="s">
        <v>22584</v>
      </c>
      <c r="L100" s="189" t="s">
        <v>22826</v>
      </c>
      <c r="M100" s="189" t="s">
        <v>22583</v>
      </c>
      <c r="N100" s="189" t="s">
        <v>22584</v>
      </c>
      <c r="O100" s="189" t="s">
        <v>22585</v>
      </c>
      <c r="P100" s="192" t="str">
        <f>VLOOKUP(E100,'Dev Inventory'!T:Y,5,FALSE)</f>
        <v>[29-Feb]  account_extensions__r.createddate มี . มาในชื่อ column</v>
      </c>
      <c r="Q100" s="189" t="s">
        <v>22586</v>
      </c>
      <c r="R100" s="192" t="s">
        <v>22827</v>
      </c>
      <c r="S100" s="190" t="s">
        <v>22584</v>
      </c>
      <c r="T100" s="190" t="s">
        <v>22584</v>
      </c>
      <c r="U100" s="335"/>
    </row>
    <row r="101" spans="1:21" s="640" customFormat="1" ht="12.95" hidden="1">
      <c r="A101" s="635">
        <v>100</v>
      </c>
      <c r="B101" s="199" t="s">
        <v>22250</v>
      </c>
      <c r="C101" s="199" t="s">
        <v>22439</v>
      </c>
      <c r="D101" s="636" t="s">
        <v>22362</v>
      </c>
      <c r="E101" s="199" t="s">
        <v>22828</v>
      </c>
      <c r="F101" s="192" t="s">
        <v>13043</v>
      </c>
      <c r="G101" s="189" t="s">
        <v>14</v>
      </c>
      <c r="H101" s="192" t="s">
        <v>22829</v>
      </c>
      <c r="I101" s="197" t="s">
        <v>22612</v>
      </c>
      <c r="J101" s="197" t="s">
        <v>22582</v>
      </c>
      <c r="K101" s="189" t="s">
        <v>22584</v>
      </c>
      <c r="L101" s="189" t="s">
        <v>22689</v>
      </c>
      <c r="M101" s="189" t="s">
        <v>22583</v>
      </c>
      <c r="N101" s="197" t="s">
        <v>22583</v>
      </c>
      <c r="O101" s="197" t="s">
        <v>22585</v>
      </c>
      <c r="P101" s="192" t="str">
        <f>VLOOKUP(E101,'Dev Inventory'!T:Y,5,FALSE)</f>
        <v>[29-Feb] มี Header เป็น date ไม่มี total rec</v>
      </c>
      <c r="Q101" s="197" t="s">
        <v>22639</v>
      </c>
      <c r="R101" s="637" t="s">
        <v>22619</v>
      </c>
      <c r="S101" s="638" t="s">
        <v>22584</v>
      </c>
      <c r="T101" s="638" t="s">
        <v>22584</v>
      </c>
      <c r="U101" s="639"/>
    </row>
    <row r="102" spans="1:21" ht="12.95" hidden="1">
      <c r="A102" s="187">
        <v>101</v>
      </c>
      <c r="B102" s="188" t="s">
        <v>22061</v>
      </c>
      <c r="C102" s="188" t="s">
        <v>22435</v>
      </c>
      <c r="D102" s="188" t="s">
        <v>22333</v>
      </c>
      <c r="E102" s="189" t="s">
        <v>22450</v>
      </c>
      <c r="F102" s="192" t="s">
        <v>5185</v>
      </c>
      <c r="G102" s="189" t="s">
        <v>22830</v>
      </c>
      <c r="H102" s="194" t="s">
        <v>22831</v>
      </c>
      <c r="I102" s="189" t="s">
        <v>22581</v>
      </c>
      <c r="J102" s="189" t="s">
        <v>22582</v>
      </c>
      <c r="K102" s="189" t="s">
        <v>22584</v>
      </c>
      <c r="L102" s="189" t="s">
        <v>22583</v>
      </c>
      <c r="M102" s="189" t="s">
        <v>22584</v>
      </c>
      <c r="N102" s="189" t="s">
        <v>22584</v>
      </c>
      <c r="O102" s="189" t="s">
        <v>22583</v>
      </c>
      <c r="P102" s="192" t="str">
        <f>VLOOKUP(E102,'Dev Inventory'!T:Y,5,FALSE)</f>
        <v>[19-Feb-24 Sarancha S.]
- App_date : To recheck date format in EBAN
- Waiting to see data format</v>
      </c>
      <c r="Q102" s="192" t="s">
        <v>22586</v>
      </c>
      <c r="R102" s="189" t="s">
        <v>22695</v>
      </c>
      <c r="S102" s="190" t="s">
        <v>22584</v>
      </c>
      <c r="T102" s="190" t="s">
        <v>22584</v>
      </c>
      <c r="U102" s="335"/>
    </row>
    <row r="103" spans="1:21" ht="12.95" hidden="1">
      <c r="A103" s="187">
        <v>102</v>
      </c>
      <c r="B103" s="188" t="s">
        <v>22061</v>
      </c>
      <c r="C103" s="188" t="s">
        <v>22435</v>
      </c>
      <c r="D103" s="188" t="s">
        <v>22333</v>
      </c>
      <c r="E103" s="189" t="s">
        <v>22451</v>
      </c>
      <c r="F103" s="192" t="s">
        <v>5478</v>
      </c>
      <c r="G103" s="189" t="s">
        <v>22832</v>
      </c>
      <c r="H103" s="189" t="s">
        <v>22833</v>
      </c>
      <c r="I103" s="189" t="s">
        <v>22581</v>
      </c>
      <c r="J103" s="189" t="s">
        <v>22582</v>
      </c>
      <c r="K103" s="189" t="s">
        <v>22584</v>
      </c>
      <c r="L103" s="189" t="s">
        <v>22583</v>
      </c>
      <c r="M103" s="189" t="s">
        <v>22584</v>
      </c>
      <c r="N103" s="189" t="s">
        <v>22584</v>
      </c>
      <c r="O103" s="189" t="s">
        <v>22583</v>
      </c>
      <c r="P103" s="192" t="str">
        <f>VLOOKUP(E103,'Dev Inventory'!T:Y,5,FALSE)</f>
        <v>[18-Feb-24 Sarancha S.]
- App_date, extraction_date_time : To recheck date format in EBAN
- Waiting to see data format</v>
      </c>
      <c r="Q103" s="192" t="s">
        <v>22586</v>
      </c>
      <c r="R103" s="189" t="s">
        <v>22695</v>
      </c>
      <c r="S103" s="190" t="s">
        <v>22584</v>
      </c>
      <c r="T103" s="190" t="s">
        <v>22584</v>
      </c>
      <c r="U103" s="335"/>
    </row>
    <row r="104" spans="1:21" ht="12.95" hidden="1">
      <c r="A104" s="187">
        <v>103</v>
      </c>
      <c r="B104" s="188" t="s">
        <v>22061</v>
      </c>
      <c r="C104" s="188" t="s">
        <v>22435</v>
      </c>
      <c r="D104" s="188" t="s">
        <v>22333</v>
      </c>
      <c r="E104" s="189" t="s">
        <v>22452</v>
      </c>
      <c r="F104" s="192" t="s">
        <v>5653</v>
      </c>
      <c r="G104" s="189" t="s">
        <v>22834</v>
      </c>
      <c r="H104" s="189" t="s">
        <v>22835</v>
      </c>
      <c r="I104" s="189" t="s">
        <v>22581</v>
      </c>
      <c r="J104" s="189" t="s">
        <v>22582</v>
      </c>
      <c r="K104" s="189" t="s">
        <v>22584</v>
      </c>
      <c r="L104" s="189" t="s">
        <v>22583</v>
      </c>
      <c r="M104" s="189" t="s">
        <v>22584</v>
      </c>
      <c r="N104" s="189" t="s">
        <v>22584</v>
      </c>
      <c r="O104" s="189" t="s">
        <v>22583</v>
      </c>
      <c r="P104" s="192" t="str">
        <f>VLOOKUP(E104,'Dev Inventory'!T:Y,5,FALSE)</f>
        <v>[18-Feb-24 Sarancha S.]
- App_date, extraction_date_time : To recheck date format in EBAN
- Waiting to see data format</v>
      </c>
      <c r="Q104" s="192" t="s">
        <v>22586</v>
      </c>
      <c r="R104" s="189" t="s">
        <v>22695</v>
      </c>
      <c r="S104" s="190" t="s">
        <v>22584</v>
      </c>
      <c r="T104" s="190" t="s">
        <v>22584</v>
      </c>
      <c r="U104" s="335"/>
    </row>
    <row r="105" spans="1:21" ht="12.95" hidden="1">
      <c r="A105" s="187">
        <v>104</v>
      </c>
      <c r="B105" s="188" t="s">
        <v>22061</v>
      </c>
      <c r="C105" s="188" t="s">
        <v>22435</v>
      </c>
      <c r="D105" s="188" t="s">
        <v>22333</v>
      </c>
      <c r="E105" s="189" t="s">
        <v>22453</v>
      </c>
      <c r="F105" s="192" t="s">
        <v>5807</v>
      </c>
      <c r="G105" s="189" t="s">
        <v>22836</v>
      </c>
      <c r="H105" s="189" t="s">
        <v>22837</v>
      </c>
      <c r="I105" s="189" t="s">
        <v>22581</v>
      </c>
      <c r="J105" s="189" t="s">
        <v>22582</v>
      </c>
      <c r="K105" s="189" t="s">
        <v>22584</v>
      </c>
      <c r="L105" s="189" t="s">
        <v>22583</v>
      </c>
      <c r="M105" s="189" t="s">
        <v>22583</v>
      </c>
      <c r="N105" s="189" t="s">
        <v>22584</v>
      </c>
      <c r="O105" s="189" t="s">
        <v>22583</v>
      </c>
      <c r="P105" s="192">
        <f>VLOOKUP(E105,'Dev Inventory'!T:Y,5,FALSE)</f>
        <v>0</v>
      </c>
      <c r="Q105" s="192" t="s">
        <v>22586</v>
      </c>
      <c r="R105" s="189" t="s">
        <v>22695</v>
      </c>
      <c r="S105" s="190" t="s">
        <v>22584</v>
      </c>
      <c r="T105" s="190" t="s">
        <v>22584</v>
      </c>
      <c r="U105" s="335"/>
    </row>
    <row r="106" spans="1:21" ht="12.95" hidden="1">
      <c r="A106" s="187">
        <v>105</v>
      </c>
      <c r="B106" s="188" t="s">
        <v>22061</v>
      </c>
      <c r="C106" s="188" t="s">
        <v>22435</v>
      </c>
      <c r="D106" s="188" t="s">
        <v>22333</v>
      </c>
      <c r="E106" s="189" t="s">
        <v>22454</v>
      </c>
      <c r="F106" s="192" t="s">
        <v>5826</v>
      </c>
      <c r="G106" s="189" t="s">
        <v>22838</v>
      </c>
      <c r="H106" s="194" t="s">
        <v>22839</v>
      </c>
      <c r="I106" s="189" t="s">
        <v>22581</v>
      </c>
      <c r="J106" s="189" t="s">
        <v>22582</v>
      </c>
      <c r="K106" s="189" t="s">
        <v>22584</v>
      </c>
      <c r="L106" s="189" t="s">
        <v>22583</v>
      </c>
      <c r="M106" s="189" t="s">
        <v>22584</v>
      </c>
      <c r="N106" s="189" t="s">
        <v>22584</v>
      </c>
      <c r="O106" s="189" t="s">
        <v>22583</v>
      </c>
      <c r="P106" s="192" t="str">
        <f>VLOOKUP(E106,'Dev Inventory'!T:Y,5,FALSE)</f>
        <v>[19-Feb-24 Sarancha S.]
- App_date : To recheck date format in EBAN</v>
      </c>
      <c r="Q106" s="192" t="s">
        <v>22586</v>
      </c>
      <c r="R106" s="189" t="s">
        <v>22695</v>
      </c>
      <c r="S106" s="190" t="s">
        <v>22584</v>
      </c>
      <c r="T106" s="190" t="s">
        <v>22584</v>
      </c>
      <c r="U106" s="335"/>
    </row>
    <row r="107" spans="1:21" ht="26.1" hidden="1">
      <c r="A107" s="187">
        <v>106</v>
      </c>
      <c r="B107" s="188" t="s">
        <v>22061</v>
      </c>
      <c r="C107" s="188" t="s">
        <v>22439</v>
      </c>
      <c r="D107" s="188" t="s">
        <v>22362</v>
      </c>
      <c r="E107" s="189" t="s">
        <v>22067</v>
      </c>
      <c r="F107" s="192" t="s">
        <v>22548</v>
      </c>
      <c r="G107" s="189" t="s">
        <v>22840</v>
      </c>
      <c r="H107" s="336" t="s">
        <v>22841</v>
      </c>
      <c r="I107" s="189" t="s">
        <v>22581</v>
      </c>
      <c r="J107" s="189" t="s">
        <v>22582</v>
      </c>
      <c r="K107" s="189" t="s">
        <v>22583</v>
      </c>
      <c r="L107" s="189" t="s">
        <v>22734</v>
      </c>
      <c r="M107" s="189" t="s">
        <v>22583</v>
      </c>
      <c r="N107" s="189" t="s">
        <v>22583</v>
      </c>
      <c r="O107" s="189" t="s">
        <v>22585</v>
      </c>
      <c r="P107" s="192" t="str">
        <f>VLOOKUP(E107,'Dev Inventory'!T:Y,5,FALSE)</f>
        <v>- Have rec type (To be revised)</v>
      </c>
      <c r="Q107" s="189" t="s">
        <v>22586</v>
      </c>
      <c r="R107" s="188"/>
      <c r="S107" s="190" t="s">
        <v>22584</v>
      </c>
      <c r="T107" s="190" t="s">
        <v>22584</v>
      </c>
      <c r="U107" s="335"/>
    </row>
    <row r="108" spans="1:21" ht="12.95" hidden="1">
      <c r="A108" s="187">
        <v>107</v>
      </c>
      <c r="B108" s="188" t="s">
        <v>22061</v>
      </c>
      <c r="C108" s="188" t="s">
        <v>22435</v>
      </c>
      <c r="D108" s="188" t="s">
        <v>22333</v>
      </c>
      <c r="E108" s="189" t="s">
        <v>22455</v>
      </c>
      <c r="F108" s="192" t="s">
        <v>6060</v>
      </c>
      <c r="G108" s="189" t="s">
        <v>22842</v>
      </c>
      <c r="H108" s="197" t="s">
        <v>22843</v>
      </c>
      <c r="I108" s="189" t="s">
        <v>22581</v>
      </c>
      <c r="J108" s="189" t="s">
        <v>22582</v>
      </c>
      <c r="K108" s="189" t="s">
        <v>22584</v>
      </c>
      <c r="L108" s="189" t="s">
        <v>22583</v>
      </c>
      <c r="M108" s="189" t="s">
        <v>22584</v>
      </c>
      <c r="N108" s="189" t="s">
        <v>22584</v>
      </c>
      <c r="O108" s="189" t="s">
        <v>22583</v>
      </c>
      <c r="P108" s="192">
        <f>VLOOKUP(E108,'Dev Inventory'!T:Y,5,FALSE)</f>
        <v>0</v>
      </c>
      <c r="Q108" s="192" t="s">
        <v>22586</v>
      </c>
      <c r="R108" s="189" t="s">
        <v>22695</v>
      </c>
      <c r="S108" s="190" t="s">
        <v>22584</v>
      </c>
      <c r="T108" s="190" t="s">
        <v>22584</v>
      </c>
      <c r="U108" s="335"/>
    </row>
    <row r="109" spans="1:21" ht="39" hidden="1">
      <c r="A109" s="187">
        <v>108</v>
      </c>
      <c r="B109" s="192" t="s">
        <v>22243</v>
      </c>
      <c r="C109" s="192" t="s">
        <v>22439</v>
      </c>
      <c r="D109" s="188" t="s">
        <v>22362</v>
      </c>
      <c r="E109" s="192" t="s">
        <v>22443</v>
      </c>
      <c r="F109" s="192" t="s">
        <v>22550</v>
      </c>
      <c r="G109" s="194" t="s">
        <v>22844</v>
      </c>
      <c r="H109" s="192" t="s">
        <v>22845</v>
      </c>
      <c r="I109" s="215" t="s">
        <v>22581</v>
      </c>
      <c r="J109" s="215" t="s">
        <v>22582</v>
      </c>
      <c r="K109" s="189" t="s">
        <v>22584</v>
      </c>
      <c r="L109" s="189" t="s">
        <v>22583</v>
      </c>
      <c r="M109" s="189" t="s">
        <v>22584</v>
      </c>
      <c r="N109" s="189" t="s">
        <v>22583</v>
      </c>
      <c r="O109" s="189" t="s">
        <v>22585</v>
      </c>
      <c r="P109" s="192" t="str">
        <f>VLOOKUP(E109,'Dev Inventory'!T:Y,5,FALSE)</f>
        <v>- Have rec type (To be revised)</v>
      </c>
      <c r="Q109" s="189" t="s">
        <v>22846</v>
      </c>
      <c r="R109" s="188" t="s">
        <v>22847</v>
      </c>
      <c r="S109" s="190" t="s">
        <v>22584</v>
      </c>
      <c r="T109" s="190" t="s">
        <v>22584</v>
      </c>
      <c r="U109" s="335"/>
    </row>
    <row r="110" spans="1:21" ht="39" hidden="1">
      <c r="A110" s="187">
        <v>109</v>
      </c>
      <c r="B110" s="192" t="s">
        <v>22243</v>
      </c>
      <c r="C110" s="192" t="s">
        <v>22439</v>
      </c>
      <c r="D110" s="188" t="s">
        <v>22362</v>
      </c>
      <c r="E110" s="192" t="s">
        <v>22444</v>
      </c>
      <c r="F110" s="192" t="s">
        <v>22551</v>
      </c>
      <c r="G110" s="194" t="s">
        <v>22848</v>
      </c>
      <c r="H110" s="188" t="s">
        <v>22849</v>
      </c>
      <c r="I110" s="215" t="s">
        <v>22581</v>
      </c>
      <c r="J110" s="215" t="s">
        <v>22582</v>
      </c>
      <c r="K110" s="189" t="s">
        <v>22584</v>
      </c>
      <c r="L110" s="189" t="s">
        <v>22583</v>
      </c>
      <c r="M110" s="189" t="s">
        <v>22584</v>
      </c>
      <c r="N110" s="189" t="s">
        <v>22583</v>
      </c>
      <c r="O110" s="189" t="s">
        <v>22585</v>
      </c>
      <c r="P110" s="192" t="str">
        <f>VLOOKUP(E110,'Dev Inventory'!T:Y,5,FALSE)</f>
        <v>- Have rec type (To be revised)</v>
      </c>
      <c r="Q110" s="189" t="s">
        <v>22846</v>
      </c>
      <c r="R110" s="188" t="s">
        <v>22850</v>
      </c>
      <c r="S110" s="190" t="s">
        <v>22584</v>
      </c>
      <c r="T110" s="190" t="s">
        <v>22584</v>
      </c>
      <c r="U110" s="335"/>
    </row>
    <row r="111" spans="1:21" ht="39" hidden="1">
      <c r="A111" s="187">
        <v>110</v>
      </c>
      <c r="B111" s="192" t="s">
        <v>22243</v>
      </c>
      <c r="C111" s="192" t="s">
        <v>22439</v>
      </c>
      <c r="D111" s="188" t="s">
        <v>22362</v>
      </c>
      <c r="E111" s="192" t="s">
        <v>22445</v>
      </c>
      <c r="F111" s="192" t="s">
        <v>22552</v>
      </c>
      <c r="G111" s="194" t="s">
        <v>22851</v>
      </c>
      <c r="H111" s="192" t="s">
        <v>22852</v>
      </c>
      <c r="I111" s="215" t="s">
        <v>22581</v>
      </c>
      <c r="J111" s="215" t="s">
        <v>22582</v>
      </c>
      <c r="K111" s="189" t="s">
        <v>22584</v>
      </c>
      <c r="L111" s="189" t="s">
        <v>22583</v>
      </c>
      <c r="M111" s="189" t="s">
        <v>22584</v>
      </c>
      <c r="N111" s="189" t="s">
        <v>22583</v>
      </c>
      <c r="O111" s="189" t="s">
        <v>22585</v>
      </c>
      <c r="P111" s="192" t="str">
        <f>VLOOKUP(E111,'Dev Inventory'!T:Y,5,FALSE)</f>
        <v>- Have rec type (To be revised)</v>
      </c>
      <c r="Q111" s="189" t="s">
        <v>22846</v>
      </c>
      <c r="R111" s="188" t="s">
        <v>22850</v>
      </c>
      <c r="S111" s="190" t="s">
        <v>22584</v>
      </c>
      <c r="T111" s="190" t="s">
        <v>22584</v>
      </c>
      <c r="U111" s="335"/>
    </row>
    <row r="112" spans="1:21" ht="12.95" hidden="1">
      <c r="A112" s="187">
        <v>111</v>
      </c>
      <c r="B112" s="192" t="s">
        <v>22061</v>
      </c>
      <c r="C112" s="188" t="s">
        <v>22439</v>
      </c>
      <c r="D112" s="188" t="s">
        <v>22362</v>
      </c>
      <c r="E112" s="192" t="s">
        <v>22853</v>
      </c>
      <c r="F112" s="192" t="s">
        <v>22553</v>
      </c>
      <c r="G112" s="189" t="s">
        <v>22854</v>
      </c>
      <c r="H112" s="192" t="s">
        <v>22855</v>
      </c>
      <c r="I112" s="189" t="s">
        <v>22581</v>
      </c>
      <c r="J112" s="189" t="s">
        <v>22582</v>
      </c>
      <c r="K112" s="189" t="s">
        <v>22583</v>
      </c>
      <c r="L112" s="189" t="s">
        <v>22583</v>
      </c>
      <c r="M112" s="189" t="s">
        <v>22584</v>
      </c>
      <c r="N112" s="189" t="s">
        <v>22583</v>
      </c>
      <c r="O112" s="189" t="s">
        <v>22585</v>
      </c>
      <c r="P112" s="192" t="str">
        <f>VLOOKUP(E112,'Dev Inventory'!T:Y,5,FALSE)</f>
        <v>- Have rec type (To be revised)</v>
      </c>
      <c r="Q112" s="189" t="s">
        <v>22586</v>
      </c>
      <c r="R112" s="189"/>
      <c r="S112" s="190" t="s">
        <v>22584</v>
      </c>
      <c r="T112" s="190" t="s">
        <v>22584</v>
      </c>
      <c r="U112" s="335"/>
    </row>
    <row r="113" spans="1:21" ht="12.95" hidden="1">
      <c r="A113" s="187">
        <v>112</v>
      </c>
      <c r="B113" s="192" t="s">
        <v>22061</v>
      </c>
      <c r="C113" s="188" t="s">
        <v>22435</v>
      </c>
      <c r="D113" s="188" t="s">
        <v>22333</v>
      </c>
      <c r="E113" s="192" t="s">
        <v>22457</v>
      </c>
      <c r="F113" s="192" t="s">
        <v>6165</v>
      </c>
      <c r="G113" s="189" t="s">
        <v>22856</v>
      </c>
      <c r="H113" s="192" t="s">
        <v>22857</v>
      </c>
      <c r="I113" s="189" t="s">
        <v>22581</v>
      </c>
      <c r="J113" s="189" t="s">
        <v>22582</v>
      </c>
      <c r="K113" s="189" t="s">
        <v>22584</v>
      </c>
      <c r="L113" s="189" t="s">
        <v>22583</v>
      </c>
      <c r="M113" s="189" t="s">
        <v>22584</v>
      </c>
      <c r="N113" s="189" t="s">
        <v>22584</v>
      </c>
      <c r="O113" s="189" t="s">
        <v>22583</v>
      </c>
      <c r="P113" s="192" t="str">
        <f>VLOOKUP(E113,'Dev Inventory'!T:Y,5,FALSE)</f>
        <v>- Date</v>
      </c>
      <c r="Q113" s="192" t="s">
        <v>22586</v>
      </c>
      <c r="R113" s="189" t="s">
        <v>22695</v>
      </c>
      <c r="S113" s="190" t="s">
        <v>22584</v>
      </c>
      <c r="T113" s="190" t="s">
        <v>22584</v>
      </c>
      <c r="U113" s="335"/>
    </row>
    <row r="114" spans="1:21" ht="12.95" hidden="1">
      <c r="A114" s="187">
        <v>113</v>
      </c>
      <c r="B114" s="192" t="s">
        <v>22061</v>
      </c>
      <c r="C114" s="188" t="s">
        <v>22435</v>
      </c>
      <c r="D114" s="188" t="s">
        <v>22333</v>
      </c>
      <c r="E114" s="192" t="s">
        <v>22458</v>
      </c>
      <c r="F114" s="192" t="s">
        <v>6594</v>
      </c>
      <c r="G114" s="189" t="s">
        <v>22856</v>
      </c>
      <c r="H114" s="192" t="s">
        <v>22857</v>
      </c>
      <c r="I114" s="189" t="s">
        <v>22581</v>
      </c>
      <c r="J114" s="189" t="s">
        <v>22582</v>
      </c>
      <c r="K114" s="189" t="s">
        <v>22584</v>
      </c>
      <c r="L114" s="189" t="s">
        <v>22583</v>
      </c>
      <c r="M114" s="189" t="s">
        <v>22584</v>
      </c>
      <c r="N114" s="189" t="s">
        <v>22584</v>
      </c>
      <c r="O114" s="189" t="s">
        <v>22583</v>
      </c>
      <c r="P114" s="192">
        <f>VLOOKUP(E114,'Dev Inventory'!T:Y,5,FALSE)</f>
        <v>0</v>
      </c>
      <c r="Q114" s="192" t="s">
        <v>22586</v>
      </c>
      <c r="R114" s="189" t="s">
        <v>22695</v>
      </c>
      <c r="S114" s="190" t="s">
        <v>22584</v>
      </c>
      <c r="T114" s="190" t="s">
        <v>22584</v>
      </c>
      <c r="U114" s="335"/>
    </row>
    <row r="115" spans="1:21" ht="12.95" hidden="1">
      <c r="A115" s="187">
        <v>114</v>
      </c>
      <c r="B115" s="192" t="s">
        <v>22061</v>
      </c>
      <c r="C115" s="188" t="s">
        <v>22435</v>
      </c>
      <c r="D115" s="188" t="s">
        <v>22333</v>
      </c>
      <c r="E115" s="188" t="s">
        <v>22459</v>
      </c>
      <c r="F115" s="192" t="s">
        <v>6611</v>
      </c>
      <c r="G115" s="189" t="s">
        <v>22858</v>
      </c>
      <c r="H115" s="188" t="s">
        <v>22859</v>
      </c>
      <c r="I115" s="189" t="s">
        <v>22581</v>
      </c>
      <c r="J115" s="189" t="s">
        <v>22582</v>
      </c>
      <c r="K115" s="189" t="s">
        <v>22584</v>
      </c>
      <c r="L115" s="189" t="s">
        <v>22583</v>
      </c>
      <c r="M115" s="189" t="s">
        <v>22583</v>
      </c>
      <c r="N115" s="189" t="s">
        <v>22584</v>
      </c>
      <c r="O115" s="189" t="s">
        <v>22583</v>
      </c>
      <c r="P115" s="192">
        <f>VLOOKUP(E115,'Dev Inventory'!T:Y,5,FALSE)</f>
        <v>0</v>
      </c>
      <c r="Q115" s="192" t="s">
        <v>22586</v>
      </c>
      <c r="R115" s="189" t="s">
        <v>22695</v>
      </c>
      <c r="S115" s="190" t="s">
        <v>22584</v>
      </c>
      <c r="T115" s="190" t="s">
        <v>22584</v>
      </c>
      <c r="U115" s="335"/>
    </row>
    <row r="116" spans="1:21" ht="42.6" hidden="1" customHeight="1">
      <c r="A116" s="187">
        <v>115</v>
      </c>
      <c r="B116" s="188" t="s">
        <v>21998</v>
      </c>
      <c r="C116" s="188" t="s">
        <v>22439</v>
      </c>
      <c r="D116" s="188" t="s">
        <v>22362</v>
      </c>
      <c r="E116" s="189" t="s">
        <v>21999</v>
      </c>
      <c r="F116" s="192" t="s">
        <v>13189</v>
      </c>
      <c r="G116" s="189" t="s">
        <v>22860</v>
      </c>
      <c r="H116" s="194" t="s">
        <v>22861</v>
      </c>
      <c r="I116" s="189" t="s">
        <v>22581</v>
      </c>
      <c r="J116" s="189" t="s">
        <v>22582</v>
      </c>
      <c r="K116" s="189" t="s">
        <v>22584</v>
      </c>
      <c r="L116" s="189" t="s">
        <v>22583</v>
      </c>
      <c r="M116" s="189" t="s">
        <v>22583</v>
      </c>
      <c r="N116" s="189" t="s">
        <v>22583</v>
      </c>
      <c r="O116" s="189" t="s">
        <v>22585</v>
      </c>
      <c r="P116" s="192" t="str">
        <f>VLOOKUP(E116,'Dev Inventory'!T:Y,5,FALSE)</f>
        <v>- Have rec type (To be revised)</v>
      </c>
      <c r="Q116" s="189" t="s">
        <v>22586</v>
      </c>
      <c r="R116" s="189" t="s">
        <v>22862</v>
      </c>
      <c r="S116" s="190" t="s">
        <v>22584</v>
      </c>
      <c r="T116" s="190" t="s">
        <v>22584</v>
      </c>
      <c r="U116" s="335"/>
    </row>
    <row r="117" spans="1:21" ht="12.95" hidden="1">
      <c r="A117" s="187">
        <v>116</v>
      </c>
      <c r="B117" s="188" t="s">
        <v>21998</v>
      </c>
      <c r="C117" s="188" t="s">
        <v>22435</v>
      </c>
      <c r="D117" s="188" t="s">
        <v>22333</v>
      </c>
      <c r="E117" s="189" t="s">
        <v>22000</v>
      </c>
      <c r="F117" s="192" t="s">
        <v>6664</v>
      </c>
      <c r="G117" s="189" t="s">
        <v>22863</v>
      </c>
      <c r="H117" s="189" t="s">
        <v>22864</v>
      </c>
      <c r="I117" s="189" t="s">
        <v>22581</v>
      </c>
      <c r="J117" s="189" t="s">
        <v>22582</v>
      </c>
      <c r="K117" s="189" t="s">
        <v>22584</v>
      </c>
      <c r="L117" s="189" t="s">
        <v>22583</v>
      </c>
      <c r="M117" s="189" t="s">
        <v>22583</v>
      </c>
      <c r="N117" s="189" t="s">
        <v>22584</v>
      </c>
      <c r="O117" s="189" t="s">
        <v>22583</v>
      </c>
      <c r="P117" s="192" t="str">
        <f>VLOOKUP(E117,'Dev Inventory'!T:Y,5,FALSE)</f>
        <v>- Have rec type (To be revised)</v>
      </c>
      <c r="Q117" s="192" t="s">
        <v>22586</v>
      </c>
      <c r="R117" s="189" t="s">
        <v>22695</v>
      </c>
      <c r="S117" s="190" t="s">
        <v>22584</v>
      </c>
      <c r="T117" s="190" t="s">
        <v>22584</v>
      </c>
      <c r="U117" s="335"/>
    </row>
    <row r="118" spans="1:21" ht="39" hidden="1">
      <c r="A118" s="187">
        <v>117</v>
      </c>
      <c r="B118" s="192" t="s">
        <v>21998</v>
      </c>
      <c r="C118" s="188" t="s">
        <v>22435</v>
      </c>
      <c r="D118" s="188" t="s">
        <v>22333</v>
      </c>
      <c r="E118" s="192" t="s">
        <v>22460</v>
      </c>
      <c r="F118" s="192" t="s">
        <v>6687</v>
      </c>
      <c r="G118" s="194" t="s">
        <v>22865</v>
      </c>
      <c r="H118" s="28" t="s">
        <v>22866</v>
      </c>
      <c r="I118" s="189" t="s">
        <v>22581</v>
      </c>
      <c r="J118" s="189" t="s">
        <v>22582</v>
      </c>
      <c r="K118" s="189" t="s">
        <v>22584</v>
      </c>
      <c r="L118" s="189" t="s">
        <v>22583</v>
      </c>
      <c r="M118" s="189" t="s">
        <v>22583</v>
      </c>
      <c r="N118" s="189" t="s">
        <v>22584</v>
      </c>
      <c r="O118" s="189" t="s">
        <v>22583</v>
      </c>
      <c r="P118" s="192" t="str">
        <f>VLOOKUP(E118,'Dev Inventory'!T:Y,5,FALSE)</f>
        <v>- Column Diff in CBR (facfee)
- Column in CBR and KBMF not align (อิงตาม CBR)</v>
      </c>
      <c r="Q118" s="192" t="s">
        <v>22586</v>
      </c>
      <c r="R118" s="189" t="s">
        <v>22695</v>
      </c>
      <c r="S118" s="190" t="s">
        <v>22584</v>
      </c>
      <c r="T118" s="190" t="s">
        <v>22584</v>
      </c>
      <c r="U118" s="335"/>
    </row>
    <row r="119" spans="1:21" ht="12.95" hidden="1">
      <c r="A119" s="187">
        <v>118</v>
      </c>
      <c r="B119" s="192" t="s">
        <v>21998</v>
      </c>
      <c r="C119" s="188" t="s">
        <v>22435</v>
      </c>
      <c r="D119" s="188" t="s">
        <v>22333</v>
      </c>
      <c r="E119" s="192" t="s">
        <v>22461</v>
      </c>
      <c r="F119" s="192" t="s">
        <v>6787</v>
      </c>
      <c r="G119" s="189" t="s">
        <v>22867</v>
      </c>
      <c r="H119" s="192" t="s">
        <v>22868</v>
      </c>
      <c r="I119" s="189" t="s">
        <v>22581</v>
      </c>
      <c r="J119" s="189" t="s">
        <v>22582</v>
      </c>
      <c r="K119" s="189" t="s">
        <v>22584</v>
      </c>
      <c r="L119" s="189" t="s">
        <v>22583</v>
      </c>
      <c r="M119" s="189" t="s">
        <v>22583</v>
      </c>
      <c r="N119" s="189" t="s">
        <v>22584</v>
      </c>
      <c r="O119" s="189" t="s">
        <v>22583</v>
      </c>
      <c r="P119" s="192" t="str">
        <f>VLOOKUP(E119,'Dev Inventory'!T:Y,5,FALSE)</f>
        <v>- Float change to integer
(create from lastest CBR)</v>
      </c>
      <c r="Q119" s="192" t="s">
        <v>22586</v>
      </c>
      <c r="R119" s="189" t="s">
        <v>22695</v>
      </c>
      <c r="S119" s="190" t="s">
        <v>22584</v>
      </c>
      <c r="T119" s="190" t="s">
        <v>22584</v>
      </c>
      <c r="U119" s="335"/>
    </row>
    <row r="120" spans="1:21" ht="26.1" hidden="1">
      <c r="A120" s="187">
        <v>119</v>
      </c>
      <c r="B120" s="192" t="s">
        <v>21998</v>
      </c>
      <c r="C120" s="188" t="s">
        <v>22435</v>
      </c>
      <c r="D120" s="188" t="s">
        <v>22333</v>
      </c>
      <c r="E120" s="192" t="s">
        <v>22462</v>
      </c>
      <c r="F120" s="192" t="s">
        <v>6835</v>
      </c>
      <c r="G120" s="194" t="s">
        <v>22869</v>
      </c>
      <c r="H120" s="341" t="s">
        <v>22870</v>
      </c>
      <c r="I120" s="189" t="s">
        <v>22581</v>
      </c>
      <c r="J120" s="189" t="s">
        <v>22582</v>
      </c>
      <c r="K120" s="189" t="s">
        <v>22584</v>
      </c>
      <c r="L120" s="189" t="s">
        <v>22583</v>
      </c>
      <c r="M120" s="189" t="s">
        <v>22583</v>
      </c>
      <c r="N120" s="189" t="s">
        <v>22584</v>
      </c>
      <c r="O120" s="189" t="s">
        <v>22583</v>
      </c>
      <c r="P120" s="192" t="str">
        <f>VLOOKUP(E120,'Dev Inventory'!T:Y,5,FALSE)</f>
        <v>-M/O change to M
- C change to O
- Column Diff
- waiting to query date format
(create from lastest CBR)</v>
      </c>
      <c r="Q120" s="192" t="s">
        <v>22586</v>
      </c>
      <c r="R120" s="189" t="s">
        <v>22695</v>
      </c>
      <c r="S120" s="190" t="s">
        <v>22584</v>
      </c>
      <c r="T120" s="190" t="s">
        <v>22584</v>
      </c>
      <c r="U120" s="335"/>
    </row>
    <row r="121" spans="1:21" ht="26.1" hidden="1">
      <c r="A121" s="187">
        <v>120</v>
      </c>
      <c r="B121" s="192" t="s">
        <v>21998</v>
      </c>
      <c r="C121" s="188" t="s">
        <v>22435</v>
      </c>
      <c r="D121" s="188" t="s">
        <v>22333</v>
      </c>
      <c r="E121" s="192" t="s">
        <v>22463</v>
      </c>
      <c r="F121" s="192" t="s">
        <v>6962</v>
      </c>
      <c r="G121" s="189" t="s">
        <v>22871</v>
      </c>
      <c r="H121" s="188" t="s">
        <v>22872</v>
      </c>
      <c r="I121" s="189" t="s">
        <v>22581</v>
      </c>
      <c r="J121" s="189" t="s">
        <v>22582</v>
      </c>
      <c r="K121" s="189" t="s">
        <v>22584</v>
      </c>
      <c r="L121" s="189" t="s">
        <v>22583</v>
      </c>
      <c r="M121" s="189" t="s">
        <v>22583</v>
      </c>
      <c r="N121" s="189" t="s">
        <v>22584</v>
      </c>
      <c r="O121" s="189" t="s">
        <v>22583</v>
      </c>
      <c r="P121" s="192" t="str">
        <f>VLOOKUP(E121,'Dev Inventory'!T:Y,5,FALSE)</f>
        <v>- waiting to query date format
(create from lastest CBR no diff)</v>
      </c>
      <c r="Q121" s="192" t="s">
        <v>22586</v>
      </c>
      <c r="R121" s="189" t="s">
        <v>22695</v>
      </c>
      <c r="S121" s="190" t="s">
        <v>22584</v>
      </c>
      <c r="T121" s="190" t="s">
        <v>22584</v>
      </c>
      <c r="U121" s="335"/>
    </row>
    <row r="122" spans="1:21" ht="26.1" hidden="1">
      <c r="A122" s="187">
        <v>121</v>
      </c>
      <c r="B122" s="192" t="s">
        <v>21998</v>
      </c>
      <c r="C122" s="188" t="s">
        <v>22435</v>
      </c>
      <c r="D122" s="188" t="s">
        <v>22333</v>
      </c>
      <c r="E122" s="192" t="s">
        <v>22464</v>
      </c>
      <c r="F122" s="192" t="s">
        <v>6979</v>
      </c>
      <c r="G122" s="189" t="s">
        <v>22873</v>
      </c>
      <c r="H122" s="188" t="s">
        <v>22874</v>
      </c>
      <c r="I122" s="189" t="s">
        <v>22581</v>
      </c>
      <c r="J122" s="189" t="s">
        <v>22582</v>
      </c>
      <c r="K122" s="189" t="s">
        <v>22584</v>
      </c>
      <c r="L122" s="189" t="s">
        <v>22583</v>
      </c>
      <c r="M122" s="189" t="s">
        <v>22583</v>
      </c>
      <c r="N122" s="189" t="s">
        <v>22584</v>
      </c>
      <c r="O122" s="189" t="s">
        <v>22583</v>
      </c>
      <c r="P122" s="192" t="str">
        <f>VLOOKUP(E122,'Dev Inventory'!T:Y,5,FALSE)</f>
        <v>- waiting to query date format
- OrgCode is PK in KBMF แต่ใน CBR เป็น O
(create from lastest CBR no diff)</v>
      </c>
      <c r="Q122" s="192" t="s">
        <v>22586</v>
      </c>
      <c r="R122" s="189" t="s">
        <v>22695</v>
      </c>
      <c r="S122" s="190" t="s">
        <v>22584</v>
      </c>
      <c r="T122" s="190" t="s">
        <v>22584</v>
      </c>
      <c r="U122" s="335"/>
    </row>
    <row r="123" spans="1:21" ht="12.95" hidden="1">
      <c r="A123" s="187">
        <v>122</v>
      </c>
      <c r="B123" s="192" t="s">
        <v>21998</v>
      </c>
      <c r="C123" s="188" t="s">
        <v>22435</v>
      </c>
      <c r="D123" s="188" t="s">
        <v>22333</v>
      </c>
      <c r="E123" s="192" t="s">
        <v>22465</v>
      </c>
      <c r="F123" s="192" t="s">
        <v>13234</v>
      </c>
      <c r="G123" s="189" t="s">
        <v>22875</v>
      </c>
      <c r="H123" s="192" t="s">
        <v>22876</v>
      </c>
      <c r="I123" s="189" t="s">
        <v>22581</v>
      </c>
      <c r="J123" s="189" t="s">
        <v>22582</v>
      </c>
      <c r="K123" s="189" t="s">
        <v>22584</v>
      </c>
      <c r="L123" s="189" t="s">
        <v>22583</v>
      </c>
      <c r="M123" s="189" t="s">
        <v>22583</v>
      </c>
      <c r="N123" s="189" t="s">
        <v>22584</v>
      </c>
      <c r="O123" s="189" t="s">
        <v>22583</v>
      </c>
      <c r="P123" s="192" t="str">
        <f>VLOOKUP(E123,'Dev Inventory'!T:Y,5,FALSE)</f>
        <v>- คอลัมน์ใน CBR มีการสลับตำแหน่ง (อิงตาม KBMF)</v>
      </c>
      <c r="Q123" s="192" t="s">
        <v>22586</v>
      </c>
      <c r="R123" s="189" t="s">
        <v>22695</v>
      </c>
      <c r="S123" s="190" t="s">
        <v>22584</v>
      </c>
      <c r="T123" s="190" t="s">
        <v>22584</v>
      </c>
      <c r="U123" s="335"/>
    </row>
    <row r="124" spans="1:21" ht="26.1" hidden="1">
      <c r="A124" s="187">
        <v>123</v>
      </c>
      <c r="B124" s="188" t="s">
        <v>21800</v>
      </c>
      <c r="C124" s="188" t="s">
        <v>22439</v>
      </c>
      <c r="D124" s="188" t="s">
        <v>22877</v>
      </c>
      <c r="E124" s="192" t="s">
        <v>21831</v>
      </c>
      <c r="F124" s="192" t="s">
        <v>22506</v>
      </c>
      <c r="G124" s="189" t="s">
        <v>14</v>
      </c>
      <c r="H124" s="338" t="s">
        <v>22878</v>
      </c>
      <c r="I124" s="189" t="s">
        <v>22581</v>
      </c>
      <c r="J124" s="189" t="s">
        <v>22582</v>
      </c>
      <c r="K124" s="189" t="s">
        <v>22583</v>
      </c>
      <c r="L124" s="189" t="s">
        <v>22601</v>
      </c>
      <c r="M124" s="189">
        <v>0</v>
      </c>
      <c r="N124" s="189" t="s">
        <v>22584</v>
      </c>
      <c r="O124" s="189" t="s">
        <v>22585</v>
      </c>
      <c r="P124" s="192" t="str">
        <f>VLOOKUP(E124,'Dev Inventory'!T:Y,5,FALSE)</f>
        <v xml:space="preserve">	มี control file ให้ตาม spec ของ MDF</v>
      </c>
      <c r="Q124" s="189" t="s">
        <v>22586</v>
      </c>
      <c r="R124" s="195" t="s">
        <v>22619</v>
      </c>
      <c r="S124" s="190" t="s">
        <v>22584</v>
      </c>
      <c r="T124" s="190" t="s">
        <v>22584</v>
      </c>
      <c r="U124" s="335"/>
    </row>
    <row r="125" spans="1:21" ht="15.6" hidden="1" customHeight="1">
      <c r="A125" s="187">
        <v>124</v>
      </c>
      <c r="B125" s="192" t="s">
        <v>22258</v>
      </c>
      <c r="C125" s="192" t="s">
        <v>22782</v>
      </c>
      <c r="D125" s="192" t="s">
        <v>22783</v>
      </c>
      <c r="E125" s="379" t="s">
        <v>22879</v>
      </c>
      <c r="F125" s="192" t="s">
        <v>22539</v>
      </c>
      <c r="G125" s="189" t="s">
        <v>22880</v>
      </c>
      <c r="H125" s="188" t="s">
        <v>22881</v>
      </c>
      <c r="I125" s="189" t="s">
        <v>22581</v>
      </c>
      <c r="J125" s="189" t="s">
        <v>22582</v>
      </c>
      <c r="K125" s="189" t="s">
        <v>22583</v>
      </c>
      <c r="L125" s="189" t="s">
        <v>22689</v>
      </c>
      <c r="M125" s="189" t="s">
        <v>22597</v>
      </c>
      <c r="N125" s="189" t="s">
        <v>22583</v>
      </c>
      <c r="O125" s="189" t="s">
        <v>22585</v>
      </c>
      <c r="P125" s="192" t="str">
        <f>VLOOKUP(E125,'Dev Inventory'!T:Y,5,FALSE)</f>
        <v>- Have rec type (To be revised)</v>
      </c>
      <c r="Q125" s="295" t="s">
        <v>22846</v>
      </c>
      <c r="R125" s="198" t="s">
        <v>22882</v>
      </c>
      <c r="S125" s="190" t="s">
        <v>22584</v>
      </c>
      <c r="T125" s="190" t="s">
        <v>22584</v>
      </c>
      <c r="U125" s="335"/>
    </row>
    <row r="126" spans="1:21" ht="15.6" hidden="1" customHeight="1">
      <c r="A126" s="187">
        <v>125</v>
      </c>
      <c r="B126" s="192" t="s">
        <v>22258</v>
      </c>
      <c r="C126" s="192" t="s">
        <v>22782</v>
      </c>
      <c r="D126" s="192" t="s">
        <v>22783</v>
      </c>
      <c r="E126" s="188" t="s">
        <v>22883</v>
      </c>
      <c r="F126" s="192" t="s">
        <v>7473</v>
      </c>
      <c r="G126" s="189" t="s">
        <v>22884</v>
      </c>
      <c r="H126" s="188" t="s">
        <v>22885</v>
      </c>
      <c r="I126" s="189" t="s">
        <v>22581</v>
      </c>
      <c r="J126" s="189" t="s">
        <v>22582</v>
      </c>
      <c r="K126" s="189" t="s">
        <v>22583</v>
      </c>
      <c r="L126" s="189" t="s">
        <v>22584</v>
      </c>
      <c r="M126" s="189" t="s">
        <v>22597</v>
      </c>
      <c r="N126" s="189" t="s">
        <v>22583</v>
      </c>
      <c r="O126" s="189" t="s">
        <v>22585</v>
      </c>
      <c r="P126" s="192">
        <f>VLOOKUP(E126,'Dev Inventory'!T:Y,5,FALSE)</f>
        <v>0</v>
      </c>
      <c r="Q126" s="189" t="s">
        <v>22586</v>
      </c>
      <c r="R126" s="198" t="s">
        <v>22789</v>
      </c>
      <c r="S126" s="190" t="s">
        <v>22584</v>
      </c>
      <c r="T126" s="190" t="s">
        <v>22584</v>
      </c>
      <c r="U126" s="335"/>
    </row>
    <row r="127" spans="1:21" ht="12.95" hidden="1">
      <c r="A127" s="187">
        <v>126</v>
      </c>
      <c r="B127" s="192" t="s">
        <v>22275</v>
      </c>
      <c r="C127" s="192" t="s">
        <v>22082</v>
      </c>
      <c r="D127" s="192" t="s">
        <v>22886</v>
      </c>
      <c r="E127" s="192" t="s">
        <v>22887</v>
      </c>
      <c r="F127" s="192" t="s">
        <v>7450</v>
      </c>
      <c r="G127" s="189" t="s">
        <v>22888</v>
      </c>
      <c r="H127" s="192" t="s">
        <v>22889</v>
      </c>
      <c r="I127" s="189" t="s">
        <v>22612</v>
      </c>
      <c r="J127" s="192" t="s">
        <v>22582</v>
      </c>
      <c r="K127" s="189" t="s">
        <v>22663</v>
      </c>
      <c r="L127" s="189" t="s">
        <v>22583</v>
      </c>
      <c r="M127" s="189" t="s">
        <v>22583</v>
      </c>
      <c r="N127" s="189" t="s">
        <v>22584</v>
      </c>
      <c r="O127" s="189" t="s">
        <v>22585</v>
      </c>
      <c r="P127" s="192">
        <f>VLOOKUP(E127,'Dev Inventory'!T:Y,5,FALSE)</f>
        <v>0</v>
      </c>
      <c r="Q127" s="189" t="s">
        <v>22586</v>
      </c>
      <c r="R127" s="192"/>
      <c r="S127" s="190" t="s">
        <v>22584</v>
      </c>
      <c r="T127" s="190" t="s">
        <v>22584</v>
      </c>
      <c r="U127" s="335"/>
    </row>
    <row r="128" spans="1:21" ht="12.95" hidden="1">
      <c r="A128" s="187">
        <v>127</v>
      </c>
      <c r="B128" s="192" t="s">
        <v>22275</v>
      </c>
      <c r="C128" s="192" t="s">
        <v>22082</v>
      </c>
      <c r="D128" s="192" t="s">
        <v>22886</v>
      </c>
      <c r="E128" s="192" t="s">
        <v>22890</v>
      </c>
      <c r="F128" s="192" t="s">
        <v>7459</v>
      </c>
      <c r="G128" s="189" t="s">
        <v>22891</v>
      </c>
      <c r="H128" s="192" t="s">
        <v>22892</v>
      </c>
      <c r="I128" s="189" t="s">
        <v>22612</v>
      </c>
      <c r="J128" s="192" t="s">
        <v>22582</v>
      </c>
      <c r="K128" s="189" t="s">
        <v>22663</v>
      </c>
      <c r="L128" s="189" t="s">
        <v>22583</v>
      </c>
      <c r="M128" s="189" t="s">
        <v>22583</v>
      </c>
      <c r="N128" s="189" t="s">
        <v>22584</v>
      </c>
      <c r="O128" s="189" t="s">
        <v>22585</v>
      </c>
      <c r="P128" s="192">
        <f>VLOOKUP(E128,'Dev Inventory'!T:Y,5,FALSE)</f>
        <v>0</v>
      </c>
      <c r="Q128" s="189" t="s">
        <v>22586</v>
      </c>
      <c r="R128" s="192"/>
      <c r="S128" s="190" t="s">
        <v>22584</v>
      </c>
      <c r="T128" s="190" t="s">
        <v>22584</v>
      </c>
      <c r="U128" s="335"/>
    </row>
    <row r="129" spans="1:21" ht="12.95" hidden="1">
      <c r="A129" s="187">
        <v>128</v>
      </c>
      <c r="B129" s="192" t="s">
        <v>22275</v>
      </c>
      <c r="C129" s="192" t="s">
        <v>22082</v>
      </c>
      <c r="D129" s="192" t="s">
        <v>22886</v>
      </c>
      <c r="E129" s="192" t="s">
        <v>22893</v>
      </c>
      <c r="F129" s="192" t="s">
        <v>7463</v>
      </c>
      <c r="G129" s="189" t="s">
        <v>22894</v>
      </c>
      <c r="H129" s="192" t="s">
        <v>22895</v>
      </c>
      <c r="I129" s="189" t="s">
        <v>22612</v>
      </c>
      <c r="J129" s="192" t="s">
        <v>22582</v>
      </c>
      <c r="K129" s="189" t="s">
        <v>22663</v>
      </c>
      <c r="L129" s="189" t="s">
        <v>22583</v>
      </c>
      <c r="M129" s="189" t="s">
        <v>22583</v>
      </c>
      <c r="N129" s="189" t="s">
        <v>22584</v>
      </c>
      <c r="O129" s="189" t="s">
        <v>22585</v>
      </c>
      <c r="P129" s="192" t="str">
        <f>VLOOKUP(E129,'Dev Inventory'!T:Y,5,FALSE)</f>
        <v xml:space="preserve">Remark: Frequency -&gt; Half-Year (First Saturday of January and July)
</v>
      </c>
      <c r="Q129" s="295" t="s">
        <v>22846</v>
      </c>
      <c r="R129" s="192" t="s">
        <v>22896</v>
      </c>
      <c r="S129" s="190" t="s">
        <v>22584</v>
      </c>
      <c r="T129" s="190" t="s">
        <v>22584</v>
      </c>
      <c r="U129" s="335"/>
    </row>
    <row r="130" spans="1:21" ht="12.95" hidden="1">
      <c r="A130" s="187">
        <v>129</v>
      </c>
      <c r="B130" s="192" t="s">
        <v>22275</v>
      </c>
      <c r="C130" s="192" t="s">
        <v>22082</v>
      </c>
      <c r="D130" s="192" t="s">
        <v>22886</v>
      </c>
      <c r="E130" s="192" t="s">
        <v>22897</v>
      </c>
      <c r="F130" s="192" t="s">
        <v>7471</v>
      </c>
      <c r="G130" s="189" t="s">
        <v>22898</v>
      </c>
      <c r="H130" s="192" t="s">
        <v>22899</v>
      </c>
      <c r="I130" s="189" t="s">
        <v>22612</v>
      </c>
      <c r="J130" s="192" t="s">
        <v>22582</v>
      </c>
      <c r="K130" s="189" t="s">
        <v>22663</v>
      </c>
      <c r="L130" s="189" t="s">
        <v>22583</v>
      </c>
      <c r="M130" s="189" t="s">
        <v>22583</v>
      </c>
      <c r="N130" s="189" t="s">
        <v>22584</v>
      </c>
      <c r="O130" s="189" t="s">
        <v>22585</v>
      </c>
      <c r="P130" s="192" t="str">
        <f>VLOOKUP(E130,'Dev Inventory'!T:Y,5,FALSE)</f>
        <v>Pending top section</v>
      </c>
      <c r="Q130" s="189" t="s">
        <v>22586</v>
      </c>
      <c r="R130" s="189"/>
      <c r="S130" s="190" t="s">
        <v>22584</v>
      </c>
      <c r="T130" s="190" t="s">
        <v>22584</v>
      </c>
      <c r="U130" s="335"/>
    </row>
    <row r="131" spans="1:21" ht="39" hidden="1">
      <c r="A131" s="187">
        <v>130</v>
      </c>
      <c r="B131" s="188" t="s">
        <v>22059</v>
      </c>
      <c r="C131" s="188" t="s">
        <v>22439</v>
      </c>
      <c r="D131" s="188" t="s">
        <v>22362</v>
      </c>
      <c r="E131" s="228" t="s">
        <v>22060</v>
      </c>
      <c r="F131" s="192" t="s">
        <v>22554</v>
      </c>
      <c r="G131" s="194" t="s">
        <v>22900</v>
      </c>
      <c r="H131" s="194" t="s">
        <v>22901</v>
      </c>
      <c r="I131" s="189" t="s">
        <v>22581</v>
      </c>
      <c r="J131" s="189" t="s">
        <v>22582</v>
      </c>
      <c r="K131" s="189" t="s">
        <v>22584</v>
      </c>
      <c r="L131" s="189" t="s">
        <v>22583</v>
      </c>
      <c r="M131" s="189" t="s">
        <v>22583</v>
      </c>
      <c r="N131" s="189" t="s">
        <v>22583</v>
      </c>
      <c r="O131" s="189" t="s">
        <v>22585</v>
      </c>
      <c r="P131" s="192" t="str">
        <f>VLOOKUP(E131,'Dev Inventory'!T:Y,5,FALSE)</f>
        <v>- Have rec type (To be revised)</v>
      </c>
      <c r="Q131" s="189" t="s">
        <v>22586</v>
      </c>
      <c r="R131" s="189" t="s">
        <v>22902</v>
      </c>
      <c r="S131" s="190" t="s">
        <v>22584</v>
      </c>
      <c r="T131" s="190" t="s">
        <v>22584</v>
      </c>
      <c r="U131" s="335"/>
    </row>
    <row r="132" spans="1:21" ht="15.6" hidden="1" customHeight="1">
      <c r="A132" s="187">
        <v>131</v>
      </c>
      <c r="B132" s="192" t="s">
        <v>22258</v>
      </c>
      <c r="C132" s="192" t="s">
        <v>22782</v>
      </c>
      <c r="D132" s="192" t="s">
        <v>22783</v>
      </c>
      <c r="E132" s="188" t="s">
        <v>22903</v>
      </c>
      <c r="F132" s="192" t="s">
        <v>14388</v>
      </c>
      <c r="G132" s="189" t="s">
        <v>22904</v>
      </c>
      <c r="H132" s="188"/>
      <c r="I132" s="189" t="s">
        <v>22612</v>
      </c>
      <c r="J132" s="189" t="s">
        <v>22582</v>
      </c>
      <c r="K132" s="189" t="s">
        <v>22583</v>
      </c>
      <c r="L132" s="189" t="s">
        <v>22584</v>
      </c>
      <c r="M132" s="189" t="s">
        <v>22583</v>
      </c>
      <c r="N132" s="189" t="s">
        <v>22583</v>
      </c>
      <c r="O132" s="189" t="s">
        <v>22585</v>
      </c>
      <c r="P132" s="192">
        <f>VLOOKUP(E132,'Dev Inventory'!T:Y,5,FALSE)</f>
        <v>0</v>
      </c>
      <c r="Q132" s="189" t="s">
        <v>22586</v>
      </c>
      <c r="R132" s="202" t="s">
        <v>22796</v>
      </c>
      <c r="S132" s="190" t="s">
        <v>22584</v>
      </c>
      <c r="T132" s="190" t="s">
        <v>22584</v>
      </c>
      <c r="U132" s="335"/>
    </row>
    <row r="133" spans="1:21" s="357" customFormat="1" ht="15.6" hidden="1" customHeight="1">
      <c r="A133" s="187">
        <v>132</v>
      </c>
      <c r="B133" s="215" t="s">
        <v>22258</v>
      </c>
      <c r="C133" s="215" t="s">
        <v>22782</v>
      </c>
      <c r="D133" s="215" t="s">
        <v>22783</v>
      </c>
      <c r="E133" s="352" t="s">
        <v>22905</v>
      </c>
      <c r="F133" s="192" t="s">
        <v>22524</v>
      </c>
      <c r="G133" s="196" t="s">
        <v>22906</v>
      </c>
      <c r="H133" s="352"/>
      <c r="I133" s="189" t="s">
        <v>22612</v>
      </c>
      <c r="J133" s="196" t="s">
        <v>22582</v>
      </c>
      <c r="K133" s="189" t="s">
        <v>22583</v>
      </c>
      <c r="L133" s="189" t="s">
        <v>22584</v>
      </c>
      <c r="M133" s="189" t="s">
        <v>22583</v>
      </c>
      <c r="N133" s="189" t="s">
        <v>22583</v>
      </c>
      <c r="O133" s="189" t="s">
        <v>22585</v>
      </c>
      <c r="P133" s="192" t="str">
        <f>VLOOKUP(E133,'Dev Inventory'!T:Y,5,FALSE)</f>
        <v>- Have rec type (To be revised)</v>
      </c>
      <c r="Q133" s="353" t="s">
        <v>22639</v>
      </c>
      <c r="R133" s="354" t="s">
        <v>22907</v>
      </c>
      <c r="S133" s="355" t="s">
        <v>22584</v>
      </c>
      <c r="T133" s="355" t="s">
        <v>22584</v>
      </c>
      <c r="U133" s="356"/>
    </row>
    <row r="134" spans="1:21" ht="15.6" hidden="1" customHeight="1">
      <c r="A134" s="187">
        <v>133</v>
      </c>
      <c r="B134" s="192" t="s">
        <v>22258</v>
      </c>
      <c r="C134" s="192" t="s">
        <v>22782</v>
      </c>
      <c r="D134" s="192" t="s">
        <v>22783</v>
      </c>
      <c r="E134" s="188" t="s">
        <v>22908</v>
      </c>
      <c r="F134" s="192" t="s">
        <v>16725</v>
      </c>
      <c r="G134" s="189" t="s">
        <v>22909</v>
      </c>
      <c r="H134" s="188"/>
      <c r="I134" s="189" t="s">
        <v>22612</v>
      </c>
      <c r="J134" s="189" t="s">
        <v>22582</v>
      </c>
      <c r="K134" s="189" t="s">
        <v>22583</v>
      </c>
      <c r="L134" s="189" t="s">
        <v>22584</v>
      </c>
      <c r="M134" s="189" t="s">
        <v>22583</v>
      </c>
      <c r="N134" s="189" t="s">
        <v>22583</v>
      </c>
      <c r="O134" s="189" t="s">
        <v>22585</v>
      </c>
      <c r="P134" s="192" t="str">
        <f>VLOOKUP(E134,'Dev Inventory'!T:Y,5,FALSE)</f>
        <v>- Have rec type (To be revised)</v>
      </c>
      <c r="Q134" s="189" t="s">
        <v>22586</v>
      </c>
      <c r="R134" s="202" t="s">
        <v>22796</v>
      </c>
      <c r="S134" s="190" t="s">
        <v>22584</v>
      </c>
      <c r="T134" s="190" t="s">
        <v>22584</v>
      </c>
      <c r="U134" s="335"/>
    </row>
    <row r="135" spans="1:21" ht="15.6" hidden="1" customHeight="1">
      <c r="A135" s="187">
        <v>134</v>
      </c>
      <c r="B135" s="192" t="s">
        <v>22258</v>
      </c>
      <c r="C135" s="192" t="s">
        <v>22782</v>
      </c>
      <c r="D135" s="192" t="s">
        <v>22783</v>
      </c>
      <c r="E135" s="188" t="s">
        <v>22910</v>
      </c>
      <c r="F135" s="192" t="s">
        <v>16790</v>
      </c>
      <c r="G135" s="189" t="s">
        <v>22911</v>
      </c>
      <c r="H135" s="188"/>
      <c r="I135" s="189" t="s">
        <v>22581</v>
      </c>
      <c r="J135" s="189" t="s">
        <v>22582</v>
      </c>
      <c r="K135" s="189" t="s">
        <v>22583</v>
      </c>
      <c r="L135" s="189" t="s">
        <v>22689</v>
      </c>
      <c r="M135" s="189" t="s">
        <v>22583</v>
      </c>
      <c r="N135" s="189" t="s">
        <v>22583</v>
      </c>
      <c r="O135" s="189" t="s">
        <v>22585</v>
      </c>
      <c r="P135" s="192" t="str">
        <f>VLOOKUP(E135,'Dev Inventory'!T:Y,5,FALSE)</f>
        <v>- Have rec type (To be revised)</v>
      </c>
      <c r="Q135" s="189" t="s">
        <v>22586</v>
      </c>
      <c r="R135" s="198" t="s">
        <v>22789</v>
      </c>
      <c r="S135" s="190" t="s">
        <v>22584</v>
      </c>
      <c r="T135" s="190" t="s">
        <v>22584</v>
      </c>
      <c r="U135" s="335"/>
    </row>
    <row r="136" spans="1:21" ht="15.6" hidden="1" customHeight="1">
      <c r="A136" s="187">
        <v>135</v>
      </c>
      <c r="B136" s="192" t="s">
        <v>22258</v>
      </c>
      <c r="C136" s="192" t="s">
        <v>22782</v>
      </c>
      <c r="D136" s="192" t="s">
        <v>22783</v>
      </c>
      <c r="E136" s="188" t="s">
        <v>22912</v>
      </c>
      <c r="F136" s="192" t="s">
        <v>16938</v>
      </c>
      <c r="G136" s="189" t="s">
        <v>22913</v>
      </c>
      <c r="H136" s="188"/>
      <c r="I136" s="189" t="s">
        <v>22581</v>
      </c>
      <c r="J136" s="189" t="s">
        <v>22582</v>
      </c>
      <c r="K136" s="189" t="s">
        <v>22583</v>
      </c>
      <c r="L136" s="189" t="s">
        <v>22689</v>
      </c>
      <c r="M136" s="189" t="s">
        <v>22583</v>
      </c>
      <c r="N136" s="189" t="s">
        <v>22583</v>
      </c>
      <c r="O136" s="189" t="s">
        <v>22585</v>
      </c>
      <c r="P136" s="192" t="str">
        <f>VLOOKUP(E136,'Dev Inventory'!T:Y,5,FALSE)</f>
        <v>- Have rec type (To be revised)</v>
      </c>
      <c r="Q136" s="189" t="s">
        <v>22586</v>
      </c>
      <c r="R136" s="198" t="s">
        <v>22789</v>
      </c>
      <c r="S136" s="190" t="s">
        <v>22584</v>
      </c>
      <c r="T136" s="190" t="s">
        <v>22584</v>
      </c>
      <c r="U136" s="335"/>
    </row>
    <row r="137" spans="1:21" ht="15.6" hidden="1" customHeight="1">
      <c r="A137" s="187">
        <v>136</v>
      </c>
      <c r="B137" s="192" t="s">
        <v>22258</v>
      </c>
      <c r="C137" s="192" t="s">
        <v>22782</v>
      </c>
      <c r="D137" s="192" t="s">
        <v>22783</v>
      </c>
      <c r="E137" s="188" t="s">
        <v>22914</v>
      </c>
      <c r="F137" s="192" t="s">
        <v>17118</v>
      </c>
      <c r="G137" s="189" t="s">
        <v>22915</v>
      </c>
      <c r="H137" s="188"/>
      <c r="I137" s="189" t="s">
        <v>22581</v>
      </c>
      <c r="J137" s="189" t="s">
        <v>22582</v>
      </c>
      <c r="K137" s="189" t="s">
        <v>22583</v>
      </c>
      <c r="L137" s="189" t="s">
        <v>22689</v>
      </c>
      <c r="M137" s="189" t="s">
        <v>22583</v>
      </c>
      <c r="N137" s="189" t="s">
        <v>22583</v>
      </c>
      <c r="O137" s="189" t="s">
        <v>22585</v>
      </c>
      <c r="P137" s="192" t="str">
        <f>VLOOKUP(E137,'Dev Inventory'!T:Y,5,FALSE)</f>
        <v>- Have rec type (To be revised)</v>
      </c>
      <c r="Q137" s="189" t="s">
        <v>22586</v>
      </c>
      <c r="R137" s="198" t="s">
        <v>22789</v>
      </c>
      <c r="S137" s="190" t="s">
        <v>22584</v>
      </c>
      <c r="T137" s="190" t="s">
        <v>22584</v>
      </c>
      <c r="U137" s="335"/>
    </row>
    <row r="138" spans="1:21" ht="15.6" hidden="1" customHeight="1">
      <c r="A138" s="187">
        <v>137</v>
      </c>
      <c r="B138" s="192" t="s">
        <v>22258</v>
      </c>
      <c r="C138" s="192" t="s">
        <v>22782</v>
      </c>
      <c r="D138" s="192" t="s">
        <v>22783</v>
      </c>
      <c r="E138" s="188" t="s">
        <v>22916</v>
      </c>
      <c r="F138" s="192" t="s">
        <v>17182</v>
      </c>
      <c r="G138" s="189" t="s">
        <v>22917</v>
      </c>
      <c r="H138" s="188"/>
      <c r="I138" s="189" t="s">
        <v>22612</v>
      </c>
      <c r="J138" s="189" t="s">
        <v>22582</v>
      </c>
      <c r="K138" s="189" t="s">
        <v>22583</v>
      </c>
      <c r="L138" s="189" t="s">
        <v>22689</v>
      </c>
      <c r="M138" s="189" t="s">
        <v>22583</v>
      </c>
      <c r="N138" s="189" t="s">
        <v>22583</v>
      </c>
      <c r="O138" s="189" t="s">
        <v>22585</v>
      </c>
      <c r="P138" s="192" t="str">
        <f>VLOOKUP(E138,'Dev Inventory'!T:Y,5,FALSE)</f>
        <v>- Have rec type (To be revised)</v>
      </c>
      <c r="Q138" s="189" t="s">
        <v>22586</v>
      </c>
      <c r="R138" s="202" t="s">
        <v>22796</v>
      </c>
      <c r="S138" s="190" t="s">
        <v>22584</v>
      </c>
      <c r="T138" s="190" t="s">
        <v>22584</v>
      </c>
      <c r="U138" s="335"/>
    </row>
    <row r="139" spans="1:21" ht="15.6" hidden="1" customHeight="1">
      <c r="A139" s="187">
        <v>138</v>
      </c>
      <c r="B139" s="192" t="s">
        <v>22258</v>
      </c>
      <c r="C139" s="192" t="s">
        <v>22782</v>
      </c>
      <c r="D139" s="192" t="s">
        <v>22783</v>
      </c>
      <c r="E139" s="188" t="s">
        <v>22918</v>
      </c>
      <c r="F139" s="192" t="s">
        <v>17209</v>
      </c>
      <c r="G139" s="189" t="s">
        <v>22919</v>
      </c>
      <c r="H139" s="188"/>
      <c r="I139" s="189" t="s">
        <v>22612</v>
      </c>
      <c r="J139" s="189" t="s">
        <v>22582</v>
      </c>
      <c r="K139" s="189" t="s">
        <v>22583</v>
      </c>
      <c r="L139" s="189" t="s">
        <v>22689</v>
      </c>
      <c r="M139" s="189" t="s">
        <v>22583</v>
      </c>
      <c r="N139" s="189" t="s">
        <v>22583</v>
      </c>
      <c r="O139" s="189" t="s">
        <v>22585</v>
      </c>
      <c r="P139" s="192" t="str">
        <f>VLOOKUP(E139,'Dev Inventory'!T:Y,5,FALSE)</f>
        <v>- Have rec type (To be revised)</v>
      </c>
      <c r="Q139" s="189" t="s">
        <v>22586</v>
      </c>
      <c r="R139" s="202" t="s">
        <v>22796</v>
      </c>
      <c r="S139" s="190" t="s">
        <v>22584</v>
      </c>
      <c r="T139" s="190" t="s">
        <v>22584</v>
      </c>
      <c r="U139" s="335"/>
    </row>
    <row r="140" spans="1:21" ht="15.6" hidden="1" customHeight="1">
      <c r="A140" s="187">
        <v>139</v>
      </c>
      <c r="B140" s="192" t="s">
        <v>22258</v>
      </c>
      <c r="C140" s="192" t="s">
        <v>22782</v>
      </c>
      <c r="D140" s="192" t="s">
        <v>22783</v>
      </c>
      <c r="E140" s="188" t="s">
        <v>22920</v>
      </c>
      <c r="F140" s="192" t="s">
        <v>22532</v>
      </c>
      <c r="G140" s="189" t="s">
        <v>22921</v>
      </c>
      <c r="H140" s="188"/>
      <c r="I140" s="189" t="s">
        <v>22581</v>
      </c>
      <c r="J140" s="189" t="s">
        <v>22582</v>
      </c>
      <c r="K140" s="189" t="s">
        <v>22583</v>
      </c>
      <c r="L140" s="189" t="s">
        <v>22689</v>
      </c>
      <c r="M140" s="189" t="s">
        <v>22583</v>
      </c>
      <c r="N140" s="189" t="s">
        <v>22583</v>
      </c>
      <c r="O140" s="189" t="s">
        <v>22585</v>
      </c>
      <c r="P140" s="192" t="str">
        <f>VLOOKUP(E140,'Dev Inventory'!T:Y,5,FALSE)</f>
        <v>- Have rec type (To be revised)</v>
      </c>
      <c r="Q140" s="221" t="s">
        <v>22922</v>
      </c>
      <c r="R140" s="198" t="s">
        <v>22923</v>
      </c>
      <c r="S140" s="190" t="s">
        <v>22584</v>
      </c>
      <c r="T140" s="190" t="s">
        <v>22584</v>
      </c>
      <c r="U140" s="335"/>
    </row>
    <row r="141" spans="1:21" ht="15.6" hidden="1" customHeight="1">
      <c r="A141" s="187">
        <v>140</v>
      </c>
      <c r="B141" s="192" t="s">
        <v>22258</v>
      </c>
      <c r="C141" s="192" t="s">
        <v>22782</v>
      </c>
      <c r="D141" s="192" t="s">
        <v>22783</v>
      </c>
      <c r="E141" s="188" t="s">
        <v>22924</v>
      </c>
      <c r="F141" s="192" t="s">
        <v>22555</v>
      </c>
      <c r="G141" s="189" t="s">
        <v>22925</v>
      </c>
      <c r="H141" s="188"/>
      <c r="I141" s="189" t="s">
        <v>22581</v>
      </c>
      <c r="J141" s="189" t="s">
        <v>22582</v>
      </c>
      <c r="K141" s="189" t="s">
        <v>22583</v>
      </c>
      <c r="L141" s="189" t="s">
        <v>22689</v>
      </c>
      <c r="M141" s="189" t="s">
        <v>22584</v>
      </c>
      <c r="N141" s="189" t="s">
        <v>22583</v>
      </c>
      <c r="O141" s="189" t="s">
        <v>22585</v>
      </c>
      <c r="P141" s="192" t="str">
        <f>VLOOKUP(E141,'Dev Inventory'!T:Y,5,FALSE)</f>
        <v>- oatkn_time_change X(10) =&gt; HHH:MM:SS , oatkn_acct_exp_date 9(05) =&gt; MMMYY</v>
      </c>
      <c r="Q141" s="189" t="s">
        <v>22586</v>
      </c>
      <c r="R141" s="189"/>
      <c r="S141" s="190" t="s">
        <v>22584</v>
      </c>
      <c r="T141" s="190" t="s">
        <v>22584</v>
      </c>
      <c r="U141" s="335"/>
    </row>
    <row r="142" spans="1:21" ht="15.6" hidden="1" customHeight="1">
      <c r="A142" s="187">
        <v>141</v>
      </c>
      <c r="B142" s="192" t="s">
        <v>22258</v>
      </c>
      <c r="C142" s="192" t="s">
        <v>22782</v>
      </c>
      <c r="D142" s="192" t="s">
        <v>22783</v>
      </c>
      <c r="E142" s="200" t="s">
        <v>22926</v>
      </c>
      <c r="F142" s="192" t="s">
        <v>22549</v>
      </c>
      <c r="G142" s="189" t="s">
        <v>22927</v>
      </c>
      <c r="H142" s="192" t="s">
        <v>22808</v>
      </c>
      <c r="I142" s="189" t="s">
        <v>22581</v>
      </c>
      <c r="J142" s="189" t="s">
        <v>22582</v>
      </c>
      <c r="K142" s="189" t="s">
        <v>22583</v>
      </c>
      <c r="L142" s="189" t="s">
        <v>22689</v>
      </c>
      <c r="M142" s="189" t="s">
        <v>22583</v>
      </c>
      <c r="N142" s="189" t="s">
        <v>22583</v>
      </c>
      <c r="O142" s="189" t="s">
        <v>22585</v>
      </c>
      <c r="P142" s="192" t="str">
        <f>VLOOKUP(E142,'Dev Inventory'!T:Y,5,FALSE)</f>
        <v>[1-Mar] 
- Total record count ไม่รวม record P
- Have rec type (To be revised)
KB1DH037.CPTCPF และ KB1DH037.CPCCPF 
- ใช้ KBMF/CBR เดียวกัน 
- ใน KBMF มีแยก detail 2 section (D and P) + datafile ข้อมูล D P ปนกันในไฟล์เดียว
- CBR Foundation อิง CBR มีเฉพาะ part D</v>
      </c>
      <c r="Q142" s="189" t="s">
        <v>22586</v>
      </c>
      <c r="R142" s="198" t="s">
        <v>22789</v>
      </c>
      <c r="S142" s="190" t="s">
        <v>22584</v>
      </c>
      <c r="T142" s="190" t="s">
        <v>22584</v>
      </c>
      <c r="U142" s="335"/>
    </row>
    <row r="143" spans="1:21" ht="15.6" hidden="1" customHeight="1">
      <c r="A143" s="187">
        <v>142</v>
      </c>
      <c r="B143" s="192" t="s">
        <v>22258</v>
      </c>
      <c r="C143" s="192" t="s">
        <v>22782</v>
      </c>
      <c r="D143" s="192" t="s">
        <v>22783</v>
      </c>
      <c r="E143" s="188" t="s">
        <v>22928</v>
      </c>
      <c r="F143" s="192" t="s">
        <v>19450</v>
      </c>
      <c r="G143" s="189" t="s">
        <v>22929</v>
      </c>
      <c r="H143" s="188"/>
      <c r="I143" s="189" t="s">
        <v>22581</v>
      </c>
      <c r="J143" s="189" t="s">
        <v>22582</v>
      </c>
      <c r="K143" s="189" t="s">
        <v>22583</v>
      </c>
      <c r="L143" s="189" t="s">
        <v>22689</v>
      </c>
      <c r="M143" s="189" t="s">
        <v>22583</v>
      </c>
      <c r="N143" s="189" t="s">
        <v>22583</v>
      </c>
      <c r="O143" s="189" t="s">
        <v>22585</v>
      </c>
      <c r="P143" s="192" t="str">
        <f>VLOOKUP(E143,'Dev Inventory'!T:Y,5,FALSE)</f>
        <v>- Have rec type (To be revised)</v>
      </c>
      <c r="Q143" s="189" t="s">
        <v>22586</v>
      </c>
      <c r="R143" s="198" t="s">
        <v>22789</v>
      </c>
      <c r="S143" s="190" t="s">
        <v>22584</v>
      </c>
      <c r="T143" s="190" t="s">
        <v>22584</v>
      </c>
      <c r="U143" s="335"/>
    </row>
    <row r="144" spans="1:21" ht="15.6" hidden="1" customHeight="1">
      <c r="A144" s="187">
        <v>143</v>
      </c>
      <c r="B144" s="192" t="s">
        <v>22258</v>
      </c>
      <c r="C144" s="192" t="s">
        <v>22782</v>
      </c>
      <c r="D144" s="192" t="s">
        <v>22783</v>
      </c>
      <c r="E144" s="188" t="s">
        <v>22930</v>
      </c>
      <c r="F144" s="192" t="s">
        <v>19486</v>
      </c>
      <c r="G144" s="189" t="s">
        <v>22931</v>
      </c>
      <c r="H144" s="188"/>
      <c r="I144" s="189" t="s">
        <v>22581</v>
      </c>
      <c r="J144" s="189" t="s">
        <v>22582</v>
      </c>
      <c r="K144" s="189" t="s">
        <v>22583</v>
      </c>
      <c r="L144" s="189" t="s">
        <v>22689</v>
      </c>
      <c r="M144" s="189" t="s">
        <v>22583</v>
      </c>
      <c r="N144" s="189" t="s">
        <v>22583</v>
      </c>
      <c r="O144" s="189" t="s">
        <v>22585</v>
      </c>
      <c r="P144" s="192" t="str">
        <f>VLOOKUP(E144,'Dev Inventory'!T:Y,5,FALSE)</f>
        <v>- Have rec type (To be revised)</v>
      </c>
      <c r="Q144" s="189" t="s">
        <v>22586</v>
      </c>
      <c r="R144" s="198" t="s">
        <v>22789</v>
      </c>
      <c r="S144" s="190" t="s">
        <v>22584</v>
      </c>
      <c r="T144" s="190" t="s">
        <v>22584</v>
      </c>
      <c r="U144" s="335"/>
    </row>
    <row r="145" spans="1:21" ht="15.6" hidden="1" customHeight="1">
      <c r="A145" s="187">
        <v>144</v>
      </c>
      <c r="B145" s="192" t="s">
        <v>22265</v>
      </c>
      <c r="C145" s="192" t="s">
        <v>22782</v>
      </c>
      <c r="D145" s="192" t="s">
        <v>22783</v>
      </c>
      <c r="E145" s="192" t="s">
        <v>22932</v>
      </c>
      <c r="F145" s="192" t="s">
        <v>7044</v>
      </c>
      <c r="G145" s="189" t="s">
        <v>22933</v>
      </c>
      <c r="H145" s="192"/>
      <c r="I145" s="189" t="s">
        <v>22612</v>
      </c>
      <c r="J145" s="192" t="s">
        <v>22582</v>
      </c>
      <c r="K145" s="189" t="s">
        <v>22663</v>
      </c>
      <c r="L145" s="189" t="s">
        <v>22583</v>
      </c>
      <c r="M145" s="189" t="s">
        <v>22583</v>
      </c>
      <c r="N145" s="189" t="s">
        <v>22583</v>
      </c>
      <c r="O145" s="189" t="s">
        <v>22585</v>
      </c>
      <c r="P145" s="192">
        <f>VLOOKUP(E145,'Dev Inventory'!T:Y,5,FALSE)</f>
        <v>0</v>
      </c>
      <c r="Q145" s="192" t="s">
        <v>22586</v>
      </c>
      <c r="R145" s="189" t="s">
        <v>22786</v>
      </c>
      <c r="S145" s="190" t="s">
        <v>22584</v>
      </c>
      <c r="T145" s="190" t="s">
        <v>22584</v>
      </c>
      <c r="U145" s="335"/>
    </row>
    <row r="146" spans="1:21" ht="15.6" hidden="1" customHeight="1">
      <c r="A146" s="187">
        <v>145</v>
      </c>
      <c r="B146" s="192" t="s">
        <v>22265</v>
      </c>
      <c r="C146" s="192" t="s">
        <v>22782</v>
      </c>
      <c r="D146" s="192" t="s">
        <v>22783</v>
      </c>
      <c r="E146" s="192" t="s">
        <v>22934</v>
      </c>
      <c r="F146" s="192" t="s">
        <v>7326</v>
      </c>
      <c r="G146" s="189" t="s">
        <v>22935</v>
      </c>
      <c r="H146" s="192"/>
      <c r="I146" s="189" t="s">
        <v>22612</v>
      </c>
      <c r="J146" s="192" t="s">
        <v>22582</v>
      </c>
      <c r="K146" s="189" t="s">
        <v>22663</v>
      </c>
      <c r="L146" s="189" t="s">
        <v>22583</v>
      </c>
      <c r="M146" s="189" t="s">
        <v>22583</v>
      </c>
      <c r="N146" s="189" t="s">
        <v>22583</v>
      </c>
      <c r="O146" s="189" t="s">
        <v>22585</v>
      </c>
      <c r="P146" s="192" t="str">
        <f>VLOOKUP(E146,'Dev Inventory'!T:Y,5,FALSE)</f>
        <v>[18-Feb-24 Sarancha S.]
- date format yyyy-MM-ddTHH:mm:ss[.s[s*]][TZD] 
- Note: cardbirthday (BC.)</v>
      </c>
      <c r="Q146" s="192" t="s">
        <v>22586</v>
      </c>
      <c r="R146" s="189" t="s">
        <v>22786</v>
      </c>
      <c r="S146" s="190" t="s">
        <v>22584</v>
      </c>
      <c r="T146" s="190" t="s">
        <v>22584</v>
      </c>
      <c r="U146" s="335"/>
    </row>
    <row r="147" spans="1:21" ht="15.6" hidden="1" customHeight="1">
      <c r="A147" s="187">
        <v>146</v>
      </c>
      <c r="B147" s="192" t="s">
        <v>22265</v>
      </c>
      <c r="C147" s="192" t="s">
        <v>22782</v>
      </c>
      <c r="D147" s="192" t="s">
        <v>22783</v>
      </c>
      <c r="E147" s="192" t="s">
        <v>22936</v>
      </c>
      <c r="F147" s="192" t="s">
        <v>7442</v>
      </c>
      <c r="G147" s="189" t="s">
        <v>22937</v>
      </c>
      <c r="H147" s="192"/>
      <c r="I147" s="189" t="s">
        <v>22612</v>
      </c>
      <c r="J147" s="192" t="s">
        <v>22582</v>
      </c>
      <c r="K147" s="189" t="s">
        <v>22663</v>
      </c>
      <c r="L147" s="189" t="s">
        <v>22583</v>
      </c>
      <c r="M147" s="189" t="s">
        <v>22583</v>
      </c>
      <c r="N147" s="189" t="s">
        <v>22583</v>
      </c>
      <c r="O147" s="189" t="s">
        <v>22585</v>
      </c>
      <c r="P147" s="192">
        <f>VLOOKUP(E147,'Dev Inventory'!T:Y,5,FALSE)</f>
        <v>0</v>
      </c>
      <c r="Q147" s="192" t="s">
        <v>22586</v>
      </c>
      <c r="R147" s="189" t="s">
        <v>22786</v>
      </c>
      <c r="S147" s="190" t="s">
        <v>22584</v>
      </c>
      <c r="T147" s="190" t="s">
        <v>22584</v>
      </c>
      <c r="U147" s="335"/>
    </row>
    <row r="148" spans="1:21" ht="12.95" hidden="1">
      <c r="A148" s="187">
        <v>147</v>
      </c>
      <c r="B148" s="192" t="s">
        <v>22110</v>
      </c>
      <c r="C148" s="192" t="s">
        <v>22082</v>
      </c>
      <c r="D148" s="188" t="s">
        <v>22652</v>
      </c>
      <c r="E148" s="192" t="s">
        <v>22938</v>
      </c>
      <c r="F148" s="192" t="s">
        <v>22556</v>
      </c>
      <c r="G148" s="189" t="s">
        <v>22939</v>
      </c>
      <c r="H148" s="199"/>
      <c r="I148" s="189" t="s">
        <v>22581</v>
      </c>
      <c r="J148" s="189" t="s">
        <v>22582</v>
      </c>
      <c r="K148" s="189" t="s">
        <v>22663</v>
      </c>
      <c r="L148" s="189" t="s">
        <v>22583</v>
      </c>
      <c r="M148" s="189" t="s">
        <v>22583</v>
      </c>
      <c r="N148" s="189" t="s">
        <v>22584</v>
      </c>
      <c r="O148" s="189" t="s">
        <v>22583</v>
      </c>
      <c r="P148" s="192">
        <f>VLOOKUP(E148,'Dev Inventory'!T:Y,5,FALSE)</f>
        <v>0</v>
      </c>
      <c r="Q148" s="192" t="s">
        <v>22586</v>
      </c>
      <c r="R148" s="189"/>
      <c r="S148" s="190" t="s">
        <v>22584</v>
      </c>
      <c r="T148" s="190" t="s">
        <v>22584</v>
      </c>
      <c r="U148" s="335"/>
    </row>
    <row r="149" spans="1:21" ht="12.95" hidden="1">
      <c r="A149" s="187">
        <v>148</v>
      </c>
      <c r="B149" s="192" t="s">
        <v>22110</v>
      </c>
      <c r="C149" s="192" t="s">
        <v>22082</v>
      </c>
      <c r="D149" s="188" t="s">
        <v>22652</v>
      </c>
      <c r="E149" s="192" t="s">
        <v>22940</v>
      </c>
      <c r="F149" s="192" t="s">
        <v>22557</v>
      </c>
      <c r="G149" s="189" t="s">
        <v>22941</v>
      </c>
      <c r="H149" s="199"/>
      <c r="I149" s="189" t="s">
        <v>22581</v>
      </c>
      <c r="J149" s="189" t="s">
        <v>22582</v>
      </c>
      <c r="K149" s="189" t="s">
        <v>22663</v>
      </c>
      <c r="L149" s="189" t="s">
        <v>22583</v>
      </c>
      <c r="M149" s="189" t="s">
        <v>22583</v>
      </c>
      <c r="N149" s="189" t="s">
        <v>22584</v>
      </c>
      <c r="O149" s="189" t="s">
        <v>22583</v>
      </c>
      <c r="P149" s="192">
        <f>VLOOKUP(E149,'Dev Inventory'!T:Y,5,FALSE)</f>
        <v>0</v>
      </c>
      <c r="Q149" s="192" t="s">
        <v>22586</v>
      </c>
      <c r="R149" s="189"/>
      <c r="S149" s="190" t="s">
        <v>22584</v>
      </c>
      <c r="T149" s="190" t="s">
        <v>22584</v>
      </c>
      <c r="U149" s="335"/>
    </row>
    <row r="150" spans="1:21" ht="12.95" hidden="1">
      <c r="A150" s="187">
        <v>149</v>
      </c>
      <c r="B150" s="192" t="s">
        <v>22110</v>
      </c>
      <c r="C150" s="192" t="s">
        <v>22082</v>
      </c>
      <c r="D150" s="188" t="s">
        <v>22652</v>
      </c>
      <c r="E150" s="192" t="s">
        <v>22942</v>
      </c>
      <c r="F150" s="192" t="s">
        <v>22558</v>
      </c>
      <c r="G150" s="189" t="s">
        <v>22943</v>
      </c>
      <c r="H150" s="192" t="s">
        <v>22944</v>
      </c>
      <c r="I150" s="189" t="s">
        <v>22581</v>
      </c>
      <c r="J150" s="189" t="s">
        <v>22733</v>
      </c>
      <c r="K150" s="189" t="s">
        <v>22663</v>
      </c>
      <c r="L150" s="189" t="s">
        <v>22583</v>
      </c>
      <c r="M150" s="189" t="s">
        <v>22583</v>
      </c>
      <c r="N150" s="189" t="s">
        <v>22584</v>
      </c>
      <c r="O150" s="189" t="s">
        <v>22583</v>
      </c>
      <c r="P150" s="192">
        <f>VLOOKUP(E150,'Dev Inventory'!T:Y,5,FALSE)</f>
        <v>0</v>
      </c>
      <c r="Q150" s="192" t="s">
        <v>22586</v>
      </c>
      <c r="R150" s="189"/>
      <c r="S150" s="190" t="s">
        <v>22584</v>
      </c>
      <c r="T150" s="190" t="s">
        <v>22584</v>
      </c>
      <c r="U150" s="335"/>
    </row>
    <row r="151" spans="1:21" ht="12.95" hidden="1">
      <c r="A151" s="187">
        <v>150</v>
      </c>
      <c r="B151" s="192" t="s">
        <v>22110</v>
      </c>
      <c r="C151" s="192" t="s">
        <v>22082</v>
      </c>
      <c r="D151" s="188" t="s">
        <v>22652</v>
      </c>
      <c r="E151" s="192" t="s">
        <v>22945</v>
      </c>
      <c r="F151" s="192" t="s">
        <v>22559</v>
      </c>
      <c r="G151" s="189" t="s">
        <v>22946</v>
      </c>
      <c r="H151" s="199"/>
      <c r="I151" s="189" t="s">
        <v>22581</v>
      </c>
      <c r="J151" s="189" t="s">
        <v>22733</v>
      </c>
      <c r="K151" s="189" t="s">
        <v>22663</v>
      </c>
      <c r="L151" s="189" t="s">
        <v>22583</v>
      </c>
      <c r="M151" s="189" t="s">
        <v>22583</v>
      </c>
      <c r="N151" s="189" t="s">
        <v>22584</v>
      </c>
      <c r="O151" s="189" t="s">
        <v>22583</v>
      </c>
      <c r="P151" s="192">
        <f>VLOOKUP(E151,'Dev Inventory'!T:Y,5,FALSE)</f>
        <v>0</v>
      </c>
      <c r="Q151" s="192" t="s">
        <v>22586</v>
      </c>
      <c r="R151" s="189"/>
      <c r="S151" s="190" t="s">
        <v>22584</v>
      </c>
      <c r="T151" s="190" t="s">
        <v>22584</v>
      </c>
      <c r="U151" s="335"/>
    </row>
    <row r="152" spans="1:21" ht="12.95" hidden="1">
      <c r="A152" s="187">
        <v>151</v>
      </c>
      <c r="B152" s="192" t="s">
        <v>22110</v>
      </c>
      <c r="C152" s="192" t="s">
        <v>22082</v>
      </c>
      <c r="D152" s="188" t="s">
        <v>22652</v>
      </c>
      <c r="E152" s="192" t="s">
        <v>22947</v>
      </c>
      <c r="F152" s="192" t="s">
        <v>22560</v>
      </c>
      <c r="G152" s="189" t="s">
        <v>22948</v>
      </c>
      <c r="H152" s="199"/>
      <c r="I152" s="189" t="s">
        <v>22581</v>
      </c>
      <c r="J152" s="189" t="s">
        <v>22733</v>
      </c>
      <c r="K152" s="189" t="s">
        <v>22663</v>
      </c>
      <c r="L152" s="189" t="s">
        <v>22583</v>
      </c>
      <c r="M152" s="189" t="s">
        <v>22583</v>
      </c>
      <c r="N152" s="189" t="s">
        <v>22584</v>
      </c>
      <c r="O152" s="189" t="s">
        <v>22583</v>
      </c>
      <c r="P152" s="192">
        <f>VLOOKUP(E152,'Dev Inventory'!T:Y,5,FALSE)</f>
        <v>0</v>
      </c>
      <c r="Q152" s="192" t="s">
        <v>22586</v>
      </c>
      <c r="R152" s="189"/>
      <c r="S152" s="190" t="s">
        <v>22584</v>
      </c>
      <c r="T152" s="190" t="s">
        <v>22584</v>
      </c>
      <c r="U152" s="335"/>
    </row>
    <row r="153" spans="1:21" ht="12.95" hidden="1">
      <c r="A153" s="187">
        <v>152</v>
      </c>
      <c r="B153" s="188" t="s">
        <v>21843</v>
      </c>
      <c r="C153" s="188" t="s">
        <v>22439</v>
      </c>
      <c r="D153" s="188" t="s">
        <v>22877</v>
      </c>
      <c r="E153" s="189" t="s">
        <v>22949</v>
      </c>
      <c r="F153" s="192" t="s">
        <v>13318</v>
      </c>
      <c r="G153" s="189" t="s">
        <v>22950</v>
      </c>
      <c r="H153" s="654" t="s">
        <v>21846</v>
      </c>
      <c r="I153" s="189" t="s">
        <v>22581</v>
      </c>
      <c r="J153" s="189" t="s">
        <v>22582</v>
      </c>
      <c r="K153" s="189" t="s">
        <v>22584</v>
      </c>
      <c r="L153" s="189" t="s">
        <v>22583</v>
      </c>
      <c r="M153" s="189" t="s">
        <v>22583</v>
      </c>
      <c r="N153" s="189" t="s">
        <v>22584</v>
      </c>
      <c r="O153" s="189" t="s">
        <v>22583</v>
      </c>
      <c r="P153" s="192" t="str">
        <f>VLOOKUP(E153,'Dev Inventory'!T:Y,5,FALSE)</f>
        <v>Pending to update table specification</v>
      </c>
      <c r="Q153" s="192" t="s">
        <v>22586</v>
      </c>
      <c r="R153" s="188" t="s">
        <v>21845</v>
      </c>
      <c r="S153" s="190" t="s">
        <v>22584</v>
      </c>
      <c r="T153" s="190" t="s">
        <v>22584</v>
      </c>
      <c r="U153" s="335"/>
    </row>
    <row r="154" spans="1:21" ht="12.95" hidden="1">
      <c r="A154" s="187">
        <v>153</v>
      </c>
      <c r="B154" s="188" t="s">
        <v>21843</v>
      </c>
      <c r="C154" s="188" t="s">
        <v>22439</v>
      </c>
      <c r="D154" s="188" t="s">
        <v>22877</v>
      </c>
      <c r="E154" s="189" t="s">
        <v>21847</v>
      </c>
      <c r="F154" s="192" t="s">
        <v>13376</v>
      </c>
      <c r="G154" s="189" t="s">
        <v>22950</v>
      </c>
      <c r="H154" s="654" t="s">
        <v>22951</v>
      </c>
      <c r="I154" s="189" t="s">
        <v>22581</v>
      </c>
      <c r="J154" s="189" t="s">
        <v>22582</v>
      </c>
      <c r="K154" s="189" t="s">
        <v>22584</v>
      </c>
      <c r="L154" s="189" t="s">
        <v>22583</v>
      </c>
      <c r="M154" s="189" t="s">
        <v>22583</v>
      </c>
      <c r="N154" s="189" t="s">
        <v>22584</v>
      </c>
      <c r="O154" s="189" t="s">
        <v>22583</v>
      </c>
      <c r="P154" s="192" t="str">
        <f>VLOOKUP(E154,'Dev Inventory'!T:Y,5,FALSE)</f>
        <v>Pending to update table specification</v>
      </c>
      <c r="Q154" s="192" t="s">
        <v>22586</v>
      </c>
      <c r="R154" s="188"/>
      <c r="S154" s="190" t="s">
        <v>22584</v>
      </c>
      <c r="T154" s="190" t="s">
        <v>22584</v>
      </c>
      <c r="U154" s="335"/>
    </row>
    <row r="155" spans="1:21" ht="12.95" hidden="1">
      <c r="A155" s="187">
        <v>154</v>
      </c>
      <c r="B155" s="188" t="s">
        <v>21843</v>
      </c>
      <c r="C155" s="188" t="s">
        <v>22439</v>
      </c>
      <c r="D155" s="188" t="s">
        <v>22877</v>
      </c>
      <c r="E155" s="189" t="s">
        <v>21849</v>
      </c>
      <c r="F155" s="192" t="s">
        <v>13504</v>
      </c>
      <c r="G155" s="189" t="s">
        <v>22950</v>
      </c>
      <c r="H155" s="654" t="s">
        <v>21850</v>
      </c>
      <c r="I155" s="189" t="s">
        <v>22581</v>
      </c>
      <c r="J155" s="189" t="s">
        <v>22582</v>
      </c>
      <c r="K155" s="189" t="s">
        <v>22584</v>
      </c>
      <c r="L155" s="189" t="s">
        <v>22583</v>
      </c>
      <c r="M155" s="189" t="s">
        <v>22583</v>
      </c>
      <c r="N155" s="189" t="s">
        <v>22584</v>
      </c>
      <c r="O155" s="189" t="s">
        <v>22583</v>
      </c>
      <c r="P155" s="192" t="str">
        <f>VLOOKUP(E155,'Dev Inventory'!T:Y,5,FALSE)</f>
        <v>Pending to update table specification</v>
      </c>
      <c r="Q155" s="192" t="s">
        <v>22586</v>
      </c>
      <c r="R155" s="188"/>
      <c r="S155" s="190" t="s">
        <v>22584</v>
      </c>
      <c r="T155" s="190" t="s">
        <v>22584</v>
      </c>
      <c r="U155" s="335"/>
    </row>
    <row r="156" spans="1:21" ht="12.95" hidden="1">
      <c r="A156" s="187">
        <v>155</v>
      </c>
      <c r="B156" s="192" t="s">
        <v>21843</v>
      </c>
      <c r="C156" s="188" t="s">
        <v>22439</v>
      </c>
      <c r="D156" s="188" t="s">
        <v>22877</v>
      </c>
      <c r="E156" s="192" t="s">
        <v>22468</v>
      </c>
      <c r="F156" s="192" t="s">
        <v>13562</v>
      </c>
      <c r="G156" s="189" t="s">
        <v>22952</v>
      </c>
      <c r="H156" s="742" t="s">
        <v>22953</v>
      </c>
      <c r="I156" s="189" t="s">
        <v>22581</v>
      </c>
      <c r="J156" s="189" t="s">
        <v>22582</v>
      </c>
      <c r="K156" s="189" t="s">
        <v>22584</v>
      </c>
      <c r="L156" s="189" t="s">
        <v>22583</v>
      </c>
      <c r="M156" s="189" t="s">
        <v>22583</v>
      </c>
      <c r="N156" s="189" t="s">
        <v>22584</v>
      </c>
      <c r="O156" s="189" t="s">
        <v>22583</v>
      </c>
      <c r="P156" s="192">
        <f>VLOOKUP(E156,'Dev Inventory'!T:Y,5,FALSE)</f>
        <v>0</v>
      </c>
      <c r="Q156" s="192" t="s">
        <v>22586</v>
      </c>
      <c r="R156" s="189"/>
      <c r="S156" s="190" t="s">
        <v>22584</v>
      </c>
      <c r="T156" s="190" t="s">
        <v>22584</v>
      </c>
      <c r="U156" s="335"/>
    </row>
    <row r="157" spans="1:21" ht="12.95" hidden="1">
      <c r="A157" s="187">
        <v>156</v>
      </c>
      <c r="B157" s="192" t="s">
        <v>21843</v>
      </c>
      <c r="C157" s="188" t="s">
        <v>22439</v>
      </c>
      <c r="D157" s="188" t="s">
        <v>22877</v>
      </c>
      <c r="E157" s="192" t="s">
        <v>22954</v>
      </c>
      <c r="F157" s="192" t="s">
        <v>13591</v>
      </c>
      <c r="G157" s="189" t="s">
        <v>22955</v>
      </c>
      <c r="H157" s="742" t="s">
        <v>21846</v>
      </c>
      <c r="I157" s="189" t="s">
        <v>22581</v>
      </c>
      <c r="J157" s="189" t="s">
        <v>22582</v>
      </c>
      <c r="K157" s="189" t="s">
        <v>22584</v>
      </c>
      <c r="L157" s="189" t="s">
        <v>22583</v>
      </c>
      <c r="M157" s="189" t="s">
        <v>22583</v>
      </c>
      <c r="N157" s="189" t="s">
        <v>22584</v>
      </c>
      <c r="O157" s="189" t="s">
        <v>22583</v>
      </c>
      <c r="P157" s="192" t="str">
        <f>VLOOKUP(E157,'Dev Inventory'!T:Y,5,FALSE)</f>
        <v>[EBAN Team's comment] Check Layout เทียบกับ CBR อีกที
[23-Feb] Layout เหมือนกันกับ kplus_jmobileactlog_log_yyyymmdd.txt =&gt; To check with EBAN team</v>
      </c>
      <c r="Q157" s="192" t="s">
        <v>22586</v>
      </c>
      <c r="R157" s="189" t="s">
        <v>22469</v>
      </c>
      <c r="S157" s="190" t="s">
        <v>22584</v>
      </c>
      <c r="T157" s="190" t="s">
        <v>22584</v>
      </c>
      <c r="U157" s="335"/>
    </row>
    <row r="158" spans="1:21" ht="12.95" hidden="1">
      <c r="A158" s="187">
        <v>157</v>
      </c>
      <c r="B158" s="192" t="s">
        <v>21843</v>
      </c>
      <c r="C158" s="188" t="s">
        <v>22439</v>
      </c>
      <c r="D158" s="188" t="s">
        <v>22877</v>
      </c>
      <c r="E158" s="192" t="s">
        <v>22470</v>
      </c>
      <c r="F158" s="192" t="s">
        <v>13593</v>
      </c>
      <c r="G158" s="189" t="s">
        <v>22956</v>
      </c>
      <c r="H158" s="742" t="s">
        <v>22957</v>
      </c>
      <c r="I158" s="189" t="s">
        <v>22581</v>
      </c>
      <c r="J158" s="189" t="s">
        <v>22582</v>
      </c>
      <c r="K158" s="189" t="s">
        <v>22584</v>
      </c>
      <c r="L158" s="189" t="s">
        <v>22583</v>
      </c>
      <c r="M158" s="189" t="s">
        <v>22583</v>
      </c>
      <c r="N158" s="189" t="s">
        <v>22584</v>
      </c>
      <c r="O158" s="189" t="s">
        <v>22583</v>
      </c>
      <c r="P158" s="192" t="str">
        <f>VLOOKUP(E158,'Dev Inventory'!T:Y,5,FALSE)</f>
        <v>[Feb 22] 
CBR for mbl_fnc_txn &amp; mbl_non_fnc_txn are the same as per EBAN comment
[EBAN Team's comment] ใช้ Table เดียวกัน ต้องดูว่าแยกยังไง(รับจาก DIH ใช่ไหม)</v>
      </c>
      <c r="Q158" s="192" t="s">
        <v>22586</v>
      </c>
      <c r="R158" s="189"/>
      <c r="S158" s="190" t="s">
        <v>22584</v>
      </c>
      <c r="T158" s="190" t="s">
        <v>22584</v>
      </c>
      <c r="U158" s="335"/>
    </row>
    <row r="159" spans="1:21" ht="12.95" hidden="1">
      <c r="A159" s="187">
        <v>158</v>
      </c>
      <c r="B159" s="192" t="s">
        <v>21843</v>
      </c>
      <c r="C159" s="188" t="s">
        <v>22439</v>
      </c>
      <c r="D159" s="188" t="s">
        <v>22877</v>
      </c>
      <c r="E159" s="192" t="s">
        <v>22471</v>
      </c>
      <c r="F159" s="192" t="s">
        <v>13716</v>
      </c>
      <c r="G159" s="189" t="s">
        <v>22956</v>
      </c>
      <c r="H159" s="742" t="s">
        <v>22957</v>
      </c>
      <c r="I159" s="189" t="s">
        <v>22581</v>
      </c>
      <c r="J159" s="189" t="s">
        <v>22582</v>
      </c>
      <c r="K159" s="189" t="s">
        <v>22584</v>
      </c>
      <c r="L159" s="189" t="s">
        <v>22583</v>
      </c>
      <c r="M159" s="189" t="s">
        <v>22583</v>
      </c>
      <c r="N159" s="189" t="s">
        <v>22584</v>
      </c>
      <c r="O159" s="189" t="s">
        <v>22583</v>
      </c>
      <c r="P159" s="192" t="str">
        <f>VLOOKUP(E159,'Dev Inventory'!T:Y,5,FALSE)</f>
        <v>[Feb 22] 
CBR for mbl_fnc_txn &amp; mbl_non_fnc_txn are the same as per EBAN comment
[EBAN Team's comment] ใช้ Table เดียวกัน ต้องดูว่าแยกยังไง(รับจาก DIH ใช่ไหม)</v>
      </c>
      <c r="Q159" s="192" t="s">
        <v>22586</v>
      </c>
      <c r="R159" s="189"/>
      <c r="S159" s="190" t="s">
        <v>22584</v>
      </c>
      <c r="T159" s="190" t="s">
        <v>22584</v>
      </c>
      <c r="U159" s="335"/>
    </row>
    <row r="160" spans="1:21" ht="12.95" hidden="1">
      <c r="A160" s="187">
        <v>159</v>
      </c>
      <c r="B160" s="192" t="s">
        <v>21843</v>
      </c>
      <c r="C160" s="188" t="s">
        <v>22439</v>
      </c>
      <c r="D160" s="188" t="s">
        <v>22877</v>
      </c>
      <c r="E160" s="192" t="s">
        <v>22472</v>
      </c>
      <c r="F160" s="192" t="s">
        <v>19887</v>
      </c>
      <c r="G160" s="189" t="s">
        <v>22950</v>
      </c>
      <c r="H160" s="742" t="s">
        <v>22958</v>
      </c>
      <c r="I160" s="189" t="s">
        <v>22581</v>
      </c>
      <c r="J160" s="189" t="s">
        <v>22582</v>
      </c>
      <c r="K160" s="189" t="s">
        <v>22584</v>
      </c>
      <c r="L160" s="189" t="s">
        <v>22583</v>
      </c>
      <c r="M160" s="189" t="s">
        <v>22584</v>
      </c>
      <c r="N160" s="189" t="s">
        <v>22584</v>
      </c>
      <c r="O160" s="189" t="s">
        <v>22583</v>
      </c>
      <c r="P160" s="192">
        <f>VLOOKUP(E160,'Dev Inventory'!T:Y,5,FALSE)</f>
        <v>0</v>
      </c>
      <c r="Q160" s="192" t="s">
        <v>22586</v>
      </c>
      <c r="R160" s="188"/>
      <c r="S160" s="190" t="s">
        <v>22584</v>
      </c>
      <c r="T160" s="190" t="s">
        <v>22584</v>
      </c>
      <c r="U160" s="335"/>
    </row>
    <row r="161" spans="1:21" ht="26.1" hidden="1">
      <c r="A161" s="187">
        <v>160</v>
      </c>
      <c r="B161" s="192" t="s">
        <v>21948</v>
      </c>
      <c r="C161" s="188" t="s">
        <v>22439</v>
      </c>
      <c r="D161" s="188" t="s">
        <v>22362</v>
      </c>
      <c r="E161" s="293" t="s">
        <v>22959</v>
      </c>
      <c r="F161" s="192" t="s">
        <v>13718</v>
      </c>
      <c r="G161" s="189" t="s">
        <v>22960</v>
      </c>
      <c r="H161" s="192" t="s">
        <v>22961</v>
      </c>
      <c r="I161" s="189" t="s">
        <v>22612</v>
      </c>
      <c r="J161" s="189" t="s">
        <v>22582</v>
      </c>
      <c r="K161" s="189" t="s">
        <v>22583</v>
      </c>
      <c r="L161" s="189" t="s">
        <v>22601</v>
      </c>
      <c r="M161" s="189">
        <v>0</v>
      </c>
      <c r="N161" s="189" t="s">
        <v>22583</v>
      </c>
      <c r="O161" s="189" t="s">
        <v>22585</v>
      </c>
      <c r="P161" s="192" t="str">
        <f>VLOOKUP(E161,'Dev Inventory'!T:Y,5,FALSE)</f>
        <v>- Have rec type (To be revised)</v>
      </c>
      <c r="Q161" s="189" t="s">
        <v>22586</v>
      </c>
      <c r="R161" s="188" t="s">
        <v>22962</v>
      </c>
      <c r="S161" s="190" t="s">
        <v>22584</v>
      </c>
      <c r="T161" s="190" t="s">
        <v>22584</v>
      </c>
      <c r="U161" s="335"/>
    </row>
    <row r="162" spans="1:21" ht="12.95" hidden="1">
      <c r="A162" s="187">
        <v>161</v>
      </c>
      <c r="B162" s="192" t="s">
        <v>21948</v>
      </c>
      <c r="C162" s="188" t="s">
        <v>22439</v>
      </c>
      <c r="D162" s="188" t="s">
        <v>22362</v>
      </c>
      <c r="E162" s="192" t="s">
        <v>21954</v>
      </c>
      <c r="F162" s="192" t="s">
        <v>13725</v>
      </c>
      <c r="G162" s="189" t="s">
        <v>22963</v>
      </c>
      <c r="H162" s="192" t="s">
        <v>22964</v>
      </c>
      <c r="I162" s="192" t="s">
        <v>22581</v>
      </c>
      <c r="J162" s="189" t="s">
        <v>22582</v>
      </c>
      <c r="K162" s="189" t="s">
        <v>22583</v>
      </c>
      <c r="L162" s="189" t="s">
        <v>22601</v>
      </c>
      <c r="M162" s="189">
        <v>0</v>
      </c>
      <c r="N162" s="189" t="s">
        <v>22583</v>
      </c>
      <c r="O162" s="189" t="s">
        <v>22585</v>
      </c>
      <c r="P162" s="192">
        <f>VLOOKUP(E162,'Dev Inventory'!T:Y,5,FALSE)</f>
        <v>0</v>
      </c>
      <c r="Q162" s="189" t="s">
        <v>22586</v>
      </c>
      <c r="R162" s="189" t="s">
        <v>22690</v>
      </c>
      <c r="S162" s="190" t="s">
        <v>22584</v>
      </c>
      <c r="T162" s="190" t="s">
        <v>22584</v>
      </c>
      <c r="U162" s="335"/>
    </row>
    <row r="163" spans="1:21" ht="12.95" hidden="1">
      <c r="A163" s="187">
        <v>162</v>
      </c>
      <c r="B163" s="192" t="s">
        <v>21948</v>
      </c>
      <c r="C163" s="188" t="s">
        <v>22439</v>
      </c>
      <c r="D163" s="188" t="s">
        <v>22362</v>
      </c>
      <c r="E163" s="293" t="s">
        <v>22965</v>
      </c>
      <c r="F163" s="192" t="s">
        <v>22966</v>
      </c>
      <c r="G163" s="189" t="s">
        <v>22967</v>
      </c>
      <c r="H163" s="192" t="s">
        <v>22968</v>
      </c>
      <c r="I163" s="189" t="s">
        <v>22612</v>
      </c>
      <c r="J163" s="189" t="s">
        <v>22582</v>
      </c>
      <c r="K163" s="189" t="s">
        <v>22583</v>
      </c>
      <c r="L163" s="189" t="s">
        <v>22583</v>
      </c>
      <c r="M163" s="189" t="s">
        <v>22583</v>
      </c>
      <c r="N163" s="189" t="s">
        <v>22583</v>
      </c>
      <c r="O163" s="189" t="s">
        <v>22585</v>
      </c>
      <c r="P163" s="192" t="str">
        <f>VLOOKUP(E163,'Dev Inventory'!T:Y,5,FALSE)</f>
        <v>- Have rec type (To be revised)</v>
      </c>
      <c r="Q163" s="189" t="s">
        <v>22586</v>
      </c>
      <c r="R163" s="189" t="s">
        <v>22690</v>
      </c>
      <c r="S163" s="190" t="s">
        <v>22584</v>
      </c>
      <c r="T163" s="190" t="s">
        <v>22584</v>
      </c>
      <c r="U163" s="335"/>
    </row>
    <row r="164" spans="1:21" ht="26.1" hidden="1">
      <c r="A164" s="187">
        <v>163</v>
      </c>
      <c r="B164" s="192" t="s">
        <v>21948</v>
      </c>
      <c r="C164" s="188" t="s">
        <v>22439</v>
      </c>
      <c r="D164" s="188" t="s">
        <v>22362</v>
      </c>
      <c r="E164" s="192" t="s">
        <v>21953</v>
      </c>
      <c r="F164" s="192" t="s">
        <v>13823</v>
      </c>
      <c r="G164" s="189" t="s">
        <v>22969</v>
      </c>
      <c r="H164" s="192" t="s">
        <v>22970</v>
      </c>
      <c r="I164" s="192" t="s">
        <v>22581</v>
      </c>
      <c r="J164" s="189" t="s">
        <v>22582</v>
      </c>
      <c r="K164" s="189" t="s">
        <v>22583</v>
      </c>
      <c r="L164" s="189" t="s">
        <v>22583</v>
      </c>
      <c r="M164" s="189" t="s">
        <v>22583</v>
      </c>
      <c r="N164" s="189" t="s">
        <v>22583</v>
      </c>
      <c r="O164" s="189" t="s">
        <v>22585</v>
      </c>
      <c r="P164" s="192" t="str">
        <f>VLOOKUP(E164,'Dev Inventory'!T:Y,5,FALSE)</f>
        <v>- Have rec type (To be revised)</v>
      </c>
      <c r="Q164" s="189" t="s">
        <v>22586</v>
      </c>
      <c r="R164" s="194" t="s">
        <v>22971</v>
      </c>
      <c r="S164" s="190" t="s">
        <v>22584</v>
      </c>
      <c r="T164" s="190" t="s">
        <v>22584</v>
      </c>
      <c r="U164" s="335"/>
    </row>
    <row r="165" spans="1:21" ht="12.95" hidden="1">
      <c r="A165" s="187">
        <v>164</v>
      </c>
      <c r="B165" s="192" t="s">
        <v>22010</v>
      </c>
      <c r="C165" s="188" t="s">
        <v>22439</v>
      </c>
      <c r="D165" s="188" t="s">
        <v>22362</v>
      </c>
      <c r="E165" s="624" t="s">
        <v>22042</v>
      </c>
      <c r="F165" s="192" t="s">
        <v>22561</v>
      </c>
      <c r="G165" s="189" t="s">
        <v>14</v>
      </c>
      <c r="H165" s="293" t="s">
        <v>22972</v>
      </c>
      <c r="I165" s="189" t="s">
        <v>22581</v>
      </c>
      <c r="J165" s="196" t="s">
        <v>22582</v>
      </c>
      <c r="K165" s="189" t="s">
        <v>22583</v>
      </c>
      <c r="L165" s="189" t="s">
        <v>22583</v>
      </c>
      <c r="M165" s="189" t="s">
        <v>22583</v>
      </c>
      <c r="N165" s="189" t="s">
        <v>22583</v>
      </c>
      <c r="O165" s="189" t="s">
        <v>22585</v>
      </c>
      <c r="P165" s="192" t="str">
        <f>VLOOKUP(E165,'Dev Inventory'!T:Y,5,FALSE)</f>
        <v>- Have rec type (To be revised)</v>
      </c>
      <c r="Q165" s="189" t="s">
        <v>22586</v>
      </c>
      <c r="R165" s="195" t="s">
        <v>22619</v>
      </c>
      <c r="S165" s="190" t="s">
        <v>22584</v>
      </c>
      <c r="T165" s="190" t="s">
        <v>22584</v>
      </c>
      <c r="U165" s="335"/>
    </row>
    <row r="166" spans="1:21" ht="12.95" hidden="1">
      <c r="A166" s="187">
        <v>165</v>
      </c>
      <c r="B166" s="192" t="s">
        <v>22010</v>
      </c>
      <c r="C166" s="188" t="s">
        <v>22439</v>
      </c>
      <c r="D166" s="188" t="s">
        <v>22362</v>
      </c>
      <c r="E166" s="192" t="s">
        <v>22049</v>
      </c>
      <c r="F166" s="192" t="s">
        <v>22562</v>
      </c>
      <c r="G166" s="189" t="s">
        <v>14</v>
      </c>
      <c r="H166" s="192" t="s">
        <v>22973</v>
      </c>
      <c r="I166" s="189" t="s">
        <v>22581</v>
      </c>
      <c r="J166" s="196" t="s">
        <v>22582</v>
      </c>
      <c r="K166" s="189" t="s">
        <v>22583</v>
      </c>
      <c r="L166" s="189" t="s">
        <v>22734</v>
      </c>
      <c r="M166" s="189" t="s">
        <v>22583</v>
      </c>
      <c r="N166" s="189" t="s">
        <v>22583</v>
      </c>
      <c r="O166" s="189" t="s">
        <v>22585</v>
      </c>
      <c r="P166" s="192" t="str">
        <f>VLOOKUP(E166,'Dev Inventory'!T:Y,5,FALSE)</f>
        <v>- Have rec type (To be revised)</v>
      </c>
      <c r="Q166" s="189" t="s">
        <v>22586</v>
      </c>
      <c r="R166" s="195" t="s">
        <v>22619</v>
      </c>
      <c r="S166" s="190" t="s">
        <v>22584</v>
      </c>
      <c r="T166" s="190" t="s">
        <v>22584</v>
      </c>
      <c r="U166" s="335"/>
    </row>
    <row r="167" spans="1:21" ht="12.95" hidden="1">
      <c r="A167" s="187">
        <v>166</v>
      </c>
      <c r="B167" s="192" t="s">
        <v>22010</v>
      </c>
      <c r="C167" s="188" t="s">
        <v>22439</v>
      </c>
      <c r="D167" s="188" t="s">
        <v>22362</v>
      </c>
      <c r="E167" s="192" t="s">
        <v>22052</v>
      </c>
      <c r="F167" s="192" t="s">
        <v>22563</v>
      </c>
      <c r="G167" s="189" t="s">
        <v>14</v>
      </c>
      <c r="H167" s="192" t="s">
        <v>22974</v>
      </c>
      <c r="I167" s="189" t="s">
        <v>22581</v>
      </c>
      <c r="J167" s="196" t="s">
        <v>22582</v>
      </c>
      <c r="K167" s="189" t="s">
        <v>22583</v>
      </c>
      <c r="L167" s="189" t="s">
        <v>22734</v>
      </c>
      <c r="M167" s="189" t="s">
        <v>22583</v>
      </c>
      <c r="N167" s="189" t="s">
        <v>22583</v>
      </c>
      <c r="O167" s="189" t="s">
        <v>22585</v>
      </c>
      <c r="P167" s="192" t="str">
        <f>VLOOKUP(E167,'Dev Inventory'!T:Y,5,FALSE)</f>
        <v>- Have rec type (To be revised)</v>
      </c>
      <c r="Q167" s="189" t="s">
        <v>22586</v>
      </c>
      <c r="R167" s="195" t="s">
        <v>22619</v>
      </c>
      <c r="S167" s="190" t="s">
        <v>22584</v>
      </c>
      <c r="T167" s="190" t="s">
        <v>22584</v>
      </c>
      <c r="U167" s="335"/>
    </row>
    <row r="168" spans="1:21" ht="12.95" hidden="1">
      <c r="A168" s="187">
        <v>167</v>
      </c>
      <c r="B168" s="192" t="s">
        <v>22010</v>
      </c>
      <c r="C168" s="188" t="s">
        <v>22439</v>
      </c>
      <c r="D168" s="188" t="s">
        <v>22362</v>
      </c>
      <c r="E168" s="192" t="s">
        <v>22054</v>
      </c>
      <c r="F168" s="192" t="s">
        <v>22564</v>
      </c>
      <c r="G168" s="189" t="s">
        <v>14</v>
      </c>
      <c r="H168" s="192" t="s">
        <v>22975</v>
      </c>
      <c r="I168" s="189" t="s">
        <v>22581</v>
      </c>
      <c r="J168" s="196" t="s">
        <v>22582</v>
      </c>
      <c r="K168" s="189" t="s">
        <v>22583</v>
      </c>
      <c r="L168" s="189" t="s">
        <v>22734</v>
      </c>
      <c r="M168" s="189" t="s">
        <v>22583</v>
      </c>
      <c r="N168" s="189" t="s">
        <v>22583</v>
      </c>
      <c r="O168" s="189" t="s">
        <v>22585</v>
      </c>
      <c r="P168" s="192" t="str">
        <f>VLOOKUP(E168,'Dev Inventory'!T:Y,5,FALSE)</f>
        <v>- Have rec type (To be revised)</v>
      </c>
      <c r="Q168" s="189" t="s">
        <v>22586</v>
      </c>
      <c r="R168" s="195" t="s">
        <v>22619</v>
      </c>
      <c r="S168" s="190" t="s">
        <v>22584</v>
      </c>
      <c r="T168" s="190" t="s">
        <v>22584</v>
      </c>
      <c r="U168" s="335"/>
    </row>
    <row r="169" spans="1:21" ht="12.95" hidden="1">
      <c r="A169" s="187">
        <v>168</v>
      </c>
      <c r="B169" s="192" t="s">
        <v>22010</v>
      </c>
      <c r="C169" s="188" t="s">
        <v>22439</v>
      </c>
      <c r="D169" s="188" t="s">
        <v>22362</v>
      </c>
      <c r="E169" s="192" t="s">
        <v>22976</v>
      </c>
      <c r="F169" s="192" t="s">
        <v>22565</v>
      </c>
      <c r="G169" s="189" t="s">
        <v>14</v>
      </c>
      <c r="H169" s="192" t="s">
        <v>22977</v>
      </c>
      <c r="I169" s="189" t="s">
        <v>22581</v>
      </c>
      <c r="J169" s="196" t="s">
        <v>22582</v>
      </c>
      <c r="K169" s="189" t="s">
        <v>22583</v>
      </c>
      <c r="L169" s="189" t="s">
        <v>22734</v>
      </c>
      <c r="M169" s="189" t="s">
        <v>22583</v>
      </c>
      <c r="N169" s="189" t="s">
        <v>22583</v>
      </c>
      <c r="O169" s="189" t="s">
        <v>22585</v>
      </c>
      <c r="P169" s="192" t="str">
        <f>VLOOKUP(E169,'Dev Inventory'!T:Y,5,FALSE)</f>
        <v>- Have rec type (To be revised)</v>
      </c>
      <c r="Q169" s="189" t="s">
        <v>22586</v>
      </c>
      <c r="R169" s="195" t="s">
        <v>22619</v>
      </c>
      <c r="S169" s="190" t="s">
        <v>22584</v>
      </c>
      <c r="T169" s="190" t="s">
        <v>22584</v>
      </c>
      <c r="U169" s="335"/>
    </row>
    <row r="170" spans="1:21" ht="12.95" hidden="1">
      <c r="A170" s="187">
        <v>169</v>
      </c>
      <c r="B170" s="192" t="s">
        <v>22010</v>
      </c>
      <c r="C170" s="188" t="s">
        <v>22439</v>
      </c>
      <c r="D170" s="188" t="s">
        <v>22362</v>
      </c>
      <c r="E170" s="192" t="s">
        <v>22051</v>
      </c>
      <c r="F170" s="192" t="s">
        <v>22566</v>
      </c>
      <c r="G170" s="189" t="s">
        <v>14</v>
      </c>
      <c r="H170" s="192" t="s">
        <v>22978</v>
      </c>
      <c r="I170" s="189" t="s">
        <v>22581</v>
      </c>
      <c r="J170" s="196" t="s">
        <v>22582</v>
      </c>
      <c r="K170" s="189" t="s">
        <v>22583</v>
      </c>
      <c r="L170" s="189" t="s">
        <v>22734</v>
      </c>
      <c r="M170" s="189" t="s">
        <v>22583</v>
      </c>
      <c r="N170" s="189" t="s">
        <v>22583</v>
      </c>
      <c r="O170" s="189" t="s">
        <v>22585</v>
      </c>
      <c r="P170" s="192" t="str">
        <f>VLOOKUP(E170,'Dev Inventory'!T:Y,5,FALSE)</f>
        <v>- Have rec type (To be revised)
- เปลี่ยนชื่อ column จาก bad bank (y/n) เป็น bad_bank</v>
      </c>
      <c r="Q170" s="189" t="s">
        <v>22586</v>
      </c>
      <c r="R170" s="195" t="s">
        <v>22619</v>
      </c>
      <c r="S170" s="190" t="s">
        <v>22584</v>
      </c>
      <c r="T170" s="190" t="s">
        <v>22584</v>
      </c>
      <c r="U170" s="335"/>
    </row>
    <row r="171" spans="1:21" ht="12.95" hidden="1">
      <c r="A171" s="187">
        <v>170</v>
      </c>
      <c r="B171" s="192" t="s">
        <v>22010</v>
      </c>
      <c r="C171" s="188" t="s">
        <v>22439</v>
      </c>
      <c r="D171" s="188" t="s">
        <v>22362</v>
      </c>
      <c r="E171" s="192" t="s">
        <v>22020</v>
      </c>
      <c r="F171" s="192" t="s">
        <v>22567</v>
      </c>
      <c r="G171" s="189" t="s">
        <v>22979</v>
      </c>
      <c r="H171" s="192" t="s">
        <v>22980</v>
      </c>
      <c r="I171" s="189" t="s">
        <v>22581</v>
      </c>
      <c r="J171" s="189" t="s">
        <v>22582</v>
      </c>
      <c r="K171" s="189" t="s">
        <v>22583</v>
      </c>
      <c r="L171" s="189" t="s">
        <v>22734</v>
      </c>
      <c r="M171" s="189" t="s">
        <v>22583</v>
      </c>
      <c r="N171" s="189" t="s">
        <v>22583</v>
      </c>
      <c r="O171" s="189" t="s">
        <v>22585</v>
      </c>
      <c r="P171" s="192" t="str">
        <f>VLOOKUP(E171,'Dev Inventory'!T:Y,5,FALSE)</f>
        <v>- Have rec type (To be revised)</v>
      </c>
      <c r="Q171" s="189" t="s">
        <v>22586</v>
      </c>
      <c r="R171" s="189"/>
      <c r="S171" s="190" t="s">
        <v>22584</v>
      </c>
      <c r="T171" s="190" t="s">
        <v>22584</v>
      </c>
      <c r="U171" s="335"/>
    </row>
    <row r="172" spans="1:21" ht="12.95" hidden="1">
      <c r="A172" s="187">
        <v>171</v>
      </c>
      <c r="B172" s="201" t="s">
        <v>22254</v>
      </c>
      <c r="C172" s="192" t="s">
        <v>22439</v>
      </c>
      <c r="D172" s="188" t="s">
        <v>22362</v>
      </c>
      <c r="E172" s="192" t="s">
        <v>22446</v>
      </c>
      <c r="F172" s="192" t="s">
        <v>22568</v>
      </c>
      <c r="G172" s="189" t="s">
        <v>22981</v>
      </c>
      <c r="H172" s="192" t="s">
        <v>22982</v>
      </c>
      <c r="I172" s="189" t="s">
        <v>22612</v>
      </c>
      <c r="J172" s="189" t="s">
        <v>22582</v>
      </c>
      <c r="K172" s="189" t="s">
        <v>22584</v>
      </c>
      <c r="L172" s="189" t="s">
        <v>22583</v>
      </c>
      <c r="M172" s="189" t="s">
        <v>22583</v>
      </c>
      <c r="N172" s="189" t="s">
        <v>22584</v>
      </c>
      <c r="O172" s="189" t="s">
        <v>22583</v>
      </c>
      <c r="P172" s="192">
        <f>VLOOKUP(E172,'Dev Inventory'!T:Y,5,FALSE)</f>
        <v>0</v>
      </c>
      <c r="Q172" s="192" t="s">
        <v>22639</v>
      </c>
      <c r="R172" s="189"/>
      <c r="S172" s="190" t="s">
        <v>22584</v>
      </c>
      <c r="T172" s="190" t="s">
        <v>22584</v>
      </c>
      <c r="U172" s="335"/>
    </row>
    <row r="173" spans="1:21" ht="12.95" hidden="1">
      <c r="A173" s="187">
        <v>172</v>
      </c>
      <c r="B173" s="188" t="s">
        <v>21971</v>
      </c>
      <c r="C173" s="188" t="s">
        <v>22435</v>
      </c>
      <c r="D173" s="188" t="s">
        <v>22333</v>
      </c>
      <c r="E173" s="189" t="s">
        <v>22436</v>
      </c>
      <c r="F173" s="192" t="s">
        <v>7583</v>
      </c>
      <c r="G173" s="189" t="s">
        <v>22983</v>
      </c>
      <c r="H173" s="189"/>
      <c r="I173" s="189" t="s">
        <v>22581</v>
      </c>
      <c r="J173" s="189" t="s">
        <v>22582</v>
      </c>
      <c r="K173" s="189" t="s">
        <v>22583</v>
      </c>
      <c r="L173" s="189" t="s">
        <v>22583</v>
      </c>
      <c r="M173" s="189" t="s">
        <v>22583</v>
      </c>
      <c r="N173" s="189" t="s">
        <v>22584</v>
      </c>
      <c r="O173" s="189" t="s">
        <v>22583</v>
      </c>
      <c r="P173" s="192" t="str">
        <f>VLOOKUP(E173,'Dev Inventory'!T:Y,5,FALSE)</f>
        <v>Pending to update table specification</v>
      </c>
      <c r="Q173" s="192" t="s">
        <v>22586</v>
      </c>
      <c r="R173" s="189" t="s">
        <v>22695</v>
      </c>
      <c r="S173" s="190" t="s">
        <v>22584</v>
      </c>
      <c r="T173" s="190" t="s">
        <v>22584</v>
      </c>
      <c r="U173" s="335"/>
    </row>
    <row r="174" spans="1:21" ht="26.1" hidden="1">
      <c r="A174" s="187">
        <v>173</v>
      </c>
      <c r="B174" s="188" t="s">
        <v>21971</v>
      </c>
      <c r="C174" s="188" t="s">
        <v>22435</v>
      </c>
      <c r="D174" s="188" t="s">
        <v>22333</v>
      </c>
      <c r="E174" s="188" t="s">
        <v>22473</v>
      </c>
      <c r="F174" s="192" t="s">
        <v>7592</v>
      </c>
      <c r="G174" s="194" t="s">
        <v>22984</v>
      </c>
      <c r="H174" s="188" t="s">
        <v>22985</v>
      </c>
      <c r="I174" s="189" t="s">
        <v>22581</v>
      </c>
      <c r="J174" s="189" t="s">
        <v>22582</v>
      </c>
      <c r="K174" s="189" t="s">
        <v>22584</v>
      </c>
      <c r="L174" s="189" t="s">
        <v>22583</v>
      </c>
      <c r="M174" s="189" t="s">
        <v>22583</v>
      </c>
      <c r="N174" s="189" t="s">
        <v>22584</v>
      </c>
      <c r="O174" s="189" t="s">
        <v>22583</v>
      </c>
      <c r="P174" s="192" t="str">
        <f>VLOOKUP(E174,'Dev Inventory'!T:Y,5,FALSE)</f>
        <v>Pending to update table specification</v>
      </c>
      <c r="Q174" s="192" t="s">
        <v>22586</v>
      </c>
      <c r="R174" s="189" t="s">
        <v>22695</v>
      </c>
      <c r="S174" s="190" t="s">
        <v>22584</v>
      </c>
      <c r="T174" s="190" t="s">
        <v>22584</v>
      </c>
      <c r="U174" s="335"/>
    </row>
    <row r="175" spans="1:21" ht="12.95" hidden="1">
      <c r="A175" s="187">
        <v>174</v>
      </c>
      <c r="B175" s="189" t="s">
        <v>21800</v>
      </c>
      <c r="C175" s="188" t="s">
        <v>22439</v>
      </c>
      <c r="D175" s="188" t="s">
        <v>22362</v>
      </c>
      <c r="E175" s="189" t="s">
        <v>22986</v>
      </c>
      <c r="F175" s="192" t="s">
        <v>13839</v>
      </c>
      <c r="G175" s="654" t="s">
        <v>22987</v>
      </c>
      <c r="H175" s="189" t="s">
        <v>22988</v>
      </c>
      <c r="I175" s="189" t="s">
        <v>22581</v>
      </c>
      <c r="J175" s="189" t="s">
        <v>22582</v>
      </c>
      <c r="K175" s="189" t="s">
        <v>22583</v>
      </c>
      <c r="L175" s="189" t="s">
        <v>22583</v>
      </c>
      <c r="M175" s="189" t="s">
        <v>22583</v>
      </c>
      <c r="N175" s="189" t="s">
        <v>22583</v>
      </c>
      <c r="O175" s="189" t="s">
        <v>22585</v>
      </c>
      <c r="P175" s="192" t="str">
        <f>VLOOKUP(E175,'Dev Inventory'!T:Y,5,FALSE)</f>
        <v>[Feb 22] 
Flag header + tailor, but havn't file KBMF</v>
      </c>
      <c r="Q175" s="189" t="s">
        <v>22586</v>
      </c>
      <c r="R175" s="189"/>
      <c r="S175" s="190" t="s">
        <v>22584</v>
      </c>
      <c r="T175" s="190" t="s">
        <v>22584</v>
      </c>
      <c r="U175" s="335"/>
    </row>
    <row r="176" spans="1:21" ht="26.1" hidden="1">
      <c r="A176" s="187">
        <v>175</v>
      </c>
      <c r="B176" s="189" t="s">
        <v>21808</v>
      </c>
      <c r="C176" s="188" t="s">
        <v>22439</v>
      </c>
      <c r="D176" s="188" t="s">
        <v>22362</v>
      </c>
      <c r="E176" s="189" t="s">
        <v>22989</v>
      </c>
      <c r="F176" s="192" t="s">
        <v>13859</v>
      </c>
      <c r="G176" s="189"/>
      <c r="H176" s="336" t="s">
        <v>22990</v>
      </c>
      <c r="I176" s="189" t="s">
        <v>22581</v>
      </c>
      <c r="J176" s="189" t="s">
        <v>22582</v>
      </c>
      <c r="K176" s="189" t="s">
        <v>22583</v>
      </c>
      <c r="L176" s="189" t="s">
        <v>22583</v>
      </c>
      <c r="M176" s="189" t="s">
        <v>22583</v>
      </c>
      <c r="N176" s="189" t="s">
        <v>22583</v>
      </c>
      <c r="O176" s="189" t="s">
        <v>22585</v>
      </c>
      <c r="P176" s="192">
        <f>VLOOKUP(E176,'Dev Inventory'!T:Y,5,FALSE)</f>
        <v>0</v>
      </c>
      <c r="Q176" s="189" t="s">
        <v>22586</v>
      </c>
      <c r="R176" s="189"/>
      <c r="S176" s="190" t="s">
        <v>22584</v>
      </c>
      <c r="T176" s="190" t="s">
        <v>22584</v>
      </c>
      <c r="U176" s="335"/>
    </row>
    <row r="177" spans="1:21" ht="12.95" hidden="1">
      <c r="A177" s="187">
        <v>176</v>
      </c>
      <c r="B177" s="188" t="s">
        <v>21971</v>
      </c>
      <c r="C177" s="188" t="s">
        <v>22435</v>
      </c>
      <c r="D177" s="188" t="s">
        <v>22333</v>
      </c>
      <c r="E177" s="189" t="s">
        <v>21996</v>
      </c>
      <c r="F177" s="192" t="s">
        <v>22991</v>
      </c>
      <c r="G177" s="228" t="s">
        <v>22992</v>
      </c>
      <c r="H177" s="228" t="s">
        <v>22993</v>
      </c>
      <c r="I177" s="189" t="s">
        <v>22581</v>
      </c>
      <c r="J177" s="189" t="s">
        <v>22582</v>
      </c>
      <c r="K177" s="189" t="s">
        <v>22584</v>
      </c>
      <c r="L177" s="189" t="s">
        <v>22583</v>
      </c>
      <c r="M177" s="189" t="s">
        <v>22583</v>
      </c>
      <c r="N177" s="189" t="s">
        <v>22584</v>
      </c>
      <c r="O177" s="189" t="s">
        <v>22583</v>
      </c>
      <c r="P177" s="192">
        <f>VLOOKUP(E177,'Dev Inventory'!T:Y,5,FALSE)</f>
        <v>0</v>
      </c>
      <c r="Q177" s="192" t="s">
        <v>22586</v>
      </c>
      <c r="R177" s="189" t="s">
        <v>22695</v>
      </c>
      <c r="S177" s="190" t="s">
        <v>22584</v>
      </c>
      <c r="T177" s="190" t="s">
        <v>22584</v>
      </c>
      <c r="U177" s="335"/>
    </row>
    <row r="178" spans="1:21" ht="12.95" hidden="1">
      <c r="A178" s="187">
        <v>177</v>
      </c>
      <c r="B178" s="188" t="s">
        <v>22283</v>
      </c>
      <c r="C178" s="188" t="s">
        <v>22439</v>
      </c>
      <c r="D178" s="188" t="s">
        <v>22634</v>
      </c>
      <c r="E178" s="228" t="s">
        <v>22440</v>
      </c>
      <c r="F178" s="192" t="s">
        <v>13902</v>
      </c>
      <c r="G178" s="189" t="s">
        <v>22994</v>
      </c>
      <c r="H178" s="189" t="s">
        <v>22995</v>
      </c>
      <c r="I178" s="189" t="s">
        <v>22581</v>
      </c>
      <c r="J178" s="189" t="s">
        <v>22582</v>
      </c>
      <c r="K178" s="189" t="s">
        <v>22584</v>
      </c>
      <c r="L178" s="189" t="s">
        <v>22583</v>
      </c>
      <c r="M178" s="189" t="s">
        <v>22583</v>
      </c>
      <c r="N178" s="189" t="s">
        <v>22584</v>
      </c>
      <c r="O178" s="189" t="s">
        <v>22583</v>
      </c>
      <c r="P178" s="192"/>
      <c r="Q178" s="189" t="s">
        <v>22586</v>
      </c>
      <c r="R178" s="189"/>
      <c r="S178" s="187" t="s">
        <v>22584</v>
      </c>
      <c r="T178" s="187" t="s">
        <v>22584</v>
      </c>
      <c r="U178" s="335"/>
    </row>
    <row r="179" spans="1:21" ht="15.6" hidden="1" customHeight="1">
      <c r="A179" s="187">
        <v>178</v>
      </c>
      <c r="B179" s="192" t="s">
        <v>22258</v>
      </c>
      <c r="C179" s="192" t="s">
        <v>22782</v>
      </c>
      <c r="D179" s="192" t="s">
        <v>22783</v>
      </c>
      <c r="E179" s="380" t="s">
        <v>22996</v>
      </c>
      <c r="F179" s="192" t="s">
        <v>22541</v>
      </c>
      <c r="G179" s="189" t="s">
        <v>22880</v>
      </c>
      <c r="H179" s="188" t="s">
        <v>22997</v>
      </c>
      <c r="I179" s="189" t="s">
        <v>22581</v>
      </c>
      <c r="J179" s="189" t="s">
        <v>22582</v>
      </c>
      <c r="K179" s="189" t="s">
        <v>22583</v>
      </c>
      <c r="L179" s="189" t="s">
        <v>22689</v>
      </c>
      <c r="M179" s="189" t="s">
        <v>22583</v>
      </c>
      <c r="N179" s="189" t="s">
        <v>22583</v>
      </c>
      <c r="O179" s="189" t="s">
        <v>22585</v>
      </c>
      <c r="P179" s="192" t="str">
        <f>VLOOKUP(E179,'Dev Inventory'!T:Y,5,FALSE)</f>
        <v>- Have rec type (To be revised)</v>
      </c>
      <c r="Q179" s="295" t="s">
        <v>22846</v>
      </c>
      <c r="R179" s="198" t="s">
        <v>22882</v>
      </c>
      <c r="S179" s="187" t="s">
        <v>22584</v>
      </c>
      <c r="T179" s="187" t="s">
        <v>22584</v>
      </c>
    </row>
    <row r="180" spans="1:21" ht="15.6" hidden="1" customHeight="1">
      <c r="A180" s="187">
        <v>179</v>
      </c>
      <c r="B180" s="192" t="s">
        <v>22258</v>
      </c>
      <c r="C180" s="192" t="s">
        <v>22782</v>
      </c>
      <c r="D180" s="192" t="s">
        <v>22783</v>
      </c>
      <c r="E180" s="382" t="s">
        <v>22998</v>
      </c>
      <c r="F180" s="192" t="s">
        <v>22547</v>
      </c>
      <c r="G180" s="189" t="s">
        <v>22927</v>
      </c>
      <c r="H180" s="192" t="s">
        <v>22808</v>
      </c>
      <c r="I180" s="189" t="s">
        <v>22581</v>
      </c>
      <c r="J180" s="189" t="s">
        <v>22582</v>
      </c>
      <c r="K180" s="189" t="s">
        <v>22583</v>
      </c>
      <c r="L180" s="189" t="s">
        <v>22689</v>
      </c>
      <c r="M180" s="189" t="s">
        <v>22583</v>
      </c>
      <c r="N180" s="189" t="s">
        <v>22583</v>
      </c>
      <c r="O180" s="189" t="s">
        <v>22585</v>
      </c>
      <c r="P180" s="192" t="str">
        <f>VLOOKUP(E180,'Dev Inventory'!T:Y,5,FALSE)</f>
        <v>- Have rec type (To be revised)</v>
      </c>
      <c r="Q180" s="189" t="s">
        <v>22586</v>
      </c>
      <c r="R180" s="198" t="s">
        <v>22789</v>
      </c>
      <c r="S180" s="187" t="s">
        <v>22584</v>
      </c>
      <c r="T180" s="187" t="s">
        <v>22584</v>
      </c>
    </row>
    <row r="181" spans="1:21" ht="15.6" hidden="1" customHeight="1">
      <c r="A181" s="187">
        <v>180</v>
      </c>
      <c r="B181" s="192" t="s">
        <v>22258</v>
      </c>
      <c r="C181" s="192" t="s">
        <v>22782</v>
      </c>
      <c r="D181" s="192" t="s">
        <v>22783</v>
      </c>
      <c r="E181" s="381" t="s">
        <v>22999</v>
      </c>
      <c r="F181" s="192" t="s">
        <v>22543</v>
      </c>
      <c r="G181" s="189" t="s">
        <v>22927</v>
      </c>
      <c r="H181" s="192" t="s">
        <v>22808</v>
      </c>
      <c r="I181" s="189" t="s">
        <v>22581</v>
      </c>
      <c r="J181" s="189" t="s">
        <v>22582</v>
      </c>
      <c r="K181" s="189" t="s">
        <v>22583</v>
      </c>
      <c r="L181" s="189" t="s">
        <v>22689</v>
      </c>
      <c r="M181" s="189" t="s">
        <v>22583</v>
      </c>
      <c r="N181" s="189" t="s">
        <v>22583</v>
      </c>
      <c r="O181" s="189" t="s">
        <v>22585</v>
      </c>
      <c r="P181" s="192" t="str">
        <f>VLOOKUP(E181,'Dev Inventory'!T:Y,5,FALSE)</f>
        <v>- Have rec type (To be revised)</v>
      </c>
      <c r="Q181" s="189" t="s">
        <v>22586</v>
      </c>
      <c r="R181" s="198" t="s">
        <v>22789</v>
      </c>
      <c r="S181" s="187" t="s">
        <v>22584</v>
      </c>
      <c r="T181" s="187" t="s">
        <v>22584</v>
      </c>
    </row>
    <row r="191" spans="1:21" ht="15.6" customHeight="1">
      <c r="H191" s="267"/>
    </row>
  </sheetData>
  <autoFilter ref="A1:T181" xr:uid="{30A79466-3EAF-443E-A6C2-AD4DEC5351DD}">
    <filterColumn colId="5">
      <filters>
        <filter val="pcb_dep_cb2d0005_odencitd_sam"/>
      </filters>
    </filterColumn>
  </autoFilter>
  <conditionalFormatting sqref="E1:F1 E182:F1048576 E80:E181 E2:E78">
    <cfRule type="duplicateValues" dxfId="1261" priority="42"/>
  </conditionalFormatting>
  <conditionalFormatting sqref="E1:F1 E182:F1048576 E2:E181">
    <cfRule type="duplicateValues" dxfId="1260" priority="17"/>
  </conditionalFormatting>
  <conditionalFormatting sqref="E5:E11 H5:H11">
    <cfRule type="duplicateValues" dxfId="1259" priority="652"/>
    <cfRule type="duplicateValues" dxfId="1258" priority="653"/>
    <cfRule type="duplicateValues" dxfId="1257" priority="654"/>
    <cfRule type="duplicateValues" dxfId="1256" priority="655"/>
    <cfRule type="duplicateValues" dxfId="1255" priority="656"/>
    <cfRule type="duplicateValues" dxfId="1254" priority="657"/>
    <cfRule type="duplicateValues" dxfId="1253" priority="658"/>
    <cfRule type="duplicateValues" dxfId="1252" priority="659"/>
    <cfRule type="duplicateValues" dxfId="1251" priority="660"/>
    <cfRule type="duplicateValues" dxfId="1250" priority="661"/>
  </conditionalFormatting>
  <conditionalFormatting sqref="E16 H16">
    <cfRule type="duplicateValues" dxfId="1249" priority="672"/>
    <cfRule type="duplicateValues" dxfId="1248" priority="673"/>
    <cfRule type="duplicateValues" dxfId="1247" priority="674"/>
    <cfRule type="duplicateValues" dxfId="1246" priority="675"/>
    <cfRule type="duplicateValues" dxfId="1245" priority="676"/>
    <cfRule type="duplicateValues" dxfId="1244" priority="677"/>
    <cfRule type="duplicateValues" dxfId="1243" priority="678"/>
    <cfRule type="duplicateValues" dxfId="1242" priority="679"/>
    <cfRule type="duplicateValues" dxfId="1241" priority="680"/>
    <cfRule type="duplicateValues" dxfId="1240" priority="681"/>
  </conditionalFormatting>
  <conditionalFormatting sqref="E20:E23 H20:H23">
    <cfRule type="duplicateValues" dxfId="1239" priority="692"/>
    <cfRule type="duplicateValues" dxfId="1238" priority="693"/>
    <cfRule type="duplicateValues" dxfId="1237" priority="694"/>
    <cfRule type="duplicateValues" dxfId="1236" priority="695"/>
    <cfRule type="duplicateValues" dxfId="1235" priority="696"/>
    <cfRule type="duplicateValues" dxfId="1234" priority="697"/>
    <cfRule type="duplicateValues" dxfId="1233" priority="698"/>
    <cfRule type="duplicateValues" dxfId="1232" priority="699"/>
    <cfRule type="duplicateValues" dxfId="1231" priority="700"/>
    <cfRule type="duplicateValues" dxfId="1230" priority="701"/>
  </conditionalFormatting>
  <conditionalFormatting sqref="E31:E37 H31:H37">
    <cfRule type="duplicateValues" dxfId="1229" priority="712"/>
    <cfRule type="duplicateValues" dxfId="1228" priority="713"/>
    <cfRule type="duplicateValues" dxfId="1227" priority="714"/>
    <cfRule type="duplicateValues" dxfId="1226" priority="715"/>
    <cfRule type="duplicateValues" dxfId="1225" priority="716"/>
    <cfRule type="duplicateValues" dxfId="1224" priority="717"/>
    <cfRule type="duplicateValues" dxfId="1223" priority="718"/>
    <cfRule type="duplicateValues" dxfId="1222" priority="719"/>
    <cfRule type="duplicateValues" dxfId="1221" priority="720"/>
    <cfRule type="duplicateValues" dxfId="1220" priority="721"/>
  </conditionalFormatting>
  <conditionalFormatting sqref="E44:E46 H44:H46">
    <cfRule type="duplicateValues" dxfId="1219" priority="732"/>
    <cfRule type="duplicateValues" dxfId="1218" priority="733"/>
    <cfRule type="duplicateValues" dxfId="1217" priority="734"/>
    <cfRule type="duplicateValues" dxfId="1216" priority="735"/>
    <cfRule type="duplicateValues" dxfId="1215" priority="736"/>
    <cfRule type="duplicateValues" dxfId="1214" priority="737"/>
    <cfRule type="duplicateValues" dxfId="1213" priority="738"/>
    <cfRule type="duplicateValues" dxfId="1212" priority="739"/>
    <cfRule type="duplicateValues" dxfId="1211" priority="740"/>
    <cfRule type="duplicateValues" dxfId="1210" priority="741"/>
  </conditionalFormatting>
  <conditionalFormatting sqref="E47 H47">
    <cfRule type="duplicateValues" dxfId="1209" priority="752"/>
    <cfRule type="duplicateValues" dxfId="1208" priority="753"/>
    <cfRule type="duplicateValues" dxfId="1207" priority="754"/>
    <cfRule type="duplicateValues" dxfId="1206" priority="755"/>
    <cfRule type="duplicateValues" dxfId="1205" priority="756"/>
    <cfRule type="duplicateValues" dxfId="1204" priority="757"/>
    <cfRule type="duplicateValues" dxfId="1203" priority="758"/>
    <cfRule type="duplicateValues" dxfId="1202" priority="759"/>
    <cfRule type="duplicateValues" dxfId="1201" priority="760"/>
    <cfRule type="duplicateValues" dxfId="1200" priority="761"/>
  </conditionalFormatting>
  <conditionalFormatting sqref="E78 H78">
    <cfRule type="duplicateValues" dxfId="1199" priority="772"/>
    <cfRule type="duplicateValues" dxfId="1198" priority="773"/>
    <cfRule type="duplicateValues" dxfId="1197" priority="774"/>
    <cfRule type="duplicateValues" dxfId="1196" priority="775"/>
    <cfRule type="duplicateValues" dxfId="1195" priority="776"/>
    <cfRule type="duplicateValues" dxfId="1194" priority="777"/>
    <cfRule type="duplicateValues" dxfId="1193" priority="778"/>
    <cfRule type="duplicateValues" dxfId="1192" priority="779"/>
    <cfRule type="duplicateValues" dxfId="1191" priority="780"/>
    <cfRule type="duplicateValues" dxfId="1190" priority="781"/>
    <cfRule type="duplicateValues" dxfId="1189" priority="782"/>
    <cfRule type="duplicateValues" dxfId="1188" priority="783"/>
    <cfRule type="duplicateValues" dxfId="1187" priority="784"/>
    <cfRule type="duplicateValues" dxfId="1186" priority="785"/>
  </conditionalFormatting>
  <conditionalFormatting sqref="E79">
    <cfRule type="duplicateValues" dxfId="1185" priority="28"/>
    <cfRule type="duplicateValues" dxfId="1184" priority="29"/>
    <cfRule type="duplicateValues" dxfId="1183" priority="30"/>
    <cfRule type="duplicateValues" dxfId="1182" priority="31"/>
    <cfRule type="duplicateValues" dxfId="1181" priority="32"/>
    <cfRule type="duplicateValues" dxfId="1180" priority="33"/>
    <cfRule type="duplicateValues" dxfId="1179" priority="34"/>
    <cfRule type="duplicateValues" dxfId="1178" priority="35"/>
    <cfRule type="duplicateValues" dxfId="1177" priority="36"/>
    <cfRule type="duplicateValues" dxfId="1176" priority="37"/>
    <cfRule type="duplicateValues" dxfId="1175" priority="38"/>
    <cfRule type="duplicateValues" dxfId="1174" priority="39"/>
    <cfRule type="duplicateValues" dxfId="1173" priority="40"/>
    <cfRule type="duplicateValues" dxfId="1172" priority="41"/>
  </conditionalFormatting>
  <conditionalFormatting sqref="E81:E82 H81:H82">
    <cfRule type="duplicateValues" dxfId="1171" priority="800"/>
    <cfRule type="duplicateValues" dxfId="1170" priority="801"/>
    <cfRule type="duplicateValues" dxfId="1169" priority="802"/>
    <cfRule type="duplicateValues" dxfId="1168" priority="803"/>
    <cfRule type="duplicateValues" dxfId="1167" priority="804"/>
    <cfRule type="duplicateValues" dxfId="1166" priority="805"/>
    <cfRule type="duplicateValues" dxfId="1165" priority="806"/>
    <cfRule type="duplicateValues" dxfId="1164" priority="807"/>
    <cfRule type="duplicateValues" dxfId="1163" priority="808"/>
    <cfRule type="duplicateValues" dxfId="1162" priority="809"/>
  </conditionalFormatting>
  <conditionalFormatting sqref="E117 H117">
    <cfRule type="duplicateValues" dxfId="1161" priority="820"/>
    <cfRule type="duplicateValues" dxfId="1160" priority="821"/>
    <cfRule type="duplicateValues" dxfId="1159" priority="822"/>
    <cfRule type="duplicateValues" dxfId="1158" priority="823"/>
    <cfRule type="duplicateValues" dxfId="1157" priority="824"/>
    <cfRule type="duplicateValues" dxfId="1156" priority="825"/>
    <cfRule type="duplicateValues" dxfId="1155" priority="826"/>
    <cfRule type="duplicateValues" dxfId="1154" priority="827"/>
    <cfRule type="duplicateValues" dxfId="1153" priority="828"/>
    <cfRule type="duplicateValues" dxfId="1152" priority="829"/>
    <cfRule type="duplicateValues" dxfId="1151" priority="830"/>
    <cfRule type="duplicateValues" dxfId="1150" priority="831"/>
    <cfRule type="duplicateValues" dxfId="1149" priority="832"/>
    <cfRule type="duplicateValues" dxfId="1148" priority="833"/>
  </conditionalFormatting>
  <conditionalFormatting sqref="E153:E155 H153:H155">
    <cfRule type="duplicateValues" dxfId="1147" priority="848"/>
    <cfRule type="duplicateValues" dxfId="1146" priority="849"/>
    <cfRule type="duplicateValues" dxfId="1145" priority="850"/>
    <cfRule type="duplicateValues" dxfId="1144" priority="851"/>
    <cfRule type="duplicateValues" dxfId="1143" priority="852"/>
    <cfRule type="duplicateValues" dxfId="1142" priority="853"/>
    <cfRule type="duplicateValues" dxfId="1141" priority="854"/>
    <cfRule type="duplicateValues" dxfId="1140" priority="855"/>
    <cfRule type="duplicateValues" dxfId="1139" priority="856"/>
    <cfRule type="duplicateValues" dxfId="1138" priority="857"/>
  </conditionalFormatting>
  <conditionalFormatting sqref="G1:H1">
    <cfRule type="duplicateValues" dxfId="1137" priority="639"/>
    <cfRule type="duplicateValues" dxfId="1136" priority="640"/>
    <cfRule type="duplicateValues" dxfId="1135" priority="641"/>
    <cfRule type="duplicateValues" dxfId="1134" priority="642"/>
    <cfRule type="duplicateValues" dxfId="1133" priority="643"/>
    <cfRule type="duplicateValues" dxfId="1132" priority="644"/>
    <cfRule type="duplicateValues" dxfId="1131" priority="645"/>
    <cfRule type="duplicateValues" dxfId="1130" priority="646"/>
    <cfRule type="duplicateValues" dxfId="1129" priority="647"/>
    <cfRule type="duplicateValues" dxfId="1128" priority="648"/>
    <cfRule type="duplicateValues" dxfId="1127" priority="649"/>
    <cfRule type="duplicateValues" dxfId="1126" priority="650"/>
    <cfRule type="duplicateValues" dxfId="1125" priority="651"/>
  </conditionalFormatting>
  <conditionalFormatting sqref="H79">
    <cfRule type="duplicateValues" dxfId="1124" priority="868"/>
    <cfRule type="duplicateValues" dxfId="1123" priority="869"/>
    <cfRule type="duplicateValues" dxfId="1122" priority="870"/>
    <cfRule type="duplicateValues" dxfId="1121" priority="871"/>
    <cfRule type="duplicateValues" dxfId="1120" priority="872"/>
    <cfRule type="duplicateValues" dxfId="1119" priority="873"/>
    <cfRule type="duplicateValues" dxfId="1118" priority="874"/>
    <cfRule type="duplicateValues" dxfId="1117" priority="875"/>
    <cfRule type="duplicateValues" dxfId="1116" priority="876"/>
    <cfRule type="duplicateValues" dxfId="1115" priority="877"/>
    <cfRule type="duplicateValues" dxfId="1114" priority="878"/>
    <cfRule type="duplicateValues" dxfId="1113" priority="879"/>
    <cfRule type="duplicateValues" dxfId="1112" priority="880"/>
    <cfRule type="duplicateValues" dxfId="1111" priority="881"/>
  </conditionalFormatting>
  <conditionalFormatting sqref="L1:M1">
    <cfRule type="cellIs" dxfId="1110" priority="1" operator="equal">
      <formula>"Reviewed"</formula>
    </cfRule>
    <cfRule type="cellIs" dxfId="1109" priority="2" operator="equal">
      <formula>"In-Progress"</formula>
    </cfRule>
    <cfRule type="cellIs" dxfId="1108" priority="3" operator="equal">
      <formula>"Not Start"</formula>
    </cfRule>
  </conditionalFormatting>
  <conditionalFormatting sqref="R7:R11">
    <cfRule type="cellIs" dxfId="1107" priority="69" operator="equal">
      <formula>"N"</formula>
    </cfRule>
  </conditionalFormatting>
  <conditionalFormatting sqref="R43:R44">
    <cfRule type="cellIs" dxfId="1106" priority="67" operator="equal">
      <formula>"N"</formula>
    </cfRule>
  </conditionalFormatting>
  <conditionalFormatting sqref="R53:R54">
    <cfRule type="cellIs" dxfId="1105" priority="66" operator="equal">
      <formula>"N"</formula>
    </cfRule>
  </conditionalFormatting>
  <conditionalFormatting sqref="R84">
    <cfRule type="cellIs" dxfId="1104" priority="65" operator="equal">
      <formula>"N"</formula>
    </cfRule>
  </conditionalFormatting>
  <conditionalFormatting sqref="R88">
    <cfRule type="cellIs" dxfId="1103" priority="64" operator="equal">
      <formula>"N"</formula>
    </cfRule>
  </conditionalFormatting>
  <conditionalFormatting sqref="R92:R94">
    <cfRule type="cellIs" dxfId="1102" priority="63" operator="equal">
      <formula>"N"</formula>
    </cfRule>
  </conditionalFormatting>
  <conditionalFormatting sqref="R97">
    <cfRule type="cellIs" dxfId="1101" priority="62" operator="equal">
      <formula>"N"</formula>
    </cfRule>
  </conditionalFormatting>
  <conditionalFormatting sqref="R107">
    <cfRule type="cellIs" dxfId="1100" priority="60" operator="equal">
      <formula>"N"</formula>
    </cfRule>
  </conditionalFormatting>
  <conditionalFormatting sqref="R132:R134">
    <cfRule type="cellIs" dxfId="1099" priority="59" operator="equal">
      <formula>"N"</formula>
    </cfRule>
  </conditionalFormatting>
  <conditionalFormatting sqref="R138:R140">
    <cfRule type="cellIs" dxfId="1098" priority="58" operator="equal">
      <formula>"N"</formula>
    </cfRule>
  </conditionalFormatting>
  <conditionalFormatting sqref="R143">
    <cfRule type="cellIs" dxfId="1097" priority="57" operator="equal">
      <formula>"N"</formula>
    </cfRule>
  </conditionalFormatting>
  <conditionalFormatting sqref="R145:R147">
    <cfRule type="cellIs" dxfId="1096" priority="56" operator="equal">
      <formula>"N"</formula>
    </cfRule>
  </conditionalFormatting>
  <conditionalFormatting sqref="R153:R155">
    <cfRule type="cellIs" dxfId="1095" priority="55" operator="equal">
      <formula>"N"</formula>
    </cfRule>
  </conditionalFormatting>
  <conditionalFormatting sqref="R160">
    <cfRule type="cellIs" dxfId="1094" priority="54" operator="equal">
      <formula>"N"</formula>
    </cfRule>
  </conditionalFormatting>
  <conditionalFormatting sqref="R181">
    <cfRule type="cellIs" dxfId="1093" priority="19" operator="equal">
      <formula>"N"</formula>
    </cfRule>
  </conditionalFormatting>
  <conditionalFormatting sqref="S2:S177 T28:T30 S69:T82">
    <cfRule type="cellIs" dxfId="1092" priority="43" operator="equal">
      <formula>"TBC"</formula>
    </cfRule>
  </conditionalFormatting>
  <conditionalFormatting sqref="S179:S181">
    <cfRule type="cellIs" dxfId="1091" priority="18" operator="equal">
      <formula>"TBC"</formula>
    </cfRule>
  </conditionalFormatting>
  <conditionalFormatting sqref="S1:T181 R16:R27">
    <cfRule type="cellIs" dxfId="1090" priority="68" operator="equal">
      <formula>"N"</formula>
    </cfRule>
  </conditionalFormatting>
  <conditionalFormatting sqref="S2:T181">
    <cfRule type="cellIs" dxfId="1089" priority="20" operator="equal">
      <formula>"Y"</formula>
    </cfRule>
  </conditionalFormatting>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C72C7-734E-4773-B2DD-3B60BB7F2E7F}">
  <sheetPr>
    <tabColor theme="4" tint="0.59999389629810485"/>
  </sheetPr>
  <dimension ref="A1:AK108"/>
  <sheetViews>
    <sheetView showGridLines="0" zoomScaleNormal="115" workbookViewId="0">
      <selection activeCell="G64" sqref="G64"/>
    </sheetView>
  </sheetViews>
  <sheetFormatPr defaultRowHeight="14.45"/>
  <cols>
    <col min="1" max="1" width="18.140625" bestFit="1" customWidth="1"/>
    <col min="2" max="2" width="15.140625" bestFit="1" customWidth="1"/>
    <col min="3" max="3" width="10.5703125" bestFit="1" customWidth="1"/>
    <col min="4" max="4" width="11.85546875" customWidth="1"/>
    <col min="5" max="5" width="5.140625" bestFit="1" customWidth="1"/>
    <col min="6" max="6" width="16.42578125" bestFit="1" customWidth="1"/>
    <col min="7" max="7" width="32.7109375" bestFit="1" customWidth="1"/>
    <col min="8" max="8" width="22.140625" bestFit="1" customWidth="1"/>
    <col min="9" max="9" width="26.140625" bestFit="1" customWidth="1"/>
    <col min="10" max="10" width="24.140625" customWidth="1"/>
    <col min="11" max="11" width="19.85546875" customWidth="1"/>
    <col min="12" max="12" width="22.85546875" customWidth="1"/>
    <col min="13" max="13" width="15.5703125" customWidth="1"/>
    <col min="14" max="14" width="12.5703125" customWidth="1"/>
    <col min="15" max="15" width="16.42578125" bestFit="1" customWidth="1"/>
    <col min="16" max="16" width="15.5703125" bestFit="1" customWidth="1"/>
    <col min="17" max="17" width="40.85546875" customWidth="1"/>
    <col min="18" max="18" width="27.42578125" bestFit="1" customWidth="1"/>
    <col min="19" max="19" width="13" bestFit="1" customWidth="1"/>
    <col min="20" max="20" width="4.140625" bestFit="1" customWidth="1"/>
    <col min="21" max="21" width="5.5703125" bestFit="1" customWidth="1"/>
    <col min="22" max="22" width="10.85546875" bestFit="1" customWidth="1"/>
    <col min="23" max="23" width="29.42578125" bestFit="1" customWidth="1"/>
    <col min="24" max="24" width="27.42578125" bestFit="1" customWidth="1"/>
    <col min="25" max="25" width="13" bestFit="1" customWidth="1"/>
    <col min="26" max="26" width="12.42578125" bestFit="1" customWidth="1"/>
    <col min="27" max="27" width="10.85546875" style="160" bestFit="1" customWidth="1"/>
    <col min="28" max="28" width="72.5703125" bestFit="1" customWidth="1"/>
    <col min="29" max="29" width="10.85546875" bestFit="1" customWidth="1"/>
    <col min="30" max="30" width="10.5703125" bestFit="1" customWidth="1"/>
    <col min="31" max="31" width="28" bestFit="1" customWidth="1"/>
    <col min="32" max="32" width="13" bestFit="1" customWidth="1"/>
    <col min="33" max="33" width="10.85546875" bestFit="1" customWidth="1"/>
    <col min="34" max="34" width="15.42578125" customWidth="1"/>
    <col min="35" max="35" width="26.42578125" bestFit="1" customWidth="1"/>
    <col min="36" max="36" width="13" bestFit="1" customWidth="1"/>
    <col min="37" max="37" width="10.85546875" bestFit="1" customWidth="1"/>
  </cols>
  <sheetData>
    <row r="1" spans="1:37">
      <c r="A1" s="225" t="s">
        <v>23000</v>
      </c>
      <c r="B1" s="223"/>
      <c r="C1" s="223"/>
      <c r="F1" t="s">
        <v>23001</v>
      </c>
      <c r="G1" t="s">
        <v>23002</v>
      </c>
      <c r="L1" s="32"/>
      <c r="N1" s="32"/>
      <c r="P1" s="31"/>
      <c r="R1" s="148" t="s">
        <v>21793</v>
      </c>
      <c r="S1" t="s">
        <v>21799</v>
      </c>
      <c r="X1" s="148" t="s">
        <v>21793</v>
      </c>
      <c r="Y1" t="s">
        <v>21842</v>
      </c>
      <c r="AE1" s="203" t="s">
        <v>23003</v>
      </c>
    </row>
    <row r="2" spans="1:37">
      <c r="A2" s="148" t="s">
        <v>23004</v>
      </c>
      <c r="B2" s="148" t="s">
        <v>23005</v>
      </c>
      <c r="F2" s="149" t="s">
        <v>22082</v>
      </c>
      <c r="G2">
        <v>52</v>
      </c>
      <c r="L2" s="32"/>
      <c r="M2" s="32"/>
      <c r="O2" s="32"/>
      <c r="P2" s="31"/>
    </row>
    <row r="3" spans="1:37">
      <c r="A3" s="347" t="s">
        <v>23006</v>
      </c>
      <c r="B3" s="347" t="s">
        <v>23007</v>
      </c>
      <c r="C3" s="347" t="s">
        <v>23008</v>
      </c>
      <c r="F3" s="150" t="s">
        <v>22276</v>
      </c>
      <c r="G3">
        <v>4</v>
      </c>
      <c r="I3" s="577"/>
      <c r="J3" s="578"/>
      <c r="K3" s="577"/>
      <c r="L3" s="577"/>
      <c r="R3" s="148" t="s">
        <v>23009</v>
      </c>
      <c r="S3" s="148" t="s">
        <v>23005</v>
      </c>
      <c r="X3" s="148" t="s">
        <v>23009</v>
      </c>
      <c r="Y3" s="148" t="s">
        <v>23005</v>
      </c>
      <c r="AE3" s="214" t="s">
        <v>23010</v>
      </c>
      <c r="AF3" s="277" t="s">
        <v>23005</v>
      </c>
      <c r="AG3" s="278"/>
      <c r="AI3" s="214" t="s">
        <v>23010</v>
      </c>
      <c r="AJ3" s="230" t="s">
        <v>23005</v>
      </c>
      <c r="AK3" s="230"/>
    </row>
    <row r="4" spans="1:37">
      <c r="A4" s="76" t="s">
        <v>21799</v>
      </c>
      <c r="B4" s="39">
        <v>77</v>
      </c>
      <c r="C4" s="39">
        <v>77</v>
      </c>
      <c r="F4" s="150" t="s">
        <v>22213</v>
      </c>
      <c r="G4">
        <v>17</v>
      </c>
      <c r="I4" s="438"/>
      <c r="J4" s="439"/>
      <c r="K4" s="800"/>
      <c r="L4" s="439"/>
      <c r="R4" s="306" t="s">
        <v>23001</v>
      </c>
      <c r="S4" s="160" t="s">
        <v>23011</v>
      </c>
      <c r="T4" s="160" t="s">
        <v>14</v>
      </c>
      <c r="U4" s="160" t="s">
        <v>22585</v>
      </c>
      <c r="V4" s="160" t="s">
        <v>23012</v>
      </c>
      <c r="W4" s="160"/>
      <c r="X4" s="306" t="s">
        <v>23001</v>
      </c>
      <c r="Y4">
        <v>0</v>
      </c>
      <c r="Z4" s="160" t="s">
        <v>23011</v>
      </c>
      <c r="AA4" s="160" t="s">
        <v>14</v>
      </c>
      <c r="AB4" s="160" t="s">
        <v>22585</v>
      </c>
      <c r="AC4" s="160" t="s">
        <v>23012</v>
      </c>
      <c r="AD4" s="160"/>
      <c r="AE4" s="277" t="s">
        <v>23001</v>
      </c>
      <c r="AF4" s="279" t="s">
        <v>22584</v>
      </c>
      <c r="AG4" s="279" t="s">
        <v>23012</v>
      </c>
      <c r="AI4" s="230" t="s">
        <v>23001</v>
      </c>
      <c r="AJ4" s="53" t="s">
        <v>22584</v>
      </c>
      <c r="AK4" s="53" t="s">
        <v>23012</v>
      </c>
    </row>
    <row r="5" spans="1:37">
      <c r="A5" s="76" t="s">
        <v>21842</v>
      </c>
      <c r="B5" s="39">
        <v>107</v>
      </c>
      <c r="C5" s="39">
        <v>107</v>
      </c>
      <c r="F5" s="150" t="s">
        <v>22219</v>
      </c>
      <c r="G5">
        <v>17</v>
      </c>
      <c r="I5" s="438"/>
      <c r="J5" s="439"/>
      <c r="K5" s="800"/>
      <c r="L5" s="439"/>
      <c r="M5" s="123"/>
      <c r="Q5" s="260"/>
      <c r="R5" s="149" t="s">
        <v>22581</v>
      </c>
      <c r="S5" s="160">
        <v>20</v>
      </c>
      <c r="T5" s="160">
        <v>54</v>
      </c>
      <c r="U5" s="160">
        <v>3</v>
      </c>
      <c r="V5" s="160">
        <v>77</v>
      </c>
      <c r="W5" s="160"/>
      <c r="X5" s="149" t="s">
        <v>22583</v>
      </c>
      <c r="Y5" s="160">
        <v>55</v>
      </c>
      <c r="Z5" s="160">
        <v>12</v>
      </c>
      <c r="AB5" s="160"/>
      <c r="AC5" s="160">
        <v>67</v>
      </c>
      <c r="AD5" s="160"/>
      <c r="AE5" s="280" t="s">
        <v>22082</v>
      </c>
      <c r="AF5" s="279">
        <v>89</v>
      </c>
      <c r="AG5" s="278">
        <v>89</v>
      </c>
      <c r="AI5" s="49" t="s">
        <v>22082</v>
      </c>
      <c r="AJ5" s="53">
        <v>89</v>
      </c>
      <c r="AK5" s="230">
        <v>89</v>
      </c>
    </row>
    <row r="6" spans="1:37">
      <c r="A6" s="76" t="s">
        <v>23008</v>
      </c>
      <c r="B6" s="39">
        <v>184</v>
      </c>
      <c r="C6" s="39">
        <v>184</v>
      </c>
      <c r="F6" s="150" t="s">
        <v>22206</v>
      </c>
      <c r="G6">
        <v>1</v>
      </c>
      <c r="I6" s="438"/>
      <c r="J6" s="439"/>
      <c r="K6" s="800"/>
      <c r="L6" s="801"/>
      <c r="R6" s="309" t="s">
        <v>22583</v>
      </c>
      <c r="S6" s="310">
        <v>20</v>
      </c>
      <c r="T6" s="310"/>
      <c r="U6" s="310">
        <v>3</v>
      </c>
      <c r="V6" s="310">
        <v>23</v>
      </c>
      <c r="W6" s="149" t="s">
        <v>23013</v>
      </c>
      <c r="X6" s="150" t="s">
        <v>22732</v>
      </c>
      <c r="Y6" s="160">
        <v>1</v>
      </c>
      <c r="Z6" s="160"/>
      <c r="AB6" s="160"/>
      <c r="AC6" s="160">
        <v>1</v>
      </c>
      <c r="AD6" s="160"/>
      <c r="AE6" s="281" t="s">
        <v>22258</v>
      </c>
      <c r="AF6" s="279">
        <v>34</v>
      </c>
      <c r="AG6" s="278">
        <v>34</v>
      </c>
      <c r="AI6" s="212" t="s">
        <v>22258</v>
      </c>
      <c r="AJ6" s="53">
        <v>34</v>
      </c>
      <c r="AK6" s="230">
        <v>34</v>
      </c>
    </row>
    <row r="7" spans="1:37">
      <c r="F7" s="150" t="s">
        <v>22247</v>
      </c>
      <c r="G7">
        <v>12</v>
      </c>
      <c r="I7" s="438"/>
      <c r="J7" s="439"/>
      <c r="K7" s="800"/>
      <c r="L7" s="801"/>
      <c r="R7" s="151" t="s">
        <v>22258</v>
      </c>
      <c r="S7" s="160">
        <v>1</v>
      </c>
      <c r="T7" s="160"/>
      <c r="U7" s="160"/>
      <c r="V7" s="160">
        <v>1</v>
      </c>
      <c r="W7" s="160"/>
      <c r="X7" s="151" t="s">
        <v>22279</v>
      </c>
      <c r="Y7" s="160">
        <v>1</v>
      </c>
      <c r="Z7" s="160"/>
      <c r="AB7" s="160"/>
      <c r="AC7" s="160">
        <v>1</v>
      </c>
      <c r="AD7" s="160"/>
      <c r="AE7" s="281" t="s">
        <v>22265</v>
      </c>
      <c r="AF7" s="279">
        <v>3</v>
      </c>
      <c r="AG7" s="278">
        <v>3</v>
      </c>
      <c r="AI7" s="212" t="s">
        <v>22265</v>
      </c>
      <c r="AJ7" s="53">
        <v>3</v>
      </c>
      <c r="AK7" s="230">
        <v>3</v>
      </c>
    </row>
    <row r="8" spans="1:37">
      <c r="F8" s="150" t="s">
        <v>22272</v>
      </c>
      <c r="G8">
        <v>1</v>
      </c>
      <c r="L8" s="579"/>
      <c r="R8" s="151" t="s">
        <v>22108</v>
      </c>
      <c r="S8" s="160">
        <v>1</v>
      </c>
      <c r="T8" s="160"/>
      <c r="U8" s="160"/>
      <c r="V8" s="160">
        <v>1</v>
      </c>
      <c r="W8" s="160"/>
      <c r="X8" s="150" t="s">
        <v>23014</v>
      </c>
      <c r="Y8" s="160">
        <v>1</v>
      </c>
      <c r="Z8" s="160"/>
      <c r="AB8" s="160"/>
      <c r="AC8" s="160">
        <v>1</v>
      </c>
      <c r="AD8" s="160"/>
      <c r="AE8" s="281" t="s">
        <v>22275</v>
      </c>
      <c r="AF8" s="279">
        <v>4</v>
      </c>
      <c r="AG8" s="278">
        <v>4</v>
      </c>
      <c r="AI8" s="212" t="s">
        <v>22275</v>
      </c>
      <c r="AJ8" s="53">
        <v>4</v>
      </c>
      <c r="AK8" s="230">
        <v>4</v>
      </c>
    </row>
    <row r="9" spans="1:37">
      <c r="F9" s="149" t="s">
        <v>21844</v>
      </c>
      <c r="G9">
        <v>118</v>
      </c>
      <c r="L9" s="579"/>
      <c r="R9" s="151" t="s">
        <v>22059</v>
      </c>
      <c r="S9" s="160">
        <v>1</v>
      </c>
      <c r="T9" s="160"/>
      <c r="U9" s="160"/>
      <c r="V9" s="160">
        <v>1</v>
      </c>
      <c r="W9" s="160"/>
      <c r="X9" s="151" t="s">
        <v>22059</v>
      </c>
      <c r="Y9" s="160">
        <v>1</v>
      </c>
      <c r="Z9" s="160"/>
      <c r="AB9" s="160"/>
      <c r="AC9" s="160">
        <v>1</v>
      </c>
      <c r="AD9" s="160"/>
      <c r="AE9" s="281" t="s">
        <v>22081</v>
      </c>
      <c r="AF9" s="279">
        <v>17</v>
      </c>
      <c r="AG9" s="278">
        <v>17</v>
      </c>
      <c r="AI9" s="212" t="s">
        <v>22081</v>
      </c>
      <c r="AJ9" s="53">
        <v>17</v>
      </c>
      <c r="AK9" s="230">
        <v>17</v>
      </c>
    </row>
    <row r="10" spans="1:37">
      <c r="F10" s="150" t="s">
        <v>22259</v>
      </c>
      <c r="G10">
        <v>34</v>
      </c>
      <c r="I10" s="577"/>
      <c r="J10" s="578"/>
      <c r="K10" s="577"/>
      <c r="L10" s="578"/>
      <c r="M10" s="577"/>
      <c r="R10" s="151" t="s">
        <v>22243</v>
      </c>
      <c r="S10" s="160">
        <v>3</v>
      </c>
      <c r="T10" s="160"/>
      <c r="U10" s="160"/>
      <c r="V10" s="160">
        <v>3</v>
      </c>
      <c r="W10" s="160"/>
      <c r="X10" s="150" t="s">
        <v>22581</v>
      </c>
      <c r="Y10" s="311">
        <v>4</v>
      </c>
      <c r="Z10" s="311"/>
      <c r="AA10" s="311"/>
      <c r="AB10" s="311"/>
      <c r="AC10" s="311">
        <v>4</v>
      </c>
      <c r="AD10" s="311"/>
      <c r="AE10" s="281" t="s">
        <v>22110</v>
      </c>
      <c r="AF10" s="279">
        <v>17</v>
      </c>
      <c r="AG10" s="278">
        <v>17</v>
      </c>
      <c r="AI10" s="212" t="s">
        <v>22110</v>
      </c>
      <c r="AJ10" s="53">
        <v>17</v>
      </c>
      <c r="AK10" s="230">
        <v>17</v>
      </c>
    </row>
    <row r="11" spans="1:37">
      <c r="F11" s="150" t="s">
        <v>22266</v>
      </c>
      <c r="G11">
        <v>3</v>
      </c>
      <c r="I11" s="438"/>
      <c r="J11" s="438"/>
      <c r="K11" s="438"/>
      <c r="L11" s="438"/>
      <c r="M11" s="438"/>
      <c r="R11" s="151" t="s">
        <v>22010</v>
      </c>
      <c r="S11" s="160">
        <v>7</v>
      </c>
      <c r="T11" s="160"/>
      <c r="U11" s="160"/>
      <c r="V11" s="160">
        <v>7</v>
      </c>
      <c r="W11" s="160"/>
      <c r="X11" s="151" t="s">
        <v>22258</v>
      </c>
      <c r="Y11" s="160">
        <v>1</v>
      </c>
      <c r="Z11" s="160"/>
      <c r="AB11" s="160"/>
      <c r="AC11" s="160">
        <v>1</v>
      </c>
      <c r="AD11" s="160"/>
      <c r="AE11" s="281" t="s">
        <v>21977</v>
      </c>
      <c r="AF11" s="279">
        <v>1</v>
      </c>
      <c r="AG11" s="278">
        <v>1</v>
      </c>
      <c r="AI11" s="212" t="s">
        <v>21977</v>
      </c>
      <c r="AJ11" s="53">
        <v>1</v>
      </c>
      <c r="AK11" s="230">
        <v>1</v>
      </c>
    </row>
    <row r="12" spans="1:37">
      <c r="A12" t="s">
        <v>21793</v>
      </c>
      <c r="B12" t="s">
        <v>21799</v>
      </c>
      <c r="F12" s="150" t="s">
        <v>22234</v>
      </c>
      <c r="G12">
        <v>8</v>
      </c>
      <c r="I12" s="438"/>
      <c r="J12" s="438"/>
      <c r="K12" s="438"/>
      <c r="L12" s="438"/>
      <c r="M12" s="438"/>
      <c r="R12" s="151" t="s">
        <v>21800</v>
      </c>
      <c r="S12" s="160">
        <v>5</v>
      </c>
      <c r="T12" s="160"/>
      <c r="U12" s="160">
        <v>3</v>
      </c>
      <c r="V12" s="160">
        <v>8</v>
      </c>
      <c r="W12" s="160"/>
      <c r="X12" s="151" t="s">
        <v>21800</v>
      </c>
      <c r="Y12" s="160">
        <v>2</v>
      </c>
      <c r="Z12" s="160"/>
      <c r="AB12" s="160"/>
      <c r="AC12" s="160">
        <v>2</v>
      </c>
      <c r="AD12" s="160"/>
      <c r="AE12" s="281" t="s">
        <v>22127</v>
      </c>
      <c r="AF12" s="279">
        <v>12</v>
      </c>
      <c r="AG12" s="278">
        <v>12</v>
      </c>
      <c r="AI12" s="212" t="s">
        <v>22127</v>
      </c>
      <c r="AJ12" s="53">
        <v>12</v>
      </c>
      <c r="AK12" s="230">
        <v>12</v>
      </c>
    </row>
    <row r="13" spans="1:37">
      <c r="F13" s="150" t="s">
        <v>22210</v>
      </c>
      <c r="G13">
        <v>1</v>
      </c>
      <c r="I13" s="438"/>
      <c r="J13" s="438"/>
      <c r="K13" s="438"/>
      <c r="L13" s="438"/>
      <c r="M13" s="438"/>
      <c r="R13" s="151" t="s">
        <v>22061</v>
      </c>
      <c r="S13" s="160">
        <v>2</v>
      </c>
      <c r="T13" s="160"/>
      <c r="U13" s="160"/>
      <c r="V13" s="160">
        <v>2</v>
      </c>
      <c r="W13" s="160"/>
      <c r="X13" s="151" t="s">
        <v>21808</v>
      </c>
      <c r="Y13" s="160">
        <v>1</v>
      </c>
      <c r="Z13" s="160"/>
      <c r="AB13" s="160"/>
      <c r="AC13" s="160">
        <v>1</v>
      </c>
      <c r="AD13" s="160"/>
      <c r="AE13" s="275" t="s">
        <v>22271</v>
      </c>
      <c r="AF13" s="276">
        <v>1</v>
      </c>
      <c r="AG13" s="278">
        <v>1</v>
      </c>
      <c r="AI13" s="275" t="s">
        <v>22271</v>
      </c>
      <c r="AJ13" s="276">
        <v>1</v>
      </c>
      <c r="AK13" s="230">
        <v>1</v>
      </c>
    </row>
    <row r="14" spans="1:37">
      <c r="A14" s="149" t="s">
        <v>23004</v>
      </c>
      <c r="B14" s="149" t="s">
        <v>23005</v>
      </c>
      <c r="F14" s="150" t="s">
        <v>22280</v>
      </c>
      <c r="G14">
        <v>1</v>
      </c>
      <c r="I14" s="580"/>
      <c r="J14" s="580"/>
      <c r="K14" s="438"/>
      <c r="L14" s="438"/>
      <c r="M14" s="438"/>
      <c r="R14" s="307" t="s">
        <v>22584</v>
      </c>
      <c r="S14" s="308"/>
      <c r="T14" s="308">
        <v>54</v>
      </c>
      <c r="U14" s="308"/>
      <c r="V14" s="308">
        <v>54</v>
      </c>
      <c r="W14" s="149" t="s">
        <v>23015</v>
      </c>
      <c r="X14" s="150" t="s">
        <v>23016</v>
      </c>
      <c r="Y14" s="160">
        <v>12</v>
      </c>
      <c r="Z14" s="160"/>
      <c r="AB14" s="160"/>
      <c r="AC14" s="160">
        <v>12</v>
      </c>
      <c r="AD14" s="160"/>
      <c r="AE14" s="280" t="s">
        <v>22439</v>
      </c>
      <c r="AF14" s="279">
        <v>65</v>
      </c>
      <c r="AG14" s="278">
        <v>65</v>
      </c>
      <c r="AI14" s="49" t="s">
        <v>22439</v>
      </c>
      <c r="AJ14" s="53">
        <v>65</v>
      </c>
      <c r="AK14" s="230">
        <v>65</v>
      </c>
    </row>
    <row r="15" spans="1:37">
      <c r="A15" s="224" t="s">
        <v>23006</v>
      </c>
      <c r="B15" s="259" t="s">
        <v>39</v>
      </c>
      <c r="C15" s="224" t="s">
        <v>23008</v>
      </c>
      <c r="F15" s="150" t="s">
        <v>22230</v>
      </c>
      <c r="G15">
        <v>6</v>
      </c>
      <c r="I15" s="581"/>
      <c r="J15" s="581"/>
      <c r="K15" s="439"/>
      <c r="L15" s="438"/>
      <c r="M15" s="438"/>
      <c r="N15" s="582"/>
      <c r="O15" s="372"/>
      <c r="R15" s="151" t="s">
        <v>22081</v>
      </c>
      <c r="S15" s="160"/>
      <c r="T15" s="160">
        <v>17</v>
      </c>
      <c r="U15" s="160"/>
      <c r="V15" s="160">
        <v>17</v>
      </c>
      <c r="W15" s="160"/>
      <c r="X15" s="151" t="s">
        <v>22258</v>
      </c>
      <c r="Y15" s="160">
        <v>12</v>
      </c>
      <c r="Z15" s="160"/>
      <c r="AB15" s="160"/>
      <c r="AC15" s="160">
        <v>12</v>
      </c>
      <c r="AD15" s="160"/>
      <c r="AE15" s="281" t="s">
        <v>22258</v>
      </c>
      <c r="AF15" s="279">
        <v>1</v>
      </c>
      <c r="AG15" s="278">
        <v>1</v>
      </c>
      <c r="AI15" s="212" t="s">
        <v>22258</v>
      </c>
      <c r="AJ15" s="53">
        <v>1</v>
      </c>
      <c r="AK15" s="230">
        <v>1</v>
      </c>
    </row>
    <row r="16" spans="1:37">
      <c r="A16" s="149" t="s">
        <v>22082</v>
      </c>
      <c r="B16" s="358">
        <v>46</v>
      </c>
      <c r="C16" s="358">
        <v>46</v>
      </c>
      <c r="F16" s="150" t="s">
        <v>22286</v>
      </c>
      <c r="G16">
        <v>1</v>
      </c>
      <c r="I16" s="581"/>
      <c r="J16" s="581"/>
      <c r="K16" s="439"/>
      <c r="L16" s="438"/>
      <c r="M16" s="438"/>
      <c r="N16" s="799"/>
      <c r="O16" s="799"/>
      <c r="R16" s="151" t="s">
        <v>22110</v>
      </c>
      <c r="S16" s="160"/>
      <c r="T16" s="160">
        <v>17</v>
      </c>
      <c r="U16" s="160"/>
      <c r="V16" s="160">
        <v>17</v>
      </c>
      <c r="W16" s="160"/>
      <c r="X16" s="150" t="s">
        <v>22612</v>
      </c>
      <c r="Y16" s="160">
        <v>32</v>
      </c>
      <c r="Z16" s="160"/>
      <c r="AB16" s="160"/>
      <c r="AC16" s="160">
        <v>32</v>
      </c>
      <c r="AD16" s="160"/>
      <c r="AE16" s="281" t="s">
        <v>21998</v>
      </c>
      <c r="AF16" s="279">
        <v>1</v>
      </c>
      <c r="AG16" s="278">
        <v>1</v>
      </c>
      <c r="AI16" s="212" t="s">
        <v>21998</v>
      </c>
      <c r="AJ16" s="53">
        <v>1</v>
      </c>
      <c r="AK16" s="230">
        <v>1</v>
      </c>
    </row>
    <row r="17" spans="1:37">
      <c r="A17" s="343" t="s">
        <v>22213</v>
      </c>
      <c r="B17" s="289">
        <v>17</v>
      </c>
      <c r="C17" s="289">
        <v>17</v>
      </c>
      <c r="F17" s="150" t="s">
        <v>22224</v>
      </c>
      <c r="G17">
        <v>8</v>
      </c>
      <c r="N17" s="799"/>
      <c r="O17" s="799"/>
      <c r="R17" s="151" t="s">
        <v>22254</v>
      </c>
      <c r="S17" s="160"/>
      <c r="T17" s="160">
        <v>1</v>
      </c>
      <c r="U17" s="160"/>
      <c r="V17" s="160">
        <v>1</v>
      </c>
      <c r="W17" s="160"/>
      <c r="X17" s="151" t="s">
        <v>22265</v>
      </c>
      <c r="Y17" s="160">
        <v>3</v>
      </c>
      <c r="Z17" s="160"/>
      <c r="AB17" s="160"/>
      <c r="AC17" s="160">
        <v>3</v>
      </c>
      <c r="AD17" s="160"/>
      <c r="AE17" s="281" t="s">
        <v>22108</v>
      </c>
      <c r="AF17" s="279">
        <v>1</v>
      </c>
      <c r="AG17" s="278">
        <v>1</v>
      </c>
      <c r="AI17" s="212" t="s">
        <v>22108</v>
      </c>
      <c r="AJ17" s="53">
        <v>1</v>
      </c>
      <c r="AK17" s="230">
        <v>1</v>
      </c>
    </row>
    <row r="18" spans="1:37">
      <c r="A18" s="205" t="s">
        <v>22219</v>
      </c>
      <c r="B18" s="289">
        <v>17</v>
      </c>
      <c r="C18" s="289">
        <v>17</v>
      </c>
      <c r="F18" s="150" t="s">
        <v>22244</v>
      </c>
      <c r="G18">
        <v>3</v>
      </c>
      <c r="N18" s="799"/>
      <c r="O18" s="799"/>
      <c r="R18" s="151" t="s">
        <v>21851</v>
      </c>
      <c r="S18" s="160"/>
      <c r="T18" s="160">
        <v>7</v>
      </c>
      <c r="U18" s="160"/>
      <c r="V18" s="160">
        <v>7</v>
      </c>
      <c r="W18" s="160"/>
      <c r="X18" s="151" t="s">
        <v>22275</v>
      </c>
      <c r="Y18" s="160">
        <v>4</v>
      </c>
      <c r="Z18" s="160"/>
      <c r="AB18" s="160"/>
      <c r="AC18" s="160">
        <v>4</v>
      </c>
      <c r="AD18" s="160"/>
      <c r="AE18" s="281" t="s">
        <v>22059</v>
      </c>
      <c r="AF18" s="279">
        <v>2</v>
      </c>
      <c r="AG18" s="278">
        <v>2</v>
      </c>
      <c r="AI18" s="212" t="s">
        <v>22059</v>
      </c>
      <c r="AJ18" s="53">
        <v>2</v>
      </c>
      <c r="AK18" s="230">
        <v>2</v>
      </c>
    </row>
    <row r="19" spans="1:37">
      <c r="A19" s="205" t="s">
        <v>22247</v>
      </c>
      <c r="B19" s="289">
        <v>12</v>
      </c>
      <c r="C19" s="289">
        <v>12</v>
      </c>
      <c r="F19" s="150" t="s">
        <v>22255</v>
      </c>
      <c r="G19">
        <v>1</v>
      </c>
      <c r="H19" s="122"/>
      <c r="N19" s="799"/>
      <c r="O19" s="799"/>
      <c r="R19" s="151" t="s">
        <v>22127</v>
      </c>
      <c r="S19" s="160"/>
      <c r="T19" s="160">
        <v>12</v>
      </c>
      <c r="U19" s="160"/>
      <c r="V19" s="160">
        <v>12</v>
      </c>
      <c r="W19" s="160"/>
      <c r="X19" s="151" t="s">
        <v>22258</v>
      </c>
      <c r="Y19" s="160">
        <v>21</v>
      </c>
      <c r="Z19" s="160"/>
      <c r="AB19" s="160"/>
      <c r="AC19" s="160">
        <v>21</v>
      </c>
      <c r="AD19" s="160"/>
      <c r="AE19" s="281" t="s">
        <v>21843</v>
      </c>
      <c r="AF19" s="279">
        <v>8</v>
      </c>
      <c r="AG19" s="278">
        <v>8</v>
      </c>
      <c r="AI19" s="212" t="s">
        <v>21843</v>
      </c>
      <c r="AJ19" s="53">
        <v>8</v>
      </c>
      <c r="AK19" s="230">
        <v>8</v>
      </c>
    </row>
    <row r="20" spans="1:37">
      <c r="A20" s="149" t="s">
        <v>22439</v>
      </c>
      <c r="B20" s="289">
        <v>30</v>
      </c>
      <c r="C20" s="289">
        <v>30</v>
      </c>
      <c r="F20" s="150" t="s">
        <v>22251</v>
      </c>
      <c r="G20">
        <v>1</v>
      </c>
      <c r="K20" s="799"/>
      <c r="L20" s="799"/>
      <c r="M20" s="799"/>
      <c r="N20" s="799"/>
      <c r="O20" s="799"/>
      <c r="R20" s="149" t="s">
        <v>23012</v>
      </c>
      <c r="S20" s="160">
        <v>20</v>
      </c>
      <c r="T20" s="160">
        <v>54</v>
      </c>
      <c r="U20" s="160">
        <v>3</v>
      </c>
      <c r="V20" s="160">
        <v>77</v>
      </c>
      <c r="W20" s="160"/>
      <c r="X20" s="151" t="s">
        <v>22250</v>
      </c>
      <c r="Y20" s="160">
        <v>1</v>
      </c>
      <c r="Z20" s="160"/>
      <c r="AB20" s="160"/>
      <c r="AC20" s="160">
        <v>1</v>
      </c>
      <c r="AD20" s="160"/>
      <c r="AE20" s="281" t="s">
        <v>22243</v>
      </c>
      <c r="AF20" s="279">
        <v>3</v>
      </c>
      <c r="AG20" s="278">
        <v>3</v>
      </c>
      <c r="AI20" s="212" t="s">
        <v>22243</v>
      </c>
      <c r="AJ20" s="53">
        <v>3</v>
      </c>
      <c r="AK20" s="230">
        <v>3</v>
      </c>
    </row>
    <row r="21" spans="1:37">
      <c r="A21" s="343" t="s">
        <v>22210</v>
      </c>
      <c r="B21" s="289">
        <v>1</v>
      </c>
      <c r="C21" s="289">
        <v>1</v>
      </c>
      <c r="F21" s="150" t="s">
        <v>22238</v>
      </c>
      <c r="G21">
        <v>9</v>
      </c>
      <c r="K21" s="799"/>
      <c r="L21" s="799"/>
      <c r="M21" s="799"/>
      <c r="N21" s="799"/>
      <c r="O21" s="799"/>
      <c r="X21" s="151" t="s">
        <v>21948</v>
      </c>
      <c r="Y21" s="160">
        <v>2</v>
      </c>
      <c r="Z21" s="160"/>
      <c r="AB21" s="160"/>
      <c r="AC21" s="160">
        <v>2</v>
      </c>
      <c r="AD21" s="160"/>
      <c r="AE21" s="281" t="s">
        <v>22254</v>
      </c>
      <c r="AF21" s="279">
        <v>1</v>
      </c>
      <c r="AG21" s="278">
        <v>1</v>
      </c>
      <c r="AI21" s="212" t="s">
        <v>22254</v>
      </c>
      <c r="AJ21" s="53">
        <v>1</v>
      </c>
      <c r="AK21" s="230">
        <v>1</v>
      </c>
    </row>
    <row r="22" spans="1:37">
      <c r="A22" s="205" t="s">
        <v>22286</v>
      </c>
      <c r="B22" s="289">
        <v>1</v>
      </c>
      <c r="C22" s="289">
        <v>1</v>
      </c>
      <c r="F22" s="150" t="s">
        <v>22197</v>
      </c>
      <c r="G22">
        <v>11</v>
      </c>
      <c r="K22" s="799"/>
      <c r="L22" s="799"/>
      <c r="M22" s="799"/>
      <c r="N22" s="799"/>
      <c r="O22" s="799"/>
      <c r="X22" s="151" t="s">
        <v>21800</v>
      </c>
      <c r="Y22" s="160">
        <v>1</v>
      </c>
      <c r="Z22" s="160"/>
      <c r="AB22" s="160"/>
      <c r="AC22" s="160">
        <v>1</v>
      </c>
      <c r="AD22" s="160"/>
      <c r="AE22" s="281" t="s">
        <v>21851</v>
      </c>
      <c r="AF22" s="279">
        <v>8</v>
      </c>
      <c r="AG22" s="278">
        <v>8</v>
      </c>
      <c r="AI22" s="212" t="s">
        <v>21851</v>
      </c>
      <c r="AJ22" s="53">
        <v>8</v>
      </c>
      <c r="AK22" s="230">
        <v>8</v>
      </c>
    </row>
    <row r="23" spans="1:37">
      <c r="A23" s="205" t="s">
        <v>22244</v>
      </c>
      <c r="B23" s="289">
        <v>3</v>
      </c>
      <c r="C23" s="289">
        <v>3</v>
      </c>
      <c r="F23" s="150" t="s">
        <v>22203</v>
      </c>
      <c r="G23">
        <v>9</v>
      </c>
      <c r="K23" s="799"/>
      <c r="L23" s="799"/>
      <c r="M23" s="799"/>
      <c r="N23" s="799"/>
      <c r="O23" s="799"/>
      <c r="X23" s="150" t="s">
        <v>23017</v>
      </c>
      <c r="Y23" s="160">
        <v>5</v>
      </c>
      <c r="Z23" s="160">
        <v>12</v>
      </c>
      <c r="AB23" s="160"/>
      <c r="AC23" s="160">
        <v>17</v>
      </c>
      <c r="AD23" s="160"/>
      <c r="AE23" s="281" t="s">
        <v>22250</v>
      </c>
      <c r="AF23" s="279">
        <v>1</v>
      </c>
      <c r="AG23" s="278">
        <v>1</v>
      </c>
      <c r="AI23" s="212" t="s">
        <v>22250</v>
      </c>
      <c r="AJ23" s="53">
        <v>1</v>
      </c>
      <c r="AK23" s="230">
        <v>1</v>
      </c>
    </row>
    <row r="24" spans="1:37">
      <c r="A24" s="205" t="s">
        <v>22255</v>
      </c>
      <c r="B24" s="289">
        <v>1</v>
      </c>
      <c r="C24" s="289">
        <v>1</v>
      </c>
      <c r="F24" s="150" t="s">
        <v>22231</v>
      </c>
      <c r="G24">
        <v>9</v>
      </c>
      <c r="X24" s="151" t="s">
        <v>21998</v>
      </c>
      <c r="Y24" s="160">
        <v>1</v>
      </c>
      <c r="Z24" s="160"/>
      <c r="AB24" s="160"/>
      <c r="AC24" s="160">
        <v>1</v>
      </c>
      <c r="AD24" s="160"/>
      <c r="AE24" s="281" t="s">
        <v>22010</v>
      </c>
      <c r="AF24" s="279">
        <v>9</v>
      </c>
      <c r="AG24" s="278">
        <v>9</v>
      </c>
      <c r="AI24" s="212" t="s">
        <v>22010</v>
      </c>
      <c r="AJ24" s="53">
        <v>9</v>
      </c>
      <c r="AK24" s="230">
        <v>9</v>
      </c>
    </row>
    <row r="25" spans="1:37">
      <c r="A25" s="205" t="s">
        <v>22206</v>
      </c>
      <c r="B25" s="289">
        <v>7</v>
      </c>
      <c r="C25" s="289">
        <v>7</v>
      </c>
      <c r="F25" s="150" t="s">
        <v>22229</v>
      </c>
      <c r="G25">
        <v>2</v>
      </c>
      <c r="X25" s="151" t="s">
        <v>22010</v>
      </c>
      <c r="Y25" s="160">
        <v>2</v>
      </c>
      <c r="Z25" s="160"/>
      <c r="AB25" s="160"/>
      <c r="AC25" s="160">
        <v>2</v>
      </c>
      <c r="AD25" s="160"/>
      <c r="AE25" s="281" t="s">
        <v>21948</v>
      </c>
      <c r="AF25" s="279">
        <v>6</v>
      </c>
      <c r="AG25" s="278">
        <v>6</v>
      </c>
      <c r="AI25" s="212" t="s">
        <v>21948</v>
      </c>
      <c r="AJ25" s="53">
        <v>6</v>
      </c>
      <c r="AK25" s="230">
        <v>6</v>
      </c>
    </row>
    <row r="26" spans="1:37">
      <c r="A26" s="205" t="s">
        <v>22238</v>
      </c>
      <c r="B26" s="289">
        <v>7</v>
      </c>
      <c r="C26" s="289">
        <v>7</v>
      </c>
      <c r="F26" s="150" t="s">
        <v>22241</v>
      </c>
      <c r="G26">
        <v>11</v>
      </c>
      <c r="X26" s="151" t="s">
        <v>21948</v>
      </c>
      <c r="Y26" s="160">
        <v>2</v>
      </c>
      <c r="Z26" s="160">
        <v>2</v>
      </c>
      <c r="AB26" s="160"/>
      <c r="AC26" s="160">
        <v>4</v>
      </c>
      <c r="AD26" s="160"/>
      <c r="AE26" s="281" t="s">
        <v>21800</v>
      </c>
      <c r="AF26" s="279">
        <v>11</v>
      </c>
      <c r="AG26" s="278">
        <v>11</v>
      </c>
      <c r="AI26" s="212" t="s">
        <v>21800</v>
      </c>
      <c r="AJ26" s="53">
        <v>11</v>
      </c>
      <c r="AK26" s="230">
        <v>11</v>
      </c>
    </row>
    <row r="27" spans="1:37">
      <c r="A27" s="205" t="s">
        <v>22197</v>
      </c>
      <c r="B27" s="289">
        <v>8</v>
      </c>
      <c r="C27" s="289">
        <v>8</v>
      </c>
      <c r="F27" s="149" t="s">
        <v>23018</v>
      </c>
      <c r="G27">
        <v>10</v>
      </c>
      <c r="X27" s="151" t="s">
        <v>21808</v>
      </c>
      <c r="Y27" s="160"/>
      <c r="Z27" s="160">
        <v>8</v>
      </c>
      <c r="AB27" s="160"/>
      <c r="AC27" s="160">
        <v>8</v>
      </c>
      <c r="AD27" s="160"/>
      <c r="AE27" s="281" t="s">
        <v>21808</v>
      </c>
      <c r="AF27" s="279">
        <v>9</v>
      </c>
      <c r="AG27" s="278">
        <v>9</v>
      </c>
      <c r="AI27" s="212" t="s">
        <v>21808</v>
      </c>
      <c r="AJ27" s="53">
        <v>9</v>
      </c>
      <c r="AK27" s="230">
        <v>9</v>
      </c>
    </row>
    <row r="28" spans="1:37">
      <c r="A28" s="205" t="s">
        <v>22241</v>
      </c>
      <c r="B28" s="289">
        <v>2</v>
      </c>
      <c r="C28" s="289">
        <v>2</v>
      </c>
      <c r="F28" s="150" t="s">
        <v>22259</v>
      </c>
      <c r="G28">
        <v>1</v>
      </c>
      <c r="X28" s="151" t="s">
        <v>21934</v>
      </c>
      <c r="Y28" s="160"/>
      <c r="Z28" s="160">
        <v>2</v>
      </c>
      <c r="AB28" s="160"/>
      <c r="AC28" s="160">
        <v>2</v>
      </c>
      <c r="AD28" s="160"/>
      <c r="AE28" s="281" t="s">
        <v>21934</v>
      </c>
      <c r="AF28" s="279">
        <v>2</v>
      </c>
      <c r="AG28" s="278">
        <v>2</v>
      </c>
      <c r="AI28" s="212" t="s">
        <v>21934</v>
      </c>
      <c r="AJ28" s="53">
        <v>2</v>
      </c>
      <c r="AK28" s="230">
        <v>2</v>
      </c>
    </row>
    <row r="29" spans="1:37">
      <c r="A29" s="149" t="s">
        <v>22782</v>
      </c>
      <c r="B29" s="289">
        <v>1</v>
      </c>
      <c r="C29" s="289">
        <v>1</v>
      </c>
      <c r="F29" s="150" t="s">
        <v>22284</v>
      </c>
      <c r="G29">
        <v>1</v>
      </c>
      <c r="X29" s="149" t="s">
        <v>22584</v>
      </c>
      <c r="Y29" s="160">
        <v>28</v>
      </c>
      <c r="Z29" s="160"/>
      <c r="AA29" s="308">
        <v>8</v>
      </c>
      <c r="AB29" s="160">
        <v>1</v>
      </c>
      <c r="AC29" s="160">
        <v>37</v>
      </c>
      <c r="AD29" s="160"/>
      <c r="AE29" s="281" t="s">
        <v>22061</v>
      </c>
      <c r="AF29" s="279">
        <v>2</v>
      </c>
      <c r="AG29" s="278">
        <v>2</v>
      </c>
      <c r="AI29" s="212" t="s">
        <v>22061</v>
      </c>
      <c r="AJ29" s="53">
        <v>2</v>
      </c>
      <c r="AK29" s="230">
        <v>2</v>
      </c>
    </row>
    <row r="30" spans="1:37">
      <c r="A30" s="343" t="s">
        <v>22259</v>
      </c>
      <c r="B30" s="289">
        <v>1</v>
      </c>
      <c r="C30" s="289">
        <v>1</v>
      </c>
      <c r="F30" s="150" t="s">
        <v>22206</v>
      </c>
      <c r="G30">
        <v>8</v>
      </c>
      <c r="X30" s="150" t="s">
        <v>22581</v>
      </c>
      <c r="Y30" s="160">
        <v>28</v>
      </c>
      <c r="Z30" s="160"/>
      <c r="AA30" s="160">
        <v>8</v>
      </c>
      <c r="AB30" s="160"/>
      <c r="AC30" s="160">
        <v>36</v>
      </c>
      <c r="AD30" s="160"/>
      <c r="AE30" s="280" t="s">
        <v>22435</v>
      </c>
      <c r="AF30" s="279">
        <v>27</v>
      </c>
      <c r="AG30" s="278">
        <v>27</v>
      </c>
      <c r="AI30" s="49" t="s">
        <v>22435</v>
      </c>
      <c r="AJ30" s="53">
        <v>27</v>
      </c>
      <c r="AK30" s="230">
        <v>27</v>
      </c>
    </row>
    <row r="31" spans="1:37">
      <c r="A31" s="107" t="s">
        <v>23008</v>
      </c>
      <c r="B31" s="1">
        <v>77</v>
      </c>
      <c r="C31" s="1">
        <v>77</v>
      </c>
      <c r="F31" s="149" t="s">
        <v>23012</v>
      </c>
      <c r="G31">
        <v>180</v>
      </c>
      <c r="X31" s="151" t="s">
        <v>21851</v>
      </c>
      <c r="Y31" s="160">
        <v>1</v>
      </c>
      <c r="Z31" s="160"/>
      <c r="AB31" s="160"/>
      <c r="AC31" s="160">
        <v>1</v>
      </c>
      <c r="AD31" s="160"/>
      <c r="AE31" s="281" t="s">
        <v>21998</v>
      </c>
      <c r="AF31" s="279">
        <v>7</v>
      </c>
      <c r="AG31" s="278">
        <v>7</v>
      </c>
      <c r="AI31" s="212" t="s">
        <v>21998</v>
      </c>
      <c r="AJ31" s="53">
        <v>7</v>
      </c>
      <c r="AK31" s="230">
        <v>7</v>
      </c>
    </row>
    <row r="32" spans="1:37">
      <c r="X32" s="151" t="s">
        <v>21998</v>
      </c>
      <c r="Y32" s="160">
        <v>7</v>
      </c>
      <c r="Z32" s="160"/>
      <c r="AB32" s="160"/>
      <c r="AC32" s="160">
        <v>7</v>
      </c>
      <c r="AD32" s="160"/>
      <c r="AE32" s="281" t="s">
        <v>22279</v>
      </c>
      <c r="AF32" s="279">
        <v>1</v>
      </c>
      <c r="AG32" s="278">
        <v>1</v>
      </c>
      <c r="AI32" s="212" t="s">
        <v>22279</v>
      </c>
      <c r="AJ32" s="53">
        <v>1</v>
      </c>
      <c r="AK32" s="230">
        <v>1</v>
      </c>
    </row>
    <row r="33" spans="1:37">
      <c r="X33" s="151" t="s">
        <v>21843</v>
      </c>
      <c r="Y33" s="160"/>
      <c r="Z33" s="160"/>
      <c r="AA33" s="160">
        <v>8</v>
      </c>
      <c r="AB33" s="160"/>
      <c r="AC33" s="160">
        <v>8</v>
      </c>
      <c r="AD33" s="160"/>
      <c r="AE33" s="281" t="s">
        <v>21971</v>
      </c>
      <c r="AF33" s="279">
        <v>9</v>
      </c>
      <c r="AG33" s="278">
        <v>9</v>
      </c>
      <c r="AI33" s="212" t="s">
        <v>21971</v>
      </c>
      <c r="AJ33" s="53">
        <v>9</v>
      </c>
      <c r="AK33" s="230">
        <v>9</v>
      </c>
    </row>
    <row r="34" spans="1:37">
      <c r="X34" s="151" t="s">
        <v>22271</v>
      </c>
      <c r="Y34" s="160">
        <v>1</v>
      </c>
      <c r="Z34" s="160"/>
      <c r="AB34" s="160"/>
      <c r="AC34" s="160">
        <v>1</v>
      </c>
      <c r="AD34" s="160"/>
      <c r="AE34" s="281" t="s">
        <v>22061</v>
      </c>
      <c r="AF34" s="279">
        <v>10</v>
      </c>
      <c r="AG34" s="278">
        <v>10</v>
      </c>
      <c r="AI34" s="212" t="s">
        <v>22061</v>
      </c>
      <c r="AJ34" s="53">
        <v>10</v>
      </c>
      <c r="AK34" s="230">
        <v>10</v>
      </c>
    </row>
    <row r="35" spans="1:37">
      <c r="X35" s="151" t="s">
        <v>21971</v>
      </c>
      <c r="Y35" s="160">
        <v>9</v>
      </c>
      <c r="Z35" s="160"/>
      <c r="AB35" s="160"/>
      <c r="AC35" s="160">
        <v>9</v>
      </c>
      <c r="AD35" s="160"/>
      <c r="AE35" s="280" t="s">
        <v>23012</v>
      </c>
      <c r="AF35" s="279">
        <v>181</v>
      </c>
      <c r="AG35" s="278">
        <v>181</v>
      </c>
      <c r="AI35" s="49" t="s">
        <v>23012</v>
      </c>
      <c r="AJ35" s="53">
        <v>181</v>
      </c>
      <c r="AK35" s="230">
        <v>181</v>
      </c>
    </row>
    <row r="36" spans="1:37">
      <c r="X36" s="151" t="s">
        <v>22061</v>
      </c>
      <c r="Y36" s="160">
        <v>10</v>
      </c>
      <c r="Z36" s="160"/>
      <c r="AB36" s="160"/>
      <c r="AC36" s="160">
        <v>10</v>
      </c>
      <c r="AD36" s="160"/>
    </row>
    <row r="37" spans="1:37">
      <c r="X37" s="150" t="s">
        <v>22612</v>
      </c>
      <c r="Y37" s="160"/>
      <c r="Z37" s="160"/>
      <c r="AB37" s="160">
        <v>1</v>
      </c>
      <c r="AC37" s="160">
        <v>1</v>
      </c>
      <c r="AD37" s="160"/>
    </row>
    <row r="38" spans="1:37">
      <c r="X38" s="151" t="s">
        <v>21851</v>
      </c>
      <c r="Y38" s="160"/>
      <c r="Z38" s="160"/>
      <c r="AB38" s="160">
        <v>1</v>
      </c>
      <c r="AC38" s="160">
        <v>1</v>
      </c>
      <c r="AD38" s="160"/>
    </row>
    <row r="39" spans="1:37">
      <c r="X39" s="149" t="s">
        <v>23012</v>
      </c>
      <c r="Y39" s="160">
        <v>83</v>
      </c>
      <c r="Z39" s="160">
        <v>12</v>
      </c>
      <c r="AA39" s="160">
        <v>8</v>
      </c>
      <c r="AB39" s="160">
        <v>1</v>
      </c>
      <c r="AC39" s="160">
        <v>104</v>
      </c>
      <c r="AD39" s="160"/>
    </row>
    <row r="40" spans="1:37">
      <c r="A40" t="s">
        <v>23019</v>
      </c>
    </row>
    <row r="41" spans="1:37">
      <c r="A41" t="s">
        <v>21793</v>
      </c>
      <c r="B41" t="s">
        <v>21799</v>
      </c>
      <c r="I41" t="s">
        <v>21793</v>
      </c>
      <c r="J41" t="s">
        <v>23020</v>
      </c>
    </row>
    <row r="43" spans="1:37">
      <c r="A43" s="148" t="s">
        <v>23004</v>
      </c>
      <c r="B43" s="148" t="s">
        <v>23005</v>
      </c>
      <c r="I43" s="148" t="s">
        <v>23004</v>
      </c>
      <c r="J43" s="148" t="s">
        <v>23005</v>
      </c>
    </row>
    <row r="44" spans="1:37">
      <c r="A44" s="367" t="s">
        <v>23021</v>
      </c>
      <c r="B44" s="229" t="s">
        <v>23022</v>
      </c>
      <c r="C44" s="259" t="s">
        <v>39</v>
      </c>
      <c r="D44" s="224" t="s">
        <v>23008</v>
      </c>
      <c r="I44" s="317" t="s">
        <v>23021</v>
      </c>
      <c r="J44" s="229" t="s">
        <v>23022</v>
      </c>
      <c r="K44" s="259" t="s">
        <v>39</v>
      </c>
      <c r="L44" s="224" t="s">
        <v>23008</v>
      </c>
      <c r="X44" s="106" t="s">
        <v>21793</v>
      </c>
      <c r="Y44" s="1" t="s">
        <v>21842</v>
      </c>
    </row>
    <row r="45" spans="1:37">
      <c r="A45" s="360" t="s">
        <v>22362</v>
      </c>
      <c r="B45" s="365">
        <v>23</v>
      </c>
      <c r="C45" s="365"/>
      <c r="D45" s="366">
        <v>23</v>
      </c>
      <c r="I45" s="204" t="s">
        <v>22082</v>
      </c>
      <c r="J45" s="359">
        <v>5</v>
      </c>
      <c r="K45" s="359">
        <v>47</v>
      </c>
      <c r="L45" s="358">
        <v>52</v>
      </c>
    </row>
    <row r="46" spans="1:37">
      <c r="A46" s="150" t="s">
        <v>22108</v>
      </c>
      <c r="B46" s="291">
        <v>1</v>
      </c>
      <c r="C46" s="291"/>
      <c r="D46" s="289">
        <v>1</v>
      </c>
      <c r="I46" s="374" t="s">
        <v>22652</v>
      </c>
      <c r="J46" s="291">
        <v>1</v>
      </c>
      <c r="K46" s="291">
        <v>46</v>
      </c>
      <c r="L46" s="289">
        <v>47</v>
      </c>
      <c r="M46" t="s">
        <v>23023</v>
      </c>
      <c r="X46" s="106" t="s">
        <v>23024</v>
      </c>
      <c r="Y46" s="106" t="s">
        <v>23005</v>
      </c>
      <c r="Z46" s="1"/>
      <c r="AA46" s="1"/>
    </row>
    <row r="47" spans="1:37">
      <c r="A47" s="150" t="s">
        <v>22059</v>
      </c>
      <c r="B47" s="291">
        <v>1</v>
      </c>
      <c r="C47" s="291"/>
      <c r="D47" s="289">
        <v>1</v>
      </c>
      <c r="I47" s="375" t="s">
        <v>22081</v>
      </c>
      <c r="J47" s="291"/>
      <c r="K47" s="291">
        <v>17</v>
      </c>
      <c r="L47" s="289">
        <v>17</v>
      </c>
      <c r="X47" s="106" t="s">
        <v>23001</v>
      </c>
      <c r="Y47" s="1" t="s">
        <v>23025</v>
      </c>
      <c r="Z47" s="1" t="s">
        <v>23026</v>
      </c>
      <c r="AA47" s="1" t="s">
        <v>23012</v>
      </c>
      <c r="AB47" s="319" t="s">
        <v>23027</v>
      </c>
    </row>
    <row r="48" spans="1:37">
      <c r="A48" s="150" t="s">
        <v>22243</v>
      </c>
      <c r="B48" s="291">
        <v>3</v>
      </c>
      <c r="C48" s="291"/>
      <c r="D48" s="289">
        <v>3</v>
      </c>
      <c r="I48" s="375" t="s">
        <v>22110</v>
      </c>
      <c r="J48" s="291"/>
      <c r="K48" s="291">
        <v>17</v>
      </c>
      <c r="L48" s="289">
        <v>17</v>
      </c>
      <c r="X48" s="107" t="s">
        <v>23028</v>
      </c>
      <c r="Y48" s="1">
        <v>23</v>
      </c>
      <c r="Z48" s="1">
        <v>29</v>
      </c>
      <c r="AA48" s="1">
        <v>52</v>
      </c>
      <c r="AB48" s="320" t="s">
        <v>23029</v>
      </c>
    </row>
    <row r="49" spans="1:27">
      <c r="A49" s="150" t="s">
        <v>22254</v>
      </c>
      <c r="B49" s="291">
        <v>1</v>
      </c>
      <c r="C49" s="291"/>
      <c r="D49" s="289">
        <v>1</v>
      </c>
      <c r="I49" s="375" t="s">
        <v>22127</v>
      </c>
      <c r="J49" s="291"/>
      <c r="K49" s="291">
        <v>12</v>
      </c>
      <c r="L49" s="289">
        <v>12</v>
      </c>
      <c r="X49" s="348">
        <v>45341</v>
      </c>
      <c r="Y49" s="318">
        <v>8</v>
      </c>
      <c r="Z49" s="318"/>
      <c r="AA49" s="318">
        <v>8</v>
      </c>
    </row>
    <row r="50" spans="1:27">
      <c r="A50" s="150" t="s">
        <v>22010</v>
      </c>
      <c r="B50" s="291">
        <v>7</v>
      </c>
      <c r="C50" s="291"/>
      <c r="D50" s="289">
        <v>7</v>
      </c>
      <c r="I50" s="375" t="s">
        <v>22271</v>
      </c>
      <c r="J50" s="291">
        <v>1</v>
      </c>
      <c r="K50" s="291"/>
      <c r="L50" s="289">
        <v>1</v>
      </c>
      <c r="X50" s="348">
        <v>45342</v>
      </c>
      <c r="Y50" s="318">
        <v>7</v>
      </c>
      <c r="Z50" s="318"/>
      <c r="AA50" s="318">
        <v>7</v>
      </c>
    </row>
    <row r="51" spans="1:27">
      <c r="A51" s="150" t="s">
        <v>21800</v>
      </c>
      <c r="B51" s="291">
        <v>8</v>
      </c>
      <c r="C51" s="291"/>
      <c r="D51" s="289">
        <v>8</v>
      </c>
      <c r="I51" s="374" t="s">
        <v>22737</v>
      </c>
      <c r="J51" s="291"/>
      <c r="K51" s="291">
        <v>1</v>
      </c>
      <c r="L51" s="289">
        <v>1</v>
      </c>
      <c r="M51" t="s">
        <v>23023</v>
      </c>
      <c r="X51" s="348">
        <v>45343</v>
      </c>
      <c r="Y51" s="318">
        <v>8</v>
      </c>
      <c r="Z51" s="318"/>
      <c r="AA51" s="318">
        <v>8</v>
      </c>
    </row>
    <row r="52" spans="1:27">
      <c r="A52" s="150" t="s">
        <v>22061</v>
      </c>
      <c r="B52" s="291">
        <v>2</v>
      </c>
      <c r="C52" s="291"/>
      <c r="D52" s="289">
        <v>2</v>
      </c>
      <c r="I52" s="376" t="s">
        <v>21851</v>
      </c>
      <c r="J52" s="291"/>
      <c r="K52" s="291">
        <v>1</v>
      </c>
      <c r="L52" s="289">
        <v>1</v>
      </c>
      <c r="X52" s="349">
        <v>45344</v>
      </c>
      <c r="Y52" s="235"/>
      <c r="Z52" s="235">
        <v>16</v>
      </c>
      <c r="AA52" s="235">
        <v>16</v>
      </c>
    </row>
    <row r="53" spans="1:27">
      <c r="A53" s="360" t="s">
        <v>22652</v>
      </c>
      <c r="B53" s="361"/>
      <c r="C53" s="361">
        <v>46</v>
      </c>
      <c r="D53" s="362">
        <v>46</v>
      </c>
      <c r="I53" s="374" t="s">
        <v>22886</v>
      </c>
      <c r="J53" s="291">
        <v>4</v>
      </c>
      <c r="K53" s="291"/>
      <c r="L53" s="289">
        <v>4</v>
      </c>
      <c r="M53" t="s">
        <v>23030</v>
      </c>
      <c r="X53" s="108" t="s">
        <v>39</v>
      </c>
      <c r="Y53" s="1"/>
      <c r="Z53" s="1">
        <v>8</v>
      </c>
      <c r="AA53" s="1">
        <v>8</v>
      </c>
    </row>
    <row r="54" spans="1:27">
      <c r="A54" s="307" t="s">
        <v>22081</v>
      </c>
      <c r="B54" s="363"/>
      <c r="C54" s="363">
        <v>17</v>
      </c>
      <c r="D54" s="364">
        <v>17</v>
      </c>
      <c r="I54" s="375" t="s">
        <v>22275</v>
      </c>
      <c r="J54" s="291">
        <v>4</v>
      </c>
      <c r="K54" s="291"/>
      <c r="L54" s="289">
        <v>4</v>
      </c>
      <c r="X54" s="108" t="s">
        <v>23031</v>
      </c>
      <c r="Y54" s="1"/>
      <c r="Z54" s="1">
        <v>3</v>
      </c>
      <c r="AA54" s="1">
        <v>3</v>
      </c>
    </row>
    <row r="55" spans="1:27">
      <c r="A55" s="307" t="s">
        <v>22110</v>
      </c>
      <c r="B55" s="363"/>
      <c r="C55" s="363">
        <v>17</v>
      </c>
      <c r="D55" s="364">
        <v>17</v>
      </c>
      <c r="I55" s="204" t="s">
        <v>22439</v>
      </c>
      <c r="J55" s="291">
        <v>65</v>
      </c>
      <c r="K55" s="291"/>
      <c r="L55" s="289">
        <v>65</v>
      </c>
      <c r="M55" t="s">
        <v>23032</v>
      </c>
      <c r="X55" s="108" t="s">
        <v>23033</v>
      </c>
      <c r="Y55" s="1"/>
      <c r="Z55" s="1">
        <v>5</v>
      </c>
      <c r="AA55" s="1">
        <v>5</v>
      </c>
    </row>
    <row r="56" spans="1:27">
      <c r="A56" s="307" t="s">
        <v>22127</v>
      </c>
      <c r="B56" s="363"/>
      <c r="C56" s="363">
        <v>12</v>
      </c>
      <c r="D56" s="364">
        <v>12</v>
      </c>
      <c r="I56" s="374" t="s">
        <v>22362</v>
      </c>
      <c r="J56" s="291">
        <v>47</v>
      </c>
      <c r="K56" s="291"/>
      <c r="L56" s="289">
        <v>47</v>
      </c>
      <c r="X56" s="349">
        <v>45345</v>
      </c>
      <c r="Y56" s="235"/>
      <c r="Z56" s="235">
        <v>13</v>
      </c>
      <c r="AA56" s="235">
        <v>13</v>
      </c>
    </row>
    <row r="57" spans="1:27">
      <c r="A57" s="360" t="s">
        <v>22634</v>
      </c>
      <c r="B57" s="361">
        <v>7</v>
      </c>
      <c r="C57" s="361"/>
      <c r="D57" s="362">
        <v>7</v>
      </c>
      <c r="I57" s="376" t="s">
        <v>21998</v>
      </c>
      <c r="J57" s="291">
        <v>1</v>
      </c>
      <c r="K57" s="291"/>
      <c r="L57" s="289">
        <v>1</v>
      </c>
      <c r="X57" s="108" t="s">
        <v>39</v>
      </c>
      <c r="Y57" s="1"/>
      <c r="Z57" s="1">
        <v>3</v>
      </c>
      <c r="AA57" s="1">
        <v>3</v>
      </c>
    </row>
    <row r="58" spans="1:27">
      <c r="A58" s="150" t="s">
        <v>21851</v>
      </c>
      <c r="B58" s="291">
        <v>7</v>
      </c>
      <c r="C58" s="291"/>
      <c r="D58" s="289">
        <v>7</v>
      </c>
      <c r="I58" s="376" t="s">
        <v>22108</v>
      </c>
      <c r="J58" s="291">
        <v>1</v>
      </c>
      <c r="K58" s="291"/>
      <c r="L58" s="289">
        <v>1</v>
      </c>
      <c r="X58" s="108" t="s">
        <v>23031</v>
      </c>
      <c r="Y58" s="1"/>
      <c r="Z58" s="1">
        <v>4</v>
      </c>
      <c r="AA58" s="1">
        <v>4</v>
      </c>
    </row>
    <row r="59" spans="1:27">
      <c r="A59" s="360" t="s">
        <v>22783</v>
      </c>
      <c r="B59" s="361">
        <v>1</v>
      </c>
      <c r="C59" s="361"/>
      <c r="D59" s="362">
        <v>1</v>
      </c>
      <c r="I59" s="376" t="s">
        <v>22059</v>
      </c>
      <c r="J59" s="291">
        <v>1</v>
      </c>
      <c r="K59" s="291"/>
      <c r="L59" s="289">
        <v>1</v>
      </c>
      <c r="X59" s="108" t="s">
        <v>23033</v>
      </c>
      <c r="Y59" s="1"/>
      <c r="Z59" s="1">
        <v>6</v>
      </c>
      <c r="AA59" s="1">
        <v>6</v>
      </c>
    </row>
    <row r="60" spans="1:27">
      <c r="A60" s="150" t="s">
        <v>22258</v>
      </c>
      <c r="B60" s="291">
        <v>1</v>
      </c>
      <c r="C60" s="291"/>
      <c r="D60" s="289">
        <v>1</v>
      </c>
      <c r="I60" s="376" t="s">
        <v>22243</v>
      </c>
      <c r="J60" s="291">
        <v>3</v>
      </c>
      <c r="K60" s="291"/>
      <c r="L60" s="289">
        <v>3</v>
      </c>
      <c r="X60" s="350" t="s">
        <v>23034</v>
      </c>
      <c r="Y60" s="1">
        <v>12</v>
      </c>
      <c r="Z60" s="1">
        <v>23</v>
      </c>
      <c r="AA60" s="1">
        <v>35</v>
      </c>
    </row>
    <row r="61" spans="1:27">
      <c r="A61" s="107" t="s">
        <v>23008</v>
      </c>
      <c r="B61" s="292">
        <v>31</v>
      </c>
      <c r="C61" s="292">
        <v>46</v>
      </c>
      <c r="D61" s="290">
        <v>77</v>
      </c>
      <c r="I61" s="376" t="s">
        <v>22254</v>
      </c>
      <c r="J61" s="291">
        <v>1</v>
      </c>
      <c r="K61" s="291"/>
      <c r="L61" s="289">
        <v>1</v>
      </c>
      <c r="X61" s="351">
        <v>45341</v>
      </c>
      <c r="Y61" s="339">
        <v>6</v>
      </c>
      <c r="Z61" s="339"/>
      <c r="AA61" s="339">
        <v>6</v>
      </c>
    </row>
    <row r="62" spans="1:27">
      <c r="I62" s="376" t="s">
        <v>22250</v>
      </c>
      <c r="J62" s="291">
        <v>1</v>
      </c>
      <c r="K62" s="291"/>
      <c r="L62" s="289">
        <v>1</v>
      </c>
      <c r="X62" s="348">
        <v>45343</v>
      </c>
      <c r="Y62" s="318">
        <v>6</v>
      </c>
      <c r="Z62" s="318"/>
      <c r="AA62" s="318">
        <v>6</v>
      </c>
    </row>
    <row r="63" spans="1:27">
      <c r="I63" s="376" t="s">
        <v>22010</v>
      </c>
      <c r="J63" s="291">
        <v>9</v>
      </c>
      <c r="K63" s="291"/>
      <c r="L63" s="289">
        <v>9</v>
      </c>
      <c r="X63" s="349">
        <v>45344</v>
      </c>
      <c r="Y63" s="235"/>
      <c r="Z63" s="235">
        <v>10</v>
      </c>
      <c r="AA63" s="235">
        <v>10</v>
      </c>
    </row>
    <row r="64" spans="1:27">
      <c r="I64" s="376" t="s">
        <v>21948</v>
      </c>
      <c r="J64" s="291">
        <v>6</v>
      </c>
      <c r="K64" s="291"/>
      <c r="L64" s="289">
        <v>6</v>
      </c>
      <c r="X64" s="108" t="s">
        <v>39</v>
      </c>
      <c r="Y64" s="1"/>
      <c r="Z64" s="1">
        <v>8</v>
      </c>
      <c r="AA64" s="1">
        <v>8</v>
      </c>
    </row>
    <row r="65" spans="1:27">
      <c r="I65" s="376" t="s">
        <v>21800</v>
      </c>
      <c r="J65" s="291">
        <v>11</v>
      </c>
      <c r="K65" s="291"/>
      <c r="L65" s="289">
        <v>11</v>
      </c>
      <c r="X65" s="108" t="s">
        <v>23031</v>
      </c>
      <c r="Y65" s="1"/>
      <c r="Z65" s="1">
        <v>1</v>
      </c>
      <c r="AA65" s="1">
        <v>1</v>
      </c>
    </row>
    <row r="66" spans="1:27">
      <c r="A66" t="s">
        <v>21793</v>
      </c>
      <c r="B66" t="s">
        <v>21799</v>
      </c>
      <c r="I66" s="376" t="s">
        <v>21808</v>
      </c>
      <c r="J66" s="291">
        <v>9</v>
      </c>
      <c r="K66" s="291"/>
      <c r="L66" s="289">
        <v>9</v>
      </c>
      <c r="X66" s="108" t="s">
        <v>23022</v>
      </c>
      <c r="Y66" s="1"/>
      <c r="Z66" s="1">
        <v>1</v>
      </c>
      <c r="AA66" s="1">
        <v>1</v>
      </c>
    </row>
    <row r="67" spans="1:27">
      <c r="I67" s="376" t="s">
        <v>21934</v>
      </c>
      <c r="J67" s="291">
        <v>2</v>
      </c>
      <c r="K67" s="291"/>
      <c r="L67" s="289">
        <v>2</v>
      </c>
      <c r="X67" s="349">
        <v>45345</v>
      </c>
      <c r="Y67" s="235"/>
      <c r="Z67" s="235">
        <v>13</v>
      </c>
      <c r="AA67" s="235">
        <v>13</v>
      </c>
    </row>
    <row r="68" spans="1:27">
      <c r="A68" s="148" t="s">
        <v>23004</v>
      </c>
      <c r="B68" s="148" t="s">
        <v>23005</v>
      </c>
      <c r="I68" s="376" t="s">
        <v>22061</v>
      </c>
      <c r="J68" s="291">
        <v>2</v>
      </c>
      <c r="K68" s="291"/>
      <c r="L68" s="289">
        <v>2</v>
      </c>
      <c r="X68" s="108" t="s">
        <v>39</v>
      </c>
      <c r="Y68" s="1"/>
      <c r="Z68" s="1">
        <v>5</v>
      </c>
      <c r="AA68" s="1">
        <v>5</v>
      </c>
    </row>
    <row r="69" spans="1:27">
      <c r="A69" s="224" t="s">
        <v>23035</v>
      </c>
      <c r="B69" s="224" t="s">
        <v>39</v>
      </c>
      <c r="C69" s="224" t="s">
        <v>23022</v>
      </c>
      <c r="D69" s="224" t="s">
        <v>23036</v>
      </c>
      <c r="E69" s="224" t="s">
        <v>23008</v>
      </c>
      <c r="I69" s="374" t="s">
        <v>22877</v>
      </c>
      <c r="J69" s="291">
        <v>8</v>
      </c>
      <c r="K69" s="291"/>
      <c r="L69" s="289">
        <v>8</v>
      </c>
      <c r="M69" t="s">
        <v>23037</v>
      </c>
      <c r="X69" s="108" t="s">
        <v>23031</v>
      </c>
      <c r="Y69" s="1"/>
      <c r="Z69" s="1">
        <v>4</v>
      </c>
      <c r="AA69" s="1">
        <v>4</v>
      </c>
    </row>
    <row r="70" spans="1:27">
      <c r="A70" s="107" t="s">
        <v>22082</v>
      </c>
      <c r="B70" s="331">
        <v>28</v>
      </c>
      <c r="C70" s="331"/>
      <c r="D70" s="331">
        <v>18</v>
      </c>
      <c r="E70" s="1">
        <v>46</v>
      </c>
      <c r="I70" s="376" t="s">
        <v>21843</v>
      </c>
      <c r="J70" s="291">
        <v>8</v>
      </c>
      <c r="K70" s="291"/>
      <c r="L70" s="289">
        <v>8</v>
      </c>
      <c r="X70" s="108" t="s">
        <v>23022</v>
      </c>
      <c r="Y70" s="1"/>
      <c r="Z70" s="1">
        <v>4</v>
      </c>
      <c r="AA70" s="1">
        <v>4</v>
      </c>
    </row>
    <row r="71" spans="1:27">
      <c r="A71" s="343" t="s">
        <v>22081</v>
      </c>
      <c r="B71" s="291"/>
      <c r="C71" s="291"/>
      <c r="D71" s="291">
        <v>17</v>
      </c>
      <c r="E71" s="289">
        <v>17</v>
      </c>
      <c r="I71" s="374" t="s">
        <v>22634</v>
      </c>
      <c r="J71" s="291">
        <v>10</v>
      </c>
      <c r="K71" s="291"/>
      <c r="L71" s="289">
        <v>10</v>
      </c>
      <c r="M71" t="s">
        <v>23038</v>
      </c>
      <c r="X71" s="350" t="s">
        <v>23039</v>
      </c>
      <c r="Y71" s="1">
        <v>17</v>
      </c>
      <c r="Z71" s="1"/>
      <c r="AA71" s="1">
        <v>17</v>
      </c>
    </row>
    <row r="72" spans="1:27">
      <c r="A72" s="205" t="s">
        <v>22110</v>
      </c>
      <c r="B72" s="291">
        <v>17</v>
      </c>
      <c r="C72" s="291"/>
      <c r="D72" s="291"/>
      <c r="E72" s="289">
        <v>17</v>
      </c>
      <c r="I72" s="376" t="s">
        <v>22258</v>
      </c>
      <c r="J72" s="291">
        <v>1</v>
      </c>
      <c r="K72" s="291"/>
      <c r="L72" s="289">
        <v>1</v>
      </c>
      <c r="X72" s="351">
        <v>45341</v>
      </c>
      <c r="Y72" s="339">
        <v>9</v>
      </c>
      <c r="Z72" s="339"/>
      <c r="AA72" s="339">
        <v>9</v>
      </c>
    </row>
    <row r="73" spans="1:27">
      <c r="A73" s="205" t="s">
        <v>22127</v>
      </c>
      <c r="B73" s="291">
        <v>11</v>
      </c>
      <c r="C73" s="291"/>
      <c r="D73" s="291">
        <v>1</v>
      </c>
      <c r="E73" s="289">
        <v>12</v>
      </c>
      <c r="I73" s="376" t="s">
        <v>21851</v>
      </c>
      <c r="J73" s="291">
        <v>8</v>
      </c>
      <c r="K73" s="291"/>
      <c r="L73" s="289">
        <v>8</v>
      </c>
      <c r="X73" s="348">
        <v>45342</v>
      </c>
      <c r="Y73" s="318">
        <v>8</v>
      </c>
      <c r="Z73" s="318"/>
      <c r="AA73" s="318">
        <v>8</v>
      </c>
    </row>
    <row r="74" spans="1:27">
      <c r="A74" s="107" t="s">
        <v>22439</v>
      </c>
      <c r="B74" s="331"/>
      <c r="C74" s="331">
        <v>30</v>
      </c>
      <c r="D74" s="331"/>
      <c r="E74" s="1">
        <v>30</v>
      </c>
      <c r="I74" s="376" t="s">
        <v>22283</v>
      </c>
      <c r="J74" s="291">
        <v>1</v>
      </c>
      <c r="K74" s="291"/>
      <c r="L74" s="289">
        <v>1</v>
      </c>
      <c r="X74" s="350" t="s">
        <v>23012</v>
      </c>
      <c r="Y74" s="1">
        <v>52</v>
      </c>
      <c r="Z74" s="1">
        <v>52</v>
      </c>
      <c r="AA74" s="1">
        <v>104</v>
      </c>
    </row>
    <row r="75" spans="1:27">
      <c r="A75" s="343" t="s">
        <v>22108</v>
      </c>
      <c r="B75" s="291"/>
      <c r="C75" s="291">
        <v>1</v>
      </c>
      <c r="D75" s="291"/>
      <c r="E75" s="289">
        <v>1</v>
      </c>
      <c r="I75" s="204" t="s">
        <v>22435</v>
      </c>
      <c r="J75" s="291">
        <v>27</v>
      </c>
      <c r="K75" s="291"/>
      <c r="L75" s="289">
        <v>27</v>
      </c>
      <c r="AA75"/>
    </row>
    <row r="76" spans="1:27">
      <c r="A76" s="205" t="s">
        <v>22059</v>
      </c>
      <c r="B76" s="291"/>
      <c r="C76" s="291">
        <v>1</v>
      </c>
      <c r="D76" s="291"/>
      <c r="E76" s="289">
        <v>1</v>
      </c>
      <c r="I76" s="374" t="s">
        <v>22333</v>
      </c>
      <c r="J76" s="291">
        <v>26</v>
      </c>
      <c r="K76" s="291"/>
      <c r="L76" s="289">
        <v>26</v>
      </c>
      <c r="M76" t="s">
        <v>23040</v>
      </c>
      <c r="AA76"/>
    </row>
    <row r="77" spans="1:27">
      <c r="A77" s="205" t="s">
        <v>22243</v>
      </c>
      <c r="B77" s="291"/>
      <c r="C77" s="291">
        <v>3</v>
      </c>
      <c r="D77" s="291"/>
      <c r="E77" s="289">
        <v>3</v>
      </c>
      <c r="I77" s="376" t="s">
        <v>21998</v>
      </c>
      <c r="J77" s="291">
        <v>7</v>
      </c>
      <c r="K77" s="291"/>
      <c r="L77" s="289">
        <v>7</v>
      </c>
      <c r="M77" t="s">
        <v>23041</v>
      </c>
      <c r="AA77"/>
    </row>
    <row r="78" spans="1:27">
      <c r="A78" s="205" t="s">
        <v>22254</v>
      </c>
      <c r="B78" s="291"/>
      <c r="C78" s="291">
        <v>1</v>
      </c>
      <c r="D78" s="291"/>
      <c r="E78" s="289">
        <v>1</v>
      </c>
      <c r="I78" s="376" t="s">
        <v>21971</v>
      </c>
      <c r="J78" s="291">
        <v>9</v>
      </c>
      <c r="K78" s="291"/>
      <c r="L78" s="289">
        <v>9</v>
      </c>
      <c r="AA78"/>
    </row>
    <row r="79" spans="1:27">
      <c r="A79" s="205" t="s">
        <v>21851</v>
      </c>
      <c r="B79" s="291"/>
      <c r="C79" s="291">
        <v>7</v>
      </c>
      <c r="D79" s="291"/>
      <c r="E79" s="289">
        <v>7</v>
      </c>
      <c r="I79" s="376" t="s">
        <v>22061</v>
      </c>
      <c r="J79" s="291">
        <v>10</v>
      </c>
      <c r="K79" s="291"/>
      <c r="L79" s="289">
        <v>10</v>
      </c>
      <c r="AA79"/>
    </row>
    <row r="80" spans="1:27">
      <c r="A80" s="205" t="s">
        <v>22010</v>
      </c>
      <c r="B80" s="291"/>
      <c r="C80" s="291">
        <v>7</v>
      </c>
      <c r="D80" s="291"/>
      <c r="E80" s="289">
        <v>7</v>
      </c>
      <c r="I80" s="374" t="s">
        <v>22729</v>
      </c>
      <c r="J80" s="291">
        <v>1</v>
      </c>
      <c r="K80" s="291"/>
      <c r="L80" s="289">
        <v>1</v>
      </c>
      <c r="M80" t="s">
        <v>23038</v>
      </c>
      <c r="AA80"/>
    </row>
    <row r="81" spans="1:27">
      <c r="A81" s="205" t="s">
        <v>21800</v>
      </c>
      <c r="B81" s="291"/>
      <c r="C81" s="291">
        <v>8</v>
      </c>
      <c r="D81" s="291"/>
      <c r="E81" s="289">
        <v>8</v>
      </c>
      <c r="I81" s="376" t="s">
        <v>22279</v>
      </c>
      <c r="J81" s="291">
        <v>1</v>
      </c>
      <c r="K81" s="291"/>
      <c r="L81" s="289">
        <v>1</v>
      </c>
      <c r="AA81"/>
    </row>
    <row r="82" spans="1:27">
      <c r="A82" s="205" t="s">
        <v>22061</v>
      </c>
      <c r="B82" s="291"/>
      <c r="C82" s="291">
        <v>2</v>
      </c>
      <c r="D82" s="291"/>
      <c r="E82" s="289">
        <v>2</v>
      </c>
      <c r="I82" s="204" t="s">
        <v>22782</v>
      </c>
      <c r="J82" s="291">
        <v>37</v>
      </c>
      <c r="K82" s="291"/>
      <c r="L82" s="289">
        <v>37</v>
      </c>
      <c r="AA82"/>
    </row>
    <row r="83" spans="1:27">
      <c r="A83" s="342" t="s">
        <v>22782</v>
      </c>
      <c r="B83" s="331"/>
      <c r="C83" s="331">
        <v>1</v>
      </c>
      <c r="D83" s="331"/>
      <c r="E83" s="1">
        <v>1</v>
      </c>
      <c r="I83" s="374" t="s">
        <v>22783</v>
      </c>
      <c r="J83" s="291">
        <v>37</v>
      </c>
      <c r="K83" s="291"/>
      <c r="L83" s="289">
        <v>37</v>
      </c>
      <c r="M83" t="s">
        <v>23038</v>
      </c>
      <c r="AA83"/>
    </row>
    <row r="84" spans="1:27">
      <c r="A84" s="343" t="s">
        <v>22258</v>
      </c>
      <c r="B84" s="291"/>
      <c r="C84" s="291">
        <v>1</v>
      </c>
      <c r="D84" s="291"/>
      <c r="E84" s="289">
        <v>1</v>
      </c>
      <c r="I84" s="376" t="s">
        <v>22258</v>
      </c>
      <c r="J84" s="291">
        <v>34</v>
      </c>
      <c r="K84" s="291"/>
      <c r="L84" s="289">
        <v>34</v>
      </c>
      <c r="AA84"/>
    </row>
    <row r="85" spans="1:27">
      <c r="A85" s="107" t="s">
        <v>23008</v>
      </c>
      <c r="B85" s="292">
        <v>28</v>
      </c>
      <c r="C85" s="292">
        <v>31</v>
      </c>
      <c r="D85" s="292">
        <v>18</v>
      </c>
      <c r="E85" s="290">
        <v>77</v>
      </c>
      <c r="I85" s="376" t="s">
        <v>22265</v>
      </c>
      <c r="J85" s="291">
        <v>3</v>
      </c>
      <c r="K85" s="291"/>
      <c r="L85" s="289">
        <v>3</v>
      </c>
      <c r="AA85"/>
    </row>
    <row r="86" spans="1:27">
      <c r="I86" s="107" t="s">
        <v>23008</v>
      </c>
      <c r="J86" s="292">
        <v>134</v>
      </c>
      <c r="K86" s="292">
        <v>47</v>
      </c>
      <c r="L86" s="290">
        <v>181</v>
      </c>
      <c r="AA86"/>
    </row>
    <row r="87" spans="1:27">
      <c r="AA87"/>
    </row>
    <row r="89" spans="1:27">
      <c r="A89" t="s">
        <v>21793</v>
      </c>
      <c r="B89" t="s">
        <v>21799</v>
      </c>
    </row>
    <row r="91" spans="1:27">
      <c r="A91" s="148" t="s">
        <v>23004</v>
      </c>
      <c r="B91" s="148" t="s">
        <v>23005</v>
      </c>
    </row>
    <row r="92" spans="1:27">
      <c r="A92" s="317" t="s">
        <v>23042</v>
      </c>
      <c r="B92" s="344" t="s">
        <v>23031</v>
      </c>
      <c r="C92" s="224" t="s">
        <v>23022</v>
      </c>
      <c r="D92" s="344" t="s">
        <v>23043</v>
      </c>
      <c r="E92" s="224" t="s">
        <v>23008</v>
      </c>
    </row>
    <row r="93" spans="1:27">
      <c r="A93" s="107" t="s">
        <v>22082</v>
      </c>
      <c r="B93" s="331">
        <v>2</v>
      </c>
      <c r="C93" s="1">
        <v>19</v>
      </c>
      <c r="D93" s="373">
        <v>25</v>
      </c>
      <c r="E93" s="1">
        <v>46</v>
      </c>
    </row>
    <row r="94" spans="1:27">
      <c r="A94" s="150" t="s">
        <v>22081</v>
      </c>
      <c r="B94" s="291"/>
      <c r="C94" s="289">
        <v>17</v>
      </c>
      <c r="E94" s="289">
        <v>17</v>
      </c>
    </row>
    <row r="95" spans="1:27">
      <c r="A95" s="150" t="s">
        <v>22110</v>
      </c>
      <c r="B95" s="291">
        <v>2</v>
      </c>
      <c r="C95" s="289">
        <v>2</v>
      </c>
      <c r="D95" s="177">
        <v>13</v>
      </c>
      <c r="E95" s="289">
        <v>17</v>
      </c>
    </row>
    <row r="96" spans="1:27">
      <c r="A96" s="150" t="s">
        <v>22127</v>
      </c>
      <c r="B96" s="291"/>
      <c r="C96" s="289"/>
      <c r="D96" s="177">
        <v>12</v>
      </c>
      <c r="E96" s="289">
        <v>12</v>
      </c>
    </row>
    <row r="97" spans="1:5">
      <c r="A97" s="107" t="s">
        <v>22439</v>
      </c>
      <c r="B97" s="331"/>
      <c r="C97" s="1">
        <v>30</v>
      </c>
      <c r="D97" s="373"/>
      <c r="E97" s="1">
        <v>30</v>
      </c>
    </row>
    <row r="98" spans="1:5">
      <c r="A98" s="150" t="s">
        <v>22108</v>
      </c>
      <c r="B98" s="291"/>
      <c r="C98" s="289">
        <v>1</v>
      </c>
      <c r="E98" s="289">
        <v>1</v>
      </c>
    </row>
    <row r="99" spans="1:5">
      <c r="A99" s="150" t="s">
        <v>22059</v>
      </c>
      <c r="B99" s="291"/>
      <c r="C99" s="289">
        <v>1</v>
      </c>
      <c r="E99" s="289">
        <v>1</v>
      </c>
    </row>
    <row r="100" spans="1:5">
      <c r="A100" s="150" t="s">
        <v>22243</v>
      </c>
      <c r="B100" s="291"/>
      <c r="C100" s="289">
        <v>3</v>
      </c>
      <c r="E100" s="289">
        <v>3</v>
      </c>
    </row>
    <row r="101" spans="1:5">
      <c r="A101" s="150" t="s">
        <v>22254</v>
      </c>
      <c r="B101" s="291"/>
      <c r="C101" s="289">
        <v>1</v>
      </c>
      <c r="E101" s="289">
        <v>1</v>
      </c>
    </row>
    <row r="102" spans="1:5">
      <c r="A102" s="150" t="s">
        <v>21851</v>
      </c>
      <c r="B102" s="291"/>
      <c r="C102" s="289">
        <v>7</v>
      </c>
      <c r="E102" s="289">
        <v>7</v>
      </c>
    </row>
    <row r="103" spans="1:5">
      <c r="A103" s="150" t="s">
        <v>22010</v>
      </c>
      <c r="B103" s="291"/>
      <c r="C103" s="289">
        <v>7</v>
      </c>
      <c r="E103" s="289">
        <v>7</v>
      </c>
    </row>
    <row r="104" spans="1:5">
      <c r="A104" s="150" t="s">
        <v>21800</v>
      </c>
      <c r="B104" s="291"/>
      <c r="C104" s="289">
        <v>8</v>
      </c>
      <c r="E104" s="289">
        <v>8</v>
      </c>
    </row>
    <row r="105" spans="1:5">
      <c r="A105" s="150" t="s">
        <v>22061</v>
      </c>
      <c r="B105" s="291"/>
      <c r="C105" s="289">
        <v>2</v>
      </c>
      <c r="E105" s="289">
        <v>2</v>
      </c>
    </row>
    <row r="106" spans="1:5">
      <c r="A106" s="149" t="s">
        <v>22782</v>
      </c>
      <c r="B106" s="291"/>
      <c r="C106" s="289">
        <v>1</v>
      </c>
      <c r="E106" s="289">
        <v>1</v>
      </c>
    </row>
    <row r="107" spans="1:5">
      <c r="A107" s="150" t="s">
        <v>22258</v>
      </c>
      <c r="B107" s="291"/>
      <c r="C107" s="289">
        <v>1</v>
      </c>
      <c r="E107" s="289">
        <v>1</v>
      </c>
    </row>
    <row r="108" spans="1:5">
      <c r="A108" s="107" t="s">
        <v>23008</v>
      </c>
      <c r="B108" s="292">
        <v>2</v>
      </c>
      <c r="C108" s="290">
        <v>50</v>
      </c>
      <c r="D108" s="305">
        <v>25</v>
      </c>
      <c r="E108" s="290">
        <v>77</v>
      </c>
    </row>
  </sheetData>
  <mergeCells count="11">
    <mergeCell ref="K4:K7"/>
    <mergeCell ref="L6:L7"/>
    <mergeCell ref="O16:O17"/>
    <mergeCell ref="N18:N19"/>
    <mergeCell ref="O18:O19"/>
    <mergeCell ref="N16:N17"/>
    <mergeCell ref="O20:O23"/>
    <mergeCell ref="K20:K23"/>
    <mergeCell ref="L20:L23"/>
    <mergeCell ref="M20:M23"/>
    <mergeCell ref="N20:N23"/>
  </mergeCells>
  <pageMargins left="0.7" right="0.7" top="0.75" bottom="0.75" header="0.3" footer="0.3"/>
  <pageSetup orientation="portrait" r:id="rId1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D7463-E1B6-4FC1-8257-74004E3665AF}">
  <dimension ref="A1:F42"/>
  <sheetViews>
    <sheetView topLeftCell="A8" workbookViewId="0">
      <selection activeCell="E45" sqref="E45"/>
    </sheetView>
  </sheetViews>
  <sheetFormatPr defaultRowHeight="14.45"/>
  <cols>
    <col min="1" max="1" width="9.28515625" style="32" customWidth="1"/>
    <col min="2" max="2" width="9.85546875" bestFit="1" customWidth="1"/>
    <col min="3" max="3" width="6.5703125" bestFit="1" customWidth="1"/>
    <col min="4" max="4" width="20.85546875" bestFit="1" customWidth="1"/>
    <col min="5" max="5" width="36" bestFit="1" customWidth="1"/>
    <col min="6" max="6" width="33.5703125" bestFit="1" customWidth="1"/>
  </cols>
  <sheetData>
    <row r="1" spans="1:6">
      <c r="A1" s="32" t="s">
        <v>21792</v>
      </c>
      <c r="B1" t="s">
        <v>23044</v>
      </c>
      <c r="C1" t="s">
        <v>21840</v>
      </c>
      <c r="D1" t="s">
        <v>23045</v>
      </c>
      <c r="E1" t="s">
        <v>23046</v>
      </c>
      <c r="F1" t="s">
        <v>23047</v>
      </c>
    </row>
    <row r="2" spans="1:6">
      <c r="A2" s="32">
        <v>1</v>
      </c>
      <c r="B2" t="s">
        <v>22276</v>
      </c>
      <c r="C2" t="s">
        <v>22082</v>
      </c>
      <c r="D2" t="s">
        <v>23048</v>
      </c>
      <c r="E2" t="s">
        <v>7463</v>
      </c>
      <c r="F2" t="s">
        <v>23049</v>
      </c>
    </row>
    <row r="3" spans="1:6">
      <c r="A3" s="32">
        <v>2</v>
      </c>
      <c r="B3" t="s">
        <v>22276</v>
      </c>
      <c r="C3" t="s">
        <v>22082</v>
      </c>
      <c r="D3" t="s">
        <v>23048</v>
      </c>
      <c r="E3" t="s">
        <v>7471</v>
      </c>
      <c r="F3" t="s">
        <v>23050</v>
      </c>
    </row>
    <row r="4" spans="1:6">
      <c r="A4" s="32">
        <v>3</v>
      </c>
      <c r="B4" t="s">
        <v>22213</v>
      </c>
      <c r="C4" t="s">
        <v>22082</v>
      </c>
      <c r="D4" t="s">
        <v>23051</v>
      </c>
      <c r="E4" t="s">
        <v>22528</v>
      </c>
      <c r="F4" t="s">
        <v>23052</v>
      </c>
    </row>
    <row r="5" spans="1:6">
      <c r="A5" s="32">
        <v>4</v>
      </c>
      <c r="B5" t="s">
        <v>22213</v>
      </c>
      <c r="C5" t="s">
        <v>22082</v>
      </c>
      <c r="D5" t="s">
        <v>23051</v>
      </c>
      <c r="E5" t="s">
        <v>22529</v>
      </c>
      <c r="F5" t="s">
        <v>23053</v>
      </c>
    </row>
    <row r="6" spans="1:6">
      <c r="A6" s="32">
        <v>5</v>
      </c>
      <c r="B6" t="s">
        <v>22213</v>
      </c>
      <c r="C6" t="s">
        <v>22082</v>
      </c>
      <c r="D6" t="s">
        <v>23051</v>
      </c>
      <c r="E6" t="s">
        <v>22530</v>
      </c>
      <c r="F6" t="s">
        <v>23054</v>
      </c>
    </row>
    <row r="7" spans="1:6">
      <c r="A7" s="32">
        <v>6</v>
      </c>
      <c r="B7" t="s">
        <v>22213</v>
      </c>
      <c r="C7" t="s">
        <v>22082</v>
      </c>
      <c r="D7" t="s">
        <v>23051</v>
      </c>
      <c r="E7" t="s">
        <v>22531</v>
      </c>
      <c r="F7" t="s">
        <v>23055</v>
      </c>
    </row>
    <row r="8" spans="1:6">
      <c r="A8" s="32">
        <v>7</v>
      </c>
      <c r="B8" t="s">
        <v>22213</v>
      </c>
      <c r="C8" t="s">
        <v>22082</v>
      </c>
      <c r="D8" t="s">
        <v>23051</v>
      </c>
      <c r="E8" t="s">
        <v>22533</v>
      </c>
      <c r="F8" t="s">
        <v>23056</v>
      </c>
    </row>
    <row r="9" spans="1:6">
      <c r="A9" s="32">
        <v>8</v>
      </c>
      <c r="B9" t="s">
        <v>22213</v>
      </c>
      <c r="C9" t="s">
        <v>22082</v>
      </c>
      <c r="D9" t="s">
        <v>23051</v>
      </c>
      <c r="E9" t="s">
        <v>22536</v>
      </c>
      <c r="F9" t="s">
        <v>23057</v>
      </c>
    </row>
    <row r="10" spans="1:6">
      <c r="A10" s="32">
        <v>9</v>
      </c>
      <c r="B10" t="s">
        <v>22213</v>
      </c>
      <c r="C10" t="s">
        <v>22082</v>
      </c>
      <c r="D10" t="s">
        <v>23051</v>
      </c>
      <c r="E10" t="s">
        <v>22537</v>
      </c>
      <c r="F10" t="s">
        <v>23058</v>
      </c>
    </row>
    <row r="11" spans="1:6">
      <c r="A11" s="32">
        <v>10</v>
      </c>
      <c r="B11" t="s">
        <v>22213</v>
      </c>
      <c r="C11" t="s">
        <v>22082</v>
      </c>
      <c r="D11" t="s">
        <v>23051</v>
      </c>
      <c r="E11" t="s">
        <v>22538</v>
      </c>
      <c r="F11" t="s">
        <v>23059</v>
      </c>
    </row>
    <row r="12" spans="1:6">
      <c r="A12" s="32">
        <v>11</v>
      </c>
      <c r="B12" t="s">
        <v>22213</v>
      </c>
      <c r="C12" t="s">
        <v>22082</v>
      </c>
      <c r="D12" t="s">
        <v>23051</v>
      </c>
      <c r="E12" t="s">
        <v>22542</v>
      </c>
      <c r="F12" t="s">
        <v>23060</v>
      </c>
    </row>
    <row r="13" spans="1:6">
      <c r="A13" s="32">
        <v>12</v>
      </c>
      <c r="B13" t="s">
        <v>22213</v>
      </c>
      <c r="C13" t="s">
        <v>22082</v>
      </c>
      <c r="D13" t="s">
        <v>23051</v>
      </c>
      <c r="E13" t="s">
        <v>22544</v>
      </c>
      <c r="F13" t="s">
        <v>23061</v>
      </c>
    </row>
    <row r="14" spans="1:6">
      <c r="A14" s="32">
        <v>13</v>
      </c>
      <c r="B14" t="s">
        <v>22219</v>
      </c>
      <c r="C14" t="s">
        <v>22082</v>
      </c>
      <c r="D14" t="s">
        <v>23062</v>
      </c>
      <c r="E14" t="s">
        <v>22504</v>
      </c>
      <c r="F14" t="s">
        <v>23063</v>
      </c>
    </row>
    <row r="15" spans="1:6">
      <c r="A15" s="32">
        <v>14</v>
      </c>
      <c r="B15" t="s">
        <v>22219</v>
      </c>
      <c r="C15" t="s">
        <v>22082</v>
      </c>
      <c r="D15" t="s">
        <v>23062</v>
      </c>
      <c r="E15" t="s">
        <v>22509</v>
      </c>
      <c r="F15" t="s">
        <v>23064</v>
      </c>
    </row>
    <row r="16" spans="1:6">
      <c r="A16" s="32">
        <v>15</v>
      </c>
      <c r="B16" t="s">
        <v>22219</v>
      </c>
      <c r="C16" t="s">
        <v>22082</v>
      </c>
      <c r="D16" t="s">
        <v>23062</v>
      </c>
      <c r="E16" t="s">
        <v>22502</v>
      </c>
      <c r="F16" t="s">
        <v>23065</v>
      </c>
    </row>
    <row r="17" spans="1:6">
      <c r="A17" s="32">
        <v>16</v>
      </c>
      <c r="B17" t="s">
        <v>22219</v>
      </c>
      <c r="C17" t="s">
        <v>22082</v>
      </c>
      <c r="D17" t="s">
        <v>23062</v>
      </c>
      <c r="E17" t="s">
        <v>22559</v>
      </c>
      <c r="F17" t="s">
        <v>23066</v>
      </c>
    </row>
    <row r="18" spans="1:6">
      <c r="A18" s="32">
        <v>17</v>
      </c>
      <c r="B18" t="s">
        <v>22219</v>
      </c>
      <c r="C18" t="s">
        <v>22082</v>
      </c>
      <c r="D18" t="s">
        <v>23062</v>
      </c>
      <c r="E18" t="s">
        <v>22560</v>
      </c>
      <c r="F18" t="s">
        <v>23067</v>
      </c>
    </row>
    <row r="19" spans="1:6">
      <c r="A19" s="32">
        <v>18</v>
      </c>
      <c r="B19" t="s">
        <v>22219</v>
      </c>
      <c r="C19" t="s">
        <v>22082</v>
      </c>
      <c r="D19" t="s">
        <v>23062</v>
      </c>
      <c r="E19" t="s">
        <v>22558</v>
      </c>
      <c r="F19" t="s">
        <v>23068</v>
      </c>
    </row>
    <row r="20" spans="1:6">
      <c r="A20" s="32">
        <v>19</v>
      </c>
      <c r="B20" t="s">
        <v>22219</v>
      </c>
      <c r="C20" t="s">
        <v>22082</v>
      </c>
      <c r="D20" t="s">
        <v>23062</v>
      </c>
      <c r="E20" t="s">
        <v>22556</v>
      </c>
      <c r="F20" t="s">
        <v>23069</v>
      </c>
    </row>
    <row r="21" spans="1:6">
      <c r="A21" s="32">
        <v>20</v>
      </c>
      <c r="B21" t="s">
        <v>22219</v>
      </c>
      <c r="C21" t="s">
        <v>22082</v>
      </c>
      <c r="D21" t="s">
        <v>23062</v>
      </c>
      <c r="E21" t="s">
        <v>22511</v>
      </c>
      <c r="F21" t="s">
        <v>23070</v>
      </c>
    </row>
    <row r="22" spans="1:6">
      <c r="A22" s="32">
        <v>21</v>
      </c>
      <c r="B22" t="s">
        <v>22219</v>
      </c>
      <c r="C22" t="s">
        <v>22082</v>
      </c>
      <c r="D22" t="s">
        <v>23062</v>
      </c>
      <c r="E22" t="s">
        <v>22503</v>
      </c>
      <c r="F22" t="s">
        <v>23071</v>
      </c>
    </row>
    <row r="23" spans="1:6">
      <c r="A23" s="32">
        <v>22</v>
      </c>
      <c r="B23" t="s">
        <v>22219</v>
      </c>
      <c r="C23" t="s">
        <v>22082</v>
      </c>
      <c r="D23" t="s">
        <v>23062</v>
      </c>
      <c r="E23" t="s">
        <v>22512</v>
      </c>
      <c r="F23" t="s">
        <v>23072</v>
      </c>
    </row>
    <row r="24" spans="1:6">
      <c r="A24" s="32">
        <v>23</v>
      </c>
      <c r="B24" t="s">
        <v>22219</v>
      </c>
      <c r="C24" t="s">
        <v>22082</v>
      </c>
      <c r="D24" t="s">
        <v>23062</v>
      </c>
      <c r="E24" t="s">
        <v>22513</v>
      </c>
      <c r="F24" t="s">
        <v>23073</v>
      </c>
    </row>
    <row r="25" spans="1:6">
      <c r="A25" s="32">
        <v>24</v>
      </c>
      <c r="B25" t="s">
        <v>22219</v>
      </c>
      <c r="C25" t="s">
        <v>22082</v>
      </c>
      <c r="D25" t="s">
        <v>23062</v>
      </c>
      <c r="E25" t="s">
        <v>22505</v>
      </c>
      <c r="F25" t="s">
        <v>23074</v>
      </c>
    </row>
    <row r="26" spans="1:6">
      <c r="A26" s="32">
        <v>25</v>
      </c>
      <c r="B26" t="s">
        <v>22219</v>
      </c>
      <c r="C26" t="s">
        <v>22082</v>
      </c>
      <c r="D26" t="s">
        <v>23062</v>
      </c>
      <c r="E26" t="s">
        <v>22507</v>
      </c>
      <c r="F26" t="s">
        <v>23075</v>
      </c>
    </row>
    <row r="27" spans="1:6">
      <c r="A27" s="32">
        <v>26</v>
      </c>
      <c r="B27" t="s">
        <v>22219</v>
      </c>
      <c r="C27" t="s">
        <v>22082</v>
      </c>
      <c r="D27" t="s">
        <v>23062</v>
      </c>
      <c r="E27" t="s">
        <v>22514</v>
      </c>
      <c r="F27" t="s">
        <v>23076</v>
      </c>
    </row>
    <row r="28" spans="1:6">
      <c r="A28" s="32">
        <v>27</v>
      </c>
      <c r="B28" t="s">
        <v>22219</v>
      </c>
      <c r="C28" t="s">
        <v>22082</v>
      </c>
      <c r="D28" t="s">
        <v>23062</v>
      </c>
      <c r="E28" t="s">
        <v>22508</v>
      </c>
      <c r="F28" t="s">
        <v>23077</v>
      </c>
    </row>
    <row r="29" spans="1:6">
      <c r="A29" s="32">
        <v>28</v>
      </c>
      <c r="B29" t="s">
        <v>22219</v>
      </c>
      <c r="C29" t="s">
        <v>22082</v>
      </c>
      <c r="D29" t="s">
        <v>23062</v>
      </c>
      <c r="E29" t="s">
        <v>22510</v>
      </c>
      <c r="F29" t="s">
        <v>23078</v>
      </c>
    </row>
    <row r="30" spans="1:6">
      <c r="A30" s="32">
        <v>29</v>
      </c>
      <c r="B30" t="s">
        <v>22206</v>
      </c>
      <c r="C30" t="s">
        <v>22082</v>
      </c>
      <c r="D30" t="s">
        <v>23079</v>
      </c>
      <c r="E30" t="s">
        <v>8724</v>
      </c>
      <c r="F30" t="s">
        <v>23080</v>
      </c>
    </row>
    <row r="31" spans="1:6">
      <c r="A31" s="32">
        <v>30</v>
      </c>
      <c r="B31" t="s">
        <v>22247</v>
      </c>
      <c r="C31" t="s">
        <v>22082</v>
      </c>
      <c r="D31" t="s">
        <v>23081</v>
      </c>
      <c r="E31" t="s">
        <v>22515</v>
      </c>
      <c r="F31" t="s">
        <v>23082</v>
      </c>
    </row>
    <row r="32" spans="1:6">
      <c r="A32" s="32">
        <v>31</v>
      </c>
      <c r="B32" t="s">
        <v>22247</v>
      </c>
      <c r="C32" t="s">
        <v>22082</v>
      </c>
      <c r="D32" t="s">
        <v>23081</v>
      </c>
      <c r="E32" t="s">
        <v>22516</v>
      </c>
      <c r="F32" t="s">
        <v>23083</v>
      </c>
    </row>
    <row r="33" spans="1:6">
      <c r="A33" s="32">
        <v>32</v>
      </c>
      <c r="B33" t="s">
        <v>22247</v>
      </c>
      <c r="C33" t="s">
        <v>22082</v>
      </c>
      <c r="D33" t="s">
        <v>23081</v>
      </c>
      <c r="E33" t="s">
        <v>22517</v>
      </c>
      <c r="F33" t="s">
        <v>23084</v>
      </c>
    </row>
    <row r="34" spans="1:6">
      <c r="A34" s="32">
        <v>33</v>
      </c>
      <c r="B34" t="s">
        <v>22247</v>
      </c>
      <c r="C34" t="s">
        <v>22082</v>
      </c>
      <c r="D34" t="s">
        <v>23081</v>
      </c>
      <c r="E34" t="s">
        <v>22518</v>
      </c>
      <c r="F34" t="s">
        <v>23085</v>
      </c>
    </row>
    <row r="35" spans="1:6">
      <c r="A35" s="32">
        <v>34</v>
      </c>
      <c r="B35" t="s">
        <v>22247</v>
      </c>
      <c r="C35" t="s">
        <v>22082</v>
      </c>
      <c r="D35" t="s">
        <v>23081</v>
      </c>
      <c r="E35" t="s">
        <v>22519</v>
      </c>
      <c r="F35" t="s">
        <v>23086</v>
      </c>
    </row>
    <row r="36" spans="1:6">
      <c r="A36" s="32">
        <v>35</v>
      </c>
      <c r="B36" t="s">
        <v>22247</v>
      </c>
      <c r="C36" t="s">
        <v>22082</v>
      </c>
      <c r="D36" t="s">
        <v>23081</v>
      </c>
      <c r="E36" t="s">
        <v>22520</v>
      </c>
      <c r="F36" t="s">
        <v>23087</v>
      </c>
    </row>
    <row r="37" spans="1:6">
      <c r="A37" s="32">
        <v>36</v>
      </c>
      <c r="B37" t="s">
        <v>22247</v>
      </c>
      <c r="C37" t="s">
        <v>22082</v>
      </c>
      <c r="D37" t="s">
        <v>23081</v>
      </c>
      <c r="E37" t="s">
        <v>22521</v>
      </c>
      <c r="F37" t="s">
        <v>23088</v>
      </c>
    </row>
    <row r="38" spans="1:6">
      <c r="A38" s="32">
        <v>37</v>
      </c>
      <c r="B38" t="s">
        <v>22247</v>
      </c>
      <c r="C38" t="s">
        <v>22082</v>
      </c>
      <c r="D38" t="s">
        <v>23081</v>
      </c>
      <c r="E38" t="s">
        <v>22522</v>
      </c>
      <c r="F38" t="s">
        <v>23089</v>
      </c>
    </row>
    <row r="39" spans="1:6">
      <c r="A39" s="32">
        <v>38</v>
      </c>
      <c r="B39" t="s">
        <v>22247</v>
      </c>
      <c r="C39" t="s">
        <v>22082</v>
      </c>
      <c r="D39" t="s">
        <v>23081</v>
      </c>
      <c r="E39" t="s">
        <v>22523</v>
      </c>
      <c r="F39" t="s">
        <v>23090</v>
      </c>
    </row>
    <row r="40" spans="1:6">
      <c r="A40" s="32">
        <v>39</v>
      </c>
      <c r="B40" t="s">
        <v>22247</v>
      </c>
      <c r="C40" t="s">
        <v>22082</v>
      </c>
      <c r="D40" t="s">
        <v>23081</v>
      </c>
      <c r="E40" t="s">
        <v>22525</v>
      </c>
      <c r="F40" t="s">
        <v>23091</v>
      </c>
    </row>
    <row r="41" spans="1:6">
      <c r="A41" s="32">
        <v>40</v>
      </c>
      <c r="B41" t="s">
        <v>22247</v>
      </c>
      <c r="C41" t="s">
        <v>22082</v>
      </c>
      <c r="D41" t="s">
        <v>23081</v>
      </c>
      <c r="E41" t="s">
        <v>22526</v>
      </c>
      <c r="F41" t="s">
        <v>23092</v>
      </c>
    </row>
    <row r="42" spans="1:6">
      <c r="A42" s="32">
        <v>41</v>
      </c>
      <c r="B42" t="s">
        <v>22247</v>
      </c>
      <c r="C42" t="s">
        <v>22082</v>
      </c>
      <c r="D42" t="s">
        <v>23081</v>
      </c>
      <c r="E42" t="s">
        <v>22527</v>
      </c>
      <c r="F42" t="s">
        <v>23093</v>
      </c>
    </row>
  </sheetData>
  <autoFilter ref="A1:F1" xr:uid="{756D7463-E1B6-4FC1-8257-74004E3665AF}"/>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006DF-5E99-4E6E-A6BD-556D4589ADC3}">
  <sheetPr codeName="Sheet7">
    <tabColor rgb="FF0070C0"/>
  </sheetPr>
  <dimension ref="A1:AW185"/>
  <sheetViews>
    <sheetView showGridLines="0" tabSelected="1" zoomScaleNormal="100" workbookViewId="0">
      <pane ySplit="3" topLeftCell="A14" activePane="bottomLeft" state="frozen"/>
      <selection pane="bottomLeft" activeCell="K187" sqref="A1:XFD1048576"/>
      <selection activeCell="N1" sqref="N1"/>
    </sheetView>
  </sheetViews>
  <sheetFormatPr defaultColWidth="10.85546875" defaultRowHeight="14.45" outlineLevelCol="1"/>
  <cols>
    <col min="1" max="1" width="5.5703125" style="21" customWidth="1"/>
    <col min="2" max="2" width="10.140625" style="21" hidden="1" customWidth="1"/>
    <col min="3" max="3" width="14" style="11" customWidth="1"/>
    <col min="4" max="4" width="13.85546875" style="11" hidden="1" customWidth="1"/>
    <col min="5" max="5" width="18.5703125" style="11" customWidth="1"/>
    <col min="6" max="6" width="13.85546875" style="11" hidden="1" customWidth="1"/>
    <col min="7" max="7" width="17.28515625" style="11" hidden="1" customWidth="1"/>
    <col min="8" max="8" width="7.5703125" style="11" hidden="1" customWidth="1"/>
    <col min="9" max="9" width="24.42578125" style="11" hidden="1" customWidth="1"/>
    <col min="10" max="10" width="18.42578125" style="11" hidden="1" customWidth="1"/>
    <col min="11" max="11" width="30.85546875" style="11" customWidth="1"/>
    <col min="12" max="12" width="40.42578125" style="11" customWidth="1"/>
    <col min="13" max="13" width="45.42578125" style="11" customWidth="1" outlineLevel="1"/>
    <col min="14" max="14" width="47.85546875" style="11" customWidth="1" outlineLevel="1"/>
    <col min="15" max="15" width="25.5703125" style="11" customWidth="1"/>
    <col min="16" max="16" width="12.85546875" style="11" customWidth="1"/>
    <col min="17" max="17" width="8.42578125" style="11" customWidth="1"/>
    <col min="18" max="19" width="40.85546875" style="11" customWidth="1"/>
    <col min="20" max="20" width="51.5703125" style="11" customWidth="1"/>
    <col min="21" max="21" width="11.85546875" style="11" customWidth="1" outlineLevel="1"/>
    <col min="22" max="23" width="16.85546875" style="11" customWidth="1" outlineLevel="1"/>
    <col min="24" max="24" width="38.5703125" style="11" customWidth="1" outlineLevel="1"/>
    <col min="25" max="25" width="23.140625" style="122" customWidth="1" outlineLevel="1"/>
    <col min="26" max="26" width="15.42578125" style="11" customWidth="1" outlineLevel="1"/>
    <col min="27" max="27" width="13.5703125" style="11" customWidth="1" outlineLevel="1"/>
    <col min="28" max="28" width="15.140625" style="11" customWidth="1" outlineLevel="1"/>
    <col min="29" max="29" width="16.5703125" style="11" customWidth="1" outlineLevel="1"/>
    <col min="30" max="30" width="12.85546875" style="11" customWidth="1" outlineLevel="1"/>
    <col min="31" max="31" width="13.140625" style="11" customWidth="1" outlineLevel="1"/>
    <col min="32" max="32" width="23.140625" style="11" customWidth="1" outlineLevel="1"/>
    <col min="33" max="33" width="14.7109375" style="780" customWidth="1" outlineLevel="1" collapsed="1"/>
    <col min="34" max="34" width="14.140625" style="11" customWidth="1" outlineLevel="1"/>
    <col min="35" max="35" width="20" style="11" customWidth="1" outlineLevel="1"/>
    <col min="36" max="36" width="14.140625" style="11" customWidth="1" outlineLevel="1"/>
    <col min="37" max="37" width="28.5703125" style="11" customWidth="1" outlineLevel="1"/>
    <col min="38" max="38" width="15.5703125" style="11" customWidth="1" outlineLevel="1"/>
    <col min="39" max="39" width="13" style="11" customWidth="1" outlineLevel="1"/>
    <col min="40" max="41" width="10.85546875" style="11" customWidth="1"/>
    <col min="42" max="42" width="10.85546875" style="21"/>
    <col min="43" max="43" width="19.5703125" style="11" customWidth="1"/>
    <col min="44" max="45" width="10.85546875" style="11"/>
    <col min="46" max="47" width="10.85546875" style="122" bestFit="1" customWidth="1"/>
    <col min="48" max="48" width="10.85546875" style="11" bestFit="1" customWidth="1"/>
    <col min="49" max="16384" width="10.85546875" style="11"/>
  </cols>
  <sheetData>
    <row r="1" spans="1:49" ht="18.600000000000001">
      <c r="A1" s="226" t="str">
        <f>"Ingestion Foundation "&amp;A2&amp; " Tables"</f>
        <v>Ingestion Foundation 180 Tables</v>
      </c>
      <c r="B1" s="441"/>
      <c r="C1" s="442"/>
      <c r="D1" s="442"/>
      <c r="E1" s="442"/>
      <c r="F1" s="442"/>
      <c r="G1" s="442"/>
      <c r="H1" s="442"/>
      <c r="I1" s="442"/>
      <c r="J1" s="442"/>
      <c r="L1" s="442"/>
      <c r="M1" s="442"/>
      <c r="N1" s="442"/>
      <c r="O1" s="442"/>
      <c r="P1" s="442"/>
      <c r="Q1" s="442"/>
      <c r="R1" s="442"/>
      <c r="S1" s="442"/>
      <c r="T1" s="442"/>
      <c r="U1" s="442"/>
      <c r="V1" s="442"/>
      <c r="W1" s="442"/>
      <c r="X1" s="442"/>
      <c r="Y1" s="443"/>
      <c r="Z1" s="802" t="s">
        <v>23094</v>
      </c>
      <c r="AA1" s="802"/>
      <c r="AB1" s="802"/>
      <c r="AC1" s="802"/>
      <c r="AD1" s="802"/>
      <c r="AE1" s="802"/>
      <c r="AF1" s="596"/>
      <c r="AG1" s="803" t="s">
        <v>23095</v>
      </c>
      <c r="AH1" s="804"/>
      <c r="AI1" s="805"/>
      <c r="AJ1" s="804"/>
      <c r="AK1" s="804"/>
      <c r="AL1" s="804"/>
      <c r="AM1" s="804"/>
    </row>
    <row r="2" spans="1:49" s="48" customFormat="1">
      <c r="A2" s="444">
        <f>COUNTA(A4:A616)</f>
        <v>180</v>
      </c>
      <c r="B2" s="445"/>
      <c r="C2" s="90"/>
      <c r="D2" s="90"/>
      <c r="E2" s="90"/>
      <c r="F2" s="90"/>
      <c r="G2" s="90"/>
      <c r="H2" s="90"/>
      <c r="I2" s="90"/>
      <c r="J2" s="90"/>
      <c r="K2" s="88"/>
      <c r="L2" s="90"/>
      <c r="M2" s="90"/>
      <c r="N2" s="90"/>
      <c r="O2" s="90"/>
      <c r="P2" s="90"/>
      <c r="Q2" s="441"/>
      <c r="R2" s="90" t="s">
        <v>23096</v>
      </c>
      <c r="S2" s="90"/>
      <c r="T2" s="90"/>
      <c r="U2" s="90"/>
      <c r="V2" s="90"/>
      <c r="W2" s="90"/>
      <c r="X2" s="446" t="s">
        <v>23097</v>
      </c>
      <c r="Y2" s="55"/>
      <c r="AA2" s="55"/>
      <c r="AB2" s="55"/>
      <c r="AC2" s="55"/>
      <c r="AD2" s="90"/>
      <c r="AE2" s="55"/>
      <c r="AF2" s="55"/>
      <c r="AG2" s="777"/>
      <c r="AH2" s="55"/>
      <c r="AI2" s="90"/>
      <c r="AJ2" s="55"/>
      <c r="AK2" s="55"/>
      <c r="AL2" s="55"/>
      <c r="AM2" s="55"/>
      <c r="AP2" s="27"/>
      <c r="AT2" s="54"/>
      <c r="AU2" s="54"/>
    </row>
    <row r="3" spans="1:49" s="21" customFormat="1" ht="16.5" customHeight="1">
      <c r="A3" s="447" t="s">
        <v>21792</v>
      </c>
      <c r="B3" s="447" t="s">
        <v>21793</v>
      </c>
      <c r="C3" s="447" t="s">
        <v>21794</v>
      </c>
      <c r="D3" s="447" t="s">
        <v>23098</v>
      </c>
      <c r="E3" s="447" t="s">
        <v>23044</v>
      </c>
      <c r="F3" s="447" t="s">
        <v>21840</v>
      </c>
      <c r="G3" s="447" t="s">
        <v>22289</v>
      </c>
      <c r="H3" s="447" t="s">
        <v>151</v>
      </c>
      <c r="I3" s="448" t="s">
        <v>23099</v>
      </c>
      <c r="J3" s="447" t="s">
        <v>23045</v>
      </c>
      <c r="K3" s="447" t="s">
        <v>23046</v>
      </c>
      <c r="L3" s="450" t="s">
        <v>23047</v>
      </c>
      <c r="M3" s="576" t="s">
        <v>23100</v>
      </c>
      <c r="N3" s="576" t="s">
        <v>23101</v>
      </c>
      <c r="O3" s="576" t="s">
        <v>23102</v>
      </c>
      <c r="P3" s="447" t="s">
        <v>23103</v>
      </c>
      <c r="Q3" s="447" t="s">
        <v>23104</v>
      </c>
      <c r="R3" s="447" t="s">
        <v>23105</v>
      </c>
      <c r="S3" s="447" t="s">
        <v>6298</v>
      </c>
      <c r="T3" s="448" t="s">
        <v>21795</v>
      </c>
      <c r="U3" s="450" t="s">
        <v>43</v>
      </c>
      <c r="V3" s="450" t="s">
        <v>22572</v>
      </c>
      <c r="W3" s="450" t="s">
        <v>22571</v>
      </c>
      <c r="X3" s="448" t="s">
        <v>23106</v>
      </c>
      <c r="Y3" s="447" t="s">
        <v>23107</v>
      </c>
      <c r="Z3" s="449" t="s">
        <v>23108</v>
      </c>
      <c r="AA3" s="449" t="s">
        <v>23109</v>
      </c>
      <c r="AB3" s="449" t="s">
        <v>23110</v>
      </c>
      <c r="AC3" s="449" t="s">
        <v>23042</v>
      </c>
      <c r="AD3" s="449" t="s">
        <v>23111</v>
      </c>
      <c r="AE3" s="449" t="s">
        <v>23112</v>
      </c>
      <c r="AF3" s="449" t="s">
        <v>23113</v>
      </c>
      <c r="AG3" s="778" t="s">
        <v>23114</v>
      </c>
      <c r="AH3" s="586" t="s">
        <v>23115</v>
      </c>
      <c r="AI3" s="628" t="s">
        <v>23116</v>
      </c>
      <c r="AJ3" s="586" t="s">
        <v>23117</v>
      </c>
      <c r="AK3" s="628" t="s">
        <v>23113</v>
      </c>
      <c r="AL3" s="586" t="s">
        <v>23118</v>
      </c>
      <c r="AM3" s="629" t="s">
        <v>23119</v>
      </c>
      <c r="AN3" s="627" t="s">
        <v>23120</v>
      </c>
      <c r="AO3" s="627" t="s">
        <v>1420</v>
      </c>
      <c r="AP3" s="627" t="s">
        <v>23121</v>
      </c>
      <c r="AQ3" s="703" t="s">
        <v>22571</v>
      </c>
      <c r="AT3" s="122"/>
      <c r="AU3" s="122"/>
    </row>
    <row r="4" spans="1:49" s="21" customFormat="1" hidden="1">
      <c r="A4" s="451">
        <v>1</v>
      </c>
      <c r="B4" s="452" t="s">
        <v>21799</v>
      </c>
      <c r="C4" s="273" t="s">
        <v>21800</v>
      </c>
      <c r="D4" s="273" t="s">
        <v>22439</v>
      </c>
      <c r="E4" s="273" t="str">
        <f>VLOOKUP(C4,'Source Inventory'!D:E,2,FALSE)</f>
        <v>pcb_dep</v>
      </c>
      <c r="F4" s="273" t="s">
        <v>21844</v>
      </c>
      <c r="G4" s="188" t="s">
        <v>22362</v>
      </c>
      <c r="H4" s="273">
        <v>668</v>
      </c>
      <c r="I4" s="453" t="s">
        <v>23122</v>
      </c>
      <c r="J4" s="454" t="str">
        <f>"persist_"&amp;E4</f>
        <v>persist_pcb_dep</v>
      </c>
      <c r="K4" s="788" t="str">
        <f>E4&amp;"_"&amp;I4</f>
        <v>pcb_dep_src_pf_ar_sa_dly</v>
      </c>
      <c r="L4" s="455" t="s">
        <v>23123</v>
      </c>
      <c r="M4" s="455" t="s">
        <v>21801</v>
      </c>
      <c r="N4" s="455"/>
      <c r="O4" s="455" t="str">
        <f>K4</f>
        <v>pcb_dep_src_pf_ar_sa_dly</v>
      </c>
      <c r="P4" s="455" t="s">
        <v>22586</v>
      </c>
      <c r="Q4" s="455" t="str">
        <f>IF(P4="Daily","d",IF(P4="Monthly","m",IF(P4="Yearly","y",IF(P4="Weekly","w",IF(P4="S","s",IF(P4="On-Request","o",""))))))</f>
        <v>d</v>
      </c>
      <c r="R4" s="455" t="str">
        <f>"ingest_"&amp;K4&amp;"_"&amp;Q4</f>
        <v>ingest_pcb_dep_src_pf_ar_sa_dly_d</v>
      </c>
      <c r="S4" s="455"/>
      <c r="T4" s="7" t="s">
        <v>21801</v>
      </c>
      <c r="U4" s="451" t="s">
        <v>22584</v>
      </c>
      <c r="V4" s="451" t="s">
        <v>22583</v>
      </c>
      <c r="W4" s="451"/>
      <c r="X4" s="714" t="s">
        <v>23124</v>
      </c>
      <c r="Y4" s="6" t="s">
        <v>23011</v>
      </c>
      <c r="Z4" s="451" t="s">
        <v>23036</v>
      </c>
      <c r="AA4" s="451" t="s">
        <v>23036</v>
      </c>
      <c r="AB4" s="451" t="s">
        <v>23022</v>
      </c>
      <c r="AC4" s="451" t="s">
        <v>23022</v>
      </c>
      <c r="AD4" s="451"/>
      <c r="AE4" s="451" t="s">
        <v>23022</v>
      </c>
      <c r="AF4" s="451"/>
      <c r="AG4" s="779"/>
      <c r="AH4" s="715" t="s">
        <v>23043</v>
      </c>
      <c r="AI4" s="7"/>
      <c r="AJ4" s="725" t="s">
        <v>23022</v>
      </c>
      <c r="AK4" s="10"/>
      <c r="AL4" s="716" t="s">
        <v>39</v>
      </c>
      <c r="AM4" s="716" t="s">
        <v>39</v>
      </c>
      <c r="AN4" s="20" t="s">
        <v>22584</v>
      </c>
      <c r="AO4" s="20" t="s">
        <v>22583</v>
      </c>
      <c r="AP4" s="20" t="str">
        <f>IF(OR(AN4="Y", AO4="Y"), "Y", "N")</f>
        <v>Y</v>
      </c>
      <c r="AQ4" s="20"/>
      <c r="AT4" s="122"/>
      <c r="AU4" s="122"/>
    </row>
    <row r="5" spans="1:49" s="21" customFormat="1" ht="14.45" hidden="1" customHeight="1">
      <c r="A5" s="451">
        <v>2</v>
      </c>
      <c r="B5" s="452" t="s">
        <v>21799</v>
      </c>
      <c r="C5" s="273" t="s">
        <v>21800</v>
      </c>
      <c r="D5" s="273" t="s">
        <v>22439</v>
      </c>
      <c r="E5" s="273" t="str">
        <f>VLOOKUP(C5,'Source Inventory'!D:E,2,FALSE)</f>
        <v>pcb_dep</v>
      </c>
      <c r="F5" s="273" t="s">
        <v>21844</v>
      </c>
      <c r="G5" s="188" t="s">
        <v>22362</v>
      </c>
      <c r="H5" s="273">
        <v>668</v>
      </c>
      <c r="I5" s="453" t="s">
        <v>23125</v>
      </c>
      <c r="J5" s="454" t="str">
        <f>"persist_"&amp;E5</f>
        <v>persist_pcb_dep</v>
      </c>
      <c r="K5" s="788" t="str">
        <f>E5&amp;"_"&amp;I5</f>
        <v>pcb_dep_src_pf_ar_ca_dly</v>
      </c>
      <c r="L5" s="455" t="s">
        <v>23126</v>
      </c>
      <c r="M5" s="455" t="s">
        <v>21803</v>
      </c>
      <c r="N5" s="455"/>
      <c r="O5" s="455" t="str">
        <f>K5</f>
        <v>pcb_dep_src_pf_ar_ca_dly</v>
      </c>
      <c r="P5" s="455" t="s">
        <v>22586</v>
      </c>
      <c r="Q5" s="455" t="str">
        <f>IF(P5="Daily","d",IF(P5="Monthly","m",IF(P5="Yearly","y",IF(P5="Weekly","w",IF(P5="S","s",IF(P5="On-Request","o",""))))))</f>
        <v>d</v>
      </c>
      <c r="R5" s="455" t="str">
        <f>"ingest_"&amp;K5&amp;"_"&amp;Q5</f>
        <v>ingest_pcb_dep_src_pf_ar_ca_dly_d</v>
      </c>
      <c r="S5" s="455"/>
      <c r="T5" s="7" t="s">
        <v>21803</v>
      </c>
      <c r="U5" s="451" t="s">
        <v>22584</v>
      </c>
      <c r="V5" s="451" t="s">
        <v>22583</v>
      </c>
      <c r="W5" s="451"/>
      <c r="X5" s="714" t="s">
        <v>23124</v>
      </c>
      <c r="Y5" s="6" t="s">
        <v>23011</v>
      </c>
      <c r="Z5" s="451" t="s">
        <v>23036</v>
      </c>
      <c r="AA5" s="451" t="s">
        <v>23036</v>
      </c>
      <c r="AB5" s="451" t="s">
        <v>23022</v>
      </c>
      <c r="AC5" s="451" t="s">
        <v>23022</v>
      </c>
      <c r="AD5" s="451"/>
      <c r="AE5" s="451" t="s">
        <v>23022</v>
      </c>
      <c r="AF5" s="451"/>
      <c r="AG5" s="779"/>
      <c r="AH5" s="715" t="s">
        <v>23043</v>
      </c>
      <c r="AI5" s="7"/>
      <c r="AJ5" s="715" t="s">
        <v>23022</v>
      </c>
      <c r="AK5" s="10"/>
      <c r="AL5" s="716" t="s">
        <v>39</v>
      </c>
      <c r="AM5" s="716" t="s">
        <v>39</v>
      </c>
      <c r="AN5" s="20" t="s">
        <v>22584</v>
      </c>
      <c r="AO5" s="20" t="s">
        <v>22583</v>
      </c>
      <c r="AP5" s="20" t="str">
        <f>IF(OR(AN5="Y", AO5="Y"), "Y", "N")</f>
        <v>Y</v>
      </c>
      <c r="AQ5" s="20"/>
      <c r="AR5" s="630"/>
      <c r="AT5" s="122"/>
      <c r="AU5" s="122"/>
      <c r="AW5" s="630"/>
    </row>
    <row r="6" spans="1:49" s="21" customFormat="1" ht="15" hidden="1" customHeight="1">
      <c r="A6" s="451">
        <v>3</v>
      </c>
      <c r="B6" s="452" t="s">
        <v>21799</v>
      </c>
      <c r="C6" s="273" t="s">
        <v>21800</v>
      </c>
      <c r="D6" s="273" t="s">
        <v>22439</v>
      </c>
      <c r="E6" s="273" t="str">
        <f>VLOOKUP(C6,'Source Inventory'!D:E,2,FALSE)</f>
        <v>pcb_dep</v>
      </c>
      <c r="F6" s="273" t="s">
        <v>21844</v>
      </c>
      <c r="G6" s="188" t="s">
        <v>22362</v>
      </c>
      <c r="H6" s="273">
        <v>668</v>
      </c>
      <c r="I6" s="453" t="s">
        <v>23127</v>
      </c>
      <c r="J6" s="454" t="str">
        <f>"persist_"&amp;E6</f>
        <v>persist_pcb_dep</v>
      </c>
      <c r="K6" s="788" t="str">
        <f>E6&amp;"_"&amp;I6</f>
        <v>pcb_dep_src_pf_ar_fx_dly</v>
      </c>
      <c r="L6" s="455" t="s">
        <v>23128</v>
      </c>
      <c r="M6" s="455" t="s">
        <v>21804</v>
      </c>
      <c r="N6" s="455"/>
      <c r="O6" s="455" t="str">
        <f>K6</f>
        <v>pcb_dep_src_pf_ar_fx_dly</v>
      </c>
      <c r="P6" s="455" t="s">
        <v>22586</v>
      </c>
      <c r="Q6" s="455" t="str">
        <f>IF(P6="Daily","d",IF(P6="Monthly","m",IF(P6="Yearly","y",IF(P6="Weekly","w",IF(P6="S","s",IF(P6="On-Request","o",""))))))</f>
        <v>d</v>
      </c>
      <c r="R6" s="455" t="str">
        <f>"ingest_"&amp;K6&amp;"_"&amp;Q6</f>
        <v>ingest_pcb_dep_src_pf_ar_fx_dly_d</v>
      </c>
      <c r="S6" s="455"/>
      <c r="T6" s="7" t="s">
        <v>21804</v>
      </c>
      <c r="U6" s="451" t="s">
        <v>22584</v>
      </c>
      <c r="V6" s="451" t="s">
        <v>22583</v>
      </c>
      <c r="W6" s="451"/>
      <c r="X6" s="714" t="s">
        <v>23124</v>
      </c>
      <c r="Y6" s="6" t="s">
        <v>23011</v>
      </c>
      <c r="Z6" s="451" t="s">
        <v>23036</v>
      </c>
      <c r="AA6" s="451" t="s">
        <v>23036</v>
      </c>
      <c r="AB6" s="451" t="s">
        <v>23022</v>
      </c>
      <c r="AC6" s="451" t="s">
        <v>23022</v>
      </c>
      <c r="AD6" s="451"/>
      <c r="AE6" s="451" t="s">
        <v>23022</v>
      </c>
      <c r="AF6" s="451"/>
      <c r="AG6" s="779"/>
      <c r="AH6" s="715" t="s">
        <v>23043</v>
      </c>
      <c r="AI6" s="7"/>
      <c r="AJ6" s="715" t="s">
        <v>23022</v>
      </c>
      <c r="AK6" s="10"/>
      <c r="AL6" s="716" t="s">
        <v>39</v>
      </c>
      <c r="AM6" s="716" t="s">
        <v>39</v>
      </c>
      <c r="AN6" s="20" t="s">
        <v>22584</v>
      </c>
      <c r="AO6" s="20" t="s">
        <v>22583</v>
      </c>
      <c r="AP6" s="20" t="str">
        <f>IF(OR(AN6="Y", AO6="Y"), "Y", "N")</f>
        <v>Y</v>
      </c>
      <c r="AQ6" s="20"/>
      <c r="AR6" s="630"/>
      <c r="AT6" s="122"/>
      <c r="AU6" s="122"/>
      <c r="AW6" s="630"/>
    </row>
    <row r="7" spans="1:49" s="21" customFormat="1" hidden="1">
      <c r="A7" s="451">
        <v>4</v>
      </c>
      <c r="B7" s="452" t="s">
        <v>21799</v>
      </c>
      <c r="C7" s="273" t="s">
        <v>21800</v>
      </c>
      <c r="D7" s="273" t="s">
        <v>22439</v>
      </c>
      <c r="E7" s="273" t="str">
        <f>VLOOKUP(C7,'Source Inventory'!D:E,2,FALSE)</f>
        <v>pcb_dep</v>
      </c>
      <c r="F7" s="273" t="s">
        <v>21844</v>
      </c>
      <c r="G7" s="188" t="s">
        <v>22362</v>
      </c>
      <c r="H7" s="273">
        <v>668</v>
      </c>
      <c r="I7" s="453" t="s">
        <v>23129</v>
      </c>
      <c r="J7" s="455" t="str">
        <f>"persist_"&amp;E7</f>
        <v>persist_pcb_dep</v>
      </c>
      <c r="K7" s="788" t="str">
        <f>E7&amp;"_"&amp;I7</f>
        <v>pcb_dep_src_pf_ar_sf_dly</v>
      </c>
      <c r="L7" s="455" t="s">
        <v>23130</v>
      </c>
      <c r="M7" s="455" t="s">
        <v>21805</v>
      </c>
      <c r="N7" s="455"/>
      <c r="O7" s="455" t="str">
        <f>K7</f>
        <v>pcb_dep_src_pf_ar_sf_dly</v>
      </c>
      <c r="P7" s="455" t="s">
        <v>22586</v>
      </c>
      <c r="Q7" s="455" t="str">
        <f>IF(P7="Daily","d",IF(P7="Monthly","m",IF(P7="Yearly","y",IF(P7="Weekly","w",IF(P7="S","s",IF(P7="On-Request","o",""))))))</f>
        <v>d</v>
      </c>
      <c r="R7" s="455" t="str">
        <f>"ingest_"&amp;K7&amp;"_"&amp;Q7</f>
        <v>ingest_pcb_dep_src_pf_ar_sf_dly_d</v>
      </c>
      <c r="S7" s="455"/>
      <c r="T7" s="7" t="s">
        <v>21805</v>
      </c>
      <c r="U7" s="451" t="s">
        <v>22584</v>
      </c>
      <c r="V7" s="451" t="s">
        <v>22583</v>
      </c>
      <c r="W7" s="451"/>
      <c r="X7" s="714" t="s">
        <v>23124</v>
      </c>
      <c r="Y7" s="6" t="s">
        <v>23011</v>
      </c>
      <c r="Z7" s="451" t="s">
        <v>23036</v>
      </c>
      <c r="AA7" s="451" t="s">
        <v>23036</v>
      </c>
      <c r="AB7" s="451" t="s">
        <v>23022</v>
      </c>
      <c r="AC7" s="451" t="s">
        <v>23022</v>
      </c>
      <c r="AD7" s="451"/>
      <c r="AE7" s="451" t="s">
        <v>23022</v>
      </c>
      <c r="AF7" s="451"/>
      <c r="AG7" s="779"/>
      <c r="AH7" s="715" t="s">
        <v>23043</v>
      </c>
      <c r="AI7" s="7"/>
      <c r="AJ7" s="715" t="s">
        <v>23022</v>
      </c>
      <c r="AK7" s="10"/>
      <c r="AL7" s="716" t="s">
        <v>39</v>
      </c>
      <c r="AM7" s="716" t="s">
        <v>39</v>
      </c>
      <c r="AN7" s="20" t="s">
        <v>22584</v>
      </c>
      <c r="AO7" s="20" t="s">
        <v>22583</v>
      </c>
      <c r="AP7" s="20" t="str">
        <f>IF(OR(AN7="Y", AO7="Y"), "Y", "N")</f>
        <v>Y</v>
      </c>
      <c r="AQ7" s="20"/>
      <c r="AT7" s="122"/>
      <c r="AU7" s="122"/>
      <c r="AW7" s="630"/>
    </row>
    <row r="8" spans="1:49" s="21" customFormat="1" hidden="1">
      <c r="A8" s="451">
        <v>5</v>
      </c>
      <c r="B8" s="452" t="s">
        <v>21799</v>
      </c>
      <c r="C8" s="273" t="s">
        <v>21800</v>
      </c>
      <c r="D8" s="273" t="s">
        <v>22439</v>
      </c>
      <c r="E8" s="273" t="str">
        <f>VLOOKUP(C8,'Source Inventory'!D:E,2,FALSE)</f>
        <v>pcb_dep</v>
      </c>
      <c r="F8" s="273" t="s">
        <v>21844</v>
      </c>
      <c r="G8" s="188" t="s">
        <v>22362</v>
      </c>
      <c r="H8" s="273">
        <v>668</v>
      </c>
      <c r="I8" s="453" t="s">
        <v>23131</v>
      </c>
      <c r="J8" s="455" t="str">
        <f>"persist_"&amp;E8</f>
        <v>persist_pcb_dep</v>
      </c>
      <c r="K8" s="455" t="str">
        <f>E8&amp;"_"&amp;I8</f>
        <v>pcb_dep_extrate1</v>
      </c>
      <c r="L8" s="455" t="s">
        <v>23132</v>
      </c>
      <c r="M8" s="455" t="s">
        <v>21806</v>
      </c>
      <c r="N8" s="455"/>
      <c r="O8" s="455" t="str">
        <f>K8</f>
        <v>pcb_dep_extrate1</v>
      </c>
      <c r="P8" s="455" t="s">
        <v>22586</v>
      </c>
      <c r="Q8" s="455" t="str">
        <f>IF(P8="Daily","d",IF(P8="Monthly","m",IF(P8="Yearly","y",IF(P8="Weekly","w",IF(P8="S","s",IF(P8="On-Request","o",""))))))</f>
        <v>d</v>
      </c>
      <c r="R8" s="455" t="str">
        <f>"ingest_"&amp;K8&amp;"_"&amp;Q8</f>
        <v>ingest_pcb_dep_extrate1_d</v>
      </c>
      <c r="S8" s="455"/>
      <c r="T8" s="7" t="s">
        <v>21806</v>
      </c>
      <c r="U8" s="451" t="s">
        <v>22583</v>
      </c>
      <c r="V8" s="451" t="s">
        <v>22583</v>
      </c>
      <c r="W8" s="451"/>
      <c r="X8" s="714" t="s">
        <v>23124</v>
      </c>
      <c r="Y8" s="6" t="s">
        <v>23011</v>
      </c>
      <c r="Z8" s="451" t="s">
        <v>23036</v>
      </c>
      <c r="AA8" s="451" t="s">
        <v>23036</v>
      </c>
      <c r="AB8" s="451" t="s">
        <v>23022</v>
      </c>
      <c r="AC8" s="451" t="s">
        <v>23022</v>
      </c>
      <c r="AD8" s="451"/>
      <c r="AE8" s="451" t="s">
        <v>23022</v>
      </c>
      <c r="AF8" s="451"/>
      <c r="AG8" s="789"/>
      <c r="AH8" s="451" t="s">
        <v>23022</v>
      </c>
      <c r="AI8" s="7"/>
      <c r="AJ8" s="715" t="s">
        <v>23022</v>
      </c>
      <c r="AK8" s="10"/>
      <c r="AL8" s="716" t="s">
        <v>39</v>
      </c>
      <c r="AM8" s="716" t="s">
        <v>39</v>
      </c>
      <c r="AN8" s="20" t="s">
        <v>22584</v>
      </c>
      <c r="AO8" s="20" t="s">
        <v>22583</v>
      </c>
      <c r="AP8" s="20" t="str">
        <f>IF(OR(AN8="Y", AO8="Y"), "Y", "N")</f>
        <v>Y</v>
      </c>
      <c r="AQ8" s="20"/>
      <c r="AT8" s="122"/>
      <c r="AU8" s="122"/>
      <c r="AW8" s="630"/>
    </row>
    <row r="9" spans="1:49" s="21" customFormat="1" ht="26.1" hidden="1">
      <c r="A9" s="451">
        <v>6</v>
      </c>
      <c r="B9" s="452" t="s">
        <v>21842</v>
      </c>
      <c r="C9" s="273" t="s">
        <v>21808</v>
      </c>
      <c r="D9" s="273" t="s">
        <v>22439</v>
      </c>
      <c r="E9" s="456" t="str">
        <f>VLOOKUP(C9,'Source Inventory'!D:E,2,FALSE)</f>
        <v>pcb_loan</v>
      </c>
      <c r="F9" s="273" t="s">
        <v>21844</v>
      </c>
      <c r="G9" s="188" t="s">
        <v>22362</v>
      </c>
      <c r="H9" s="456">
        <v>668.08</v>
      </c>
      <c r="I9" s="457" t="s">
        <v>23133</v>
      </c>
      <c r="J9" s="454" t="str">
        <f>"persist_"&amp;E9</f>
        <v>persist_pcb_loan</v>
      </c>
      <c r="K9" s="455" t="str">
        <f>E9&amp;"_"&amp;I9</f>
        <v>pcb_loan_common_account_info</v>
      </c>
      <c r="L9" s="455" t="s">
        <v>23134</v>
      </c>
      <c r="M9" s="455" t="s">
        <v>21809</v>
      </c>
      <c r="N9" s="454"/>
      <c r="O9" s="455" t="str">
        <f>K9</f>
        <v>pcb_loan_common_account_info</v>
      </c>
      <c r="P9" s="455" t="s">
        <v>22586</v>
      </c>
      <c r="Q9" s="455" t="str">
        <f>IF(P9="Daily","d",IF(P9="Monthly","m",IF(P9="Yearly","y",IF(P9="Weekly","w",IF(P9="S","s",IF(P9="On-Request","o",""))))))</f>
        <v>d</v>
      </c>
      <c r="R9" s="455" t="str">
        <f>"ingest_"&amp;K9&amp;"_"&amp;Q9</f>
        <v>ingest_pcb_loan_common_account_info_d</v>
      </c>
      <c r="S9" s="455"/>
      <c r="T9" s="7" t="s">
        <v>21809</v>
      </c>
      <c r="U9" s="717" t="s">
        <v>22597</v>
      </c>
      <c r="V9" s="451" t="s">
        <v>22583</v>
      </c>
      <c r="W9" s="451"/>
      <c r="X9" s="714" t="s">
        <v>23124</v>
      </c>
      <c r="Y9" s="6" t="s">
        <v>23011</v>
      </c>
      <c r="Z9" s="451" t="s">
        <v>23036</v>
      </c>
      <c r="AA9" s="451" t="s">
        <v>23036</v>
      </c>
      <c r="AB9" s="451" t="s">
        <v>23022</v>
      </c>
      <c r="AC9" s="451" t="s">
        <v>23022</v>
      </c>
      <c r="AD9" s="451"/>
      <c r="AE9" s="451" t="s">
        <v>23022</v>
      </c>
      <c r="AF9" s="451"/>
      <c r="AG9" s="451"/>
      <c r="AH9" s="451" t="s">
        <v>23022</v>
      </c>
      <c r="AI9" s="7"/>
      <c r="AJ9" s="715" t="s">
        <v>23022</v>
      </c>
      <c r="AK9" s="10"/>
      <c r="AL9" s="716" t="s">
        <v>39</v>
      </c>
      <c r="AM9" s="716" t="s">
        <v>39</v>
      </c>
      <c r="AN9" s="750" t="s">
        <v>22584</v>
      </c>
      <c r="AO9" s="750" t="s">
        <v>22583</v>
      </c>
      <c r="AP9" s="750" t="str">
        <f>IF(OR(AN9="Y", AO9="Y"), "Y", "N")</f>
        <v>Y</v>
      </c>
      <c r="AQ9" s="20"/>
      <c r="AT9" s="122"/>
      <c r="AU9" s="122"/>
      <c r="AW9" s="630"/>
    </row>
    <row r="10" spans="1:49" s="21" customFormat="1" ht="39" hidden="1">
      <c r="A10" s="451">
        <v>7</v>
      </c>
      <c r="B10" s="452" t="s">
        <v>21842</v>
      </c>
      <c r="C10" s="273" t="s">
        <v>21808</v>
      </c>
      <c r="D10" s="273" t="s">
        <v>22439</v>
      </c>
      <c r="E10" s="456" t="str">
        <f>VLOOKUP(C10,'Source Inventory'!D:E,2,FALSE)</f>
        <v>pcb_loan</v>
      </c>
      <c r="F10" s="273" t="s">
        <v>21844</v>
      </c>
      <c r="G10" s="188" t="s">
        <v>22362</v>
      </c>
      <c r="H10" s="456">
        <v>668.08</v>
      </c>
      <c r="I10" s="457" t="s">
        <v>23135</v>
      </c>
      <c r="J10" s="454" t="str">
        <f>"persist_"&amp;E10</f>
        <v>persist_pcb_loan</v>
      </c>
      <c r="K10" s="454" t="str">
        <f>E10&amp;"_"&amp;I10</f>
        <v>pcb_loan_common_limit_info</v>
      </c>
      <c r="L10" s="455" t="s">
        <v>23136</v>
      </c>
      <c r="M10" s="455" t="s">
        <v>21810</v>
      </c>
      <c r="N10" s="454"/>
      <c r="O10" s="455" t="str">
        <f>K10</f>
        <v>pcb_loan_common_limit_info</v>
      </c>
      <c r="P10" s="455" t="s">
        <v>22586</v>
      </c>
      <c r="Q10" s="455" t="str">
        <f>IF(P10="Daily","d",IF(P10="Monthly","m",IF(P10="Yearly","y",IF(P10="Weekly","w",IF(P10="S","s",IF(P10="On-Request","o",""))))))</f>
        <v>d</v>
      </c>
      <c r="R10" s="455" t="str">
        <f>"ingest_"&amp;K10&amp;"_"&amp;Q10</f>
        <v>ingest_pcb_loan_common_limit_info_d</v>
      </c>
      <c r="S10" s="455"/>
      <c r="T10" s="221" t="s">
        <v>21810</v>
      </c>
      <c r="U10" s="451" t="s">
        <v>22583</v>
      </c>
      <c r="V10" s="451"/>
      <c r="W10" s="451"/>
      <c r="X10" s="718" t="s">
        <v>23137</v>
      </c>
      <c r="Y10" s="6" t="s">
        <v>23011</v>
      </c>
      <c r="Z10" s="451" t="s">
        <v>23036</v>
      </c>
      <c r="AA10" s="451" t="s">
        <v>23036</v>
      </c>
      <c r="AB10" s="451" t="s">
        <v>23022</v>
      </c>
      <c r="AC10" s="451" t="s">
        <v>23022</v>
      </c>
      <c r="AD10" s="451"/>
      <c r="AE10" s="451" t="s">
        <v>23022</v>
      </c>
      <c r="AF10" s="451"/>
      <c r="AG10" s="451"/>
      <c r="AH10" s="451" t="s">
        <v>23022</v>
      </c>
      <c r="AI10" s="7"/>
      <c r="AJ10" s="715" t="s">
        <v>23022</v>
      </c>
      <c r="AK10" s="10"/>
      <c r="AL10" s="716" t="s">
        <v>39</v>
      </c>
      <c r="AM10" s="716" t="s">
        <v>39</v>
      </c>
      <c r="AN10" s="750" t="s">
        <v>22584</v>
      </c>
      <c r="AO10" s="750" t="s">
        <v>22584</v>
      </c>
      <c r="AP10" s="750" t="str">
        <f>IF(OR(AN10="Y", AO10="Y"), "Y", "N")</f>
        <v>Y</v>
      </c>
      <c r="AQ10" s="20"/>
      <c r="AT10" s="122"/>
      <c r="AU10" s="122"/>
      <c r="AW10" s="630"/>
    </row>
    <row r="11" spans="1:49" s="21" customFormat="1" ht="39" hidden="1">
      <c r="A11" s="451">
        <v>8</v>
      </c>
      <c r="B11" s="452" t="s">
        <v>21842</v>
      </c>
      <c r="C11" s="273" t="s">
        <v>21808</v>
      </c>
      <c r="D11" s="273" t="s">
        <v>22439</v>
      </c>
      <c r="E11" s="456" t="str">
        <f>VLOOKUP(C11,'Source Inventory'!D:E,2,FALSE)</f>
        <v>pcb_loan</v>
      </c>
      <c r="F11" s="273" t="s">
        <v>21844</v>
      </c>
      <c r="G11" s="188" t="s">
        <v>22362</v>
      </c>
      <c r="H11" s="456">
        <v>668.08</v>
      </c>
      <c r="I11" s="457" t="s">
        <v>23138</v>
      </c>
      <c r="J11" s="455" t="str">
        <f>"persist_"&amp;E11</f>
        <v>persist_pcb_loan</v>
      </c>
      <c r="K11" s="719" t="str">
        <f>E11&amp;"_"&amp;I11</f>
        <v>pcb_loan_common_market_code</v>
      </c>
      <c r="L11" s="455" t="s">
        <v>23139</v>
      </c>
      <c r="M11" s="455" t="s">
        <v>22602</v>
      </c>
      <c r="N11" s="719"/>
      <c r="O11" s="455" t="str">
        <f>K11</f>
        <v>pcb_loan_common_market_code</v>
      </c>
      <c r="P11" s="455" t="s">
        <v>22586</v>
      </c>
      <c r="Q11" s="455" t="str">
        <f>IF(P11="Daily","d",IF(P11="Monthly","m",IF(P11="Yearly","y",IF(P11="Weekly","w",IF(P11="S","s",IF(P11="On-Request","o",""))))))</f>
        <v>d</v>
      </c>
      <c r="R11" s="455" t="str">
        <f>"ingest_"&amp;K11&amp;"_"&amp;Q11</f>
        <v>ingest_pcb_loan_common_market_code_d</v>
      </c>
      <c r="S11" s="455"/>
      <c r="T11" s="221" t="s">
        <v>22602</v>
      </c>
      <c r="U11" s="451" t="s">
        <v>22583</v>
      </c>
      <c r="V11" s="451"/>
      <c r="W11" s="451"/>
      <c r="X11" s="718" t="s">
        <v>23137</v>
      </c>
      <c r="Y11" s="6" t="s">
        <v>23011</v>
      </c>
      <c r="Z11" s="451" t="s">
        <v>23036</v>
      </c>
      <c r="AA11" s="451" t="s">
        <v>23036</v>
      </c>
      <c r="AB11" s="451" t="s">
        <v>23022</v>
      </c>
      <c r="AC11" s="451" t="s">
        <v>23022</v>
      </c>
      <c r="AD11" s="451"/>
      <c r="AE11" s="451" t="s">
        <v>23022</v>
      </c>
      <c r="AF11" s="451"/>
      <c r="AG11" s="451"/>
      <c r="AH11" s="451" t="s">
        <v>23022</v>
      </c>
      <c r="AI11" s="7"/>
      <c r="AJ11" s="715" t="s">
        <v>23022</v>
      </c>
      <c r="AK11" s="10"/>
      <c r="AL11" s="716" t="s">
        <v>39</v>
      </c>
      <c r="AM11" s="716" t="s">
        <v>39</v>
      </c>
      <c r="AN11" s="750" t="s">
        <v>22584</v>
      </c>
      <c r="AO11" s="750" t="s">
        <v>22583</v>
      </c>
      <c r="AP11" s="750" t="str">
        <f>IF(OR(AN11="Y", AO11="Y"), "Y", "N")</f>
        <v>Y</v>
      </c>
      <c r="AQ11" s="20"/>
      <c r="AT11" s="122"/>
      <c r="AU11" s="122"/>
      <c r="AW11" s="630"/>
    </row>
    <row r="12" spans="1:49" s="21" customFormat="1" ht="39" hidden="1">
      <c r="A12" s="451">
        <v>9</v>
      </c>
      <c r="B12" s="452" t="s">
        <v>21842</v>
      </c>
      <c r="C12" s="273" t="s">
        <v>21808</v>
      </c>
      <c r="D12" s="273" t="s">
        <v>22439</v>
      </c>
      <c r="E12" s="456" t="str">
        <f>VLOOKUP(C12,'Source Inventory'!D:E,2,FALSE)</f>
        <v>pcb_loan</v>
      </c>
      <c r="F12" s="273" t="s">
        <v>21844</v>
      </c>
      <c r="G12" s="188" t="s">
        <v>22362</v>
      </c>
      <c r="H12" s="456">
        <v>668.08</v>
      </c>
      <c r="I12" s="453" t="s">
        <v>23140</v>
      </c>
      <c r="J12" s="455" t="str">
        <f>"persist_"&amp;E12</f>
        <v>persist_pcb_loan</v>
      </c>
      <c r="K12" s="719" t="str">
        <f>E12&amp;"_"&amp;I12</f>
        <v>pcb_loan_common_rate_type</v>
      </c>
      <c r="L12" s="455" t="s">
        <v>23141</v>
      </c>
      <c r="M12" s="455" t="s">
        <v>21812</v>
      </c>
      <c r="N12" s="719"/>
      <c r="O12" s="455" t="str">
        <f>K12</f>
        <v>pcb_loan_common_rate_type</v>
      </c>
      <c r="P12" s="455" t="s">
        <v>22586</v>
      </c>
      <c r="Q12" s="455" t="str">
        <f>IF(P12="Daily","d",IF(P12="Monthly","m",IF(P12="Yearly","y",IF(P12="Weekly","w",IF(P12="S","s",IF(P12="On-Request","o",""))))))</f>
        <v>d</v>
      </c>
      <c r="R12" s="455" t="str">
        <f>"ingest_"&amp;K12&amp;"_"&amp;Q12</f>
        <v>ingest_pcb_loan_common_rate_type_d</v>
      </c>
      <c r="S12" s="455"/>
      <c r="T12" s="221" t="s">
        <v>21812</v>
      </c>
      <c r="U12" s="451" t="s">
        <v>22583</v>
      </c>
      <c r="V12" s="451"/>
      <c r="W12" s="451"/>
      <c r="X12" s="718" t="s">
        <v>23137</v>
      </c>
      <c r="Y12" s="6" t="s">
        <v>23011</v>
      </c>
      <c r="Z12" s="451" t="s">
        <v>23036</v>
      </c>
      <c r="AA12" s="451" t="s">
        <v>23036</v>
      </c>
      <c r="AB12" s="451" t="s">
        <v>23022</v>
      </c>
      <c r="AC12" s="451" t="s">
        <v>23022</v>
      </c>
      <c r="AD12" s="451"/>
      <c r="AE12" s="451" t="s">
        <v>23022</v>
      </c>
      <c r="AF12" s="451"/>
      <c r="AG12" s="451"/>
      <c r="AH12" s="451" t="s">
        <v>23022</v>
      </c>
      <c r="AI12" s="7"/>
      <c r="AJ12" s="715" t="s">
        <v>23022</v>
      </c>
      <c r="AK12" s="10"/>
      <c r="AL12" s="716" t="s">
        <v>39</v>
      </c>
      <c r="AM12" s="716" t="s">
        <v>39</v>
      </c>
      <c r="AN12" s="750" t="s">
        <v>22584</v>
      </c>
      <c r="AO12" s="750" t="s">
        <v>22583</v>
      </c>
      <c r="AP12" s="750" t="str">
        <f>IF(OR(AN12="Y", AO12="Y"), "Y", "N")</f>
        <v>Y</v>
      </c>
      <c r="AQ12" s="20"/>
      <c r="AT12" s="122"/>
      <c r="AU12" s="122"/>
      <c r="AW12" s="630"/>
    </row>
    <row r="13" spans="1:49" s="21" customFormat="1" ht="39" hidden="1">
      <c r="A13" s="451">
        <v>10</v>
      </c>
      <c r="B13" s="452" t="s">
        <v>21842</v>
      </c>
      <c r="C13" s="273" t="s">
        <v>21808</v>
      </c>
      <c r="D13" s="273" t="s">
        <v>22439</v>
      </c>
      <c r="E13" s="273" t="str">
        <f>VLOOKUP(C13,'Source Inventory'!D:E,2,FALSE)</f>
        <v>pcb_loan</v>
      </c>
      <c r="F13" s="273" t="s">
        <v>21844</v>
      </c>
      <c r="G13" s="188" t="s">
        <v>22362</v>
      </c>
      <c r="H13" s="273">
        <v>668.08</v>
      </c>
      <c r="I13" s="453" t="s">
        <v>23142</v>
      </c>
      <c r="J13" s="479" t="str">
        <f>"persist_"&amp;E13</f>
        <v>persist_pcb_loan</v>
      </c>
      <c r="K13" s="455" t="str">
        <f>E13&amp;"_"&amp;I13</f>
        <v>pcb_loan_common_account_tier_by_time</v>
      </c>
      <c r="L13" s="455" t="s">
        <v>23143</v>
      </c>
      <c r="M13" s="455" t="s">
        <v>21820</v>
      </c>
      <c r="N13" s="455"/>
      <c r="O13" s="455" t="str">
        <f>K13</f>
        <v>pcb_loan_common_account_tier_by_time</v>
      </c>
      <c r="P13" s="455" t="s">
        <v>22586</v>
      </c>
      <c r="Q13" s="455" t="str">
        <f>IF(P13="Daily","d",IF(P13="Monthly","m",IF(P13="Yearly","y",IF(P13="Weekly","w",IF(P13="S","s",IF(P13="On-Request","o",""))))))</f>
        <v>d</v>
      </c>
      <c r="R13" s="455" t="str">
        <f>"ingest_"&amp;K13&amp;"_"&amp;Q13</f>
        <v>ingest_pcb_loan_common_account_tier_by_time_d</v>
      </c>
      <c r="S13" s="455"/>
      <c r="T13" s="221" t="s">
        <v>21820</v>
      </c>
      <c r="U13" s="451" t="s">
        <v>22583</v>
      </c>
      <c r="V13" s="451"/>
      <c r="W13" s="451"/>
      <c r="X13" s="718" t="s">
        <v>23144</v>
      </c>
      <c r="Y13" s="6" t="s">
        <v>23011</v>
      </c>
      <c r="Z13" s="451" t="s">
        <v>23036</v>
      </c>
      <c r="AA13" s="451" t="s">
        <v>23036</v>
      </c>
      <c r="AB13" s="451" t="s">
        <v>23022</v>
      </c>
      <c r="AC13" s="451" t="s">
        <v>23022</v>
      </c>
      <c r="AD13" s="451"/>
      <c r="AE13" s="451" t="s">
        <v>23022</v>
      </c>
      <c r="AF13" s="451"/>
      <c r="AG13" s="451"/>
      <c r="AH13" s="451" t="s">
        <v>23022</v>
      </c>
      <c r="AI13" s="7"/>
      <c r="AJ13" s="715" t="s">
        <v>23022</v>
      </c>
      <c r="AK13" s="10"/>
      <c r="AL13" s="716" t="s">
        <v>39</v>
      </c>
      <c r="AM13" s="716" t="s">
        <v>39</v>
      </c>
      <c r="AN13" s="750" t="s">
        <v>22584</v>
      </c>
      <c r="AO13" s="750" t="s">
        <v>22583</v>
      </c>
      <c r="AP13" s="750" t="str">
        <f>IF(OR(AN13="Y", AO13="Y"), "Y", "N")</f>
        <v>Y</v>
      </c>
      <c r="AQ13" s="20"/>
      <c r="AT13" s="122"/>
      <c r="AU13" s="122"/>
      <c r="AW13" s="630"/>
    </row>
    <row r="14" spans="1:49" ht="15" customHeight="1">
      <c r="A14" s="451">
        <v>11</v>
      </c>
      <c r="B14" s="452" t="s">
        <v>21842</v>
      </c>
      <c r="C14" s="273" t="s">
        <v>21800</v>
      </c>
      <c r="D14" s="273" t="s">
        <v>22439</v>
      </c>
      <c r="E14" s="273" t="str">
        <f>VLOOKUP(C14,'Source Inventory'!D:E,2,FALSE)</f>
        <v>pcb_dep</v>
      </c>
      <c r="F14" s="273" t="s">
        <v>21844</v>
      </c>
      <c r="G14" s="188" t="s">
        <v>22362</v>
      </c>
      <c r="H14" s="273">
        <v>668</v>
      </c>
      <c r="I14" s="458" t="s">
        <v>23145</v>
      </c>
      <c r="J14" s="454" t="str">
        <f>"persist_"&amp;E14</f>
        <v>persist_pcb_dep</v>
      </c>
      <c r="K14" s="455" t="str">
        <f>E14&amp;"_"&amp;I14</f>
        <v>pcb_dep_cb2d0005_odencitd_sam</v>
      </c>
      <c r="L14" s="455" t="s">
        <v>23146</v>
      </c>
      <c r="M14" s="455" t="s">
        <v>22609</v>
      </c>
      <c r="N14" s="454"/>
      <c r="O14" s="455" t="str">
        <f>K14</f>
        <v>pcb_dep_cb2d0005_odencitd_sam</v>
      </c>
      <c r="P14" s="455" t="s">
        <v>22586</v>
      </c>
      <c r="Q14" s="455" t="str">
        <f>IF(P14="Daily","d",IF(P14="Monthly","m",IF(P14="Yearly","y",IF(P14="Weekly","w",IF(P14="S","s",IF(P14="On-Request","o",""))))))</f>
        <v>d</v>
      </c>
      <c r="R14" s="455" t="str">
        <f>"ingest_"&amp;K14&amp;"_"&amp;Q14</f>
        <v>ingest_pcb_dep_cb2d0005_odencitd_sam_d</v>
      </c>
      <c r="S14" s="455"/>
      <c r="T14" s="332" t="s">
        <v>22609</v>
      </c>
      <c r="U14" s="451" t="s">
        <v>22583</v>
      </c>
      <c r="V14" s="451" t="s">
        <v>22583</v>
      </c>
      <c r="W14" s="451"/>
      <c r="X14" s="718" t="s">
        <v>23147</v>
      </c>
      <c r="Y14" s="6"/>
      <c r="Z14" s="451" t="s">
        <v>23031</v>
      </c>
      <c r="AA14" s="451" t="s">
        <v>23022</v>
      </c>
      <c r="AB14" s="451" t="s">
        <v>23022</v>
      </c>
      <c r="AC14" s="451" t="s">
        <v>23022</v>
      </c>
      <c r="AD14" s="451"/>
      <c r="AE14" s="451" t="s">
        <v>23022</v>
      </c>
      <c r="AF14" s="451"/>
      <c r="AG14" s="789"/>
      <c r="AH14" s="715" t="s">
        <v>23148</v>
      </c>
      <c r="AI14" s="7" t="s">
        <v>23149</v>
      </c>
      <c r="AJ14" s="715" t="s">
        <v>23022</v>
      </c>
      <c r="AK14" s="10"/>
      <c r="AL14" s="716" t="s">
        <v>23022</v>
      </c>
      <c r="AM14" s="715" t="s">
        <v>23022</v>
      </c>
      <c r="AN14" s="20" t="s">
        <v>22583</v>
      </c>
      <c r="AO14" s="20" t="s">
        <v>22584</v>
      </c>
      <c r="AP14" s="20" t="str">
        <f>IF(OR(AN14="Y", AO14="Y"), "Y", "N")</f>
        <v>Y</v>
      </c>
      <c r="AQ14" s="20"/>
      <c r="AW14" s="630"/>
    </row>
    <row r="15" spans="1:49" ht="15.6" hidden="1" customHeight="1">
      <c r="A15" s="451">
        <v>12</v>
      </c>
      <c r="B15" s="452" t="s">
        <v>21799</v>
      </c>
      <c r="C15" s="273" t="s">
        <v>21800</v>
      </c>
      <c r="D15" s="273" t="s">
        <v>22439</v>
      </c>
      <c r="E15" s="273" t="str">
        <f>VLOOKUP(C15,'Source Inventory'!D:E,2,FALSE)</f>
        <v>pcb_dep</v>
      </c>
      <c r="F15" s="273" t="s">
        <v>21844</v>
      </c>
      <c r="G15" s="188" t="s">
        <v>22362</v>
      </c>
      <c r="H15" s="273">
        <v>668</v>
      </c>
      <c r="I15" s="458" t="s">
        <v>23150</v>
      </c>
      <c r="J15" s="455" t="str">
        <f>"persist_"&amp;E15</f>
        <v>persist_pcb_dep</v>
      </c>
      <c r="K15" s="788" t="str">
        <f>E15&amp;"_"&amp;I15</f>
        <v>pcb_dep_src_pf_txn_mis_eft_dly</v>
      </c>
      <c r="L15" s="455" t="s">
        <v>23151</v>
      </c>
      <c r="M15" s="455" t="s">
        <v>22613</v>
      </c>
      <c r="N15" s="455"/>
      <c r="O15" s="455" t="str">
        <f>K15</f>
        <v>pcb_dep_src_pf_txn_mis_eft_dly</v>
      </c>
      <c r="P15" s="455" t="s">
        <v>22586</v>
      </c>
      <c r="Q15" s="455" t="str">
        <f>IF(P15="Daily","d",IF(P15="Monthly","m",IF(P15="Yearly","y",IF(P15="Weekly","w",IF(P15="S","s",IF(P15="On-Request","o",""))))))</f>
        <v>d</v>
      </c>
      <c r="R15" s="455" t="str">
        <f>"ingest_"&amp;K15&amp;"_"&amp;Q15</f>
        <v>ingest_pcb_dep_src_pf_txn_mis_eft_dly_d</v>
      </c>
      <c r="S15" s="455"/>
      <c r="T15" s="332" t="s">
        <v>22613</v>
      </c>
      <c r="U15" s="451" t="s">
        <v>22583</v>
      </c>
      <c r="V15" s="451" t="s">
        <v>22583</v>
      </c>
      <c r="W15" s="451"/>
      <c r="X15" s="720" t="s">
        <v>23152</v>
      </c>
      <c r="Y15" s="6" t="s">
        <v>23011</v>
      </c>
      <c r="Z15" s="451" t="s">
        <v>23036</v>
      </c>
      <c r="AA15" s="451" t="s">
        <v>23036</v>
      </c>
      <c r="AB15" s="451" t="s">
        <v>23022</v>
      </c>
      <c r="AC15" s="451" t="s">
        <v>23022</v>
      </c>
      <c r="AD15" s="451"/>
      <c r="AE15" s="451" t="s">
        <v>23022</v>
      </c>
      <c r="AF15" s="451"/>
      <c r="AG15" s="789"/>
      <c r="AH15" s="715" t="s">
        <v>23043</v>
      </c>
      <c r="AI15" s="7"/>
      <c r="AJ15" s="715" t="s">
        <v>23022</v>
      </c>
      <c r="AK15" s="10"/>
      <c r="AL15" s="716" t="s">
        <v>39</v>
      </c>
      <c r="AM15" s="716" t="s">
        <v>39</v>
      </c>
      <c r="AN15" s="20" t="s">
        <v>22584</v>
      </c>
      <c r="AO15" s="20" t="s">
        <v>22583</v>
      </c>
      <c r="AP15" s="20" t="str">
        <f>IF(OR(AN15="Y", AO15="Y"), "Y", "N")</f>
        <v>Y</v>
      </c>
      <c r="AQ15" s="20"/>
      <c r="AW15" s="630"/>
    </row>
    <row r="16" spans="1:49" ht="15" hidden="1" customHeight="1">
      <c r="A16" s="451">
        <v>13</v>
      </c>
      <c r="B16" s="452" t="s">
        <v>21799</v>
      </c>
      <c r="C16" s="273" t="s">
        <v>21800</v>
      </c>
      <c r="D16" s="273" t="s">
        <v>22439</v>
      </c>
      <c r="E16" s="273" t="str">
        <f>VLOOKUP(C16,'Source Inventory'!D:E,2,FALSE)</f>
        <v>pcb_dep</v>
      </c>
      <c r="F16" s="273" t="s">
        <v>21844</v>
      </c>
      <c r="G16" s="188" t="s">
        <v>22362</v>
      </c>
      <c r="H16" s="273">
        <v>668</v>
      </c>
      <c r="I16" s="458" t="s">
        <v>23153</v>
      </c>
      <c r="J16" s="454" t="str">
        <f>"persist_"&amp;E16</f>
        <v>persist_pcb_dep</v>
      </c>
      <c r="K16" s="455" t="str">
        <f>E16&amp;"_"&amp;I16</f>
        <v>pcb_dep_cls500029</v>
      </c>
      <c r="L16" s="455" t="s">
        <v>23154</v>
      </c>
      <c r="M16" s="455" t="s">
        <v>22616</v>
      </c>
      <c r="N16" s="455"/>
      <c r="O16" s="455" t="str">
        <f>K16</f>
        <v>pcb_dep_cls500029</v>
      </c>
      <c r="P16" s="455" t="s">
        <v>22586</v>
      </c>
      <c r="Q16" s="455" t="str">
        <f>IF(P16="Daily","d",IF(P16="Monthly","m",IF(P16="Yearly","y",IF(P16="Weekly","w",IF(P16="S","s",IF(P16="On-Request","o",""))))))</f>
        <v>d</v>
      </c>
      <c r="R16" s="455" t="str">
        <f>"ingest_"&amp;K16&amp;"_"&amp;Q16</f>
        <v>ingest_pcb_dep_cls500029_d</v>
      </c>
      <c r="S16" s="455"/>
      <c r="T16" s="459" t="s">
        <v>22616</v>
      </c>
      <c r="U16" s="451" t="s">
        <v>22583</v>
      </c>
      <c r="V16" s="451" t="s">
        <v>22583</v>
      </c>
      <c r="W16" s="451"/>
      <c r="X16" s="720" t="s">
        <v>23155</v>
      </c>
      <c r="Y16" s="6" t="s">
        <v>23011</v>
      </c>
      <c r="Z16" s="451" t="s">
        <v>23036</v>
      </c>
      <c r="AA16" s="451" t="s">
        <v>23036</v>
      </c>
      <c r="AB16" s="451" t="s">
        <v>23022</v>
      </c>
      <c r="AC16" s="451" t="s">
        <v>23022</v>
      </c>
      <c r="AD16" s="451"/>
      <c r="AE16" s="451" t="s">
        <v>23022</v>
      </c>
      <c r="AF16" s="451"/>
      <c r="AG16" s="789"/>
      <c r="AH16" s="715" t="s">
        <v>23022</v>
      </c>
      <c r="AI16" s="7"/>
      <c r="AJ16" s="715" t="s">
        <v>23022</v>
      </c>
      <c r="AK16" s="10"/>
      <c r="AL16" s="716" t="s">
        <v>39</v>
      </c>
      <c r="AM16" s="716" t="s">
        <v>39</v>
      </c>
      <c r="AN16" s="20" t="s">
        <v>22583</v>
      </c>
      <c r="AO16" s="20" t="s">
        <v>22583</v>
      </c>
      <c r="AP16" s="20" t="str">
        <f>IF(OR(AN16="Y", AO16="Y"), "Y", "N")</f>
        <v>N</v>
      </c>
      <c r="AQ16" s="20"/>
      <c r="AW16" s="630"/>
    </row>
    <row r="17" spans="1:49" ht="14.45" hidden="1" customHeight="1">
      <c r="A17" s="451">
        <v>14</v>
      </c>
      <c r="B17" s="452" t="s">
        <v>21799</v>
      </c>
      <c r="C17" s="273" t="s">
        <v>21800</v>
      </c>
      <c r="D17" s="273" t="s">
        <v>22439</v>
      </c>
      <c r="E17" s="273" t="str">
        <f>VLOOKUP(C17,'Source Inventory'!D:E,2,FALSE)</f>
        <v>pcb_dep</v>
      </c>
      <c r="F17" s="273" t="s">
        <v>21844</v>
      </c>
      <c r="G17" s="188" t="s">
        <v>22362</v>
      </c>
      <c r="H17" s="273">
        <v>668</v>
      </c>
      <c r="I17" s="458" t="s">
        <v>23156</v>
      </c>
      <c r="J17" s="454" t="str">
        <f>"persist_"&amp;E17</f>
        <v>persist_pcb_dep</v>
      </c>
      <c r="K17" s="455" t="str">
        <f>E17&amp;"_"&amp;I17</f>
        <v>pcb_dep_src_pf_ar_ca_cr_inf_dly</v>
      </c>
      <c r="L17" s="455" t="s">
        <v>23157</v>
      </c>
      <c r="M17" s="455" t="s">
        <v>22620</v>
      </c>
      <c r="N17" s="455"/>
      <c r="O17" s="455" t="str">
        <f>K17</f>
        <v>pcb_dep_src_pf_ar_ca_cr_inf_dly</v>
      </c>
      <c r="P17" s="455" t="s">
        <v>22586</v>
      </c>
      <c r="Q17" s="455" t="str">
        <f>IF(P17="Daily","d",IF(P17="Monthly","m",IF(P17="Yearly","y",IF(P17="Weekly","w",IF(P17="S","s",IF(P17="On-Request","o",""))))))</f>
        <v>d</v>
      </c>
      <c r="R17" s="455" t="str">
        <f>"ingest_"&amp;K17&amp;"_"&amp;Q17</f>
        <v>ingest_pcb_dep_src_pf_ar_ca_cr_inf_dly_d</v>
      </c>
      <c r="S17" s="455"/>
      <c r="T17" s="459" t="s">
        <v>22620</v>
      </c>
      <c r="U17" s="451" t="s">
        <v>22583</v>
      </c>
      <c r="V17" s="451" t="s">
        <v>22583</v>
      </c>
      <c r="W17" s="451"/>
      <c r="X17" s="720" t="s">
        <v>23155</v>
      </c>
      <c r="Y17" s="6" t="s">
        <v>23011</v>
      </c>
      <c r="Z17" s="451" t="s">
        <v>23036</v>
      </c>
      <c r="AA17" s="451" t="s">
        <v>23036</v>
      </c>
      <c r="AB17" s="451" t="s">
        <v>23022</v>
      </c>
      <c r="AC17" s="451" t="s">
        <v>23022</v>
      </c>
      <c r="AD17" s="451"/>
      <c r="AE17" s="451" t="s">
        <v>23022</v>
      </c>
      <c r="AF17" s="451"/>
      <c r="AG17" s="789"/>
      <c r="AH17" s="715" t="s">
        <v>23148</v>
      </c>
      <c r="AI17" s="7" t="s">
        <v>23158</v>
      </c>
      <c r="AJ17" s="715" t="s">
        <v>23022</v>
      </c>
      <c r="AK17" s="10"/>
      <c r="AL17" s="716" t="s">
        <v>39</v>
      </c>
      <c r="AM17" s="716" t="s">
        <v>39</v>
      </c>
      <c r="AN17" s="20" t="s">
        <v>22584</v>
      </c>
      <c r="AO17" s="20" t="s">
        <v>22583</v>
      </c>
      <c r="AP17" s="20" t="str">
        <f>IF(OR(AN17="Y", AO17="Y"), "Y", "N")</f>
        <v>Y</v>
      </c>
      <c r="AQ17" s="20"/>
      <c r="AW17" s="630"/>
    </row>
    <row r="18" spans="1:49" ht="39" hidden="1">
      <c r="A18" s="451">
        <v>15</v>
      </c>
      <c r="B18" s="452" t="s">
        <v>21799</v>
      </c>
      <c r="C18" s="273" t="s">
        <v>22108</v>
      </c>
      <c r="D18" s="273" t="s">
        <v>22439</v>
      </c>
      <c r="E18" s="273" t="str">
        <f>VLOOKUP(C18,'Source Inventory'!D:E,2,FALSE)</f>
        <v>fcd</v>
      </c>
      <c r="F18" s="273" t="s">
        <v>21844</v>
      </c>
      <c r="G18" s="188" t="s">
        <v>22362</v>
      </c>
      <c r="H18" s="273">
        <v>640</v>
      </c>
      <c r="I18" s="460" t="s">
        <v>23159</v>
      </c>
      <c r="J18" s="454" t="str">
        <f>"persist_"&amp;E18</f>
        <v>persist_fcd</v>
      </c>
      <c r="K18" s="455" t="str">
        <f>E18&amp;"_"&amp;I18</f>
        <v>fcd_ar</v>
      </c>
      <c r="L18" s="455" t="s">
        <v>23160</v>
      </c>
      <c r="M18" s="455" t="s">
        <v>22109</v>
      </c>
      <c r="N18" s="455"/>
      <c r="O18" s="455" t="str">
        <f>K18</f>
        <v>fcd_ar</v>
      </c>
      <c r="P18" s="455" t="s">
        <v>22586</v>
      </c>
      <c r="Q18" s="455" t="str">
        <f>IF(P18="Daily","d",IF(P18="Monthly","m",IF(P18="Yearly","y",IF(P18="Weekly","w",IF(P18="S","s",IF(P18="On-Request","o",""))))))</f>
        <v>d</v>
      </c>
      <c r="R18" s="455" t="str">
        <f>"ingest_"&amp;K18&amp;"_"&amp;Q18</f>
        <v>ingest_fcd_ar_d</v>
      </c>
      <c r="S18" s="455"/>
      <c r="T18" s="7" t="s">
        <v>22109</v>
      </c>
      <c r="U18" s="451" t="s">
        <v>22584</v>
      </c>
      <c r="V18" s="451" t="s">
        <v>22583</v>
      </c>
      <c r="W18" s="451"/>
      <c r="X18" s="273" t="s">
        <v>23161</v>
      </c>
      <c r="Y18" s="6" t="s">
        <v>23011</v>
      </c>
      <c r="Z18" s="451" t="s">
        <v>23036</v>
      </c>
      <c r="AA18" s="451" t="s">
        <v>23036</v>
      </c>
      <c r="AB18" s="451" t="s">
        <v>23022</v>
      </c>
      <c r="AC18" s="451" t="s">
        <v>23022</v>
      </c>
      <c r="AD18" s="451"/>
      <c r="AE18" s="451" t="s">
        <v>23022</v>
      </c>
      <c r="AF18" s="451"/>
      <c r="AG18" s="779"/>
      <c r="AH18" s="451" t="s">
        <v>23148</v>
      </c>
      <c r="AI18" s="6" t="s">
        <v>23162</v>
      </c>
      <c r="AJ18" s="715" t="s">
        <v>23022</v>
      </c>
      <c r="AK18" s="10"/>
      <c r="AL18" s="716" t="s">
        <v>39</v>
      </c>
      <c r="AM18" s="716" t="s">
        <v>39</v>
      </c>
      <c r="AN18" s="20" t="s">
        <v>22584</v>
      </c>
      <c r="AO18" s="20" t="s">
        <v>22583</v>
      </c>
      <c r="AP18" s="20" t="str">
        <f>IF(OR(AN18="Y", AO18="Y"), "Y", "N")</f>
        <v>Y</v>
      </c>
      <c r="AQ18" s="20"/>
      <c r="AW18" s="630"/>
    </row>
    <row r="19" spans="1:49" ht="26.1" hidden="1">
      <c r="A19" s="451">
        <v>16</v>
      </c>
      <c r="B19" s="452" t="s">
        <v>21842</v>
      </c>
      <c r="C19" s="273" t="s">
        <v>21808</v>
      </c>
      <c r="D19" s="273" t="s">
        <v>22439</v>
      </c>
      <c r="E19" s="273" t="str">
        <f>VLOOKUP(C19,'Source Inventory'!D:E,2,FALSE)</f>
        <v>pcb_loan</v>
      </c>
      <c r="F19" s="273" t="s">
        <v>21844</v>
      </c>
      <c r="G19" s="188" t="s">
        <v>22362</v>
      </c>
      <c r="H19" s="273">
        <v>668.08</v>
      </c>
      <c r="I19" s="458" t="s">
        <v>23163</v>
      </c>
      <c r="J19" s="587" t="str">
        <f>"persist_"&amp;E19</f>
        <v>persist_pcb_loan</v>
      </c>
      <c r="K19" s="455" t="str">
        <f>E19&amp;"_"&amp;I19</f>
        <v>pcb_loan_common_product_type</v>
      </c>
      <c r="L19" s="455" t="s">
        <v>23164</v>
      </c>
      <c r="M19" s="455" t="s">
        <v>22625</v>
      </c>
      <c r="N19" s="454"/>
      <c r="O19" s="455" t="str">
        <f>K19</f>
        <v>pcb_loan_common_product_type</v>
      </c>
      <c r="P19" s="455" t="s">
        <v>22586</v>
      </c>
      <c r="Q19" s="455" t="str">
        <f>IF(P19="Daily","d",IF(P19="Monthly","m",IF(P19="Yearly","y",IF(P19="Weekly","w",IF(P19="S","s",IF(P19="On-Request","o",""))))))</f>
        <v>d</v>
      </c>
      <c r="R19" s="455" t="str">
        <f>"ingest_"&amp;K19&amp;"_"&amp;Q19</f>
        <v>ingest_pcb_loan_common_product_type_d</v>
      </c>
      <c r="S19" s="455"/>
      <c r="T19" s="332" t="s">
        <v>22625</v>
      </c>
      <c r="U19" s="451"/>
      <c r="V19" s="451"/>
      <c r="W19" s="451"/>
      <c r="X19" s="714" t="s">
        <v>23124</v>
      </c>
      <c r="Y19" s="6" t="s">
        <v>23011</v>
      </c>
      <c r="Z19" s="451" t="s">
        <v>23036</v>
      </c>
      <c r="AA19" s="451" t="s">
        <v>23036</v>
      </c>
      <c r="AB19" s="451" t="s">
        <v>23022</v>
      </c>
      <c r="AC19" s="451" t="s">
        <v>23022</v>
      </c>
      <c r="AD19" s="451"/>
      <c r="AE19" s="451" t="s">
        <v>23022</v>
      </c>
      <c r="AF19" s="451"/>
      <c r="AG19" s="451"/>
      <c r="AH19" s="451" t="s">
        <v>23022</v>
      </c>
      <c r="AI19" s="7"/>
      <c r="AJ19" s="715" t="s">
        <v>23022</v>
      </c>
      <c r="AK19" s="10"/>
      <c r="AL19" s="716" t="s">
        <v>39</v>
      </c>
      <c r="AM19" s="716" t="s">
        <v>39</v>
      </c>
      <c r="AN19" s="750" t="s">
        <v>22584</v>
      </c>
      <c r="AO19" s="750" t="s">
        <v>22583</v>
      </c>
      <c r="AP19" s="750" t="str">
        <f>IF(OR(AN19="Y", AO19="Y"), "Y", "N")</f>
        <v>Y</v>
      </c>
      <c r="AQ19" s="20"/>
      <c r="AW19" s="630"/>
    </row>
    <row r="20" spans="1:49" ht="26.1" hidden="1">
      <c r="A20" s="451">
        <v>17</v>
      </c>
      <c r="B20" s="452" t="s">
        <v>21842</v>
      </c>
      <c r="C20" s="273" t="s">
        <v>21808</v>
      </c>
      <c r="D20" s="273" t="s">
        <v>22439</v>
      </c>
      <c r="E20" s="273" t="str">
        <f>VLOOKUP(C20,'Source Inventory'!D:E,2,FALSE)</f>
        <v>pcb_loan</v>
      </c>
      <c r="F20" s="273" t="s">
        <v>21844</v>
      </c>
      <c r="G20" s="188" t="s">
        <v>22362</v>
      </c>
      <c r="H20" s="273">
        <v>668.08</v>
      </c>
      <c r="I20" s="458" t="s">
        <v>23165</v>
      </c>
      <c r="J20" s="587" t="str">
        <f>"persist_"&amp;E20</f>
        <v>persist_pcb_loan</v>
      </c>
      <c r="K20" s="455" t="str">
        <f>E20&amp;"_"&amp;I20</f>
        <v>pcb_loan_common_sub_type</v>
      </c>
      <c r="L20" s="455" t="s">
        <v>23166</v>
      </c>
      <c r="M20" s="455" t="s">
        <v>22628</v>
      </c>
      <c r="N20" s="454"/>
      <c r="O20" s="455" t="str">
        <f>K20</f>
        <v>pcb_loan_common_sub_type</v>
      </c>
      <c r="P20" s="455" t="s">
        <v>22586</v>
      </c>
      <c r="Q20" s="455" t="str">
        <f>IF(P20="Daily","d",IF(P20="Monthly","m",IF(P20="Yearly","y",IF(P20="Weekly","w",IF(P20="S","s",IF(P20="On-Request","o",""))))))</f>
        <v>d</v>
      </c>
      <c r="R20" s="455" t="str">
        <f>"ingest_"&amp;K20&amp;"_"&amp;Q20</f>
        <v>ingest_pcb_loan_common_sub_type_d</v>
      </c>
      <c r="S20" s="455"/>
      <c r="T20" s="332" t="s">
        <v>22628</v>
      </c>
      <c r="U20" s="451"/>
      <c r="V20" s="451"/>
      <c r="W20" s="451"/>
      <c r="X20" s="714" t="s">
        <v>23124</v>
      </c>
      <c r="Y20" s="6" t="s">
        <v>23011</v>
      </c>
      <c r="Z20" s="451" t="s">
        <v>23036</v>
      </c>
      <c r="AA20" s="451" t="s">
        <v>23036</v>
      </c>
      <c r="AB20" s="451" t="s">
        <v>23022</v>
      </c>
      <c r="AC20" s="451" t="s">
        <v>23022</v>
      </c>
      <c r="AD20" s="451"/>
      <c r="AE20" s="451" t="s">
        <v>23022</v>
      </c>
      <c r="AF20" s="451"/>
      <c r="AG20" s="451"/>
      <c r="AH20" s="451" t="s">
        <v>23022</v>
      </c>
      <c r="AI20" s="7"/>
      <c r="AJ20" s="715" t="s">
        <v>23022</v>
      </c>
      <c r="AK20" s="10"/>
      <c r="AL20" s="716" t="s">
        <v>39</v>
      </c>
      <c r="AM20" s="716" t="s">
        <v>39</v>
      </c>
      <c r="AN20" s="750" t="s">
        <v>22584</v>
      </c>
      <c r="AO20" s="750" t="s">
        <v>22583</v>
      </c>
      <c r="AP20" s="750" t="str">
        <f>IF(OR(AN20="Y", AO20="Y"), "Y", "N")</f>
        <v>Y</v>
      </c>
      <c r="AQ20" s="20"/>
      <c r="AW20" s="630"/>
    </row>
    <row r="21" spans="1:49" ht="26.1" hidden="1">
      <c r="A21" s="451">
        <v>18</v>
      </c>
      <c r="B21" s="452" t="s">
        <v>21842</v>
      </c>
      <c r="C21" s="273" t="s">
        <v>21808</v>
      </c>
      <c r="D21" s="273" t="s">
        <v>22439</v>
      </c>
      <c r="E21" s="273" t="str">
        <f>VLOOKUP(C21,'Source Inventory'!D:E,2,FALSE)</f>
        <v>pcb_loan</v>
      </c>
      <c r="F21" s="273" t="s">
        <v>21844</v>
      </c>
      <c r="G21" s="188" t="s">
        <v>22362</v>
      </c>
      <c r="H21" s="273">
        <v>668.08</v>
      </c>
      <c r="I21" s="458" t="s">
        <v>23167</v>
      </c>
      <c r="J21" s="587" t="str">
        <f>"persist_"&amp;E21</f>
        <v>persist_pcb_loan</v>
      </c>
      <c r="K21" s="455" t="str">
        <f>E21&amp;"_"&amp;I21</f>
        <v>pcb_loan_common_loan_purpose_table</v>
      </c>
      <c r="L21" s="455" t="s">
        <v>23168</v>
      </c>
      <c r="M21" s="455" t="s">
        <v>22631</v>
      </c>
      <c r="N21" s="455"/>
      <c r="O21" s="455" t="str">
        <f>K21</f>
        <v>pcb_loan_common_loan_purpose_table</v>
      </c>
      <c r="P21" s="455" t="s">
        <v>22586</v>
      </c>
      <c r="Q21" s="455" t="str">
        <f>IF(P21="Daily","d",IF(P21="Monthly","m",IF(P21="Yearly","y",IF(P21="Weekly","w",IF(P21="S","s",IF(P21="On-Request","o",""))))))</f>
        <v>d</v>
      </c>
      <c r="R21" s="455" t="str">
        <f>"ingest_"&amp;K21&amp;"_"&amp;Q21</f>
        <v>ingest_pcb_loan_common_loan_purpose_table_d</v>
      </c>
      <c r="S21" s="455"/>
      <c r="T21" s="332" t="s">
        <v>22631</v>
      </c>
      <c r="U21" s="451"/>
      <c r="V21" s="451"/>
      <c r="W21" s="451"/>
      <c r="X21" s="714" t="s">
        <v>23124</v>
      </c>
      <c r="Y21" s="6" t="s">
        <v>23011</v>
      </c>
      <c r="Z21" s="451" t="s">
        <v>23036</v>
      </c>
      <c r="AA21" s="451" t="s">
        <v>23036</v>
      </c>
      <c r="AB21" s="451" t="s">
        <v>23022</v>
      </c>
      <c r="AC21" s="451" t="s">
        <v>23022</v>
      </c>
      <c r="AD21" s="451"/>
      <c r="AE21" s="451" t="s">
        <v>23022</v>
      </c>
      <c r="AF21" s="451"/>
      <c r="AG21" s="451"/>
      <c r="AH21" s="451" t="s">
        <v>23022</v>
      </c>
      <c r="AI21" s="7"/>
      <c r="AJ21" s="715" t="s">
        <v>23022</v>
      </c>
      <c r="AK21" s="10"/>
      <c r="AL21" s="716" t="s">
        <v>39</v>
      </c>
      <c r="AM21" s="716" t="s">
        <v>39</v>
      </c>
      <c r="AN21" s="750" t="s">
        <v>22584</v>
      </c>
      <c r="AO21" s="750" t="s">
        <v>22583</v>
      </c>
      <c r="AP21" s="750" t="str">
        <f>IF(OR(AN21="Y", AO21="Y"), "Y", "N")</f>
        <v>Y</v>
      </c>
      <c r="AQ21" s="20"/>
      <c r="AW21" s="630"/>
    </row>
    <row r="22" spans="1:49" ht="26.1" hidden="1">
      <c r="A22" s="451">
        <v>19</v>
      </c>
      <c r="B22" s="452" t="s">
        <v>21799</v>
      </c>
      <c r="C22" s="273" t="s">
        <v>21851</v>
      </c>
      <c r="D22" s="273" t="s">
        <v>22439</v>
      </c>
      <c r="E22" s="273" t="str">
        <f>VLOOKUP(C22,'Source Inventory'!D:E,2,FALSE)</f>
        <v>lpm_as400</v>
      </c>
      <c r="F22" s="273" t="s">
        <v>23018</v>
      </c>
      <c r="G22" s="188" t="s">
        <v>22634</v>
      </c>
      <c r="H22" s="273">
        <v>75</v>
      </c>
      <c r="I22" s="462" t="s">
        <v>23169</v>
      </c>
      <c r="J22" s="454" t="str">
        <f>"persist_"&amp;E22</f>
        <v>persist_lpm_as400</v>
      </c>
      <c r="K22" s="455" t="str">
        <f>E22&amp;"_"&amp;I22</f>
        <v>lpm_as400_lmt_ar_inf_bfr_wrtof</v>
      </c>
      <c r="L22" s="455" t="s">
        <v>23170</v>
      </c>
      <c r="M22" s="273" t="s">
        <v>23171</v>
      </c>
      <c r="N22" s="455" t="s">
        <v>23172</v>
      </c>
      <c r="O22" s="455" t="str">
        <f>K22</f>
        <v>lpm_as400_lmt_ar_inf_bfr_wrtof</v>
      </c>
      <c r="P22" s="455" t="s">
        <v>22586</v>
      </c>
      <c r="Q22" s="455" t="str">
        <f>IF(P22="Daily","d",IF(P22="Monthly","m",IF(P22="Yearly","y",IF(P22="Weekly","w",IF(P22="S","s",IF(P22="On-Request","o",""))))))</f>
        <v>d</v>
      </c>
      <c r="R22" s="455" t="str">
        <f>"ingest_"&amp;K22&amp;"_"&amp;Q22</f>
        <v>ingest_lpm_as400_lmt_ar_inf_bfr_wrtof_d</v>
      </c>
      <c r="S22" s="455"/>
      <c r="T22" s="7" t="s">
        <v>22635</v>
      </c>
      <c r="U22" s="451" t="s">
        <v>22583</v>
      </c>
      <c r="V22" s="451" t="s">
        <v>22583</v>
      </c>
      <c r="W22" s="451"/>
      <c r="X22" s="273"/>
      <c r="Y22" s="6" t="s">
        <v>14</v>
      </c>
      <c r="Z22" s="451" t="s">
        <v>23022</v>
      </c>
      <c r="AA22" s="451" t="s">
        <v>23022</v>
      </c>
      <c r="AB22" s="451" t="s">
        <v>23022</v>
      </c>
      <c r="AC22" s="451" t="s">
        <v>23022</v>
      </c>
      <c r="AD22" s="451"/>
      <c r="AE22" s="451" t="s">
        <v>23022</v>
      </c>
      <c r="AF22" s="451"/>
      <c r="AG22" s="451"/>
      <c r="AH22" s="451" t="s">
        <v>23022</v>
      </c>
      <c r="AI22" s="7"/>
      <c r="AJ22" s="715" t="s">
        <v>23022</v>
      </c>
      <c r="AK22" s="10"/>
      <c r="AL22" s="716" t="s">
        <v>23022</v>
      </c>
      <c r="AM22" s="715" t="s">
        <v>23022</v>
      </c>
      <c r="AN22" s="20" t="s">
        <v>22583</v>
      </c>
      <c r="AO22" s="20" t="s">
        <v>22583</v>
      </c>
      <c r="AP22" s="20" t="str">
        <f>IF(OR(AN22="Y", AO22="Y"), "Y", "N")</f>
        <v>N</v>
      </c>
      <c r="AQ22" s="20"/>
      <c r="AW22" s="630"/>
    </row>
    <row r="23" spans="1:49" ht="26.1" hidden="1">
      <c r="A23" s="451">
        <v>20</v>
      </c>
      <c r="B23" s="452" t="s">
        <v>21842</v>
      </c>
      <c r="C23" s="273" t="s">
        <v>21851</v>
      </c>
      <c r="D23" s="273" t="s">
        <v>22439</v>
      </c>
      <c r="E23" s="273" t="str">
        <f>VLOOKUP(C23,'Source Inventory'!D:E,2,FALSE)</f>
        <v>lpm_as400</v>
      </c>
      <c r="F23" s="273" t="s">
        <v>23018</v>
      </c>
      <c r="G23" s="188" t="s">
        <v>22634</v>
      </c>
      <c r="H23" s="273">
        <v>75</v>
      </c>
      <c r="I23" s="462" t="s">
        <v>23173</v>
      </c>
      <c r="J23" s="454" t="str">
        <f>"persist_"&amp;E23</f>
        <v>persist_lpm_as400</v>
      </c>
      <c r="K23" s="455" t="str">
        <f>E23&amp;"_"&amp;I23</f>
        <v>lpm_as400_ar_wrtof_rcv</v>
      </c>
      <c r="L23" s="455" t="s">
        <v>23174</v>
      </c>
      <c r="M23" s="273" t="s">
        <v>23175</v>
      </c>
      <c r="N23" s="455" t="s">
        <v>23176</v>
      </c>
      <c r="O23" s="455" t="str">
        <f>K23</f>
        <v>lpm_as400_ar_wrtof_rcv</v>
      </c>
      <c r="P23" s="455" t="s">
        <v>22639</v>
      </c>
      <c r="Q23" s="455" t="str">
        <f>IF(P23="Daily","d",IF(P23="Monthly","m",IF(P23="Yearly","y",IF(P23="Weekly","w",IF(P23="S","s",IF(P23="On-Request","o",""))))))</f>
        <v>m</v>
      </c>
      <c r="R23" s="455" t="str">
        <f>"ingest_"&amp;K23&amp;"_"&amp;Q23</f>
        <v>ingest_lpm_as400_ar_wrtof_rcv_m</v>
      </c>
      <c r="S23" s="455"/>
      <c r="T23" s="7" t="s">
        <v>22637</v>
      </c>
      <c r="U23" s="451" t="s">
        <v>22583</v>
      </c>
      <c r="V23" s="451" t="s">
        <v>22583</v>
      </c>
      <c r="W23" s="451"/>
      <c r="X23" s="273"/>
      <c r="Y23" s="6" t="s">
        <v>22585</v>
      </c>
      <c r="Z23" s="451" t="s">
        <v>23022</v>
      </c>
      <c r="AA23" s="451" t="s">
        <v>23022</v>
      </c>
      <c r="AB23" s="451" t="s">
        <v>23022</v>
      </c>
      <c r="AC23" s="451" t="s">
        <v>23022</v>
      </c>
      <c r="AD23" s="451"/>
      <c r="AE23" s="451" t="s">
        <v>23022</v>
      </c>
      <c r="AF23" s="451"/>
      <c r="AG23" s="451"/>
      <c r="AH23" s="451" t="s">
        <v>23022</v>
      </c>
      <c r="AI23" s="7"/>
      <c r="AJ23" s="715" t="s">
        <v>23022</v>
      </c>
      <c r="AK23" s="10"/>
      <c r="AL23" s="716" t="s">
        <v>23022</v>
      </c>
      <c r="AM23" s="715" t="s">
        <v>23022</v>
      </c>
      <c r="AN23" s="20" t="s">
        <v>22583</v>
      </c>
      <c r="AO23" s="20" t="s">
        <v>22583</v>
      </c>
      <c r="AP23" s="20" t="str">
        <f>IF(OR(AN23="Y", AO23="Y"), "Y", "N")</f>
        <v>N</v>
      </c>
      <c r="AQ23" s="20"/>
      <c r="AW23" s="630"/>
    </row>
    <row r="24" spans="1:49" ht="26.1" hidden="1">
      <c r="A24" s="451">
        <v>21</v>
      </c>
      <c r="B24" s="452" t="s">
        <v>21799</v>
      </c>
      <c r="C24" s="273" t="s">
        <v>21851</v>
      </c>
      <c r="D24" s="273" t="s">
        <v>22439</v>
      </c>
      <c r="E24" s="273" t="str">
        <f>VLOOKUP(C24,'Source Inventory'!D:E,2,FALSE)</f>
        <v>lpm_as400</v>
      </c>
      <c r="F24" s="273" t="s">
        <v>23018</v>
      </c>
      <c r="G24" s="188" t="s">
        <v>22634</v>
      </c>
      <c r="H24" s="273">
        <v>75</v>
      </c>
      <c r="I24" s="462" t="s">
        <v>23177</v>
      </c>
      <c r="J24" s="454" t="str">
        <f>"persist_"&amp;E24</f>
        <v>persist_lpm_as400</v>
      </c>
      <c r="K24" s="455" t="str">
        <f>E24&amp;"_"&amp;I24</f>
        <v>lpm_as400_ln_cntg_dmmy_clss_prvn</v>
      </c>
      <c r="L24" s="455" t="s">
        <v>23178</v>
      </c>
      <c r="M24" s="273" t="s">
        <v>23179</v>
      </c>
      <c r="N24" s="455" t="s">
        <v>23180</v>
      </c>
      <c r="O24" s="455" t="str">
        <f>K24</f>
        <v>lpm_as400_ln_cntg_dmmy_clss_prvn</v>
      </c>
      <c r="P24" s="455" t="s">
        <v>22586</v>
      </c>
      <c r="Q24" s="455" t="str">
        <f>IF(P24="Daily","d",IF(P24="Monthly","m",IF(P24="Yearly","y",IF(P24="Weekly","w",IF(P24="S","s",IF(P24="On-Request","o",""))))))</f>
        <v>d</v>
      </c>
      <c r="R24" s="455" t="str">
        <f>"ingest_"&amp;K24&amp;"_"&amp;Q24</f>
        <v>ingest_lpm_as400_ln_cntg_dmmy_clss_prvn_d</v>
      </c>
      <c r="S24" s="455"/>
      <c r="T24" s="7" t="s">
        <v>22640</v>
      </c>
      <c r="U24" s="451" t="s">
        <v>22583</v>
      </c>
      <c r="V24" s="451" t="s">
        <v>22583</v>
      </c>
      <c r="W24" s="451"/>
      <c r="X24" s="273"/>
      <c r="Y24" s="6" t="s">
        <v>14</v>
      </c>
      <c r="Z24" s="451" t="s">
        <v>23022</v>
      </c>
      <c r="AA24" s="451" t="s">
        <v>23022</v>
      </c>
      <c r="AB24" s="451" t="s">
        <v>23022</v>
      </c>
      <c r="AC24" s="451" t="s">
        <v>23022</v>
      </c>
      <c r="AD24" s="451"/>
      <c r="AE24" s="451" t="s">
        <v>23022</v>
      </c>
      <c r="AF24" s="451"/>
      <c r="AG24" s="451"/>
      <c r="AH24" s="451" t="s">
        <v>23022</v>
      </c>
      <c r="AI24" s="7"/>
      <c r="AJ24" s="715" t="s">
        <v>23022</v>
      </c>
      <c r="AK24" s="10"/>
      <c r="AL24" s="716" t="s">
        <v>23022</v>
      </c>
      <c r="AM24" s="715" t="s">
        <v>23022</v>
      </c>
      <c r="AN24" s="750" t="s">
        <v>22583</v>
      </c>
      <c r="AO24" s="750" t="s">
        <v>22584</v>
      </c>
      <c r="AP24" s="750" t="str">
        <f>IF(OR(AN24="Y", AO24="Y"), "Y", "N")</f>
        <v>Y</v>
      </c>
      <c r="AQ24" s="20"/>
      <c r="AW24" s="630"/>
    </row>
    <row r="25" spans="1:49" ht="26.1" hidden="1">
      <c r="A25" s="451">
        <v>22</v>
      </c>
      <c r="B25" s="452" t="s">
        <v>21799</v>
      </c>
      <c r="C25" s="273" t="s">
        <v>21851</v>
      </c>
      <c r="D25" s="273" t="s">
        <v>22439</v>
      </c>
      <c r="E25" s="273" t="str">
        <f>VLOOKUP(C25,'Source Inventory'!D:E,2,FALSE)</f>
        <v>lpm_as400</v>
      </c>
      <c r="F25" s="273" t="s">
        <v>23018</v>
      </c>
      <c r="G25" s="188" t="s">
        <v>22634</v>
      </c>
      <c r="H25" s="273">
        <v>75</v>
      </c>
      <c r="I25" s="462" t="s">
        <v>23181</v>
      </c>
      <c r="J25" s="454" t="str">
        <f>"persist_"&amp;E25</f>
        <v>persist_lpm_as400</v>
      </c>
      <c r="K25" s="455" t="str">
        <f>E25&amp;"_"&amp;I25</f>
        <v>lpm_as400_ln_card_clss_prvn</v>
      </c>
      <c r="L25" s="455" t="s">
        <v>23182</v>
      </c>
      <c r="M25" s="273" t="s">
        <v>23183</v>
      </c>
      <c r="N25" s="455" t="s">
        <v>23184</v>
      </c>
      <c r="O25" s="455" t="str">
        <f>K25</f>
        <v>lpm_as400_ln_card_clss_prvn</v>
      </c>
      <c r="P25" s="455" t="s">
        <v>22586</v>
      </c>
      <c r="Q25" s="455" t="str">
        <f>IF(P25="Daily","d",IF(P25="Monthly","m",IF(P25="Yearly","y",IF(P25="Weekly","w",IF(P25="S","s",IF(P25="On-Request","o",""))))))</f>
        <v>d</v>
      </c>
      <c r="R25" s="455" t="str">
        <f>"ingest_"&amp;K25&amp;"_"&amp;Q25</f>
        <v>ingest_lpm_as400_ln_card_clss_prvn_d</v>
      </c>
      <c r="S25" s="455"/>
      <c r="T25" s="7" t="s">
        <v>22642</v>
      </c>
      <c r="U25" s="451" t="s">
        <v>22583</v>
      </c>
      <c r="V25" s="451" t="s">
        <v>22583</v>
      </c>
      <c r="W25" s="451"/>
      <c r="X25" s="718" t="s">
        <v>23185</v>
      </c>
      <c r="Y25" s="6" t="s">
        <v>14</v>
      </c>
      <c r="Z25" s="451" t="s">
        <v>23022</v>
      </c>
      <c r="AA25" s="451" t="s">
        <v>23022</v>
      </c>
      <c r="AB25" s="451" t="s">
        <v>23022</v>
      </c>
      <c r="AC25" s="451" t="s">
        <v>23022</v>
      </c>
      <c r="AD25" s="451"/>
      <c r="AE25" s="451" t="s">
        <v>23022</v>
      </c>
      <c r="AF25" s="451"/>
      <c r="AG25" s="451"/>
      <c r="AH25" s="451" t="s">
        <v>23022</v>
      </c>
      <c r="AI25" s="7"/>
      <c r="AJ25" s="715" t="s">
        <v>23022</v>
      </c>
      <c r="AK25" s="10"/>
      <c r="AL25" s="716" t="s">
        <v>23022</v>
      </c>
      <c r="AM25" s="715" t="s">
        <v>23022</v>
      </c>
      <c r="AN25" s="750" t="s">
        <v>22583</v>
      </c>
      <c r="AO25" s="750" t="s">
        <v>22584</v>
      </c>
      <c r="AP25" s="750" t="str">
        <f>IF(OR(AN25="Y", AO25="Y"), "Y", "N")</f>
        <v>Y</v>
      </c>
      <c r="AQ25" s="20"/>
      <c r="AW25" s="630"/>
    </row>
    <row r="26" spans="1:49" ht="26.1" hidden="1">
      <c r="A26" s="451">
        <v>23</v>
      </c>
      <c r="B26" s="452" t="s">
        <v>21799</v>
      </c>
      <c r="C26" s="273" t="s">
        <v>21851</v>
      </c>
      <c r="D26" s="273" t="s">
        <v>22439</v>
      </c>
      <c r="E26" s="273" t="str">
        <f>VLOOKUP(C26,'Source Inventory'!D:E,2,FALSE)</f>
        <v>lpm_as400</v>
      </c>
      <c r="F26" s="273" t="s">
        <v>23018</v>
      </c>
      <c r="G26" s="188" t="s">
        <v>22634</v>
      </c>
      <c r="H26" s="273">
        <v>75</v>
      </c>
      <c r="I26" s="462" t="s">
        <v>23186</v>
      </c>
      <c r="J26" s="454" t="str">
        <f>"persist_"&amp;E26</f>
        <v>persist_lpm_as400</v>
      </c>
      <c r="K26" s="455" t="str">
        <f>E26&amp;"_"&amp;I26</f>
        <v>lpm_as400_ln_cntg_clss_prvn</v>
      </c>
      <c r="L26" s="455" t="s">
        <v>23187</v>
      </c>
      <c r="M26" s="273" t="s">
        <v>23188</v>
      </c>
      <c r="N26" s="455" t="s">
        <v>23189</v>
      </c>
      <c r="O26" s="455" t="str">
        <f>K26</f>
        <v>lpm_as400_ln_cntg_clss_prvn</v>
      </c>
      <c r="P26" s="455" t="s">
        <v>22639</v>
      </c>
      <c r="Q26" s="455" t="str">
        <f>IF(P26="Daily","d",IF(P26="Monthly","m",IF(P26="Yearly","y",IF(P26="Weekly","w",IF(P26="S","s",IF(P26="On-Request","o",""))))))</f>
        <v>m</v>
      </c>
      <c r="R26" s="455" t="str">
        <f>"ingest_"&amp;K26&amp;"_"&amp;Q26</f>
        <v>ingest_lpm_as400_ln_cntg_clss_prvn_m</v>
      </c>
      <c r="S26" s="455"/>
      <c r="T26" s="7" t="s">
        <v>22644</v>
      </c>
      <c r="U26" s="451" t="s">
        <v>22583</v>
      </c>
      <c r="V26" s="451" t="s">
        <v>22583</v>
      </c>
      <c r="W26" s="451"/>
      <c r="X26" s="718" t="s">
        <v>23185</v>
      </c>
      <c r="Y26" s="6" t="s">
        <v>14</v>
      </c>
      <c r="Z26" s="451" t="s">
        <v>23022</v>
      </c>
      <c r="AA26" s="451" t="s">
        <v>23022</v>
      </c>
      <c r="AB26" s="451" t="s">
        <v>23022</v>
      </c>
      <c r="AC26" s="451" t="s">
        <v>23022</v>
      </c>
      <c r="AD26" s="451"/>
      <c r="AE26" s="451" t="s">
        <v>23022</v>
      </c>
      <c r="AF26" s="451"/>
      <c r="AG26" s="451"/>
      <c r="AH26" s="451" t="s">
        <v>23022</v>
      </c>
      <c r="AI26" s="7"/>
      <c r="AJ26" s="715" t="s">
        <v>23022</v>
      </c>
      <c r="AK26" s="10"/>
      <c r="AL26" s="716" t="s">
        <v>23022</v>
      </c>
      <c r="AM26" s="715" t="s">
        <v>23022</v>
      </c>
      <c r="AN26" s="750" t="s">
        <v>22583</v>
      </c>
      <c r="AO26" s="750" t="s">
        <v>22584</v>
      </c>
      <c r="AP26" s="750" t="str">
        <f>IF(OR(AN26="Y", AO26="Y"), "Y", "N")</f>
        <v>Y</v>
      </c>
      <c r="AQ26" s="20"/>
      <c r="AW26" s="630"/>
    </row>
    <row r="27" spans="1:49" ht="26.1" hidden="1">
      <c r="A27" s="451">
        <v>24</v>
      </c>
      <c r="B27" s="452" t="s">
        <v>21799</v>
      </c>
      <c r="C27" s="273" t="s">
        <v>21851</v>
      </c>
      <c r="D27" s="273" t="s">
        <v>22439</v>
      </c>
      <c r="E27" s="273" t="str">
        <f>VLOOKUP(C27,'Source Inventory'!D:E,2,FALSE)</f>
        <v>lpm_as400</v>
      </c>
      <c r="F27" s="273" t="s">
        <v>23018</v>
      </c>
      <c r="G27" s="188" t="s">
        <v>22634</v>
      </c>
      <c r="H27" s="273">
        <v>75</v>
      </c>
      <c r="I27" s="462" t="s">
        <v>23190</v>
      </c>
      <c r="J27" s="454" t="str">
        <f>"persist_"&amp;E27</f>
        <v>persist_lpm_as400</v>
      </c>
      <c r="K27" s="455" t="str">
        <f>E27&amp;"_"&amp;I27</f>
        <v>lpm_as400_ar_clss_qly</v>
      </c>
      <c r="L27" s="455" t="s">
        <v>23191</v>
      </c>
      <c r="M27" s="273" t="s">
        <v>23192</v>
      </c>
      <c r="N27" s="455" t="s">
        <v>23193</v>
      </c>
      <c r="O27" s="455" t="str">
        <f>K27</f>
        <v>lpm_as400_ar_clss_qly</v>
      </c>
      <c r="P27" s="455" t="s">
        <v>22586</v>
      </c>
      <c r="Q27" s="455" t="str">
        <f>IF(P27="Daily","d",IF(P27="Monthly","m",IF(P27="Yearly","y",IF(P27="Weekly","w",IF(P27="S","s",IF(P27="On-Request","o",""))))))</f>
        <v>d</v>
      </c>
      <c r="R27" s="455" t="str">
        <f>"ingest_"&amp;K27&amp;"_"&amp;Q27</f>
        <v>ingest_lpm_as400_ar_clss_qly_d</v>
      </c>
      <c r="S27" s="455"/>
      <c r="T27" s="7" t="s">
        <v>22646</v>
      </c>
      <c r="U27" s="451" t="s">
        <v>22583</v>
      </c>
      <c r="V27" s="451" t="s">
        <v>22583</v>
      </c>
      <c r="W27" s="451"/>
      <c r="X27" s="273"/>
      <c r="Y27" s="6" t="s">
        <v>14</v>
      </c>
      <c r="Z27" s="451" t="s">
        <v>23022</v>
      </c>
      <c r="AA27" s="451" t="s">
        <v>23022</v>
      </c>
      <c r="AB27" s="451" t="s">
        <v>23022</v>
      </c>
      <c r="AC27" s="451" t="s">
        <v>23022</v>
      </c>
      <c r="AD27" s="451"/>
      <c r="AE27" s="451" t="s">
        <v>23022</v>
      </c>
      <c r="AF27" s="451"/>
      <c r="AG27" s="451"/>
      <c r="AH27" s="451" t="s">
        <v>23022</v>
      </c>
      <c r="AI27" s="7"/>
      <c r="AJ27" s="715" t="s">
        <v>23022</v>
      </c>
      <c r="AK27" s="10"/>
      <c r="AL27" s="716" t="s">
        <v>23022</v>
      </c>
      <c r="AM27" s="715" t="s">
        <v>23022</v>
      </c>
      <c r="AN27" s="20" t="s">
        <v>22583</v>
      </c>
      <c r="AO27" s="20" t="s">
        <v>22583</v>
      </c>
      <c r="AP27" s="20" t="str">
        <f>IF(OR(AN27="Y", AO27="Y"), "Y", "N")</f>
        <v>N</v>
      </c>
      <c r="AQ27" s="20"/>
      <c r="AW27" s="630"/>
    </row>
    <row r="28" spans="1:49" ht="26.1" hidden="1">
      <c r="A28" s="451">
        <v>25</v>
      </c>
      <c r="B28" s="452" t="s">
        <v>21799</v>
      </c>
      <c r="C28" s="273" t="s">
        <v>21851</v>
      </c>
      <c r="D28" s="273" t="s">
        <v>22439</v>
      </c>
      <c r="E28" s="273" t="str">
        <f>VLOOKUP(C28,'Source Inventory'!D:E,2,FALSE)</f>
        <v>lpm_as400</v>
      </c>
      <c r="F28" s="273" t="s">
        <v>23018</v>
      </c>
      <c r="G28" s="188" t="s">
        <v>22634</v>
      </c>
      <c r="H28" s="273">
        <v>75</v>
      </c>
      <c r="I28" s="462" t="s">
        <v>23194</v>
      </c>
      <c r="J28" s="454" t="str">
        <f>"persist_"&amp;E28</f>
        <v>persist_lpm_as400</v>
      </c>
      <c r="K28" s="455" t="str">
        <f>E28&amp;"_"&amp;I28</f>
        <v>lpm_as400_ln_cntg_clss_prvn_bfr_wrtof</v>
      </c>
      <c r="L28" s="455" t="s">
        <v>23195</v>
      </c>
      <c r="M28" s="273" t="s">
        <v>23196</v>
      </c>
      <c r="N28" s="455" t="s">
        <v>23197</v>
      </c>
      <c r="O28" s="455" t="str">
        <f>K28</f>
        <v>lpm_as400_ln_cntg_clss_prvn_bfr_wrtof</v>
      </c>
      <c r="P28" s="455" t="s">
        <v>22639</v>
      </c>
      <c r="Q28" s="455" t="str">
        <f>IF(P28="Daily","d",IF(P28="Monthly","m",IF(P28="Yearly","y",IF(P28="Weekly","w",IF(P28="S","s",IF(P28="On-Request","o",""))))))</f>
        <v>m</v>
      </c>
      <c r="R28" s="455" t="str">
        <f>"ingest_"&amp;K28&amp;"_"&amp;Q28</f>
        <v>ingest_lpm_as400_ln_cntg_clss_prvn_bfr_wrtof_m</v>
      </c>
      <c r="S28" s="455"/>
      <c r="T28" s="7" t="s">
        <v>22648</v>
      </c>
      <c r="U28" s="451" t="s">
        <v>22583</v>
      </c>
      <c r="V28" s="451" t="s">
        <v>22583</v>
      </c>
      <c r="W28" s="451"/>
      <c r="X28" s="718" t="s">
        <v>23185</v>
      </c>
      <c r="Y28" s="6" t="s">
        <v>14</v>
      </c>
      <c r="Z28" s="451" t="s">
        <v>23022</v>
      </c>
      <c r="AA28" s="451" t="s">
        <v>23022</v>
      </c>
      <c r="AB28" s="451" t="s">
        <v>23022</v>
      </c>
      <c r="AC28" s="451" t="s">
        <v>23022</v>
      </c>
      <c r="AD28" s="451"/>
      <c r="AE28" s="451" t="s">
        <v>23022</v>
      </c>
      <c r="AF28" s="451"/>
      <c r="AG28" s="451"/>
      <c r="AH28" s="451" t="s">
        <v>23022</v>
      </c>
      <c r="AI28" s="7"/>
      <c r="AJ28" s="715" t="s">
        <v>23022</v>
      </c>
      <c r="AK28" s="10"/>
      <c r="AL28" s="716" t="s">
        <v>23022</v>
      </c>
      <c r="AM28" s="715" t="s">
        <v>23022</v>
      </c>
      <c r="AN28" s="750" t="s">
        <v>22583</v>
      </c>
      <c r="AO28" s="750" t="s">
        <v>22584</v>
      </c>
      <c r="AP28" s="750" t="str">
        <f>IF(OR(AN28="Y", AO28="Y"), "Y", "N")</f>
        <v>Y</v>
      </c>
      <c r="AQ28" s="20"/>
      <c r="AW28" s="630"/>
    </row>
    <row r="29" spans="1:49" ht="26.1" hidden="1">
      <c r="A29" s="451">
        <v>26</v>
      </c>
      <c r="B29" s="452" t="s">
        <v>21799</v>
      </c>
      <c r="C29" s="332" t="s">
        <v>21851</v>
      </c>
      <c r="D29" s="273" t="s">
        <v>22439</v>
      </c>
      <c r="E29" s="273" t="str">
        <f>VLOOKUP(C29,'Source Inventory'!D:E,2,FALSE)</f>
        <v>lpm_as400</v>
      </c>
      <c r="F29" s="273" t="s">
        <v>23018</v>
      </c>
      <c r="G29" s="188" t="s">
        <v>22634</v>
      </c>
      <c r="H29" s="273">
        <v>75</v>
      </c>
      <c r="I29" s="463" t="s">
        <v>23198</v>
      </c>
      <c r="J29" s="455" t="str">
        <f>"persist_"&amp;E29</f>
        <v>persist_lpm_as400</v>
      </c>
      <c r="K29" s="455" t="str">
        <f>E29&amp;"_"&amp;I29</f>
        <v>lpm_as400_lmt_inf_bfr_wrtof</v>
      </c>
      <c r="L29" s="455" t="s">
        <v>23199</v>
      </c>
      <c r="M29" s="273" t="s">
        <v>23200</v>
      </c>
      <c r="N29" s="455" t="s">
        <v>23201</v>
      </c>
      <c r="O29" s="455" t="str">
        <f>K29</f>
        <v>lpm_as400_lmt_inf_bfr_wrtof</v>
      </c>
      <c r="P29" s="455" t="s">
        <v>22586</v>
      </c>
      <c r="Q29" s="455" t="str">
        <f>IF(P29="Daily","d",IF(P29="Monthly","m",IF(P29="Yearly","y",IF(P29="Weekly","w",IF(P29="S","s",IF(P29="On-Request","o",""))))))</f>
        <v>d</v>
      </c>
      <c r="R29" s="455" t="str">
        <f>"ingest_"&amp;K29&amp;"_"&amp;Q29</f>
        <v>ingest_lpm_as400_lmt_inf_bfr_wrtof_d</v>
      </c>
      <c r="S29" s="455"/>
      <c r="T29" s="332" t="s">
        <v>22650</v>
      </c>
      <c r="U29" s="451" t="s">
        <v>22583</v>
      </c>
      <c r="V29" s="451" t="s">
        <v>22583</v>
      </c>
      <c r="W29" s="451"/>
      <c r="X29" s="273"/>
      <c r="Y29" s="6" t="s">
        <v>14</v>
      </c>
      <c r="Z29" s="451" t="s">
        <v>23022</v>
      </c>
      <c r="AA29" s="451" t="s">
        <v>23022</v>
      </c>
      <c r="AB29" s="451" t="s">
        <v>23022</v>
      </c>
      <c r="AC29" s="451" t="s">
        <v>23022</v>
      </c>
      <c r="AD29" s="451"/>
      <c r="AE29" s="451" t="s">
        <v>23022</v>
      </c>
      <c r="AF29" s="451"/>
      <c r="AG29" s="451"/>
      <c r="AH29" s="451" t="s">
        <v>23022</v>
      </c>
      <c r="AI29" s="7"/>
      <c r="AJ29" s="715" t="s">
        <v>23022</v>
      </c>
      <c r="AK29" s="10"/>
      <c r="AL29" s="716" t="s">
        <v>23022</v>
      </c>
      <c r="AM29" s="715" t="s">
        <v>23022</v>
      </c>
      <c r="AN29" s="20" t="s">
        <v>22583</v>
      </c>
      <c r="AO29" s="20" t="s">
        <v>22583</v>
      </c>
      <c r="AP29" s="20" t="str">
        <f>IF(OR(AN29="Y", AO29="Y"), "Y", "N")</f>
        <v>N</v>
      </c>
      <c r="AQ29" s="20"/>
      <c r="AW29" s="630"/>
    </row>
    <row r="30" spans="1:49" ht="39" hidden="1">
      <c r="A30" s="451">
        <v>27</v>
      </c>
      <c r="B30" s="452" t="s">
        <v>21799</v>
      </c>
      <c r="C30" s="273" t="s">
        <v>22081</v>
      </c>
      <c r="D30" s="272" t="s">
        <v>22082</v>
      </c>
      <c r="E30" s="273" t="str">
        <f>VLOOKUP(C30,'Source Inventory'!D:E,2,FALSE)</f>
        <v>cis</v>
      </c>
      <c r="F30" s="272" t="s">
        <v>22082</v>
      </c>
      <c r="G30" s="188" t="s">
        <v>22652</v>
      </c>
      <c r="H30" s="273">
        <v>176</v>
      </c>
      <c r="I30" s="462" t="s">
        <v>23202</v>
      </c>
      <c r="J30" s="454" t="str">
        <f>"persist_"&amp;E30</f>
        <v>persist_cis</v>
      </c>
      <c r="K30" s="454" t="str">
        <f>E30&amp;"_"&amp;I30</f>
        <v>cis_ipxar</v>
      </c>
      <c r="L30" s="455" t="s">
        <v>23203</v>
      </c>
      <c r="M30" s="455" t="s">
        <v>23204</v>
      </c>
      <c r="N30" s="454" t="str">
        <f>E30&amp;"_"&amp;I30&amp;"_YYYYMMDD.ctl"</f>
        <v>cis_ipxar_YYYYMMDD.ctl</v>
      </c>
      <c r="O30" s="455" t="str">
        <f>K30</f>
        <v>cis_ipxar</v>
      </c>
      <c r="P30" s="455" t="s">
        <v>22586</v>
      </c>
      <c r="Q30" s="455" t="str">
        <f>IF(P30="Daily","d",IF(P30="Monthly","m",IF(P30="Yearly","y",IF(P30="Weekly","w",IF(P30="S","s",IF(P30="On-Request","o",""))))))</f>
        <v>d</v>
      </c>
      <c r="R30" s="455" t="str">
        <f>"ingest_"&amp;K30&amp;"_"&amp;Q30</f>
        <v>ingest_cis_ipxar_d</v>
      </c>
      <c r="S30" s="455" t="s">
        <v>23205</v>
      </c>
      <c r="T30" s="221" t="s">
        <v>22653</v>
      </c>
      <c r="U30" s="451" t="s">
        <v>22583</v>
      </c>
      <c r="V30" s="451" t="s">
        <v>22583</v>
      </c>
      <c r="W30" s="451"/>
      <c r="X30" s="273"/>
      <c r="Y30" s="6" t="s">
        <v>14</v>
      </c>
      <c r="Z30" s="451" t="s">
        <v>23031</v>
      </c>
      <c r="AA30" s="451" t="s">
        <v>23031</v>
      </c>
      <c r="AB30" s="451" t="s">
        <v>39</v>
      </c>
      <c r="AC30" s="451" t="s">
        <v>23043</v>
      </c>
      <c r="AD30" s="455"/>
      <c r="AE30" s="451" t="s">
        <v>39</v>
      </c>
      <c r="AF30" s="7"/>
      <c r="AG30" s="722" t="s">
        <v>23206</v>
      </c>
      <c r="AH30" s="715" t="s">
        <v>23043</v>
      </c>
      <c r="AI30" s="7"/>
      <c r="AJ30" s="451" t="s">
        <v>23043</v>
      </c>
      <c r="AK30" s="10"/>
      <c r="AL30" s="716" t="s">
        <v>39</v>
      </c>
      <c r="AM30" s="715" t="s">
        <v>39</v>
      </c>
      <c r="AN30" s="20" t="s">
        <v>22583</v>
      </c>
      <c r="AO30" s="20" t="s">
        <v>22583</v>
      </c>
      <c r="AP30" s="20" t="str">
        <f>IF(OR(AN30="Y", AO30="Y"), "Y", "N")</f>
        <v>N</v>
      </c>
      <c r="AQ30" s="20"/>
      <c r="AW30" s="630"/>
    </row>
    <row r="31" spans="1:49" ht="39" hidden="1">
      <c r="A31" s="451">
        <v>28</v>
      </c>
      <c r="B31" s="452" t="s">
        <v>21799</v>
      </c>
      <c r="C31" s="273" t="s">
        <v>22081</v>
      </c>
      <c r="D31" s="272" t="s">
        <v>22082</v>
      </c>
      <c r="E31" s="273" t="str">
        <f>VLOOKUP(C31,'Source Inventory'!D:E,2,FALSE)</f>
        <v>cis</v>
      </c>
      <c r="F31" s="272" t="s">
        <v>22082</v>
      </c>
      <c r="G31" s="188" t="s">
        <v>22652</v>
      </c>
      <c r="H31" s="273">
        <v>176</v>
      </c>
      <c r="I31" s="462" t="s">
        <v>23207</v>
      </c>
      <c r="J31" s="455" t="str">
        <f>"persist_"&amp;E31</f>
        <v>persist_cis</v>
      </c>
      <c r="K31" s="455" t="str">
        <f>E31&amp;"_"&amp;I31</f>
        <v>cis_ip</v>
      </c>
      <c r="L31" s="455" t="s">
        <v>23208</v>
      </c>
      <c r="M31" s="455" t="s">
        <v>23209</v>
      </c>
      <c r="N31" s="454" t="str">
        <f>E31&amp;"_"&amp;I31&amp;"_YYYYMMDD.ctl"</f>
        <v>cis_ip_YYYYMMDD.ctl</v>
      </c>
      <c r="O31" s="455" t="str">
        <f>K31</f>
        <v>cis_ip</v>
      </c>
      <c r="P31" s="455" t="s">
        <v>22586</v>
      </c>
      <c r="Q31" s="455" t="str">
        <f>IF(P31="Daily","d",IF(P31="Monthly","m",IF(P31="Yearly","y",IF(P31="Weekly","w",IF(P31="S","s",IF(P31="On-Request","o",""))))))</f>
        <v>d</v>
      </c>
      <c r="R31" s="455" t="str">
        <f>"ingest_"&amp;K31&amp;"_"&amp;Q31</f>
        <v>ingest_cis_ip_d</v>
      </c>
      <c r="S31" s="455"/>
      <c r="T31" s="221" t="s">
        <v>22657</v>
      </c>
      <c r="U31" s="451" t="s">
        <v>22583</v>
      </c>
      <c r="V31" s="451" t="s">
        <v>22583</v>
      </c>
      <c r="W31" s="451"/>
      <c r="X31" s="273"/>
      <c r="Y31" s="6" t="s">
        <v>14</v>
      </c>
      <c r="Z31" s="451" t="s">
        <v>23031</v>
      </c>
      <c r="AA31" s="451" t="s">
        <v>23031</v>
      </c>
      <c r="AB31" s="451" t="s">
        <v>39</v>
      </c>
      <c r="AC31" s="451" t="s">
        <v>23043</v>
      </c>
      <c r="AD31" s="455"/>
      <c r="AE31" s="715" t="s">
        <v>23148</v>
      </c>
      <c r="AF31" s="6" t="s">
        <v>23210</v>
      </c>
      <c r="AG31" s="722" t="s">
        <v>23206</v>
      </c>
      <c r="AH31" s="715" t="s">
        <v>23043</v>
      </c>
      <c r="AI31" s="7"/>
      <c r="AJ31" s="451" t="s">
        <v>23043</v>
      </c>
      <c r="AK31" s="723" t="s">
        <v>23211</v>
      </c>
      <c r="AL31" s="716" t="s">
        <v>39</v>
      </c>
      <c r="AM31" s="715" t="s">
        <v>39</v>
      </c>
      <c r="AN31" s="20" t="s">
        <v>22583</v>
      </c>
      <c r="AO31" s="20" t="s">
        <v>22583</v>
      </c>
      <c r="AP31" s="20" t="str">
        <f>IF(OR(AN31="Y", AO31="Y"), "Y", "N")</f>
        <v>N</v>
      </c>
      <c r="AQ31" s="20"/>
      <c r="AW31" s="630"/>
    </row>
    <row r="32" spans="1:49" ht="87" hidden="1">
      <c r="A32" s="451">
        <v>29</v>
      </c>
      <c r="B32" s="452" t="s">
        <v>21799</v>
      </c>
      <c r="C32" s="459" t="s">
        <v>22081</v>
      </c>
      <c r="D32" s="272" t="s">
        <v>22082</v>
      </c>
      <c r="E32" s="273" t="str">
        <f>VLOOKUP(C32,'Source Inventory'!D:E,2,FALSE)</f>
        <v>cis</v>
      </c>
      <c r="F32" s="272" t="s">
        <v>22082</v>
      </c>
      <c r="G32" s="188" t="s">
        <v>22652</v>
      </c>
      <c r="H32" s="273">
        <v>176</v>
      </c>
      <c r="I32" s="462" t="s">
        <v>23159</v>
      </c>
      <c r="J32" s="455" t="str">
        <f>"persist_"&amp;E32</f>
        <v>persist_cis</v>
      </c>
      <c r="K32" s="455" t="str">
        <f>E32&amp;"_"&amp;I32</f>
        <v>cis_ar</v>
      </c>
      <c r="L32" s="455" t="s">
        <v>23212</v>
      </c>
      <c r="M32" s="455" t="s">
        <v>23213</v>
      </c>
      <c r="N32" s="454" t="str">
        <f>E32&amp;"_"&amp;I32&amp;"_YYYYMMDD.ctl"</f>
        <v>cis_ar_YYYYMMDD.ctl</v>
      </c>
      <c r="O32" s="455" t="str">
        <f>K32</f>
        <v>cis_ar</v>
      </c>
      <c r="P32" s="455" t="s">
        <v>22586</v>
      </c>
      <c r="Q32" s="455" t="str">
        <f>IF(P32="Daily","d",IF(P32="Monthly","m",IF(P32="Yearly","y",IF(P32="Weekly","w",IF(P32="S","s",IF(P32="On-Request","o",""))))))</f>
        <v>d</v>
      </c>
      <c r="R32" s="455" t="str">
        <f>"ingest_"&amp;K32&amp;"_"&amp;Q32</f>
        <v>ingest_cis_ar_d</v>
      </c>
      <c r="S32" s="455"/>
      <c r="T32" s="459" t="s">
        <v>22660</v>
      </c>
      <c r="U32" s="451" t="s">
        <v>22583</v>
      </c>
      <c r="V32" s="451" t="s">
        <v>22583</v>
      </c>
      <c r="W32" s="451"/>
      <c r="X32" s="273"/>
      <c r="Y32" s="6" t="s">
        <v>14</v>
      </c>
      <c r="Z32" s="451" t="s">
        <v>23031</v>
      </c>
      <c r="AA32" s="451" t="s">
        <v>23031</v>
      </c>
      <c r="AB32" s="451" t="s">
        <v>39</v>
      </c>
      <c r="AC32" s="451" t="s">
        <v>23043</v>
      </c>
      <c r="AD32" s="455" t="s">
        <v>23214</v>
      </c>
      <c r="AE32" s="715" t="s">
        <v>23148</v>
      </c>
      <c r="AF32" s="7" t="s">
        <v>23215</v>
      </c>
      <c r="AG32" s="722" t="s">
        <v>23206</v>
      </c>
      <c r="AH32" s="715" t="s">
        <v>23043</v>
      </c>
      <c r="AI32" s="7"/>
      <c r="AJ32" s="451" t="s">
        <v>23043</v>
      </c>
      <c r="AK32" s="724" t="s">
        <v>23216</v>
      </c>
      <c r="AL32" s="716" t="s">
        <v>39</v>
      </c>
      <c r="AM32" s="715" t="s">
        <v>39</v>
      </c>
      <c r="AN32" s="20" t="s">
        <v>22583</v>
      </c>
      <c r="AO32" s="20" t="s">
        <v>22583</v>
      </c>
      <c r="AP32" s="20" t="str">
        <f>IF(OR(AN32="Y", AO32="Y"), "Y", "N")</f>
        <v>N</v>
      </c>
      <c r="AQ32" s="20"/>
      <c r="AW32" s="630"/>
    </row>
    <row r="33" spans="1:49" hidden="1">
      <c r="A33" s="451">
        <v>30</v>
      </c>
      <c r="B33" s="452" t="s">
        <v>21799</v>
      </c>
      <c r="C33" s="459" t="s">
        <v>22110</v>
      </c>
      <c r="D33" s="273" t="s">
        <v>22082</v>
      </c>
      <c r="E33" s="273" t="str">
        <f>VLOOKUP(C33,'Source Inventory'!D:E,2,FALSE)</f>
        <v>csm</v>
      </c>
      <c r="F33" s="272" t="s">
        <v>22082</v>
      </c>
      <c r="G33" s="188" t="s">
        <v>22652</v>
      </c>
      <c r="H33" s="273">
        <v>780</v>
      </c>
      <c r="I33" s="464" t="s">
        <v>23217</v>
      </c>
      <c r="J33" s="455" t="str">
        <f>"persist_"&amp;E33</f>
        <v>persist_csm</v>
      </c>
      <c r="K33" s="455" t="str">
        <f>E33&amp;"_"&amp;I33</f>
        <v>csm_action</v>
      </c>
      <c r="L33" s="466" t="s">
        <v>23073</v>
      </c>
      <c r="M33" s="455" t="s">
        <v>23218</v>
      </c>
      <c r="N33" s="454" t="str">
        <f>E33&amp;"_"&amp;I33&amp;"_YYYYMMDD.ctl"</f>
        <v>csm_action_YYYYMMDD.ctl</v>
      </c>
      <c r="O33" s="455" t="str">
        <f>K33</f>
        <v>csm_action</v>
      </c>
      <c r="P33" s="455" t="s">
        <v>22586</v>
      </c>
      <c r="Q33" s="455" t="str">
        <f>IF(P33="Daily","d",IF(P33="Monthly","m",IF(P33="Yearly","y",IF(P33="Weekly","w",IF(P33="S","s",IF(P33="On-Request","o",""))))))</f>
        <v>d</v>
      </c>
      <c r="R33" s="455" t="str">
        <f>"ingest_"&amp;K33&amp;"_"&amp;Q33</f>
        <v>ingest_csm_action_d</v>
      </c>
      <c r="S33" s="455"/>
      <c r="T33" s="459" t="s">
        <v>22676</v>
      </c>
      <c r="U33" s="451" t="s">
        <v>22583</v>
      </c>
      <c r="V33" s="451" t="s">
        <v>22583</v>
      </c>
      <c r="W33" s="451"/>
      <c r="X33" s="273"/>
      <c r="Y33" s="6" t="s">
        <v>14</v>
      </c>
      <c r="Z33" s="451" t="s">
        <v>23031</v>
      </c>
      <c r="AA33" s="451" t="s">
        <v>23031</v>
      </c>
      <c r="AB33" s="451" t="s">
        <v>39</v>
      </c>
      <c r="AC33" s="451" t="s">
        <v>23043</v>
      </c>
      <c r="AD33" s="455"/>
      <c r="AE33" s="451" t="s">
        <v>39</v>
      </c>
      <c r="AF33" s="451"/>
      <c r="AG33" s="451"/>
      <c r="AH33" s="715" t="s">
        <v>23043</v>
      </c>
      <c r="AI33" s="7"/>
      <c r="AJ33" s="451" t="s">
        <v>23043</v>
      </c>
      <c r="AK33" s="10"/>
      <c r="AL33" s="716" t="s">
        <v>39</v>
      </c>
      <c r="AM33" s="715" t="s">
        <v>39</v>
      </c>
      <c r="AN33" s="20" t="s">
        <v>22583</v>
      </c>
      <c r="AO33" s="20" t="s">
        <v>22583</v>
      </c>
      <c r="AP33" s="20" t="str">
        <f>IF(OR(AN33="Y", AO33="Y"), "Y", "N")</f>
        <v>N</v>
      </c>
      <c r="AQ33" s="20"/>
      <c r="AW33" s="630"/>
    </row>
    <row r="34" spans="1:49" hidden="1">
      <c r="A34" s="451">
        <v>31</v>
      </c>
      <c r="B34" s="452" t="s">
        <v>21799</v>
      </c>
      <c r="C34" s="273" t="s">
        <v>22110</v>
      </c>
      <c r="D34" s="273" t="s">
        <v>22082</v>
      </c>
      <c r="E34" s="273" t="str">
        <f>VLOOKUP(C34,'Source Inventory'!D:E,2,FALSE)</f>
        <v>csm</v>
      </c>
      <c r="F34" s="272" t="s">
        <v>22082</v>
      </c>
      <c r="G34" s="188" t="s">
        <v>22652</v>
      </c>
      <c r="H34" s="273">
        <v>780</v>
      </c>
      <c r="I34" s="462" t="s">
        <v>13349</v>
      </c>
      <c r="J34" s="455" t="str">
        <f>"persist_"&amp;E34</f>
        <v>persist_csm</v>
      </c>
      <c r="K34" s="455" t="str">
        <f>E34&amp;"_"&amp;I34</f>
        <v>csm_channel</v>
      </c>
      <c r="L34" s="466" t="s">
        <v>23063</v>
      </c>
      <c r="M34" s="455" t="s">
        <v>23219</v>
      </c>
      <c r="N34" s="454" t="str">
        <f>E34&amp;"_"&amp;I34&amp;"_YYYYMMDD.ctl"</f>
        <v>csm_channel_YYYYMMDD.ctl</v>
      </c>
      <c r="O34" s="455" t="str">
        <f>K34</f>
        <v>csm_channel</v>
      </c>
      <c r="P34" s="455" t="s">
        <v>22586</v>
      </c>
      <c r="Q34" s="455" t="str">
        <f>IF(P34="Daily","d",IF(P34="Monthly","m",IF(P34="Yearly","y",IF(P34="Weekly","w",IF(P34="S","s",IF(P34="On-Request","o",""))))))</f>
        <v>d</v>
      </c>
      <c r="R34" s="455" t="str">
        <f>"ingest_"&amp;K34&amp;"_"&amp;Q34</f>
        <v>ingest_csm_channel_d</v>
      </c>
      <c r="S34" s="455"/>
      <c r="T34" s="221" t="s">
        <v>22115</v>
      </c>
      <c r="U34" s="451" t="s">
        <v>22583</v>
      </c>
      <c r="V34" s="451" t="s">
        <v>22583</v>
      </c>
      <c r="W34" s="451"/>
      <c r="X34" s="273"/>
      <c r="Y34" s="6" t="s">
        <v>14</v>
      </c>
      <c r="Z34" s="451" t="s">
        <v>23031</v>
      </c>
      <c r="AA34" s="451" t="s">
        <v>23031</v>
      </c>
      <c r="AB34" s="451" t="s">
        <v>39</v>
      </c>
      <c r="AC34" s="451" t="s">
        <v>23043</v>
      </c>
      <c r="AD34" s="455"/>
      <c r="AE34" s="451" t="s">
        <v>39</v>
      </c>
      <c r="AF34" s="451"/>
      <c r="AG34" s="451"/>
      <c r="AH34" s="715" t="s">
        <v>23043</v>
      </c>
      <c r="AI34" s="7"/>
      <c r="AJ34" s="451" t="s">
        <v>23043</v>
      </c>
      <c r="AK34" s="10"/>
      <c r="AL34" s="451" t="s">
        <v>39</v>
      </c>
      <c r="AM34" s="715" t="s">
        <v>39</v>
      </c>
      <c r="AN34" s="20" t="s">
        <v>22583</v>
      </c>
      <c r="AO34" s="20" t="s">
        <v>22583</v>
      </c>
      <c r="AP34" s="20" t="str">
        <f>IF(OR(AN34="Y", AO34="Y"), "Y", "N")</f>
        <v>N</v>
      </c>
      <c r="AQ34" s="20"/>
      <c r="AW34" s="630"/>
    </row>
    <row r="35" spans="1:49" hidden="1">
      <c r="A35" s="451">
        <v>32</v>
      </c>
      <c r="B35" s="452" t="s">
        <v>21799</v>
      </c>
      <c r="C35" s="273" t="s">
        <v>22110</v>
      </c>
      <c r="D35" s="273" t="s">
        <v>22082</v>
      </c>
      <c r="E35" s="273" t="str">
        <f>VLOOKUP(C35,'Source Inventory'!D:E,2,FALSE)</f>
        <v>csm</v>
      </c>
      <c r="F35" s="272" t="s">
        <v>22082</v>
      </c>
      <c r="G35" s="188" t="s">
        <v>22652</v>
      </c>
      <c r="H35" s="273">
        <v>780</v>
      </c>
      <c r="I35" s="462" t="s">
        <v>23220</v>
      </c>
      <c r="J35" s="455" t="str">
        <f>"persist_"&amp;E35</f>
        <v>persist_csm</v>
      </c>
      <c r="K35" s="455" t="str">
        <f>E35&amp;"_"&amp;I35</f>
        <v>csm_company</v>
      </c>
      <c r="L35" s="466" t="s">
        <v>23064</v>
      </c>
      <c r="M35" s="455" t="s">
        <v>23221</v>
      </c>
      <c r="N35" s="454" t="str">
        <f>E35&amp;"_"&amp;I35&amp;"_YYYYMMDD.ctl"</f>
        <v>csm_company_YYYYMMDD.ctl</v>
      </c>
      <c r="O35" s="455" t="str">
        <f>K35</f>
        <v>csm_company</v>
      </c>
      <c r="P35" s="455" t="s">
        <v>22586</v>
      </c>
      <c r="Q35" s="455" t="str">
        <f>IF(P35="Daily","d",IF(P35="Monthly","m",IF(P35="Yearly","y",IF(P35="Weekly","w",IF(P35="S","s",IF(P35="On-Request","o",""))))))</f>
        <v>d</v>
      </c>
      <c r="R35" s="455" t="str">
        <f>"ingest_"&amp;K35&amp;"_"&amp;Q35</f>
        <v>ingest_csm_company_d</v>
      </c>
      <c r="S35" s="455"/>
      <c r="T35" s="221" t="s">
        <v>22122</v>
      </c>
      <c r="U35" s="451" t="s">
        <v>22583</v>
      </c>
      <c r="V35" s="451" t="s">
        <v>22583</v>
      </c>
      <c r="W35" s="451"/>
      <c r="X35" s="273"/>
      <c r="Y35" s="6" t="s">
        <v>14</v>
      </c>
      <c r="Z35" s="451" t="s">
        <v>23031</v>
      </c>
      <c r="AA35" s="451" t="s">
        <v>23031</v>
      </c>
      <c r="AB35" s="451" t="s">
        <v>39</v>
      </c>
      <c r="AC35" s="451" t="s">
        <v>23043</v>
      </c>
      <c r="AD35" s="455"/>
      <c r="AE35" s="451" t="s">
        <v>39</v>
      </c>
      <c r="AF35" s="451"/>
      <c r="AG35" s="451"/>
      <c r="AH35" s="715" t="s">
        <v>23043</v>
      </c>
      <c r="AI35" s="7"/>
      <c r="AJ35" s="451" t="s">
        <v>23043</v>
      </c>
      <c r="AK35" s="10"/>
      <c r="AL35" s="451" t="s">
        <v>39</v>
      </c>
      <c r="AM35" s="715" t="s">
        <v>39</v>
      </c>
      <c r="AN35" s="20" t="s">
        <v>22583</v>
      </c>
      <c r="AO35" s="20" t="s">
        <v>22583</v>
      </c>
      <c r="AP35" s="20" t="str">
        <f>IF(OR(AN35="Y", AO35="Y"), "Y", "N")</f>
        <v>N</v>
      </c>
      <c r="AQ35" s="20"/>
      <c r="AW35" s="630"/>
    </row>
    <row r="36" spans="1:49" hidden="1">
      <c r="A36" s="451">
        <v>33</v>
      </c>
      <c r="B36" s="452" t="s">
        <v>21799</v>
      </c>
      <c r="C36" s="273" t="s">
        <v>22110</v>
      </c>
      <c r="D36" s="273" t="s">
        <v>22082</v>
      </c>
      <c r="E36" s="273" t="str">
        <f>VLOOKUP(C36,'Source Inventory'!D:E,2,FALSE)</f>
        <v>csm</v>
      </c>
      <c r="F36" s="272" t="s">
        <v>22082</v>
      </c>
      <c r="G36" s="188" t="s">
        <v>22652</v>
      </c>
      <c r="H36" s="273">
        <v>780</v>
      </c>
      <c r="I36" s="462" t="s">
        <v>23222</v>
      </c>
      <c r="J36" s="455" t="str">
        <f>"persist_"&amp;E36</f>
        <v>persist_csm</v>
      </c>
      <c r="K36" s="455" t="str">
        <f>E36&amp;"_"&amp;I36</f>
        <v>csm_custxformxconsent</v>
      </c>
      <c r="L36" s="466" t="s">
        <v>23065</v>
      </c>
      <c r="M36" s="455" t="s">
        <v>23223</v>
      </c>
      <c r="N36" s="454" t="str">
        <f>E36&amp;"_"&amp;I36&amp;"_YYYYMMDD.ctl"</f>
        <v>csm_custxformxconsent_YYYYMMDD.ctl</v>
      </c>
      <c r="O36" s="455" t="str">
        <f>K36</f>
        <v>csm_custxformxconsent</v>
      </c>
      <c r="P36" s="455" t="s">
        <v>22586</v>
      </c>
      <c r="Q36" s="455" t="str">
        <f>IF(P36="Daily","d",IF(P36="Monthly","m",IF(P36="Yearly","y",IF(P36="Weekly","w",IF(P36="S","s",IF(P36="On-Request","o",""))))))</f>
        <v>d</v>
      </c>
      <c r="R36" s="455" t="str">
        <f>"ingest_"&amp;K36&amp;"_"&amp;Q36</f>
        <v>ingest_csm_custxformxconsent_d</v>
      </c>
      <c r="S36" s="455"/>
      <c r="T36" s="221" t="s">
        <v>22111</v>
      </c>
      <c r="U36" s="451" t="s">
        <v>22583</v>
      </c>
      <c r="V36" s="451" t="s">
        <v>22583</v>
      </c>
      <c r="W36" s="451"/>
      <c r="X36" s="273"/>
      <c r="Y36" s="6" t="s">
        <v>14</v>
      </c>
      <c r="Z36" s="451" t="s">
        <v>23031</v>
      </c>
      <c r="AA36" s="451" t="s">
        <v>23031</v>
      </c>
      <c r="AB36" s="451" t="s">
        <v>39</v>
      </c>
      <c r="AC36" s="451" t="s">
        <v>23043</v>
      </c>
      <c r="AD36" s="455" t="s">
        <v>23224</v>
      </c>
      <c r="AE36" s="451" t="s">
        <v>39</v>
      </c>
      <c r="AF36" s="451"/>
      <c r="AG36" s="451"/>
      <c r="AH36" s="715" t="s">
        <v>23043</v>
      </c>
      <c r="AI36" s="7"/>
      <c r="AJ36" s="451" t="s">
        <v>23043</v>
      </c>
      <c r="AK36" s="10"/>
      <c r="AL36" s="451" t="s">
        <v>39</v>
      </c>
      <c r="AM36" s="715" t="s">
        <v>39</v>
      </c>
      <c r="AN36" s="20" t="s">
        <v>22583</v>
      </c>
      <c r="AO36" s="20" t="s">
        <v>22583</v>
      </c>
      <c r="AP36" s="20" t="str">
        <f>IF(OR(AN36="Y", AO36="Y"), "Y", "N")</f>
        <v>N</v>
      </c>
      <c r="AQ36" s="20"/>
      <c r="AW36" s="630"/>
    </row>
    <row r="37" spans="1:49" ht="26.1" hidden="1">
      <c r="A37" s="451">
        <v>34</v>
      </c>
      <c r="B37" s="452" t="s">
        <v>21799</v>
      </c>
      <c r="C37" s="459" t="s">
        <v>22110</v>
      </c>
      <c r="D37" s="273" t="s">
        <v>22082</v>
      </c>
      <c r="E37" s="273" t="str">
        <f>VLOOKUP(C37,'Source Inventory'!D:E,2,FALSE)</f>
        <v>csm</v>
      </c>
      <c r="F37" s="272" t="s">
        <v>22082</v>
      </c>
      <c r="G37" s="188" t="s">
        <v>22652</v>
      </c>
      <c r="H37" s="273">
        <v>780</v>
      </c>
      <c r="I37" s="465" t="s">
        <v>23225</v>
      </c>
      <c r="J37" s="455" t="str">
        <f>"persist_"&amp;E37</f>
        <v>persist_csm</v>
      </c>
      <c r="K37" s="749" t="str">
        <f>E37&amp;"_"&amp;I37</f>
        <v>csm_custxformxconsentderived</v>
      </c>
      <c r="L37" s="466" t="s">
        <v>23066</v>
      </c>
      <c r="M37" s="455" t="s">
        <v>23226</v>
      </c>
      <c r="N37" s="454" t="str">
        <f>E37&amp;"_"&amp;I37&amp;"_YYYYMMDD.ctl"</f>
        <v>csm_custxformxconsentderived_YYYYMMDD.ctl</v>
      </c>
      <c r="O37" s="455" t="str">
        <f>K37</f>
        <v>csm_custxformxconsentderived</v>
      </c>
      <c r="P37" s="455" t="s">
        <v>22586</v>
      </c>
      <c r="Q37" s="455" t="str">
        <f>IF(P37="Daily","d",IF(P37="Monthly","m",IF(P37="Yearly","y",IF(P37="Weekly","w",IF(P37="S","s",IF(P37="On-Request","o",""))))))</f>
        <v>d</v>
      </c>
      <c r="R37" s="455" t="str">
        <f>"ingest_"&amp;K37&amp;"_"&amp;Q37</f>
        <v>ingest_csm_custxformxconsentderived_d</v>
      </c>
      <c r="S37" s="455"/>
      <c r="T37" s="459" t="s">
        <v>22945</v>
      </c>
      <c r="U37" s="451" t="s">
        <v>22583</v>
      </c>
      <c r="V37" s="451" t="s">
        <v>22583</v>
      </c>
      <c r="W37" s="451"/>
      <c r="X37" s="273"/>
      <c r="Y37" s="6" t="s">
        <v>14</v>
      </c>
      <c r="Z37" s="451" t="s">
        <v>23031</v>
      </c>
      <c r="AA37" s="451" t="s">
        <v>23031</v>
      </c>
      <c r="AB37" s="451" t="s">
        <v>23022</v>
      </c>
      <c r="AC37" s="451" t="s">
        <v>23031</v>
      </c>
      <c r="AD37" s="455" t="s">
        <v>23227</v>
      </c>
      <c r="AE37" s="451" t="s">
        <v>23022</v>
      </c>
      <c r="AF37" s="451"/>
      <c r="AG37" s="451"/>
      <c r="AH37" s="715" t="s">
        <v>23043</v>
      </c>
      <c r="AI37" s="7"/>
      <c r="AJ37" s="451" t="s">
        <v>23043</v>
      </c>
      <c r="AK37" s="10" t="s">
        <v>23228</v>
      </c>
      <c r="AL37" s="451" t="s">
        <v>39</v>
      </c>
      <c r="AM37" s="715" t="s">
        <v>39</v>
      </c>
      <c r="AN37" s="20" t="s">
        <v>22583</v>
      </c>
      <c r="AO37" s="20" t="s">
        <v>22583</v>
      </c>
      <c r="AP37" s="20" t="str">
        <f>IF(OR(AN37="Y", AO37="Y"), "Y", "N")</f>
        <v>N</v>
      </c>
      <c r="AQ37" s="20"/>
      <c r="AW37" s="630"/>
    </row>
    <row r="38" spans="1:49" hidden="1">
      <c r="A38" s="451">
        <v>35</v>
      </c>
      <c r="B38" s="452" t="s">
        <v>21799</v>
      </c>
      <c r="C38" s="459" t="s">
        <v>22110</v>
      </c>
      <c r="D38" s="273" t="s">
        <v>22082</v>
      </c>
      <c r="E38" s="273" t="str">
        <f>VLOOKUP(C38,'Source Inventory'!D:E,2,FALSE)</f>
        <v>csm</v>
      </c>
      <c r="F38" s="272" t="s">
        <v>22082</v>
      </c>
      <c r="G38" s="188" t="s">
        <v>22652</v>
      </c>
      <c r="H38" s="273">
        <v>780</v>
      </c>
      <c r="I38" s="465" t="s">
        <v>23229</v>
      </c>
      <c r="J38" s="455" t="str">
        <f>"persist_"&amp;E38</f>
        <v>persist_csm</v>
      </c>
      <c r="K38" s="749" t="str">
        <f>E38&amp;"_"&amp;I38</f>
        <v>csm_custxformxconsentderivedlog</v>
      </c>
      <c r="L38" s="466" t="s">
        <v>23067</v>
      </c>
      <c r="M38" s="455" t="s">
        <v>23230</v>
      </c>
      <c r="N38" s="454" t="str">
        <f>E38&amp;"_"&amp;I38&amp;"_YYYYMMDD.ctl"</f>
        <v>csm_custxformxconsentderivedlog_YYYYMMDD.ctl</v>
      </c>
      <c r="O38" s="455" t="str">
        <f>K38</f>
        <v>csm_custxformxconsentderivedlog</v>
      </c>
      <c r="P38" s="455" t="s">
        <v>22586</v>
      </c>
      <c r="Q38" s="455" t="str">
        <f>IF(P38="Daily","d",IF(P38="Monthly","m",IF(P38="Yearly","y",IF(P38="Weekly","w",IF(P38="S","s",IF(P38="On-Request","o",""))))))</f>
        <v>d</v>
      </c>
      <c r="R38" s="455" t="str">
        <f>"ingest_"&amp;K38&amp;"_"&amp;Q38</f>
        <v>ingest_csm_custxformxconsentderivedlog_d</v>
      </c>
      <c r="S38" s="455"/>
      <c r="T38" s="459" t="s">
        <v>22947</v>
      </c>
      <c r="U38" s="451" t="s">
        <v>22583</v>
      </c>
      <c r="V38" s="451" t="s">
        <v>22583</v>
      </c>
      <c r="W38" s="451"/>
      <c r="X38" s="273"/>
      <c r="Y38" s="6" t="s">
        <v>14</v>
      </c>
      <c r="Z38" s="451" t="s">
        <v>23031</v>
      </c>
      <c r="AA38" s="451" t="s">
        <v>23031</v>
      </c>
      <c r="AB38" s="451" t="s">
        <v>23022</v>
      </c>
      <c r="AC38" s="451" t="s">
        <v>23031</v>
      </c>
      <c r="AD38" s="455" t="s">
        <v>23231</v>
      </c>
      <c r="AE38" s="451" t="s">
        <v>23022</v>
      </c>
      <c r="AF38" s="451"/>
      <c r="AG38" s="451"/>
      <c r="AH38" s="715" t="s">
        <v>23043</v>
      </c>
      <c r="AI38" s="7"/>
      <c r="AJ38" s="451" t="s">
        <v>23043</v>
      </c>
      <c r="AK38" s="10" t="s">
        <v>23228</v>
      </c>
      <c r="AL38" s="451" t="s">
        <v>39</v>
      </c>
      <c r="AM38" s="715" t="s">
        <v>39</v>
      </c>
      <c r="AN38" s="20" t="s">
        <v>22583</v>
      </c>
      <c r="AO38" s="20" t="s">
        <v>22583</v>
      </c>
      <c r="AP38" s="20" t="str">
        <f>IF(OR(AN38="Y", AO38="Y"), "Y", "N")</f>
        <v>N</v>
      </c>
      <c r="AQ38" s="20"/>
      <c r="AW38" s="630"/>
    </row>
    <row r="39" spans="1:49" hidden="1">
      <c r="A39" s="451">
        <v>36</v>
      </c>
      <c r="B39" s="452" t="s">
        <v>21799</v>
      </c>
      <c r="C39" s="459" t="s">
        <v>22110</v>
      </c>
      <c r="D39" s="273" t="s">
        <v>22082</v>
      </c>
      <c r="E39" s="273" t="str">
        <f>VLOOKUP(C39,'Source Inventory'!D:E,2,FALSE)</f>
        <v>csm</v>
      </c>
      <c r="F39" s="272" t="s">
        <v>22082</v>
      </c>
      <c r="G39" s="188" t="s">
        <v>22652</v>
      </c>
      <c r="H39" s="273">
        <v>780</v>
      </c>
      <c r="I39" s="464" t="s">
        <v>23232</v>
      </c>
      <c r="J39" s="455" t="str">
        <f>"persist_"&amp;E39</f>
        <v>persist_csm</v>
      </c>
      <c r="K39" s="749" t="str">
        <f>E39&amp;"_"&amp;I39</f>
        <v>csm_custxformxconsentlog</v>
      </c>
      <c r="L39" s="466" t="s">
        <v>23068</v>
      </c>
      <c r="M39" s="455" t="s">
        <v>23233</v>
      </c>
      <c r="N39" s="454" t="str">
        <f>E39&amp;"_"&amp;I39&amp;"_YYYYMMDD.ctl"</f>
        <v>csm_custxformxconsentlog_YYYYMMDD.ctl</v>
      </c>
      <c r="O39" s="455" t="str">
        <f>K39</f>
        <v>csm_custxformxconsentlog</v>
      </c>
      <c r="P39" s="455" t="s">
        <v>22586</v>
      </c>
      <c r="Q39" s="455" t="str">
        <f>IF(P39="Daily","d",IF(P39="Monthly","m",IF(P39="Yearly","y",IF(P39="Weekly","w",IF(P39="S","s",IF(P39="On-Request","o",""))))))</f>
        <v>d</v>
      </c>
      <c r="R39" s="455" t="str">
        <f>"ingest_"&amp;K39&amp;"_"&amp;Q39</f>
        <v>ingest_csm_custxformxconsentlog_d</v>
      </c>
      <c r="S39" s="455"/>
      <c r="T39" s="459" t="s">
        <v>22942</v>
      </c>
      <c r="U39" s="451" t="s">
        <v>22583</v>
      </c>
      <c r="V39" s="451" t="s">
        <v>22583</v>
      </c>
      <c r="W39" s="451"/>
      <c r="X39" s="273"/>
      <c r="Y39" s="6" t="s">
        <v>14</v>
      </c>
      <c r="Z39" s="451" t="s">
        <v>23031</v>
      </c>
      <c r="AA39" s="451" t="s">
        <v>23031</v>
      </c>
      <c r="AB39" s="451" t="s">
        <v>23022</v>
      </c>
      <c r="AC39" s="451" t="s">
        <v>23031</v>
      </c>
      <c r="AD39" s="455" t="s">
        <v>23234</v>
      </c>
      <c r="AE39" s="451" t="s">
        <v>23022</v>
      </c>
      <c r="AF39" s="451"/>
      <c r="AG39" s="451"/>
      <c r="AH39" s="715" t="s">
        <v>23043</v>
      </c>
      <c r="AI39" s="7"/>
      <c r="AJ39" s="451" t="s">
        <v>23043</v>
      </c>
      <c r="AK39" s="10" t="s">
        <v>23235</v>
      </c>
      <c r="AL39" s="451" t="s">
        <v>39</v>
      </c>
      <c r="AM39" s="715" t="s">
        <v>39</v>
      </c>
      <c r="AN39" s="20" t="s">
        <v>22583</v>
      </c>
      <c r="AO39" s="20" t="s">
        <v>22583</v>
      </c>
      <c r="AP39" s="20" t="str">
        <f>IF(OR(AN39="Y", AO39="Y"), "Y", "N")</f>
        <v>N</v>
      </c>
      <c r="AQ39" s="20"/>
      <c r="AW39" s="630"/>
    </row>
    <row r="40" spans="1:49" hidden="1">
      <c r="A40" s="451">
        <v>37</v>
      </c>
      <c r="B40" s="452" t="s">
        <v>21799</v>
      </c>
      <c r="C40" s="459" t="s">
        <v>22110</v>
      </c>
      <c r="D40" s="273" t="s">
        <v>22082</v>
      </c>
      <c r="E40" s="273" t="str">
        <f>VLOOKUP(C40,'Source Inventory'!D:E,2,FALSE)</f>
        <v>csm</v>
      </c>
      <c r="F40" s="272" t="s">
        <v>22082</v>
      </c>
      <c r="G40" s="188" t="s">
        <v>22652</v>
      </c>
      <c r="H40" s="273">
        <v>780</v>
      </c>
      <c r="I40" s="464" t="s">
        <v>23236</v>
      </c>
      <c r="J40" s="454" t="str">
        <f>"persist_"&amp;E40</f>
        <v>persist_csm</v>
      </c>
      <c r="K40" s="455" t="str">
        <f>E40&amp;"_"&amp;I40</f>
        <v>csm_downstreamconfig</v>
      </c>
      <c r="L40" s="455" t="s">
        <v>23237</v>
      </c>
      <c r="M40" s="455" t="s">
        <v>23238</v>
      </c>
      <c r="N40" s="454" t="str">
        <f>E40&amp;"_"&amp;I40&amp;"_YYYYMMDD.ctl"</f>
        <v>csm_downstreamconfig_YYYYMMDD.ctl</v>
      </c>
      <c r="O40" s="455" t="str">
        <f>K40</f>
        <v>csm_downstreamconfig</v>
      </c>
      <c r="P40" s="455" t="s">
        <v>22586</v>
      </c>
      <c r="Q40" s="455" t="str">
        <f>IF(P40="Daily","d",IF(P40="Monthly","m",IF(P40="Yearly","y",IF(P40="Weekly","w",IF(P40="S","s",IF(P40="On-Request","o",""))))))</f>
        <v>d</v>
      </c>
      <c r="R40" s="455" t="str">
        <f>"ingest_"&amp;K40&amp;"_"&amp;Q40</f>
        <v>ingest_csm_downstreamconfig_d</v>
      </c>
      <c r="S40" s="455"/>
      <c r="T40" s="459" t="s">
        <v>22940</v>
      </c>
      <c r="U40" s="451" t="s">
        <v>22583</v>
      </c>
      <c r="V40" s="451" t="s">
        <v>22583</v>
      </c>
      <c r="W40" s="451"/>
      <c r="X40" s="273"/>
      <c r="Y40" s="6" t="s">
        <v>14</v>
      </c>
      <c r="Z40" s="451" t="s">
        <v>23031</v>
      </c>
      <c r="AA40" s="451" t="s">
        <v>23031</v>
      </c>
      <c r="AB40" s="451" t="s">
        <v>39</v>
      </c>
      <c r="AC40" s="451" t="s">
        <v>23043</v>
      </c>
      <c r="AD40" s="455"/>
      <c r="AE40" s="451" t="s">
        <v>39</v>
      </c>
      <c r="AF40" s="451"/>
      <c r="AG40" s="451"/>
      <c r="AH40" s="715" t="s">
        <v>23043</v>
      </c>
      <c r="AI40" s="7"/>
      <c r="AJ40" s="451" t="s">
        <v>23043</v>
      </c>
      <c r="AK40" s="10"/>
      <c r="AL40" s="451" t="s">
        <v>39</v>
      </c>
      <c r="AM40" s="715" t="s">
        <v>39</v>
      </c>
      <c r="AN40" s="20" t="s">
        <v>22583</v>
      </c>
      <c r="AO40" s="20" t="s">
        <v>22583</v>
      </c>
      <c r="AP40" s="20" t="str">
        <f>IF(OR(AN40="Y", AO40="Y"), "Y", "N")</f>
        <v>N</v>
      </c>
      <c r="AQ40" s="20"/>
      <c r="AW40" s="630"/>
    </row>
    <row r="41" spans="1:49" hidden="1">
      <c r="A41" s="451">
        <v>38</v>
      </c>
      <c r="B41" s="452" t="s">
        <v>21799</v>
      </c>
      <c r="C41" s="459" t="s">
        <v>22110</v>
      </c>
      <c r="D41" s="273" t="s">
        <v>22082</v>
      </c>
      <c r="E41" s="273" t="str">
        <f>VLOOKUP(C41,'Source Inventory'!D:E,2,FALSE)</f>
        <v>csm</v>
      </c>
      <c r="F41" s="272" t="s">
        <v>22082</v>
      </c>
      <c r="G41" s="188" t="s">
        <v>22652</v>
      </c>
      <c r="H41" s="273">
        <v>780</v>
      </c>
      <c r="I41" s="464" t="s">
        <v>23239</v>
      </c>
      <c r="J41" s="454" t="str">
        <f>"persist_"&amp;E41</f>
        <v>persist_csm</v>
      </c>
      <c r="K41" s="455" t="str">
        <f>E41&amp;"_"&amp;I41</f>
        <v>csm_downstreamrules</v>
      </c>
      <c r="L41" s="466" t="s">
        <v>23069</v>
      </c>
      <c r="M41" s="455" t="s">
        <v>23240</v>
      </c>
      <c r="N41" s="454" t="str">
        <f>E41&amp;"_"&amp;I41&amp;"_YYYYMMDD.ctl"</f>
        <v>csm_downstreamrules_YYYYMMDD.ctl</v>
      </c>
      <c r="O41" s="455" t="str">
        <f>K41</f>
        <v>csm_downstreamrules</v>
      </c>
      <c r="P41" s="455" t="s">
        <v>22586</v>
      </c>
      <c r="Q41" s="455" t="str">
        <f>IF(P41="Daily","d",IF(P41="Monthly","m",IF(P41="Yearly","y",IF(P41="Weekly","w",IF(P41="S","s",IF(P41="On-Request","o",""))))))</f>
        <v>d</v>
      </c>
      <c r="R41" s="455" t="str">
        <f>"ingest_"&amp;K41&amp;"_"&amp;Q41</f>
        <v>ingest_csm_downstreamrules_d</v>
      </c>
      <c r="S41" s="455"/>
      <c r="T41" s="459" t="s">
        <v>22938</v>
      </c>
      <c r="U41" s="451" t="s">
        <v>22583</v>
      </c>
      <c r="V41" s="451" t="s">
        <v>22583</v>
      </c>
      <c r="W41" s="451"/>
      <c r="X41" s="273"/>
      <c r="Y41" s="6" t="s">
        <v>14</v>
      </c>
      <c r="Z41" s="451" t="s">
        <v>23031</v>
      </c>
      <c r="AA41" s="451" t="s">
        <v>23031</v>
      </c>
      <c r="AB41" s="451" t="s">
        <v>39</v>
      </c>
      <c r="AC41" s="451" t="s">
        <v>23043</v>
      </c>
      <c r="AD41" s="455" t="s">
        <v>23241</v>
      </c>
      <c r="AE41" s="451" t="s">
        <v>39</v>
      </c>
      <c r="AF41" s="451"/>
      <c r="AG41" s="451"/>
      <c r="AH41" s="715" t="s">
        <v>23043</v>
      </c>
      <c r="AI41" s="7"/>
      <c r="AJ41" s="451" t="s">
        <v>23043</v>
      </c>
      <c r="AK41" s="10"/>
      <c r="AL41" s="451" t="s">
        <v>39</v>
      </c>
      <c r="AM41" s="715" t="s">
        <v>39</v>
      </c>
      <c r="AN41" s="20" t="s">
        <v>22583</v>
      </c>
      <c r="AO41" s="20" t="s">
        <v>22583</v>
      </c>
      <c r="AP41" s="20" t="str">
        <f>IF(OR(AN41="Y", AO41="Y"), "Y", "N")</f>
        <v>N</v>
      </c>
      <c r="AQ41" s="20"/>
      <c r="AW41" s="630"/>
    </row>
    <row r="42" spans="1:49" hidden="1">
      <c r="A42" s="451">
        <v>39</v>
      </c>
      <c r="B42" s="452" t="s">
        <v>21799</v>
      </c>
      <c r="C42" s="273" t="s">
        <v>22110</v>
      </c>
      <c r="D42" s="273" t="s">
        <v>22082</v>
      </c>
      <c r="E42" s="273" t="str">
        <f>VLOOKUP(C42,'Source Inventory'!D:E,2,FALSE)</f>
        <v>csm</v>
      </c>
      <c r="F42" s="272" t="s">
        <v>22082</v>
      </c>
      <c r="G42" s="188" t="s">
        <v>22652</v>
      </c>
      <c r="H42" s="273">
        <v>780</v>
      </c>
      <c r="I42" s="462" t="s">
        <v>23242</v>
      </c>
      <c r="J42" s="455" t="str">
        <f>"persist_"&amp;E42</f>
        <v>persist_csm</v>
      </c>
      <c r="K42" s="455" t="str">
        <f>E42&amp;"_"&amp;I42</f>
        <v>csm_formconsent</v>
      </c>
      <c r="L42" s="466" t="s">
        <v>23070</v>
      </c>
      <c r="M42" s="455" t="s">
        <v>23243</v>
      </c>
      <c r="N42" s="455" t="str">
        <f>E42&amp;"_"&amp;I42&amp;"_YYYYMMDD.ctl"</f>
        <v>csm_formconsent_YYYYMMDD.ctl</v>
      </c>
      <c r="O42" s="455" t="str">
        <f>K42</f>
        <v>csm_formconsent</v>
      </c>
      <c r="P42" s="455" t="s">
        <v>22586</v>
      </c>
      <c r="Q42" s="455" t="str">
        <f>IF(P42="Daily","d",IF(P42="Monthly","m",IF(P42="Yearly","y",IF(P42="Weekly","w",IF(P42="S","s",IF(P42="On-Request","o",""))))))</f>
        <v>d</v>
      </c>
      <c r="R42" s="455" t="str">
        <f>"ingest_"&amp;K42&amp;"_"&amp;Q42</f>
        <v>ingest_csm_formconsent_d</v>
      </c>
      <c r="S42" s="455"/>
      <c r="T42" s="221" t="s">
        <v>22125</v>
      </c>
      <c r="U42" s="451" t="s">
        <v>22583</v>
      </c>
      <c r="V42" s="451" t="s">
        <v>22583</v>
      </c>
      <c r="W42" s="451"/>
      <c r="X42" s="273"/>
      <c r="Y42" s="6" t="s">
        <v>14</v>
      </c>
      <c r="Z42" s="451" t="s">
        <v>23031</v>
      </c>
      <c r="AA42" s="451" t="s">
        <v>23031</v>
      </c>
      <c r="AB42" s="451" t="s">
        <v>39</v>
      </c>
      <c r="AC42" s="451" t="s">
        <v>23043</v>
      </c>
      <c r="AD42" s="455"/>
      <c r="AE42" s="451" t="s">
        <v>39</v>
      </c>
      <c r="AF42" s="451"/>
      <c r="AG42" s="451"/>
      <c r="AH42" s="715" t="s">
        <v>23043</v>
      </c>
      <c r="AI42" s="7"/>
      <c r="AJ42" s="451" t="s">
        <v>23043</v>
      </c>
      <c r="AK42" s="10"/>
      <c r="AL42" s="451" t="s">
        <v>39</v>
      </c>
      <c r="AM42" s="715" t="s">
        <v>39</v>
      </c>
      <c r="AN42" s="20" t="s">
        <v>22583</v>
      </c>
      <c r="AO42" s="20" t="s">
        <v>22583</v>
      </c>
      <c r="AP42" s="20" t="str">
        <f>IF(OR(AN42="Y", AO42="Y"), "Y", "N")</f>
        <v>N</v>
      </c>
      <c r="AQ42" s="20"/>
      <c r="AW42" s="630"/>
    </row>
    <row r="43" spans="1:49" hidden="1">
      <c r="A43" s="451">
        <v>40</v>
      </c>
      <c r="B43" s="452" t="s">
        <v>21799</v>
      </c>
      <c r="C43" s="273" t="s">
        <v>22110</v>
      </c>
      <c r="D43" s="273" t="s">
        <v>22082</v>
      </c>
      <c r="E43" s="273" t="str">
        <f>VLOOKUP(C43,'Source Inventory'!D:E,2,FALSE)</f>
        <v>csm</v>
      </c>
      <c r="F43" s="272" t="s">
        <v>22082</v>
      </c>
      <c r="G43" s="188" t="s">
        <v>22652</v>
      </c>
      <c r="H43" s="273">
        <v>780</v>
      </c>
      <c r="I43" s="462" t="s">
        <v>23244</v>
      </c>
      <c r="J43" s="455" t="str">
        <f>"persist_"&amp;E43</f>
        <v>persist_csm</v>
      </c>
      <c r="K43" s="455" t="str">
        <f>E43&amp;"_"&amp;I43</f>
        <v>csm_formxappr</v>
      </c>
      <c r="L43" s="466" t="s">
        <v>23071</v>
      </c>
      <c r="M43" s="455" t="s">
        <v>23245</v>
      </c>
      <c r="N43" s="455" t="str">
        <f>E43&amp;"_"&amp;I43&amp;"_YYYYMMDD.ctl"</f>
        <v>csm_formxappr_YYYYMMDD.ctl</v>
      </c>
      <c r="O43" s="455" t="str">
        <f>K43</f>
        <v>csm_formxappr</v>
      </c>
      <c r="P43" s="455" t="s">
        <v>22586</v>
      </c>
      <c r="Q43" s="455" t="str">
        <f>IF(P43="Daily","d",IF(P43="Monthly","m",IF(P43="Yearly","y",IF(P43="Weekly","w",IF(P43="S","s",IF(P43="On-Request","o",""))))))</f>
        <v>d</v>
      </c>
      <c r="R43" s="455" t="str">
        <f>"ingest_"&amp;K43&amp;"_"&amp;Q43</f>
        <v>ingest_csm_formxappr_d</v>
      </c>
      <c r="S43" s="455"/>
      <c r="T43" s="221" t="s">
        <v>22113</v>
      </c>
      <c r="U43" s="451" t="s">
        <v>22583</v>
      </c>
      <c r="V43" s="451" t="s">
        <v>22583</v>
      </c>
      <c r="W43" s="451"/>
      <c r="X43" s="273"/>
      <c r="Y43" s="6" t="s">
        <v>14</v>
      </c>
      <c r="Z43" s="451" t="s">
        <v>23031</v>
      </c>
      <c r="AA43" s="451" t="s">
        <v>23031</v>
      </c>
      <c r="AB43" s="451" t="s">
        <v>39</v>
      </c>
      <c r="AC43" s="451" t="s">
        <v>23043</v>
      </c>
      <c r="AD43" s="455"/>
      <c r="AE43" s="451" t="s">
        <v>39</v>
      </c>
      <c r="AF43" s="451"/>
      <c r="AG43" s="451"/>
      <c r="AH43" s="715" t="s">
        <v>23043</v>
      </c>
      <c r="AI43" s="7"/>
      <c r="AJ43" s="451" t="s">
        <v>23043</v>
      </c>
      <c r="AK43" s="10"/>
      <c r="AL43" s="451" t="s">
        <v>39</v>
      </c>
      <c r="AM43" s="715" t="s">
        <v>39</v>
      </c>
      <c r="AN43" s="20" t="s">
        <v>22583</v>
      </c>
      <c r="AO43" s="20" t="s">
        <v>22583</v>
      </c>
      <c r="AP43" s="20" t="str">
        <f>IF(OR(AN43="Y", AO43="Y"), "Y", "N")</f>
        <v>N</v>
      </c>
      <c r="AQ43" s="20"/>
      <c r="AW43" s="630"/>
    </row>
    <row r="44" spans="1:49" hidden="1">
      <c r="A44" s="451">
        <v>41</v>
      </c>
      <c r="B44" s="452" t="s">
        <v>21799</v>
      </c>
      <c r="C44" s="273" t="s">
        <v>22110</v>
      </c>
      <c r="D44" s="273" t="s">
        <v>22082</v>
      </c>
      <c r="E44" s="273" t="str">
        <f>VLOOKUP(C44,'Source Inventory'!D:E,2,FALSE)</f>
        <v>csm</v>
      </c>
      <c r="F44" s="272" t="s">
        <v>22082</v>
      </c>
      <c r="G44" s="188" t="s">
        <v>22652</v>
      </c>
      <c r="H44" s="273">
        <v>780</v>
      </c>
      <c r="I44" s="462" t="s">
        <v>23246</v>
      </c>
      <c r="J44" s="455" t="str">
        <f>"persist_"&amp;E44</f>
        <v>persist_csm</v>
      </c>
      <c r="K44" s="455" t="str">
        <f>E44&amp;"_"&amp;I44</f>
        <v>csm_formxcontent</v>
      </c>
      <c r="L44" s="466" t="s">
        <v>23072</v>
      </c>
      <c r="M44" s="455" t="s">
        <v>23247</v>
      </c>
      <c r="N44" s="455" t="str">
        <f>E44&amp;"_"&amp;I44&amp;"_YYYYMMDD.ctl"</f>
        <v>csm_formxcontent_YYYYMMDD.ctl</v>
      </c>
      <c r="O44" s="455" t="str">
        <f>K44</f>
        <v>csm_formxcontent</v>
      </c>
      <c r="P44" s="455" t="s">
        <v>22586</v>
      </c>
      <c r="Q44" s="455" t="str">
        <f>IF(P44="Daily","d",IF(P44="Monthly","m",IF(P44="Yearly","y",IF(P44="Weekly","w",IF(P44="S","s",IF(P44="On-Request","o",""))))))</f>
        <v>d</v>
      </c>
      <c r="R44" s="455" t="str">
        <f>"ingest_"&amp;K44&amp;"_"&amp;Q44</f>
        <v>ingest_csm_formxcontent_d</v>
      </c>
      <c r="S44" s="455"/>
      <c r="T44" s="221" t="s">
        <v>22126</v>
      </c>
      <c r="U44" s="451" t="s">
        <v>22583</v>
      </c>
      <c r="V44" s="451" t="s">
        <v>22583</v>
      </c>
      <c r="W44" s="451"/>
      <c r="X44" s="273"/>
      <c r="Y44" s="6" t="s">
        <v>14</v>
      </c>
      <c r="Z44" s="451" t="s">
        <v>23031</v>
      </c>
      <c r="AA44" s="451" t="s">
        <v>23031</v>
      </c>
      <c r="AB44" s="451" t="s">
        <v>39</v>
      </c>
      <c r="AC44" s="451" t="s">
        <v>23043</v>
      </c>
      <c r="AD44" s="455" t="s">
        <v>23241</v>
      </c>
      <c r="AE44" s="451" t="s">
        <v>39</v>
      </c>
      <c r="AF44" s="451"/>
      <c r="AG44" s="451"/>
      <c r="AH44" s="715" t="s">
        <v>23043</v>
      </c>
      <c r="AI44" s="7"/>
      <c r="AJ44" s="451" t="s">
        <v>23043</v>
      </c>
      <c r="AK44" s="10"/>
      <c r="AL44" s="451" t="s">
        <v>39</v>
      </c>
      <c r="AM44" s="715" t="s">
        <v>39</v>
      </c>
      <c r="AN44" s="20" t="s">
        <v>22583</v>
      </c>
      <c r="AO44" s="20" t="s">
        <v>22583</v>
      </c>
      <c r="AP44" s="20" t="str">
        <f>IF(OR(AN44="Y", AO44="Y"), "Y", "N")</f>
        <v>N</v>
      </c>
      <c r="AQ44" s="20"/>
      <c r="AW44" s="630"/>
    </row>
    <row r="45" spans="1:49" ht="26.1" hidden="1">
      <c r="A45" s="451">
        <v>42</v>
      </c>
      <c r="B45" s="452" t="s">
        <v>21842</v>
      </c>
      <c r="C45" s="273" t="s">
        <v>21934</v>
      </c>
      <c r="D45" s="273" t="s">
        <v>22439</v>
      </c>
      <c r="E45" s="273" t="str">
        <f>VLOOKUP(C45,'Source Inventory'!D:E,2,FALSE)</f>
        <v>trade_na</v>
      </c>
      <c r="F45" s="273" t="s">
        <v>21844</v>
      </c>
      <c r="G45" s="188" t="s">
        <v>22362</v>
      </c>
      <c r="H45" s="455">
        <v>451</v>
      </c>
      <c r="I45" s="460" t="s">
        <v>23248</v>
      </c>
      <c r="J45" s="479" t="str">
        <f>"persist_"&amp;E45</f>
        <v>persist_trade_na</v>
      </c>
      <c r="K45" s="455" t="str">
        <f>E45&amp;"_"&amp;I45</f>
        <v>trade_na_lcr070</v>
      </c>
      <c r="L45" s="455" t="s">
        <v>23249</v>
      </c>
      <c r="M45" s="455" t="s">
        <v>21936</v>
      </c>
      <c r="N45" s="455"/>
      <c r="O45" s="455" t="str">
        <f>K45</f>
        <v>trade_na_lcr070</v>
      </c>
      <c r="P45" s="455" t="s">
        <v>22586</v>
      </c>
      <c r="Q45" s="455" t="str">
        <f>IF(P45="Daily","d",IF(P45="Monthly","m",IF(P45="Yearly","y",IF(P45="Weekly","w",IF(P45="S","s",IF(P45="On-Request","o",""))))))</f>
        <v>d</v>
      </c>
      <c r="R45" s="455" t="str">
        <f>"ingest_"&amp;K45&amp;"_"&amp;Q45</f>
        <v>ingest_trade_na_lcr070_d</v>
      </c>
      <c r="S45" s="455"/>
      <c r="T45" s="7" t="s">
        <v>21936</v>
      </c>
      <c r="U45" s="451" t="s">
        <v>22583</v>
      </c>
      <c r="V45" s="451" t="s">
        <v>22683</v>
      </c>
      <c r="W45" s="451"/>
      <c r="X45" s="718" t="s">
        <v>23250</v>
      </c>
      <c r="Y45" s="6" t="s">
        <v>23011</v>
      </c>
      <c r="Z45" s="451" t="s">
        <v>23031</v>
      </c>
      <c r="AA45" s="451" t="s">
        <v>23022</v>
      </c>
      <c r="AB45" s="451" t="s">
        <v>23022</v>
      </c>
      <c r="AC45" s="451" t="s">
        <v>23022</v>
      </c>
      <c r="AD45" s="451"/>
      <c r="AE45" s="451" t="s">
        <v>23022</v>
      </c>
      <c r="AF45" s="451"/>
      <c r="AG45" s="451"/>
      <c r="AH45" s="451" t="s">
        <v>23022</v>
      </c>
      <c r="AI45" s="7"/>
      <c r="AJ45" s="715" t="s">
        <v>23022</v>
      </c>
      <c r="AK45" s="10"/>
      <c r="AL45" s="716" t="s">
        <v>39</v>
      </c>
      <c r="AM45" s="716" t="s">
        <v>39</v>
      </c>
      <c r="AN45" s="20" t="s">
        <v>22583</v>
      </c>
      <c r="AO45" s="20" t="s">
        <v>22583</v>
      </c>
      <c r="AP45" s="20" t="str">
        <f>IF(OR(AN45="Y", AO45="Y"), "Y", "N")</f>
        <v>N</v>
      </c>
      <c r="AQ45" s="20"/>
      <c r="AW45" s="630"/>
    </row>
    <row r="46" spans="1:49" ht="39" hidden="1">
      <c r="A46" s="451">
        <v>43</v>
      </c>
      <c r="B46" s="452" t="s">
        <v>21842</v>
      </c>
      <c r="C46" s="273" t="s">
        <v>21934</v>
      </c>
      <c r="D46" s="273" t="s">
        <v>22439</v>
      </c>
      <c r="E46" s="273" t="str">
        <f>VLOOKUP(C46,'Source Inventory'!D:E,2,FALSE)</f>
        <v>trade_na</v>
      </c>
      <c r="F46" s="273" t="s">
        <v>21844</v>
      </c>
      <c r="G46" s="188" t="s">
        <v>22362</v>
      </c>
      <c r="H46" s="455">
        <v>451</v>
      </c>
      <c r="I46" s="460" t="s">
        <v>23251</v>
      </c>
      <c r="J46" s="479" t="str">
        <f>"persist_"&amp;E46</f>
        <v>persist_trade_na</v>
      </c>
      <c r="K46" s="455" t="str">
        <f>E46&amp;"_"&amp;I46</f>
        <v>trade_na_src_eximar</v>
      </c>
      <c r="L46" s="455" t="s">
        <v>23252</v>
      </c>
      <c r="M46" s="455" t="s">
        <v>21937</v>
      </c>
      <c r="N46" s="455"/>
      <c r="O46" s="455" t="str">
        <f>K46</f>
        <v>trade_na_src_eximar</v>
      </c>
      <c r="P46" s="455" t="s">
        <v>22586</v>
      </c>
      <c r="Q46" s="455" t="str">
        <f>IF(P46="Daily","d",IF(P46="Monthly","m",IF(P46="Yearly","y",IF(P46="Weekly","w",IF(P46="S","s",IF(P46="On-Request","o",""))))))</f>
        <v>d</v>
      </c>
      <c r="R46" s="455" t="str">
        <f>"ingest_"&amp;K46&amp;"_"&amp;Q46</f>
        <v>ingest_trade_na_src_eximar_d</v>
      </c>
      <c r="S46" s="455"/>
      <c r="T46" s="7" t="s">
        <v>21937</v>
      </c>
      <c r="U46" s="451" t="s">
        <v>22584</v>
      </c>
      <c r="V46" s="451" t="s">
        <v>22683</v>
      </c>
      <c r="W46" s="451"/>
      <c r="X46" s="718" t="s">
        <v>23253</v>
      </c>
      <c r="Y46" s="6" t="s">
        <v>23011</v>
      </c>
      <c r="Z46" s="451" t="s">
        <v>23031</v>
      </c>
      <c r="AA46" s="451" t="s">
        <v>23022</v>
      </c>
      <c r="AB46" s="451" t="s">
        <v>23022</v>
      </c>
      <c r="AC46" s="451" t="s">
        <v>23022</v>
      </c>
      <c r="AD46" s="451"/>
      <c r="AE46" s="451" t="s">
        <v>23022</v>
      </c>
      <c r="AF46" s="451"/>
      <c r="AG46" s="779"/>
      <c r="AH46" s="451" t="s">
        <v>23022</v>
      </c>
      <c r="AI46" s="7"/>
      <c r="AJ46" s="715" t="s">
        <v>23022</v>
      </c>
      <c r="AK46" s="10"/>
      <c r="AL46" s="716" t="s">
        <v>39</v>
      </c>
      <c r="AM46" s="716" t="s">
        <v>39</v>
      </c>
      <c r="AN46" s="20" t="s">
        <v>22583</v>
      </c>
      <c r="AO46" s="20" t="s">
        <v>22583</v>
      </c>
      <c r="AP46" s="20" t="str">
        <f>IF(OR(AN46="Y", AO46="Y"), "Y", "N")</f>
        <v>N</v>
      </c>
      <c r="AQ46" s="20"/>
      <c r="AW46" s="630"/>
    </row>
    <row r="47" spans="1:49" ht="26.1" hidden="1">
      <c r="A47" s="451">
        <v>44</v>
      </c>
      <c r="B47" s="452" t="s">
        <v>21842</v>
      </c>
      <c r="C47" s="273" t="s">
        <v>21948</v>
      </c>
      <c r="D47" s="273" t="s">
        <v>22439</v>
      </c>
      <c r="E47" s="273" t="str">
        <f>VLOOKUP(C47,'Source Inventory'!D:E,2,FALSE)</f>
        <v>gts</v>
      </c>
      <c r="F47" s="273" t="s">
        <v>21844</v>
      </c>
      <c r="G47" s="188" t="s">
        <v>22362</v>
      </c>
      <c r="H47" s="273">
        <v>735</v>
      </c>
      <c r="I47" s="453" t="s">
        <v>23254</v>
      </c>
      <c r="J47" s="587" t="str">
        <f>"persist_"&amp;E47</f>
        <v>persist_gts</v>
      </c>
      <c r="K47" s="455" t="str">
        <f>E47&amp;"_"&amp;I47</f>
        <v>gts_kbgt_cont_outstanding</v>
      </c>
      <c r="L47" s="455" t="s">
        <v>23255</v>
      </c>
      <c r="M47" s="455" t="s">
        <v>21949</v>
      </c>
      <c r="N47" s="454"/>
      <c r="O47" s="455" t="str">
        <f>K47</f>
        <v>gts_kbgt_cont_outstanding</v>
      </c>
      <c r="P47" s="455" t="s">
        <v>22586</v>
      </c>
      <c r="Q47" s="455" t="str">
        <f>IF(P47="Daily","d",IF(P47="Monthly","m",IF(P47="Yearly","y",IF(P47="Weekly","w",IF(P47="S","s",IF(P47="On-Request","o",""))))))</f>
        <v>d</v>
      </c>
      <c r="R47" s="455" t="str">
        <f>"ingest_"&amp;K47&amp;"_"&amp;Q47</f>
        <v>ingest_gts_kbgt_cont_outstanding_d</v>
      </c>
      <c r="S47" s="455"/>
      <c r="T47" s="7" t="s">
        <v>21949</v>
      </c>
      <c r="U47" s="451" t="s">
        <v>22583</v>
      </c>
      <c r="V47" s="451" t="s">
        <v>22689</v>
      </c>
      <c r="W47" s="451"/>
      <c r="X47" s="273"/>
      <c r="Y47" s="6" t="s">
        <v>23011</v>
      </c>
      <c r="Z47" s="451" t="s">
        <v>23031</v>
      </c>
      <c r="AA47" s="451" t="s">
        <v>23022</v>
      </c>
      <c r="AB47" s="451" t="s">
        <v>23022</v>
      </c>
      <c r="AC47" s="451" t="s">
        <v>23022</v>
      </c>
      <c r="AD47" s="451"/>
      <c r="AE47" s="451" t="s">
        <v>23022</v>
      </c>
      <c r="AF47" s="451"/>
      <c r="AG47" s="779"/>
      <c r="AH47" s="451" t="s">
        <v>23148</v>
      </c>
      <c r="AI47" s="455" t="s">
        <v>23256</v>
      </c>
      <c r="AJ47" s="715" t="s">
        <v>23022</v>
      </c>
      <c r="AK47" s="10"/>
      <c r="AL47" s="716" t="s">
        <v>39</v>
      </c>
      <c r="AM47" s="716" t="s">
        <v>39</v>
      </c>
      <c r="AN47" s="20" t="s">
        <v>22583</v>
      </c>
      <c r="AO47" s="20" t="s">
        <v>22583</v>
      </c>
      <c r="AP47" s="20" t="str">
        <f>IF(OR(AN47="Y", AO47="Y"), "Y", "N")</f>
        <v>N</v>
      </c>
      <c r="AQ47" s="20"/>
      <c r="AW47" s="630"/>
    </row>
    <row r="48" spans="1:49" ht="26.1" hidden="1">
      <c r="A48" s="451">
        <v>45</v>
      </c>
      <c r="B48" s="452" t="s">
        <v>21842</v>
      </c>
      <c r="C48" s="273" t="s">
        <v>21948</v>
      </c>
      <c r="D48" s="273" t="s">
        <v>22439</v>
      </c>
      <c r="E48" s="273" t="str">
        <f>VLOOKUP(C48,'Source Inventory'!D:E,2,FALSE)</f>
        <v>gts</v>
      </c>
      <c r="F48" s="273" t="s">
        <v>21844</v>
      </c>
      <c r="G48" s="188" t="s">
        <v>22362</v>
      </c>
      <c r="H48" s="273">
        <v>735</v>
      </c>
      <c r="I48" s="453" t="s">
        <v>23257</v>
      </c>
      <c r="J48" s="587" t="str">
        <f>"persist_"&amp;E48</f>
        <v>persist_gts</v>
      </c>
      <c r="K48" s="455" t="str">
        <f>E48&amp;"_"&amp;I48</f>
        <v>gts_kbgt_loan_outstanding</v>
      </c>
      <c r="L48" s="455" t="s">
        <v>23258</v>
      </c>
      <c r="M48" s="455" t="s">
        <v>21950</v>
      </c>
      <c r="N48" s="454"/>
      <c r="O48" s="455" t="str">
        <f>K48</f>
        <v>gts_kbgt_loan_outstanding</v>
      </c>
      <c r="P48" s="455" t="s">
        <v>22586</v>
      </c>
      <c r="Q48" s="455" t="str">
        <f>IF(P48="Daily","d",IF(P48="Monthly","m",IF(P48="Yearly","y",IF(P48="Weekly","w",IF(P48="S","s",IF(P48="On-Request","o",""))))))</f>
        <v>d</v>
      </c>
      <c r="R48" s="455" t="str">
        <f>"ingest_"&amp;K48&amp;"_"&amp;Q48</f>
        <v>ingest_gts_kbgt_loan_outstanding_d</v>
      </c>
      <c r="S48" s="455"/>
      <c r="T48" s="7" t="s">
        <v>21950</v>
      </c>
      <c r="U48" s="451" t="s">
        <v>22583</v>
      </c>
      <c r="V48" s="451" t="s">
        <v>22689</v>
      </c>
      <c r="W48" s="451"/>
      <c r="X48" s="273"/>
      <c r="Y48" s="6" t="s">
        <v>23011</v>
      </c>
      <c r="Z48" s="451" t="s">
        <v>23031</v>
      </c>
      <c r="AA48" s="451" t="s">
        <v>23022</v>
      </c>
      <c r="AB48" s="451" t="s">
        <v>23022</v>
      </c>
      <c r="AC48" s="451" t="s">
        <v>23022</v>
      </c>
      <c r="AD48" s="451"/>
      <c r="AE48" s="451" t="s">
        <v>23022</v>
      </c>
      <c r="AF48" s="451"/>
      <c r="AG48" s="779" t="s">
        <v>23259</v>
      </c>
      <c r="AH48" s="451" t="s">
        <v>23148</v>
      </c>
      <c r="AI48" s="455" t="s">
        <v>23260</v>
      </c>
      <c r="AJ48" s="715" t="s">
        <v>23022</v>
      </c>
      <c r="AK48" s="10"/>
      <c r="AL48" s="716" t="s">
        <v>39</v>
      </c>
      <c r="AM48" s="716" t="s">
        <v>39</v>
      </c>
      <c r="AN48" s="20" t="s">
        <v>22583</v>
      </c>
      <c r="AO48" s="20" t="s">
        <v>22583</v>
      </c>
      <c r="AP48" s="20" t="str">
        <f>IF(OR(AN48="Y", AO48="Y"), "Y", "N")</f>
        <v>N</v>
      </c>
      <c r="AQ48" s="20"/>
      <c r="AW48" s="630"/>
    </row>
    <row r="49" spans="1:49" hidden="1">
      <c r="A49" s="451">
        <v>46</v>
      </c>
      <c r="B49" s="452" t="s">
        <v>21842</v>
      </c>
      <c r="C49" s="273" t="s">
        <v>21971</v>
      </c>
      <c r="D49" s="272" t="s">
        <v>22435</v>
      </c>
      <c r="E49" s="273" t="str">
        <f>VLOOKUP(C49,'Source Inventory'!D:E,2,FALSE)</f>
        <v>scf</v>
      </c>
      <c r="F49" s="273" t="s">
        <v>21844</v>
      </c>
      <c r="G49" s="188" t="s">
        <v>22333</v>
      </c>
      <c r="H49" s="273">
        <v>460</v>
      </c>
      <c r="I49" s="460" t="s">
        <v>23261</v>
      </c>
      <c r="J49" s="454" t="str">
        <f>"persist_"&amp;E49</f>
        <v>persist_scf</v>
      </c>
      <c r="K49" s="454" t="str">
        <f>E49&amp;"_"&amp;I49</f>
        <v>scf_vw_sct_book_loan</v>
      </c>
      <c r="L49" s="455" t="s">
        <v>23262</v>
      </c>
      <c r="M49" s="455" t="s">
        <v>23263</v>
      </c>
      <c r="N49" s="454"/>
      <c r="O49" s="455" t="str">
        <f>K49</f>
        <v>scf_vw_sct_book_loan</v>
      </c>
      <c r="P49" s="455" t="s">
        <v>22586</v>
      </c>
      <c r="Q49" s="455" t="str">
        <f>IF(P49="Daily","d",IF(P49="Monthly","m",IF(P49="Yearly","y",IF(P49="Weekly","w",IF(P49="S","s",IF(P49="On-Request","o",""))))))</f>
        <v>d</v>
      </c>
      <c r="R49" s="455" t="str">
        <f>"ingest_"&amp;K49&amp;"_"&amp;Q49</f>
        <v>ingest_scf_vw_sct_book_loan_d</v>
      </c>
      <c r="S49" s="455"/>
      <c r="T49" s="7" t="s">
        <v>21972</v>
      </c>
      <c r="U49" s="451" t="s">
        <v>22583</v>
      </c>
      <c r="V49" s="451" t="s">
        <v>22583</v>
      </c>
      <c r="W49" s="451"/>
      <c r="X49" s="273"/>
      <c r="Y49" s="6"/>
      <c r="Z49" s="451" t="s">
        <v>23022</v>
      </c>
      <c r="AA49" s="451" t="s">
        <v>23022</v>
      </c>
      <c r="AB49" s="451" t="s">
        <v>23022</v>
      </c>
      <c r="AC49" s="451" t="s">
        <v>23022</v>
      </c>
      <c r="AD49" s="451"/>
      <c r="AE49" s="451" t="s">
        <v>23022</v>
      </c>
      <c r="AF49" s="451"/>
      <c r="AG49" s="779" t="s">
        <v>23264</v>
      </c>
      <c r="AH49" s="451" t="s">
        <v>23022</v>
      </c>
      <c r="AI49" s="7"/>
      <c r="AJ49" s="715" t="s">
        <v>23022</v>
      </c>
      <c r="AK49" s="10"/>
      <c r="AL49" s="716" t="s">
        <v>23022</v>
      </c>
      <c r="AM49" s="715" t="s">
        <v>23022</v>
      </c>
      <c r="AN49" s="20" t="s">
        <v>22583</v>
      </c>
      <c r="AO49" s="20" t="s">
        <v>22583</v>
      </c>
      <c r="AP49" s="20" t="str">
        <f>IF(OR(AN49="Y", AO49="Y"), "Y", "N")</f>
        <v>N</v>
      </c>
      <c r="AQ49" s="20"/>
      <c r="AW49" s="630"/>
    </row>
    <row r="50" spans="1:49" hidden="1">
      <c r="A50" s="451">
        <v>47</v>
      </c>
      <c r="B50" s="452" t="s">
        <v>21842</v>
      </c>
      <c r="C50" s="273" t="s">
        <v>21971</v>
      </c>
      <c r="D50" s="272" t="s">
        <v>22435</v>
      </c>
      <c r="E50" s="273" t="str">
        <f>VLOOKUP(C50,'Source Inventory'!D:E,2,FALSE)</f>
        <v>scf</v>
      </c>
      <c r="F50" s="273" t="s">
        <v>21844</v>
      </c>
      <c r="G50" s="188" t="s">
        <v>22333</v>
      </c>
      <c r="H50" s="273">
        <v>460</v>
      </c>
      <c r="I50" s="460" t="s">
        <v>23265</v>
      </c>
      <c r="J50" s="454" t="str">
        <f>"persist_"&amp;E50</f>
        <v>persist_scf</v>
      </c>
      <c r="K50" s="454" t="str">
        <f>E50&amp;"_"&amp;I50</f>
        <v>scf_vw_rdt_scf_cl</v>
      </c>
      <c r="L50" s="455" t="s">
        <v>23266</v>
      </c>
      <c r="M50" s="455" t="s">
        <v>23267</v>
      </c>
      <c r="N50" s="454"/>
      <c r="O50" s="455" t="str">
        <f>K50</f>
        <v>scf_vw_rdt_scf_cl</v>
      </c>
      <c r="P50" s="455" t="s">
        <v>22586</v>
      </c>
      <c r="Q50" s="455" t="str">
        <f>IF(P50="Daily","d",IF(P50="Monthly","m",IF(P50="Yearly","y",IF(P50="Weekly","w",IF(P50="S","s",IF(P50="On-Request","o",""))))))</f>
        <v>d</v>
      </c>
      <c r="R50" s="455" t="str">
        <f>"ingest_"&amp;K50&amp;"_"&amp;Q50</f>
        <v>ingest_scf_vw_rdt_scf_cl_d</v>
      </c>
      <c r="S50" s="455"/>
      <c r="T50" s="7" t="s">
        <v>21973</v>
      </c>
      <c r="U50" s="451" t="s">
        <v>22583</v>
      </c>
      <c r="V50" s="451" t="s">
        <v>22583</v>
      </c>
      <c r="W50" s="451"/>
      <c r="X50" s="273"/>
      <c r="Y50" s="6"/>
      <c r="Z50" s="451" t="s">
        <v>23022</v>
      </c>
      <c r="AA50" s="451" t="s">
        <v>23022</v>
      </c>
      <c r="AB50" s="451" t="s">
        <v>23022</v>
      </c>
      <c r="AC50" s="451" t="s">
        <v>23022</v>
      </c>
      <c r="AD50" s="451"/>
      <c r="AE50" s="451" t="s">
        <v>23022</v>
      </c>
      <c r="AF50" s="451"/>
      <c r="AG50" s="779" t="s">
        <v>23264</v>
      </c>
      <c r="AH50" s="451" t="s">
        <v>23022</v>
      </c>
      <c r="AI50" s="7"/>
      <c r="AJ50" s="715" t="s">
        <v>23022</v>
      </c>
      <c r="AK50" s="10"/>
      <c r="AL50" s="716" t="s">
        <v>23022</v>
      </c>
      <c r="AM50" s="715" t="s">
        <v>23022</v>
      </c>
      <c r="AN50" s="20" t="s">
        <v>22583</v>
      </c>
      <c r="AO50" s="20" t="s">
        <v>22583</v>
      </c>
      <c r="AP50" s="20" t="str">
        <f>IF(OR(AN50="Y", AO50="Y"), "Y", "N")</f>
        <v>N</v>
      </c>
      <c r="AQ50" s="20"/>
      <c r="AW50" s="630"/>
    </row>
    <row r="51" spans="1:49" hidden="1">
      <c r="A51" s="451">
        <v>48</v>
      </c>
      <c r="B51" s="452" t="s">
        <v>21842</v>
      </c>
      <c r="C51" s="273" t="s">
        <v>21971</v>
      </c>
      <c r="D51" s="272" t="s">
        <v>22435</v>
      </c>
      <c r="E51" s="273" t="str">
        <f>VLOOKUP(C51,'Source Inventory'!D:E,2,FALSE)</f>
        <v>scf</v>
      </c>
      <c r="F51" s="273" t="s">
        <v>21844</v>
      </c>
      <c r="G51" s="188" t="s">
        <v>22333</v>
      </c>
      <c r="H51" s="273">
        <v>460</v>
      </c>
      <c r="I51" s="460" t="s">
        <v>23268</v>
      </c>
      <c r="J51" s="454" t="str">
        <f>"persist_"&amp;E51</f>
        <v>persist_scf</v>
      </c>
      <c r="K51" s="454" t="str">
        <f>E51&amp;"_"&amp;I51</f>
        <v>scf_vw_cm_fee_structure</v>
      </c>
      <c r="L51" s="455" t="s">
        <v>23269</v>
      </c>
      <c r="M51" s="455" t="s">
        <v>23270</v>
      </c>
      <c r="N51" s="454"/>
      <c r="O51" s="455" t="str">
        <f>K51</f>
        <v>scf_vw_cm_fee_structure</v>
      </c>
      <c r="P51" s="455" t="s">
        <v>22586</v>
      </c>
      <c r="Q51" s="455" t="str">
        <f>IF(P51="Daily","d",IF(P51="Monthly","m",IF(P51="Yearly","y",IF(P51="Weekly","w",IF(P51="S","s",IF(P51="On-Request","o",""))))))</f>
        <v>d</v>
      </c>
      <c r="R51" s="455" t="str">
        <f>"ingest_"&amp;K51&amp;"_"&amp;Q51</f>
        <v>ingest_scf_vw_cm_fee_structure_d</v>
      </c>
      <c r="S51" s="455"/>
      <c r="T51" s="7" t="s">
        <v>21974</v>
      </c>
      <c r="U51" s="451" t="s">
        <v>22583</v>
      </c>
      <c r="V51" s="451" t="s">
        <v>22583</v>
      </c>
      <c r="W51" s="451"/>
      <c r="X51" s="273"/>
      <c r="Y51" s="6"/>
      <c r="Z51" s="451" t="s">
        <v>23022</v>
      </c>
      <c r="AA51" s="451" t="s">
        <v>23022</v>
      </c>
      <c r="AB51" s="451" t="s">
        <v>23022</v>
      </c>
      <c r="AC51" s="451" t="s">
        <v>23022</v>
      </c>
      <c r="AD51" s="451"/>
      <c r="AE51" s="451" t="s">
        <v>23022</v>
      </c>
      <c r="AF51" s="451"/>
      <c r="AG51" s="779" t="s">
        <v>23264</v>
      </c>
      <c r="AH51" s="451" t="s">
        <v>23022</v>
      </c>
      <c r="AI51" s="7"/>
      <c r="AJ51" s="715" t="s">
        <v>23022</v>
      </c>
      <c r="AK51" s="10"/>
      <c r="AL51" s="716" t="s">
        <v>23022</v>
      </c>
      <c r="AM51" s="715" t="s">
        <v>23022</v>
      </c>
      <c r="AN51" s="20" t="s">
        <v>22583</v>
      </c>
      <c r="AO51" s="20" t="s">
        <v>22583</v>
      </c>
      <c r="AP51" s="20" t="str">
        <f>IF(OR(AN51="Y", AO51="Y"), "Y", "N")</f>
        <v>N</v>
      </c>
      <c r="AQ51" s="20"/>
      <c r="AW51" s="630"/>
    </row>
    <row r="52" spans="1:49" hidden="1">
      <c r="A52" s="451">
        <v>49</v>
      </c>
      <c r="B52" s="452" t="s">
        <v>21842</v>
      </c>
      <c r="C52" s="273" t="s">
        <v>21971</v>
      </c>
      <c r="D52" s="272" t="s">
        <v>22435</v>
      </c>
      <c r="E52" s="273" t="str">
        <f>VLOOKUP(C52,'Source Inventory'!D:E,2,FALSE)</f>
        <v>scf</v>
      </c>
      <c r="F52" s="273" t="s">
        <v>21844</v>
      </c>
      <c r="G52" s="188" t="s">
        <v>22333</v>
      </c>
      <c r="H52" s="273">
        <v>460</v>
      </c>
      <c r="I52" s="460" t="s">
        <v>23271</v>
      </c>
      <c r="J52" s="454" t="str">
        <f>"persist_"&amp;E52</f>
        <v>persist_scf</v>
      </c>
      <c r="K52" s="454" t="str">
        <f>E52&amp;"_"&amp;I52</f>
        <v>scf_vw_scm_acct</v>
      </c>
      <c r="L52" s="455" t="s">
        <v>23272</v>
      </c>
      <c r="M52" s="455" t="s">
        <v>23273</v>
      </c>
      <c r="N52" s="454"/>
      <c r="O52" s="455" t="str">
        <f>K52</f>
        <v>scf_vw_scm_acct</v>
      </c>
      <c r="P52" s="455" t="s">
        <v>22586</v>
      </c>
      <c r="Q52" s="455" t="str">
        <f>IF(P52="Daily","d",IF(P52="Monthly","m",IF(P52="Yearly","y",IF(P52="Weekly","w",IF(P52="S","s",IF(P52="On-Request","o",""))))))</f>
        <v>d</v>
      </c>
      <c r="R52" s="455" t="str">
        <f>"ingest_"&amp;K52&amp;"_"&amp;Q52</f>
        <v>ingest_scf_vw_scm_acct_d</v>
      </c>
      <c r="S52" s="455"/>
      <c r="T52" s="7" t="s">
        <v>21975</v>
      </c>
      <c r="U52" s="451" t="s">
        <v>22583</v>
      </c>
      <c r="V52" s="451" t="s">
        <v>22583</v>
      </c>
      <c r="W52" s="451"/>
      <c r="X52" s="273" t="s">
        <v>23274</v>
      </c>
      <c r="Y52" s="6"/>
      <c r="Z52" s="451" t="s">
        <v>23022</v>
      </c>
      <c r="AA52" s="451" t="s">
        <v>23022</v>
      </c>
      <c r="AB52" s="451" t="s">
        <v>23022</v>
      </c>
      <c r="AC52" s="451" t="s">
        <v>23022</v>
      </c>
      <c r="AD52" s="451"/>
      <c r="AE52" s="451" t="s">
        <v>23022</v>
      </c>
      <c r="AF52" s="451"/>
      <c r="AG52" s="779" t="s">
        <v>23264</v>
      </c>
      <c r="AH52" s="451" t="s">
        <v>39</v>
      </c>
      <c r="AI52" s="7"/>
      <c r="AJ52" s="715" t="s">
        <v>23022</v>
      </c>
      <c r="AK52" s="10"/>
      <c r="AL52" s="716" t="s">
        <v>23022</v>
      </c>
      <c r="AM52" s="715" t="s">
        <v>23022</v>
      </c>
      <c r="AN52" s="20" t="s">
        <v>22583</v>
      </c>
      <c r="AO52" s="20" t="s">
        <v>22583</v>
      </c>
      <c r="AP52" s="20" t="str">
        <f>IF(OR(AN52="Y", AO52="Y"), "Y", "N")</f>
        <v>N</v>
      </c>
      <c r="AQ52" s="20"/>
      <c r="AW52" s="630"/>
    </row>
    <row r="53" spans="1:49" ht="26.1" hidden="1">
      <c r="A53" s="451">
        <v>50</v>
      </c>
      <c r="B53" s="452" t="s">
        <v>21842</v>
      </c>
      <c r="C53" s="273" t="s">
        <v>21971</v>
      </c>
      <c r="D53" s="272" t="s">
        <v>22435</v>
      </c>
      <c r="E53" s="273" t="str">
        <f>VLOOKUP(C53,'Source Inventory'!D:E,2,FALSE)</f>
        <v>scf</v>
      </c>
      <c r="F53" s="273" t="s">
        <v>21844</v>
      </c>
      <c r="G53" s="188" t="s">
        <v>22333</v>
      </c>
      <c r="H53" s="273">
        <v>460</v>
      </c>
      <c r="I53" s="460" t="s">
        <v>23275</v>
      </c>
      <c r="J53" s="454" t="str">
        <f>"persist_"&amp;E53</f>
        <v>persist_scf</v>
      </c>
      <c r="K53" s="454" t="str">
        <f>E53&amp;"_"&amp;I53</f>
        <v>scf_trading</v>
      </c>
      <c r="L53" s="455" t="s">
        <v>23276</v>
      </c>
      <c r="M53" s="455" t="s">
        <v>23277</v>
      </c>
      <c r="N53" s="454"/>
      <c r="O53" s="455" t="str">
        <f>K53</f>
        <v>scf_trading</v>
      </c>
      <c r="P53" s="455" t="s">
        <v>22586</v>
      </c>
      <c r="Q53" s="455" t="str">
        <f>IF(P53="Daily","d",IF(P53="Monthly","m",IF(P53="Yearly","y",IF(P53="Weekly","w",IF(P53="S","s",IF(P53="On-Request","o",""))))))</f>
        <v>d</v>
      </c>
      <c r="R53" s="455" t="str">
        <f>"ingest_"&amp;K53&amp;"_"&amp;Q53</f>
        <v>ingest_scf_trading_d</v>
      </c>
      <c r="S53" s="455"/>
      <c r="T53" s="7" t="s">
        <v>22447</v>
      </c>
      <c r="U53" s="451" t="s">
        <v>22583</v>
      </c>
      <c r="V53" s="451" t="s">
        <v>22583</v>
      </c>
      <c r="W53" s="451"/>
      <c r="X53" s="718" t="s">
        <v>23278</v>
      </c>
      <c r="Y53" s="6"/>
      <c r="Z53" s="451" t="s">
        <v>23022</v>
      </c>
      <c r="AA53" s="451" t="s">
        <v>23022</v>
      </c>
      <c r="AB53" s="451" t="s">
        <v>23022</v>
      </c>
      <c r="AC53" s="451" t="s">
        <v>23022</v>
      </c>
      <c r="AD53" s="451"/>
      <c r="AE53" s="451" t="s">
        <v>23022</v>
      </c>
      <c r="AF53" s="451"/>
      <c r="AG53" s="779" t="s">
        <v>23264</v>
      </c>
      <c r="AH53" s="451" t="s">
        <v>23022</v>
      </c>
      <c r="AI53" s="7"/>
      <c r="AJ53" s="715" t="s">
        <v>23022</v>
      </c>
      <c r="AK53" s="10"/>
      <c r="AL53" s="716" t="s">
        <v>23022</v>
      </c>
      <c r="AM53" s="715" t="s">
        <v>23022</v>
      </c>
      <c r="AN53" s="20" t="s">
        <v>22583</v>
      </c>
      <c r="AO53" s="20" t="s">
        <v>22583</v>
      </c>
      <c r="AP53" s="20" t="str">
        <f>IF(OR(AN53="Y", AO53="Y"), "Y", "N")</f>
        <v>N</v>
      </c>
      <c r="AQ53" s="20"/>
      <c r="AW53" s="630"/>
    </row>
    <row r="54" spans="1:49" ht="26.1" hidden="1">
      <c r="A54" s="451">
        <v>51</v>
      </c>
      <c r="B54" s="452" t="s">
        <v>21842</v>
      </c>
      <c r="C54" s="273" t="s">
        <v>21971</v>
      </c>
      <c r="D54" s="272" t="s">
        <v>22435</v>
      </c>
      <c r="E54" s="273" t="str">
        <f>VLOOKUP(C54,'Source Inventory'!D:E,2,FALSE)</f>
        <v>scf</v>
      </c>
      <c r="F54" s="273" t="s">
        <v>21844</v>
      </c>
      <c r="G54" s="188" t="s">
        <v>22333</v>
      </c>
      <c r="H54" s="273">
        <v>460</v>
      </c>
      <c r="I54" s="460" t="s">
        <v>23279</v>
      </c>
      <c r="J54" s="454" t="str">
        <f>"persist_"&amp;E54</f>
        <v>persist_scf</v>
      </c>
      <c r="K54" s="454" t="str">
        <f>E54&amp;"_"&amp;I54</f>
        <v>scf_customer</v>
      </c>
      <c r="L54" s="455" t="s">
        <v>23280</v>
      </c>
      <c r="M54" s="455" t="s">
        <v>23281</v>
      </c>
      <c r="N54" s="454"/>
      <c r="O54" s="455" t="str">
        <f>K54</f>
        <v>scf_customer</v>
      </c>
      <c r="P54" s="455" t="s">
        <v>22586</v>
      </c>
      <c r="Q54" s="455" t="str">
        <f>IF(P54="Daily","d",IF(P54="Monthly","m",IF(P54="Yearly","y",IF(P54="Weekly","w",IF(P54="S","s",IF(P54="On-Request","o",""))))))</f>
        <v>d</v>
      </c>
      <c r="R54" s="455" t="str">
        <f>"ingest_"&amp;K54&amp;"_"&amp;Q54</f>
        <v>ingest_scf_customer_d</v>
      </c>
      <c r="S54" s="455"/>
      <c r="T54" s="7" t="s">
        <v>22448</v>
      </c>
      <c r="U54" s="451" t="s">
        <v>22583</v>
      </c>
      <c r="V54" s="451" t="s">
        <v>22583</v>
      </c>
      <c r="W54" s="451"/>
      <c r="X54" s="718" t="s">
        <v>23282</v>
      </c>
      <c r="Y54" s="6"/>
      <c r="Z54" s="451" t="s">
        <v>23022</v>
      </c>
      <c r="AA54" s="451" t="s">
        <v>23022</v>
      </c>
      <c r="AB54" s="451" t="s">
        <v>23022</v>
      </c>
      <c r="AC54" s="451" t="s">
        <v>23022</v>
      </c>
      <c r="AD54" s="451"/>
      <c r="AE54" s="451" t="s">
        <v>23022</v>
      </c>
      <c r="AF54" s="451"/>
      <c r="AG54" s="779" t="s">
        <v>23264</v>
      </c>
      <c r="AH54" s="451" t="s">
        <v>23022</v>
      </c>
      <c r="AI54" s="7"/>
      <c r="AJ54" s="715" t="s">
        <v>23022</v>
      </c>
      <c r="AK54" s="10"/>
      <c r="AL54" s="716" t="s">
        <v>23022</v>
      </c>
      <c r="AM54" s="715" t="s">
        <v>23022</v>
      </c>
      <c r="AN54" s="20" t="s">
        <v>22583</v>
      </c>
      <c r="AO54" s="20" t="s">
        <v>22583</v>
      </c>
      <c r="AP54" s="20" t="str">
        <f>IF(OR(AN54="Y", AO54="Y"), "Y", "N")</f>
        <v>N</v>
      </c>
      <c r="AQ54" s="20"/>
      <c r="AW54" s="630"/>
    </row>
    <row r="55" spans="1:49" hidden="1">
      <c r="A55" s="451">
        <v>52</v>
      </c>
      <c r="B55" s="452" t="s">
        <v>21842</v>
      </c>
      <c r="C55" s="273" t="s">
        <v>22010</v>
      </c>
      <c r="D55" s="272" t="s">
        <v>22439</v>
      </c>
      <c r="E55" s="273" t="str">
        <f>VLOOKUP(C55,'Source Inventory'!D:E,2,FALSE)</f>
        <v>mx</v>
      </c>
      <c r="F55" s="273" t="s">
        <v>21844</v>
      </c>
      <c r="G55" s="188" t="s">
        <v>22362</v>
      </c>
      <c r="H55" s="273">
        <v>590</v>
      </c>
      <c r="I55" s="460" t="s">
        <v>23283</v>
      </c>
      <c r="J55" s="454" t="str">
        <f>"persist_"&amp;E55</f>
        <v>persist_mx</v>
      </c>
      <c r="K55" s="454" t="str">
        <f>E55&amp;"_"&amp;I55</f>
        <v>mx_mktevent</v>
      </c>
      <c r="L55" s="455" t="s">
        <v>23284</v>
      </c>
      <c r="M55" s="454" t="s">
        <v>22011</v>
      </c>
      <c r="N55" s="454"/>
      <c r="O55" s="455" t="str">
        <f>K55</f>
        <v>mx_mktevent</v>
      </c>
      <c r="P55" s="455" t="s">
        <v>22586</v>
      </c>
      <c r="Q55" s="455" t="str">
        <f>IF(P55="Daily","d",IF(P55="Monthly","m",IF(P55="Yearly","y",IF(P55="Weekly","w",IF(P55="S","s",IF(P55="On-Request","o",""))))))</f>
        <v>d</v>
      </c>
      <c r="R55" s="455" t="str">
        <f>"ingest_"&amp;K55&amp;"_"&amp;Q55</f>
        <v>ingest_mx_mktevent_d</v>
      </c>
      <c r="S55" s="455"/>
      <c r="T55" s="7" t="s">
        <v>22011</v>
      </c>
      <c r="U55" s="451" t="s">
        <v>22583</v>
      </c>
      <c r="V55" s="451" t="s">
        <v>22583</v>
      </c>
      <c r="W55" s="451"/>
      <c r="X55" s="714" t="s">
        <v>23124</v>
      </c>
      <c r="Y55" s="6"/>
      <c r="Z55" s="451" t="s">
        <v>23036</v>
      </c>
      <c r="AA55" s="451" t="s">
        <v>23036</v>
      </c>
      <c r="AB55" s="451" t="s">
        <v>23022</v>
      </c>
      <c r="AC55" s="451" t="s">
        <v>23022</v>
      </c>
      <c r="AD55" s="451"/>
      <c r="AE55" s="451" t="s">
        <v>23022</v>
      </c>
      <c r="AF55" s="451"/>
      <c r="AG55" s="779" t="s">
        <v>23285</v>
      </c>
      <c r="AH55" s="715" t="s">
        <v>23148</v>
      </c>
      <c r="AI55" s="7" t="s">
        <v>23286</v>
      </c>
      <c r="AJ55" s="451" t="s">
        <v>23022</v>
      </c>
      <c r="AK55" s="10"/>
      <c r="AL55" s="451" t="s">
        <v>39</v>
      </c>
      <c r="AM55" s="715" t="s">
        <v>39</v>
      </c>
      <c r="AN55" s="20" t="s">
        <v>22584</v>
      </c>
      <c r="AO55" s="20" t="s">
        <v>22583</v>
      </c>
      <c r="AP55" s="20" t="str">
        <f>IF(OR(AN55="Y", AO55="Y"), "Y", "N")</f>
        <v>Y</v>
      </c>
      <c r="AQ55" s="20"/>
      <c r="AW55" s="630"/>
    </row>
    <row r="56" spans="1:49" ht="51.95" hidden="1" customHeight="1">
      <c r="A56" s="451">
        <v>53</v>
      </c>
      <c r="B56" s="452" t="s">
        <v>21842</v>
      </c>
      <c r="C56" s="273" t="s">
        <v>22010</v>
      </c>
      <c r="D56" s="272" t="s">
        <v>22439</v>
      </c>
      <c r="E56" s="273" t="str">
        <f>VLOOKUP(C56,'Source Inventory'!D:E,2,FALSE)</f>
        <v>mx</v>
      </c>
      <c r="F56" s="273" t="s">
        <v>21844</v>
      </c>
      <c r="G56" s="188" t="s">
        <v>22362</v>
      </c>
      <c r="H56" s="273">
        <v>590</v>
      </c>
      <c r="I56" s="460" t="s">
        <v>23287</v>
      </c>
      <c r="J56" s="455" t="str">
        <f>"persist_"&amp;E56</f>
        <v>persist_mx</v>
      </c>
      <c r="K56" s="455" t="str">
        <f>E56&amp;"_"&amp;I56</f>
        <v>mx_mmlivemat</v>
      </c>
      <c r="L56" s="455" t="s">
        <v>23288</v>
      </c>
      <c r="M56" s="454" t="s">
        <v>22032</v>
      </c>
      <c r="N56" s="455"/>
      <c r="O56" s="455" t="str">
        <f>K56</f>
        <v>mx_mmlivemat</v>
      </c>
      <c r="P56" s="455" t="s">
        <v>22586</v>
      </c>
      <c r="Q56" s="455" t="str">
        <f>IF(P56="Daily","d",IF(P56="Monthly","m",IF(P56="Yearly","y",IF(P56="Weekly","w",IF(P56="S","s",IF(P56="On-Request","o",""))))))</f>
        <v>d</v>
      </c>
      <c r="R56" s="455" t="str">
        <f>"ingest_"&amp;K56&amp;"_"&amp;Q56</f>
        <v>ingest_mx_mmlivemat_d</v>
      </c>
      <c r="S56" s="455"/>
      <c r="T56" s="7" t="s">
        <v>22032</v>
      </c>
      <c r="U56" s="451" t="s">
        <v>22583</v>
      </c>
      <c r="V56" s="451" t="s">
        <v>22583</v>
      </c>
      <c r="W56" s="451"/>
      <c r="X56" s="729" t="s">
        <v>23124</v>
      </c>
      <c r="Y56" s="6"/>
      <c r="Z56" s="451" t="s">
        <v>23036</v>
      </c>
      <c r="AA56" s="451" t="s">
        <v>23036</v>
      </c>
      <c r="AB56" s="451" t="s">
        <v>23022</v>
      </c>
      <c r="AC56" s="451" t="s">
        <v>23022</v>
      </c>
      <c r="AD56" s="451"/>
      <c r="AE56" s="451" t="s">
        <v>23022</v>
      </c>
      <c r="AF56" s="451"/>
      <c r="AG56" s="779" t="s">
        <v>23259</v>
      </c>
      <c r="AH56" s="715" t="s">
        <v>23148</v>
      </c>
      <c r="AI56" s="7" t="s">
        <v>23289</v>
      </c>
      <c r="AJ56" s="451" t="s">
        <v>23022</v>
      </c>
      <c r="AK56" s="10"/>
      <c r="AL56" s="451" t="s">
        <v>39</v>
      </c>
      <c r="AM56" s="715" t="s">
        <v>39</v>
      </c>
      <c r="AN56" s="20" t="s">
        <v>22584</v>
      </c>
      <c r="AO56" s="20" t="s">
        <v>22583</v>
      </c>
      <c r="AP56" s="20" t="str">
        <f>IF(OR(AN56="Y", AO56="Y"), "Y", "N")</f>
        <v>Y</v>
      </c>
      <c r="AQ56" s="20"/>
      <c r="AW56" s="630"/>
    </row>
    <row r="57" spans="1:49" ht="51.95" hidden="1">
      <c r="A57" s="451">
        <v>54</v>
      </c>
      <c r="B57" s="452" t="s">
        <v>21799</v>
      </c>
      <c r="C57" s="273" t="s">
        <v>22127</v>
      </c>
      <c r="D57" s="273" t="s">
        <v>22082</v>
      </c>
      <c r="E57" s="273" t="str">
        <f>VLOOKUP(C57,'Source Inventory'!D:E,2,FALSE)</f>
        <v>rdm</v>
      </c>
      <c r="F57" s="272" t="s">
        <v>22082</v>
      </c>
      <c r="G57" s="188" t="s">
        <v>22652</v>
      </c>
      <c r="H57" s="273">
        <v>655</v>
      </c>
      <c r="I57" s="465" t="s">
        <v>23290</v>
      </c>
      <c r="J57" s="455" t="str">
        <f>"persist_"&amp;E57</f>
        <v>persist_rdm</v>
      </c>
      <c r="K57" s="455" t="str">
        <f>E57&amp;"_"&amp;I57</f>
        <v>rdm_cst_ip_lgl_stc_tp_cd</v>
      </c>
      <c r="L57" s="466" t="s">
        <v>23082</v>
      </c>
      <c r="M57" s="455" t="s">
        <v>23291</v>
      </c>
      <c r="N57" s="454" t="str">
        <f>E57&amp;"_"&amp;I57&amp;"_YYYYMMDD.ctl"</f>
        <v>rdm_cst_ip_lgl_stc_tp_cd_YYYYMMDD.ctl</v>
      </c>
      <c r="O57" s="455" t="str">
        <f>K57</f>
        <v>rdm_cst_ip_lgl_stc_tp_cd</v>
      </c>
      <c r="P57" s="455" t="s">
        <v>22586</v>
      </c>
      <c r="Q57" s="455" t="str">
        <f>IF(P57="Daily","d",IF(P57="Monthly","m",IF(P57="Yearly","y",IF(P57="Weekly","w",IF(P57="S","s",IF(P57="On-Request","o",""))))))</f>
        <v>d</v>
      </c>
      <c r="R57" s="455" t="str">
        <f>"ingest_"&amp;K57&amp;"_"&amp;Q57</f>
        <v>ingest_rdm_cst_ip_lgl_stc_tp_cd_d</v>
      </c>
      <c r="S57" s="455"/>
      <c r="T57" s="7" t="s">
        <v>22128</v>
      </c>
      <c r="U57" s="451" t="s">
        <v>22583</v>
      </c>
      <c r="V57" s="451" t="s">
        <v>22583</v>
      </c>
      <c r="W57" s="451"/>
      <c r="X57" s="273"/>
      <c r="Y57" s="6" t="s">
        <v>14</v>
      </c>
      <c r="Z57" s="451" t="s">
        <v>23031</v>
      </c>
      <c r="AA57" s="451" t="s">
        <v>39</v>
      </c>
      <c r="AB57" s="451" t="s">
        <v>39</v>
      </c>
      <c r="AC57" s="451" t="s">
        <v>23043</v>
      </c>
      <c r="AD57" s="451"/>
      <c r="AE57" s="451" t="s">
        <v>39</v>
      </c>
      <c r="AF57" s="451"/>
      <c r="AG57" s="451"/>
      <c r="AH57" s="715" t="s">
        <v>23043</v>
      </c>
      <c r="AI57" s="7"/>
      <c r="AJ57" s="451" t="s">
        <v>23043</v>
      </c>
      <c r="AK57" s="10"/>
      <c r="AL57" s="716" t="s">
        <v>39</v>
      </c>
      <c r="AM57" s="715" t="s">
        <v>39</v>
      </c>
      <c r="AN57" s="20" t="s">
        <v>22583</v>
      </c>
      <c r="AO57" s="20" t="s">
        <v>22583</v>
      </c>
      <c r="AP57" s="20" t="str">
        <f>IF(OR(AN57="Y", AO57="Y"), "Y", "N")</f>
        <v>N</v>
      </c>
      <c r="AQ57" s="20"/>
      <c r="AW57" s="630"/>
    </row>
    <row r="58" spans="1:49" ht="29.1" hidden="1">
      <c r="A58" s="451">
        <v>55</v>
      </c>
      <c r="B58" s="452" t="s">
        <v>21799</v>
      </c>
      <c r="C58" s="273" t="s">
        <v>22127</v>
      </c>
      <c r="D58" s="273" t="s">
        <v>22082</v>
      </c>
      <c r="E58" s="273" t="str">
        <f>VLOOKUP(C58,'Source Inventory'!D:E,2,FALSE)</f>
        <v>rdm</v>
      </c>
      <c r="F58" s="272" t="s">
        <v>22082</v>
      </c>
      <c r="G58" s="188" t="s">
        <v>22652</v>
      </c>
      <c r="H58" s="273">
        <v>655</v>
      </c>
      <c r="I58" s="465" t="s">
        <v>23292</v>
      </c>
      <c r="J58" s="454" t="str">
        <f>"persist_"&amp;E58</f>
        <v>persist_rdm</v>
      </c>
      <c r="K58" s="455" t="str">
        <f>E58&amp;"_"&amp;I58</f>
        <v>rdm_cst_nat_cd</v>
      </c>
      <c r="L58" s="466" t="s">
        <v>23083</v>
      </c>
      <c r="M58" s="455" t="s">
        <v>23293</v>
      </c>
      <c r="N58" s="454" t="str">
        <f>E58&amp;"_"&amp;I58&amp;"_YYYYMMDD.ctl"</f>
        <v>rdm_cst_nat_cd_YYYYMMDD.ctl</v>
      </c>
      <c r="O58" s="455" t="str">
        <f>K58</f>
        <v>rdm_cst_nat_cd</v>
      </c>
      <c r="P58" s="455" t="s">
        <v>22586</v>
      </c>
      <c r="Q58" s="455" t="str">
        <f>IF(P58="Daily","d",IF(P58="Monthly","m",IF(P58="Yearly","y",IF(P58="Weekly","w",IF(P58="S","s",IF(P58="On-Request","o",""))))))</f>
        <v>d</v>
      </c>
      <c r="R58" s="455" t="str">
        <f>"ingest_"&amp;K58&amp;"_"&amp;Q58</f>
        <v>ingest_rdm_cst_nat_cd_d</v>
      </c>
      <c r="S58" s="455"/>
      <c r="T58" s="7" t="s">
        <v>22130</v>
      </c>
      <c r="U58" s="451" t="s">
        <v>22583</v>
      </c>
      <c r="V58" s="451" t="s">
        <v>22583</v>
      </c>
      <c r="W58" s="451"/>
      <c r="X58" s="273"/>
      <c r="Y58" s="6" t="s">
        <v>14</v>
      </c>
      <c r="Z58" s="451" t="s">
        <v>23031</v>
      </c>
      <c r="AA58" s="451" t="s">
        <v>39</v>
      </c>
      <c r="AB58" s="451" t="s">
        <v>39</v>
      </c>
      <c r="AC58" s="451" t="s">
        <v>23043</v>
      </c>
      <c r="AD58" s="451"/>
      <c r="AE58" s="451" t="s">
        <v>39</v>
      </c>
      <c r="AF58" s="451"/>
      <c r="AG58" s="451"/>
      <c r="AH58" s="715" t="s">
        <v>23043</v>
      </c>
      <c r="AI58" s="7"/>
      <c r="AJ58" s="451" t="s">
        <v>23043</v>
      </c>
      <c r="AK58" s="10"/>
      <c r="AL58" s="716" t="s">
        <v>39</v>
      </c>
      <c r="AM58" s="715" t="s">
        <v>39</v>
      </c>
      <c r="AN58" s="20" t="s">
        <v>22583</v>
      </c>
      <c r="AO58" s="20" t="s">
        <v>22583</v>
      </c>
      <c r="AP58" s="20" t="str">
        <f>IF(OR(AN58="Y", AO58="Y"), "Y", "N")</f>
        <v>N</v>
      </c>
      <c r="AQ58" s="20"/>
      <c r="AW58" s="630"/>
    </row>
    <row r="59" spans="1:49" ht="51.95" hidden="1">
      <c r="A59" s="451">
        <v>56</v>
      </c>
      <c r="B59" s="452" t="s">
        <v>21799</v>
      </c>
      <c r="C59" s="273" t="s">
        <v>22127</v>
      </c>
      <c r="D59" s="273" t="s">
        <v>22082</v>
      </c>
      <c r="E59" s="273" t="str">
        <f>VLOOKUP(C59,'Source Inventory'!D:E,2,FALSE)</f>
        <v>rdm</v>
      </c>
      <c r="F59" s="272" t="s">
        <v>22082</v>
      </c>
      <c r="G59" s="188" t="s">
        <v>22652</v>
      </c>
      <c r="H59" s="273">
        <v>655</v>
      </c>
      <c r="I59" s="462" t="s">
        <v>23294</v>
      </c>
      <c r="J59" s="455" t="str">
        <f>"persist_"&amp;E59</f>
        <v>persist_rdm</v>
      </c>
      <c r="K59" s="455" t="str">
        <f>E59&amp;"_"&amp;I59</f>
        <v>rdm_cst_mar_st_cd</v>
      </c>
      <c r="L59" s="466" t="s">
        <v>23084</v>
      </c>
      <c r="M59" s="455" t="s">
        <v>23295</v>
      </c>
      <c r="N59" s="454" t="str">
        <f>E59&amp;"_"&amp;I59&amp;"_YYYYMMDD.ctl"</f>
        <v>rdm_cst_mar_st_cd_YYYYMMDD.ctl</v>
      </c>
      <c r="O59" s="455" t="str">
        <f>K59</f>
        <v>rdm_cst_mar_st_cd</v>
      </c>
      <c r="P59" s="455" t="s">
        <v>22586</v>
      </c>
      <c r="Q59" s="455" t="str">
        <f>IF(P59="Daily","d",IF(P59="Monthly","m",IF(P59="Yearly","y",IF(P59="Weekly","w",IF(P59="S","s",IF(P59="On-Request","o",""))))))</f>
        <v>d</v>
      </c>
      <c r="R59" s="455" t="str">
        <f>"ingest_"&amp;K59&amp;"_"&amp;Q59</f>
        <v>ingest_rdm_cst_mar_st_cd_d</v>
      </c>
      <c r="S59" s="455"/>
      <c r="T59" s="7" t="s">
        <v>22132</v>
      </c>
      <c r="U59" s="451" t="s">
        <v>22583</v>
      </c>
      <c r="V59" s="451" t="s">
        <v>22583</v>
      </c>
      <c r="W59" s="451"/>
      <c r="X59" s="273"/>
      <c r="Y59" s="6" t="s">
        <v>14</v>
      </c>
      <c r="Z59" s="451" t="s">
        <v>23031</v>
      </c>
      <c r="AA59" s="451" t="s">
        <v>39</v>
      </c>
      <c r="AB59" s="451" t="s">
        <v>39</v>
      </c>
      <c r="AC59" s="451" t="s">
        <v>23043</v>
      </c>
      <c r="AD59" s="451"/>
      <c r="AE59" s="451" t="s">
        <v>39</v>
      </c>
      <c r="AF59" s="451"/>
      <c r="AG59" s="451"/>
      <c r="AH59" s="715" t="s">
        <v>23043</v>
      </c>
      <c r="AI59" s="7"/>
      <c r="AJ59" s="451" t="s">
        <v>23043</v>
      </c>
      <c r="AK59" s="10"/>
      <c r="AL59" s="716" t="s">
        <v>39</v>
      </c>
      <c r="AM59" s="715" t="s">
        <v>39</v>
      </c>
      <c r="AN59" s="20" t="s">
        <v>22583</v>
      </c>
      <c r="AO59" s="20" t="s">
        <v>22583</v>
      </c>
      <c r="AP59" s="20" t="str">
        <f>IF(OR(AN59="Y", AO59="Y"), "Y", "N")</f>
        <v>N</v>
      </c>
      <c r="AQ59" s="20"/>
      <c r="AW59" s="630"/>
    </row>
    <row r="60" spans="1:49" ht="26.1" hidden="1">
      <c r="A60" s="451">
        <v>57</v>
      </c>
      <c r="B60" s="452" t="s">
        <v>21799</v>
      </c>
      <c r="C60" s="273" t="s">
        <v>22127</v>
      </c>
      <c r="D60" s="273" t="s">
        <v>22082</v>
      </c>
      <c r="E60" s="273" t="str">
        <f>VLOOKUP(C60,'Source Inventory'!D:E,2,FALSE)</f>
        <v>rdm</v>
      </c>
      <c r="F60" s="272" t="s">
        <v>22082</v>
      </c>
      <c r="G60" s="188" t="s">
        <v>22652</v>
      </c>
      <c r="H60" s="273">
        <v>655</v>
      </c>
      <c r="I60" s="462" t="s">
        <v>23296</v>
      </c>
      <c r="J60" s="455" t="str">
        <f>"persist_"&amp;E60</f>
        <v>persist_rdm</v>
      </c>
      <c r="K60" s="455" t="str">
        <f>E60&amp;"_"&amp;I60</f>
        <v>rdm_cst_ctf_tp_cd</v>
      </c>
      <c r="L60" s="466" t="s">
        <v>23085</v>
      </c>
      <c r="M60" s="455" t="s">
        <v>23297</v>
      </c>
      <c r="N60" s="454" t="str">
        <f>E60&amp;"_"&amp;I60&amp;"_YYYYMMDD.ctl"</f>
        <v>rdm_cst_ctf_tp_cd_YYYYMMDD.ctl</v>
      </c>
      <c r="O60" s="455" t="str">
        <f>K60</f>
        <v>rdm_cst_ctf_tp_cd</v>
      </c>
      <c r="P60" s="455" t="s">
        <v>22586</v>
      </c>
      <c r="Q60" s="455" t="str">
        <f>IF(P60="Daily","d",IF(P60="Monthly","m",IF(P60="Yearly","y",IF(P60="Weekly","w",IF(P60="S","s",IF(P60="On-Request","o",""))))))</f>
        <v>d</v>
      </c>
      <c r="R60" s="455" t="str">
        <f>"ingest_"&amp;K60&amp;"_"&amp;Q60</f>
        <v>ingest_rdm_cst_ctf_tp_cd_d</v>
      </c>
      <c r="S60" s="455"/>
      <c r="T60" s="7" t="s">
        <v>22134</v>
      </c>
      <c r="U60" s="451" t="s">
        <v>22583</v>
      </c>
      <c r="V60" s="451" t="s">
        <v>22583</v>
      </c>
      <c r="W60" s="451"/>
      <c r="X60" s="273"/>
      <c r="Y60" s="6" t="s">
        <v>14</v>
      </c>
      <c r="Z60" s="451" t="s">
        <v>23031</v>
      </c>
      <c r="AA60" s="451" t="s">
        <v>39</v>
      </c>
      <c r="AB60" s="451" t="s">
        <v>39</v>
      </c>
      <c r="AC60" s="451" t="s">
        <v>23043</v>
      </c>
      <c r="AD60" s="451"/>
      <c r="AE60" s="451" t="s">
        <v>39</v>
      </c>
      <c r="AF60" s="451"/>
      <c r="AG60" s="451"/>
      <c r="AH60" s="715" t="s">
        <v>23043</v>
      </c>
      <c r="AI60" s="7"/>
      <c r="AJ60" s="451" t="s">
        <v>23043</v>
      </c>
      <c r="AK60" s="10"/>
      <c r="AL60" s="716" t="s">
        <v>39</v>
      </c>
      <c r="AM60" s="715" t="s">
        <v>39</v>
      </c>
      <c r="AN60" s="20" t="s">
        <v>22583</v>
      </c>
      <c r="AO60" s="20" t="s">
        <v>22583</v>
      </c>
      <c r="AP60" s="20" t="str">
        <f>IF(OR(AN60="Y", AO60="Y"), "Y", "N")</f>
        <v>N</v>
      </c>
      <c r="AQ60" s="20"/>
      <c r="AW60" s="630"/>
    </row>
    <row r="61" spans="1:49" hidden="1">
      <c r="A61" s="451">
        <v>58</v>
      </c>
      <c r="B61" s="452" t="s">
        <v>21799</v>
      </c>
      <c r="C61" s="273" t="s">
        <v>22127</v>
      </c>
      <c r="D61" s="273" t="s">
        <v>22082</v>
      </c>
      <c r="E61" s="273" t="str">
        <f>VLOOKUP(C61,'Source Inventory'!D:E,2,FALSE)</f>
        <v>rdm</v>
      </c>
      <c r="F61" s="272" t="s">
        <v>22082</v>
      </c>
      <c r="G61" s="188" t="s">
        <v>22652</v>
      </c>
      <c r="H61" s="273">
        <v>655</v>
      </c>
      <c r="I61" s="462" t="s">
        <v>23298</v>
      </c>
      <c r="J61" s="455" t="str">
        <f>"persist_"&amp;E61</f>
        <v>persist_rdm</v>
      </c>
      <c r="K61" s="455" t="str">
        <f>E61&amp;"_"&amp;I61</f>
        <v>rdm_cst_ocp_cd</v>
      </c>
      <c r="L61" s="466" t="s">
        <v>23086</v>
      </c>
      <c r="M61" s="455" t="s">
        <v>23299</v>
      </c>
      <c r="N61" s="454" t="str">
        <f>E61&amp;"_"&amp;I61&amp;"_YYYYMMDD.ctl"</f>
        <v>rdm_cst_ocp_cd_YYYYMMDD.ctl</v>
      </c>
      <c r="O61" s="455" t="str">
        <f>K61</f>
        <v>rdm_cst_ocp_cd</v>
      </c>
      <c r="P61" s="455" t="s">
        <v>22586</v>
      </c>
      <c r="Q61" s="455" t="str">
        <f>IF(P61="Daily","d",IF(P61="Monthly","m",IF(P61="Yearly","y",IF(P61="Weekly","w",IF(P61="S","s",IF(P61="On-Request","o",""))))))</f>
        <v>d</v>
      </c>
      <c r="R61" s="455" t="str">
        <f>"ingest_"&amp;K61&amp;"_"&amp;Q61</f>
        <v>ingest_rdm_cst_ocp_cd_d</v>
      </c>
      <c r="S61" s="455"/>
      <c r="T61" s="7" t="s">
        <v>22136</v>
      </c>
      <c r="U61" s="451" t="s">
        <v>22583</v>
      </c>
      <c r="V61" s="451" t="s">
        <v>22583</v>
      </c>
      <c r="W61" s="451"/>
      <c r="X61" s="273"/>
      <c r="Y61" s="6" t="s">
        <v>14</v>
      </c>
      <c r="Z61" s="451" t="s">
        <v>23031</v>
      </c>
      <c r="AA61" s="451" t="s">
        <v>39</v>
      </c>
      <c r="AB61" s="451" t="s">
        <v>39</v>
      </c>
      <c r="AC61" s="451" t="s">
        <v>23043</v>
      </c>
      <c r="AD61" s="451"/>
      <c r="AE61" s="451" t="s">
        <v>39</v>
      </c>
      <c r="AF61" s="451"/>
      <c r="AG61" s="451"/>
      <c r="AH61" s="715" t="s">
        <v>23043</v>
      </c>
      <c r="AI61" s="451"/>
      <c r="AJ61" s="451" t="s">
        <v>23043</v>
      </c>
      <c r="AK61" s="10"/>
      <c r="AL61" s="716" t="s">
        <v>39</v>
      </c>
      <c r="AM61" s="715" t="s">
        <v>39</v>
      </c>
      <c r="AN61" s="20" t="s">
        <v>22583</v>
      </c>
      <c r="AO61" s="20" t="s">
        <v>22583</v>
      </c>
      <c r="AP61" s="20" t="str">
        <f>IF(OR(AN61="Y", AO61="Y"), "Y", "N")</f>
        <v>N</v>
      </c>
      <c r="AQ61" s="20"/>
      <c r="AW61" s="630"/>
    </row>
    <row r="62" spans="1:49" hidden="1">
      <c r="A62" s="451">
        <v>59</v>
      </c>
      <c r="B62" s="452" t="s">
        <v>21799</v>
      </c>
      <c r="C62" s="273" t="s">
        <v>22127</v>
      </c>
      <c r="D62" s="273" t="s">
        <v>22082</v>
      </c>
      <c r="E62" s="273" t="str">
        <f>VLOOKUP(C62,'Source Inventory'!D:E,2,FALSE)</f>
        <v>rdm</v>
      </c>
      <c r="F62" s="272" t="s">
        <v>22082</v>
      </c>
      <c r="G62" s="188" t="s">
        <v>22652</v>
      </c>
      <c r="H62" s="273">
        <v>655</v>
      </c>
      <c r="I62" s="462" t="s">
        <v>23300</v>
      </c>
      <c r="J62" s="455" t="str">
        <f>"persist_"&amp;E62</f>
        <v>persist_rdm</v>
      </c>
      <c r="K62" s="455" t="str">
        <f>E62&amp;"_"&amp;I62</f>
        <v>rdm_cst_prof_cd</v>
      </c>
      <c r="L62" s="466" t="s">
        <v>23087</v>
      </c>
      <c r="M62" s="455" t="s">
        <v>23301</v>
      </c>
      <c r="N62" s="454" t="str">
        <f>E62&amp;"_"&amp;I62&amp;"_YYYYMMDD.ctl"</f>
        <v>rdm_cst_prof_cd_YYYYMMDD.ctl</v>
      </c>
      <c r="O62" s="455" t="str">
        <f>K62</f>
        <v>rdm_cst_prof_cd</v>
      </c>
      <c r="P62" s="455" t="s">
        <v>22586</v>
      </c>
      <c r="Q62" s="455" t="str">
        <f>IF(P62="Daily","d",IF(P62="Monthly","m",IF(P62="Yearly","y",IF(P62="Weekly","w",IF(P62="S","s",IF(P62="On-Request","o",""))))))</f>
        <v>d</v>
      </c>
      <c r="R62" s="455" t="str">
        <f>"ingest_"&amp;K62&amp;"_"&amp;Q62</f>
        <v>ingest_rdm_cst_prof_cd_d</v>
      </c>
      <c r="S62" s="455"/>
      <c r="T62" s="7" t="s">
        <v>22138</v>
      </c>
      <c r="U62" s="451" t="s">
        <v>22583</v>
      </c>
      <c r="V62" s="451" t="s">
        <v>22583</v>
      </c>
      <c r="W62" s="451"/>
      <c r="X62" s="273"/>
      <c r="Y62" s="6" t="s">
        <v>14</v>
      </c>
      <c r="Z62" s="451" t="s">
        <v>23031</v>
      </c>
      <c r="AA62" s="451" t="s">
        <v>39</v>
      </c>
      <c r="AB62" s="451" t="s">
        <v>39</v>
      </c>
      <c r="AC62" s="451" t="s">
        <v>23043</v>
      </c>
      <c r="AD62" s="451"/>
      <c r="AE62" s="451" t="s">
        <v>39</v>
      </c>
      <c r="AF62" s="451"/>
      <c r="AG62" s="451"/>
      <c r="AH62" s="715" t="s">
        <v>23043</v>
      </c>
      <c r="AI62" s="451"/>
      <c r="AJ62" s="451" t="s">
        <v>23043</v>
      </c>
      <c r="AK62" s="10"/>
      <c r="AL62" s="716" t="s">
        <v>39</v>
      </c>
      <c r="AM62" s="715" t="s">
        <v>39</v>
      </c>
      <c r="AN62" s="20" t="s">
        <v>22583</v>
      </c>
      <c r="AO62" s="20" t="s">
        <v>22583</v>
      </c>
      <c r="AP62" s="20" t="str">
        <f>IF(OR(AN62="Y", AO62="Y"), "Y", "N")</f>
        <v>N</v>
      </c>
      <c r="AQ62" s="20"/>
      <c r="AW62" s="630"/>
    </row>
    <row r="63" spans="1:49" hidden="1">
      <c r="A63" s="451">
        <v>60</v>
      </c>
      <c r="B63" s="452" t="s">
        <v>21799</v>
      </c>
      <c r="C63" s="273" t="s">
        <v>22127</v>
      </c>
      <c r="D63" s="273" t="s">
        <v>22082</v>
      </c>
      <c r="E63" s="273" t="str">
        <f>VLOOKUP(C63,'Source Inventory'!D:E,2,FALSE)</f>
        <v>rdm</v>
      </c>
      <c r="F63" s="272" t="s">
        <v>22082</v>
      </c>
      <c r="G63" s="188" t="s">
        <v>22652</v>
      </c>
      <c r="H63" s="273">
        <v>655</v>
      </c>
      <c r="I63" s="462" t="s">
        <v>23302</v>
      </c>
      <c r="J63" s="455" t="str">
        <f>"persist_"&amp;E63</f>
        <v>persist_rdm</v>
      </c>
      <c r="K63" s="455" t="str">
        <f>E63&amp;"_"&amp;I63</f>
        <v>rdm_cst_idv_incm_seg_cd</v>
      </c>
      <c r="L63" s="466" t="s">
        <v>23088</v>
      </c>
      <c r="M63" s="455" t="s">
        <v>23303</v>
      </c>
      <c r="N63" s="454" t="str">
        <f>E63&amp;"_"&amp;I63&amp;"_YYYYMMDD.ctl"</f>
        <v>rdm_cst_idv_incm_seg_cd_YYYYMMDD.ctl</v>
      </c>
      <c r="O63" s="455" t="str">
        <f>K63</f>
        <v>rdm_cst_idv_incm_seg_cd</v>
      </c>
      <c r="P63" s="455" t="s">
        <v>22586</v>
      </c>
      <c r="Q63" s="455" t="str">
        <f>IF(P63="Daily","d",IF(P63="Monthly","m",IF(P63="Yearly","y",IF(P63="Weekly","w",IF(P63="S","s",IF(P63="On-Request","o",""))))))</f>
        <v>d</v>
      </c>
      <c r="R63" s="455" t="str">
        <f>"ingest_"&amp;K63&amp;"_"&amp;Q63</f>
        <v>ingest_rdm_cst_idv_incm_seg_cd_d</v>
      </c>
      <c r="S63" s="455"/>
      <c r="T63" s="7" t="s">
        <v>22140</v>
      </c>
      <c r="U63" s="451" t="s">
        <v>22583</v>
      </c>
      <c r="V63" s="451" t="s">
        <v>22583</v>
      </c>
      <c r="W63" s="451"/>
      <c r="X63" s="273"/>
      <c r="Y63" s="6" t="s">
        <v>14</v>
      </c>
      <c r="Z63" s="451" t="s">
        <v>23031</v>
      </c>
      <c r="AA63" s="451" t="s">
        <v>39</v>
      </c>
      <c r="AB63" s="451" t="s">
        <v>39</v>
      </c>
      <c r="AC63" s="451" t="s">
        <v>23043</v>
      </c>
      <c r="AD63" s="451"/>
      <c r="AE63" s="451" t="s">
        <v>39</v>
      </c>
      <c r="AF63" s="451"/>
      <c r="AG63" s="451"/>
      <c r="AH63" s="715" t="s">
        <v>23043</v>
      </c>
      <c r="AI63" s="451"/>
      <c r="AJ63" s="451" t="s">
        <v>23043</v>
      </c>
      <c r="AK63" s="10"/>
      <c r="AL63" s="716" t="s">
        <v>39</v>
      </c>
      <c r="AM63" s="715" t="s">
        <v>39</v>
      </c>
      <c r="AN63" s="20" t="s">
        <v>22583</v>
      </c>
      <c r="AO63" s="20" t="s">
        <v>22583</v>
      </c>
      <c r="AP63" s="20" t="str">
        <f>IF(OR(AN63="Y", AO63="Y"), "Y", "N")</f>
        <v>N</v>
      </c>
      <c r="AQ63" s="20"/>
      <c r="AW63" s="630"/>
    </row>
    <row r="64" spans="1:49" hidden="1">
      <c r="A64" s="451">
        <v>61</v>
      </c>
      <c r="B64" s="452" t="s">
        <v>21799</v>
      </c>
      <c r="C64" s="273" t="s">
        <v>22127</v>
      </c>
      <c r="D64" s="273" t="s">
        <v>22082</v>
      </c>
      <c r="E64" s="273" t="str">
        <f>VLOOKUP(C64,'Source Inventory'!D:E,2,FALSE)</f>
        <v>rdm</v>
      </c>
      <c r="F64" s="272" t="s">
        <v>22082</v>
      </c>
      <c r="G64" s="188" t="s">
        <v>22652</v>
      </c>
      <c r="H64" s="273">
        <v>655</v>
      </c>
      <c r="I64" s="462" t="s">
        <v>1742</v>
      </c>
      <c r="J64" s="455" t="str">
        <f>"persist_"&amp;E64</f>
        <v>persist_rdm</v>
      </c>
      <c r="K64" s="455" t="str">
        <f>E64&amp;"_"&amp;I64</f>
        <v>rdm_cst_seg_cd</v>
      </c>
      <c r="L64" s="466" t="s">
        <v>23089</v>
      </c>
      <c r="M64" s="455" t="s">
        <v>23304</v>
      </c>
      <c r="N64" s="454" t="str">
        <f>E64&amp;"_"&amp;I64&amp;"_YYYYMMDD.ctl"</f>
        <v>rdm_cst_seg_cd_YYYYMMDD.ctl</v>
      </c>
      <c r="O64" s="455" t="str">
        <f>K64</f>
        <v>rdm_cst_seg_cd</v>
      </c>
      <c r="P64" s="455" t="s">
        <v>22586</v>
      </c>
      <c r="Q64" s="455" t="str">
        <f>IF(P64="Daily","d",IF(P64="Monthly","m",IF(P64="Yearly","y",IF(P64="Weekly","w",IF(P64="S","s",IF(P64="On-Request","o",""))))))</f>
        <v>d</v>
      </c>
      <c r="R64" s="455" t="str">
        <f>"ingest_"&amp;K64&amp;"_"&amp;Q64</f>
        <v>ingest_rdm_cst_seg_cd_d</v>
      </c>
      <c r="S64" s="455"/>
      <c r="T64" s="221" t="s">
        <v>22146</v>
      </c>
      <c r="U64" s="451" t="s">
        <v>22583</v>
      </c>
      <c r="V64" s="451" t="s">
        <v>22583</v>
      </c>
      <c r="W64" s="451"/>
      <c r="X64" s="273"/>
      <c r="Y64" s="6" t="s">
        <v>14</v>
      </c>
      <c r="Z64" s="451" t="s">
        <v>23031</v>
      </c>
      <c r="AA64" s="451" t="s">
        <v>39</v>
      </c>
      <c r="AB64" s="451" t="s">
        <v>39</v>
      </c>
      <c r="AC64" s="451" t="s">
        <v>23043</v>
      </c>
      <c r="AD64" s="451"/>
      <c r="AE64" s="451" t="s">
        <v>39</v>
      </c>
      <c r="AF64" s="451"/>
      <c r="AG64" s="451"/>
      <c r="AH64" s="715" t="s">
        <v>23043</v>
      </c>
      <c r="AI64" s="451"/>
      <c r="AJ64" s="451" t="s">
        <v>23043</v>
      </c>
      <c r="AK64" s="10"/>
      <c r="AL64" s="716" t="s">
        <v>39</v>
      </c>
      <c r="AM64" s="715" t="s">
        <v>39</v>
      </c>
      <c r="AN64" s="20" t="s">
        <v>22583</v>
      </c>
      <c r="AO64" s="20" t="s">
        <v>22583</v>
      </c>
      <c r="AP64" s="20" t="str">
        <f>IF(OR(AN64="Y", AO64="Y"), "Y", "N")</f>
        <v>N</v>
      </c>
      <c r="AQ64" s="20"/>
      <c r="AW64" s="630"/>
    </row>
    <row r="65" spans="1:49" ht="26.1" hidden="1">
      <c r="A65" s="451">
        <v>62</v>
      </c>
      <c r="B65" s="452" t="s">
        <v>21799</v>
      </c>
      <c r="C65" s="459" t="s">
        <v>22127</v>
      </c>
      <c r="D65" s="273" t="s">
        <v>22082</v>
      </c>
      <c r="E65" s="273" t="str">
        <f>VLOOKUP(C65,'Source Inventory'!D:E,2,FALSE)</f>
        <v>rdm</v>
      </c>
      <c r="F65" s="272" t="s">
        <v>22082</v>
      </c>
      <c r="G65" s="188" t="s">
        <v>22652</v>
      </c>
      <c r="H65" s="273">
        <v>655</v>
      </c>
      <c r="I65" s="464" t="s">
        <v>1749</v>
      </c>
      <c r="J65" s="455" t="str">
        <f>"persist_"&amp;E65</f>
        <v>persist_rdm</v>
      </c>
      <c r="K65" s="455" t="str">
        <f>E65&amp;"_"&amp;I65</f>
        <v>rdm_card_tp_cd</v>
      </c>
      <c r="L65" s="466" t="s">
        <v>23090</v>
      </c>
      <c r="M65" s="455" t="s">
        <v>23305</v>
      </c>
      <c r="N65" s="454" t="str">
        <f>E65&amp;"_"&amp;I65&amp;"_YYYYMMDD.ctl"</f>
        <v>rdm_card_tp_cd_YYYYMMDD.ctl</v>
      </c>
      <c r="O65" s="455" t="str">
        <f>K65</f>
        <v>rdm_card_tp_cd</v>
      </c>
      <c r="P65" s="455" t="s">
        <v>22586</v>
      </c>
      <c r="Q65" s="455" t="str">
        <f>IF(P65="Daily","d",IF(P65="Monthly","m",IF(P65="Yearly","y",IF(P65="Weekly","w",IF(P65="S","s",IF(P65="On-Request","o",""))))))</f>
        <v>d</v>
      </c>
      <c r="R65" s="455" t="str">
        <f>"ingest_"&amp;K65&amp;"_"&amp;Q65</f>
        <v>ingest_rdm_card_tp_cd_d</v>
      </c>
      <c r="S65" s="455"/>
      <c r="T65" s="459" t="s">
        <v>22142</v>
      </c>
      <c r="U65" s="451" t="s">
        <v>22583</v>
      </c>
      <c r="V65" s="451" t="s">
        <v>22583</v>
      </c>
      <c r="W65" s="451"/>
      <c r="X65" s="273"/>
      <c r="Y65" s="6" t="s">
        <v>14</v>
      </c>
      <c r="Z65" s="451" t="s">
        <v>23031</v>
      </c>
      <c r="AA65" s="451" t="s">
        <v>39</v>
      </c>
      <c r="AB65" s="451" t="s">
        <v>39</v>
      </c>
      <c r="AC65" s="451" t="s">
        <v>23043</v>
      </c>
      <c r="AD65" s="451"/>
      <c r="AE65" s="451" t="s">
        <v>39</v>
      </c>
      <c r="AF65" s="451"/>
      <c r="AG65" s="451"/>
      <c r="AH65" s="715" t="s">
        <v>23043</v>
      </c>
      <c r="AI65" s="451"/>
      <c r="AJ65" s="451" t="s">
        <v>23043</v>
      </c>
      <c r="AK65" s="10"/>
      <c r="AL65" s="716" t="s">
        <v>39</v>
      </c>
      <c r="AM65" s="715" t="s">
        <v>39</v>
      </c>
      <c r="AN65" s="20" t="s">
        <v>22583</v>
      </c>
      <c r="AO65" s="20" t="s">
        <v>22583</v>
      </c>
      <c r="AP65" s="20" t="str">
        <f>IF(OR(AN65="Y", AO65="Y"), "Y", "N")</f>
        <v>N</v>
      </c>
      <c r="AQ65" s="20"/>
      <c r="AW65" s="630"/>
    </row>
    <row r="66" spans="1:49" ht="26.1" hidden="1">
      <c r="A66" s="451">
        <v>63</v>
      </c>
      <c r="B66" s="452" t="s">
        <v>21799</v>
      </c>
      <c r="C66" s="459" t="s">
        <v>22127</v>
      </c>
      <c r="D66" s="273" t="s">
        <v>22082</v>
      </c>
      <c r="E66" s="273" t="str">
        <f>VLOOKUP(C66,'Source Inventory'!D:E,2,FALSE)</f>
        <v>rdm</v>
      </c>
      <c r="F66" s="272" t="s">
        <v>22082</v>
      </c>
      <c r="G66" s="188" t="s">
        <v>22652</v>
      </c>
      <c r="H66" s="273">
        <v>655</v>
      </c>
      <c r="I66" s="464" t="s">
        <v>23306</v>
      </c>
      <c r="J66" s="455" t="str">
        <f>"persist_"&amp;E66</f>
        <v>persist_rdm</v>
      </c>
      <c r="K66" s="455" t="str">
        <f>E66&amp;"_"&amp;I66</f>
        <v>rdm_pim_coa_pd</v>
      </c>
      <c r="L66" s="466" t="s">
        <v>23091</v>
      </c>
      <c r="M66" s="455" t="s">
        <v>23307</v>
      </c>
      <c r="N66" s="454" t="str">
        <f>E66&amp;"_"&amp;I66&amp;"_YYYYMMDD.ctl"</f>
        <v>rdm_pim_coa_pd_YYYYMMDD.ctl</v>
      </c>
      <c r="O66" s="455" t="str">
        <f>K66</f>
        <v>rdm_pim_coa_pd</v>
      </c>
      <c r="P66" s="455" t="s">
        <v>22586</v>
      </c>
      <c r="Q66" s="455" t="str">
        <f>IF(P66="Daily","d",IF(P66="Monthly","m",IF(P66="Yearly","y",IF(P66="Weekly","w",IF(P66="S","s",IF(P66="On-Request","o",""))))))</f>
        <v>d</v>
      </c>
      <c r="R66" s="455" t="str">
        <f>"ingest_"&amp;K66&amp;"_"&amp;Q66</f>
        <v>ingest_rdm_pim_coa_pd_d</v>
      </c>
      <c r="S66" s="455"/>
      <c r="T66" s="459" t="s">
        <v>22721</v>
      </c>
      <c r="U66" s="451" t="s">
        <v>22583</v>
      </c>
      <c r="V66" s="451" t="s">
        <v>22583</v>
      </c>
      <c r="W66" s="451"/>
      <c r="X66" s="273"/>
      <c r="Y66" s="6" t="s">
        <v>14</v>
      </c>
      <c r="Z66" s="451" t="s">
        <v>23031</v>
      </c>
      <c r="AA66" s="451" t="s">
        <v>39</v>
      </c>
      <c r="AB66" s="451" t="s">
        <v>39</v>
      </c>
      <c r="AC66" s="451" t="s">
        <v>23043</v>
      </c>
      <c r="AD66" s="451"/>
      <c r="AE66" s="451" t="s">
        <v>39</v>
      </c>
      <c r="AF66" s="451"/>
      <c r="AG66" s="451"/>
      <c r="AH66" s="715" t="s">
        <v>23043</v>
      </c>
      <c r="AI66" s="451"/>
      <c r="AJ66" s="451" t="s">
        <v>23043</v>
      </c>
      <c r="AK66" s="10"/>
      <c r="AL66" s="716" t="s">
        <v>39</v>
      </c>
      <c r="AM66" s="715" t="s">
        <v>39</v>
      </c>
      <c r="AN66" s="20" t="s">
        <v>22583</v>
      </c>
      <c r="AO66" s="20" t="s">
        <v>22583</v>
      </c>
      <c r="AP66" s="20" t="str">
        <f>IF(OR(AN66="Y", AO66="Y"), "Y", "N")</f>
        <v>N</v>
      </c>
      <c r="AQ66" s="20"/>
      <c r="AW66" s="630"/>
    </row>
    <row r="67" spans="1:49" hidden="1">
      <c r="A67" s="451">
        <v>64</v>
      </c>
      <c r="B67" s="452" t="s">
        <v>21799</v>
      </c>
      <c r="C67" s="459" t="s">
        <v>22127</v>
      </c>
      <c r="D67" s="273" t="s">
        <v>22082</v>
      </c>
      <c r="E67" s="273" t="str">
        <f>VLOOKUP(C67,'Source Inventory'!D:E,2,FALSE)</f>
        <v>rdm</v>
      </c>
      <c r="F67" s="272" t="s">
        <v>22082</v>
      </c>
      <c r="G67" s="188" t="s">
        <v>22652</v>
      </c>
      <c r="H67" s="273">
        <v>655</v>
      </c>
      <c r="I67" s="464" t="s">
        <v>23308</v>
      </c>
      <c r="J67" s="455" t="str">
        <f>"persist_"&amp;E67</f>
        <v>persist_rdm</v>
      </c>
      <c r="K67" s="455" t="str">
        <f>E67&amp;"_"&amp;I67</f>
        <v>rdm_idy_cl_cd</v>
      </c>
      <c r="L67" s="466" t="s">
        <v>23092</v>
      </c>
      <c r="M67" s="455" t="s">
        <v>23309</v>
      </c>
      <c r="N67" s="454" t="str">
        <f>E67&amp;"_"&amp;I67&amp;"_YYYYMMDD.ctl"</f>
        <v>rdm_idy_cl_cd_YYYYMMDD.ctl</v>
      </c>
      <c r="O67" s="455" t="str">
        <f>K67</f>
        <v>rdm_idy_cl_cd</v>
      </c>
      <c r="P67" s="455" t="s">
        <v>22586</v>
      </c>
      <c r="Q67" s="455" t="str">
        <f>IF(P67="Daily","d",IF(P67="Monthly","m",IF(P67="Yearly","y",IF(P67="Weekly","w",IF(P67="S","s",IF(P67="On-Request","o",""))))))</f>
        <v>d</v>
      </c>
      <c r="R67" s="455" t="str">
        <f>"ingest_"&amp;K67&amp;"_"&amp;Q67</f>
        <v>ingest_rdm_idy_cl_cd_d</v>
      </c>
      <c r="S67" s="455"/>
      <c r="T67" s="459" t="s">
        <v>22724</v>
      </c>
      <c r="U67" s="451" t="s">
        <v>22583</v>
      </c>
      <c r="V67" s="451" t="s">
        <v>22583</v>
      </c>
      <c r="W67" s="451"/>
      <c r="X67" s="273"/>
      <c r="Y67" s="6" t="s">
        <v>14</v>
      </c>
      <c r="Z67" s="451" t="s">
        <v>23031</v>
      </c>
      <c r="AA67" s="451" t="s">
        <v>39</v>
      </c>
      <c r="AB67" s="451" t="s">
        <v>39</v>
      </c>
      <c r="AC67" s="451" t="s">
        <v>23043</v>
      </c>
      <c r="AD67" s="451"/>
      <c r="AE67" s="451" t="s">
        <v>39</v>
      </c>
      <c r="AF67" s="451"/>
      <c r="AG67" s="451"/>
      <c r="AH67" s="715" t="s">
        <v>23043</v>
      </c>
      <c r="AI67" s="451"/>
      <c r="AJ67" s="451" t="s">
        <v>23043</v>
      </c>
      <c r="AK67" s="10"/>
      <c r="AL67" s="716" t="s">
        <v>39</v>
      </c>
      <c r="AM67" s="715" t="s">
        <v>39</v>
      </c>
      <c r="AN67" s="20" t="s">
        <v>22583</v>
      </c>
      <c r="AO67" s="20" t="s">
        <v>22583</v>
      </c>
      <c r="AP67" s="20" t="str">
        <f>IF(OR(AN67="Y", AO67="Y"), "Y", "N")</f>
        <v>N</v>
      </c>
      <c r="AQ67" s="20"/>
      <c r="AW67" s="630"/>
    </row>
    <row r="68" spans="1:49" hidden="1">
      <c r="A68" s="451">
        <v>65</v>
      </c>
      <c r="B68" s="452" t="s">
        <v>21799</v>
      </c>
      <c r="C68" s="459" t="s">
        <v>22127</v>
      </c>
      <c r="D68" s="273" t="s">
        <v>22082</v>
      </c>
      <c r="E68" s="273" t="str">
        <f>VLOOKUP(C68,'Source Inventory'!D:E,2,FALSE)</f>
        <v>rdm</v>
      </c>
      <c r="F68" s="272" t="s">
        <v>22082</v>
      </c>
      <c r="G68" s="188" t="s">
        <v>22652</v>
      </c>
      <c r="H68" s="273">
        <v>655</v>
      </c>
      <c r="I68" s="464" t="s">
        <v>23310</v>
      </c>
      <c r="J68" s="455" t="str">
        <f>"persist_"&amp;E68</f>
        <v>persist_rdm</v>
      </c>
      <c r="K68" s="455" t="str">
        <f>E68&amp;"_"&amp;I68</f>
        <v>rdm_idy_cl_sub_grp_cd</v>
      </c>
      <c r="L68" s="466" t="s">
        <v>23093</v>
      </c>
      <c r="M68" s="455" t="s">
        <v>23311</v>
      </c>
      <c r="N68" s="454" t="str">
        <f>E68&amp;"_"&amp;I68&amp;"_YYYYMMDD.ctl"</f>
        <v>rdm_idy_cl_sub_grp_cd_YYYYMMDD.ctl</v>
      </c>
      <c r="O68" s="455" t="str">
        <f>K68</f>
        <v>rdm_idy_cl_sub_grp_cd</v>
      </c>
      <c r="P68" s="455" t="s">
        <v>22586</v>
      </c>
      <c r="Q68" s="455" t="str">
        <f>IF(P68="Daily","d",IF(P68="Monthly","m",IF(P68="Yearly","y",IF(P68="Weekly","w",IF(P68="S","s",IF(P68="On-Request","o",""))))))</f>
        <v>d</v>
      </c>
      <c r="R68" s="455" t="str">
        <f>"ingest_"&amp;K68&amp;"_"&amp;Q68</f>
        <v>ingest_rdm_idy_cl_sub_grp_cd_d</v>
      </c>
      <c r="S68" s="455"/>
      <c r="T68" s="459" t="s">
        <v>22727</v>
      </c>
      <c r="U68" s="451" t="s">
        <v>22583</v>
      </c>
      <c r="V68" s="451" t="s">
        <v>22583</v>
      </c>
      <c r="W68" s="451"/>
      <c r="X68" s="273"/>
      <c r="Y68" s="6" t="s">
        <v>14</v>
      </c>
      <c r="Z68" s="451" t="s">
        <v>23031</v>
      </c>
      <c r="AA68" s="451" t="s">
        <v>39</v>
      </c>
      <c r="AB68" s="451" t="s">
        <v>39</v>
      </c>
      <c r="AC68" s="451" t="s">
        <v>23043</v>
      </c>
      <c r="AD68" s="451"/>
      <c r="AE68" s="451" t="s">
        <v>39</v>
      </c>
      <c r="AF68" s="451"/>
      <c r="AG68" s="451"/>
      <c r="AH68" s="715" t="s">
        <v>23043</v>
      </c>
      <c r="AI68" s="451"/>
      <c r="AJ68" s="451" t="s">
        <v>23043</v>
      </c>
      <c r="AK68" s="10"/>
      <c r="AL68" s="716" t="s">
        <v>39</v>
      </c>
      <c r="AM68" s="715" t="s">
        <v>39</v>
      </c>
      <c r="AN68" s="20" t="s">
        <v>22583</v>
      </c>
      <c r="AO68" s="20" t="s">
        <v>22583</v>
      </c>
      <c r="AP68" s="20" t="str">
        <f>IF(OR(AN68="Y", AO68="Y"), "Y", "N")</f>
        <v>N</v>
      </c>
      <c r="AQ68" s="20"/>
      <c r="AW68" s="630"/>
    </row>
    <row r="69" spans="1:49" hidden="1">
      <c r="A69" s="451">
        <v>66</v>
      </c>
      <c r="B69" s="467" t="s">
        <v>21842</v>
      </c>
      <c r="C69" s="459" t="s">
        <v>22279</v>
      </c>
      <c r="D69" s="272" t="s">
        <v>22435</v>
      </c>
      <c r="E69" s="273" t="str">
        <f>VLOOKUP(C69,'Source Inventory'!D:E,2,FALSE)</f>
        <v>fxb</v>
      </c>
      <c r="F69" s="273" t="s">
        <v>21844</v>
      </c>
      <c r="G69" s="273" t="s">
        <v>22729</v>
      </c>
      <c r="H69" s="273">
        <v>745</v>
      </c>
      <c r="I69" s="453" t="s">
        <v>23312</v>
      </c>
      <c r="J69" s="454" t="str">
        <f>"persist_"&amp;E69</f>
        <v>persist_fxb</v>
      </c>
      <c r="K69" s="455" t="str">
        <f>E69&amp;"_"&amp;I69</f>
        <v>fxb_midrate_kbank</v>
      </c>
      <c r="L69" s="455" t="s">
        <v>23313</v>
      </c>
      <c r="M69" s="454" t="s">
        <v>22730</v>
      </c>
      <c r="N69" s="454"/>
      <c r="O69" s="455" t="str">
        <f>K69</f>
        <v>fxb_midrate_kbank</v>
      </c>
      <c r="P69" s="455" t="s">
        <v>22586</v>
      </c>
      <c r="Q69" s="455" t="str">
        <f>IF(P69="Daily","d",IF(P69="Monthly","m",IF(P69="Yearly","y",IF(P69="Weekly","w",IF(P69="S","s",IF(P69="On-Request","o",""))))))</f>
        <v>d</v>
      </c>
      <c r="R69" s="455" t="str">
        <f>"ingest_"&amp;K69&amp;"_"&amp;Q69</f>
        <v>ingest_fxb_midrate_kbank_d</v>
      </c>
      <c r="S69" s="454"/>
      <c r="T69" s="468" t="s">
        <v>22730</v>
      </c>
      <c r="U69" s="451"/>
      <c r="V69" s="451"/>
      <c r="W69" s="451"/>
      <c r="X69" s="273"/>
      <c r="Y69" s="6"/>
      <c r="Z69" s="451" t="s">
        <v>23022</v>
      </c>
      <c r="AA69" s="451" t="s">
        <v>23022</v>
      </c>
      <c r="AB69" s="451" t="s">
        <v>23022</v>
      </c>
      <c r="AC69" s="451" t="s">
        <v>23022</v>
      </c>
      <c r="AD69" s="451"/>
      <c r="AE69" s="451" t="s">
        <v>23022</v>
      </c>
      <c r="AF69" s="451"/>
      <c r="AG69" s="451"/>
      <c r="AH69" s="451" t="s">
        <v>23031</v>
      </c>
      <c r="AI69" s="7"/>
      <c r="AJ69" s="715" t="s">
        <v>23022</v>
      </c>
      <c r="AK69" s="10"/>
      <c r="AL69" s="716" t="s">
        <v>23022</v>
      </c>
      <c r="AM69" s="715" t="s">
        <v>23022</v>
      </c>
      <c r="AN69" s="20" t="s">
        <v>22583</v>
      </c>
      <c r="AO69" s="20" t="s">
        <v>22584</v>
      </c>
      <c r="AP69" s="20" t="str">
        <f>IF(OR(AN69="Y", AO69="Y"), "Y", "N")</f>
        <v>Y</v>
      </c>
      <c r="AQ69" s="20"/>
      <c r="AW69" s="630"/>
    </row>
    <row r="70" spans="1:49" hidden="1">
      <c r="A70" s="451">
        <v>67</v>
      </c>
      <c r="B70" s="452" t="s">
        <v>21842</v>
      </c>
      <c r="C70" s="459" t="s">
        <v>21851</v>
      </c>
      <c r="D70" s="273" t="s">
        <v>22082</v>
      </c>
      <c r="E70" s="273" t="str">
        <f>VLOOKUP(C70,'Source Inventory'!D:E,2,FALSE)</f>
        <v>lpm_as400</v>
      </c>
      <c r="F70" s="272" t="s">
        <v>22082</v>
      </c>
      <c r="G70" s="192" t="s">
        <v>22737</v>
      </c>
      <c r="H70" s="273">
        <v>655</v>
      </c>
      <c r="I70" s="464" t="s">
        <v>23314</v>
      </c>
      <c r="J70" s="455" t="str">
        <f>"persist_"&amp;E70</f>
        <v>persist_lpm_as400</v>
      </c>
      <c r="K70" s="749" t="str">
        <f>E70&amp;"_"&amp;I70</f>
        <v>lpm_as400_lpm_x_ip_rel</v>
      </c>
      <c r="L70" s="466" t="s">
        <v>23080</v>
      </c>
      <c r="M70" s="455" t="s">
        <v>23315</v>
      </c>
      <c r="N70" s="455"/>
      <c r="O70" s="455" t="str">
        <f>K70</f>
        <v>lpm_as400_lpm_x_ip_rel</v>
      </c>
      <c r="P70" s="455" t="s">
        <v>22586</v>
      </c>
      <c r="Q70" s="455" t="str">
        <f>IF(P70="Daily","d",IF(P70="Monthly","m",IF(P70="Yearly","y",IF(P70="Weekly","w",IF(P70="S","s",IF(P70="On-Request","o",""))))))</f>
        <v>d</v>
      </c>
      <c r="R70" s="455" t="str">
        <f>"ingest_"&amp;K70&amp;"_"&amp;Q70</f>
        <v>ingest_lpm_as400_lpm_x_ip_rel_d</v>
      </c>
      <c r="S70" s="455"/>
      <c r="T70" s="332" t="s">
        <v>23316</v>
      </c>
      <c r="U70" s="451"/>
      <c r="V70" s="451"/>
      <c r="W70" s="451"/>
      <c r="X70" s="273" t="s">
        <v>23317</v>
      </c>
      <c r="Y70" s="6"/>
      <c r="Z70" s="451" t="s">
        <v>23031</v>
      </c>
      <c r="AA70" s="451" t="s">
        <v>39</v>
      </c>
      <c r="AB70" s="451" t="s">
        <v>39</v>
      </c>
      <c r="AC70" s="451" t="s">
        <v>23043</v>
      </c>
      <c r="AD70" s="455" t="s">
        <v>23318</v>
      </c>
      <c r="AE70" s="451" t="s">
        <v>23031</v>
      </c>
      <c r="AF70" s="455" t="s">
        <v>23319</v>
      </c>
      <c r="AG70" s="455" t="s">
        <v>23320</v>
      </c>
      <c r="AH70" s="715" t="s">
        <v>23043</v>
      </c>
      <c r="AI70" s="7"/>
      <c r="AJ70" s="451" t="s">
        <v>23043</v>
      </c>
      <c r="AK70" s="10"/>
      <c r="AL70" s="716" t="s">
        <v>39</v>
      </c>
      <c r="AM70" s="715" t="s">
        <v>39</v>
      </c>
      <c r="AN70" s="20" t="s">
        <v>22583</v>
      </c>
      <c r="AO70" s="20" t="s">
        <v>22583</v>
      </c>
      <c r="AP70" s="20" t="str">
        <f>IF(OR(AN70="Y", AO70="Y"), "Y", "N")</f>
        <v>N</v>
      </c>
      <c r="AQ70" s="20"/>
      <c r="AW70" s="630"/>
    </row>
    <row r="71" spans="1:49" ht="39" hidden="1">
      <c r="A71" s="451">
        <v>68</v>
      </c>
      <c r="B71" s="452" t="s">
        <v>21799</v>
      </c>
      <c r="C71" s="273" t="s">
        <v>22081</v>
      </c>
      <c r="D71" s="272" t="s">
        <v>22082</v>
      </c>
      <c r="E71" s="273" t="str">
        <f>VLOOKUP(C71,'Source Inventory'!D:E,2,FALSE)</f>
        <v>cis</v>
      </c>
      <c r="F71" s="272" t="s">
        <v>22082</v>
      </c>
      <c r="G71" s="188" t="s">
        <v>22652</v>
      </c>
      <c r="H71" s="273">
        <v>176</v>
      </c>
      <c r="I71" s="462" t="s">
        <v>23321</v>
      </c>
      <c r="J71" s="455" t="str">
        <f>"persist_"&amp;E71</f>
        <v>persist_cis</v>
      </c>
      <c r="K71" s="455" t="str">
        <f>E71&amp;"_"&amp;I71</f>
        <v>cis_relar</v>
      </c>
      <c r="L71" s="466" t="s">
        <v>23052</v>
      </c>
      <c r="M71" s="455" t="s">
        <v>23322</v>
      </c>
      <c r="N71" s="454" t="str">
        <f>E71&amp;"_"&amp;I71&amp;"_YYYYMMDD.ctl"</f>
        <v>cis_relar_YYYYMMDD.ctl</v>
      </c>
      <c r="O71" s="455" t="str">
        <f>K71</f>
        <v>cis_relar</v>
      </c>
      <c r="P71" s="455" t="s">
        <v>22586</v>
      </c>
      <c r="Q71" s="455" t="str">
        <f>IF(P71="Daily","d",IF(P71="Monthly","m",IF(P71="Yearly","y",IF(P71="Weekly","w",IF(P71="S","s",IF(P71="On-Request","o",""))))))</f>
        <v>d</v>
      </c>
      <c r="R71" s="455" t="str">
        <f>"ingest_"&amp;K71&amp;"_"&amp;Q71</f>
        <v>ingest_cis_relar_d</v>
      </c>
      <c r="S71" s="455"/>
      <c r="T71" s="221" t="s">
        <v>22741</v>
      </c>
      <c r="U71" s="451" t="s">
        <v>22583</v>
      </c>
      <c r="V71" s="451" t="s">
        <v>22583</v>
      </c>
      <c r="W71" s="451"/>
      <c r="X71" s="273"/>
      <c r="Y71" s="6" t="s">
        <v>14</v>
      </c>
      <c r="Z71" s="451" t="s">
        <v>23031</v>
      </c>
      <c r="AA71" s="451" t="s">
        <v>23031</v>
      </c>
      <c r="AB71" s="451" t="s">
        <v>39</v>
      </c>
      <c r="AC71" s="451" t="s">
        <v>23043</v>
      </c>
      <c r="AD71" s="455"/>
      <c r="AE71" s="715" t="s">
        <v>23148</v>
      </c>
      <c r="AF71" s="7" t="s">
        <v>23323</v>
      </c>
      <c r="AG71" s="722" t="s">
        <v>23206</v>
      </c>
      <c r="AH71" s="715" t="s">
        <v>23043</v>
      </c>
      <c r="AI71" s="7"/>
      <c r="AJ71" s="725" t="s">
        <v>23043</v>
      </c>
      <c r="AK71" s="7"/>
      <c r="AL71" s="716" t="s">
        <v>39</v>
      </c>
      <c r="AM71" s="715" t="s">
        <v>39</v>
      </c>
      <c r="AN71" s="20" t="s">
        <v>22583</v>
      </c>
      <c r="AO71" s="20" t="s">
        <v>22583</v>
      </c>
      <c r="AP71" s="20" t="str">
        <f>IF(OR(AN71="Y", AO71="Y"), "Y", "N")</f>
        <v>N</v>
      </c>
      <c r="AQ71" s="20"/>
      <c r="AW71" s="630"/>
    </row>
    <row r="72" spans="1:49" ht="26.1" hidden="1">
      <c r="A72" s="451">
        <v>69</v>
      </c>
      <c r="B72" s="452" t="s">
        <v>21799</v>
      </c>
      <c r="C72" s="273" t="s">
        <v>22081</v>
      </c>
      <c r="D72" s="272" t="s">
        <v>22082</v>
      </c>
      <c r="E72" s="273" t="str">
        <f>VLOOKUP(C72,'Source Inventory'!D:E,2,FALSE)</f>
        <v>cis</v>
      </c>
      <c r="F72" s="272" t="s">
        <v>22082</v>
      </c>
      <c r="G72" s="188" t="s">
        <v>22652</v>
      </c>
      <c r="H72" s="273">
        <v>176</v>
      </c>
      <c r="I72" s="462" t="s">
        <v>23324</v>
      </c>
      <c r="J72" s="469" t="str">
        <f>"persist_"&amp;E72</f>
        <v>persist_cis</v>
      </c>
      <c r="K72" s="455" t="str">
        <f>E72&amp;"_"&amp;I72</f>
        <v>cis_doctp</v>
      </c>
      <c r="L72" s="466" t="s">
        <v>23053</v>
      </c>
      <c r="M72" s="455" t="s">
        <v>23325</v>
      </c>
      <c r="N72" s="454" t="str">
        <f>E72&amp;"_"&amp;I72&amp;"_YYYYMMDD.ctl"</f>
        <v>cis_doctp_YYYYMMDD.ctl</v>
      </c>
      <c r="O72" s="455" t="str">
        <f>K72</f>
        <v>cis_doctp</v>
      </c>
      <c r="P72" s="455" t="s">
        <v>22586</v>
      </c>
      <c r="Q72" s="455" t="str">
        <f>IF(P72="Daily","d",IF(P72="Monthly","m",IF(P72="Yearly","y",IF(P72="Weekly","w",IF(P72="S","s",IF(P72="On-Request","o",""))))))</f>
        <v>d</v>
      </c>
      <c r="R72" s="455" t="str">
        <f>"ingest_"&amp;K72&amp;"_"&amp;Q72</f>
        <v>ingest_cis_doctp_d</v>
      </c>
      <c r="S72" s="455"/>
      <c r="T72" s="221" t="s">
        <v>22744</v>
      </c>
      <c r="U72" s="451" t="s">
        <v>22583</v>
      </c>
      <c r="V72" s="451" t="s">
        <v>22583</v>
      </c>
      <c r="W72" s="451"/>
      <c r="X72" s="273"/>
      <c r="Y72" s="6" t="s">
        <v>14</v>
      </c>
      <c r="Z72" s="451" t="s">
        <v>23031</v>
      </c>
      <c r="AA72" s="451" t="s">
        <v>23031</v>
      </c>
      <c r="AB72" s="451" t="s">
        <v>39</v>
      </c>
      <c r="AC72" s="451" t="s">
        <v>23043</v>
      </c>
      <c r="AD72" s="455"/>
      <c r="AE72" s="715" t="s">
        <v>23148</v>
      </c>
      <c r="AF72" s="7" t="s">
        <v>23323</v>
      </c>
      <c r="AG72" s="722" t="s">
        <v>23206</v>
      </c>
      <c r="AH72" s="715" t="s">
        <v>23043</v>
      </c>
      <c r="AI72" s="7"/>
      <c r="AJ72" s="451" t="s">
        <v>23043</v>
      </c>
      <c r="AK72" s="7"/>
      <c r="AL72" s="716" t="s">
        <v>39</v>
      </c>
      <c r="AM72" s="715" t="s">
        <v>39</v>
      </c>
      <c r="AN72" s="20" t="s">
        <v>22583</v>
      </c>
      <c r="AO72" s="20" t="s">
        <v>22583</v>
      </c>
      <c r="AP72" s="20" t="str">
        <f>IF(OR(AN72="Y", AO72="Y"), "Y", "N")</f>
        <v>N</v>
      </c>
      <c r="AQ72" s="20"/>
      <c r="AW72" s="630"/>
    </row>
    <row r="73" spans="1:49" hidden="1">
      <c r="A73" s="451">
        <v>70</v>
      </c>
      <c r="B73" s="452" t="s">
        <v>21799</v>
      </c>
      <c r="C73" s="273" t="s">
        <v>22081</v>
      </c>
      <c r="D73" s="272" t="s">
        <v>22082</v>
      </c>
      <c r="E73" s="273" t="str">
        <f>VLOOKUP(C73,'Source Inventory'!D:E,2,FALSE)</f>
        <v>cis</v>
      </c>
      <c r="F73" s="272" t="s">
        <v>22082</v>
      </c>
      <c r="G73" s="188" t="s">
        <v>22652</v>
      </c>
      <c r="H73" s="273">
        <v>176</v>
      </c>
      <c r="I73" s="462" t="s">
        <v>23326</v>
      </c>
      <c r="J73" s="455" t="str">
        <f>"persist_"&amp;E73</f>
        <v>persist_cis</v>
      </c>
      <c r="K73" s="455" t="str">
        <f>E73&amp;"_"&amp;I73</f>
        <v>cis_cntreltp</v>
      </c>
      <c r="L73" s="466" t="s">
        <v>23054</v>
      </c>
      <c r="M73" s="455" t="s">
        <v>23327</v>
      </c>
      <c r="N73" s="454" t="str">
        <f>E73&amp;"_"&amp;I73&amp;"_YYYYMMDD.ctl"</f>
        <v>cis_cntreltp_YYYYMMDD.ctl</v>
      </c>
      <c r="O73" s="455" t="str">
        <f>K73</f>
        <v>cis_cntreltp</v>
      </c>
      <c r="P73" s="455" t="s">
        <v>22586</v>
      </c>
      <c r="Q73" s="455" t="str">
        <f>IF(P73="Daily","d",IF(P73="Monthly","m",IF(P73="Yearly","y",IF(P73="Weekly","w",IF(P73="S","s",IF(P73="On-Request","o",""))))))</f>
        <v>d</v>
      </c>
      <c r="R73" s="455" t="str">
        <f>"ingest_"&amp;K73&amp;"_"&amp;Q73</f>
        <v>ingest_cis_cntreltp_d</v>
      </c>
      <c r="S73" s="455"/>
      <c r="T73" s="221" t="s">
        <v>22747</v>
      </c>
      <c r="U73" s="451" t="s">
        <v>22583</v>
      </c>
      <c r="V73" s="451" t="s">
        <v>22583</v>
      </c>
      <c r="W73" s="451"/>
      <c r="X73" s="273"/>
      <c r="Y73" s="6" t="s">
        <v>14</v>
      </c>
      <c r="Z73" s="451" t="s">
        <v>23031</v>
      </c>
      <c r="AA73" s="451" t="s">
        <v>23031</v>
      </c>
      <c r="AB73" s="451" t="s">
        <v>39</v>
      </c>
      <c r="AC73" s="451" t="s">
        <v>23043</v>
      </c>
      <c r="AD73" s="455"/>
      <c r="AE73" s="715" t="s">
        <v>23148</v>
      </c>
      <c r="AF73" s="7" t="s">
        <v>23323</v>
      </c>
      <c r="AG73" s="722" t="s">
        <v>23206</v>
      </c>
      <c r="AH73" s="715" t="s">
        <v>23043</v>
      </c>
      <c r="AI73" s="7"/>
      <c r="AJ73" s="451" t="s">
        <v>23043</v>
      </c>
      <c r="AK73" s="7"/>
      <c r="AL73" s="716" t="s">
        <v>39</v>
      </c>
      <c r="AM73" s="715" t="s">
        <v>39</v>
      </c>
      <c r="AN73" s="20" t="s">
        <v>22583</v>
      </c>
      <c r="AO73" s="20" t="s">
        <v>22583</v>
      </c>
      <c r="AP73" s="20" t="str">
        <f>IF(OR(AN73="Y", AO73="Y"), "Y", "N")</f>
        <v>N</v>
      </c>
      <c r="AQ73" s="20"/>
      <c r="AW73" s="630"/>
    </row>
    <row r="74" spans="1:49" hidden="1">
      <c r="A74" s="451">
        <v>71</v>
      </c>
      <c r="B74" s="452" t="s">
        <v>21799</v>
      </c>
      <c r="C74" s="273" t="s">
        <v>22081</v>
      </c>
      <c r="D74" s="272" t="s">
        <v>22082</v>
      </c>
      <c r="E74" s="273" t="str">
        <f>VLOOKUP(C74,'Source Inventory'!D:E,2,FALSE)</f>
        <v>cis</v>
      </c>
      <c r="F74" s="272" t="s">
        <v>22082</v>
      </c>
      <c r="G74" s="188" t="s">
        <v>22652</v>
      </c>
      <c r="H74" s="273">
        <v>176</v>
      </c>
      <c r="I74" s="462" t="s">
        <v>23328</v>
      </c>
      <c r="J74" s="455" t="str">
        <f>"persist_"&amp;E74</f>
        <v>persist_cis</v>
      </c>
      <c r="K74" s="455" t="str">
        <f>E74&amp;"_"&amp;I74</f>
        <v>cis_ipxcontact</v>
      </c>
      <c r="L74" s="466" t="s">
        <v>23055</v>
      </c>
      <c r="M74" s="455" t="s">
        <v>23329</v>
      </c>
      <c r="N74" s="454" t="str">
        <f>E74&amp;"_"&amp;I74&amp;"_YYYYMMDD.ctl"</f>
        <v>cis_ipxcontact_YYYYMMDD.ctl</v>
      </c>
      <c r="O74" s="455" t="str">
        <f>K74</f>
        <v>cis_ipxcontact</v>
      </c>
      <c r="P74" s="455" t="s">
        <v>22586</v>
      </c>
      <c r="Q74" s="455" t="str">
        <f>IF(P74="Daily","d",IF(P74="Monthly","m",IF(P74="Yearly","y",IF(P74="Weekly","w",IF(P74="S","s",IF(P74="On-Request","o",""))))))</f>
        <v>d</v>
      </c>
      <c r="R74" s="455" t="str">
        <f>"ingest_"&amp;K74&amp;"_"&amp;Q74</f>
        <v>ingest_cis_ipxcontact_d</v>
      </c>
      <c r="S74" s="455"/>
      <c r="T74" s="221" t="s">
        <v>22750</v>
      </c>
      <c r="U74" s="451" t="s">
        <v>22583</v>
      </c>
      <c r="V74" s="451" t="s">
        <v>22583</v>
      </c>
      <c r="W74" s="451"/>
      <c r="X74" s="273"/>
      <c r="Y74" s="6" t="s">
        <v>14</v>
      </c>
      <c r="Z74" s="451" t="s">
        <v>23031</v>
      </c>
      <c r="AA74" s="451" t="s">
        <v>23031</v>
      </c>
      <c r="AB74" s="451" t="s">
        <v>39</v>
      </c>
      <c r="AC74" s="451" t="s">
        <v>23043</v>
      </c>
      <c r="AD74" s="455" t="s">
        <v>23330</v>
      </c>
      <c r="AE74" s="451" t="s">
        <v>39</v>
      </c>
      <c r="AF74" s="7"/>
      <c r="AG74" s="722" t="s">
        <v>23206</v>
      </c>
      <c r="AH74" s="715" t="s">
        <v>23043</v>
      </c>
      <c r="AI74" s="7"/>
      <c r="AJ74" s="451" t="s">
        <v>23043</v>
      </c>
      <c r="AK74" s="10"/>
      <c r="AL74" s="716" t="s">
        <v>39</v>
      </c>
      <c r="AM74" s="715" t="s">
        <v>39</v>
      </c>
      <c r="AN74" s="20" t="s">
        <v>22583</v>
      </c>
      <c r="AO74" s="20" t="s">
        <v>22583</v>
      </c>
      <c r="AP74" s="20" t="str">
        <f>IF(OR(AN74="Y", AO74="Y"), "Y", "N")</f>
        <v>N</v>
      </c>
      <c r="AQ74" s="20"/>
      <c r="AW74" s="630"/>
    </row>
    <row r="75" spans="1:49" hidden="1">
      <c r="A75" s="451">
        <v>72</v>
      </c>
      <c r="B75" s="452" t="s">
        <v>21799</v>
      </c>
      <c r="C75" s="273" t="s">
        <v>22081</v>
      </c>
      <c r="D75" s="272" t="s">
        <v>22082</v>
      </c>
      <c r="E75" s="273" t="str">
        <f>VLOOKUP(C75,'Source Inventory'!D:E,2,FALSE)</f>
        <v>cis</v>
      </c>
      <c r="F75" s="272" t="s">
        <v>22082</v>
      </c>
      <c r="G75" s="188" t="s">
        <v>22652</v>
      </c>
      <c r="H75" s="273">
        <v>176</v>
      </c>
      <c r="I75" s="462" t="s">
        <v>23331</v>
      </c>
      <c r="J75" s="455" t="str">
        <f>"persist_"&amp;E75</f>
        <v>persist_cis</v>
      </c>
      <c r="K75" s="455" t="str">
        <f>E75&amp;"_"&amp;I75</f>
        <v>cis_conttp</v>
      </c>
      <c r="L75" s="466" t="s">
        <v>23056</v>
      </c>
      <c r="M75" s="455" t="s">
        <v>23332</v>
      </c>
      <c r="N75" s="454" t="str">
        <f>E75&amp;"_"&amp;I75&amp;"_YYYYMMDD.ctl"</f>
        <v>cis_conttp_YYYYMMDD.ctl</v>
      </c>
      <c r="O75" s="455" t="str">
        <f>K75</f>
        <v>cis_conttp</v>
      </c>
      <c r="P75" s="455" t="s">
        <v>22586</v>
      </c>
      <c r="Q75" s="455" t="str">
        <f>IF(P75="Daily","d",IF(P75="Monthly","m",IF(P75="Yearly","y",IF(P75="Weekly","w",IF(P75="S","s",IF(P75="On-Request","o",""))))))</f>
        <v>d</v>
      </c>
      <c r="R75" s="455" t="str">
        <f>"ingest_"&amp;K75&amp;"_"&amp;Q75</f>
        <v>ingest_cis_conttp_d</v>
      </c>
      <c r="S75" s="455"/>
      <c r="T75" s="221" t="s">
        <v>22753</v>
      </c>
      <c r="U75" s="451" t="s">
        <v>22583</v>
      </c>
      <c r="V75" s="451"/>
      <c r="W75" s="451"/>
      <c r="X75" s="273"/>
      <c r="Y75" s="6" t="s">
        <v>14</v>
      </c>
      <c r="Z75" s="451" t="s">
        <v>23031</v>
      </c>
      <c r="AA75" s="451" t="s">
        <v>23031</v>
      </c>
      <c r="AB75" s="451" t="s">
        <v>39</v>
      </c>
      <c r="AC75" s="451" t="s">
        <v>23043</v>
      </c>
      <c r="AD75" s="455"/>
      <c r="AE75" s="715" t="s">
        <v>23148</v>
      </c>
      <c r="AF75" s="7" t="s">
        <v>23323</v>
      </c>
      <c r="AG75" s="722" t="s">
        <v>23206</v>
      </c>
      <c r="AH75" s="715" t="s">
        <v>23043</v>
      </c>
      <c r="AI75" s="7"/>
      <c r="AJ75" s="451" t="s">
        <v>23043</v>
      </c>
      <c r="AK75" s="7"/>
      <c r="AL75" s="716" t="s">
        <v>39</v>
      </c>
      <c r="AM75" s="715" t="s">
        <v>39</v>
      </c>
      <c r="AN75" s="20" t="s">
        <v>22583</v>
      </c>
      <c r="AO75" s="20" t="s">
        <v>22583</v>
      </c>
      <c r="AP75" s="20" t="str">
        <f>IF(OR(AN75="Y", AO75="Y"), "Y", "N")</f>
        <v>N</v>
      </c>
      <c r="AQ75" s="20"/>
      <c r="AW75" s="630"/>
    </row>
    <row r="76" spans="1:49" hidden="1">
      <c r="A76" s="451">
        <v>73</v>
      </c>
      <c r="B76" s="452" t="s">
        <v>21799</v>
      </c>
      <c r="C76" s="273" t="s">
        <v>22081</v>
      </c>
      <c r="D76" s="272" t="s">
        <v>22082</v>
      </c>
      <c r="E76" s="273" t="str">
        <f>VLOOKUP(C76,'Source Inventory'!D:E,2,FALSE)</f>
        <v>cis</v>
      </c>
      <c r="F76" s="272" t="s">
        <v>22082</v>
      </c>
      <c r="G76" s="188" t="s">
        <v>22652</v>
      </c>
      <c r="H76" s="273">
        <v>176</v>
      </c>
      <c r="I76" s="462" t="s">
        <v>23333</v>
      </c>
      <c r="J76" s="455" t="str">
        <f>"persist_"&amp;E76</f>
        <v>persist_cis</v>
      </c>
      <c r="K76" s="455" t="str">
        <f>E76&amp;"_"&amp;I76</f>
        <v>cis_continfo</v>
      </c>
      <c r="L76" s="455" t="s">
        <v>23334</v>
      </c>
      <c r="M76" s="455" t="s">
        <v>23335</v>
      </c>
      <c r="N76" s="454" t="str">
        <f>E76&amp;"_"&amp;I76&amp;"_YYYYMMDD.ctl"</f>
        <v>cis_continfo_YYYYMMDD.ctl</v>
      </c>
      <c r="O76" s="455" t="str">
        <f>K76</f>
        <v>cis_continfo</v>
      </c>
      <c r="P76" s="455" t="s">
        <v>22586</v>
      </c>
      <c r="Q76" s="455" t="str">
        <f>IF(P76="Daily","d",IF(P76="Monthly","m",IF(P76="Yearly","y",IF(P76="Weekly","w",IF(P76="S","s",IF(P76="On-Request","o",""))))))</f>
        <v>d</v>
      </c>
      <c r="R76" s="455" t="str">
        <f>"ingest_"&amp;K76&amp;"_"&amp;Q76</f>
        <v>ingest_cis_continfo_d</v>
      </c>
      <c r="S76" s="455"/>
      <c r="T76" s="221" t="s">
        <v>22756</v>
      </c>
      <c r="U76" s="451" t="s">
        <v>22583</v>
      </c>
      <c r="V76" s="451" t="s">
        <v>22583</v>
      </c>
      <c r="W76" s="451"/>
      <c r="X76" s="273"/>
      <c r="Y76" s="6" t="s">
        <v>14</v>
      </c>
      <c r="Z76" s="451" t="s">
        <v>23031</v>
      </c>
      <c r="AA76" s="451" t="s">
        <v>23031</v>
      </c>
      <c r="AB76" s="451" t="s">
        <v>39</v>
      </c>
      <c r="AC76" s="451" t="s">
        <v>23043</v>
      </c>
      <c r="AD76" s="455" t="s">
        <v>23336</v>
      </c>
      <c r="AE76" s="715" t="s">
        <v>23148</v>
      </c>
      <c r="AF76" s="6" t="s">
        <v>23337</v>
      </c>
      <c r="AG76" s="722" t="s">
        <v>23206</v>
      </c>
      <c r="AH76" s="715" t="s">
        <v>23043</v>
      </c>
      <c r="AI76" s="7"/>
      <c r="AJ76" s="451" t="s">
        <v>23043</v>
      </c>
      <c r="AK76" s="7" t="s">
        <v>23338</v>
      </c>
      <c r="AL76" s="716" t="s">
        <v>39</v>
      </c>
      <c r="AM76" s="715" t="s">
        <v>39</v>
      </c>
      <c r="AN76" s="20" t="s">
        <v>22583</v>
      </c>
      <c r="AO76" s="20" t="s">
        <v>22583</v>
      </c>
      <c r="AP76" s="20" t="str">
        <f>IF(OR(AN76="Y", AO76="Y"), "Y", "N")</f>
        <v>N</v>
      </c>
      <c r="AQ76" s="20"/>
      <c r="AW76" s="630"/>
    </row>
    <row r="77" spans="1:49" hidden="1">
      <c r="A77" s="451">
        <v>74</v>
      </c>
      <c r="B77" s="452" t="s">
        <v>21799</v>
      </c>
      <c r="C77" s="470" t="s">
        <v>22081</v>
      </c>
      <c r="D77" s="272" t="s">
        <v>22082</v>
      </c>
      <c r="E77" s="471" t="str">
        <f>VLOOKUP(C77,'Source Inventory'!D:E,2,FALSE)</f>
        <v>cis</v>
      </c>
      <c r="F77" s="272" t="s">
        <v>22082</v>
      </c>
      <c r="G77" s="188" t="s">
        <v>22652</v>
      </c>
      <c r="H77" s="470">
        <v>176</v>
      </c>
      <c r="I77" s="462" t="s">
        <v>23339</v>
      </c>
      <c r="J77" s="455" t="str">
        <f>"persist_"&amp;E77</f>
        <v>persist_cis</v>
      </c>
      <c r="K77" s="455" t="str">
        <f>E77&amp;"_"&amp;I77</f>
        <v>cis_idv</v>
      </c>
      <c r="L77" s="455" t="s">
        <v>23340</v>
      </c>
      <c r="M77" s="455" t="s">
        <v>23341</v>
      </c>
      <c r="N77" s="454" t="str">
        <f>E77&amp;"_"&amp;I77&amp;"_YYYYMMDD.ctl"</f>
        <v>cis_idv_YYYYMMDD.ctl</v>
      </c>
      <c r="O77" s="455" t="str">
        <f>K77</f>
        <v>cis_idv</v>
      </c>
      <c r="P77" s="455" t="s">
        <v>22586</v>
      </c>
      <c r="Q77" s="455" t="str">
        <f>IF(P77="Daily","d",IF(P77="Monthly","m",IF(P77="Yearly","y",IF(P77="Weekly","w",IF(P77="S","s",IF(P77="On-Request","o",""))))))</f>
        <v>d</v>
      </c>
      <c r="R77" s="455" t="str">
        <f>"ingest_"&amp;K77&amp;"_"&amp;Q77</f>
        <v>ingest_cis_idv_d</v>
      </c>
      <c r="S77" s="455"/>
      <c r="T77" s="221" t="s">
        <v>22759</v>
      </c>
      <c r="U77" s="451" t="s">
        <v>22583</v>
      </c>
      <c r="V77" s="451" t="s">
        <v>22583</v>
      </c>
      <c r="W77" s="451"/>
      <c r="X77" s="273"/>
      <c r="Y77" s="6" t="s">
        <v>14</v>
      </c>
      <c r="Z77" s="451" t="s">
        <v>23031</v>
      </c>
      <c r="AA77" s="451" t="s">
        <v>23031</v>
      </c>
      <c r="AB77" s="451" t="s">
        <v>39</v>
      </c>
      <c r="AC77" s="451" t="s">
        <v>23043</v>
      </c>
      <c r="AD77" s="455"/>
      <c r="AE77" s="451" t="s">
        <v>39</v>
      </c>
      <c r="AF77" s="7"/>
      <c r="AG77" s="722" t="s">
        <v>23206</v>
      </c>
      <c r="AH77" s="715" t="s">
        <v>23043</v>
      </c>
      <c r="AI77" s="7"/>
      <c r="AJ77" s="451" t="s">
        <v>23043</v>
      </c>
      <c r="AK77" s="10"/>
      <c r="AL77" s="716" t="s">
        <v>39</v>
      </c>
      <c r="AM77" s="715" t="s">
        <v>39</v>
      </c>
      <c r="AN77" s="20" t="s">
        <v>22583</v>
      </c>
      <c r="AO77" s="20" t="s">
        <v>22583</v>
      </c>
      <c r="AP77" s="20" t="str">
        <f>IF(OR(AN77="Y", AO77="Y"), "Y", "N")</f>
        <v>N</v>
      </c>
      <c r="AQ77" s="20"/>
      <c r="AW77" s="630"/>
    </row>
    <row r="78" spans="1:49" ht="26.1" hidden="1">
      <c r="A78" s="451">
        <v>75</v>
      </c>
      <c r="B78" s="452" t="s">
        <v>21799</v>
      </c>
      <c r="C78" s="273" t="s">
        <v>22081</v>
      </c>
      <c r="D78" s="272" t="s">
        <v>22082</v>
      </c>
      <c r="E78" s="456" t="str">
        <f>VLOOKUP(C78,'Source Inventory'!D:E,2,FALSE)</f>
        <v>cis</v>
      </c>
      <c r="F78" s="272" t="s">
        <v>22082</v>
      </c>
      <c r="G78" s="188" t="s">
        <v>22652</v>
      </c>
      <c r="H78" s="273">
        <v>176</v>
      </c>
      <c r="I78" s="462" t="s">
        <v>1997</v>
      </c>
      <c r="J78" s="455" t="str">
        <f>"persist_"&amp;E78</f>
        <v>persist_cis</v>
      </c>
      <c r="K78" s="455" t="str">
        <f>E78&amp;"_"&amp;I78</f>
        <v>cis_org</v>
      </c>
      <c r="L78" s="466" t="s">
        <v>23057</v>
      </c>
      <c r="M78" s="455" t="s">
        <v>23342</v>
      </c>
      <c r="N78" s="454" t="str">
        <f>E78&amp;"_"&amp;I78&amp;"_YYYYMMDD.ctl"</f>
        <v>cis_org_YYYYMMDD.ctl</v>
      </c>
      <c r="O78" s="455" t="str">
        <f>K78</f>
        <v>cis_org</v>
      </c>
      <c r="P78" s="455" t="s">
        <v>22586</v>
      </c>
      <c r="Q78" s="455" t="str">
        <f>IF(P78="Daily","d",IF(P78="Monthly","m",IF(P78="Yearly","y",IF(P78="Weekly","w",IF(P78="S","s",IF(P78="On-Request","o",""))))))</f>
        <v>d</v>
      </c>
      <c r="R78" s="455" t="str">
        <f>"ingest_"&amp;K78&amp;"_"&amp;Q78</f>
        <v>ingest_cis_org_d</v>
      </c>
      <c r="S78" s="455"/>
      <c r="T78" s="221" t="s">
        <v>22762</v>
      </c>
      <c r="U78" s="451" t="s">
        <v>22583</v>
      </c>
      <c r="V78" s="451" t="s">
        <v>22583</v>
      </c>
      <c r="W78" s="451"/>
      <c r="X78" s="273"/>
      <c r="Y78" s="6" t="s">
        <v>14</v>
      </c>
      <c r="Z78" s="451" t="s">
        <v>23031</v>
      </c>
      <c r="AA78" s="451" t="s">
        <v>23031</v>
      </c>
      <c r="AB78" s="451" t="s">
        <v>39</v>
      </c>
      <c r="AC78" s="451" t="s">
        <v>23043</v>
      </c>
      <c r="AD78" s="455"/>
      <c r="AE78" s="451" t="s">
        <v>39</v>
      </c>
      <c r="AF78" s="7"/>
      <c r="AG78" s="722" t="s">
        <v>23206</v>
      </c>
      <c r="AH78" s="715" t="s">
        <v>23043</v>
      </c>
      <c r="AI78" s="7"/>
      <c r="AJ78" s="451" t="s">
        <v>23043</v>
      </c>
      <c r="AK78" s="10"/>
      <c r="AL78" s="716" t="s">
        <v>39</v>
      </c>
      <c r="AM78" s="715" t="s">
        <v>39</v>
      </c>
      <c r="AN78" s="20" t="s">
        <v>22583</v>
      </c>
      <c r="AO78" s="20" t="s">
        <v>22583</v>
      </c>
      <c r="AP78" s="20" t="str">
        <f>IF(OR(AN78="Y", AO78="Y"), "Y", "N")</f>
        <v>N</v>
      </c>
      <c r="AQ78" s="20"/>
      <c r="AW78" s="630"/>
    </row>
    <row r="79" spans="1:49" hidden="1">
      <c r="A79" s="451">
        <v>76</v>
      </c>
      <c r="B79" s="452" t="s">
        <v>21799</v>
      </c>
      <c r="C79" s="273" t="s">
        <v>22081</v>
      </c>
      <c r="D79" s="272" t="s">
        <v>22082</v>
      </c>
      <c r="E79" s="273" t="str">
        <f>VLOOKUP(C79,'Source Inventory'!D:E,2,FALSE)</f>
        <v>cis</v>
      </c>
      <c r="F79" s="713" t="s">
        <v>22082</v>
      </c>
      <c r="G79" s="188" t="s">
        <v>22652</v>
      </c>
      <c r="H79" s="273">
        <v>176</v>
      </c>
      <c r="I79" s="462" t="s">
        <v>23343</v>
      </c>
      <c r="J79" s="455" t="str">
        <f>"persist_"&amp;E79</f>
        <v>persist_cis</v>
      </c>
      <c r="K79" s="455" t="str">
        <f>E79&amp;"_"&amp;I79</f>
        <v>cis_ipsegment</v>
      </c>
      <c r="L79" s="466" t="s">
        <v>23058</v>
      </c>
      <c r="M79" s="455" t="s">
        <v>23344</v>
      </c>
      <c r="N79" s="454" t="str">
        <f>E79&amp;"_"&amp;I79&amp;"_YYYYMMDD.ctl"</f>
        <v>cis_ipsegment_YYYYMMDD.ctl</v>
      </c>
      <c r="O79" s="455" t="str">
        <f>K79</f>
        <v>cis_ipsegment</v>
      </c>
      <c r="P79" s="455" t="s">
        <v>22586</v>
      </c>
      <c r="Q79" s="455" t="str">
        <f>IF(P79="Daily","d",IF(P79="Monthly","m",IF(P79="Yearly","y",IF(P79="Weekly","w",IF(P79="S","s",IF(P79="On-Request","o",""))))))</f>
        <v>d</v>
      </c>
      <c r="R79" s="455" t="str">
        <f>"ingest_"&amp;K79&amp;"_"&amp;Q79</f>
        <v>ingest_cis_ipsegment_d</v>
      </c>
      <c r="S79" s="455"/>
      <c r="T79" s="221" t="s">
        <v>22765</v>
      </c>
      <c r="U79" s="451" t="s">
        <v>22583</v>
      </c>
      <c r="V79" s="451" t="s">
        <v>22583</v>
      </c>
      <c r="W79" s="451"/>
      <c r="X79" s="273"/>
      <c r="Y79" s="6" t="s">
        <v>14</v>
      </c>
      <c r="Z79" s="451" t="s">
        <v>23031</v>
      </c>
      <c r="AA79" s="451" t="s">
        <v>23031</v>
      </c>
      <c r="AB79" s="451" t="s">
        <v>39</v>
      </c>
      <c r="AC79" s="451" t="s">
        <v>23043</v>
      </c>
      <c r="AD79" s="455"/>
      <c r="AE79" s="451" t="s">
        <v>39</v>
      </c>
      <c r="AF79" s="7"/>
      <c r="AG79" s="722" t="s">
        <v>23206</v>
      </c>
      <c r="AH79" s="715" t="s">
        <v>23043</v>
      </c>
      <c r="AI79" s="7"/>
      <c r="AJ79" s="451" t="s">
        <v>23043</v>
      </c>
      <c r="AK79" s="10"/>
      <c r="AL79" s="716" t="s">
        <v>39</v>
      </c>
      <c r="AM79" s="715" t="s">
        <v>39</v>
      </c>
      <c r="AN79" s="20" t="s">
        <v>22583</v>
      </c>
      <c r="AO79" s="20" t="s">
        <v>22583</v>
      </c>
      <c r="AP79" s="20" t="str">
        <f>IF(OR(AN79="Y", AO79="Y"), "Y", "N")</f>
        <v>N</v>
      </c>
      <c r="AQ79" s="20"/>
      <c r="AW79" s="630"/>
    </row>
    <row r="80" spans="1:49" hidden="1">
      <c r="A80" s="451">
        <v>77</v>
      </c>
      <c r="B80" s="452" t="s">
        <v>21799</v>
      </c>
      <c r="C80" s="273" t="s">
        <v>22081</v>
      </c>
      <c r="D80" s="272" t="s">
        <v>22082</v>
      </c>
      <c r="E80" s="456" t="str">
        <f>VLOOKUP(C80,'Source Inventory'!D:E,2,FALSE)</f>
        <v>cis</v>
      </c>
      <c r="F80" s="272" t="s">
        <v>22082</v>
      </c>
      <c r="G80" s="188" t="s">
        <v>22652</v>
      </c>
      <c r="H80" s="273">
        <v>176</v>
      </c>
      <c r="I80" s="462" t="s">
        <v>23345</v>
      </c>
      <c r="J80" s="455" t="str">
        <f>"persist_"&amp;E80</f>
        <v>persist_cis</v>
      </c>
      <c r="K80" s="455" t="str">
        <f>E80&amp;"_"&amp;I80</f>
        <v>cis_histsegm</v>
      </c>
      <c r="L80" s="466" t="s">
        <v>23059</v>
      </c>
      <c r="M80" s="455" t="s">
        <v>23346</v>
      </c>
      <c r="N80" s="454" t="str">
        <f>E80&amp;"_"&amp;I80&amp;"_YYYYMMDD.ctl"</f>
        <v>cis_histsegm_YYYYMMDD.ctl</v>
      </c>
      <c r="O80" s="455" t="str">
        <f>K80</f>
        <v>cis_histsegm</v>
      </c>
      <c r="P80" s="455" t="s">
        <v>22586</v>
      </c>
      <c r="Q80" s="455" t="str">
        <f>IF(P80="Daily","d",IF(P80="Monthly","m",IF(P80="Yearly","y",IF(P80="Weekly","w",IF(P80="S","s",IF(P80="On-Request","o",""))))))</f>
        <v>d</v>
      </c>
      <c r="R80" s="455" t="str">
        <f>"ingest_"&amp;K80&amp;"_"&amp;Q80</f>
        <v>ingest_cis_histsegm_d</v>
      </c>
      <c r="S80" s="455"/>
      <c r="T80" s="221" t="s">
        <v>22768</v>
      </c>
      <c r="U80" s="451" t="s">
        <v>22583</v>
      </c>
      <c r="V80" s="451" t="s">
        <v>22583</v>
      </c>
      <c r="W80" s="451"/>
      <c r="X80" s="273"/>
      <c r="Y80" s="6" t="s">
        <v>14</v>
      </c>
      <c r="Z80" s="451" t="s">
        <v>23031</v>
      </c>
      <c r="AA80" s="451" t="s">
        <v>23031</v>
      </c>
      <c r="AB80" s="451" t="s">
        <v>39</v>
      </c>
      <c r="AC80" s="451" t="s">
        <v>23043</v>
      </c>
      <c r="AD80" s="455"/>
      <c r="AE80" s="451" t="s">
        <v>39</v>
      </c>
      <c r="AF80" s="7"/>
      <c r="AG80" s="722" t="s">
        <v>23206</v>
      </c>
      <c r="AH80" s="715" t="s">
        <v>23043</v>
      </c>
      <c r="AI80" s="7"/>
      <c r="AJ80" s="451" t="s">
        <v>23043</v>
      </c>
      <c r="AK80" s="10"/>
      <c r="AL80" s="716" t="s">
        <v>39</v>
      </c>
      <c r="AM80" s="715" t="s">
        <v>39</v>
      </c>
      <c r="AN80" s="20" t="s">
        <v>22583</v>
      </c>
      <c r="AO80" s="20" t="s">
        <v>22583</v>
      </c>
      <c r="AP80" s="20" t="str">
        <f>IF(OR(AN80="Y", AO80="Y"), "Y", "N")</f>
        <v>N</v>
      </c>
      <c r="AQ80" s="20"/>
      <c r="AW80" s="630"/>
    </row>
    <row r="81" spans="1:49" hidden="1">
      <c r="A81" s="451">
        <v>78</v>
      </c>
      <c r="B81" s="452" t="s">
        <v>21799</v>
      </c>
      <c r="C81" s="273" t="s">
        <v>22081</v>
      </c>
      <c r="D81" s="272" t="s">
        <v>22082</v>
      </c>
      <c r="E81" s="273" t="str">
        <f>VLOOKUP(C81,'Source Inventory'!D:E,2,FALSE)</f>
        <v>cis</v>
      </c>
      <c r="F81" s="272" t="s">
        <v>22082</v>
      </c>
      <c r="G81" s="188" t="s">
        <v>22652</v>
      </c>
      <c r="H81" s="273">
        <v>176</v>
      </c>
      <c r="I81" s="462" t="s">
        <v>23347</v>
      </c>
      <c r="J81" s="455" t="str">
        <f>"persist_"&amp;E81</f>
        <v>persist_cis</v>
      </c>
      <c r="K81" s="455" t="str">
        <f>E81&amp;"_"&amp;I81</f>
        <v>cis_addr</v>
      </c>
      <c r="L81" s="455" t="s">
        <v>23348</v>
      </c>
      <c r="M81" s="455" t="s">
        <v>23349</v>
      </c>
      <c r="N81" s="454" t="str">
        <f>E81&amp;"_"&amp;I81&amp;"_YYYYMMDD.ctl"</f>
        <v>cis_addr_YYYYMMDD.ctl</v>
      </c>
      <c r="O81" s="455" t="str">
        <f>K81</f>
        <v>cis_addr</v>
      </c>
      <c r="P81" s="455" t="s">
        <v>22586</v>
      </c>
      <c r="Q81" s="455" t="str">
        <f>IF(P81="Daily","d",IF(P81="Monthly","m",IF(P81="Yearly","y",IF(P81="Weekly","w",IF(P81="S","s",IF(P81="On-Request","o",""))))))</f>
        <v>d</v>
      </c>
      <c r="R81" s="455" t="str">
        <f>"ingest_"&amp;K81&amp;"_"&amp;Q81</f>
        <v>ingest_cis_addr_d</v>
      </c>
      <c r="S81" s="455"/>
      <c r="T81" s="221" t="s">
        <v>22770</v>
      </c>
      <c r="U81" s="451" t="s">
        <v>22583</v>
      </c>
      <c r="V81" s="451" t="s">
        <v>22583</v>
      </c>
      <c r="W81" s="451"/>
      <c r="X81" s="273"/>
      <c r="Y81" s="6" t="s">
        <v>14</v>
      </c>
      <c r="Z81" s="451" t="s">
        <v>23031</v>
      </c>
      <c r="AA81" s="451" t="s">
        <v>23031</v>
      </c>
      <c r="AB81" s="451" t="s">
        <v>39</v>
      </c>
      <c r="AC81" s="451" t="s">
        <v>23043</v>
      </c>
      <c r="AD81" s="455" t="s">
        <v>23350</v>
      </c>
      <c r="AE81" s="715" t="s">
        <v>23148</v>
      </c>
      <c r="AF81" s="7" t="s">
        <v>23210</v>
      </c>
      <c r="AG81" s="722" t="s">
        <v>23206</v>
      </c>
      <c r="AH81" s="715" t="s">
        <v>23043</v>
      </c>
      <c r="AI81" s="7"/>
      <c r="AJ81" s="451" t="s">
        <v>23043</v>
      </c>
      <c r="AK81" s="7" t="s">
        <v>23338</v>
      </c>
      <c r="AL81" s="716" t="s">
        <v>39</v>
      </c>
      <c r="AM81" s="715" t="s">
        <v>39</v>
      </c>
      <c r="AN81" s="20" t="s">
        <v>22583</v>
      </c>
      <c r="AO81" s="20" t="s">
        <v>22583</v>
      </c>
      <c r="AP81" s="20" t="str">
        <f>IF(OR(AN81="Y", AO81="Y"), "Y", "N")</f>
        <v>N</v>
      </c>
      <c r="AQ81" s="20"/>
      <c r="AW81" s="630"/>
    </row>
    <row r="82" spans="1:49" hidden="1">
      <c r="A82" s="451">
        <v>79</v>
      </c>
      <c r="B82" s="452" t="s">
        <v>21799</v>
      </c>
      <c r="C82" s="273" t="s">
        <v>22081</v>
      </c>
      <c r="D82" s="272" t="s">
        <v>22082</v>
      </c>
      <c r="E82" s="273" t="str">
        <f>VLOOKUP(C82,'Source Inventory'!D:E,2,FALSE)</f>
        <v>cis</v>
      </c>
      <c r="F82" s="272" t="s">
        <v>22082</v>
      </c>
      <c r="G82" s="188" t="s">
        <v>22652</v>
      </c>
      <c r="H82" s="273">
        <v>176</v>
      </c>
      <c r="I82" s="462" t="s">
        <v>23351</v>
      </c>
      <c r="J82" s="455" t="str">
        <f>"persist_"&amp;E82</f>
        <v>persist_cis</v>
      </c>
      <c r="K82" s="455" t="str">
        <f>E82&amp;"_"&amp;I82</f>
        <v>cis_ipxaddr</v>
      </c>
      <c r="L82" s="466" t="s">
        <v>23060</v>
      </c>
      <c r="M82" s="455" t="s">
        <v>23352</v>
      </c>
      <c r="N82" s="454" t="str">
        <f>E82&amp;"_"&amp;I82&amp;"_YYYYMMDD.ctl"</f>
        <v>cis_ipxaddr_YYYYMMDD.ctl</v>
      </c>
      <c r="O82" s="455" t="str">
        <f>K82</f>
        <v>cis_ipxaddr</v>
      </c>
      <c r="P82" s="455" t="s">
        <v>22586</v>
      </c>
      <c r="Q82" s="455" t="str">
        <f>IF(P82="Daily","d",IF(P82="Monthly","m",IF(P82="Yearly","y",IF(P82="Weekly","w",IF(P82="S","s",IF(P82="On-Request","o",""))))))</f>
        <v>d</v>
      </c>
      <c r="R82" s="455" t="str">
        <f>"ingest_"&amp;K82&amp;"_"&amp;Q82</f>
        <v>ingest_cis_ipxaddr_d</v>
      </c>
      <c r="S82" s="455"/>
      <c r="T82" s="221" t="s">
        <v>22773</v>
      </c>
      <c r="U82" s="451" t="s">
        <v>22583</v>
      </c>
      <c r="V82" s="451" t="s">
        <v>22583</v>
      </c>
      <c r="W82" s="451"/>
      <c r="X82" s="273"/>
      <c r="Y82" s="6" t="s">
        <v>14</v>
      </c>
      <c r="Z82" s="451" t="s">
        <v>23031</v>
      </c>
      <c r="AA82" s="451" t="s">
        <v>23031</v>
      </c>
      <c r="AB82" s="451" t="s">
        <v>39</v>
      </c>
      <c r="AC82" s="451" t="s">
        <v>23043</v>
      </c>
      <c r="AD82" s="455" t="s">
        <v>23353</v>
      </c>
      <c r="AE82" s="451" t="s">
        <v>39</v>
      </c>
      <c r="AF82" s="7"/>
      <c r="AG82" s="722" t="s">
        <v>23206</v>
      </c>
      <c r="AH82" s="715" t="s">
        <v>23043</v>
      </c>
      <c r="AI82" s="7"/>
      <c r="AJ82" s="451" t="s">
        <v>23043</v>
      </c>
      <c r="AK82" s="10"/>
      <c r="AL82" s="716" t="s">
        <v>39</v>
      </c>
      <c r="AM82" s="715" t="s">
        <v>39</v>
      </c>
      <c r="AN82" s="20" t="s">
        <v>22583</v>
      </c>
      <c r="AO82" s="20" t="s">
        <v>22583</v>
      </c>
      <c r="AP82" s="20" t="str">
        <f>IF(OR(AN82="Y", AO82="Y"), "Y", "N")</f>
        <v>N</v>
      </c>
      <c r="AQ82" s="20"/>
      <c r="AW82" s="630"/>
    </row>
    <row r="83" spans="1:49" ht="26.1" hidden="1">
      <c r="A83" s="451">
        <v>80</v>
      </c>
      <c r="B83" s="452" t="s">
        <v>21799</v>
      </c>
      <c r="C83" s="273" t="s">
        <v>22081</v>
      </c>
      <c r="D83" s="272" t="s">
        <v>22082</v>
      </c>
      <c r="E83" s="273" t="str">
        <f>VLOOKUP(C83,'Source Inventory'!D:E,2,FALSE)</f>
        <v>cis</v>
      </c>
      <c r="F83" s="272" t="s">
        <v>22082</v>
      </c>
      <c r="G83" s="188" t="s">
        <v>22652</v>
      </c>
      <c r="H83" s="273">
        <v>176</v>
      </c>
      <c r="I83" s="462" t="s">
        <v>23354</v>
      </c>
      <c r="J83" s="455" t="str">
        <f>"persist_"&amp;E83</f>
        <v>persist_cis</v>
      </c>
      <c r="K83" s="455" t="str">
        <f>E83&amp;"_"&amp;I83</f>
        <v>cis_dntcnt</v>
      </c>
      <c r="L83" s="466" t="s">
        <v>23061</v>
      </c>
      <c r="M83" s="455" t="s">
        <v>23355</v>
      </c>
      <c r="N83" s="454" t="str">
        <f>E83&amp;"_"&amp;I83&amp;"_YYYYMMDD.ctl"</f>
        <v>cis_dntcnt_YYYYMMDD.ctl</v>
      </c>
      <c r="O83" s="455" t="str">
        <f>K83</f>
        <v>cis_dntcnt</v>
      </c>
      <c r="P83" s="455" t="s">
        <v>22586</v>
      </c>
      <c r="Q83" s="455" t="str">
        <f>IF(P83="Daily","d",IF(P83="Monthly","m",IF(P83="Yearly","y",IF(P83="Weekly","w",IF(P83="S","s",IF(P83="On-Request","o",""))))))</f>
        <v>d</v>
      </c>
      <c r="R83" s="455" t="str">
        <f>"ingest_"&amp;K83&amp;"_"&amp;Q83</f>
        <v>ingest_cis_dntcnt_d</v>
      </c>
      <c r="S83" s="455"/>
      <c r="T83" s="7" t="s">
        <v>22776</v>
      </c>
      <c r="U83" s="451" t="s">
        <v>22583</v>
      </c>
      <c r="V83" s="451" t="s">
        <v>22583</v>
      </c>
      <c r="W83" s="451"/>
      <c r="X83" s="273"/>
      <c r="Y83" s="6" t="s">
        <v>14</v>
      </c>
      <c r="Z83" s="451" t="s">
        <v>23031</v>
      </c>
      <c r="AA83" s="451" t="s">
        <v>23031</v>
      </c>
      <c r="AB83" s="451" t="s">
        <v>39</v>
      </c>
      <c r="AC83" s="451" t="s">
        <v>23043</v>
      </c>
      <c r="AD83" s="455"/>
      <c r="AE83" s="451" t="s">
        <v>39</v>
      </c>
      <c r="AF83" s="7"/>
      <c r="AG83" s="722" t="s">
        <v>23206</v>
      </c>
      <c r="AH83" s="715" t="s">
        <v>23043</v>
      </c>
      <c r="AI83" s="7"/>
      <c r="AJ83" s="451" t="s">
        <v>23043</v>
      </c>
      <c r="AK83" s="10"/>
      <c r="AL83" s="716" t="s">
        <v>39</v>
      </c>
      <c r="AM83" s="715" t="s">
        <v>39</v>
      </c>
      <c r="AN83" s="20" t="s">
        <v>22583</v>
      </c>
      <c r="AO83" s="20" t="s">
        <v>22583</v>
      </c>
      <c r="AP83" s="20" t="str">
        <f>IF(OR(AN83="Y", AO83="Y"), "Y", "N")</f>
        <v>N</v>
      </c>
      <c r="AQ83" s="20"/>
      <c r="AW83" s="630"/>
    </row>
    <row r="84" spans="1:49" ht="14.45" hidden="1" customHeight="1">
      <c r="A84" s="451">
        <v>81</v>
      </c>
      <c r="B84" s="452" t="s">
        <v>21799</v>
      </c>
      <c r="C84" s="273" t="s">
        <v>22081</v>
      </c>
      <c r="D84" s="272" t="s">
        <v>22082</v>
      </c>
      <c r="E84" s="273" t="str">
        <f>VLOOKUP(C84,'Source Inventory'!D:E,2,FALSE)</f>
        <v>cis</v>
      </c>
      <c r="F84" s="272" t="s">
        <v>22082</v>
      </c>
      <c r="G84" s="188" t="s">
        <v>22652</v>
      </c>
      <c r="H84" s="273">
        <v>176</v>
      </c>
      <c r="I84" s="462" t="s">
        <v>23356</v>
      </c>
      <c r="J84" s="455" t="str">
        <f>"persist_"&amp;E84</f>
        <v>persist_cis</v>
      </c>
      <c r="K84" s="455" t="str">
        <f>E84&amp;"_"&amp;I84</f>
        <v>cis_othdoc</v>
      </c>
      <c r="L84" s="455" t="s">
        <v>23357</v>
      </c>
      <c r="M84" s="455" t="s">
        <v>23358</v>
      </c>
      <c r="N84" s="454" t="str">
        <f>E84&amp;"_"&amp;I84&amp;"_YYYYMMDD.ctl"</f>
        <v>cis_othdoc_YYYYMMDD.ctl</v>
      </c>
      <c r="O84" s="455" t="str">
        <f>K84</f>
        <v>cis_othdoc</v>
      </c>
      <c r="P84" s="455" t="s">
        <v>22586</v>
      </c>
      <c r="Q84" s="455" t="str">
        <f>IF(P84="Daily","d",IF(P84="Monthly","m",IF(P84="Yearly","y",IF(P84="Weekly","w",IF(P84="S","s",IF(P84="On-Request","o",""))))))</f>
        <v>d</v>
      </c>
      <c r="R84" s="455" t="str">
        <f>"ingest_"&amp;K84&amp;"_"&amp;Q84</f>
        <v>ingest_cis_othdoc_d</v>
      </c>
      <c r="S84" s="455"/>
      <c r="T84" s="7" t="s">
        <v>22779</v>
      </c>
      <c r="U84" s="451" t="s">
        <v>22583</v>
      </c>
      <c r="V84" s="451" t="s">
        <v>22583</v>
      </c>
      <c r="W84" s="451"/>
      <c r="X84" s="273"/>
      <c r="Y84" s="6" t="s">
        <v>14</v>
      </c>
      <c r="Z84" s="451" t="s">
        <v>23031</v>
      </c>
      <c r="AA84" s="451" t="s">
        <v>23031</v>
      </c>
      <c r="AB84" s="451" t="s">
        <v>39</v>
      </c>
      <c r="AC84" s="451" t="s">
        <v>23043</v>
      </c>
      <c r="AD84" s="455"/>
      <c r="AE84" s="451" t="s">
        <v>39</v>
      </c>
      <c r="AF84" s="7"/>
      <c r="AG84" s="722" t="s">
        <v>23206</v>
      </c>
      <c r="AH84" s="715" t="s">
        <v>23043</v>
      </c>
      <c r="AI84" s="7"/>
      <c r="AJ84" s="725" t="s">
        <v>23043</v>
      </c>
      <c r="AK84" s="10"/>
      <c r="AL84" s="716" t="s">
        <v>39</v>
      </c>
      <c r="AM84" s="716" t="s">
        <v>39</v>
      </c>
      <c r="AN84" s="20" t="s">
        <v>22583</v>
      </c>
      <c r="AO84" s="20" t="s">
        <v>22583</v>
      </c>
      <c r="AP84" s="20" t="str">
        <f>IF(OR(AN84="Y", AO84="Y"), "Y", "N")</f>
        <v>N</v>
      </c>
      <c r="AQ84" s="20"/>
      <c r="AW84" s="630"/>
    </row>
    <row r="85" spans="1:49" ht="26.1" hidden="1">
      <c r="A85" s="451">
        <v>82</v>
      </c>
      <c r="B85" s="452" t="s">
        <v>21842</v>
      </c>
      <c r="C85" s="459" t="s">
        <v>22258</v>
      </c>
      <c r="D85" s="273" t="s">
        <v>22782</v>
      </c>
      <c r="E85" s="456" t="str">
        <f>VLOOKUP(C85,'Source Inventory'!D:E,2,FALSE)</f>
        <v>cardlink</v>
      </c>
      <c r="F85" s="273" t="s">
        <v>21844</v>
      </c>
      <c r="G85" s="192" t="s">
        <v>22783</v>
      </c>
      <c r="H85" s="273">
        <v>268</v>
      </c>
      <c r="I85" s="463" t="s">
        <v>23359</v>
      </c>
      <c r="J85" s="455" t="str">
        <f>"persist_"&amp;E85</f>
        <v>persist_cardlink</v>
      </c>
      <c r="K85" s="454" t="str">
        <f>E85&amp;"_"&amp;I85</f>
        <v>cardlink_kb1dh013_eptrans</v>
      </c>
      <c r="L85" s="455" t="s">
        <v>23360</v>
      </c>
      <c r="M85" s="454" t="s">
        <v>22784</v>
      </c>
      <c r="N85" s="454"/>
      <c r="O85" s="455" t="str">
        <f>K85</f>
        <v>cardlink_kb1dh013_eptrans</v>
      </c>
      <c r="P85" s="455" t="s">
        <v>22586</v>
      </c>
      <c r="Q85" s="455" t="str">
        <f>IF(P85="Daily","d",IF(P85="Monthly","m",IF(P85="Yearly","y",IF(P85="Weekly","w",IF(P85="S","s",IF(P85="On-Request","o",""))))))</f>
        <v>d</v>
      </c>
      <c r="R85" s="455" t="str">
        <f>"ingest_"&amp;K85&amp;"_"&amp;Q85</f>
        <v>ingest_cardlink_kb1dh013_eptrans_d</v>
      </c>
      <c r="S85" s="455"/>
      <c r="T85" s="332" t="s">
        <v>22784</v>
      </c>
      <c r="U85" s="717" t="s">
        <v>22597</v>
      </c>
      <c r="V85" s="451" t="s">
        <v>22689</v>
      </c>
      <c r="W85" s="451"/>
      <c r="X85" s="714" t="s">
        <v>23124</v>
      </c>
      <c r="Y85" s="6"/>
      <c r="Z85" s="451" t="s">
        <v>23022</v>
      </c>
      <c r="AA85" s="451" t="s">
        <v>23022</v>
      </c>
      <c r="AB85" s="451" t="s">
        <v>23022</v>
      </c>
      <c r="AC85" s="451" t="s">
        <v>23022</v>
      </c>
      <c r="AD85" s="451"/>
      <c r="AE85" s="451" t="s">
        <v>23022</v>
      </c>
      <c r="AF85" s="451"/>
      <c r="AG85" s="451"/>
      <c r="AH85" s="451" t="s">
        <v>23022</v>
      </c>
      <c r="AI85" s="726"/>
      <c r="AJ85" s="715" t="s">
        <v>23022</v>
      </c>
      <c r="AK85" s="10"/>
      <c r="AL85" s="716" t="s">
        <v>39</v>
      </c>
      <c r="AM85" s="716" t="s">
        <v>39</v>
      </c>
      <c r="AN85" s="750" t="s">
        <v>22584</v>
      </c>
      <c r="AO85" s="750" t="s">
        <v>22584</v>
      </c>
      <c r="AP85" s="750" t="str">
        <f>IF(OR(AN85="Y", AO85="Y"), "Y", "N")</f>
        <v>Y</v>
      </c>
      <c r="AQ85" s="20"/>
      <c r="AW85" s="630"/>
    </row>
    <row r="86" spans="1:49" ht="26.1" hidden="1">
      <c r="A86" s="451">
        <v>83</v>
      </c>
      <c r="B86" s="452" t="s">
        <v>21842</v>
      </c>
      <c r="C86" s="459" t="s">
        <v>22258</v>
      </c>
      <c r="D86" s="273" t="s">
        <v>22782</v>
      </c>
      <c r="E86" s="456" t="str">
        <f>VLOOKUP(C86,'Source Inventory'!D:E,2,FALSE)</f>
        <v>cardlink</v>
      </c>
      <c r="F86" s="273" t="s">
        <v>21844</v>
      </c>
      <c r="G86" s="192" t="s">
        <v>22783</v>
      </c>
      <c r="H86" s="273">
        <v>268</v>
      </c>
      <c r="I86" s="463" t="s">
        <v>23361</v>
      </c>
      <c r="J86" s="455" t="str">
        <f>"persist_"&amp;E86</f>
        <v>persist_cardlink</v>
      </c>
      <c r="K86" s="454" t="str">
        <f>E86&amp;"_"&amp;I86</f>
        <v>cardlink_kb1dh045_cc1d289g</v>
      </c>
      <c r="L86" s="455" t="s">
        <v>23362</v>
      </c>
      <c r="M86" s="454" t="s">
        <v>23363</v>
      </c>
      <c r="N86" s="454"/>
      <c r="O86" s="455" t="str">
        <f>K86</f>
        <v>cardlink_kb1dh045_cc1d289g</v>
      </c>
      <c r="P86" s="455" t="s">
        <v>22586</v>
      </c>
      <c r="Q86" s="455" t="str">
        <f>IF(P86="Daily","d",IF(P86="Monthly","m",IF(P86="Yearly","y",IF(P86="Weekly","w",IF(P86="S","s",IF(P86="On-Request","o",""))))))</f>
        <v>d</v>
      </c>
      <c r="R86" s="455" t="str">
        <f>"ingest_"&amp;K86&amp;"_"&amp;Q86</f>
        <v>ingest_cardlink_kb1dh045_cc1d289g_d</v>
      </c>
      <c r="S86" s="455"/>
      <c r="T86" s="332" t="s">
        <v>23363</v>
      </c>
      <c r="U86" s="451" t="s">
        <v>22583</v>
      </c>
      <c r="V86" s="451" t="s">
        <v>22583</v>
      </c>
      <c r="W86" s="451"/>
      <c r="X86" s="714" t="s">
        <v>23364</v>
      </c>
      <c r="Y86" s="6"/>
      <c r="Z86" s="451" t="s">
        <v>23022</v>
      </c>
      <c r="AA86" s="451" t="s">
        <v>23022</v>
      </c>
      <c r="AB86" s="451" t="s">
        <v>23022</v>
      </c>
      <c r="AC86" s="451" t="s">
        <v>23022</v>
      </c>
      <c r="AD86" s="451"/>
      <c r="AE86" s="451" t="s">
        <v>23022</v>
      </c>
      <c r="AF86" s="451"/>
      <c r="AG86" s="451"/>
      <c r="AH86" s="451" t="s">
        <v>23022</v>
      </c>
      <c r="AI86" s="715"/>
      <c r="AJ86" s="715" t="s">
        <v>23022</v>
      </c>
      <c r="AK86" s="10"/>
      <c r="AL86" s="716" t="s">
        <v>39</v>
      </c>
      <c r="AM86" s="716" t="s">
        <v>39</v>
      </c>
      <c r="AN86" s="750" t="s">
        <v>22583</v>
      </c>
      <c r="AO86" s="750" t="s">
        <v>22584</v>
      </c>
      <c r="AP86" s="750" t="str">
        <f>IF(OR(AN86="Y", AO86="Y"), "Y", "N")</f>
        <v>Y</v>
      </c>
      <c r="AQ86" s="20"/>
      <c r="AW86" s="630"/>
    </row>
    <row r="87" spans="1:49" ht="39" hidden="1">
      <c r="A87" s="451">
        <v>84</v>
      </c>
      <c r="B87" s="452" t="s">
        <v>21842</v>
      </c>
      <c r="C87" s="459" t="s">
        <v>22258</v>
      </c>
      <c r="D87" s="273" t="s">
        <v>22782</v>
      </c>
      <c r="E87" s="456" t="str">
        <f>VLOOKUP(C87,'Source Inventory'!D:E,2,FALSE)</f>
        <v>cardlink</v>
      </c>
      <c r="F87" s="273" t="s">
        <v>21844</v>
      </c>
      <c r="G87" s="192" t="s">
        <v>22783</v>
      </c>
      <c r="H87" s="273">
        <v>268</v>
      </c>
      <c r="I87" s="463" t="s">
        <v>23365</v>
      </c>
      <c r="J87" s="455" t="str">
        <f>"persist_"&amp;E87</f>
        <v>persist_cardlink</v>
      </c>
      <c r="K87" s="454" t="str">
        <f>E87&amp;"_"&amp;I87</f>
        <v>cardlink_kb1dh002_cpbcrd</v>
      </c>
      <c r="L87" s="455" t="s">
        <v>23366</v>
      </c>
      <c r="M87" s="454" t="s">
        <v>22790</v>
      </c>
      <c r="N87" s="454"/>
      <c r="O87" s="455" t="str">
        <f>K87</f>
        <v>cardlink_kb1dh002_cpbcrd</v>
      </c>
      <c r="P87" s="455" t="s">
        <v>22586</v>
      </c>
      <c r="Q87" s="455" t="str">
        <f>IF(P87="Daily","d",IF(P87="Monthly","m",IF(P87="Yearly","y",IF(P87="Weekly","w",IF(P87="S","s",IF(P87="On-Request","o",""))))))</f>
        <v>d</v>
      </c>
      <c r="R87" s="455" t="str">
        <f>"ingest_"&amp;K87&amp;"_"&amp;Q87</f>
        <v>ingest_cardlink_kb1dh002_cpbcrd_d</v>
      </c>
      <c r="S87" s="455"/>
      <c r="T87" s="459" t="s">
        <v>22790</v>
      </c>
      <c r="U87" s="451" t="s">
        <v>22583</v>
      </c>
      <c r="V87" s="451" t="s">
        <v>22584</v>
      </c>
      <c r="W87" s="451"/>
      <c r="X87" s="273" t="s">
        <v>23367</v>
      </c>
      <c r="Y87" s="6"/>
      <c r="Z87" s="451" t="s">
        <v>23022</v>
      </c>
      <c r="AA87" s="451" t="s">
        <v>23022</v>
      </c>
      <c r="AB87" s="451" t="s">
        <v>23022</v>
      </c>
      <c r="AC87" s="451" t="s">
        <v>23022</v>
      </c>
      <c r="AD87" s="451"/>
      <c r="AE87" s="451" t="s">
        <v>23022</v>
      </c>
      <c r="AF87" s="451"/>
      <c r="AG87" s="451"/>
      <c r="AH87" s="451" t="s">
        <v>23022</v>
      </c>
      <c r="AI87" s="715"/>
      <c r="AJ87" s="715" t="s">
        <v>23022</v>
      </c>
      <c r="AK87" s="10"/>
      <c r="AL87" s="716" t="s">
        <v>39</v>
      </c>
      <c r="AM87" s="716" t="s">
        <v>39</v>
      </c>
      <c r="AN87" s="750" t="s">
        <v>22583</v>
      </c>
      <c r="AO87" s="750" t="s">
        <v>22584</v>
      </c>
      <c r="AP87" s="750" t="str">
        <f>IF(OR(AN87="Y", AO87="Y"), "Y", "N")</f>
        <v>Y</v>
      </c>
      <c r="AQ87" s="20"/>
      <c r="AW87" s="630"/>
    </row>
    <row r="88" spans="1:49" ht="26.1" hidden="1">
      <c r="A88" s="451">
        <v>85</v>
      </c>
      <c r="B88" s="452" t="s">
        <v>21842</v>
      </c>
      <c r="C88" s="459" t="s">
        <v>22258</v>
      </c>
      <c r="D88" s="273" t="s">
        <v>22782</v>
      </c>
      <c r="E88" s="456" t="str">
        <f>VLOOKUP(C88,'Source Inventory'!D:E,2,FALSE)</f>
        <v>cardlink</v>
      </c>
      <c r="F88" s="273" t="s">
        <v>21844</v>
      </c>
      <c r="G88" s="192" t="s">
        <v>22783</v>
      </c>
      <c r="H88" s="273">
        <v>268</v>
      </c>
      <c r="I88" s="463" t="s">
        <v>23368</v>
      </c>
      <c r="J88" s="455" t="str">
        <f>"persist_"&amp;E88</f>
        <v>persist_cardlink</v>
      </c>
      <c r="K88" s="454" t="str">
        <f>E88&amp;"_"&amp;I88</f>
        <v>cardlink_kb1dh005_kbbcrd</v>
      </c>
      <c r="L88" s="455" t="s">
        <v>23369</v>
      </c>
      <c r="M88" s="454" t="s">
        <v>22792</v>
      </c>
      <c r="N88" s="454"/>
      <c r="O88" s="455" t="str">
        <f>K88</f>
        <v>cardlink_kb1dh005_kbbcrd</v>
      </c>
      <c r="P88" s="455" t="s">
        <v>22586</v>
      </c>
      <c r="Q88" s="455" t="str">
        <f>IF(P88="Daily","d",IF(P88="Monthly","m",IF(P88="Yearly","y",IF(P88="Weekly","w",IF(P88="S","s",IF(P88="On-Request","o",""))))))</f>
        <v>d</v>
      </c>
      <c r="R88" s="455" t="str">
        <f>"ingest_"&amp;K88&amp;"_"&amp;Q88</f>
        <v>ingest_cardlink_kb1dh005_kbbcrd_d</v>
      </c>
      <c r="S88" s="455"/>
      <c r="T88" s="459" t="s">
        <v>22792</v>
      </c>
      <c r="U88" s="451" t="s">
        <v>22583</v>
      </c>
      <c r="V88" s="451" t="s">
        <v>22584</v>
      </c>
      <c r="W88" s="451"/>
      <c r="X88" s="273"/>
      <c r="Y88" s="6"/>
      <c r="Z88" s="451" t="s">
        <v>23022</v>
      </c>
      <c r="AA88" s="451" t="s">
        <v>23022</v>
      </c>
      <c r="AB88" s="451" t="s">
        <v>23022</v>
      </c>
      <c r="AC88" s="451" t="s">
        <v>23022</v>
      </c>
      <c r="AD88" s="451"/>
      <c r="AE88" s="451" t="s">
        <v>23022</v>
      </c>
      <c r="AF88" s="451"/>
      <c r="AG88" s="451"/>
      <c r="AH88" s="451" t="s">
        <v>23022</v>
      </c>
      <c r="AI88" s="715"/>
      <c r="AJ88" s="715" t="s">
        <v>23022</v>
      </c>
      <c r="AK88" s="10"/>
      <c r="AL88" s="716" t="s">
        <v>39</v>
      </c>
      <c r="AM88" s="716" t="s">
        <v>39</v>
      </c>
      <c r="AN88" s="750" t="s">
        <v>22583</v>
      </c>
      <c r="AO88" s="750" t="s">
        <v>22584</v>
      </c>
      <c r="AP88" s="750" t="str">
        <f>IF(OR(AN88="Y", AO88="Y"), "Y", "N")</f>
        <v>Y</v>
      </c>
      <c r="AQ88" s="20"/>
      <c r="AW88" s="630"/>
    </row>
    <row r="89" spans="1:49" ht="26.1" hidden="1">
      <c r="A89" s="451">
        <v>86</v>
      </c>
      <c r="B89" s="452" t="s">
        <v>21842</v>
      </c>
      <c r="C89" s="459" t="s">
        <v>22258</v>
      </c>
      <c r="D89" s="273" t="s">
        <v>22782</v>
      </c>
      <c r="E89" s="456" t="str">
        <f>VLOOKUP(C89,'Source Inventory'!D:E,2,FALSE)</f>
        <v>cardlink</v>
      </c>
      <c r="F89" s="273" t="s">
        <v>21844</v>
      </c>
      <c r="G89" s="192" t="s">
        <v>22783</v>
      </c>
      <c r="H89" s="456">
        <v>268</v>
      </c>
      <c r="I89" s="463" t="s">
        <v>23370</v>
      </c>
      <c r="J89" s="454" t="str">
        <f>"persist_"&amp;E89</f>
        <v>persist_cardlink</v>
      </c>
      <c r="K89" s="454" t="str">
        <f>E89&amp;"_"&amp;I89</f>
        <v>cardlink_kb1dh023_lbpttrn</v>
      </c>
      <c r="L89" s="455" t="s">
        <v>23371</v>
      </c>
      <c r="M89" s="454" t="s">
        <v>22794</v>
      </c>
      <c r="N89" s="454"/>
      <c r="O89" s="455" t="str">
        <f>K89</f>
        <v>cardlink_kb1dh023_lbpttrn</v>
      </c>
      <c r="P89" s="455" t="s">
        <v>22586</v>
      </c>
      <c r="Q89" s="455" t="str">
        <f>IF(P89="Daily","d",IF(P89="Monthly","m",IF(P89="Yearly","y",IF(P89="Weekly","w",IF(P89="S","s",IF(P89="On-Request","o",""))))))</f>
        <v>d</v>
      </c>
      <c r="R89" s="455" t="str">
        <f>"ingest_"&amp;K89&amp;"_"&amp;Q89</f>
        <v>ingest_cardlink_kb1dh023_lbpttrn_d</v>
      </c>
      <c r="S89" s="455"/>
      <c r="T89" s="459" t="s">
        <v>22794</v>
      </c>
      <c r="U89" s="451" t="s">
        <v>22583</v>
      </c>
      <c r="V89" s="451" t="s">
        <v>22584</v>
      </c>
      <c r="W89" s="451"/>
      <c r="X89" s="714" t="s">
        <v>23124</v>
      </c>
      <c r="Y89" s="6"/>
      <c r="Z89" s="451" t="s">
        <v>23022</v>
      </c>
      <c r="AA89" s="451" t="s">
        <v>23022</v>
      </c>
      <c r="AB89" s="451" t="s">
        <v>23022</v>
      </c>
      <c r="AC89" s="451" t="s">
        <v>23022</v>
      </c>
      <c r="AD89" s="451"/>
      <c r="AE89" s="451" t="s">
        <v>23022</v>
      </c>
      <c r="AF89" s="451"/>
      <c r="AG89" s="451"/>
      <c r="AH89" s="451" t="s">
        <v>23022</v>
      </c>
      <c r="AI89" s="715"/>
      <c r="AJ89" s="715" t="s">
        <v>23022</v>
      </c>
      <c r="AK89" s="10"/>
      <c r="AL89" s="716" t="s">
        <v>39</v>
      </c>
      <c r="AM89" s="716" t="s">
        <v>39</v>
      </c>
      <c r="AN89" s="750" t="s">
        <v>22584</v>
      </c>
      <c r="AO89" s="750" t="s">
        <v>22584</v>
      </c>
      <c r="AP89" s="750" t="str">
        <f>IF(OR(AN89="Y", AO89="Y"), "Y", "N")</f>
        <v>Y</v>
      </c>
      <c r="AQ89" s="20"/>
      <c r="AW89" s="630"/>
    </row>
    <row r="90" spans="1:49" ht="26.1" hidden="1">
      <c r="A90" s="451">
        <v>87</v>
      </c>
      <c r="B90" s="452" t="s">
        <v>21842</v>
      </c>
      <c r="C90" s="459" t="s">
        <v>22258</v>
      </c>
      <c r="D90" s="273" t="s">
        <v>22782</v>
      </c>
      <c r="E90" s="456" t="str">
        <f>VLOOKUP(C90,'Source Inventory'!D:E,2,FALSE)</f>
        <v>cardlink</v>
      </c>
      <c r="F90" s="273" t="s">
        <v>21844</v>
      </c>
      <c r="G90" s="192" t="s">
        <v>22783</v>
      </c>
      <c r="H90" s="456">
        <v>268</v>
      </c>
      <c r="I90" s="463" t="s">
        <v>23372</v>
      </c>
      <c r="J90" s="454" t="str">
        <f>"persist_"&amp;E90</f>
        <v>persist_cardlink</v>
      </c>
      <c r="K90" s="454" t="str">
        <f>E90&amp;"_"&amp;I90</f>
        <v>cardlink_kb1dh039_ccnd5012</v>
      </c>
      <c r="L90" s="455" t="s">
        <v>23373</v>
      </c>
      <c r="M90" s="454" t="s">
        <v>22797</v>
      </c>
      <c r="N90" s="454"/>
      <c r="O90" s="455" t="str">
        <f>K90</f>
        <v>cardlink_kb1dh039_ccnd5012</v>
      </c>
      <c r="P90" s="455" t="s">
        <v>22586</v>
      </c>
      <c r="Q90" s="455" t="str">
        <f>IF(P90="Daily","d",IF(P90="Monthly","m",IF(P90="Yearly","y",IF(P90="Weekly","w",IF(P90="S","s",IF(P90="On-Request","o",""))))))</f>
        <v>d</v>
      </c>
      <c r="R90" s="455" t="str">
        <f>"ingest_"&amp;K90&amp;"_"&amp;Q90</f>
        <v>ingest_cardlink_kb1dh039_ccnd5012_d</v>
      </c>
      <c r="S90" s="455"/>
      <c r="T90" s="459" t="s">
        <v>22797</v>
      </c>
      <c r="U90" s="451" t="s">
        <v>22583</v>
      </c>
      <c r="V90" s="451" t="s">
        <v>22584</v>
      </c>
      <c r="W90" s="451"/>
      <c r="X90" s="714" t="s">
        <v>23124</v>
      </c>
      <c r="Y90" s="6"/>
      <c r="Z90" s="451" t="s">
        <v>23022</v>
      </c>
      <c r="AA90" s="451" t="s">
        <v>23022</v>
      </c>
      <c r="AB90" s="451" t="s">
        <v>23022</v>
      </c>
      <c r="AC90" s="451" t="s">
        <v>23022</v>
      </c>
      <c r="AD90" s="451"/>
      <c r="AE90" s="451" t="s">
        <v>23022</v>
      </c>
      <c r="AF90" s="451"/>
      <c r="AG90" s="451"/>
      <c r="AH90" s="451" t="s">
        <v>23022</v>
      </c>
      <c r="AI90" s="715"/>
      <c r="AJ90" s="715" t="s">
        <v>23022</v>
      </c>
      <c r="AK90" s="10"/>
      <c r="AL90" s="716" t="s">
        <v>39</v>
      </c>
      <c r="AM90" s="716" t="s">
        <v>39</v>
      </c>
      <c r="AN90" s="750" t="s">
        <v>22584</v>
      </c>
      <c r="AO90" s="750" t="s">
        <v>22584</v>
      </c>
      <c r="AP90" s="750" t="str">
        <f>IF(OR(AN90="Y", AO90="Y"), "Y", "N")</f>
        <v>Y</v>
      </c>
      <c r="AQ90" s="20"/>
      <c r="AW90" s="630"/>
    </row>
    <row r="91" spans="1:49" ht="26.1" hidden="1">
      <c r="A91" s="451">
        <v>88</v>
      </c>
      <c r="B91" s="452" t="s">
        <v>21842</v>
      </c>
      <c r="C91" s="459" t="s">
        <v>22258</v>
      </c>
      <c r="D91" s="273" t="s">
        <v>22782</v>
      </c>
      <c r="E91" s="456" t="str">
        <f>VLOOKUP(C91,'Source Inventory'!D:E,2,FALSE)</f>
        <v>cardlink</v>
      </c>
      <c r="F91" s="273" t="s">
        <v>21844</v>
      </c>
      <c r="G91" s="192" t="s">
        <v>22783</v>
      </c>
      <c r="H91" s="456">
        <v>268</v>
      </c>
      <c r="I91" s="463" t="s">
        <v>23374</v>
      </c>
      <c r="J91" s="454" t="str">
        <f>"persist_"&amp;E91</f>
        <v>persist_cardlink</v>
      </c>
      <c r="K91" s="454" t="str">
        <f>E91&amp;"_"&amp;I91</f>
        <v>cardlink_kb1dh017_cpamt</v>
      </c>
      <c r="L91" s="455" t="s">
        <v>23375</v>
      </c>
      <c r="M91" s="454" t="s">
        <v>22799</v>
      </c>
      <c r="N91" s="454"/>
      <c r="O91" s="455" t="str">
        <f>K91</f>
        <v>cardlink_kb1dh017_cpamt</v>
      </c>
      <c r="P91" s="455" t="s">
        <v>22586</v>
      </c>
      <c r="Q91" s="455" t="str">
        <f>IF(P91="Daily","d",IF(P91="Monthly","m",IF(P91="Yearly","y",IF(P91="Weekly","w",IF(P91="S","s",IF(P91="On-Request","o",""))))))</f>
        <v>d</v>
      </c>
      <c r="R91" s="455" t="str">
        <f>"ingest_"&amp;K91&amp;"_"&amp;Q91</f>
        <v>ingest_cardlink_kb1dh017_cpamt_d</v>
      </c>
      <c r="S91" s="455"/>
      <c r="T91" s="459" t="s">
        <v>22799</v>
      </c>
      <c r="U91" s="451" t="s">
        <v>22583</v>
      </c>
      <c r="V91" s="451" t="s">
        <v>22584</v>
      </c>
      <c r="W91" s="451"/>
      <c r="X91" s="714" t="s">
        <v>23124</v>
      </c>
      <c r="Y91" s="6"/>
      <c r="Z91" s="451" t="s">
        <v>23022</v>
      </c>
      <c r="AA91" s="451" t="s">
        <v>23022</v>
      </c>
      <c r="AB91" s="451" t="s">
        <v>23022</v>
      </c>
      <c r="AC91" s="451" t="s">
        <v>23022</v>
      </c>
      <c r="AD91" s="451"/>
      <c r="AE91" s="451" t="s">
        <v>23022</v>
      </c>
      <c r="AF91" s="451"/>
      <c r="AG91" s="451"/>
      <c r="AH91" s="451" t="s">
        <v>23022</v>
      </c>
      <c r="AI91" s="715"/>
      <c r="AJ91" s="715" t="s">
        <v>23022</v>
      </c>
      <c r="AK91" s="10"/>
      <c r="AL91" s="716" t="s">
        <v>39</v>
      </c>
      <c r="AM91" s="716" t="s">
        <v>39</v>
      </c>
      <c r="AN91" s="750" t="s">
        <v>22584</v>
      </c>
      <c r="AO91" s="750" t="s">
        <v>22584</v>
      </c>
      <c r="AP91" s="750" t="str">
        <f>IF(OR(AN91="Y", AO91="Y"), "Y", "N")</f>
        <v>Y</v>
      </c>
      <c r="AQ91" s="20"/>
      <c r="AW91" s="630"/>
    </row>
    <row r="92" spans="1:49" ht="26.1" hidden="1">
      <c r="A92" s="451">
        <v>89</v>
      </c>
      <c r="B92" s="452" t="s">
        <v>21842</v>
      </c>
      <c r="C92" s="459" t="s">
        <v>22258</v>
      </c>
      <c r="D92" s="273" t="s">
        <v>22782</v>
      </c>
      <c r="E92" s="456" t="str">
        <f>VLOOKUP(C92,'Source Inventory'!D:E,2,FALSE)</f>
        <v>cardlink</v>
      </c>
      <c r="F92" s="273" t="s">
        <v>21844</v>
      </c>
      <c r="G92" s="192" t="s">
        <v>22783</v>
      </c>
      <c r="H92" s="456">
        <v>268</v>
      </c>
      <c r="I92" s="463" t="s">
        <v>23376</v>
      </c>
      <c r="J92" s="454" t="str">
        <f>"persist_"&amp;E92</f>
        <v>persist_cardlink</v>
      </c>
      <c r="K92" s="454" t="str">
        <f>E92&amp;"_"&amp;I92</f>
        <v>cardlink_kb1dh019_cc1t377</v>
      </c>
      <c r="L92" s="455" t="s">
        <v>23377</v>
      </c>
      <c r="M92" s="454" t="s">
        <v>22801</v>
      </c>
      <c r="N92" s="454"/>
      <c r="O92" s="455" t="str">
        <f>K92</f>
        <v>cardlink_kb1dh019_cc1t377</v>
      </c>
      <c r="P92" s="455" t="s">
        <v>22586</v>
      </c>
      <c r="Q92" s="455" t="str">
        <f>IF(P92="Daily","d",IF(P92="Monthly","m",IF(P92="Yearly","y",IF(P92="Weekly","w",IF(P92="S","s",IF(P92="On-Request","o",""))))))</f>
        <v>d</v>
      </c>
      <c r="R92" s="455" t="str">
        <f>"ingest_"&amp;K92&amp;"_"&amp;Q92</f>
        <v>ingest_cardlink_kb1dh019_cc1t377_d</v>
      </c>
      <c r="S92" s="455"/>
      <c r="T92" s="332" t="s">
        <v>22801</v>
      </c>
      <c r="U92" s="451" t="s">
        <v>22583</v>
      </c>
      <c r="V92" s="451" t="s">
        <v>22584</v>
      </c>
      <c r="W92" s="451"/>
      <c r="X92" s="714" t="s">
        <v>23124</v>
      </c>
      <c r="Y92" s="6"/>
      <c r="Z92" s="451" t="s">
        <v>23022</v>
      </c>
      <c r="AA92" s="451" t="s">
        <v>23022</v>
      </c>
      <c r="AB92" s="451" t="s">
        <v>23022</v>
      </c>
      <c r="AC92" s="451" t="s">
        <v>23022</v>
      </c>
      <c r="AD92" s="451"/>
      <c r="AE92" s="451" t="s">
        <v>23022</v>
      </c>
      <c r="AF92" s="451"/>
      <c r="AG92" s="451"/>
      <c r="AH92" s="451" t="s">
        <v>23022</v>
      </c>
      <c r="AI92" s="715"/>
      <c r="AJ92" s="715" t="s">
        <v>23022</v>
      </c>
      <c r="AK92" s="10"/>
      <c r="AL92" s="716" t="s">
        <v>39</v>
      </c>
      <c r="AM92" s="716" t="s">
        <v>39</v>
      </c>
      <c r="AN92" s="750" t="s">
        <v>22584</v>
      </c>
      <c r="AO92" s="750" t="s">
        <v>22583</v>
      </c>
      <c r="AP92" s="750" t="str">
        <f>IF(OR(AN92="Y", AO92="Y"), "Y", "N")</f>
        <v>Y</v>
      </c>
      <c r="AQ92" s="20"/>
      <c r="AW92" s="630"/>
    </row>
    <row r="93" spans="1:49" ht="26.1" hidden="1">
      <c r="A93" s="451">
        <v>90</v>
      </c>
      <c r="B93" s="452" t="s">
        <v>21842</v>
      </c>
      <c r="C93" s="459" t="s">
        <v>22258</v>
      </c>
      <c r="D93" s="273" t="s">
        <v>22782</v>
      </c>
      <c r="E93" s="456" t="str">
        <f>VLOOKUP(C93,'Source Inventory'!D:E,2,FALSE)</f>
        <v>cardlink</v>
      </c>
      <c r="F93" s="273" t="s">
        <v>21844</v>
      </c>
      <c r="G93" s="192" t="s">
        <v>22783</v>
      </c>
      <c r="H93" s="456">
        <v>268</v>
      </c>
      <c r="I93" s="463" t="s">
        <v>23378</v>
      </c>
      <c r="J93" s="454" t="str">
        <f>"persist_"&amp;E93</f>
        <v>persist_cardlink</v>
      </c>
      <c r="K93" s="454" t="str">
        <f>E93&amp;"_"&amp;I93</f>
        <v>cardlink_kb1dh018_cpsrptt</v>
      </c>
      <c r="L93" s="455" t="s">
        <v>23379</v>
      </c>
      <c r="M93" s="454" t="s">
        <v>22804</v>
      </c>
      <c r="N93" s="454"/>
      <c r="O93" s="455" t="str">
        <f>K93</f>
        <v>cardlink_kb1dh018_cpsrptt</v>
      </c>
      <c r="P93" s="455" t="s">
        <v>22586</v>
      </c>
      <c r="Q93" s="455" t="str">
        <f>IF(P93="Daily","d",IF(P93="Monthly","m",IF(P93="Yearly","y",IF(P93="Weekly","w",IF(P93="S","s",IF(P93="On-Request","o",""))))))</f>
        <v>d</v>
      </c>
      <c r="R93" s="455" t="str">
        <f>"ingest_"&amp;K93&amp;"_"&amp;Q93</f>
        <v>ingest_cardlink_kb1dh018_cpsrptt_d</v>
      </c>
      <c r="S93" s="455"/>
      <c r="T93" s="459" t="s">
        <v>22804</v>
      </c>
      <c r="U93" s="451" t="s">
        <v>22583</v>
      </c>
      <c r="V93" s="451" t="s">
        <v>22584</v>
      </c>
      <c r="W93" s="451"/>
      <c r="X93" s="714" t="s">
        <v>23124</v>
      </c>
      <c r="Y93" s="6"/>
      <c r="Z93" s="451" t="s">
        <v>23022</v>
      </c>
      <c r="AA93" s="451" t="s">
        <v>23022</v>
      </c>
      <c r="AB93" s="451" t="s">
        <v>23022</v>
      </c>
      <c r="AC93" s="451" t="s">
        <v>23022</v>
      </c>
      <c r="AD93" s="451"/>
      <c r="AE93" s="451" t="s">
        <v>23022</v>
      </c>
      <c r="AF93" s="451"/>
      <c r="AG93" s="451"/>
      <c r="AH93" s="451" t="s">
        <v>23022</v>
      </c>
      <c r="AI93" s="715"/>
      <c r="AJ93" s="715" t="s">
        <v>23022</v>
      </c>
      <c r="AK93" s="10"/>
      <c r="AL93" s="716" t="s">
        <v>23022</v>
      </c>
      <c r="AM93" s="715" t="s">
        <v>23022</v>
      </c>
      <c r="AN93" s="750" t="s">
        <v>22584</v>
      </c>
      <c r="AO93" s="750" t="s">
        <v>22584</v>
      </c>
      <c r="AP93" s="750" t="str">
        <f>IF(OR(AN93="Y", AO93="Y"), "Y", "N")</f>
        <v>Y</v>
      </c>
      <c r="AQ93" s="20"/>
      <c r="AW93" s="630"/>
    </row>
    <row r="94" spans="1:49" ht="78" hidden="1">
      <c r="A94" s="451">
        <v>91</v>
      </c>
      <c r="B94" s="452" t="s">
        <v>21842</v>
      </c>
      <c r="C94" s="459" t="s">
        <v>22258</v>
      </c>
      <c r="D94" s="273" t="s">
        <v>22782</v>
      </c>
      <c r="E94" s="456" t="str">
        <f>VLOOKUP(C94,'Source Inventory'!D:E,2,FALSE)</f>
        <v>cardlink</v>
      </c>
      <c r="F94" s="273" t="s">
        <v>21844</v>
      </c>
      <c r="G94" s="192" t="s">
        <v>22783</v>
      </c>
      <c r="H94" s="456">
        <v>268</v>
      </c>
      <c r="I94" s="463" t="s">
        <v>23380</v>
      </c>
      <c r="J94" s="454" t="str">
        <f>"persist_"&amp;E94</f>
        <v>persist_cardlink</v>
      </c>
      <c r="K94" s="454" t="str">
        <f>E94&amp;"_"&amp;I94</f>
        <v>cardlink_kb1dh037_cpccpf_p</v>
      </c>
      <c r="L94" s="455" t="s">
        <v>23381</v>
      </c>
      <c r="M94" s="454" t="s">
        <v>23382</v>
      </c>
      <c r="N94" s="454"/>
      <c r="O94" s="455" t="str">
        <f>K94</f>
        <v>cardlink_kb1dh037_cpccpf_p</v>
      </c>
      <c r="P94" s="455" t="s">
        <v>22586</v>
      </c>
      <c r="Q94" s="455" t="str">
        <f>IF(P94="Daily","d",IF(P94="Monthly","m",IF(P94="Yearly","y",IF(P94="Weekly","w",IF(P94="S","s",IF(P94="On-Request","o",""))))))</f>
        <v>d</v>
      </c>
      <c r="R94" s="455" t="str">
        <f>"ingest_"&amp;K94&amp;"_"&amp;Q94</f>
        <v>ingest_cardlink_kb1dh037_cpccpf_p_d</v>
      </c>
      <c r="S94" s="455"/>
      <c r="T94" s="273" t="s">
        <v>23383</v>
      </c>
      <c r="U94" s="451" t="s">
        <v>22583</v>
      </c>
      <c r="V94" s="451" t="s">
        <v>22689</v>
      </c>
      <c r="W94" s="451"/>
      <c r="X94" s="718" t="s">
        <v>23384</v>
      </c>
      <c r="Y94" s="6"/>
      <c r="Z94" s="451" t="s">
        <v>23022</v>
      </c>
      <c r="AA94" s="451" t="s">
        <v>23022</v>
      </c>
      <c r="AB94" s="451" t="s">
        <v>23022</v>
      </c>
      <c r="AC94" s="451" t="s">
        <v>23022</v>
      </c>
      <c r="AD94" s="451"/>
      <c r="AE94" s="451" t="s">
        <v>23022</v>
      </c>
      <c r="AF94" s="451"/>
      <c r="AG94" s="451"/>
      <c r="AH94" s="451" t="s">
        <v>23022</v>
      </c>
      <c r="AI94" s="715"/>
      <c r="AJ94" s="715" t="s">
        <v>23022</v>
      </c>
      <c r="AK94" s="10"/>
      <c r="AL94" s="716" t="s">
        <v>39</v>
      </c>
      <c r="AM94" s="716" t="s">
        <v>39</v>
      </c>
      <c r="AN94" s="750" t="s">
        <v>22584</v>
      </c>
      <c r="AO94" s="750" t="s">
        <v>22584</v>
      </c>
      <c r="AP94" s="750" t="str">
        <f>IF(OR(AN94="Y", AO94="Y"), "Y", "N")</f>
        <v>Y</v>
      </c>
      <c r="AQ94" s="20"/>
      <c r="AW94" s="630"/>
    </row>
    <row r="95" spans="1:49" ht="26.1" hidden="1">
      <c r="A95" s="451">
        <v>92</v>
      </c>
      <c r="B95" s="452" t="s">
        <v>21842</v>
      </c>
      <c r="C95" s="459" t="s">
        <v>22258</v>
      </c>
      <c r="D95" s="273" t="s">
        <v>22782</v>
      </c>
      <c r="E95" s="456" t="str">
        <f>VLOOKUP(C95,'Source Inventory'!D:E,2,FALSE)</f>
        <v>cardlink</v>
      </c>
      <c r="F95" s="273" t="s">
        <v>21844</v>
      </c>
      <c r="G95" s="192" t="s">
        <v>22783</v>
      </c>
      <c r="H95" s="456">
        <v>268</v>
      </c>
      <c r="I95" s="463" t="s">
        <v>23385</v>
      </c>
      <c r="J95" s="454" t="str">
        <f>"persist_"&amp;E95</f>
        <v>persist_cardlink</v>
      </c>
      <c r="K95" s="454" t="str">
        <f>E95&amp;"_"&amp;I95</f>
        <v>cardlink_kb1dh003_cpbcus</v>
      </c>
      <c r="L95" s="455" t="s">
        <v>23386</v>
      </c>
      <c r="M95" s="454" t="s">
        <v>22809</v>
      </c>
      <c r="N95" s="454"/>
      <c r="O95" s="455" t="str">
        <f>K95</f>
        <v>cardlink_kb1dh003_cpbcus</v>
      </c>
      <c r="P95" s="455" t="s">
        <v>22586</v>
      </c>
      <c r="Q95" s="455" t="str">
        <f>IF(P95="Daily","d",IF(P95="Monthly","m",IF(P95="Yearly","y",IF(P95="Weekly","w",IF(P95="S","s",IF(P95="On-Request","o",""))))))</f>
        <v>d</v>
      </c>
      <c r="R95" s="455" t="str">
        <f>"ingest_"&amp;K95&amp;"_"&amp;Q95</f>
        <v>ingest_cardlink_kb1dh003_cpbcus_d</v>
      </c>
      <c r="S95" s="455"/>
      <c r="T95" s="459" t="s">
        <v>22809</v>
      </c>
      <c r="U95" s="451" t="s">
        <v>22583</v>
      </c>
      <c r="V95" s="451" t="s">
        <v>22583</v>
      </c>
      <c r="W95" s="451"/>
      <c r="X95" s="273"/>
      <c r="Y95" s="6"/>
      <c r="Z95" s="451" t="s">
        <v>23022</v>
      </c>
      <c r="AA95" s="451" t="s">
        <v>23022</v>
      </c>
      <c r="AB95" s="451" t="s">
        <v>23022</v>
      </c>
      <c r="AC95" s="451" t="s">
        <v>23022</v>
      </c>
      <c r="AD95" s="451"/>
      <c r="AE95" s="451" t="s">
        <v>23022</v>
      </c>
      <c r="AF95" s="451"/>
      <c r="AG95" s="451"/>
      <c r="AH95" s="451" t="s">
        <v>23022</v>
      </c>
      <c r="AI95" s="715"/>
      <c r="AJ95" s="715" t="s">
        <v>23022</v>
      </c>
      <c r="AK95" s="10"/>
      <c r="AL95" s="716" t="s">
        <v>39</v>
      </c>
      <c r="AM95" s="716" t="s">
        <v>39</v>
      </c>
      <c r="AN95" s="750" t="s">
        <v>22583</v>
      </c>
      <c r="AO95" s="750" t="s">
        <v>22584</v>
      </c>
      <c r="AP95" s="750" t="str">
        <f>IF(OR(AN95="Y", AO95="Y"), "Y", "N")</f>
        <v>Y</v>
      </c>
      <c r="AQ95" s="20"/>
      <c r="AW95" s="630"/>
    </row>
    <row r="96" spans="1:49" ht="26.1" hidden="1">
      <c r="A96" s="451">
        <v>93</v>
      </c>
      <c r="B96" s="452" t="s">
        <v>21842</v>
      </c>
      <c r="C96" s="459" t="s">
        <v>22258</v>
      </c>
      <c r="D96" s="273" t="s">
        <v>22782</v>
      </c>
      <c r="E96" s="273" t="str">
        <f>VLOOKUP(C96,'Source Inventory'!D:E,2,FALSE)</f>
        <v>cardlink</v>
      </c>
      <c r="F96" s="273" t="s">
        <v>21844</v>
      </c>
      <c r="G96" s="192" t="s">
        <v>22783</v>
      </c>
      <c r="H96" s="456">
        <v>268</v>
      </c>
      <c r="I96" s="463" t="s">
        <v>23387</v>
      </c>
      <c r="J96" s="454" t="str">
        <f>"persist_"&amp;E96</f>
        <v>persist_cardlink</v>
      </c>
      <c r="K96" s="455" t="str">
        <f>E96&amp;"_"&amp;I96</f>
        <v>cardlink_kb1dh006_kbbcus</v>
      </c>
      <c r="L96" s="455" t="s">
        <v>23388</v>
      </c>
      <c r="M96" s="454" t="s">
        <v>22811</v>
      </c>
      <c r="N96" s="454"/>
      <c r="O96" s="455" t="str">
        <f>K96</f>
        <v>cardlink_kb1dh006_kbbcus</v>
      </c>
      <c r="P96" s="455" t="s">
        <v>22586</v>
      </c>
      <c r="Q96" s="455" t="str">
        <f>IF(P96="Daily","d",IF(P96="Monthly","m",IF(P96="Yearly","y",IF(P96="Weekly","w",IF(P96="S","s",IF(P96="On-Request","o",""))))))</f>
        <v>d</v>
      </c>
      <c r="R96" s="455" t="str">
        <f>"ingest_"&amp;K96&amp;"_"&amp;Q96</f>
        <v>ingest_cardlink_kb1dh006_kbbcus_d</v>
      </c>
      <c r="S96" s="455"/>
      <c r="T96" s="459" t="s">
        <v>22811</v>
      </c>
      <c r="U96" s="451" t="s">
        <v>22583</v>
      </c>
      <c r="V96" s="451" t="s">
        <v>22583</v>
      </c>
      <c r="W96" s="451"/>
      <c r="X96" s="273"/>
      <c r="Y96" s="6"/>
      <c r="Z96" s="451" t="s">
        <v>23022</v>
      </c>
      <c r="AA96" s="451" t="s">
        <v>23022</v>
      </c>
      <c r="AB96" s="451" t="s">
        <v>23022</v>
      </c>
      <c r="AC96" s="451" t="s">
        <v>23022</v>
      </c>
      <c r="AD96" s="451"/>
      <c r="AE96" s="451" t="s">
        <v>23022</v>
      </c>
      <c r="AF96" s="451"/>
      <c r="AG96" s="451"/>
      <c r="AH96" s="451" t="s">
        <v>23022</v>
      </c>
      <c r="AI96" s="451"/>
      <c r="AJ96" s="451" t="s">
        <v>23022</v>
      </c>
      <c r="AK96" s="10"/>
      <c r="AL96" s="451" t="s">
        <v>39</v>
      </c>
      <c r="AM96" s="451" t="s">
        <v>39</v>
      </c>
      <c r="AN96" s="750" t="s">
        <v>22583</v>
      </c>
      <c r="AO96" s="750" t="s">
        <v>22584</v>
      </c>
      <c r="AP96" s="750" t="str">
        <f>IF(OR(AN96="Y", AO96="Y"), "Y", "N")</f>
        <v>Y</v>
      </c>
      <c r="AQ96" s="20"/>
      <c r="AW96" s="630"/>
    </row>
    <row r="97" spans="1:49" ht="90.95" hidden="1">
      <c r="A97" s="451">
        <v>94</v>
      </c>
      <c r="B97" s="452" t="s">
        <v>21842</v>
      </c>
      <c r="C97" s="459" t="s">
        <v>22258</v>
      </c>
      <c r="D97" s="273" t="s">
        <v>22782</v>
      </c>
      <c r="E97" s="273" t="str">
        <f>VLOOKUP(C97,'Source Inventory'!D:E,2,FALSE)</f>
        <v>cardlink</v>
      </c>
      <c r="F97" s="273" t="s">
        <v>21844</v>
      </c>
      <c r="G97" s="192" t="s">
        <v>22783</v>
      </c>
      <c r="H97" s="456">
        <v>268</v>
      </c>
      <c r="I97" s="463" t="s">
        <v>23389</v>
      </c>
      <c r="J97" s="454" t="str">
        <f>"persist_"&amp;E97</f>
        <v>persist_cardlink</v>
      </c>
      <c r="K97" s="455" t="str">
        <f>E97&amp;"_"&amp;I97</f>
        <v>cardlink_kb1dh028_ccixpt</v>
      </c>
      <c r="L97" s="455" t="s">
        <v>23390</v>
      </c>
      <c r="M97" s="454" t="s">
        <v>22813</v>
      </c>
      <c r="N97" s="454"/>
      <c r="O97" s="455" t="str">
        <f>K97</f>
        <v>cardlink_kb1dh028_ccixpt</v>
      </c>
      <c r="P97" s="455" t="s">
        <v>22586</v>
      </c>
      <c r="Q97" s="455" t="str">
        <f>IF(P97="Daily","d",IF(P97="Monthly","m",IF(P97="Yearly","y",IF(P97="Weekly","w",IF(P97="S","s",IF(P97="On-Request","o",""))))))</f>
        <v>d</v>
      </c>
      <c r="R97" s="455" t="str">
        <f>"ingest_"&amp;K97&amp;"_"&amp;Q97</f>
        <v>ingest_cardlink_kb1dh028_ccixpt_d</v>
      </c>
      <c r="S97" s="455"/>
      <c r="T97" s="273" t="s">
        <v>22813</v>
      </c>
      <c r="U97" s="451" t="s">
        <v>22583</v>
      </c>
      <c r="V97" s="451" t="s">
        <v>22583</v>
      </c>
      <c r="W97" s="451"/>
      <c r="X97" s="720" t="s">
        <v>23391</v>
      </c>
      <c r="Y97" s="6"/>
      <c r="Z97" s="451" t="s">
        <v>23022</v>
      </c>
      <c r="AA97" s="451" t="s">
        <v>23022</v>
      </c>
      <c r="AB97" s="451" t="s">
        <v>23022</v>
      </c>
      <c r="AC97" s="451" t="s">
        <v>23022</v>
      </c>
      <c r="AD97" s="451"/>
      <c r="AE97" s="451" t="s">
        <v>23022</v>
      </c>
      <c r="AF97" s="451"/>
      <c r="AG97" s="451"/>
      <c r="AH97" s="451" t="s">
        <v>23022</v>
      </c>
      <c r="AI97" s="451"/>
      <c r="AJ97" s="451" t="s">
        <v>23022</v>
      </c>
      <c r="AK97" s="10"/>
      <c r="AL97" s="451" t="s">
        <v>39</v>
      </c>
      <c r="AM97" s="451" t="s">
        <v>39</v>
      </c>
      <c r="AN97" s="750" t="s">
        <v>22584</v>
      </c>
      <c r="AO97" s="750" t="s">
        <v>22584</v>
      </c>
      <c r="AP97" s="750" t="str">
        <f>IF(OR(AN97="Y", AO97="Y"), "Y", "N")</f>
        <v>Y</v>
      </c>
      <c r="AQ97" s="20"/>
      <c r="AW97" s="630"/>
    </row>
    <row r="98" spans="1:49" ht="90.95" hidden="1">
      <c r="A98" s="451">
        <v>95</v>
      </c>
      <c r="B98" s="452" t="s">
        <v>21842</v>
      </c>
      <c r="C98" s="459" t="s">
        <v>22258</v>
      </c>
      <c r="D98" s="273" t="s">
        <v>22782</v>
      </c>
      <c r="E98" s="273" t="str">
        <f>VLOOKUP(C98,'Source Inventory'!D:E,2,FALSE)</f>
        <v>cardlink</v>
      </c>
      <c r="F98" s="273" t="s">
        <v>21844</v>
      </c>
      <c r="G98" s="192" t="s">
        <v>22783</v>
      </c>
      <c r="H98" s="273">
        <v>268</v>
      </c>
      <c r="I98" s="463" t="s">
        <v>12200</v>
      </c>
      <c r="J98" s="454" t="str">
        <f>"persist_"&amp;E98</f>
        <v>persist_cardlink</v>
      </c>
      <c r="K98" s="455" t="str">
        <f>E98&amp;"_"&amp;I98</f>
        <v>cardlink_kb1dh029_ccatabla</v>
      </c>
      <c r="L98" s="455" t="s">
        <v>23392</v>
      </c>
      <c r="M98" s="454" t="s">
        <v>22816</v>
      </c>
      <c r="N98" s="454"/>
      <c r="O98" s="455" t="str">
        <f>K98</f>
        <v>cardlink_kb1dh029_ccatabla</v>
      </c>
      <c r="P98" s="455" t="s">
        <v>22586</v>
      </c>
      <c r="Q98" s="455" t="str">
        <f>IF(P98="Daily","d",IF(P98="Monthly","m",IF(P98="Yearly","y",IF(P98="Weekly","w",IF(P98="S","s",IF(P98="On-Request","o",""))))))</f>
        <v>d</v>
      </c>
      <c r="R98" s="455" t="str">
        <f>"ingest_"&amp;K98&amp;"_"&amp;Q98</f>
        <v>ingest_cardlink_kb1dh029_ccatabla_d</v>
      </c>
      <c r="S98" s="455"/>
      <c r="T98" s="273" t="s">
        <v>22816</v>
      </c>
      <c r="U98" s="451" t="s">
        <v>22583</v>
      </c>
      <c r="V98" s="451" t="s">
        <v>22583</v>
      </c>
      <c r="W98" s="451"/>
      <c r="X98" s="720" t="s">
        <v>23391</v>
      </c>
      <c r="Y98" s="6"/>
      <c r="Z98" s="451" t="s">
        <v>23022</v>
      </c>
      <c r="AA98" s="451" t="s">
        <v>23022</v>
      </c>
      <c r="AB98" s="451" t="s">
        <v>23022</v>
      </c>
      <c r="AC98" s="451" t="s">
        <v>23022</v>
      </c>
      <c r="AD98" s="451"/>
      <c r="AE98" s="451" t="s">
        <v>23022</v>
      </c>
      <c r="AF98" s="451"/>
      <c r="AG98" s="451"/>
      <c r="AH98" s="451" t="s">
        <v>23022</v>
      </c>
      <c r="AI98" s="451"/>
      <c r="AJ98" s="451" t="s">
        <v>23022</v>
      </c>
      <c r="AK98" s="10"/>
      <c r="AL98" s="451" t="s">
        <v>39</v>
      </c>
      <c r="AM98" s="451" t="s">
        <v>39</v>
      </c>
      <c r="AN98" s="750" t="s">
        <v>22584</v>
      </c>
      <c r="AO98" s="750" t="s">
        <v>22584</v>
      </c>
      <c r="AP98" s="750" t="str">
        <f>IF(OR(AN98="Y", AO98="Y"), "Y", "N")</f>
        <v>Y</v>
      </c>
      <c r="AQ98" s="20"/>
      <c r="AW98" s="630"/>
    </row>
    <row r="99" spans="1:49" ht="26.1" hidden="1">
      <c r="A99" s="451">
        <v>96</v>
      </c>
      <c r="B99" s="452" t="s">
        <v>21842</v>
      </c>
      <c r="C99" s="459" t="s">
        <v>22258</v>
      </c>
      <c r="D99" s="273" t="s">
        <v>22782</v>
      </c>
      <c r="E99" s="273" t="str">
        <f>VLOOKUP(C99,'Source Inventory'!D:E,2,FALSE)</f>
        <v>cardlink</v>
      </c>
      <c r="F99" s="273" t="s">
        <v>21844</v>
      </c>
      <c r="G99" s="192" t="s">
        <v>22783</v>
      </c>
      <c r="H99" s="273">
        <v>268</v>
      </c>
      <c r="I99" s="463" t="s">
        <v>23393</v>
      </c>
      <c r="J99" s="454" t="str">
        <f>"persist_"&amp;E99</f>
        <v>persist_cardlink</v>
      </c>
      <c r="K99" s="455" t="str">
        <f>E99&amp;"_"&amp;I99</f>
        <v>cardlink_kb1dh030_cuptran</v>
      </c>
      <c r="L99" s="455" t="s">
        <v>23394</v>
      </c>
      <c r="M99" s="454" t="s">
        <v>22819</v>
      </c>
      <c r="N99" s="454"/>
      <c r="O99" s="455" t="str">
        <f>K99</f>
        <v>cardlink_kb1dh030_cuptran</v>
      </c>
      <c r="P99" s="455" t="s">
        <v>22586</v>
      </c>
      <c r="Q99" s="455" t="str">
        <f>IF(P99="Daily","d",IF(P99="Monthly","m",IF(P99="Yearly","y",IF(P99="Weekly","w",IF(P99="S","s",IF(P99="On-Request","o",""))))))</f>
        <v>d</v>
      </c>
      <c r="R99" s="455" t="str">
        <f>"ingest_"&amp;K99&amp;"_"&amp;Q99</f>
        <v>ingest_cardlink_kb1dh030_cuptran_d</v>
      </c>
      <c r="S99" s="455"/>
      <c r="T99" s="273" t="s">
        <v>22819</v>
      </c>
      <c r="U99" s="451" t="s">
        <v>22583</v>
      </c>
      <c r="V99" s="451" t="s">
        <v>22584</v>
      </c>
      <c r="W99" s="451"/>
      <c r="X99" s="714" t="s">
        <v>23124</v>
      </c>
      <c r="Y99" s="6"/>
      <c r="Z99" s="451" t="s">
        <v>23022</v>
      </c>
      <c r="AA99" s="451" t="s">
        <v>23022</v>
      </c>
      <c r="AB99" s="451" t="s">
        <v>23022</v>
      </c>
      <c r="AC99" s="451" t="s">
        <v>23022</v>
      </c>
      <c r="AD99" s="451"/>
      <c r="AE99" s="451" t="s">
        <v>23022</v>
      </c>
      <c r="AF99" s="451"/>
      <c r="AG99" s="451"/>
      <c r="AH99" s="451" t="s">
        <v>23022</v>
      </c>
      <c r="AI99" s="451"/>
      <c r="AJ99" s="451" t="s">
        <v>23022</v>
      </c>
      <c r="AK99" s="10"/>
      <c r="AL99" s="451" t="s">
        <v>39</v>
      </c>
      <c r="AM99" s="451" t="s">
        <v>39</v>
      </c>
      <c r="AN99" s="750" t="s">
        <v>22584</v>
      </c>
      <c r="AO99" s="750" t="s">
        <v>22584</v>
      </c>
      <c r="AP99" s="750" t="str">
        <f>IF(OR(AN99="Y", AO99="Y"), "Y", "N")</f>
        <v>Y</v>
      </c>
      <c r="AQ99" s="20"/>
      <c r="AW99" s="630"/>
    </row>
    <row r="100" spans="1:49" ht="26.1" hidden="1">
      <c r="A100" s="451">
        <v>97</v>
      </c>
      <c r="B100" s="452" t="s">
        <v>21842</v>
      </c>
      <c r="C100" s="459" t="s">
        <v>22258</v>
      </c>
      <c r="D100" s="273" t="s">
        <v>22782</v>
      </c>
      <c r="E100" s="273" t="str">
        <f>VLOOKUP(C100,'Source Inventory'!D:E,2,FALSE)</f>
        <v>cardlink</v>
      </c>
      <c r="F100" s="273" t="s">
        <v>21844</v>
      </c>
      <c r="G100" s="192" t="s">
        <v>22783</v>
      </c>
      <c r="H100" s="273">
        <v>268</v>
      </c>
      <c r="I100" s="463" t="s">
        <v>23395</v>
      </c>
      <c r="J100" s="454" t="str">
        <f>"persist_"&amp;E100</f>
        <v>persist_cardlink</v>
      </c>
      <c r="K100" s="455" t="str">
        <f>E100&amp;"_"&amp;I100</f>
        <v>cardlink_kb1dh031_cc1d583b</v>
      </c>
      <c r="L100" s="455" t="s">
        <v>23396</v>
      </c>
      <c r="M100" s="454" t="s">
        <v>22821</v>
      </c>
      <c r="N100" s="454"/>
      <c r="O100" s="455" t="str">
        <f>K100</f>
        <v>cardlink_kb1dh031_cc1d583b</v>
      </c>
      <c r="P100" s="455" t="s">
        <v>22586</v>
      </c>
      <c r="Q100" s="455" t="str">
        <f>IF(P100="Daily","d",IF(P100="Monthly","m",IF(P100="Yearly","y",IF(P100="Weekly","w",IF(P100="S","s",IF(P100="On-Request","o",""))))))</f>
        <v>d</v>
      </c>
      <c r="R100" s="455" t="str">
        <f>"ingest_"&amp;K100&amp;"_"&amp;Q100</f>
        <v>ingest_cardlink_kb1dh031_cc1d583b_d</v>
      </c>
      <c r="S100" s="455"/>
      <c r="T100" s="273" t="s">
        <v>22821</v>
      </c>
      <c r="U100" s="451" t="s">
        <v>22584</v>
      </c>
      <c r="V100" s="451" t="s">
        <v>22689</v>
      </c>
      <c r="W100" s="451"/>
      <c r="X100" s="714" t="s">
        <v>23124</v>
      </c>
      <c r="Y100" s="6"/>
      <c r="Z100" s="451" t="s">
        <v>23022</v>
      </c>
      <c r="AA100" s="451" t="s">
        <v>23022</v>
      </c>
      <c r="AB100" s="451" t="s">
        <v>23022</v>
      </c>
      <c r="AC100" s="451" t="s">
        <v>23022</v>
      </c>
      <c r="AD100" s="451"/>
      <c r="AE100" s="451" t="s">
        <v>23022</v>
      </c>
      <c r="AF100" s="451"/>
      <c r="AG100" s="779"/>
      <c r="AH100" s="451" t="s">
        <v>23022</v>
      </c>
      <c r="AI100" s="451"/>
      <c r="AJ100" s="451" t="s">
        <v>23022</v>
      </c>
      <c r="AK100" s="10"/>
      <c r="AL100" s="451" t="s">
        <v>39</v>
      </c>
      <c r="AM100" s="451" t="s">
        <v>39</v>
      </c>
      <c r="AN100" s="750" t="s">
        <v>22584</v>
      </c>
      <c r="AO100" s="750" t="s">
        <v>22584</v>
      </c>
      <c r="AP100" s="750" t="str">
        <f>IF(OR(AN100="Y", AO100="Y"), "Y", "N")</f>
        <v>Y</v>
      </c>
      <c r="AQ100" s="20"/>
      <c r="AW100" s="630"/>
    </row>
    <row r="101" spans="1:49" ht="26.1" hidden="1">
      <c r="A101" s="451">
        <v>98</v>
      </c>
      <c r="B101" s="452" t="s">
        <v>21842</v>
      </c>
      <c r="C101" s="459" t="s">
        <v>22258</v>
      </c>
      <c r="D101" s="273" t="s">
        <v>22439</v>
      </c>
      <c r="E101" s="273" t="str">
        <f>VLOOKUP(C101,'Source Inventory'!D:E,2,FALSE)</f>
        <v>cardlink</v>
      </c>
      <c r="F101" s="273" t="s">
        <v>23018</v>
      </c>
      <c r="G101" s="192" t="s">
        <v>22634</v>
      </c>
      <c r="H101" s="273">
        <v>268</v>
      </c>
      <c r="I101" s="453" t="s">
        <v>23397</v>
      </c>
      <c r="J101" s="455" t="str">
        <f>"persist_"&amp;E101</f>
        <v>persist_cardlink</v>
      </c>
      <c r="K101" s="455" t="str">
        <f>E101&amp;"_"&amp;I101</f>
        <v>cardlink_odscc_ccv2_jcb</v>
      </c>
      <c r="L101" s="455" t="s">
        <v>23398</v>
      </c>
      <c r="M101" s="273" t="s">
        <v>23399</v>
      </c>
      <c r="N101" s="455" t="s">
        <v>23400</v>
      </c>
      <c r="O101" s="455" t="str">
        <f>K101</f>
        <v>cardlink_odscc_ccv2_jcb</v>
      </c>
      <c r="P101" s="455" t="s">
        <v>22586</v>
      </c>
      <c r="Q101" s="455" t="str">
        <f>IF(P101="Daily","d",IF(P101="Monthly","m",IF(P101="Yearly","y",IF(P101="Weekly","w",IF(P101="S","s",IF(P101="On-Request","o",""))))))</f>
        <v>d</v>
      </c>
      <c r="R101" s="455" t="str">
        <f>"ingest_"&amp;K101&amp;"_"&amp;Q101</f>
        <v>ingest_cardlink_odscc_ccv2_jcb_d</v>
      </c>
      <c r="S101" s="455"/>
      <c r="T101" s="727" t="s">
        <v>22449</v>
      </c>
      <c r="U101" s="451" t="s">
        <v>22583</v>
      </c>
      <c r="V101" s="451" t="s">
        <v>22583</v>
      </c>
      <c r="W101" s="451"/>
      <c r="X101" s="728"/>
      <c r="Y101" s="6"/>
      <c r="Z101" s="451" t="s">
        <v>23022</v>
      </c>
      <c r="AA101" s="451" t="s">
        <v>23022</v>
      </c>
      <c r="AB101" s="451" t="s">
        <v>23022</v>
      </c>
      <c r="AC101" s="451" t="s">
        <v>23022</v>
      </c>
      <c r="AD101" s="451"/>
      <c r="AE101" s="451" t="s">
        <v>23022</v>
      </c>
      <c r="AF101" s="451"/>
      <c r="AG101" s="451"/>
      <c r="AH101" s="451" t="s">
        <v>23022</v>
      </c>
      <c r="AI101" s="451"/>
      <c r="AJ101" s="451" t="s">
        <v>23022</v>
      </c>
      <c r="AK101" s="10"/>
      <c r="AL101" s="451" t="s">
        <v>39</v>
      </c>
      <c r="AM101" s="451" t="s">
        <v>23022</v>
      </c>
      <c r="AN101" s="20" t="s">
        <v>22583</v>
      </c>
      <c r="AO101" s="20" t="s">
        <v>22583</v>
      </c>
      <c r="AP101" s="20" t="str">
        <f>IF(OR(AN101="Y", AO101="Y"), "Y", "N")</f>
        <v>N</v>
      </c>
      <c r="AQ101" s="20"/>
      <c r="AW101" s="630"/>
    </row>
    <row r="102" spans="1:49" ht="87" hidden="1">
      <c r="A102" s="451">
        <v>99</v>
      </c>
      <c r="B102" s="452" t="s">
        <v>21842</v>
      </c>
      <c r="C102" s="459" t="s">
        <v>22271</v>
      </c>
      <c r="D102" s="273" t="s">
        <v>22082</v>
      </c>
      <c r="E102" s="456" t="str">
        <f>VLOOKUP(C102,'Source Inventory'!D:E,2,FALSE)</f>
        <v>rmst</v>
      </c>
      <c r="F102" s="272" t="s">
        <v>22082</v>
      </c>
      <c r="G102" s="188" t="s">
        <v>22652</v>
      </c>
      <c r="H102" s="273">
        <v>723</v>
      </c>
      <c r="I102" s="458" t="s">
        <v>23279</v>
      </c>
      <c r="J102" s="455" t="str">
        <f>"persist_"&amp;E102</f>
        <v>persist_rmst</v>
      </c>
      <c r="K102" s="455" t="str">
        <f>E102&amp;"_"&amp;I102</f>
        <v>rmst_customer</v>
      </c>
      <c r="L102" s="455" t="s">
        <v>23401</v>
      </c>
      <c r="M102" s="455" t="s">
        <v>22824</v>
      </c>
      <c r="N102" s="455"/>
      <c r="O102" s="455" t="str">
        <f>K102</f>
        <v>rmst_customer</v>
      </c>
      <c r="P102" s="455" t="s">
        <v>22586</v>
      </c>
      <c r="Q102" s="455" t="str">
        <f>IF(P102="Daily","d",IF(P102="Monthly","m",IF(P102="Yearly","y",IF(P102="Weekly","w",IF(P102="S","s",IF(P102="On-Request","o",""))))))</f>
        <v>d</v>
      </c>
      <c r="R102" s="455" t="str">
        <f>"ingest_"&amp;K102&amp;"_"&amp;Q102</f>
        <v>ingest_rmst_customer_d</v>
      </c>
      <c r="S102" s="455"/>
      <c r="T102" s="459" t="s">
        <v>22824</v>
      </c>
      <c r="U102" s="451" t="s">
        <v>22583</v>
      </c>
      <c r="V102" s="451" t="s">
        <v>22826</v>
      </c>
      <c r="W102" s="451"/>
      <c r="X102" s="714" t="s">
        <v>23402</v>
      </c>
      <c r="Y102" s="6"/>
      <c r="Z102" s="451" t="s">
        <v>23031</v>
      </c>
      <c r="AA102" s="451" t="s">
        <v>23022</v>
      </c>
      <c r="AB102" s="451" t="s">
        <v>23022</v>
      </c>
      <c r="AC102" s="451" t="s">
        <v>23022</v>
      </c>
      <c r="AD102" s="451"/>
      <c r="AE102" s="451" t="s">
        <v>23022</v>
      </c>
      <c r="AF102" s="451"/>
      <c r="AG102" s="722" t="s">
        <v>23403</v>
      </c>
      <c r="AH102" s="451" t="s">
        <v>23043</v>
      </c>
      <c r="AI102" s="715"/>
      <c r="AJ102" s="715" t="s">
        <v>23031</v>
      </c>
      <c r="AK102" s="10"/>
      <c r="AL102" s="716" t="s">
        <v>39</v>
      </c>
      <c r="AM102" s="715" t="s">
        <v>39</v>
      </c>
      <c r="AN102" s="20" t="s">
        <v>22583</v>
      </c>
      <c r="AO102" s="20" t="s">
        <v>22583</v>
      </c>
      <c r="AP102" s="20" t="str">
        <f>IF(OR(AN102="Y", AO102="Y"), "Y", "N")</f>
        <v>N</v>
      </c>
      <c r="AQ102" s="20"/>
      <c r="AW102" s="630"/>
    </row>
    <row r="103" spans="1:49" ht="26.1" hidden="1">
      <c r="A103" s="451">
        <v>100</v>
      </c>
      <c r="B103" s="452" t="s">
        <v>21842</v>
      </c>
      <c r="C103" s="332" t="s">
        <v>22250</v>
      </c>
      <c r="D103" s="273" t="s">
        <v>22439</v>
      </c>
      <c r="E103" s="273" t="str">
        <f>VLOOKUP(C103,'Source Inventory'!D:E,2,FALSE)</f>
        <v>lpm_wrtoff</v>
      </c>
      <c r="F103" s="273" t="s">
        <v>21844</v>
      </c>
      <c r="G103" s="188" t="s">
        <v>22362</v>
      </c>
      <c r="H103" s="273">
        <v>235</v>
      </c>
      <c r="I103" s="453" t="s">
        <v>23404</v>
      </c>
      <c r="J103" s="455" t="str">
        <f>"persist_"&amp;E103</f>
        <v>persist_lpm_wrtoff</v>
      </c>
      <c r="K103" s="455" t="str">
        <f>E103&amp;"_"&amp;I103</f>
        <v>lpm_wrtoff_pscp_wo_wo1d04h_sam</v>
      </c>
      <c r="L103" s="455" t="s">
        <v>23405</v>
      </c>
      <c r="M103" s="728" t="s">
        <v>23406</v>
      </c>
      <c r="N103" s="455"/>
      <c r="O103" s="455" t="str">
        <f>K103</f>
        <v>lpm_wrtoff_pscp_wo_wo1d04h_sam</v>
      </c>
      <c r="P103" s="455" t="s">
        <v>22639</v>
      </c>
      <c r="Q103" s="455" t="str">
        <f>IF(P103="Daily","d",IF(P103="Monthly","m",IF(P103="Yearly","y",IF(P103="Weekly","w",IF(P103="S","s",IF(P103="On-Request","o",""))))))</f>
        <v>m</v>
      </c>
      <c r="R103" s="455" t="str">
        <f>"ingest_"&amp;K103&amp;"_"&amp;Q103</f>
        <v>ingest_lpm_wrtoff_pscp_wo_wo1d04h_sam_m</v>
      </c>
      <c r="S103" s="455"/>
      <c r="T103" s="332" t="s">
        <v>22828</v>
      </c>
      <c r="U103" s="451"/>
      <c r="V103" s="451"/>
      <c r="W103" s="451"/>
      <c r="X103" s="714" t="s">
        <v>23407</v>
      </c>
      <c r="Y103" s="6"/>
      <c r="Z103" s="451" t="s">
        <v>23022</v>
      </c>
      <c r="AA103" s="451" t="s">
        <v>23022</v>
      </c>
      <c r="AB103" s="451" t="s">
        <v>23022</v>
      </c>
      <c r="AC103" s="451" t="s">
        <v>23022</v>
      </c>
      <c r="AD103" s="451"/>
      <c r="AE103" s="451" t="s">
        <v>23022</v>
      </c>
      <c r="AF103" s="451"/>
      <c r="AG103" s="451"/>
      <c r="AH103" s="451" t="s">
        <v>23022</v>
      </c>
      <c r="AI103" s="715"/>
      <c r="AJ103" s="715" t="s">
        <v>23022</v>
      </c>
      <c r="AK103" s="10"/>
      <c r="AL103" s="716" t="s">
        <v>23022</v>
      </c>
      <c r="AM103" s="715" t="s">
        <v>23022</v>
      </c>
      <c r="AN103" s="750" t="s">
        <v>22583</v>
      </c>
      <c r="AO103" s="750" t="s">
        <v>22584</v>
      </c>
      <c r="AP103" s="750" t="str">
        <f>IF(OR(AN103="Y", AO103="Y"), "Y", "N")</f>
        <v>Y</v>
      </c>
      <c r="AQ103" s="20"/>
      <c r="AW103" s="630"/>
    </row>
    <row r="104" spans="1:49" ht="20.100000000000001" hidden="1" customHeight="1">
      <c r="A104" s="451">
        <v>101</v>
      </c>
      <c r="B104" s="467" t="s">
        <v>21842</v>
      </c>
      <c r="C104" s="456" t="s">
        <v>22061</v>
      </c>
      <c r="D104" s="456" t="s">
        <v>22435</v>
      </c>
      <c r="E104" s="456" t="str">
        <f>VLOOKUP(C104,'Source Inventory'!D:E,2,FALSE)</f>
        <v>ud</v>
      </c>
      <c r="F104" s="273" t="s">
        <v>21844</v>
      </c>
      <c r="G104" s="188" t="s">
        <v>22333</v>
      </c>
      <c r="H104" s="456">
        <v>607</v>
      </c>
      <c r="I104" s="460" t="s">
        <v>23408</v>
      </c>
      <c r="J104" s="455" t="str">
        <f>"persist_"&amp;E104</f>
        <v>persist_ud</v>
      </c>
      <c r="K104" s="455" t="str">
        <f>E104&amp;"_"&amp;I104</f>
        <v>ud_vw_t_su_sub_uh_ful</v>
      </c>
      <c r="L104" s="455" t="s">
        <v>23409</v>
      </c>
      <c r="M104" s="455" t="s">
        <v>23410</v>
      </c>
      <c r="N104" s="455"/>
      <c r="O104" s="455" t="str">
        <f>K104</f>
        <v>ud_vw_t_su_sub_uh_ful</v>
      </c>
      <c r="P104" s="455" t="s">
        <v>22586</v>
      </c>
      <c r="Q104" s="455" t="str">
        <f>IF(P104="Daily","d",IF(P104="Monthly","m",IF(P104="Yearly","y",IF(P104="Weekly","w",IF(P104="S","s",IF(P104="On-Request","o",""))))))</f>
        <v>d</v>
      </c>
      <c r="R104" s="455" t="str">
        <f>"ingest_"&amp;K104&amp;"_"&amp;Q104</f>
        <v>ingest_ud_vw_t_su_sub_uh_ful_d</v>
      </c>
      <c r="S104" s="455"/>
      <c r="T104" s="7" t="s">
        <v>22450</v>
      </c>
      <c r="U104" s="451" t="s">
        <v>22584</v>
      </c>
      <c r="V104" s="451" t="s">
        <v>22583</v>
      </c>
      <c r="W104" s="451"/>
      <c r="X104" s="718" t="s">
        <v>23411</v>
      </c>
      <c r="Y104" s="6"/>
      <c r="Z104" s="451" t="s">
        <v>23022</v>
      </c>
      <c r="AA104" s="451" t="s">
        <v>23022</v>
      </c>
      <c r="AB104" s="451" t="s">
        <v>23022</v>
      </c>
      <c r="AC104" s="451" t="s">
        <v>23022</v>
      </c>
      <c r="AD104" s="451"/>
      <c r="AE104" s="451" t="s">
        <v>23022</v>
      </c>
      <c r="AF104" s="451"/>
      <c r="AG104" s="787"/>
      <c r="AH104" s="451" t="s">
        <v>23022</v>
      </c>
      <c r="AI104" s="10"/>
      <c r="AJ104" s="715" t="s">
        <v>23022</v>
      </c>
      <c r="AK104" s="10"/>
      <c r="AL104" s="716" t="s">
        <v>23022</v>
      </c>
      <c r="AM104" s="715" t="s">
        <v>23022</v>
      </c>
      <c r="AN104" s="20" t="s">
        <v>22583</v>
      </c>
      <c r="AO104" s="20" t="s">
        <v>22583</v>
      </c>
      <c r="AP104" s="20" t="str">
        <f>IF(OR(AN104="Y", AO104="Y"), "Y", "N")</f>
        <v>N</v>
      </c>
      <c r="AQ104" s="20"/>
      <c r="AW104" s="630"/>
    </row>
    <row r="105" spans="1:49" ht="18" hidden="1" customHeight="1">
      <c r="A105" s="451">
        <v>102</v>
      </c>
      <c r="B105" s="452" t="s">
        <v>21842</v>
      </c>
      <c r="C105" s="273" t="s">
        <v>22061</v>
      </c>
      <c r="D105" s="273" t="s">
        <v>22435</v>
      </c>
      <c r="E105" s="273" t="str">
        <f>VLOOKUP(C105,'Source Inventory'!D:E,2,FALSE)</f>
        <v>ud</v>
      </c>
      <c r="F105" s="273" t="s">
        <v>21844</v>
      </c>
      <c r="G105" s="188" t="s">
        <v>22333</v>
      </c>
      <c r="H105" s="273">
        <v>607</v>
      </c>
      <c r="I105" s="460" t="s">
        <v>23412</v>
      </c>
      <c r="J105" s="455" t="str">
        <f>"persist_"&amp;E105</f>
        <v>persist_ud</v>
      </c>
      <c r="K105" s="455" t="str">
        <f>E105&amp;"_"&amp;I105</f>
        <v>ud_vw_kgroup_sidetexttbl</v>
      </c>
      <c r="L105" s="455" t="s">
        <v>23413</v>
      </c>
      <c r="M105" s="455" t="s">
        <v>23414</v>
      </c>
      <c r="N105" s="455"/>
      <c r="O105" s="455" t="str">
        <f>K105</f>
        <v>ud_vw_kgroup_sidetexttbl</v>
      </c>
      <c r="P105" s="455" t="s">
        <v>22586</v>
      </c>
      <c r="Q105" s="455" t="str">
        <f>IF(P105="Daily","d",IF(P105="Monthly","m",IF(P105="Yearly","y",IF(P105="Weekly","w",IF(P105="S","s",IF(P105="On-Request","o",""))))))</f>
        <v>d</v>
      </c>
      <c r="R105" s="455" t="str">
        <f>"ingest_"&amp;K105&amp;"_"&amp;Q105</f>
        <v>ingest_ud_vw_kgroup_sidetexttbl_d</v>
      </c>
      <c r="S105" s="455"/>
      <c r="T105" s="7" t="s">
        <v>22451</v>
      </c>
      <c r="U105" s="451" t="s">
        <v>22584</v>
      </c>
      <c r="V105" s="451" t="s">
        <v>22583</v>
      </c>
      <c r="W105" s="451"/>
      <c r="X105" s="718" t="s">
        <v>23415</v>
      </c>
      <c r="Y105" s="6"/>
      <c r="Z105" s="451" t="s">
        <v>23022</v>
      </c>
      <c r="AA105" s="451" t="s">
        <v>23022</v>
      </c>
      <c r="AB105" s="451" t="s">
        <v>23022</v>
      </c>
      <c r="AC105" s="451" t="s">
        <v>23022</v>
      </c>
      <c r="AD105" s="451"/>
      <c r="AE105" s="451" t="s">
        <v>23022</v>
      </c>
      <c r="AF105" s="451"/>
      <c r="AG105" s="787"/>
      <c r="AH105" s="451" t="s">
        <v>23148</v>
      </c>
      <c r="AI105" s="10" t="s">
        <v>43</v>
      </c>
      <c r="AJ105" s="715" t="s">
        <v>23022</v>
      </c>
      <c r="AK105" s="10"/>
      <c r="AL105" s="716" t="s">
        <v>23022</v>
      </c>
      <c r="AM105" s="715" t="s">
        <v>23022</v>
      </c>
      <c r="AN105" s="20" t="s">
        <v>22583</v>
      </c>
      <c r="AO105" s="20" t="s">
        <v>22583</v>
      </c>
      <c r="AP105" s="20" t="str">
        <f>IF(OR(AN105="Y", AO105="Y"), "Y", "N")</f>
        <v>N</v>
      </c>
      <c r="AQ105" s="20"/>
      <c r="AW105" s="630"/>
    </row>
    <row r="106" spans="1:49" ht="24.6" hidden="1" customHeight="1">
      <c r="A106" s="451">
        <v>103</v>
      </c>
      <c r="B106" s="452" t="s">
        <v>21842</v>
      </c>
      <c r="C106" s="273" t="s">
        <v>22061</v>
      </c>
      <c r="D106" s="273" t="s">
        <v>22435</v>
      </c>
      <c r="E106" s="273" t="str">
        <f>VLOOKUP(C106,'Source Inventory'!D:E,2,FALSE)</f>
        <v>ud</v>
      </c>
      <c r="F106" s="273" t="s">
        <v>21844</v>
      </c>
      <c r="G106" s="188" t="s">
        <v>22333</v>
      </c>
      <c r="H106" s="273">
        <v>607</v>
      </c>
      <c r="I106" s="460" t="s">
        <v>23416</v>
      </c>
      <c r="J106" s="455" t="str">
        <f>"persist_"&amp;E106</f>
        <v>persist_ud</v>
      </c>
      <c r="K106" s="455" t="str">
        <f>E106&amp;"_"&amp;I106</f>
        <v>ud_vw_fi_fnd_inf_ful</v>
      </c>
      <c r="L106" s="455" t="s">
        <v>23417</v>
      </c>
      <c r="M106" s="455" t="s">
        <v>23418</v>
      </c>
      <c r="N106" s="455"/>
      <c r="O106" s="455" t="str">
        <f>K106</f>
        <v>ud_vw_fi_fnd_inf_ful</v>
      </c>
      <c r="P106" s="455" t="s">
        <v>22586</v>
      </c>
      <c r="Q106" s="455" t="str">
        <f>IF(P106="Daily","d",IF(P106="Monthly","m",IF(P106="Yearly","y",IF(P106="Weekly","w",IF(P106="S","s",IF(P106="On-Request","o",""))))))</f>
        <v>d</v>
      </c>
      <c r="R106" s="455" t="str">
        <f>"ingest_"&amp;K106&amp;"_"&amp;Q106</f>
        <v>ingest_ud_vw_fi_fnd_inf_ful_d</v>
      </c>
      <c r="S106" s="455"/>
      <c r="T106" s="7" t="s">
        <v>22452</v>
      </c>
      <c r="U106" s="451" t="s">
        <v>22584</v>
      </c>
      <c r="V106" s="451" t="s">
        <v>22583</v>
      </c>
      <c r="W106" s="451"/>
      <c r="X106" s="718" t="s">
        <v>23415</v>
      </c>
      <c r="Y106" s="6"/>
      <c r="Z106" s="451" t="s">
        <v>23022</v>
      </c>
      <c r="AA106" s="451" t="s">
        <v>23022</v>
      </c>
      <c r="AB106" s="451" t="s">
        <v>23022</v>
      </c>
      <c r="AC106" s="451" t="s">
        <v>23022</v>
      </c>
      <c r="AD106" s="451"/>
      <c r="AE106" s="451" t="s">
        <v>23022</v>
      </c>
      <c r="AF106" s="451"/>
      <c r="AG106" s="787"/>
      <c r="AH106" s="451" t="s">
        <v>23148</v>
      </c>
      <c r="AI106" s="10" t="s">
        <v>43</v>
      </c>
      <c r="AJ106" s="715" t="s">
        <v>23022</v>
      </c>
      <c r="AK106" s="10"/>
      <c r="AL106" s="716" t="s">
        <v>23022</v>
      </c>
      <c r="AM106" s="715" t="s">
        <v>23022</v>
      </c>
      <c r="AN106" s="20" t="s">
        <v>22583</v>
      </c>
      <c r="AO106" s="20" t="s">
        <v>22583</v>
      </c>
      <c r="AP106" s="20" t="str">
        <f>IF(OR(AN106="Y", AO106="Y"), "Y", "N")</f>
        <v>N</v>
      </c>
      <c r="AQ106" s="20"/>
      <c r="AW106" s="630"/>
    </row>
    <row r="107" spans="1:49" hidden="1">
      <c r="A107" s="451">
        <v>104</v>
      </c>
      <c r="B107" s="452" t="s">
        <v>21842</v>
      </c>
      <c r="C107" s="273" t="s">
        <v>22061</v>
      </c>
      <c r="D107" s="273" t="s">
        <v>22435</v>
      </c>
      <c r="E107" s="273" t="str">
        <f>VLOOKUP(C107,'Source Inventory'!D:E,2,FALSE)</f>
        <v>ud</v>
      </c>
      <c r="F107" s="273" t="s">
        <v>21844</v>
      </c>
      <c r="G107" s="188" t="s">
        <v>22333</v>
      </c>
      <c r="H107" s="273">
        <v>607</v>
      </c>
      <c r="I107" s="460" t="s">
        <v>23419</v>
      </c>
      <c r="J107" s="455" t="str">
        <f>"persist_"&amp;E107</f>
        <v>persist_ud</v>
      </c>
      <c r="K107" s="455" t="str">
        <f>E107&amp;"_"&amp;I107</f>
        <v>ud_vw_flt_rl_sub_bal_enq</v>
      </c>
      <c r="L107" s="455" t="s">
        <v>23420</v>
      </c>
      <c r="M107" s="455" t="s">
        <v>23421</v>
      </c>
      <c r="N107" s="455"/>
      <c r="O107" s="455" t="str">
        <f>K107</f>
        <v>ud_vw_flt_rl_sub_bal_enq</v>
      </c>
      <c r="P107" s="455" t="s">
        <v>22586</v>
      </c>
      <c r="Q107" s="455" t="str">
        <f>IF(P107="Daily","d",IF(P107="Monthly","m",IF(P107="Yearly","y",IF(P107="Weekly","w",IF(P107="S","s",IF(P107="On-Request","o",""))))))</f>
        <v>d</v>
      </c>
      <c r="R107" s="455" t="str">
        <f>"ingest_"&amp;K107&amp;"_"&amp;Q107</f>
        <v>ingest_ud_vw_flt_rl_sub_bal_enq_d</v>
      </c>
      <c r="S107" s="455"/>
      <c r="T107" s="7" t="s">
        <v>22453</v>
      </c>
      <c r="U107" s="451" t="s">
        <v>22583</v>
      </c>
      <c r="V107" s="451" t="s">
        <v>22583</v>
      </c>
      <c r="W107" s="451"/>
      <c r="X107" s="273"/>
      <c r="Y107" s="6"/>
      <c r="Z107" s="451" t="s">
        <v>23022</v>
      </c>
      <c r="AA107" s="451" t="s">
        <v>23022</v>
      </c>
      <c r="AB107" s="451" t="s">
        <v>23022</v>
      </c>
      <c r="AC107" s="451" t="s">
        <v>23022</v>
      </c>
      <c r="AD107" s="451"/>
      <c r="AE107" s="451" t="s">
        <v>23022</v>
      </c>
      <c r="AF107" s="451"/>
      <c r="AG107" s="787" t="s">
        <v>23264</v>
      </c>
      <c r="AH107" s="451" t="s">
        <v>23043</v>
      </c>
      <c r="AI107" s="10"/>
      <c r="AJ107" s="715" t="s">
        <v>23022</v>
      </c>
      <c r="AK107" s="10"/>
      <c r="AL107" s="716" t="s">
        <v>23022</v>
      </c>
      <c r="AM107" s="715" t="s">
        <v>23022</v>
      </c>
      <c r="AN107" s="20" t="s">
        <v>22583</v>
      </c>
      <c r="AO107" s="20" t="s">
        <v>22583</v>
      </c>
      <c r="AP107" s="20" t="str">
        <f>IF(OR(AN107="Y", AO107="Y"), "Y", "N")</f>
        <v>N</v>
      </c>
      <c r="AQ107" s="20"/>
      <c r="AW107" s="630"/>
    </row>
    <row r="108" spans="1:49" ht="26.1" hidden="1">
      <c r="A108" s="451">
        <v>105</v>
      </c>
      <c r="B108" s="452" t="s">
        <v>21842</v>
      </c>
      <c r="C108" s="273" t="s">
        <v>22061</v>
      </c>
      <c r="D108" s="273" t="s">
        <v>22435</v>
      </c>
      <c r="E108" s="273" t="str">
        <f>VLOOKUP(C108,'Source Inventory'!D:E,2,FALSE)</f>
        <v>ud</v>
      </c>
      <c r="F108" s="273" t="s">
        <v>21844</v>
      </c>
      <c r="G108" s="188" t="s">
        <v>22333</v>
      </c>
      <c r="H108" s="273">
        <v>607</v>
      </c>
      <c r="I108" s="460" t="s">
        <v>23422</v>
      </c>
      <c r="J108" s="455" t="str">
        <f>"persist_"&amp;E108</f>
        <v>persist_ud</v>
      </c>
      <c r="K108" s="455" t="str">
        <f>E108&amp;"_"&amp;I108</f>
        <v>ud_vw_t_uh_uh_ful</v>
      </c>
      <c r="L108" s="455" t="s">
        <v>23423</v>
      </c>
      <c r="M108" s="455" t="s">
        <v>23424</v>
      </c>
      <c r="N108" s="455"/>
      <c r="O108" s="455" t="str">
        <f>K108</f>
        <v>ud_vw_t_uh_uh_ful</v>
      </c>
      <c r="P108" s="455" t="s">
        <v>22586</v>
      </c>
      <c r="Q108" s="455" t="str">
        <f>IF(P108="Daily","d",IF(P108="Monthly","m",IF(P108="Yearly","y",IF(P108="Weekly","w",IF(P108="S","s",IF(P108="On-Request","o",""))))))</f>
        <v>d</v>
      </c>
      <c r="R108" s="455" t="str">
        <f>"ingest_"&amp;K108&amp;"_"&amp;Q108</f>
        <v>ingest_ud_vw_t_uh_uh_ful_d</v>
      </c>
      <c r="S108" s="455"/>
      <c r="T108" s="7" t="s">
        <v>22454</v>
      </c>
      <c r="U108" s="451" t="s">
        <v>22584</v>
      </c>
      <c r="V108" s="451" t="s">
        <v>22583</v>
      </c>
      <c r="W108" s="451"/>
      <c r="X108" s="718" t="s">
        <v>23425</v>
      </c>
      <c r="Y108" s="6"/>
      <c r="Z108" s="451" t="s">
        <v>23022</v>
      </c>
      <c r="AA108" s="451" t="s">
        <v>23022</v>
      </c>
      <c r="AB108" s="451" t="s">
        <v>23022</v>
      </c>
      <c r="AC108" s="451" t="s">
        <v>23022</v>
      </c>
      <c r="AD108" s="451"/>
      <c r="AE108" s="451" t="s">
        <v>23022</v>
      </c>
      <c r="AF108" s="451"/>
      <c r="AG108" s="787"/>
      <c r="AH108" s="451" t="s">
        <v>23022</v>
      </c>
      <c r="AI108" s="10"/>
      <c r="AJ108" s="715" t="s">
        <v>23022</v>
      </c>
      <c r="AK108" s="10"/>
      <c r="AL108" s="716" t="s">
        <v>23022</v>
      </c>
      <c r="AM108" s="715" t="s">
        <v>23022</v>
      </c>
      <c r="AN108" s="20" t="s">
        <v>22583</v>
      </c>
      <c r="AO108" s="20" t="s">
        <v>22583</v>
      </c>
      <c r="AP108" s="20" t="str">
        <f>IF(OR(AN108="Y", AO108="Y"), "Y", "N")</f>
        <v>N</v>
      </c>
      <c r="AQ108" s="20"/>
      <c r="AW108" s="630"/>
    </row>
    <row r="109" spans="1:49" hidden="1">
      <c r="A109" s="451">
        <v>106</v>
      </c>
      <c r="B109" s="452" t="s">
        <v>21799</v>
      </c>
      <c r="C109" s="273" t="s">
        <v>22061</v>
      </c>
      <c r="D109" s="273" t="s">
        <v>22439</v>
      </c>
      <c r="E109" s="273" t="str">
        <f>VLOOKUP(C109,'Source Inventory'!D:E,2,FALSE)</f>
        <v>ud</v>
      </c>
      <c r="F109" s="273" t="s">
        <v>21844</v>
      </c>
      <c r="G109" s="188" t="s">
        <v>22362</v>
      </c>
      <c r="H109" s="273">
        <v>607</v>
      </c>
      <c r="I109" s="460" t="s">
        <v>23426</v>
      </c>
      <c r="J109" s="454" t="str">
        <f>"persist_"&amp;E109</f>
        <v>persist_ud</v>
      </c>
      <c r="K109" s="455" t="str">
        <f>E109&amp;"_"&amp;I109</f>
        <v>ud_ka_fundcode</v>
      </c>
      <c r="L109" s="455" t="s">
        <v>23427</v>
      </c>
      <c r="M109" s="455" t="s">
        <v>23428</v>
      </c>
      <c r="N109" s="455"/>
      <c r="O109" s="455" t="str">
        <f>K109</f>
        <v>ud_ka_fundcode</v>
      </c>
      <c r="P109" s="455" t="s">
        <v>22586</v>
      </c>
      <c r="Q109" s="455" t="str">
        <f>IF(P109="Daily","d",IF(P109="Monthly","m",IF(P109="Yearly","y",IF(P109="Weekly","w",IF(P109="S","s",IF(P109="On-Request","o",""))))))</f>
        <v>d</v>
      </c>
      <c r="R109" s="455" t="str">
        <f>"ingest_"&amp;K109&amp;"_"&amp;Q109</f>
        <v>ingest_ud_ka_fundcode_d</v>
      </c>
      <c r="S109" s="455"/>
      <c r="T109" s="7" t="s">
        <v>22067</v>
      </c>
      <c r="U109" s="451" t="s">
        <v>22583</v>
      </c>
      <c r="V109" s="451" t="s">
        <v>22734</v>
      </c>
      <c r="W109" s="451"/>
      <c r="X109" s="728" t="s">
        <v>23124</v>
      </c>
      <c r="Y109" s="6" t="s">
        <v>23011</v>
      </c>
      <c r="Z109" s="451" t="s">
        <v>23022</v>
      </c>
      <c r="AA109" s="451" t="s">
        <v>23022</v>
      </c>
      <c r="AB109" s="451" t="s">
        <v>23022</v>
      </c>
      <c r="AC109" s="451" t="s">
        <v>23022</v>
      </c>
      <c r="AD109" s="451"/>
      <c r="AE109" s="451" t="s">
        <v>23022</v>
      </c>
      <c r="AF109" s="451"/>
      <c r="AG109" s="787"/>
      <c r="AH109" s="451" t="s">
        <v>23148</v>
      </c>
      <c r="AI109" s="10" t="s">
        <v>23429</v>
      </c>
      <c r="AJ109" s="715" t="s">
        <v>23022</v>
      </c>
      <c r="AK109" s="10"/>
      <c r="AL109" s="716" t="s">
        <v>23022</v>
      </c>
      <c r="AM109" s="715" t="s">
        <v>23022</v>
      </c>
      <c r="AN109" s="750" t="s">
        <v>22584</v>
      </c>
      <c r="AO109" s="750" t="s">
        <v>22583</v>
      </c>
      <c r="AP109" s="750" t="str">
        <f>IF(OR(AN109="Y", AO109="Y"), "Y", "N")</f>
        <v>Y</v>
      </c>
      <c r="AQ109" s="20"/>
      <c r="AW109" s="630"/>
    </row>
    <row r="110" spans="1:49" hidden="1">
      <c r="A110" s="451">
        <v>107</v>
      </c>
      <c r="B110" s="452" t="s">
        <v>21842</v>
      </c>
      <c r="C110" s="273" t="s">
        <v>22061</v>
      </c>
      <c r="D110" s="273" t="s">
        <v>22435</v>
      </c>
      <c r="E110" s="273" t="str">
        <f>VLOOKUP(C110,'Source Inventory'!D:E,2,FALSE)</f>
        <v>ud</v>
      </c>
      <c r="F110" s="273" t="s">
        <v>21844</v>
      </c>
      <c r="G110" s="188" t="s">
        <v>22333</v>
      </c>
      <c r="H110" s="273">
        <v>607</v>
      </c>
      <c r="I110" s="460" t="s">
        <v>23430</v>
      </c>
      <c r="J110" s="455" t="str">
        <f>"persist_"&amp;E110</f>
        <v>persist_ud</v>
      </c>
      <c r="K110" s="455" t="str">
        <f>E110&amp;"_"&amp;I110</f>
        <v>ud_vw_flt_div_pmt_inc</v>
      </c>
      <c r="L110" s="455" t="s">
        <v>23431</v>
      </c>
      <c r="M110" s="455" t="s">
        <v>23432</v>
      </c>
      <c r="N110" s="455"/>
      <c r="O110" s="455" t="str">
        <f>K110</f>
        <v>ud_vw_flt_div_pmt_inc</v>
      </c>
      <c r="P110" s="455" t="s">
        <v>22586</v>
      </c>
      <c r="Q110" s="455" t="str">
        <f>IF(P110="Daily","d",IF(P110="Monthly","m",IF(P110="Yearly","y",IF(P110="Weekly","w",IF(P110="S","s",IF(P110="On-Request","o",""))))))</f>
        <v>d</v>
      </c>
      <c r="R110" s="455" t="str">
        <f>"ingest_"&amp;K110&amp;"_"&amp;Q110</f>
        <v>ingest_ud_vw_flt_div_pmt_inc_d</v>
      </c>
      <c r="S110" s="455"/>
      <c r="T110" s="7" t="s">
        <v>22455</v>
      </c>
      <c r="U110" s="451" t="s">
        <v>22584</v>
      </c>
      <c r="V110" s="451" t="s">
        <v>22583</v>
      </c>
      <c r="W110" s="451"/>
      <c r="X110" s="273"/>
      <c r="Y110" s="6"/>
      <c r="Z110" s="451" t="s">
        <v>23022</v>
      </c>
      <c r="AA110" s="451" t="s">
        <v>23022</v>
      </c>
      <c r="AB110" s="451" t="s">
        <v>23022</v>
      </c>
      <c r="AC110" s="451" t="s">
        <v>23022</v>
      </c>
      <c r="AD110" s="451"/>
      <c r="AE110" s="451" t="s">
        <v>23022</v>
      </c>
      <c r="AF110" s="451"/>
      <c r="AG110" s="787"/>
      <c r="AH110" s="451" t="s">
        <v>23148</v>
      </c>
      <c r="AI110" s="10"/>
      <c r="AJ110" s="715" t="s">
        <v>23022</v>
      </c>
      <c r="AK110" s="10"/>
      <c r="AL110" s="716" t="s">
        <v>23022</v>
      </c>
      <c r="AM110" s="715" t="s">
        <v>23022</v>
      </c>
      <c r="AN110" s="20" t="s">
        <v>22583</v>
      </c>
      <c r="AO110" s="20" t="s">
        <v>22583</v>
      </c>
      <c r="AP110" s="20" t="str">
        <f>IF(OR(AN110="Y", AO110="Y"), "Y", "N")</f>
        <v>N</v>
      </c>
      <c r="AQ110" s="20"/>
      <c r="AW110" s="630"/>
    </row>
    <row r="111" spans="1:49" ht="14.45" hidden="1" customHeight="1">
      <c r="A111" s="451">
        <v>108</v>
      </c>
      <c r="B111" s="452" t="s">
        <v>21799</v>
      </c>
      <c r="C111" s="332" t="s">
        <v>22243</v>
      </c>
      <c r="D111" s="273" t="s">
        <v>22439</v>
      </c>
      <c r="E111" s="273" t="str">
        <f>VLOOKUP(C111,'Source Inventory'!D:E,2,FALSE)</f>
        <v>ks</v>
      </c>
      <c r="F111" s="273" t="s">
        <v>21844</v>
      </c>
      <c r="G111" s="188" t="s">
        <v>22362</v>
      </c>
      <c r="H111" s="273" t="s">
        <v>22243</v>
      </c>
      <c r="I111" s="458" t="s">
        <v>23433</v>
      </c>
      <c r="J111" s="472" t="str">
        <f>"persist_"&amp;E111</f>
        <v>persist_ks</v>
      </c>
      <c r="K111" s="455" t="str">
        <f>E111&amp;"_"&amp;I111</f>
        <v>ks_fundmaster</v>
      </c>
      <c r="L111" s="455" t="s">
        <v>23434</v>
      </c>
      <c r="M111" s="455" t="s">
        <v>22443</v>
      </c>
      <c r="N111" s="455"/>
      <c r="O111" s="455" t="str">
        <f>K111</f>
        <v>ks_fundmaster</v>
      </c>
      <c r="P111" s="455" t="s">
        <v>22846</v>
      </c>
      <c r="Q111" s="455" t="str">
        <f>IF(P111="Daily","d",IF(P111="Monthly","m",IF(P111="Yearly","y",IF(P111="Weekly","w",IF(P111="S","s",IF(P111="On-Request","o",""))))))</f>
        <v>s</v>
      </c>
      <c r="R111" s="455" t="str">
        <f>"ingest_"&amp;K111&amp;"_"&amp;Q111</f>
        <v>ingest_ks_fundmaster_s</v>
      </c>
      <c r="S111" s="455"/>
      <c r="T111" s="332" t="s">
        <v>22443</v>
      </c>
      <c r="U111" s="451" t="s">
        <v>22584</v>
      </c>
      <c r="V111" s="451" t="s">
        <v>22583</v>
      </c>
      <c r="W111" s="451"/>
      <c r="X111" s="728" t="s">
        <v>23124</v>
      </c>
      <c r="Y111" s="6" t="s">
        <v>23011</v>
      </c>
      <c r="Z111" s="451" t="s">
        <v>23022</v>
      </c>
      <c r="AA111" s="451" t="s">
        <v>23022</v>
      </c>
      <c r="AB111" s="451" t="s">
        <v>23022</v>
      </c>
      <c r="AC111" s="451" t="s">
        <v>23022</v>
      </c>
      <c r="AD111" s="451"/>
      <c r="AE111" s="451" t="s">
        <v>23022</v>
      </c>
      <c r="AF111" s="451"/>
      <c r="AG111" s="779" t="s">
        <v>23435</v>
      </c>
      <c r="AH111" s="451" t="s">
        <v>23022</v>
      </c>
      <c r="AI111" s="715"/>
      <c r="AJ111" s="715" t="s">
        <v>23022</v>
      </c>
      <c r="AK111" s="10"/>
      <c r="AL111" s="716" t="s">
        <v>39</v>
      </c>
      <c r="AM111" s="716" t="s">
        <v>39</v>
      </c>
      <c r="AN111" s="20" t="s">
        <v>22584</v>
      </c>
      <c r="AO111" s="20" t="s">
        <v>22583</v>
      </c>
      <c r="AP111" s="20" t="str">
        <f>IF(OR(AN111="Y", AO111="Y"), "Y", "N")</f>
        <v>Y</v>
      </c>
      <c r="AQ111" s="20"/>
      <c r="AW111" s="630"/>
    </row>
    <row r="112" spans="1:49" ht="14.45" hidden="1" customHeight="1">
      <c r="A112" s="451">
        <v>109</v>
      </c>
      <c r="B112" s="452" t="s">
        <v>21799</v>
      </c>
      <c r="C112" s="332" t="s">
        <v>22243</v>
      </c>
      <c r="D112" s="273" t="s">
        <v>22439</v>
      </c>
      <c r="E112" s="273" t="str">
        <f>VLOOKUP(C112,'Source Inventory'!D:E,2,FALSE)</f>
        <v>ks</v>
      </c>
      <c r="F112" s="273" t="s">
        <v>21844</v>
      </c>
      <c r="G112" s="188" t="s">
        <v>22362</v>
      </c>
      <c r="H112" s="273" t="s">
        <v>22243</v>
      </c>
      <c r="I112" s="458" t="s">
        <v>23436</v>
      </c>
      <c r="J112" s="472" t="str">
        <f>"persist_"&amp;E112</f>
        <v>persist_ks</v>
      </c>
      <c r="K112" s="455" t="str">
        <f>E112&amp;"_"&amp;I112</f>
        <v>ks_fundportfolio</v>
      </c>
      <c r="L112" s="455" t="s">
        <v>23437</v>
      </c>
      <c r="M112" s="455" t="s">
        <v>22444</v>
      </c>
      <c r="N112" s="455"/>
      <c r="O112" s="455" t="str">
        <f>K112</f>
        <v>ks_fundportfolio</v>
      </c>
      <c r="P112" s="455" t="s">
        <v>22846</v>
      </c>
      <c r="Q112" s="455" t="str">
        <f>IF(P112="Daily","d",IF(P112="Monthly","m",IF(P112="Yearly","y",IF(P112="Weekly","w",IF(P112="S","s",IF(P112="On-Request","o",""))))))</f>
        <v>s</v>
      </c>
      <c r="R112" s="455" t="str">
        <f>"ingest_"&amp;K112&amp;"_"&amp;Q112</f>
        <v>ingest_ks_fundportfolio_s</v>
      </c>
      <c r="S112" s="455"/>
      <c r="T112" s="332" t="s">
        <v>22444</v>
      </c>
      <c r="U112" s="451" t="s">
        <v>22584</v>
      </c>
      <c r="V112" s="451" t="s">
        <v>22583</v>
      </c>
      <c r="W112" s="451"/>
      <c r="X112" s="728" t="s">
        <v>23124</v>
      </c>
      <c r="Y112" s="6" t="s">
        <v>23011</v>
      </c>
      <c r="Z112" s="451" t="s">
        <v>23022</v>
      </c>
      <c r="AA112" s="451" t="s">
        <v>23022</v>
      </c>
      <c r="AB112" s="451" t="s">
        <v>23022</v>
      </c>
      <c r="AC112" s="451" t="s">
        <v>23022</v>
      </c>
      <c r="AD112" s="451"/>
      <c r="AE112" s="451" t="s">
        <v>23022</v>
      </c>
      <c r="AF112" s="451"/>
      <c r="AG112" s="779" t="s">
        <v>23435</v>
      </c>
      <c r="AH112" s="451" t="s">
        <v>23022</v>
      </c>
      <c r="AI112" s="715"/>
      <c r="AJ112" s="715" t="s">
        <v>23022</v>
      </c>
      <c r="AK112" s="10"/>
      <c r="AL112" s="716" t="s">
        <v>39</v>
      </c>
      <c r="AM112" s="716" t="s">
        <v>39</v>
      </c>
      <c r="AN112" s="20" t="s">
        <v>22584</v>
      </c>
      <c r="AO112" s="20" t="s">
        <v>22583</v>
      </c>
      <c r="AP112" s="20" t="str">
        <f>IF(OR(AN112="Y", AO112="Y"), "Y", "N")</f>
        <v>Y</v>
      </c>
      <c r="AQ112" s="20"/>
      <c r="AW112" s="630"/>
    </row>
    <row r="113" spans="1:49" ht="14.45" hidden="1" customHeight="1">
      <c r="A113" s="451">
        <v>110</v>
      </c>
      <c r="B113" s="452" t="s">
        <v>21799</v>
      </c>
      <c r="C113" s="332" t="s">
        <v>22243</v>
      </c>
      <c r="D113" s="273" t="s">
        <v>22439</v>
      </c>
      <c r="E113" s="273" t="str">
        <f>VLOOKUP(C113,'Source Inventory'!D:E,2,FALSE)</f>
        <v>ks</v>
      </c>
      <c r="F113" s="273" t="s">
        <v>21844</v>
      </c>
      <c r="G113" s="188" t="s">
        <v>22362</v>
      </c>
      <c r="H113" s="273" t="s">
        <v>22243</v>
      </c>
      <c r="I113" s="458" t="s">
        <v>23438</v>
      </c>
      <c r="J113" s="472" t="str">
        <f>"persist_"&amp;E113</f>
        <v>persist_ks</v>
      </c>
      <c r="K113" s="455" t="str">
        <f>E113&amp;"_"&amp;I113</f>
        <v>ks_custprofile</v>
      </c>
      <c r="L113" s="455" t="s">
        <v>23439</v>
      </c>
      <c r="M113" s="455" t="s">
        <v>22445</v>
      </c>
      <c r="N113" s="455"/>
      <c r="O113" s="455" t="str">
        <f>K113</f>
        <v>ks_custprofile</v>
      </c>
      <c r="P113" s="455" t="s">
        <v>22846</v>
      </c>
      <c r="Q113" s="455" t="str">
        <f>IF(P113="Daily","d",IF(P113="Monthly","m",IF(P113="Yearly","y",IF(P113="Weekly","w",IF(P113="S","s",IF(P113="On-Request","o",""))))))</f>
        <v>s</v>
      </c>
      <c r="R113" s="455" t="str">
        <f>"ingest_"&amp;K113&amp;"_"&amp;Q113</f>
        <v>ingest_ks_custprofile_s</v>
      </c>
      <c r="S113" s="455"/>
      <c r="T113" s="332" t="s">
        <v>22445</v>
      </c>
      <c r="U113" s="451" t="s">
        <v>22584</v>
      </c>
      <c r="V113" s="451" t="s">
        <v>22583</v>
      </c>
      <c r="W113" s="451"/>
      <c r="X113" s="728" t="s">
        <v>23124</v>
      </c>
      <c r="Y113" s="6" t="s">
        <v>23011</v>
      </c>
      <c r="Z113" s="451" t="s">
        <v>23022</v>
      </c>
      <c r="AA113" s="451" t="s">
        <v>23022</v>
      </c>
      <c r="AB113" s="451" t="s">
        <v>23022</v>
      </c>
      <c r="AC113" s="451" t="s">
        <v>23022</v>
      </c>
      <c r="AD113" s="451"/>
      <c r="AE113" s="451" t="s">
        <v>23022</v>
      </c>
      <c r="AF113" s="451"/>
      <c r="AG113" s="779" t="s">
        <v>23435</v>
      </c>
      <c r="AH113" s="451" t="s">
        <v>23022</v>
      </c>
      <c r="AI113" s="715"/>
      <c r="AJ113" s="715" t="s">
        <v>23022</v>
      </c>
      <c r="AK113" s="10"/>
      <c r="AL113" s="716" t="s">
        <v>39</v>
      </c>
      <c r="AM113" s="716" t="s">
        <v>39</v>
      </c>
      <c r="AN113" s="20" t="s">
        <v>22584</v>
      </c>
      <c r="AO113" s="20" t="s">
        <v>22583</v>
      </c>
      <c r="AP113" s="20" t="str">
        <f>IF(OR(AN113="Y", AO113="Y"), "Y", "N")</f>
        <v>Y</v>
      </c>
      <c r="AQ113" s="20"/>
      <c r="AW113" s="630"/>
    </row>
    <row r="114" spans="1:49" hidden="1">
      <c r="A114" s="451">
        <v>111</v>
      </c>
      <c r="B114" s="452" t="s">
        <v>21799</v>
      </c>
      <c r="C114" s="332" t="s">
        <v>22061</v>
      </c>
      <c r="D114" s="273" t="s">
        <v>22439</v>
      </c>
      <c r="E114" s="273" t="str">
        <f>VLOOKUP(C114,'Source Inventory'!D:E,2,FALSE)</f>
        <v>ud</v>
      </c>
      <c r="F114" s="273" t="s">
        <v>21844</v>
      </c>
      <c r="G114" s="188" t="s">
        <v>22362</v>
      </c>
      <c r="H114" s="273">
        <v>607</v>
      </c>
      <c r="I114" s="473" t="s">
        <v>23440</v>
      </c>
      <c r="J114" s="455" t="str">
        <f>"persist_"&amp;E114</f>
        <v>persist_ud</v>
      </c>
      <c r="K114" s="455" t="str">
        <f>E114&amp;"_"&amp;I114</f>
        <v>ud_privatefund_balance</v>
      </c>
      <c r="L114" s="455" t="s">
        <v>23441</v>
      </c>
      <c r="M114" s="455" t="s">
        <v>22853</v>
      </c>
      <c r="N114" s="455"/>
      <c r="O114" s="455" t="str">
        <f>K114</f>
        <v>ud_privatefund_balance</v>
      </c>
      <c r="P114" s="455" t="s">
        <v>22586</v>
      </c>
      <c r="Q114" s="455" t="str">
        <f>IF(P114="Daily","d",IF(P114="Monthly","m",IF(P114="Yearly","y",IF(P114="Weekly","w",IF(P114="S","s",IF(P114="On-Request","o",""))))))</f>
        <v>d</v>
      </c>
      <c r="R114" s="455" t="str">
        <f>"ingest_"&amp;K114&amp;"_"&amp;Q114</f>
        <v>ingest_ud_privatefund_balance_d</v>
      </c>
      <c r="S114" s="455"/>
      <c r="T114" s="332" t="s">
        <v>22853</v>
      </c>
      <c r="U114" s="451" t="s">
        <v>22584</v>
      </c>
      <c r="V114" s="451" t="s">
        <v>22583</v>
      </c>
      <c r="W114" s="451"/>
      <c r="X114" s="728" t="s">
        <v>23124</v>
      </c>
      <c r="Y114" s="6" t="s">
        <v>23011</v>
      </c>
      <c r="Z114" s="451" t="s">
        <v>23022</v>
      </c>
      <c r="AA114" s="451" t="s">
        <v>23022</v>
      </c>
      <c r="AB114" s="451" t="s">
        <v>23022</v>
      </c>
      <c r="AC114" s="451" t="s">
        <v>23022</v>
      </c>
      <c r="AD114" s="451"/>
      <c r="AE114" s="451" t="s">
        <v>23022</v>
      </c>
      <c r="AF114" s="451"/>
      <c r="AG114" s="787"/>
      <c r="AH114" s="451" t="s">
        <v>23148</v>
      </c>
      <c r="AI114" s="10" t="s">
        <v>23429</v>
      </c>
      <c r="AJ114" s="715" t="s">
        <v>23022</v>
      </c>
      <c r="AK114" s="10"/>
      <c r="AL114" s="716" t="s">
        <v>23022</v>
      </c>
      <c r="AM114" s="715" t="s">
        <v>23022</v>
      </c>
      <c r="AN114" s="750" t="s">
        <v>22584</v>
      </c>
      <c r="AO114" s="750" t="s">
        <v>22583</v>
      </c>
      <c r="AP114" s="750" t="str">
        <f>IF(OR(AN114="Y", AO114="Y"), "Y", "N")</f>
        <v>Y</v>
      </c>
      <c r="AQ114" s="20"/>
      <c r="AW114" s="630"/>
    </row>
    <row r="115" spans="1:49" hidden="1">
      <c r="A115" s="451">
        <v>112</v>
      </c>
      <c r="B115" s="452" t="s">
        <v>21842</v>
      </c>
      <c r="C115" s="332" t="s">
        <v>22061</v>
      </c>
      <c r="D115" s="273" t="s">
        <v>22435</v>
      </c>
      <c r="E115" s="273" t="str">
        <f>VLOOKUP(C115,'Source Inventory'!D:E,2,FALSE)</f>
        <v>ud</v>
      </c>
      <c r="F115" s="273" t="s">
        <v>21844</v>
      </c>
      <c r="G115" s="188" t="s">
        <v>22333</v>
      </c>
      <c r="H115" s="273">
        <v>607</v>
      </c>
      <c r="I115" s="458" t="s">
        <v>23442</v>
      </c>
      <c r="J115" s="455" t="str">
        <f>"persist_"&amp;E115</f>
        <v>persist_ud</v>
      </c>
      <c r="K115" s="455" t="str">
        <f>E115&amp;"_"&amp;I115</f>
        <v>ud_vw_transactionext</v>
      </c>
      <c r="L115" s="455" t="s">
        <v>23443</v>
      </c>
      <c r="M115" s="455" t="s">
        <v>23444</v>
      </c>
      <c r="N115" s="455"/>
      <c r="O115" s="455" t="str">
        <f>K115</f>
        <v>ud_vw_transactionext</v>
      </c>
      <c r="P115" s="455" t="s">
        <v>22586</v>
      </c>
      <c r="Q115" s="455" t="str">
        <f>IF(P115="Daily","d",IF(P115="Monthly","m",IF(P115="Yearly","y",IF(P115="Weekly","w",IF(P115="S","s",IF(P115="On-Request","o",""))))))</f>
        <v>d</v>
      </c>
      <c r="R115" s="455" t="str">
        <f>"ingest_"&amp;K115&amp;"_"&amp;Q115</f>
        <v>ingest_ud_vw_transactionext_d</v>
      </c>
      <c r="S115" s="455"/>
      <c r="T115" s="332" t="s">
        <v>22457</v>
      </c>
      <c r="U115" s="451" t="s">
        <v>22584</v>
      </c>
      <c r="V115" s="451"/>
      <c r="W115" s="451"/>
      <c r="X115" s="718" t="s">
        <v>23445</v>
      </c>
      <c r="Y115" s="6"/>
      <c r="Z115" s="451" t="s">
        <v>23022</v>
      </c>
      <c r="AA115" s="451" t="s">
        <v>23022</v>
      </c>
      <c r="AB115" s="451" t="s">
        <v>23022</v>
      </c>
      <c r="AC115" s="451" t="s">
        <v>23022</v>
      </c>
      <c r="AD115" s="451"/>
      <c r="AE115" s="451" t="s">
        <v>23022</v>
      </c>
      <c r="AF115" s="451"/>
      <c r="AG115" s="787"/>
      <c r="AH115" s="451" t="s">
        <v>23022</v>
      </c>
      <c r="AI115" s="10"/>
      <c r="AJ115" s="715" t="s">
        <v>23022</v>
      </c>
      <c r="AK115" s="10"/>
      <c r="AL115" s="716" t="s">
        <v>23022</v>
      </c>
      <c r="AM115" s="715" t="s">
        <v>23022</v>
      </c>
      <c r="AN115" s="20" t="s">
        <v>22583</v>
      </c>
      <c r="AO115" s="20" t="s">
        <v>22583</v>
      </c>
      <c r="AP115" s="20" t="str">
        <f>IF(OR(AN115="Y", AO115="Y"), "Y", "N")</f>
        <v>N</v>
      </c>
      <c r="AQ115" s="20"/>
      <c r="AW115" s="630"/>
    </row>
    <row r="116" spans="1:49" ht="26.1" hidden="1">
      <c r="A116" s="451">
        <v>113</v>
      </c>
      <c r="B116" s="452" t="s">
        <v>21842</v>
      </c>
      <c r="C116" s="332" t="s">
        <v>22061</v>
      </c>
      <c r="D116" s="273" t="s">
        <v>22435</v>
      </c>
      <c r="E116" s="273" t="str">
        <f>VLOOKUP(C116,'Source Inventory'!D:E,2,FALSE)</f>
        <v>ud</v>
      </c>
      <c r="F116" s="273" t="s">
        <v>21844</v>
      </c>
      <c r="G116" s="188" t="s">
        <v>22333</v>
      </c>
      <c r="H116" s="273">
        <v>607</v>
      </c>
      <c r="I116" s="458" t="s">
        <v>23446</v>
      </c>
      <c r="J116" s="455" t="str">
        <f>"persist_"&amp;E116</f>
        <v>persist_ud</v>
      </c>
      <c r="K116" s="455" t="str">
        <f>E116&amp;"_"&amp;I116</f>
        <v>ud_vw_transactioneodext</v>
      </c>
      <c r="L116" s="455" t="s">
        <v>23447</v>
      </c>
      <c r="M116" s="455" t="s">
        <v>23448</v>
      </c>
      <c r="N116" s="455"/>
      <c r="O116" s="455" t="str">
        <f>K116</f>
        <v>ud_vw_transactioneodext</v>
      </c>
      <c r="P116" s="455" t="s">
        <v>22586</v>
      </c>
      <c r="Q116" s="455" t="str">
        <f>IF(P116="Daily","d",IF(P116="Monthly","m",IF(P116="Yearly","y",IF(P116="Weekly","w",IF(P116="S","s",IF(P116="On-Request","o",""))))))</f>
        <v>d</v>
      </c>
      <c r="R116" s="455" t="str">
        <f>"ingest_"&amp;K116&amp;"_"&amp;Q116</f>
        <v>ingest_ud_vw_transactioneodext_d</v>
      </c>
      <c r="S116" s="455"/>
      <c r="T116" s="332" t="s">
        <v>22458</v>
      </c>
      <c r="U116" s="451"/>
      <c r="V116" s="451"/>
      <c r="W116" s="451"/>
      <c r="X116" s="783"/>
      <c r="Y116" s="6"/>
      <c r="Z116" s="451" t="s">
        <v>23022</v>
      </c>
      <c r="AA116" s="451" t="s">
        <v>23022</v>
      </c>
      <c r="AB116" s="451" t="s">
        <v>23022</v>
      </c>
      <c r="AC116" s="451" t="s">
        <v>23022</v>
      </c>
      <c r="AD116" s="451"/>
      <c r="AE116" s="451" t="s">
        <v>23022</v>
      </c>
      <c r="AF116" s="451"/>
      <c r="AG116" s="787"/>
      <c r="AH116" s="451" t="s">
        <v>23022</v>
      </c>
      <c r="AI116" s="10"/>
      <c r="AJ116" s="715" t="s">
        <v>23022</v>
      </c>
      <c r="AK116" s="10"/>
      <c r="AL116" s="716" t="s">
        <v>23022</v>
      </c>
      <c r="AM116" s="715" t="s">
        <v>23022</v>
      </c>
      <c r="AN116" s="20" t="s">
        <v>22583</v>
      </c>
      <c r="AO116" s="20" t="s">
        <v>22583</v>
      </c>
      <c r="AP116" s="20" t="str">
        <f>IF(OR(AN116="Y", AO116="Y"), "Y", "N")</f>
        <v>N</v>
      </c>
      <c r="AQ116" s="20"/>
      <c r="AW116" s="630"/>
    </row>
    <row r="117" spans="1:49" hidden="1">
      <c r="A117" s="451">
        <v>114</v>
      </c>
      <c r="B117" s="452" t="s">
        <v>21842</v>
      </c>
      <c r="C117" s="459" t="s">
        <v>22061</v>
      </c>
      <c r="D117" s="273" t="s">
        <v>22435</v>
      </c>
      <c r="E117" s="273" t="str">
        <f>VLOOKUP(C117,'Source Inventory'!D:E,2,FALSE)</f>
        <v>ud</v>
      </c>
      <c r="F117" s="273" t="s">
        <v>21844</v>
      </c>
      <c r="G117" s="188" t="s">
        <v>22333</v>
      </c>
      <c r="H117" s="273">
        <v>607</v>
      </c>
      <c r="I117" s="458" t="s">
        <v>23449</v>
      </c>
      <c r="J117" s="455" t="str">
        <f>"persist_"&amp;E117</f>
        <v>persist_ud</v>
      </c>
      <c r="K117" s="455" t="str">
        <f>E117&amp;"_"&amp;I117</f>
        <v>ud_vw_flt_dp_div_cert_inc</v>
      </c>
      <c r="L117" s="455" t="s">
        <v>23450</v>
      </c>
      <c r="M117" s="455" t="s">
        <v>23451</v>
      </c>
      <c r="N117" s="455"/>
      <c r="O117" s="455" t="str">
        <f>K117</f>
        <v>ud_vw_flt_dp_div_cert_inc</v>
      </c>
      <c r="P117" s="455" t="s">
        <v>22586</v>
      </c>
      <c r="Q117" s="455" t="str">
        <f>IF(P117="Daily","d",IF(P117="Monthly","m",IF(P117="Yearly","y",IF(P117="Weekly","w",IF(P117="S","s",IF(P117="On-Request","o",""))))))</f>
        <v>d</v>
      </c>
      <c r="R117" s="455" t="str">
        <f>"ingest_"&amp;K117&amp;"_"&amp;Q117</f>
        <v>ingest_ud_vw_flt_dp_div_cert_inc_d</v>
      </c>
      <c r="S117" s="455"/>
      <c r="T117" s="273" t="s">
        <v>22459</v>
      </c>
      <c r="U117" s="451"/>
      <c r="V117" s="451"/>
      <c r="W117" s="451"/>
      <c r="X117" s="273"/>
      <c r="Y117" s="6"/>
      <c r="Z117" s="451" t="s">
        <v>23022</v>
      </c>
      <c r="AA117" s="451" t="s">
        <v>23022</v>
      </c>
      <c r="AB117" s="451" t="s">
        <v>23022</v>
      </c>
      <c r="AC117" s="451" t="s">
        <v>23022</v>
      </c>
      <c r="AD117" s="451"/>
      <c r="AE117" s="451" t="s">
        <v>23022</v>
      </c>
      <c r="AF117" s="451"/>
      <c r="AG117" s="787" t="s">
        <v>23264</v>
      </c>
      <c r="AH117" s="451" t="s">
        <v>23043</v>
      </c>
      <c r="AI117" s="10"/>
      <c r="AJ117" s="715" t="s">
        <v>23022</v>
      </c>
      <c r="AK117" s="10"/>
      <c r="AL117" s="716" t="s">
        <v>23022</v>
      </c>
      <c r="AM117" s="715" t="s">
        <v>23022</v>
      </c>
      <c r="AN117" s="20" t="s">
        <v>22583</v>
      </c>
      <c r="AO117" s="20" t="s">
        <v>22583</v>
      </c>
      <c r="AP117" s="20" t="str">
        <f>IF(OR(AN117="Y", AO117="Y"), "Y", "N")</f>
        <v>N</v>
      </c>
      <c r="AQ117" s="20"/>
      <c r="AW117" s="630"/>
    </row>
    <row r="118" spans="1:49" hidden="1">
      <c r="A118" s="451">
        <v>115</v>
      </c>
      <c r="B118" s="452" t="s">
        <v>21842</v>
      </c>
      <c r="C118" s="273" t="s">
        <v>21998</v>
      </c>
      <c r="D118" s="273" t="s">
        <v>22439</v>
      </c>
      <c r="E118" s="273" t="str">
        <f>VLOOKUP(C118,'Source Inventory'!D:E,2,FALSE)</f>
        <v>dgtl_fctrng</v>
      </c>
      <c r="F118" s="273" t="s">
        <v>21844</v>
      </c>
      <c r="G118" s="188" t="s">
        <v>22362</v>
      </c>
      <c r="H118" s="273">
        <v>754</v>
      </c>
      <c r="I118" s="460" t="s">
        <v>23452</v>
      </c>
      <c r="J118" s="454" t="str">
        <f>"persist_"&amp;E118</f>
        <v>persist_dgtl_fctrng</v>
      </c>
      <c r="K118" s="454" t="str">
        <f>E118&amp;"_"&amp;I118</f>
        <v>dgtl_fctrng_fact_acct</v>
      </c>
      <c r="L118" s="455" t="s">
        <v>23453</v>
      </c>
      <c r="M118" s="454" t="s">
        <v>21999</v>
      </c>
      <c r="N118" s="454"/>
      <c r="O118" s="455" t="str">
        <f>K118</f>
        <v>dgtl_fctrng_fact_acct</v>
      </c>
      <c r="P118" s="455" t="s">
        <v>22586</v>
      </c>
      <c r="Q118" s="455" t="str">
        <f>IF(P118="Daily","d",IF(P118="Monthly","m",IF(P118="Yearly","y",IF(P118="Weekly","w",IF(P118="S","s",IF(P118="On-Request","o",""))))))</f>
        <v>d</v>
      </c>
      <c r="R118" s="455" t="str">
        <f>"ingest_"&amp;K118&amp;"_"&amp;Q118</f>
        <v>ingest_dgtl_fctrng_fact_acct_d</v>
      </c>
      <c r="S118" s="455"/>
      <c r="T118" s="7" t="s">
        <v>21999</v>
      </c>
      <c r="U118" s="451" t="s">
        <v>22583</v>
      </c>
      <c r="V118" s="451" t="s">
        <v>22583</v>
      </c>
      <c r="W118" s="451"/>
      <c r="X118" s="714" t="s">
        <v>23124</v>
      </c>
      <c r="Y118" s="6"/>
      <c r="Z118" s="451" t="s">
        <v>23022</v>
      </c>
      <c r="AA118" s="451" t="s">
        <v>23022</v>
      </c>
      <c r="AB118" s="451" t="s">
        <v>23022</v>
      </c>
      <c r="AC118" s="451" t="s">
        <v>23022</v>
      </c>
      <c r="AD118" s="451"/>
      <c r="AE118" s="451" t="s">
        <v>23022</v>
      </c>
      <c r="AF118" s="451"/>
      <c r="AG118" s="451"/>
      <c r="AH118" s="451" t="s">
        <v>23022</v>
      </c>
      <c r="AI118" s="715"/>
      <c r="AJ118" s="715" t="s">
        <v>23022</v>
      </c>
      <c r="AK118" s="10"/>
      <c r="AL118" s="716" t="s">
        <v>23022</v>
      </c>
      <c r="AM118" s="715" t="s">
        <v>23022</v>
      </c>
      <c r="AN118" s="750" t="s">
        <v>22584</v>
      </c>
      <c r="AO118" s="750" t="s">
        <v>22583</v>
      </c>
      <c r="AP118" s="750" t="str">
        <f>IF(OR(AN118="Y", AO118="Y"), "Y", "N")</f>
        <v>Y</v>
      </c>
      <c r="AQ118" s="20"/>
      <c r="AW118" s="630"/>
    </row>
    <row r="119" spans="1:49" hidden="1">
      <c r="A119" s="451">
        <v>116</v>
      </c>
      <c r="B119" s="452" t="s">
        <v>21842</v>
      </c>
      <c r="C119" s="273" t="s">
        <v>21998</v>
      </c>
      <c r="D119" s="273" t="s">
        <v>22435</v>
      </c>
      <c r="E119" s="273" t="str">
        <f>VLOOKUP(C119,'Source Inventory'!D:E,2,FALSE)</f>
        <v>dgtl_fctrng</v>
      </c>
      <c r="F119" s="273" t="s">
        <v>21844</v>
      </c>
      <c r="G119" s="188" t="s">
        <v>22333</v>
      </c>
      <c r="H119" s="273">
        <v>754</v>
      </c>
      <c r="I119" s="460" t="s">
        <v>23454</v>
      </c>
      <c r="J119" s="454" t="str">
        <f>"persist_"&amp;E119</f>
        <v>persist_dgtl_fctrng</v>
      </c>
      <c r="K119" s="454" t="str">
        <f>E119&amp;"_"&amp;I119</f>
        <v>dgtl_fctrng_v_purref</v>
      </c>
      <c r="L119" s="455" t="s">
        <v>23455</v>
      </c>
      <c r="M119" s="455" t="s">
        <v>23456</v>
      </c>
      <c r="N119" s="454"/>
      <c r="O119" s="455" t="str">
        <f>K119</f>
        <v>dgtl_fctrng_v_purref</v>
      </c>
      <c r="P119" s="455" t="s">
        <v>22586</v>
      </c>
      <c r="Q119" s="455" t="str">
        <f>IF(P119="Daily","d",IF(P119="Monthly","m",IF(P119="Yearly","y",IF(P119="Weekly","w",IF(P119="S","s",IF(P119="On-Request","o",""))))))</f>
        <v>d</v>
      </c>
      <c r="R119" s="455" t="str">
        <f>"ingest_"&amp;K119&amp;"_"&amp;Q119</f>
        <v>ingest_dgtl_fctrng_v_purref_d</v>
      </c>
      <c r="S119" s="455"/>
      <c r="T119" s="7" t="s">
        <v>22000</v>
      </c>
      <c r="U119" s="451"/>
      <c r="V119" s="451"/>
      <c r="W119" s="451"/>
      <c r="X119" s="714" t="s">
        <v>23124</v>
      </c>
      <c r="Y119" s="6"/>
      <c r="Z119" s="451" t="s">
        <v>23022</v>
      </c>
      <c r="AA119" s="451" t="s">
        <v>23022</v>
      </c>
      <c r="AB119" s="451" t="s">
        <v>23022</v>
      </c>
      <c r="AC119" s="451" t="s">
        <v>23022</v>
      </c>
      <c r="AD119" s="451"/>
      <c r="AE119" s="451" t="s">
        <v>23022</v>
      </c>
      <c r="AF119" s="451"/>
      <c r="AG119" s="451"/>
      <c r="AH119" s="451" t="s">
        <v>23022</v>
      </c>
      <c r="AI119" s="715"/>
      <c r="AJ119" s="715" t="s">
        <v>23022</v>
      </c>
      <c r="AK119" s="10"/>
      <c r="AL119" s="716" t="s">
        <v>23022</v>
      </c>
      <c r="AM119" s="715" t="s">
        <v>23022</v>
      </c>
      <c r="AN119" s="20" t="s">
        <v>22583</v>
      </c>
      <c r="AO119" s="20" t="s">
        <v>22583</v>
      </c>
      <c r="AP119" s="20" t="str">
        <f>IF(OR(AN119="Y", AO119="Y"), "Y", "N")</f>
        <v>N</v>
      </c>
      <c r="AQ119" s="20"/>
      <c r="AW119" s="630"/>
    </row>
    <row r="120" spans="1:49" ht="39" hidden="1">
      <c r="A120" s="451">
        <v>117</v>
      </c>
      <c r="B120" s="452" t="s">
        <v>21842</v>
      </c>
      <c r="C120" s="459" t="s">
        <v>21998</v>
      </c>
      <c r="D120" s="273" t="s">
        <v>22435</v>
      </c>
      <c r="E120" s="456" t="str">
        <f>VLOOKUP(C120,'Source Inventory'!D:E,2,FALSE)</f>
        <v>dgtl_fctrng</v>
      </c>
      <c r="F120" s="273" t="s">
        <v>21844</v>
      </c>
      <c r="G120" s="188" t="s">
        <v>22333</v>
      </c>
      <c r="H120" s="456">
        <v>754</v>
      </c>
      <c r="I120" s="460" t="s">
        <v>23457</v>
      </c>
      <c r="J120" s="454" t="str">
        <f>"persist_"&amp;E120</f>
        <v>persist_dgtl_fctrng</v>
      </c>
      <c r="K120" s="454" t="str">
        <f>E120&amp;"_"&amp;I120</f>
        <v>dgtl_fctrng_v_clientdebtor</v>
      </c>
      <c r="L120" s="455" t="s">
        <v>23458</v>
      </c>
      <c r="M120" s="455" t="s">
        <v>23459</v>
      </c>
      <c r="N120" s="454"/>
      <c r="O120" s="455" t="str">
        <f>K120</f>
        <v>dgtl_fctrng_v_clientdebtor</v>
      </c>
      <c r="P120" s="455" t="s">
        <v>22586</v>
      </c>
      <c r="Q120" s="455" t="str">
        <f>IF(P120="Daily","d",IF(P120="Monthly","m",IF(P120="Yearly","y",IF(P120="Weekly","w",IF(P120="S","s",IF(P120="On-Request","o",""))))))</f>
        <v>d</v>
      </c>
      <c r="R120" s="455" t="str">
        <f>"ingest_"&amp;K120&amp;"_"&amp;Q120</f>
        <v>ingest_dgtl_fctrng_v_clientdebtor_d</v>
      </c>
      <c r="S120" s="455"/>
      <c r="T120" s="459" t="s">
        <v>22460</v>
      </c>
      <c r="U120" s="451"/>
      <c r="V120" s="451"/>
      <c r="W120" s="451"/>
      <c r="X120" s="714" t="s">
        <v>23460</v>
      </c>
      <c r="Y120" s="6"/>
      <c r="Z120" s="451" t="s">
        <v>23022</v>
      </c>
      <c r="AA120" s="451" t="s">
        <v>23022</v>
      </c>
      <c r="AB120" s="451" t="s">
        <v>23022</v>
      </c>
      <c r="AC120" s="451" t="s">
        <v>23022</v>
      </c>
      <c r="AD120" s="451"/>
      <c r="AE120" s="451" t="s">
        <v>23022</v>
      </c>
      <c r="AF120" s="451"/>
      <c r="AG120" s="451"/>
      <c r="AH120" s="451" t="s">
        <v>23022</v>
      </c>
      <c r="AI120" s="715"/>
      <c r="AJ120" s="715" t="s">
        <v>23022</v>
      </c>
      <c r="AK120" s="10"/>
      <c r="AL120" s="716" t="s">
        <v>23022</v>
      </c>
      <c r="AM120" s="715" t="s">
        <v>23022</v>
      </c>
      <c r="AN120" s="20" t="s">
        <v>22583</v>
      </c>
      <c r="AO120" s="20" t="s">
        <v>22583</v>
      </c>
      <c r="AP120" s="20" t="str">
        <f>IF(OR(AN120="Y", AO120="Y"), "Y", "N")</f>
        <v>N</v>
      </c>
      <c r="AQ120" s="20"/>
      <c r="AW120" s="630"/>
    </row>
    <row r="121" spans="1:49" ht="26.1" hidden="1">
      <c r="A121" s="451">
        <v>118</v>
      </c>
      <c r="B121" s="474" t="s">
        <v>21842</v>
      </c>
      <c r="C121" s="332" t="s">
        <v>21998</v>
      </c>
      <c r="D121" s="273" t="s">
        <v>22435</v>
      </c>
      <c r="E121" s="456" t="str">
        <f>VLOOKUP(C121,'Source Inventory'!D:E,2,FALSE)</f>
        <v>dgtl_fctrng</v>
      </c>
      <c r="F121" s="273" t="s">
        <v>21844</v>
      </c>
      <c r="G121" s="188" t="s">
        <v>22333</v>
      </c>
      <c r="H121" s="456">
        <v>754</v>
      </c>
      <c r="I121" s="458" t="s">
        <v>23461</v>
      </c>
      <c r="J121" s="455" t="str">
        <f>"persist_"&amp;E121</f>
        <v>persist_dgtl_fctrng</v>
      </c>
      <c r="K121" s="455" t="str">
        <f>E121&amp;"_"&amp;I121</f>
        <v>dgtl_fctrng_v_product</v>
      </c>
      <c r="L121" s="455" t="s">
        <v>23462</v>
      </c>
      <c r="M121" s="455" t="s">
        <v>23463</v>
      </c>
      <c r="N121" s="455"/>
      <c r="O121" s="455" t="str">
        <f>K121</f>
        <v>dgtl_fctrng_v_product</v>
      </c>
      <c r="P121" s="455" t="s">
        <v>22586</v>
      </c>
      <c r="Q121" s="455" t="str">
        <f>IF(P121="Daily","d",IF(P121="Monthly","m",IF(P121="Yearly","y",IF(P121="Weekly","w",IF(P121="S","s",IF(P121="On-Request","o",""))))))</f>
        <v>d</v>
      </c>
      <c r="R121" s="455" t="str">
        <f>"ingest_"&amp;K121&amp;"_"&amp;Q121</f>
        <v>ingest_dgtl_fctrng_v_product_d</v>
      </c>
      <c r="S121" s="455"/>
      <c r="T121" s="332" t="s">
        <v>22461</v>
      </c>
      <c r="U121" s="451"/>
      <c r="V121" s="451"/>
      <c r="W121" s="451"/>
      <c r="X121" s="718" t="s">
        <v>23464</v>
      </c>
      <c r="Y121" s="6"/>
      <c r="Z121" s="451" t="s">
        <v>23022</v>
      </c>
      <c r="AA121" s="451" t="s">
        <v>23022</v>
      </c>
      <c r="AB121" s="451" t="s">
        <v>23022</v>
      </c>
      <c r="AC121" s="451" t="s">
        <v>23022</v>
      </c>
      <c r="AD121" s="451"/>
      <c r="AE121" s="451" t="s">
        <v>23022</v>
      </c>
      <c r="AF121" s="451"/>
      <c r="AG121" s="451"/>
      <c r="AH121" s="451" t="s">
        <v>23022</v>
      </c>
      <c r="AI121" s="715"/>
      <c r="AJ121" s="715" t="s">
        <v>23022</v>
      </c>
      <c r="AK121" s="10"/>
      <c r="AL121" s="716" t="s">
        <v>23022</v>
      </c>
      <c r="AM121" s="715" t="s">
        <v>23022</v>
      </c>
      <c r="AN121" s="20" t="s">
        <v>22583</v>
      </c>
      <c r="AO121" s="20" t="s">
        <v>22583</v>
      </c>
      <c r="AP121" s="20" t="str">
        <f>IF(OR(AN121="Y", AO121="Y"), "Y", "N")</f>
        <v>N</v>
      </c>
      <c r="AQ121" s="20"/>
      <c r="AW121" s="630"/>
    </row>
    <row r="122" spans="1:49" ht="65.099999999999994" hidden="1">
      <c r="A122" s="451">
        <v>119</v>
      </c>
      <c r="B122" s="452" t="s">
        <v>21842</v>
      </c>
      <c r="C122" s="332" t="s">
        <v>21998</v>
      </c>
      <c r="D122" s="273" t="s">
        <v>22435</v>
      </c>
      <c r="E122" s="456" t="str">
        <f>VLOOKUP(C122,'Source Inventory'!D:E,2,FALSE)</f>
        <v>dgtl_fctrng</v>
      </c>
      <c r="F122" s="273" t="s">
        <v>21844</v>
      </c>
      <c r="G122" s="188" t="s">
        <v>22333</v>
      </c>
      <c r="H122" s="456">
        <v>754</v>
      </c>
      <c r="I122" s="458" t="s">
        <v>23465</v>
      </c>
      <c r="J122" s="454" t="str">
        <f>"persist_"&amp;E122</f>
        <v>persist_dgtl_fctrng</v>
      </c>
      <c r="K122" s="454" t="str">
        <f>E122&amp;"_"&amp;I122</f>
        <v>dgtl_fctrng_v_company</v>
      </c>
      <c r="L122" s="455" t="s">
        <v>23466</v>
      </c>
      <c r="M122" s="455" t="s">
        <v>23467</v>
      </c>
      <c r="N122" s="454"/>
      <c r="O122" s="455" t="str">
        <f>K122</f>
        <v>dgtl_fctrng_v_company</v>
      </c>
      <c r="P122" s="455" t="s">
        <v>22586</v>
      </c>
      <c r="Q122" s="455" t="str">
        <f>IF(P122="Daily","d",IF(P122="Monthly","m",IF(P122="Yearly","y",IF(P122="Weekly","w",IF(P122="S","s",IF(P122="On-Request","o",""))))))</f>
        <v>d</v>
      </c>
      <c r="R122" s="455" t="str">
        <f>"ingest_"&amp;K122&amp;"_"&amp;Q122</f>
        <v>ingest_dgtl_fctrng_v_company_d</v>
      </c>
      <c r="S122" s="455"/>
      <c r="T122" s="332" t="s">
        <v>22462</v>
      </c>
      <c r="U122" s="451"/>
      <c r="V122" s="451"/>
      <c r="W122" s="451"/>
      <c r="X122" s="718" t="s">
        <v>23468</v>
      </c>
      <c r="Y122" s="6"/>
      <c r="Z122" s="451" t="s">
        <v>23022</v>
      </c>
      <c r="AA122" s="451" t="s">
        <v>23022</v>
      </c>
      <c r="AB122" s="451" t="s">
        <v>23022</v>
      </c>
      <c r="AC122" s="451" t="s">
        <v>23022</v>
      </c>
      <c r="AD122" s="451"/>
      <c r="AE122" s="451" t="s">
        <v>23022</v>
      </c>
      <c r="AF122" s="451"/>
      <c r="AG122" s="451"/>
      <c r="AH122" s="451" t="s">
        <v>23022</v>
      </c>
      <c r="AI122" s="715"/>
      <c r="AJ122" s="715" t="s">
        <v>23022</v>
      </c>
      <c r="AK122" s="10"/>
      <c r="AL122" s="716" t="s">
        <v>23022</v>
      </c>
      <c r="AM122" s="715" t="s">
        <v>23022</v>
      </c>
      <c r="AN122" s="20" t="s">
        <v>22583</v>
      </c>
      <c r="AO122" s="20" t="s">
        <v>22583</v>
      </c>
      <c r="AP122" s="20" t="str">
        <f>IF(OR(AN122="Y", AO122="Y"), "Y", "N")</f>
        <v>N</v>
      </c>
      <c r="AQ122" s="20"/>
      <c r="AW122" s="630"/>
    </row>
    <row r="123" spans="1:49" ht="26.1" hidden="1">
      <c r="A123" s="451">
        <v>120</v>
      </c>
      <c r="B123" s="452" t="s">
        <v>21842</v>
      </c>
      <c r="C123" s="459" t="s">
        <v>21998</v>
      </c>
      <c r="D123" s="273" t="s">
        <v>22435</v>
      </c>
      <c r="E123" s="456" t="str">
        <f>VLOOKUP(C123,'Source Inventory'!D:E,2,FALSE)</f>
        <v>dgtl_fctrng</v>
      </c>
      <c r="F123" s="273" t="s">
        <v>21844</v>
      </c>
      <c r="G123" s="188" t="s">
        <v>22333</v>
      </c>
      <c r="H123" s="456">
        <v>754</v>
      </c>
      <c r="I123" s="458" t="s">
        <v>23469</v>
      </c>
      <c r="J123" s="455" t="str">
        <f>"persist_"&amp;E123</f>
        <v>persist_dgtl_fctrng</v>
      </c>
      <c r="K123" s="455" t="str">
        <f>E123&amp;"_"&amp;I123</f>
        <v>dgtl_fctrng_v_clientlimit</v>
      </c>
      <c r="L123" s="455" t="s">
        <v>23470</v>
      </c>
      <c r="M123" s="455" t="s">
        <v>23471</v>
      </c>
      <c r="N123" s="455"/>
      <c r="O123" s="455" t="str">
        <f>K123</f>
        <v>dgtl_fctrng_v_clientlimit</v>
      </c>
      <c r="P123" s="455" t="s">
        <v>22586</v>
      </c>
      <c r="Q123" s="455" t="str">
        <f>IF(P123="Daily","d",IF(P123="Monthly","m",IF(P123="Yearly","y",IF(P123="Weekly","w",IF(P123="S","s",IF(P123="On-Request","o",""))))))</f>
        <v>d</v>
      </c>
      <c r="R123" s="455" t="str">
        <f>"ingest_"&amp;K123&amp;"_"&amp;Q123</f>
        <v>ingest_dgtl_fctrng_v_clientlimit_d</v>
      </c>
      <c r="S123" s="455"/>
      <c r="T123" s="459" t="s">
        <v>22463</v>
      </c>
      <c r="U123" s="451"/>
      <c r="V123" s="451"/>
      <c r="W123" s="451"/>
      <c r="X123" s="718" t="s">
        <v>23472</v>
      </c>
      <c r="Y123" s="6"/>
      <c r="Z123" s="451" t="s">
        <v>23022</v>
      </c>
      <c r="AA123" s="451" t="s">
        <v>23022</v>
      </c>
      <c r="AB123" s="451" t="s">
        <v>23022</v>
      </c>
      <c r="AC123" s="451" t="s">
        <v>23022</v>
      </c>
      <c r="AD123" s="451"/>
      <c r="AE123" s="451" t="s">
        <v>23022</v>
      </c>
      <c r="AF123" s="451"/>
      <c r="AG123" s="451"/>
      <c r="AH123" s="451" t="s">
        <v>23022</v>
      </c>
      <c r="AI123" s="715"/>
      <c r="AJ123" s="715" t="s">
        <v>23022</v>
      </c>
      <c r="AK123" s="10"/>
      <c r="AL123" s="716" t="s">
        <v>23022</v>
      </c>
      <c r="AM123" s="715" t="s">
        <v>23022</v>
      </c>
      <c r="AN123" s="20" t="s">
        <v>22583</v>
      </c>
      <c r="AO123" s="20" t="s">
        <v>22583</v>
      </c>
      <c r="AP123" s="20" t="str">
        <f>IF(OR(AN123="Y", AO123="Y"), "Y", "N")</f>
        <v>N</v>
      </c>
      <c r="AQ123" s="20"/>
    </row>
    <row r="124" spans="1:49" ht="39" hidden="1">
      <c r="A124" s="451">
        <v>121</v>
      </c>
      <c r="B124" s="452" t="s">
        <v>21842</v>
      </c>
      <c r="C124" s="459" t="s">
        <v>21998</v>
      </c>
      <c r="D124" s="273" t="s">
        <v>22435</v>
      </c>
      <c r="E124" s="456" t="str">
        <f>VLOOKUP(C124,'Source Inventory'!D:E,2,FALSE)</f>
        <v>dgtl_fctrng</v>
      </c>
      <c r="F124" s="273" t="s">
        <v>21844</v>
      </c>
      <c r="G124" s="188" t="s">
        <v>22333</v>
      </c>
      <c r="H124" s="456">
        <v>754</v>
      </c>
      <c r="I124" s="458" t="s">
        <v>23473</v>
      </c>
      <c r="J124" s="455" t="str">
        <f>"persist_"&amp;E124</f>
        <v>persist_dgtl_fctrng</v>
      </c>
      <c r="K124" s="455" t="str">
        <f>E124&amp;"_"&amp;I124</f>
        <v>dgtl_fctrng_v_cis</v>
      </c>
      <c r="L124" s="455" t="s">
        <v>23474</v>
      </c>
      <c r="M124" s="455" t="s">
        <v>23475</v>
      </c>
      <c r="N124" s="455"/>
      <c r="O124" s="455" t="str">
        <f>K124</f>
        <v>dgtl_fctrng_v_cis</v>
      </c>
      <c r="P124" s="455" t="s">
        <v>22586</v>
      </c>
      <c r="Q124" s="455" t="str">
        <f>IF(P124="Daily","d",IF(P124="Monthly","m",IF(P124="Yearly","y",IF(P124="Weekly","w",IF(P124="S","s",IF(P124="On-Request","o",""))))))</f>
        <v>d</v>
      </c>
      <c r="R124" s="455" t="str">
        <f>"ingest_"&amp;K124&amp;"_"&amp;Q124</f>
        <v>ingest_dgtl_fctrng_v_cis_d</v>
      </c>
      <c r="S124" s="455"/>
      <c r="T124" s="459" t="s">
        <v>22464</v>
      </c>
      <c r="U124" s="451"/>
      <c r="V124" s="451"/>
      <c r="W124" s="451"/>
      <c r="X124" s="718" t="s">
        <v>23476</v>
      </c>
      <c r="Y124" s="6"/>
      <c r="Z124" s="451" t="s">
        <v>23022</v>
      </c>
      <c r="AA124" s="451" t="s">
        <v>23022</v>
      </c>
      <c r="AB124" s="451" t="s">
        <v>23022</v>
      </c>
      <c r="AC124" s="451" t="s">
        <v>23022</v>
      </c>
      <c r="AD124" s="451"/>
      <c r="AE124" s="451" t="s">
        <v>23022</v>
      </c>
      <c r="AF124" s="451"/>
      <c r="AG124" s="451"/>
      <c r="AH124" s="451" t="s">
        <v>23022</v>
      </c>
      <c r="AI124" s="715"/>
      <c r="AJ124" s="715" t="s">
        <v>23022</v>
      </c>
      <c r="AK124" s="10"/>
      <c r="AL124" s="716" t="s">
        <v>23022</v>
      </c>
      <c r="AM124" s="715" t="s">
        <v>23022</v>
      </c>
      <c r="AN124" s="20" t="s">
        <v>22583</v>
      </c>
      <c r="AO124" s="20" t="s">
        <v>22583</v>
      </c>
      <c r="AP124" s="20" t="str">
        <f>IF(OR(AN124="Y", AO124="Y"), "Y", "N")</f>
        <v>N</v>
      </c>
      <c r="AQ124" s="20"/>
    </row>
    <row r="125" spans="1:49" ht="26.1" hidden="1">
      <c r="A125" s="451">
        <v>122</v>
      </c>
      <c r="B125" s="589" t="s">
        <v>21842</v>
      </c>
      <c r="C125" s="590" t="s">
        <v>21998</v>
      </c>
      <c r="D125" s="273" t="s">
        <v>22435</v>
      </c>
      <c r="E125" s="273" t="str">
        <f>VLOOKUP(C125,'Source Inventory'!D:E,2,FALSE)</f>
        <v>dgtl_fctrng</v>
      </c>
      <c r="F125" s="273" t="s">
        <v>21844</v>
      </c>
      <c r="G125" s="188" t="s">
        <v>22333</v>
      </c>
      <c r="H125" s="273">
        <v>754</v>
      </c>
      <c r="I125" s="458" t="s">
        <v>23477</v>
      </c>
      <c r="J125" s="455" t="str">
        <f>"persist_"&amp;E125</f>
        <v>persist_dgtl_fctrng</v>
      </c>
      <c r="K125" s="455" t="str">
        <f>E125&amp;"_"&amp;I125</f>
        <v>dgtl_fctrng_v_interestspread</v>
      </c>
      <c r="L125" s="455" t="s">
        <v>23478</v>
      </c>
      <c r="M125" s="455" t="s">
        <v>23479</v>
      </c>
      <c r="N125" s="455"/>
      <c r="O125" s="455" t="str">
        <f>K125</f>
        <v>dgtl_fctrng_v_interestspread</v>
      </c>
      <c r="P125" s="455" t="s">
        <v>22586</v>
      </c>
      <c r="Q125" s="455" t="str">
        <f>IF(P125="Daily","d",IF(P125="Monthly","m",IF(P125="Yearly","y",IF(P125="Weekly","w",IF(P125="S","s",IF(P125="On-Request","o",""))))))</f>
        <v>d</v>
      </c>
      <c r="R125" s="455" t="str">
        <f>"ingest_"&amp;K125&amp;"_"&amp;Q125</f>
        <v>ingest_dgtl_fctrng_v_interestspread_d</v>
      </c>
      <c r="S125" s="455"/>
      <c r="T125" s="459" t="s">
        <v>22465</v>
      </c>
      <c r="U125" s="451"/>
      <c r="V125" s="451"/>
      <c r="W125" s="451"/>
      <c r="X125" s="718" t="s">
        <v>23480</v>
      </c>
      <c r="Y125" s="6"/>
      <c r="Z125" s="451" t="s">
        <v>23022</v>
      </c>
      <c r="AA125" s="451" t="s">
        <v>23022</v>
      </c>
      <c r="AB125" s="451" t="s">
        <v>23022</v>
      </c>
      <c r="AC125" s="451" t="s">
        <v>23022</v>
      </c>
      <c r="AD125" s="451"/>
      <c r="AE125" s="451" t="s">
        <v>23022</v>
      </c>
      <c r="AF125" s="451"/>
      <c r="AG125" s="451"/>
      <c r="AH125" s="451" t="s">
        <v>23022</v>
      </c>
      <c r="AI125" s="715"/>
      <c r="AJ125" s="715" t="s">
        <v>23022</v>
      </c>
      <c r="AK125" s="10"/>
      <c r="AL125" s="716" t="s">
        <v>23022</v>
      </c>
      <c r="AM125" s="715" t="s">
        <v>23022</v>
      </c>
      <c r="AN125" s="20" t="s">
        <v>22583</v>
      </c>
      <c r="AO125" s="20" t="s">
        <v>22583</v>
      </c>
      <c r="AP125" s="20" t="str">
        <f>IF(OR(AN125="Y", AO125="Y"), "Y", "N")</f>
        <v>N</v>
      </c>
      <c r="AQ125" s="20"/>
    </row>
    <row r="126" spans="1:49" hidden="1">
      <c r="A126" s="451">
        <v>123</v>
      </c>
      <c r="B126" s="452" t="s">
        <v>21842</v>
      </c>
      <c r="C126" s="461" t="s">
        <v>21800</v>
      </c>
      <c r="D126" s="273" t="s">
        <v>22439</v>
      </c>
      <c r="E126" s="273" t="str">
        <f>VLOOKUP(C126,'Source Inventory'!D:E,2,FALSE)</f>
        <v>pcb_dep</v>
      </c>
      <c r="F126" s="273" t="s">
        <v>21844</v>
      </c>
      <c r="G126" s="188" t="s">
        <v>22877</v>
      </c>
      <c r="H126" s="273">
        <v>668</v>
      </c>
      <c r="I126" s="475" t="s">
        <v>23481</v>
      </c>
      <c r="J126" s="455" t="str">
        <f>"persist_"&amp;E126</f>
        <v>persist_pcb_dep</v>
      </c>
      <c r="K126" s="455" t="str">
        <f>E126&amp;"_"&amp;I126</f>
        <v>pcb_dep_deptxn_db</v>
      </c>
      <c r="L126" s="455" t="s">
        <v>23482</v>
      </c>
      <c r="M126" s="455" t="s">
        <v>23483</v>
      </c>
      <c r="N126" s="455" t="s">
        <v>23484</v>
      </c>
      <c r="O126" s="455" t="str">
        <f>K126</f>
        <v>pcb_dep_deptxn_db</v>
      </c>
      <c r="P126" s="455" t="s">
        <v>22586</v>
      </c>
      <c r="Q126" s="455" t="str">
        <f>IF(P126="Daily","d",IF(P126="Monthly","m",IF(P126="Yearly","y",IF(P126="Weekly","w",IF(P126="S","s",IF(P126="On-Request","o",""))))))</f>
        <v>d</v>
      </c>
      <c r="R126" s="455" t="str">
        <f>"ingest_"&amp;K126&amp;"_"&amp;Q126</f>
        <v>ingest_pcb_dep_deptxn_db_d</v>
      </c>
      <c r="S126" s="455"/>
      <c r="T126" s="459" t="s">
        <v>21831</v>
      </c>
      <c r="U126" s="451"/>
      <c r="V126" s="451"/>
      <c r="W126" s="451"/>
      <c r="X126" s="455" t="s">
        <v>23485</v>
      </c>
      <c r="Y126" s="6"/>
      <c r="Z126" s="451" t="s">
        <v>23031</v>
      </c>
      <c r="AA126" s="451" t="s">
        <v>23022</v>
      </c>
      <c r="AB126" s="451" t="s">
        <v>23022</v>
      </c>
      <c r="AC126" s="451" t="s">
        <v>23022</v>
      </c>
      <c r="AD126" s="451"/>
      <c r="AE126" s="451" t="s">
        <v>23022</v>
      </c>
      <c r="AF126" s="451"/>
      <c r="AG126" s="789"/>
      <c r="AH126" s="451" t="s">
        <v>23022</v>
      </c>
      <c r="AI126" s="715"/>
      <c r="AJ126" s="715" t="s">
        <v>23022</v>
      </c>
      <c r="AK126" s="10"/>
      <c r="AL126" s="716" t="s">
        <v>23022</v>
      </c>
      <c r="AM126" s="715" t="s">
        <v>23022</v>
      </c>
      <c r="AN126" s="20" t="s">
        <v>22583</v>
      </c>
      <c r="AO126" s="20" t="s">
        <v>22583</v>
      </c>
      <c r="AP126" s="20" t="str">
        <f>IF(OR(AN126="Y", AO126="Y"), "Y", "N")</f>
        <v>N</v>
      </c>
      <c r="AQ126" s="20"/>
    </row>
    <row r="127" spans="1:49" ht="26.1" hidden="1">
      <c r="A127" s="451">
        <v>124</v>
      </c>
      <c r="B127" s="452" t="s">
        <v>21842</v>
      </c>
      <c r="C127" s="459" t="s">
        <v>22265</v>
      </c>
      <c r="D127" s="273" t="s">
        <v>22782</v>
      </c>
      <c r="E127" s="456" t="str">
        <f>VLOOKUP(C127,'Source Inventory'!D:E,2,FALSE)</f>
        <v>cardlink_acq</v>
      </c>
      <c r="F127" s="273" t="s">
        <v>21844</v>
      </c>
      <c r="G127" s="192" t="s">
        <v>22783</v>
      </c>
      <c r="H127" s="273">
        <v>268.01</v>
      </c>
      <c r="I127" s="458" t="s">
        <v>23486</v>
      </c>
      <c r="J127" s="455" t="str">
        <f>"persist_"&amp;E127</f>
        <v>persist_cardlink_acq</v>
      </c>
      <c r="K127" s="455" t="str">
        <f>E127&amp;"_"&amp;I127</f>
        <v>cardlink_acq_ci1d1166_crdhd</v>
      </c>
      <c r="L127" s="455" t="s">
        <v>23487</v>
      </c>
      <c r="M127" s="455" t="s">
        <v>22932</v>
      </c>
      <c r="N127" s="455"/>
      <c r="O127" s="455" t="str">
        <f>K127</f>
        <v>cardlink_acq_ci1d1166_crdhd</v>
      </c>
      <c r="P127" s="455" t="s">
        <v>22586</v>
      </c>
      <c r="Q127" s="455" t="str">
        <f>IF(P127="Daily","d",IF(P127="Monthly","m",IF(P127="Yearly","y",IF(P127="Weekly","w",IF(P127="S","s",IF(P127="On-Request","o",""))))))</f>
        <v>d</v>
      </c>
      <c r="R127" s="455" t="str">
        <f>"ingest_"&amp;K127&amp;"_"&amp;Q127</f>
        <v>ingest_cardlink_acq_ci1d1166_crdhd_d</v>
      </c>
      <c r="S127" s="455"/>
      <c r="T127" s="459" t="s">
        <v>22932</v>
      </c>
      <c r="U127" s="717" t="s">
        <v>22597</v>
      </c>
      <c r="V127" s="451" t="s">
        <v>22583</v>
      </c>
      <c r="W127" s="451"/>
      <c r="X127" s="273"/>
      <c r="Y127" s="6"/>
      <c r="Z127" s="451" t="s">
        <v>23022</v>
      </c>
      <c r="AA127" s="451" t="s">
        <v>23022</v>
      </c>
      <c r="AB127" s="451" t="s">
        <v>23022</v>
      </c>
      <c r="AC127" s="451" t="s">
        <v>23022</v>
      </c>
      <c r="AD127" s="451"/>
      <c r="AE127" s="451" t="s">
        <v>23022</v>
      </c>
      <c r="AF127" s="451"/>
      <c r="AG127" s="451"/>
      <c r="AH127" s="451" t="s">
        <v>23022</v>
      </c>
      <c r="AI127" s="715"/>
      <c r="AJ127" s="715" t="s">
        <v>23022</v>
      </c>
      <c r="AK127" s="10"/>
      <c r="AL127" s="716" t="s">
        <v>39</v>
      </c>
      <c r="AM127" s="716" t="s">
        <v>39</v>
      </c>
      <c r="AN127" s="20" t="s">
        <v>22583</v>
      </c>
      <c r="AO127" s="20" t="s">
        <v>22584</v>
      </c>
      <c r="AP127" s="20" t="str">
        <f>IF(OR(AN127="Y", AO127="Y"), "Y", "N")</f>
        <v>Y</v>
      </c>
      <c r="AQ127" s="20"/>
    </row>
    <row r="128" spans="1:49" ht="51.95" hidden="1">
      <c r="A128" s="451">
        <v>125</v>
      </c>
      <c r="B128" s="452" t="s">
        <v>21842</v>
      </c>
      <c r="C128" s="459" t="s">
        <v>22265</v>
      </c>
      <c r="D128" s="273" t="s">
        <v>22782</v>
      </c>
      <c r="E128" s="456" t="str">
        <f>VLOOKUP(C128,'Source Inventory'!D:E,2,FALSE)</f>
        <v>cardlink_acq</v>
      </c>
      <c r="F128" s="273" t="s">
        <v>21844</v>
      </c>
      <c r="G128" s="192" t="s">
        <v>22783</v>
      </c>
      <c r="H128" s="273">
        <v>268.01</v>
      </c>
      <c r="I128" s="458" t="s">
        <v>23488</v>
      </c>
      <c r="J128" s="455" t="str">
        <f>"persist_"&amp;E128</f>
        <v>persist_cardlink_acq</v>
      </c>
      <c r="K128" s="455" t="str">
        <f>E128&amp;"_"&amp;I128</f>
        <v>cardlink_acq_ci1d1178_crdreg</v>
      </c>
      <c r="L128" s="455" t="s">
        <v>23489</v>
      </c>
      <c r="M128" s="455" t="s">
        <v>22934</v>
      </c>
      <c r="N128" s="455"/>
      <c r="O128" s="455" t="str">
        <f>K128</f>
        <v>cardlink_acq_ci1d1178_crdreg</v>
      </c>
      <c r="P128" s="455" t="s">
        <v>22586</v>
      </c>
      <c r="Q128" s="455" t="str">
        <f>IF(P128="Daily","d",IF(P128="Monthly","m",IF(P128="Yearly","y",IF(P128="Weekly","w",IF(P128="S","s",IF(P128="On-Request","o",""))))))</f>
        <v>d</v>
      </c>
      <c r="R128" s="455" t="str">
        <f>"ingest_"&amp;K128&amp;"_"&amp;Q128</f>
        <v>ingest_cardlink_acq_ci1d1178_crdreg_d</v>
      </c>
      <c r="S128" s="455"/>
      <c r="T128" s="459" t="s">
        <v>22934</v>
      </c>
      <c r="U128" s="451" t="s">
        <v>22583</v>
      </c>
      <c r="V128" s="451" t="s">
        <v>22583</v>
      </c>
      <c r="W128" s="451"/>
      <c r="X128" s="718" t="s">
        <v>23490</v>
      </c>
      <c r="Y128" s="6"/>
      <c r="Z128" s="451" t="s">
        <v>23022</v>
      </c>
      <c r="AA128" s="451" t="s">
        <v>23022</v>
      </c>
      <c r="AB128" s="451" t="s">
        <v>23022</v>
      </c>
      <c r="AC128" s="451" t="s">
        <v>23022</v>
      </c>
      <c r="AD128" s="451"/>
      <c r="AE128" s="451" t="s">
        <v>23022</v>
      </c>
      <c r="AF128" s="451"/>
      <c r="AG128" s="451"/>
      <c r="AH128" s="451" t="s">
        <v>23022</v>
      </c>
      <c r="AI128" s="715"/>
      <c r="AJ128" s="715" t="s">
        <v>23022</v>
      </c>
      <c r="AK128" s="10"/>
      <c r="AL128" s="716" t="s">
        <v>23022</v>
      </c>
      <c r="AM128" s="715" t="s">
        <v>23022</v>
      </c>
      <c r="AN128" s="20" t="s">
        <v>22583</v>
      </c>
      <c r="AO128" s="20" t="s">
        <v>22584</v>
      </c>
      <c r="AP128" s="20" t="str">
        <f>IF(OR(AN128="Y", AO128="Y"), "Y", "N")</f>
        <v>Y</v>
      </c>
      <c r="AQ128" s="20"/>
    </row>
    <row r="129" spans="1:43" ht="26.1" hidden="1">
      <c r="A129" s="451">
        <v>126</v>
      </c>
      <c r="B129" s="452" t="s">
        <v>21842</v>
      </c>
      <c r="C129" s="459" t="s">
        <v>22265</v>
      </c>
      <c r="D129" s="273" t="s">
        <v>22782</v>
      </c>
      <c r="E129" s="456" t="str">
        <f>VLOOKUP(C129,'Source Inventory'!D:E,2,FALSE)</f>
        <v>cardlink_acq</v>
      </c>
      <c r="F129" s="273" t="s">
        <v>21844</v>
      </c>
      <c r="G129" s="192" t="s">
        <v>22783</v>
      </c>
      <c r="H129" s="273">
        <v>268.01</v>
      </c>
      <c r="I129" s="458" t="s">
        <v>23491</v>
      </c>
      <c r="J129" s="455" t="str">
        <f>"persist_"&amp;E129</f>
        <v>persist_cardlink_acq</v>
      </c>
      <c r="K129" s="455" t="str">
        <f>E129&amp;"_"&amp;I129</f>
        <v>cardlink_acq_ci1d1167_cardtype</v>
      </c>
      <c r="L129" s="455" t="s">
        <v>23492</v>
      </c>
      <c r="M129" s="455" t="s">
        <v>22936</v>
      </c>
      <c r="N129" s="455"/>
      <c r="O129" s="455" t="str">
        <f>K129</f>
        <v>cardlink_acq_ci1d1167_cardtype</v>
      </c>
      <c r="P129" s="455" t="s">
        <v>22586</v>
      </c>
      <c r="Q129" s="455" t="str">
        <f>IF(P129="Daily","d",IF(P129="Monthly","m",IF(P129="Yearly","y",IF(P129="Weekly","w",IF(P129="S","s",IF(P129="On-Request","o",""))))))</f>
        <v>d</v>
      </c>
      <c r="R129" s="455" t="str">
        <f>"ingest_"&amp;K129&amp;"_"&amp;Q129</f>
        <v>ingest_cardlink_acq_ci1d1167_cardtype_d</v>
      </c>
      <c r="S129" s="455"/>
      <c r="T129" s="459" t="s">
        <v>22936</v>
      </c>
      <c r="U129" s="717" t="s">
        <v>22597</v>
      </c>
      <c r="V129" s="451" t="s">
        <v>22583</v>
      </c>
      <c r="W129" s="451"/>
      <c r="X129" s="273"/>
      <c r="Y129" s="6"/>
      <c r="Z129" s="451" t="s">
        <v>23022</v>
      </c>
      <c r="AA129" s="451" t="s">
        <v>23022</v>
      </c>
      <c r="AB129" s="451" t="s">
        <v>23022</v>
      </c>
      <c r="AC129" s="451" t="s">
        <v>23022</v>
      </c>
      <c r="AD129" s="451"/>
      <c r="AE129" s="451" t="s">
        <v>23022</v>
      </c>
      <c r="AF129" s="451"/>
      <c r="AG129" s="451"/>
      <c r="AH129" s="451" t="s">
        <v>23022</v>
      </c>
      <c r="AI129" s="715"/>
      <c r="AJ129" s="715" t="s">
        <v>23022</v>
      </c>
      <c r="AK129" s="10"/>
      <c r="AL129" s="716" t="s">
        <v>39</v>
      </c>
      <c r="AM129" s="716" t="s">
        <v>39</v>
      </c>
      <c r="AN129" s="20" t="s">
        <v>22583</v>
      </c>
      <c r="AO129" s="20" t="s">
        <v>22584</v>
      </c>
      <c r="AP129" s="20" t="str">
        <f>IF(OR(AN129="Y", AO129="Y"), "Y", "N")</f>
        <v>Y</v>
      </c>
      <c r="AQ129" s="20"/>
    </row>
    <row r="130" spans="1:43" ht="26.1" hidden="1">
      <c r="A130" s="451">
        <v>127</v>
      </c>
      <c r="B130" s="452" t="s">
        <v>21842</v>
      </c>
      <c r="C130" s="459" t="s">
        <v>22275</v>
      </c>
      <c r="D130" s="273" t="s">
        <v>22082</v>
      </c>
      <c r="E130" s="456" t="str">
        <f>VLOOKUP(C130,'Source Inventory'!D:E,2,FALSE)</f>
        <v>ccms</v>
      </c>
      <c r="F130" s="272" t="s">
        <v>22082</v>
      </c>
      <c r="G130" s="192" t="s">
        <v>22886</v>
      </c>
      <c r="H130" s="273">
        <v>772</v>
      </c>
      <c r="I130" s="458" t="s">
        <v>23493</v>
      </c>
      <c r="J130" s="455" t="str">
        <f>"persist_"&amp;E130</f>
        <v>persist_ccms</v>
      </c>
      <c r="K130" s="455" t="str">
        <f>E130&amp;"_"&amp;I130</f>
        <v>ccms_bda772n2_cardholder_full_dih_enc</v>
      </c>
      <c r="L130" s="455" t="s">
        <v>23494</v>
      </c>
      <c r="M130" s="455" t="s">
        <v>22887</v>
      </c>
      <c r="N130" s="454" t="str">
        <f>E130&amp;"_"&amp;I130&amp;"_YYYYMMDD.ctl"</f>
        <v>ccms_bda772n2_cardholder_full_dih_enc_YYYYMMDD.ctl</v>
      </c>
      <c r="O130" s="455" t="str">
        <f>K130</f>
        <v>ccms_bda772n2_cardholder_full_dih_enc</v>
      </c>
      <c r="P130" s="455" t="e">
        <v>#N/A</v>
      </c>
      <c r="Q130" s="455" t="e">
        <f>IF(P130="Daily","d",IF(P130="Monthly","m",IF(P130="Yearly","y",IF(P130="Weekly","w",IF(P130="S","s",IF(P130="On-Request","o",""))))))</f>
        <v>#N/A</v>
      </c>
      <c r="R130" s="455" t="e">
        <f>"ingest_"&amp;K130&amp;"_"&amp;Q130</f>
        <v>#N/A</v>
      </c>
      <c r="S130" s="455" t="s">
        <v>23205</v>
      </c>
      <c r="T130" s="455" t="s">
        <v>22887</v>
      </c>
      <c r="U130" s="717" t="s">
        <v>22597</v>
      </c>
      <c r="V130" s="451" t="s">
        <v>22583</v>
      </c>
      <c r="W130" s="451"/>
      <c r="X130" s="273"/>
      <c r="Y130" s="6"/>
      <c r="Z130" s="451" t="s">
        <v>23031</v>
      </c>
      <c r="AA130" s="451" t="s">
        <v>23031</v>
      </c>
      <c r="AB130" s="451" t="s">
        <v>23031</v>
      </c>
      <c r="AC130" s="451" t="s">
        <v>23031</v>
      </c>
      <c r="AD130" s="455"/>
      <c r="AE130" s="451" t="s">
        <v>23022</v>
      </c>
      <c r="AF130" s="451"/>
      <c r="AG130" s="721">
        <v>45358</v>
      </c>
      <c r="AH130" s="715" t="s">
        <v>23043</v>
      </c>
      <c r="AI130" s="56"/>
      <c r="AJ130" s="451" t="s">
        <v>23495</v>
      </c>
      <c r="AK130" s="10"/>
      <c r="AL130" s="716" t="s">
        <v>39</v>
      </c>
      <c r="AM130" s="715" t="s">
        <v>39</v>
      </c>
      <c r="AN130" s="20" t="s">
        <v>22583</v>
      </c>
      <c r="AO130" s="20" t="s">
        <v>22584</v>
      </c>
      <c r="AP130" s="20" t="str">
        <f>IF(OR(AN130="Y", AO130="Y"), "Y", "N")</f>
        <v>Y</v>
      </c>
      <c r="AQ130" s="20"/>
    </row>
    <row r="131" spans="1:43" ht="26.1" hidden="1" customHeight="1">
      <c r="A131" s="451">
        <v>128</v>
      </c>
      <c r="B131" s="452" t="s">
        <v>21842</v>
      </c>
      <c r="C131" s="459" t="s">
        <v>22275</v>
      </c>
      <c r="D131" s="273" t="s">
        <v>22082</v>
      </c>
      <c r="E131" s="456" t="str">
        <f>VLOOKUP(C131,'Source Inventory'!D:E,2,FALSE)</f>
        <v>ccms</v>
      </c>
      <c r="F131" s="272" t="s">
        <v>22082</v>
      </c>
      <c r="G131" s="192" t="s">
        <v>22886</v>
      </c>
      <c r="H131" s="273">
        <v>772</v>
      </c>
      <c r="I131" s="458" t="s">
        <v>23496</v>
      </c>
      <c r="J131" s="455" t="str">
        <f>"persist_"&amp;E131</f>
        <v>persist_ccms</v>
      </c>
      <c r="K131" s="455" t="str">
        <f>E131&amp;"_"&amp;I131</f>
        <v>ccms_bda772n4_cardregister</v>
      </c>
      <c r="L131" s="455" t="s">
        <v>23497</v>
      </c>
      <c r="M131" s="455" t="s">
        <v>22890</v>
      </c>
      <c r="N131" s="454" t="str">
        <f>E131&amp;"_"&amp;I131&amp;"_YYYYMMDD.ctl"</f>
        <v>ccms_bda772n4_cardregister_YYYYMMDD.ctl</v>
      </c>
      <c r="O131" s="455" t="str">
        <f>K131</f>
        <v>ccms_bda772n4_cardregister</v>
      </c>
      <c r="P131" s="455" t="e">
        <v>#N/A</v>
      </c>
      <c r="Q131" s="455" t="e">
        <f>IF(P131="Daily","d",IF(P131="Monthly","m",IF(P131="Yearly","y",IF(P131="Weekly","w",IF(P131="S","s",IF(P131="On-Request","o",""))))))</f>
        <v>#N/A</v>
      </c>
      <c r="R131" s="455" t="e">
        <f>"ingest_"&amp;K131&amp;"_"&amp;Q131</f>
        <v>#N/A</v>
      </c>
      <c r="S131" s="455"/>
      <c r="T131" s="459" t="s">
        <v>22890</v>
      </c>
      <c r="U131" s="717" t="s">
        <v>22597</v>
      </c>
      <c r="V131" s="451" t="s">
        <v>22583</v>
      </c>
      <c r="W131" s="451"/>
      <c r="X131" s="273"/>
      <c r="Y131" s="6"/>
      <c r="Z131" s="451" t="s">
        <v>23031</v>
      </c>
      <c r="AA131" s="451" t="s">
        <v>23031</v>
      </c>
      <c r="AB131" s="451" t="s">
        <v>23031</v>
      </c>
      <c r="AC131" s="451" t="s">
        <v>23031</v>
      </c>
      <c r="AD131" s="455"/>
      <c r="AE131" s="451" t="s">
        <v>23022</v>
      </c>
      <c r="AF131" s="451"/>
      <c r="AG131" s="721">
        <v>45358</v>
      </c>
      <c r="AH131" s="715" t="s">
        <v>23043</v>
      </c>
      <c r="AI131" s="7"/>
      <c r="AJ131" s="715" t="s">
        <v>23495</v>
      </c>
      <c r="AK131" s="10" t="s">
        <v>23498</v>
      </c>
      <c r="AL131" s="716" t="s">
        <v>39</v>
      </c>
      <c r="AM131" s="716" t="s">
        <v>39</v>
      </c>
      <c r="AN131" s="20" t="s">
        <v>22583</v>
      </c>
      <c r="AO131" s="20" t="s">
        <v>22584</v>
      </c>
      <c r="AP131" s="20" t="str">
        <f>IF(OR(AN131="Y", AO131="Y"), "Y", "N")</f>
        <v>Y</v>
      </c>
      <c r="AQ131" s="20"/>
    </row>
    <row r="132" spans="1:43" ht="51.95" hidden="1">
      <c r="A132" s="451">
        <v>129</v>
      </c>
      <c r="B132" s="452" t="s">
        <v>21842</v>
      </c>
      <c r="C132" s="459" t="s">
        <v>22275</v>
      </c>
      <c r="D132" s="273" t="s">
        <v>22082</v>
      </c>
      <c r="E132" s="456" t="str">
        <f>VLOOKUP(C132,'Source Inventory'!D:E,2,FALSE)</f>
        <v>ccms</v>
      </c>
      <c r="F132" s="272" t="s">
        <v>22082</v>
      </c>
      <c r="G132" s="192" t="s">
        <v>22886</v>
      </c>
      <c r="H132" s="273">
        <v>772</v>
      </c>
      <c r="I132" s="458" t="s">
        <v>23499</v>
      </c>
      <c r="J132" s="455" t="str">
        <f>"persist_"&amp;E132</f>
        <v>persist_ccms</v>
      </c>
      <c r="K132" s="455" t="str">
        <f>E132&amp;"_"&amp;I132</f>
        <v>ccms_bp772n1_cardholder_purge</v>
      </c>
      <c r="L132" s="466" t="s">
        <v>23049</v>
      </c>
      <c r="M132" s="455" t="s">
        <v>22893</v>
      </c>
      <c r="N132" s="454" t="str">
        <f>E132&amp;"_"&amp;I132&amp;"_YYYYMMDD.ctl"</f>
        <v>ccms_bp772n1_cardholder_purge_YYYYMMDD.ctl</v>
      </c>
      <c r="O132" s="455" t="str">
        <f>K132</f>
        <v>ccms_bp772n1_cardholder_purge</v>
      </c>
      <c r="P132" s="455" t="e">
        <v>#N/A</v>
      </c>
      <c r="Q132" s="455" t="e">
        <f>IF(P132="Daily","d",IF(P132="Monthly","m",IF(P132="Yearly","y",IF(P132="Weekly","w",IF(P132="S","s",IF(P132="On-Request","o",""))))))</f>
        <v>#N/A</v>
      </c>
      <c r="R132" s="455" t="e">
        <f>"ingest_"&amp;K132&amp;"_"&amp;Q132</f>
        <v>#N/A</v>
      </c>
      <c r="S132" s="455"/>
      <c r="T132" s="455" t="s">
        <v>22893</v>
      </c>
      <c r="U132" s="717" t="s">
        <v>22597</v>
      </c>
      <c r="V132" s="451" t="s">
        <v>22583</v>
      </c>
      <c r="W132" s="451"/>
      <c r="X132" s="273" t="s">
        <v>23500</v>
      </c>
      <c r="Y132" s="6"/>
      <c r="Z132" s="451" t="s">
        <v>23031</v>
      </c>
      <c r="AA132" s="451" t="s">
        <v>23031</v>
      </c>
      <c r="AB132" s="451" t="s">
        <v>23031</v>
      </c>
      <c r="AC132" s="451" t="s">
        <v>23031</v>
      </c>
      <c r="AD132" s="455"/>
      <c r="AE132" s="451" t="s">
        <v>23022</v>
      </c>
      <c r="AF132" s="451"/>
      <c r="AG132" s="721">
        <v>45366</v>
      </c>
      <c r="AH132" s="715" t="s">
        <v>23043</v>
      </c>
      <c r="AI132" s="56"/>
      <c r="AJ132" s="451" t="s">
        <v>23495</v>
      </c>
      <c r="AK132" s="10"/>
      <c r="AL132" s="716" t="s">
        <v>39</v>
      </c>
      <c r="AM132" s="715" t="s">
        <v>39</v>
      </c>
      <c r="AN132" s="20" t="s">
        <v>22583</v>
      </c>
      <c r="AO132" s="20" t="s">
        <v>22584</v>
      </c>
      <c r="AP132" s="20" t="str">
        <f>IF(OR(AN132="Y", AO132="Y"), "Y", "N")</f>
        <v>Y</v>
      </c>
      <c r="AQ132" s="20"/>
    </row>
    <row r="133" spans="1:43" ht="39" hidden="1">
      <c r="A133" s="451">
        <v>130</v>
      </c>
      <c r="B133" s="452" t="s">
        <v>21842</v>
      </c>
      <c r="C133" s="459" t="s">
        <v>22275</v>
      </c>
      <c r="D133" s="273" t="s">
        <v>22082</v>
      </c>
      <c r="E133" s="273" t="str">
        <f>VLOOKUP(C133,'Source Inventory'!D:E,2,FALSE)</f>
        <v>ccms</v>
      </c>
      <c r="F133" s="272" t="s">
        <v>22082</v>
      </c>
      <c r="G133" s="192" t="s">
        <v>22886</v>
      </c>
      <c r="H133" s="456">
        <v>772</v>
      </c>
      <c r="I133" s="458" t="s">
        <v>23501</v>
      </c>
      <c r="J133" s="455" t="str">
        <f>"persist_"&amp;E133</f>
        <v>persist_ccms</v>
      </c>
      <c r="K133" s="455" t="str">
        <f>E133&amp;"_"&amp;I133</f>
        <v>ccms_bda772n5_listcardtype</v>
      </c>
      <c r="L133" s="466" t="s">
        <v>23050</v>
      </c>
      <c r="M133" s="455" t="s">
        <v>22897</v>
      </c>
      <c r="N133" s="454" t="str">
        <f>E133&amp;"_"&amp;I133&amp;"_YYYYMMDD.ctl"</f>
        <v>ccms_bda772n5_listcardtype_YYYYMMDD.ctl</v>
      </c>
      <c r="O133" s="455" t="str">
        <f>K133</f>
        <v>ccms_bda772n5_listcardtype</v>
      </c>
      <c r="P133" s="455" t="e">
        <v>#N/A</v>
      </c>
      <c r="Q133" s="455" t="e">
        <f>IF(P133="Daily","d",IF(P133="Monthly","m",IF(P133="Yearly","y",IF(P133="Weekly","w",IF(P133="S","s",IF(P133="On-Request","o",""))))))</f>
        <v>#N/A</v>
      </c>
      <c r="R133" s="455" t="e">
        <f>"ingest_"&amp;K133&amp;"_"&amp;Q133</f>
        <v>#N/A</v>
      </c>
      <c r="S133" s="455"/>
      <c r="T133" s="455" t="s">
        <v>22897</v>
      </c>
      <c r="U133" s="717" t="s">
        <v>22597</v>
      </c>
      <c r="V133" s="451" t="s">
        <v>22583</v>
      </c>
      <c r="W133" s="451"/>
      <c r="X133" s="273" t="s">
        <v>23274</v>
      </c>
      <c r="Y133" s="6"/>
      <c r="Z133" s="451" t="s">
        <v>23031</v>
      </c>
      <c r="AA133" s="451" t="s">
        <v>23031</v>
      </c>
      <c r="AB133" s="451" t="s">
        <v>23031</v>
      </c>
      <c r="AC133" s="451" t="s">
        <v>23031</v>
      </c>
      <c r="AD133" s="455"/>
      <c r="AE133" s="451" t="s">
        <v>23022</v>
      </c>
      <c r="AF133" s="451"/>
      <c r="AG133" s="721">
        <v>45358</v>
      </c>
      <c r="AH133" s="715" t="s">
        <v>23043</v>
      </c>
      <c r="AI133" s="56"/>
      <c r="AJ133" s="451" t="s">
        <v>23495</v>
      </c>
      <c r="AK133" s="10" t="s">
        <v>23502</v>
      </c>
      <c r="AL133" s="716" t="s">
        <v>39</v>
      </c>
      <c r="AM133" s="715" t="s">
        <v>39</v>
      </c>
      <c r="AN133" s="20" t="s">
        <v>22583</v>
      </c>
      <c r="AO133" s="20" t="s">
        <v>22584</v>
      </c>
      <c r="AP133" s="20" t="str">
        <f>IF(OR(AN133="Y", AO133="Y"), "Y", "N")</f>
        <v>Y</v>
      </c>
      <c r="AQ133" s="20"/>
    </row>
    <row r="134" spans="1:43" hidden="1">
      <c r="A134" s="451">
        <v>131</v>
      </c>
      <c r="B134" s="452" t="s">
        <v>21799</v>
      </c>
      <c r="C134" s="273" t="s">
        <v>22059</v>
      </c>
      <c r="D134" s="273" t="s">
        <v>22439</v>
      </c>
      <c r="E134" s="273" t="str">
        <f>VLOOKUP(C134,'Source Inventory'!D:E,2,FALSE)</f>
        <v>hris</v>
      </c>
      <c r="F134" s="273" t="s">
        <v>21844</v>
      </c>
      <c r="G134" s="188" t="s">
        <v>22362</v>
      </c>
      <c r="H134" s="273">
        <v>506</v>
      </c>
      <c r="I134" s="458" t="s">
        <v>23503</v>
      </c>
      <c r="J134" s="476" t="str">
        <f>"persist_"&amp;E134</f>
        <v>persist_hris</v>
      </c>
      <c r="K134" s="455" t="str">
        <f>E134&amp;"_"&amp;I134</f>
        <v>hris_staff_accnt_vw</v>
      </c>
      <c r="L134" s="455" t="s">
        <v>23504</v>
      </c>
      <c r="M134" s="455" t="s">
        <v>23505</v>
      </c>
      <c r="N134" s="455"/>
      <c r="O134" s="455" t="str">
        <f>K134</f>
        <v>hris_staff_accnt_vw</v>
      </c>
      <c r="P134" s="455" t="s">
        <v>22586</v>
      </c>
      <c r="Q134" s="455" t="str">
        <f>IF(P134="Daily","d",IF(P134="Monthly","m",IF(P134="Yearly","y",IF(P134="Weekly","w",IF(P134="S","s",IF(P134="On-Request","o",""))))))</f>
        <v>d</v>
      </c>
      <c r="R134" s="455" t="str">
        <f>"ingest_"&amp;K134&amp;"_"&amp;Q134</f>
        <v>ingest_hris_staff_accnt_vw_d</v>
      </c>
      <c r="S134" s="455"/>
      <c r="T134" s="7" t="s">
        <v>22060</v>
      </c>
      <c r="U134" s="451" t="s">
        <v>22583</v>
      </c>
      <c r="V134" s="451" t="s">
        <v>22583</v>
      </c>
      <c r="W134" s="451"/>
      <c r="X134" s="728" t="s">
        <v>23124</v>
      </c>
      <c r="Y134" s="6" t="s">
        <v>23011</v>
      </c>
      <c r="Z134" s="451" t="s">
        <v>23022</v>
      </c>
      <c r="AA134" s="451" t="s">
        <v>23022</v>
      </c>
      <c r="AB134" s="451" t="s">
        <v>23022</v>
      </c>
      <c r="AC134" s="451" t="s">
        <v>23022</v>
      </c>
      <c r="AD134" s="451"/>
      <c r="AE134" s="451" t="s">
        <v>23022</v>
      </c>
      <c r="AF134" s="451"/>
      <c r="AG134" s="451"/>
      <c r="AH134" s="451" t="s">
        <v>23022</v>
      </c>
      <c r="AI134" s="715"/>
      <c r="AJ134" s="726" t="s">
        <v>23022</v>
      </c>
      <c r="AK134" s="10"/>
      <c r="AL134" s="716" t="s">
        <v>39</v>
      </c>
      <c r="AM134" s="716" t="s">
        <v>39</v>
      </c>
      <c r="AN134" s="750" t="s">
        <v>22584</v>
      </c>
      <c r="AO134" s="750" t="s">
        <v>22583</v>
      </c>
      <c r="AP134" s="750" t="str">
        <f>IF(OR(AN134="Y", AO134="Y"), "Y", "N")</f>
        <v>Y</v>
      </c>
      <c r="AQ134" s="20"/>
    </row>
    <row r="135" spans="1:43" ht="26.1" hidden="1">
      <c r="A135" s="451">
        <v>132</v>
      </c>
      <c r="B135" s="452" t="s">
        <v>21842</v>
      </c>
      <c r="C135" s="459" t="s">
        <v>22258</v>
      </c>
      <c r="D135" s="273" t="s">
        <v>22782</v>
      </c>
      <c r="E135" s="273" t="str">
        <f>VLOOKUP(C135,'Source Inventory'!D:E,2,FALSE)</f>
        <v>cardlink</v>
      </c>
      <c r="F135" s="273" t="s">
        <v>21844</v>
      </c>
      <c r="G135" s="192" t="s">
        <v>22783</v>
      </c>
      <c r="H135" s="273">
        <v>268</v>
      </c>
      <c r="I135" s="463" t="s">
        <v>23506</v>
      </c>
      <c r="J135" s="455" t="str">
        <f>"persist_"&amp;E135</f>
        <v>persist_cardlink</v>
      </c>
      <c r="K135" s="455" t="str">
        <f>E135&amp;"_"&amp;I135</f>
        <v>cardlink_kb1dh001_cp1t170_01</v>
      </c>
      <c r="L135" s="455" t="s">
        <v>23507</v>
      </c>
      <c r="M135" s="455" t="s">
        <v>23508</v>
      </c>
      <c r="N135" s="455"/>
      <c r="O135" s="455" t="str">
        <f>K135</f>
        <v>cardlink_kb1dh001_cp1t170_01</v>
      </c>
      <c r="P135" s="455" t="s">
        <v>22846</v>
      </c>
      <c r="Q135" s="455" t="str">
        <f>IF(P135="Daily","d",IF(P135="Monthly","m",IF(P135="Yearly","y",IF(P135="Weekly","w",IF(P135="S","s",IF(P135="On-Request","o",""))))))</f>
        <v>s</v>
      </c>
      <c r="R135" s="455" t="str">
        <f>"ingest_"&amp;K135&amp;"_"&amp;Q135</f>
        <v>ingest_cardlink_kb1dh001_cp1t170_01_s</v>
      </c>
      <c r="S135" s="455"/>
      <c r="T135" s="273" t="s">
        <v>23509</v>
      </c>
      <c r="U135" s="717" t="s">
        <v>22597</v>
      </c>
      <c r="V135" s="451" t="s">
        <v>22689</v>
      </c>
      <c r="W135" s="451"/>
      <c r="X135" s="714" t="s">
        <v>23124</v>
      </c>
      <c r="Y135" s="6"/>
      <c r="Z135" s="451" t="s">
        <v>23022</v>
      </c>
      <c r="AA135" s="451" t="s">
        <v>23022</v>
      </c>
      <c r="AB135" s="451" t="s">
        <v>23022</v>
      </c>
      <c r="AC135" s="451" t="s">
        <v>23022</v>
      </c>
      <c r="AD135" s="451"/>
      <c r="AE135" s="451" t="s">
        <v>23022</v>
      </c>
      <c r="AF135" s="451"/>
      <c r="AG135" s="451"/>
      <c r="AH135" s="451" t="s">
        <v>23022</v>
      </c>
      <c r="AI135" s="451"/>
      <c r="AJ135" s="451" t="s">
        <v>23022</v>
      </c>
      <c r="AK135" s="10"/>
      <c r="AL135" s="451" t="s">
        <v>39</v>
      </c>
      <c r="AM135" s="451" t="s">
        <v>39</v>
      </c>
      <c r="AN135" s="750" t="s">
        <v>22584</v>
      </c>
      <c r="AO135" s="750" t="s">
        <v>22584</v>
      </c>
      <c r="AP135" s="750" t="str">
        <f>IF(OR(AN135="Y", AO135="Y"), "Y", "N")</f>
        <v>Y</v>
      </c>
      <c r="AQ135" s="20"/>
    </row>
    <row r="136" spans="1:43" ht="26.1" hidden="1">
      <c r="A136" s="451">
        <v>133</v>
      </c>
      <c r="B136" s="452" t="s">
        <v>21842</v>
      </c>
      <c r="C136" s="459" t="s">
        <v>22258</v>
      </c>
      <c r="D136" s="273" t="s">
        <v>22782</v>
      </c>
      <c r="E136" s="273" t="str">
        <f>VLOOKUP(C136,'Source Inventory'!D:E,2,FALSE)</f>
        <v>cardlink</v>
      </c>
      <c r="F136" s="273" t="s">
        <v>21844</v>
      </c>
      <c r="G136" s="215" t="s">
        <v>22783</v>
      </c>
      <c r="H136" s="273">
        <v>268</v>
      </c>
      <c r="I136" s="463" t="s">
        <v>23510</v>
      </c>
      <c r="J136" s="455" t="str">
        <f>"persist_"&amp;E136</f>
        <v>persist_cardlink</v>
      </c>
      <c r="K136" s="455" t="str">
        <f>E136&amp;"_"&amp;I136</f>
        <v>cardlink_kb1dh007_cpahf</v>
      </c>
      <c r="L136" s="455" t="s">
        <v>23511</v>
      </c>
      <c r="M136" s="455" t="s">
        <v>22883</v>
      </c>
      <c r="N136" s="455"/>
      <c r="O136" s="455" t="str">
        <f>K136</f>
        <v>cardlink_kb1dh007_cpahf</v>
      </c>
      <c r="P136" s="455" t="s">
        <v>22586</v>
      </c>
      <c r="Q136" s="455" t="str">
        <f>IF(P136="Daily","d",IF(P136="Monthly","m",IF(P136="Yearly","y",IF(P136="Weekly","w",IF(P136="S","s",IF(P136="On-Request","o",""))))))</f>
        <v>d</v>
      </c>
      <c r="R136" s="455" t="str">
        <f>"ingest_"&amp;K136&amp;"_"&amp;Q136</f>
        <v>ingest_cardlink_kb1dh007_cpahf_d</v>
      </c>
      <c r="S136" s="455"/>
      <c r="T136" s="273" t="s">
        <v>22883</v>
      </c>
      <c r="U136" s="717" t="s">
        <v>22597</v>
      </c>
      <c r="V136" s="451" t="s">
        <v>22584</v>
      </c>
      <c r="W136" s="451"/>
      <c r="X136" s="273"/>
      <c r="Y136" s="6"/>
      <c r="Z136" s="451" t="s">
        <v>23022</v>
      </c>
      <c r="AA136" s="451" t="s">
        <v>23022</v>
      </c>
      <c r="AB136" s="451" t="s">
        <v>23022</v>
      </c>
      <c r="AC136" s="451" t="s">
        <v>23022</v>
      </c>
      <c r="AD136" s="451"/>
      <c r="AE136" s="451" t="s">
        <v>23022</v>
      </c>
      <c r="AF136" s="451"/>
      <c r="AG136" s="451"/>
      <c r="AH136" s="451" t="s">
        <v>23022</v>
      </c>
      <c r="AI136" s="451"/>
      <c r="AJ136" s="451" t="s">
        <v>23022</v>
      </c>
      <c r="AK136" s="10"/>
      <c r="AL136" s="451" t="s">
        <v>39</v>
      </c>
      <c r="AM136" s="451" t="s">
        <v>39</v>
      </c>
      <c r="AN136" s="750" t="s">
        <v>22583</v>
      </c>
      <c r="AO136" s="750" t="s">
        <v>22584</v>
      </c>
      <c r="AP136" s="750" t="str">
        <f>IF(OR(AN136="Y", AO136="Y"), "Y", "N")</f>
        <v>Y</v>
      </c>
      <c r="AQ136" s="20"/>
    </row>
    <row r="137" spans="1:43" ht="26.1" hidden="1">
      <c r="A137" s="451">
        <v>134</v>
      </c>
      <c r="B137" s="452" t="s">
        <v>21842</v>
      </c>
      <c r="C137" s="459" t="s">
        <v>22258</v>
      </c>
      <c r="D137" s="273" t="s">
        <v>22782</v>
      </c>
      <c r="E137" s="273" t="str">
        <f>VLOOKUP(C137,'Source Inventory'!D:E,2,FALSE)</f>
        <v>cardlink</v>
      </c>
      <c r="F137" s="273" t="s">
        <v>21844</v>
      </c>
      <c r="G137" s="192" t="s">
        <v>22783</v>
      </c>
      <c r="H137" s="273">
        <v>268</v>
      </c>
      <c r="I137" s="463" t="s">
        <v>23512</v>
      </c>
      <c r="J137" s="455" t="str">
        <f>"persist_"&amp;E137</f>
        <v>persist_cardlink</v>
      </c>
      <c r="K137" s="455" t="str">
        <f>E137&amp;"_"&amp;I137</f>
        <v>cardlink_kb1dh011_cc1d2027</v>
      </c>
      <c r="L137" s="455" t="s">
        <v>23513</v>
      </c>
      <c r="M137" s="455" t="s">
        <v>22903</v>
      </c>
      <c r="N137" s="455"/>
      <c r="O137" s="455" t="str">
        <f>K137</f>
        <v>cardlink_kb1dh011_cc1d2027</v>
      </c>
      <c r="P137" s="455" t="s">
        <v>22586</v>
      </c>
      <c r="Q137" s="455" t="str">
        <f>IF(P137="Daily","d",IF(P137="Monthly","m",IF(P137="Yearly","y",IF(P137="Weekly","w",IF(P137="S","s",IF(P137="On-Request","o",""))))))</f>
        <v>d</v>
      </c>
      <c r="R137" s="455" t="str">
        <f>"ingest_"&amp;K137&amp;"_"&amp;Q137</f>
        <v>ingest_cardlink_kb1dh011_cc1d2027_d</v>
      </c>
      <c r="S137" s="455"/>
      <c r="T137" s="273" t="s">
        <v>22903</v>
      </c>
      <c r="U137" s="451" t="s">
        <v>22583</v>
      </c>
      <c r="V137" s="451" t="s">
        <v>22584</v>
      </c>
      <c r="W137" s="451"/>
      <c r="X137" s="273"/>
      <c r="Y137" s="6"/>
      <c r="Z137" s="451" t="s">
        <v>23022</v>
      </c>
      <c r="AA137" s="451" t="s">
        <v>23022</v>
      </c>
      <c r="AB137" s="451" t="s">
        <v>23022</v>
      </c>
      <c r="AC137" s="451" t="s">
        <v>23022</v>
      </c>
      <c r="AD137" s="451"/>
      <c r="AE137" s="451" t="s">
        <v>23022</v>
      </c>
      <c r="AF137" s="451"/>
      <c r="AG137" s="451"/>
      <c r="AH137" s="451" t="s">
        <v>23022</v>
      </c>
      <c r="AI137" s="451"/>
      <c r="AJ137" s="451" t="s">
        <v>23022</v>
      </c>
      <c r="AK137" s="10"/>
      <c r="AL137" s="451" t="s">
        <v>39</v>
      </c>
      <c r="AM137" s="451" t="s">
        <v>39</v>
      </c>
      <c r="AN137" s="750" t="s">
        <v>22583</v>
      </c>
      <c r="AO137" s="750" t="s">
        <v>22584</v>
      </c>
      <c r="AP137" s="750" t="str">
        <f>IF(OR(AN137="Y", AO137="Y"), "Y", "N")</f>
        <v>Y</v>
      </c>
      <c r="AQ137" s="20"/>
    </row>
    <row r="138" spans="1:43" ht="26.1" hidden="1">
      <c r="A138" s="451">
        <v>135</v>
      </c>
      <c r="B138" s="452" t="s">
        <v>21842</v>
      </c>
      <c r="C138" s="459" t="s">
        <v>22258</v>
      </c>
      <c r="D138" s="273" t="s">
        <v>22782</v>
      </c>
      <c r="E138" s="273" t="str">
        <f>VLOOKUP(C138,'Source Inventory'!D:E,2,FALSE)</f>
        <v>cardlink</v>
      </c>
      <c r="F138" s="273" t="s">
        <v>21844</v>
      </c>
      <c r="G138" s="192" t="s">
        <v>22783</v>
      </c>
      <c r="H138" s="273">
        <v>268</v>
      </c>
      <c r="I138" s="463" t="s">
        <v>14453</v>
      </c>
      <c r="J138" s="455" t="str">
        <f>"persist_"&amp;E138</f>
        <v>persist_cardlink</v>
      </c>
      <c r="K138" s="455" t="str">
        <f>E138&amp;"_"&amp;I138</f>
        <v>cardlink_kb1dh012_cpcah</v>
      </c>
      <c r="L138" s="455" t="s">
        <v>23514</v>
      </c>
      <c r="M138" s="455" t="s">
        <v>22905</v>
      </c>
      <c r="N138" s="455"/>
      <c r="O138" s="455" t="str">
        <f>K138</f>
        <v>cardlink_kb1dh012_cpcah</v>
      </c>
      <c r="P138" s="455" t="s">
        <v>22639</v>
      </c>
      <c r="Q138" s="455" t="str">
        <f>IF(P138="Daily","d",IF(P138="Monthly","m",IF(P138="Yearly","y",IF(P138="Weekly","w",IF(P138="S","s",IF(P138="On-Request","o",""))))))</f>
        <v>m</v>
      </c>
      <c r="R138" s="455" t="str">
        <f>"ingest_"&amp;K138&amp;"_"&amp;Q138</f>
        <v>ingest_cardlink_kb1dh012_cpcah_m</v>
      </c>
      <c r="S138" s="455"/>
      <c r="T138" s="273" t="s">
        <v>22905</v>
      </c>
      <c r="U138" s="451" t="s">
        <v>22583</v>
      </c>
      <c r="V138" s="451" t="s">
        <v>22584</v>
      </c>
      <c r="W138" s="451"/>
      <c r="X138" s="714" t="s">
        <v>23124</v>
      </c>
      <c r="Y138" s="6"/>
      <c r="Z138" s="451" t="s">
        <v>23022</v>
      </c>
      <c r="AA138" s="451" t="s">
        <v>23022</v>
      </c>
      <c r="AB138" s="451" t="s">
        <v>23022</v>
      </c>
      <c r="AC138" s="451" t="s">
        <v>23022</v>
      </c>
      <c r="AD138" s="451"/>
      <c r="AE138" s="451" t="s">
        <v>23022</v>
      </c>
      <c r="AF138" s="451"/>
      <c r="AG138" s="451"/>
      <c r="AH138" s="451" t="s">
        <v>23022</v>
      </c>
      <c r="AI138" s="451"/>
      <c r="AJ138" s="451" t="s">
        <v>23022</v>
      </c>
      <c r="AK138" s="10"/>
      <c r="AL138" s="451" t="s">
        <v>39</v>
      </c>
      <c r="AM138" s="451" t="s">
        <v>39</v>
      </c>
      <c r="AN138" s="750" t="s">
        <v>22584</v>
      </c>
      <c r="AO138" s="750" t="s">
        <v>22584</v>
      </c>
      <c r="AP138" s="750" t="str">
        <f>IF(OR(AN138="Y", AO138="Y"), "Y", "N")</f>
        <v>Y</v>
      </c>
      <c r="AQ138" s="20"/>
    </row>
    <row r="139" spans="1:43" ht="26.1" hidden="1">
      <c r="A139" s="451">
        <v>136</v>
      </c>
      <c r="B139" s="452" t="s">
        <v>21842</v>
      </c>
      <c r="C139" s="459" t="s">
        <v>22258</v>
      </c>
      <c r="D139" s="273" t="s">
        <v>22782</v>
      </c>
      <c r="E139" s="273" t="str">
        <f>VLOOKUP(C139,'Source Inventory'!D:E,2,FALSE)</f>
        <v>cardlink</v>
      </c>
      <c r="F139" s="273" t="s">
        <v>21844</v>
      </c>
      <c r="G139" s="192" t="s">
        <v>22783</v>
      </c>
      <c r="H139" s="273">
        <v>268</v>
      </c>
      <c r="I139" s="463" t="s">
        <v>23515</v>
      </c>
      <c r="J139" s="455" t="str">
        <f>"persist_"&amp;E139</f>
        <v>persist_cardlink</v>
      </c>
      <c r="K139" s="455" t="str">
        <f>E139&amp;"_"&amp;I139</f>
        <v>cardlink_kb1dh014_cc1dmpgl</v>
      </c>
      <c r="L139" s="455" t="s">
        <v>23516</v>
      </c>
      <c r="M139" s="455" t="s">
        <v>22908</v>
      </c>
      <c r="N139" s="455"/>
      <c r="O139" s="455" t="str">
        <f>K139</f>
        <v>cardlink_kb1dh014_cc1dmpgl</v>
      </c>
      <c r="P139" s="455" t="s">
        <v>22586</v>
      </c>
      <c r="Q139" s="455" t="str">
        <f>IF(P139="Daily","d",IF(P139="Monthly","m",IF(P139="Yearly","y",IF(P139="Weekly","w",IF(P139="S","s",IF(P139="On-Request","o",""))))))</f>
        <v>d</v>
      </c>
      <c r="R139" s="455" t="str">
        <f>"ingest_"&amp;K139&amp;"_"&amp;Q139</f>
        <v>ingest_cardlink_kb1dh014_cc1dmpgl_d</v>
      </c>
      <c r="S139" s="455"/>
      <c r="T139" s="273" t="s">
        <v>22908</v>
      </c>
      <c r="U139" s="451" t="s">
        <v>22583</v>
      </c>
      <c r="V139" s="451" t="s">
        <v>22584</v>
      </c>
      <c r="W139" s="451"/>
      <c r="X139" s="714" t="s">
        <v>23124</v>
      </c>
      <c r="Y139" s="6"/>
      <c r="Z139" s="451" t="s">
        <v>23022</v>
      </c>
      <c r="AA139" s="451" t="s">
        <v>23022</v>
      </c>
      <c r="AB139" s="451" t="s">
        <v>23022</v>
      </c>
      <c r="AC139" s="451" t="s">
        <v>23022</v>
      </c>
      <c r="AD139" s="451"/>
      <c r="AE139" s="451" t="s">
        <v>23022</v>
      </c>
      <c r="AF139" s="451"/>
      <c r="AG139" s="451"/>
      <c r="AH139" s="451" t="s">
        <v>23022</v>
      </c>
      <c r="AI139" s="451"/>
      <c r="AJ139" s="451" t="s">
        <v>23022</v>
      </c>
      <c r="AK139" s="10"/>
      <c r="AL139" s="451" t="s">
        <v>23022</v>
      </c>
      <c r="AM139" s="451" t="s">
        <v>23022</v>
      </c>
      <c r="AN139" s="750" t="s">
        <v>22584</v>
      </c>
      <c r="AO139" s="750" t="s">
        <v>22584</v>
      </c>
      <c r="AP139" s="750" t="str">
        <f>IF(OR(AN139="Y", AO139="Y"), "Y", "N")</f>
        <v>Y</v>
      </c>
      <c r="AQ139" s="20"/>
    </row>
    <row r="140" spans="1:43" ht="26.1" hidden="1">
      <c r="A140" s="451">
        <v>137</v>
      </c>
      <c r="B140" s="452" t="s">
        <v>21842</v>
      </c>
      <c r="C140" s="459" t="s">
        <v>22258</v>
      </c>
      <c r="D140" s="273" t="s">
        <v>22782</v>
      </c>
      <c r="E140" s="273" t="str">
        <f>VLOOKUP(C140,'Source Inventory'!D:E,2,FALSE)</f>
        <v>cardlink</v>
      </c>
      <c r="F140" s="273" t="s">
        <v>21844</v>
      </c>
      <c r="G140" s="192" t="s">
        <v>22783</v>
      </c>
      <c r="H140" s="273">
        <v>268</v>
      </c>
      <c r="I140" s="463" t="s">
        <v>23517</v>
      </c>
      <c r="J140" s="455" t="str">
        <f>"persist_"&amp;E140</f>
        <v>persist_cardlink</v>
      </c>
      <c r="K140" s="455" t="str">
        <f>E140&amp;"_"&amp;I140</f>
        <v>cardlink_kb1dh020_cc1d582d</v>
      </c>
      <c r="L140" s="455" t="s">
        <v>23518</v>
      </c>
      <c r="M140" s="455" t="s">
        <v>22910</v>
      </c>
      <c r="N140" s="455"/>
      <c r="O140" s="455" t="str">
        <f>K140</f>
        <v>cardlink_kb1dh020_cc1d582d</v>
      </c>
      <c r="P140" s="455" t="s">
        <v>22586</v>
      </c>
      <c r="Q140" s="455" t="str">
        <f>IF(P140="Daily","d",IF(P140="Monthly","m",IF(P140="Yearly","y",IF(P140="Weekly","w",IF(P140="S","s",IF(P140="On-Request","o",""))))))</f>
        <v>d</v>
      </c>
      <c r="R140" s="455" t="str">
        <f>"ingest_"&amp;K140&amp;"_"&amp;Q140</f>
        <v>ingest_cardlink_kb1dh020_cc1d582d_d</v>
      </c>
      <c r="S140" s="455"/>
      <c r="T140" s="273" t="s">
        <v>22910</v>
      </c>
      <c r="U140" s="451" t="s">
        <v>22583</v>
      </c>
      <c r="V140" s="451" t="s">
        <v>22689</v>
      </c>
      <c r="W140" s="451"/>
      <c r="X140" s="714" t="s">
        <v>23124</v>
      </c>
      <c r="Y140" s="6"/>
      <c r="Z140" s="451" t="s">
        <v>23022</v>
      </c>
      <c r="AA140" s="451" t="s">
        <v>23022</v>
      </c>
      <c r="AB140" s="451" t="s">
        <v>23022</v>
      </c>
      <c r="AC140" s="451" t="s">
        <v>23022</v>
      </c>
      <c r="AD140" s="451"/>
      <c r="AE140" s="451" t="s">
        <v>23022</v>
      </c>
      <c r="AF140" s="451"/>
      <c r="AG140" s="451"/>
      <c r="AH140" s="451" t="s">
        <v>23022</v>
      </c>
      <c r="AI140" s="451"/>
      <c r="AJ140" s="451" t="s">
        <v>23022</v>
      </c>
      <c r="AK140" s="10"/>
      <c r="AL140" s="451" t="s">
        <v>39</v>
      </c>
      <c r="AM140" s="451" t="s">
        <v>39</v>
      </c>
      <c r="AN140" s="750" t="s">
        <v>22584</v>
      </c>
      <c r="AO140" s="750" t="s">
        <v>22584</v>
      </c>
      <c r="AP140" s="750" t="str">
        <f>IF(OR(AN140="Y", AO140="Y"), "Y", "N")</f>
        <v>Y</v>
      </c>
      <c r="AQ140" s="20"/>
    </row>
    <row r="141" spans="1:43" ht="26.1" hidden="1">
      <c r="A141" s="451">
        <v>138</v>
      </c>
      <c r="B141" s="452" t="s">
        <v>21842</v>
      </c>
      <c r="C141" s="459" t="s">
        <v>22258</v>
      </c>
      <c r="D141" s="273" t="s">
        <v>22782</v>
      </c>
      <c r="E141" s="456" t="str">
        <f>VLOOKUP(C141,'Source Inventory'!D:E,2,FALSE)</f>
        <v>cardlink</v>
      </c>
      <c r="F141" s="273" t="s">
        <v>21844</v>
      </c>
      <c r="G141" s="192" t="s">
        <v>22783</v>
      </c>
      <c r="H141" s="456">
        <v>268</v>
      </c>
      <c r="I141" s="463" t="s">
        <v>23519</v>
      </c>
      <c r="J141" s="454" t="str">
        <f>"persist_"&amp;E141</f>
        <v>persist_cardlink</v>
      </c>
      <c r="K141" s="454" t="str">
        <f>E141&amp;"_"&amp;I141</f>
        <v>cardlink_kb1dh021_cc1d582s</v>
      </c>
      <c r="L141" s="455" t="s">
        <v>23520</v>
      </c>
      <c r="M141" s="455" t="s">
        <v>22912</v>
      </c>
      <c r="N141" s="454"/>
      <c r="O141" s="455" t="str">
        <f>K141</f>
        <v>cardlink_kb1dh021_cc1d582s</v>
      </c>
      <c r="P141" s="455" t="s">
        <v>22586</v>
      </c>
      <c r="Q141" s="455" t="str">
        <f>IF(P141="Daily","d",IF(P141="Monthly","m",IF(P141="Yearly","y",IF(P141="Weekly","w",IF(P141="S","s",IF(P141="On-Request","o",""))))))</f>
        <v>d</v>
      </c>
      <c r="R141" s="455" t="str">
        <f>"ingest_"&amp;K141&amp;"_"&amp;Q141</f>
        <v>ingest_cardlink_kb1dh021_cc1d582s_d</v>
      </c>
      <c r="S141" s="455"/>
      <c r="T141" s="273" t="s">
        <v>22912</v>
      </c>
      <c r="U141" s="451" t="s">
        <v>22583</v>
      </c>
      <c r="V141" s="451" t="s">
        <v>22689</v>
      </c>
      <c r="W141" s="451"/>
      <c r="X141" s="714" t="s">
        <v>23124</v>
      </c>
      <c r="Y141" s="6"/>
      <c r="Z141" s="451" t="s">
        <v>23022</v>
      </c>
      <c r="AA141" s="451" t="s">
        <v>23022</v>
      </c>
      <c r="AB141" s="451" t="s">
        <v>23022</v>
      </c>
      <c r="AC141" s="451" t="s">
        <v>23022</v>
      </c>
      <c r="AD141" s="451"/>
      <c r="AE141" s="451" t="s">
        <v>23022</v>
      </c>
      <c r="AF141" s="451"/>
      <c r="AG141" s="451"/>
      <c r="AH141" s="451" t="s">
        <v>23022</v>
      </c>
      <c r="AI141" s="715"/>
      <c r="AJ141" s="715" t="s">
        <v>23022</v>
      </c>
      <c r="AK141" s="10"/>
      <c r="AL141" s="716" t="s">
        <v>39</v>
      </c>
      <c r="AM141" s="716" t="s">
        <v>39</v>
      </c>
      <c r="AN141" s="750" t="s">
        <v>22584</v>
      </c>
      <c r="AO141" s="750" t="s">
        <v>22584</v>
      </c>
      <c r="AP141" s="750" t="str">
        <f>IF(OR(AN141="Y", AO141="Y"), "Y", "N")</f>
        <v>Y</v>
      </c>
      <c r="AQ141" s="20"/>
    </row>
    <row r="142" spans="1:43" ht="26.1" hidden="1">
      <c r="A142" s="451">
        <v>139</v>
      </c>
      <c r="B142" s="452" t="s">
        <v>21842</v>
      </c>
      <c r="C142" s="459" t="s">
        <v>22258</v>
      </c>
      <c r="D142" s="273" t="s">
        <v>22782</v>
      </c>
      <c r="E142" s="456" t="str">
        <f>VLOOKUP(C142,'Source Inventory'!D:E,2,FALSE)</f>
        <v>cardlink</v>
      </c>
      <c r="F142" s="273" t="s">
        <v>21844</v>
      </c>
      <c r="G142" s="192" t="s">
        <v>22783</v>
      </c>
      <c r="H142" s="456">
        <v>268</v>
      </c>
      <c r="I142" s="463" t="s">
        <v>23521</v>
      </c>
      <c r="J142" s="454" t="str">
        <f>"persist_"&amp;E142</f>
        <v>persist_cardlink</v>
      </c>
      <c r="K142" s="454" t="str">
        <f>E142&amp;"_"&amp;I142</f>
        <v>cardlink_kb1dh022_oadcc32</v>
      </c>
      <c r="L142" s="455" t="s">
        <v>23522</v>
      </c>
      <c r="M142" s="455" t="s">
        <v>22914</v>
      </c>
      <c r="N142" s="454"/>
      <c r="O142" s="455" t="str">
        <f>K142</f>
        <v>cardlink_kb1dh022_oadcc32</v>
      </c>
      <c r="P142" s="455" t="s">
        <v>22586</v>
      </c>
      <c r="Q142" s="455" t="str">
        <f>IF(P142="Daily","d",IF(P142="Monthly","m",IF(P142="Yearly","y",IF(P142="Weekly","w",IF(P142="S","s",IF(P142="On-Request","o",""))))))</f>
        <v>d</v>
      </c>
      <c r="R142" s="455" t="str">
        <f>"ingest_"&amp;K142&amp;"_"&amp;Q142</f>
        <v>ingest_cardlink_kb1dh022_oadcc32_d</v>
      </c>
      <c r="S142" s="455"/>
      <c r="T142" s="273" t="s">
        <v>22914</v>
      </c>
      <c r="U142" s="451" t="s">
        <v>22583</v>
      </c>
      <c r="V142" s="451" t="s">
        <v>22689</v>
      </c>
      <c r="W142" s="451"/>
      <c r="X142" s="714" t="s">
        <v>23124</v>
      </c>
      <c r="Y142" s="6"/>
      <c r="Z142" s="451" t="s">
        <v>23022</v>
      </c>
      <c r="AA142" s="451" t="s">
        <v>23022</v>
      </c>
      <c r="AB142" s="451" t="s">
        <v>23022</v>
      </c>
      <c r="AC142" s="451" t="s">
        <v>23022</v>
      </c>
      <c r="AD142" s="451"/>
      <c r="AE142" s="451" t="s">
        <v>23022</v>
      </c>
      <c r="AF142" s="451"/>
      <c r="AG142" s="451"/>
      <c r="AH142" s="451" t="s">
        <v>23022</v>
      </c>
      <c r="AI142" s="715"/>
      <c r="AJ142" s="715" t="s">
        <v>23022</v>
      </c>
      <c r="AK142" s="10"/>
      <c r="AL142" s="716" t="s">
        <v>39</v>
      </c>
      <c r="AM142" s="716" t="s">
        <v>39</v>
      </c>
      <c r="AN142" s="750" t="s">
        <v>22584</v>
      </c>
      <c r="AO142" s="750" t="s">
        <v>22584</v>
      </c>
      <c r="AP142" s="750" t="str">
        <f>IF(OR(AN142="Y", AO142="Y"), "Y", "N")</f>
        <v>Y</v>
      </c>
      <c r="AQ142" s="20"/>
    </row>
    <row r="143" spans="1:43" ht="26.1" hidden="1">
      <c r="A143" s="451">
        <v>140</v>
      </c>
      <c r="B143" s="452" t="s">
        <v>21842</v>
      </c>
      <c r="C143" s="459" t="s">
        <v>22258</v>
      </c>
      <c r="D143" s="273" t="s">
        <v>22782</v>
      </c>
      <c r="E143" s="456" t="str">
        <f>VLOOKUP(C143,'Source Inventory'!D:E,2,FALSE)</f>
        <v>cardlink</v>
      </c>
      <c r="F143" s="273" t="s">
        <v>21844</v>
      </c>
      <c r="G143" s="192" t="s">
        <v>22783</v>
      </c>
      <c r="H143" s="456">
        <v>268</v>
      </c>
      <c r="I143" s="463" t="s">
        <v>23523</v>
      </c>
      <c r="J143" s="455" t="str">
        <f>"persist_"&amp;E143</f>
        <v>persist_cardlink</v>
      </c>
      <c r="K143" s="455" t="str">
        <f>E143&amp;"_"&amp;I143</f>
        <v>cardlink_kb1dh024_cc1d560</v>
      </c>
      <c r="L143" s="455" t="s">
        <v>23524</v>
      </c>
      <c r="M143" s="455" t="s">
        <v>22916</v>
      </c>
      <c r="N143" s="455"/>
      <c r="O143" s="455" t="str">
        <f>K143</f>
        <v>cardlink_kb1dh024_cc1d560</v>
      </c>
      <c r="P143" s="455" t="s">
        <v>22586</v>
      </c>
      <c r="Q143" s="455" t="str">
        <f>IF(P143="Daily","d",IF(P143="Monthly","m",IF(P143="Yearly","y",IF(P143="Weekly","w",IF(P143="S","s",IF(P143="On-Request","o",""))))))</f>
        <v>d</v>
      </c>
      <c r="R143" s="455" t="str">
        <f>"ingest_"&amp;K143&amp;"_"&amp;Q143</f>
        <v>ingest_cardlink_kb1dh024_cc1d560_d</v>
      </c>
      <c r="S143" s="455"/>
      <c r="T143" s="273" t="s">
        <v>22916</v>
      </c>
      <c r="U143" s="451" t="s">
        <v>22583</v>
      </c>
      <c r="V143" s="451" t="s">
        <v>22689</v>
      </c>
      <c r="W143" s="451"/>
      <c r="X143" s="714" t="s">
        <v>23124</v>
      </c>
      <c r="Y143" s="6"/>
      <c r="Z143" s="451" t="s">
        <v>23022</v>
      </c>
      <c r="AA143" s="451" t="s">
        <v>23022</v>
      </c>
      <c r="AB143" s="451" t="s">
        <v>23022</v>
      </c>
      <c r="AC143" s="451" t="s">
        <v>23022</v>
      </c>
      <c r="AD143" s="451"/>
      <c r="AE143" s="451" t="s">
        <v>23022</v>
      </c>
      <c r="AF143" s="451"/>
      <c r="AG143" s="451"/>
      <c r="AH143" s="451" t="s">
        <v>23022</v>
      </c>
      <c r="AI143" s="715"/>
      <c r="AJ143" s="715" t="s">
        <v>23022</v>
      </c>
      <c r="AK143" s="10"/>
      <c r="AL143" s="716" t="s">
        <v>39</v>
      </c>
      <c r="AM143" s="716" t="s">
        <v>39</v>
      </c>
      <c r="AN143" s="750" t="s">
        <v>22584</v>
      </c>
      <c r="AO143" s="750" t="s">
        <v>22584</v>
      </c>
      <c r="AP143" s="750" t="str">
        <f>IF(OR(AN143="Y", AO143="Y"), "Y", "N")</f>
        <v>Y</v>
      </c>
      <c r="AQ143" s="20"/>
    </row>
    <row r="144" spans="1:43" ht="26.1" hidden="1">
      <c r="A144" s="451">
        <v>141</v>
      </c>
      <c r="B144" s="452" t="s">
        <v>21842</v>
      </c>
      <c r="C144" s="459" t="s">
        <v>22258</v>
      </c>
      <c r="D144" s="273" t="s">
        <v>22782</v>
      </c>
      <c r="E144" s="273" t="str">
        <f>VLOOKUP(C144,'Source Inventory'!D:E,2,FALSE)</f>
        <v>cardlink</v>
      </c>
      <c r="F144" s="273" t="s">
        <v>21844</v>
      </c>
      <c r="G144" s="192" t="s">
        <v>22783</v>
      </c>
      <c r="H144" s="273">
        <v>268</v>
      </c>
      <c r="I144" s="463" t="s">
        <v>23525</v>
      </c>
      <c r="J144" s="455" t="str">
        <f>"persist_"&amp;E144</f>
        <v>persist_cardlink</v>
      </c>
      <c r="K144" s="455" t="str">
        <f>E144&amp;"_"&amp;I144</f>
        <v>cardlink_kb1dh025_cpcah</v>
      </c>
      <c r="L144" s="455" t="s">
        <v>23526</v>
      </c>
      <c r="M144" s="455" t="s">
        <v>22918</v>
      </c>
      <c r="N144" s="455"/>
      <c r="O144" s="455" t="str">
        <f>K144</f>
        <v>cardlink_kb1dh025_cpcah</v>
      </c>
      <c r="P144" s="455" t="s">
        <v>22586</v>
      </c>
      <c r="Q144" s="455" t="str">
        <f>IF(P144="Daily","d",IF(P144="Monthly","m",IF(P144="Yearly","y",IF(P144="Weekly","w",IF(P144="S","s",IF(P144="On-Request","o",""))))))</f>
        <v>d</v>
      </c>
      <c r="R144" s="455" t="str">
        <f>"ingest_"&amp;K144&amp;"_"&amp;Q144</f>
        <v>ingest_cardlink_kb1dh025_cpcah_d</v>
      </c>
      <c r="S144" s="455"/>
      <c r="T144" s="273" t="s">
        <v>22918</v>
      </c>
      <c r="U144" s="451" t="s">
        <v>22583</v>
      </c>
      <c r="V144" s="451" t="s">
        <v>22689</v>
      </c>
      <c r="W144" s="451"/>
      <c r="X144" s="714" t="s">
        <v>23124</v>
      </c>
      <c r="Y144" s="6"/>
      <c r="Z144" s="451" t="s">
        <v>23022</v>
      </c>
      <c r="AA144" s="451" t="s">
        <v>23022</v>
      </c>
      <c r="AB144" s="451" t="s">
        <v>23022</v>
      </c>
      <c r="AC144" s="451" t="s">
        <v>23022</v>
      </c>
      <c r="AD144" s="451"/>
      <c r="AE144" s="451" t="s">
        <v>23022</v>
      </c>
      <c r="AF144" s="451"/>
      <c r="AG144" s="451"/>
      <c r="AH144" s="451" t="s">
        <v>23022</v>
      </c>
      <c r="AI144" s="451"/>
      <c r="AJ144" s="451" t="s">
        <v>23022</v>
      </c>
      <c r="AK144" s="10"/>
      <c r="AL144" s="451" t="s">
        <v>39</v>
      </c>
      <c r="AM144" s="451" t="s">
        <v>39</v>
      </c>
      <c r="AN144" s="750" t="s">
        <v>22584</v>
      </c>
      <c r="AO144" s="750" t="s">
        <v>22584</v>
      </c>
      <c r="AP144" s="750" t="str">
        <f>IF(OR(AN144="Y", AO144="Y"), "Y", "N")</f>
        <v>Y</v>
      </c>
      <c r="AQ144" s="20"/>
    </row>
    <row r="145" spans="1:43" ht="26.1" hidden="1">
      <c r="A145" s="451">
        <v>142</v>
      </c>
      <c r="B145" s="452" t="s">
        <v>21842</v>
      </c>
      <c r="C145" s="459" t="s">
        <v>22258</v>
      </c>
      <c r="D145" s="273" t="s">
        <v>22782</v>
      </c>
      <c r="E145" s="273" t="str">
        <f>VLOOKUP(C145,'Source Inventory'!D:E,2,FALSE)</f>
        <v>cardlink</v>
      </c>
      <c r="F145" s="273" t="s">
        <v>21844</v>
      </c>
      <c r="G145" s="192" t="s">
        <v>22783</v>
      </c>
      <c r="H145" s="273">
        <v>268</v>
      </c>
      <c r="I145" s="463" t="s">
        <v>19434</v>
      </c>
      <c r="J145" s="455" t="str">
        <f>"persist_"&amp;E145</f>
        <v>persist_cardlink</v>
      </c>
      <c r="K145" s="455" t="str">
        <f>E145&amp;"_"&amp;I145</f>
        <v>cardlink_kb1dh032_addtype</v>
      </c>
      <c r="L145" s="455" t="s">
        <v>23527</v>
      </c>
      <c r="M145" s="455" t="s">
        <v>22920</v>
      </c>
      <c r="N145" s="455"/>
      <c r="O145" s="455" t="str">
        <f>K145</f>
        <v>cardlink_kb1dh032_addtype</v>
      </c>
      <c r="P145" s="455" t="s">
        <v>22922</v>
      </c>
      <c r="Q145" s="455" t="str">
        <f>IF(P145="Daily","d",IF(P145="Monthly","m",IF(P145="Yearly","y",IF(P145="Weekly","w",IF(P145="S","s",IF(P145="On-Request","o",""))))))</f>
        <v>o</v>
      </c>
      <c r="R145" s="455" t="str">
        <f>"ingest_"&amp;K145&amp;"_"&amp;Q145</f>
        <v>ingest_cardlink_kb1dh032_addtype_o</v>
      </c>
      <c r="S145" s="455"/>
      <c r="T145" s="273" t="s">
        <v>22920</v>
      </c>
      <c r="U145" s="451" t="s">
        <v>22583</v>
      </c>
      <c r="V145" s="451" t="s">
        <v>22689</v>
      </c>
      <c r="W145" s="451"/>
      <c r="X145" s="714" t="s">
        <v>23124</v>
      </c>
      <c r="Y145" s="6"/>
      <c r="Z145" s="451" t="s">
        <v>23022</v>
      </c>
      <c r="AA145" s="451" t="s">
        <v>23022</v>
      </c>
      <c r="AB145" s="451" t="s">
        <v>23022</v>
      </c>
      <c r="AC145" s="451" t="s">
        <v>23022</v>
      </c>
      <c r="AD145" s="451"/>
      <c r="AE145" s="451" t="s">
        <v>23022</v>
      </c>
      <c r="AF145" s="451"/>
      <c r="AG145" s="451"/>
      <c r="AH145" s="451" t="s">
        <v>23022</v>
      </c>
      <c r="AI145" s="451"/>
      <c r="AJ145" s="451" t="s">
        <v>23022</v>
      </c>
      <c r="AK145" s="10"/>
      <c r="AL145" s="451" t="s">
        <v>39</v>
      </c>
      <c r="AM145" s="451" t="s">
        <v>39</v>
      </c>
      <c r="AN145" s="750" t="s">
        <v>22584</v>
      </c>
      <c r="AO145" s="750" t="s">
        <v>22584</v>
      </c>
      <c r="AP145" s="750" t="str">
        <f>IF(OR(AN145="Y", AO145="Y"), "Y", "N")</f>
        <v>Y</v>
      </c>
      <c r="AQ145" s="20"/>
    </row>
    <row r="146" spans="1:43" ht="26.1" hidden="1">
      <c r="A146" s="451">
        <v>143</v>
      </c>
      <c r="B146" s="452" t="s">
        <v>21799</v>
      </c>
      <c r="C146" s="459" t="s">
        <v>22258</v>
      </c>
      <c r="D146" s="273" t="s">
        <v>22782</v>
      </c>
      <c r="E146" s="273" t="str">
        <f>VLOOKUP(C146,'Source Inventory'!D:E,2,FALSE)</f>
        <v>cardlink</v>
      </c>
      <c r="F146" s="273" t="s">
        <v>21844</v>
      </c>
      <c r="G146" s="192" t="s">
        <v>22783</v>
      </c>
      <c r="H146" s="273">
        <v>268</v>
      </c>
      <c r="I146" s="458" t="s">
        <v>23528</v>
      </c>
      <c r="J146" s="472" t="str">
        <f>"persist_"&amp;E146</f>
        <v>persist_cardlink</v>
      </c>
      <c r="K146" s="455" t="str">
        <f>E146&amp;"_"&amp;I146</f>
        <v>cardlink_la10s_oatkn</v>
      </c>
      <c r="L146" s="455" t="s">
        <v>23529</v>
      </c>
      <c r="M146" s="455" t="s">
        <v>22924</v>
      </c>
      <c r="N146" s="455"/>
      <c r="O146" s="455" t="str">
        <f>K146</f>
        <v>cardlink_la10s_oatkn</v>
      </c>
      <c r="P146" s="455" t="s">
        <v>22586</v>
      </c>
      <c r="Q146" s="455" t="str">
        <f>IF(P146="Daily","d",IF(P146="Monthly","m",IF(P146="Yearly","y",IF(P146="Weekly","w",IF(P146="S","s",IF(P146="On-Request","o",""))))))</f>
        <v>d</v>
      </c>
      <c r="R146" s="455" t="str">
        <f>"ingest_"&amp;K146&amp;"_"&amp;Q146</f>
        <v>ingest_cardlink_la10s_oatkn_d</v>
      </c>
      <c r="S146" s="455"/>
      <c r="T146" s="273" t="s">
        <v>22924</v>
      </c>
      <c r="U146" s="451" t="s">
        <v>22584</v>
      </c>
      <c r="V146" s="451" t="s">
        <v>22689</v>
      </c>
      <c r="W146" s="451"/>
      <c r="X146" s="718" t="s">
        <v>23530</v>
      </c>
      <c r="Y146" s="6" t="s">
        <v>23011</v>
      </c>
      <c r="Z146" s="451" t="s">
        <v>23022</v>
      </c>
      <c r="AA146" s="451" t="s">
        <v>23022</v>
      </c>
      <c r="AB146" s="451" t="s">
        <v>23022</v>
      </c>
      <c r="AC146" s="451" t="s">
        <v>23022</v>
      </c>
      <c r="AD146" s="451"/>
      <c r="AE146" s="451" t="s">
        <v>23022</v>
      </c>
      <c r="AF146" s="451"/>
      <c r="AG146" s="779"/>
      <c r="AH146" s="451" t="s">
        <v>23022</v>
      </c>
      <c r="AI146" s="715"/>
      <c r="AJ146" s="715" t="s">
        <v>23022</v>
      </c>
      <c r="AK146" s="10"/>
      <c r="AL146" s="716" t="s">
        <v>39</v>
      </c>
      <c r="AM146" s="716" t="s">
        <v>39</v>
      </c>
      <c r="AN146" s="750" t="s">
        <v>22583</v>
      </c>
      <c r="AO146" s="750" t="s">
        <v>22584</v>
      </c>
      <c r="AP146" s="750" t="str">
        <f>IF(OR(AN146="Y", AO146="Y"), "Y", "N")</f>
        <v>Y</v>
      </c>
      <c r="AQ146" s="20"/>
    </row>
    <row r="147" spans="1:43" ht="104.1" hidden="1">
      <c r="A147" s="451">
        <v>144</v>
      </c>
      <c r="B147" s="452" t="s">
        <v>21842</v>
      </c>
      <c r="C147" s="459" t="s">
        <v>22258</v>
      </c>
      <c r="D147" s="273" t="s">
        <v>22782</v>
      </c>
      <c r="E147" s="273" t="str">
        <f>VLOOKUP(C147,'Source Inventory'!D:E,2,FALSE)</f>
        <v>cardlink</v>
      </c>
      <c r="F147" s="273" t="s">
        <v>21844</v>
      </c>
      <c r="G147" s="192" t="s">
        <v>22783</v>
      </c>
      <c r="H147" s="273">
        <v>268</v>
      </c>
      <c r="I147" s="463" t="s">
        <v>23531</v>
      </c>
      <c r="J147" s="455" t="str">
        <f>"persist_"&amp;E147</f>
        <v>persist_cardlink</v>
      </c>
      <c r="K147" s="455" t="str">
        <f>E147&amp;"_"&amp;I147</f>
        <v>cardlink_kb1dh037_cptcpf_p</v>
      </c>
      <c r="L147" s="455" t="s">
        <v>23532</v>
      </c>
      <c r="M147" s="455" t="s">
        <v>23533</v>
      </c>
      <c r="N147" s="455"/>
      <c r="O147" s="455" t="str">
        <f>K147</f>
        <v>cardlink_kb1dh037_cptcpf_p</v>
      </c>
      <c r="P147" s="455" t="s">
        <v>22586</v>
      </c>
      <c r="Q147" s="455" t="str">
        <f>IF(P147="Daily","d",IF(P147="Monthly","m",IF(P147="Yearly","y",IF(P147="Weekly","w",IF(P147="S","s",IF(P147="On-Request","o",""))))))</f>
        <v>d</v>
      </c>
      <c r="R147" s="455" t="str">
        <f>"ingest_"&amp;K147&amp;"_"&amp;Q147</f>
        <v>ingest_cardlink_kb1dh037_cptcpf_p_d</v>
      </c>
      <c r="S147" s="455"/>
      <c r="T147" s="273" t="s">
        <v>23534</v>
      </c>
      <c r="U147" s="451" t="s">
        <v>22583</v>
      </c>
      <c r="V147" s="451" t="s">
        <v>22689</v>
      </c>
      <c r="W147" s="451"/>
      <c r="X147" s="273" t="s">
        <v>23535</v>
      </c>
      <c r="Y147" s="6"/>
      <c r="Z147" s="451" t="s">
        <v>23022</v>
      </c>
      <c r="AA147" s="451" t="s">
        <v>23022</v>
      </c>
      <c r="AB147" s="451" t="s">
        <v>23022</v>
      </c>
      <c r="AC147" s="451" t="s">
        <v>23022</v>
      </c>
      <c r="AD147" s="451"/>
      <c r="AE147" s="451" t="s">
        <v>23022</v>
      </c>
      <c r="AF147" s="451"/>
      <c r="AG147" s="451"/>
      <c r="AH147" s="451" t="s">
        <v>23022</v>
      </c>
      <c r="AI147" s="451"/>
      <c r="AJ147" s="451" t="s">
        <v>23022</v>
      </c>
      <c r="AK147" s="10"/>
      <c r="AL147" s="451" t="s">
        <v>39</v>
      </c>
      <c r="AM147" s="451" t="s">
        <v>39</v>
      </c>
      <c r="AN147" s="750" t="s">
        <v>22584</v>
      </c>
      <c r="AO147" s="750" t="s">
        <v>22583</v>
      </c>
      <c r="AP147" s="750" t="str">
        <f>IF(OR(AN147="Y", AO147="Y"), "Y", "N")</f>
        <v>Y</v>
      </c>
      <c r="AQ147" s="20"/>
    </row>
    <row r="148" spans="1:43" ht="26.1" hidden="1">
      <c r="A148" s="451">
        <v>145</v>
      </c>
      <c r="B148" s="452" t="s">
        <v>21842</v>
      </c>
      <c r="C148" s="459" t="s">
        <v>22258</v>
      </c>
      <c r="D148" s="273" t="s">
        <v>22782</v>
      </c>
      <c r="E148" s="273" t="str">
        <f>VLOOKUP(C148,'Source Inventory'!D:E,2,FALSE)</f>
        <v>cardlink</v>
      </c>
      <c r="F148" s="273" t="s">
        <v>21844</v>
      </c>
      <c r="G148" s="192" t="s">
        <v>22783</v>
      </c>
      <c r="H148" s="273">
        <v>268</v>
      </c>
      <c r="I148" s="463" t="s">
        <v>23536</v>
      </c>
      <c r="J148" s="455" t="str">
        <f>"persist_"&amp;E148</f>
        <v>persist_cardlink</v>
      </c>
      <c r="K148" s="455" t="str">
        <f>E148&amp;"_"&amp;I148</f>
        <v>cardlink_kb1dh038_cc1d5012</v>
      </c>
      <c r="L148" s="455" t="s">
        <v>23537</v>
      </c>
      <c r="M148" s="455" t="s">
        <v>22928</v>
      </c>
      <c r="N148" s="455"/>
      <c r="O148" s="455" t="str">
        <f>K148</f>
        <v>cardlink_kb1dh038_cc1d5012</v>
      </c>
      <c r="P148" s="455" t="s">
        <v>22586</v>
      </c>
      <c r="Q148" s="455" t="str">
        <f>IF(P148="Daily","d",IF(P148="Monthly","m",IF(P148="Yearly","y",IF(P148="Weekly","w",IF(P148="S","s",IF(P148="On-Request","o",""))))))</f>
        <v>d</v>
      </c>
      <c r="R148" s="455" t="str">
        <f>"ingest_"&amp;K148&amp;"_"&amp;Q148</f>
        <v>ingest_cardlink_kb1dh038_cc1d5012_d</v>
      </c>
      <c r="S148" s="455"/>
      <c r="T148" s="273" t="s">
        <v>22928</v>
      </c>
      <c r="U148" s="451" t="s">
        <v>22583</v>
      </c>
      <c r="V148" s="451" t="s">
        <v>22689</v>
      </c>
      <c r="W148" s="451"/>
      <c r="X148" s="714" t="s">
        <v>23124</v>
      </c>
      <c r="Y148" s="6"/>
      <c r="Z148" s="451" t="s">
        <v>23022</v>
      </c>
      <c r="AA148" s="451" t="s">
        <v>23022</v>
      </c>
      <c r="AB148" s="451" t="s">
        <v>23022</v>
      </c>
      <c r="AC148" s="451" t="s">
        <v>23022</v>
      </c>
      <c r="AD148" s="451"/>
      <c r="AE148" s="451" t="s">
        <v>23022</v>
      </c>
      <c r="AF148" s="451"/>
      <c r="AG148" s="451"/>
      <c r="AH148" s="451" t="s">
        <v>23022</v>
      </c>
      <c r="AI148" s="451"/>
      <c r="AJ148" s="451" t="s">
        <v>23022</v>
      </c>
      <c r="AK148" s="10"/>
      <c r="AL148" s="451" t="s">
        <v>39</v>
      </c>
      <c r="AM148" s="451" t="s">
        <v>39</v>
      </c>
      <c r="AN148" s="750" t="s">
        <v>22584</v>
      </c>
      <c r="AO148" s="750" t="s">
        <v>22584</v>
      </c>
      <c r="AP148" s="750" t="str">
        <f>IF(OR(AN148="Y", AO148="Y"), "Y", "N")</f>
        <v>Y</v>
      </c>
      <c r="AQ148" s="20"/>
    </row>
    <row r="149" spans="1:43" ht="26.1" hidden="1">
      <c r="A149" s="451">
        <v>146</v>
      </c>
      <c r="B149" s="452" t="s">
        <v>21842</v>
      </c>
      <c r="C149" s="459" t="s">
        <v>22258</v>
      </c>
      <c r="D149" s="273" t="s">
        <v>22782</v>
      </c>
      <c r="E149" s="273" t="str">
        <f>VLOOKUP(C149,'Source Inventory'!D:E,2,FALSE)</f>
        <v>cardlink</v>
      </c>
      <c r="F149" s="273" t="s">
        <v>21844</v>
      </c>
      <c r="G149" s="192" t="s">
        <v>22783</v>
      </c>
      <c r="H149" s="273">
        <v>268</v>
      </c>
      <c r="I149" s="463" t="s">
        <v>23538</v>
      </c>
      <c r="J149" s="455" t="str">
        <f>"persist_"&amp;E149</f>
        <v>persist_cardlink</v>
      </c>
      <c r="K149" s="455" t="str">
        <f>E149&amp;"_"&amp;I149</f>
        <v>cardlink_lb1dh002_lbcrd</v>
      </c>
      <c r="L149" s="455" t="s">
        <v>23539</v>
      </c>
      <c r="M149" s="455" t="s">
        <v>22930</v>
      </c>
      <c r="N149" s="455"/>
      <c r="O149" s="455" t="str">
        <f>K149</f>
        <v>cardlink_lb1dh002_lbcrd</v>
      </c>
      <c r="P149" s="455" t="s">
        <v>22586</v>
      </c>
      <c r="Q149" s="455" t="str">
        <f>IF(P149="Daily","d",IF(P149="Monthly","m",IF(P149="Yearly","y",IF(P149="Weekly","w",IF(P149="S","s",IF(P149="On-Request","o",""))))))</f>
        <v>d</v>
      </c>
      <c r="R149" s="455" t="str">
        <f>"ingest_"&amp;K149&amp;"_"&amp;Q149</f>
        <v>ingest_cardlink_lb1dh002_lbcrd_d</v>
      </c>
      <c r="S149" s="455"/>
      <c r="T149" s="273" t="s">
        <v>22930</v>
      </c>
      <c r="U149" s="451" t="s">
        <v>22583</v>
      </c>
      <c r="V149" s="451" t="s">
        <v>22689</v>
      </c>
      <c r="W149" s="451"/>
      <c r="X149" s="714" t="s">
        <v>23124</v>
      </c>
      <c r="Y149" s="6"/>
      <c r="Z149" s="451" t="s">
        <v>23022</v>
      </c>
      <c r="AA149" s="451" t="s">
        <v>23022</v>
      </c>
      <c r="AB149" s="451" t="s">
        <v>23022</v>
      </c>
      <c r="AC149" s="451" t="s">
        <v>23022</v>
      </c>
      <c r="AD149" s="451"/>
      <c r="AE149" s="451" t="s">
        <v>23022</v>
      </c>
      <c r="AF149" s="451"/>
      <c r="AG149" s="451"/>
      <c r="AH149" s="451" t="s">
        <v>23022</v>
      </c>
      <c r="AI149" s="451"/>
      <c r="AJ149" s="451" t="s">
        <v>23022</v>
      </c>
      <c r="AK149" s="10"/>
      <c r="AL149" s="451" t="s">
        <v>39</v>
      </c>
      <c r="AM149" s="451" t="s">
        <v>39</v>
      </c>
      <c r="AN149" s="750" t="s">
        <v>22583</v>
      </c>
      <c r="AO149" s="750" t="s">
        <v>22584</v>
      </c>
      <c r="AP149" s="750" t="str">
        <f>IF(OR(AN149="Y", AO149="Y"), "Y", "N")</f>
        <v>Y</v>
      </c>
      <c r="AQ149" s="20"/>
    </row>
    <row r="150" spans="1:43" hidden="1">
      <c r="A150" s="451">
        <v>147</v>
      </c>
      <c r="B150" s="477" t="s">
        <v>21799</v>
      </c>
      <c r="C150" s="470" t="s">
        <v>22110</v>
      </c>
      <c r="D150" s="470" t="s">
        <v>22082</v>
      </c>
      <c r="E150" s="470" t="str">
        <f>VLOOKUP(C150,'Source Inventory'!D:E,2,FALSE)</f>
        <v>csm</v>
      </c>
      <c r="F150" s="272" t="s">
        <v>22082</v>
      </c>
      <c r="G150" s="188" t="s">
        <v>22652</v>
      </c>
      <c r="H150" s="470">
        <v>780</v>
      </c>
      <c r="I150" s="751" t="s">
        <v>23540</v>
      </c>
      <c r="J150" s="478" t="str">
        <f>"persist_"&amp;E150</f>
        <v>persist_csm</v>
      </c>
      <c r="K150" s="730" t="str">
        <f>E150&amp;"_"&amp;I150</f>
        <v>csm_originateproductcoa</v>
      </c>
      <c r="L150" s="466" t="s">
        <v>23074</v>
      </c>
      <c r="M150" s="730" t="s">
        <v>23541</v>
      </c>
      <c r="N150" s="455" t="str">
        <f>E150&amp;"_"&amp;I150&amp;"_YYYYMMDD.ctl"</f>
        <v>csm_originateproductcoa_YYYYMMDD.ctl</v>
      </c>
      <c r="O150" s="455" t="str">
        <f>K150</f>
        <v>csm_originateproductcoa</v>
      </c>
      <c r="P150" s="455" t="s">
        <v>22586</v>
      </c>
      <c r="Q150" s="730" t="str">
        <f>IF(P150="Daily","d",IF(P150="Monthly","m",IF(P150="Yearly","y",IF(P150="Weekly","w",IF(P150="S","s",IF(P150="On-Request","o",""))))))</f>
        <v>d</v>
      </c>
      <c r="R150" s="730" t="str">
        <f>"ingest_"&amp;K150&amp;"_"&amp;Q150</f>
        <v>ingest_csm_originateproductcoa_d</v>
      </c>
      <c r="S150" s="730"/>
      <c r="T150" s="752" t="s">
        <v>22117</v>
      </c>
      <c r="U150" s="451" t="s">
        <v>22583</v>
      </c>
      <c r="V150" s="451" t="s">
        <v>22583</v>
      </c>
      <c r="W150" s="451"/>
      <c r="X150" s="273"/>
      <c r="Y150" s="6" t="s">
        <v>14</v>
      </c>
      <c r="Z150" s="451" t="s">
        <v>23031</v>
      </c>
      <c r="AA150" s="451" t="s">
        <v>23031</v>
      </c>
      <c r="AB150" s="451" t="s">
        <v>39</v>
      </c>
      <c r="AC150" s="451" t="s">
        <v>23043</v>
      </c>
      <c r="AD150" s="455"/>
      <c r="AE150" s="451" t="s">
        <v>39</v>
      </c>
      <c r="AF150" s="451"/>
      <c r="AG150" s="451"/>
      <c r="AH150" s="715" t="s">
        <v>23043</v>
      </c>
      <c r="AI150" s="7"/>
      <c r="AJ150" s="451" t="s">
        <v>23043</v>
      </c>
      <c r="AK150" s="10"/>
      <c r="AL150" s="716" t="s">
        <v>39</v>
      </c>
      <c r="AM150" s="715" t="s">
        <v>39</v>
      </c>
      <c r="AN150" s="20" t="s">
        <v>22583</v>
      </c>
      <c r="AO150" s="20" t="s">
        <v>22583</v>
      </c>
      <c r="AP150" s="20" t="str">
        <f>IF(OR(AN150="Y", AO150="Y"), "Y", "N")</f>
        <v>N</v>
      </c>
      <c r="AQ150" s="20"/>
    </row>
    <row r="151" spans="1:43" ht="26.1" hidden="1">
      <c r="A151" s="451">
        <v>148</v>
      </c>
      <c r="B151" s="452" t="s">
        <v>21799</v>
      </c>
      <c r="C151" s="273" t="s">
        <v>22110</v>
      </c>
      <c r="D151" s="273" t="s">
        <v>22082</v>
      </c>
      <c r="E151" s="273" t="str">
        <f>VLOOKUP(C151,'Source Inventory'!D:E,2,FALSE)</f>
        <v>csm</v>
      </c>
      <c r="F151" s="272" t="s">
        <v>22082</v>
      </c>
      <c r="G151" s="188" t="s">
        <v>22652</v>
      </c>
      <c r="H151" s="273">
        <v>780</v>
      </c>
      <c r="I151" s="462" t="s">
        <v>23542</v>
      </c>
      <c r="J151" s="476" t="str">
        <f>"persist_"&amp;E151</f>
        <v>persist_csm</v>
      </c>
      <c r="K151" s="455" t="str">
        <f>E151&amp;"_"&amp;I151</f>
        <v>csm_originateproductnoncoa</v>
      </c>
      <c r="L151" s="466" t="s">
        <v>23075</v>
      </c>
      <c r="M151" s="455" t="s">
        <v>23543</v>
      </c>
      <c r="N151" s="455" t="str">
        <f>E151&amp;"_"&amp;I151&amp;"_YYYYMMDD.ctl"</f>
        <v>csm_originateproductnoncoa_YYYYMMDD.ctl</v>
      </c>
      <c r="O151" s="455" t="str">
        <f>K151</f>
        <v>csm_originateproductnoncoa</v>
      </c>
      <c r="P151" s="455" t="s">
        <v>22586</v>
      </c>
      <c r="Q151" s="455" t="str">
        <f>IF(P151="Daily","d",IF(P151="Monthly","m",IF(P151="Yearly","y",IF(P151="Weekly","w",IF(P151="S","s",IF(P151="On-Request","o",""))))))</f>
        <v>d</v>
      </c>
      <c r="R151" s="455" t="str">
        <f>"ingest_"&amp;K151&amp;"_"&amp;Q151</f>
        <v>ingest_csm_originateproductnoncoa_d</v>
      </c>
      <c r="S151" s="455"/>
      <c r="T151" s="221" t="s">
        <v>22118</v>
      </c>
      <c r="U151" s="451" t="s">
        <v>22583</v>
      </c>
      <c r="V151" s="451" t="s">
        <v>22583</v>
      </c>
      <c r="W151" s="451"/>
      <c r="X151" s="273"/>
      <c r="Y151" s="6" t="s">
        <v>14</v>
      </c>
      <c r="Z151" s="451" t="s">
        <v>23031</v>
      </c>
      <c r="AA151" s="451" t="s">
        <v>23031</v>
      </c>
      <c r="AB151" s="451" t="s">
        <v>39</v>
      </c>
      <c r="AC151" s="451" t="s">
        <v>23043</v>
      </c>
      <c r="AD151" s="455"/>
      <c r="AE151" s="451" t="s">
        <v>39</v>
      </c>
      <c r="AF151" s="451"/>
      <c r="AG151" s="451"/>
      <c r="AH151" s="715" t="s">
        <v>23043</v>
      </c>
      <c r="AI151" s="7"/>
      <c r="AJ151" s="451" t="s">
        <v>23043</v>
      </c>
      <c r="AK151" s="10"/>
      <c r="AL151" s="716" t="s">
        <v>39</v>
      </c>
      <c r="AM151" s="715" t="s">
        <v>39</v>
      </c>
      <c r="AN151" s="20" t="s">
        <v>22583</v>
      </c>
      <c r="AO151" s="20" t="s">
        <v>22583</v>
      </c>
      <c r="AP151" s="20" t="str">
        <f>IF(OR(AN151="Y", AO151="Y"), "Y", "N")</f>
        <v>N</v>
      </c>
      <c r="AQ151" s="20"/>
    </row>
    <row r="152" spans="1:43" hidden="1">
      <c r="A152" s="451">
        <v>149</v>
      </c>
      <c r="B152" s="452" t="s">
        <v>21799</v>
      </c>
      <c r="C152" s="459" t="s">
        <v>22110</v>
      </c>
      <c r="D152" s="273" t="s">
        <v>22082</v>
      </c>
      <c r="E152" s="273" t="str">
        <f>VLOOKUP(C152,'Source Inventory'!D:E,2,FALSE)</f>
        <v>csm</v>
      </c>
      <c r="F152" s="272" t="s">
        <v>22082</v>
      </c>
      <c r="G152" s="188" t="s">
        <v>22652</v>
      </c>
      <c r="H152" s="273">
        <v>780</v>
      </c>
      <c r="I152" s="464" t="s">
        <v>23544</v>
      </c>
      <c r="J152" s="476" t="str">
        <f>"persist_"&amp;E152</f>
        <v>persist_csm</v>
      </c>
      <c r="K152" s="455" t="str">
        <f>E152&amp;"_"&amp;I152</f>
        <v>csm_product</v>
      </c>
      <c r="L152" s="466" t="s">
        <v>23076</v>
      </c>
      <c r="M152" s="454" t="s">
        <v>23545</v>
      </c>
      <c r="N152" s="454" t="str">
        <f>E152&amp;"_"&amp;I152&amp;"_YYYYMMDD.ctl"</f>
        <v>csm_product_YYYYMMDD.ctl</v>
      </c>
      <c r="O152" s="455" t="str">
        <f>K152</f>
        <v>csm_product</v>
      </c>
      <c r="P152" s="455" t="s">
        <v>22586</v>
      </c>
      <c r="Q152" s="454" t="str">
        <f>IF(P152="Daily","d",IF(P152="Monthly","m",IF(P152="Yearly","y",IF(P152="Weekly","w",IF(P152="S","s",IF(P152="On-Request","o",""))))))</f>
        <v>d</v>
      </c>
      <c r="R152" s="455" t="str">
        <f>"ingest_"&amp;K152&amp;"_"&amp;Q152</f>
        <v>ingest_csm_product_d</v>
      </c>
      <c r="S152" s="455"/>
      <c r="T152" s="459" t="s">
        <v>22679</v>
      </c>
      <c r="U152" s="451" t="s">
        <v>22583</v>
      </c>
      <c r="V152" s="451" t="s">
        <v>22583</v>
      </c>
      <c r="W152" s="451"/>
      <c r="X152" s="273"/>
      <c r="Y152" s="6" t="s">
        <v>14</v>
      </c>
      <c r="Z152" s="451" t="s">
        <v>23031</v>
      </c>
      <c r="AA152" s="451" t="s">
        <v>23031</v>
      </c>
      <c r="AB152" s="451" t="s">
        <v>39</v>
      </c>
      <c r="AC152" s="451" t="s">
        <v>23043</v>
      </c>
      <c r="AD152" s="455"/>
      <c r="AE152" s="451" t="s">
        <v>39</v>
      </c>
      <c r="AF152" s="451"/>
      <c r="AG152" s="451"/>
      <c r="AH152" s="715" t="s">
        <v>23043</v>
      </c>
      <c r="AI152" s="7"/>
      <c r="AJ152" s="451" t="s">
        <v>23043</v>
      </c>
      <c r="AK152" s="10"/>
      <c r="AL152" s="716" t="s">
        <v>39</v>
      </c>
      <c r="AM152" s="715" t="s">
        <v>39</v>
      </c>
      <c r="AN152" s="20" t="s">
        <v>22583</v>
      </c>
      <c r="AO152" s="20" t="s">
        <v>22583</v>
      </c>
      <c r="AP152" s="20" t="str">
        <f>IF(OR(AN152="Y", AO152="Y"), "Y", "N")</f>
        <v>N</v>
      </c>
      <c r="AQ152" s="20"/>
    </row>
    <row r="153" spans="1:43" ht="26.1" hidden="1">
      <c r="A153" s="451">
        <v>150</v>
      </c>
      <c r="B153" s="452" t="s">
        <v>21799</v>
      </c>
      <c r="C153" s="273" t="s">
        <v>22110</v>
      </c>
      <c r="D153" s="273" t="s">
        <v>22082</v>
      </c>
      <c r="E153" s="273" t="str">
        <f>VLOOKUP(C153,'Source Inventory'!D:E,2,FALSE)</f>
        <v>csm</v>
      </c>
      <c r="F153" s="272" t="s">
        <v>22082</v>
      </c>
      <c r="G153" s="188" t="s">
        <v>22652</v>
      </c>
      <c r="H153" s="273">
        <v>780</v>
      </c>
      <c r="I153" s="462" t="s">
        <v>23546</v>
      </c>
      <c r="J153" s="472" t="str">
        <f>"persist_"&amp;E153</f>
        <v>persist_csm</v>
      </c>
      <c r="K153" s="454" t="str">
        <f>E153&amp;"_"&amp;I153</f>
        <v>csm_purpose</v>
      </c>
      <c r="L153" s="466" t="s">
        <v>23077</v>
      </c>
      <c r="M153" s="455" t="s">
        <v>23547</v>
      </c>
      <c r="N153" s="455" t="str">
        <f>E153&amp;"_"&amp;I153&amp;"_YYYYMMDD.ctl"</f>
        <v>csm_purpose_YYYYMMDD.ctl</v>
      </c>
      <c r="O153" s="455" t="str">
        <f>K153</f>
        <v>csm_purpose</v>
      </c>
      <c r="P153" s="455" t="s">
        <v>22586</v>
      </c>
      <c r="Q153" s="455" t="str">
        <f>IF(P153="Daily","d",IF(P153="Monthly","m",IF(P153="Yearly","y",IF(P153="Weekly","w",IF(P153="S","s",IF(P153="On-Request","o",""))))))</f>
        <v>d</v>
      </c>
      <c r="R153" s="731" t="str">
        <f>"ingest_"&amp;K153&amp;"_"&amp;Q153</f>
        <v>ingest_csm_purpose_d</v>
      </c>
      <c r="S153" s="731"/>
      <c r="T153" s="221" t="s">
        <v>22120</v>
      </c>
      <c r="U153" s="451" t="s">
        <v>22583</v>
      </c>
      <c r="V153" s="451" t="s">
        <v>22583</v>
      </c>
      <c r="W153" s="451"/>
      <c r="X153" s="273"/>
      <c r="Y153" s="6" t="s">
        <v>14</v>
      </c>
      <c r="Z153" s="451" t="s">
        <v>23031</v>
      </c>
      <c r="AA153" s="451" t="s">
        <v>23031</v>
      </c>
      <c r="AB153" s="451" t="s">
        <v>39</v>
      </c>
      <c r="AC153" s="451" t="s">
        <v>23043</v>
      </c>
      <c r="AD153" s="455"/>
      <c r="AE153" s="451" t="s">
        <v>39</v>
      </c>
      <c r="AF153" s="451"/>
      <c r="AG153" s="451"/>
      <c r="AH153" s="715" t="s">
        <v>23043</v>
      </c>
      <c r="AI153" s="7"/>
      <c r="AJ153" s="451" t="s">
        <v>23043</v>
      </c>
      <c r="AK153" s="10"/>
      <c r="AL153" s="716" t="s">
        <v>39</v>
      </c>
      <c r="AM153" s="715" t="s">
        <v>39</v>
      </c>
      <c r="AN153" s="20" t="s">
        <v>22583</v>
      </c>
      <c r="AO153" s="20" t="s">
        <v>22583</v>
      </c>
      <c r="AP153" s="20" t="str">
        <f>IF(OR(AN153="Y", AO153="Y"), "Y", "N")</f>
        <v>N</v>
      </c>
      <c r="AQ153" s="20"/>
    </row>
    <row r="154" spans="1:43" ht="26.1" hidden="1">
      <c r="A154" s="451">
        <v>151</v>
      </c>
      <c r="B154" s="452" t="s">
        <v>21799</v>
      </c>
      <c r="C154" s="273" t="s">
        <v>22110</v>
      </c>
      <c r="D154" s="273" t="s">
        <v>22082</v>
      </c>
      <c r="E154" s="273" t="str">
        <f>VLOOKUP(C154,'Source Inventory'!D:E,2,FALSE)</f>
        <v>csm</v>
      </c>
      <c r="F154" s="272" t="s">
        <v>22082</v>
      </c>
      <c r="G154" s="188" t="s">
        <v>22652</v>
      </c>
      <c r="H154" s="273">
        <v>780</v>
      </c>
      <c r="I154" s="784" t="s">
        <v>23548</v>
      </c>
      <c r="J154" s="479" t="str">
        <f>"persist_"&amp;E154</f>
        <v>persist_csm</v>
      </c>
      <c r="K154" s="455" t="str">
        <f>E154&amp;"_"&amp;I154</f>
        <v>csm_receivertype</v>
      </c>
      <c r="L154" s="466" t="s">
        <v>23078</v>
      </c>
      <c r="M154" s="455" t="s">
        <v>23549</v>
      </c>
      <c r="N154" s="455" t="str">
        <f>E154&amp;"_"&amp;I154&amp;"_YYYYMMDD.ctl"</f>
        <v>csm_receivertype_YYYYMMDD.ctl</v>
      </c>
      <c r="O154" s="455" t="str">
        <f>K154</f>
        <v>csm_receivertype</v>
      </c>
      <c r="P154" s="455" t="s">
        <v>22586</v>
      </c>
      <c r="Q154" s="455" t="str">
        <f>IF(P154="Daily","d",IF(P154="Monthly","m",IF(P154="Yearly","y",IF(P154="Weekly","w",IF(P154="S","s",IF(P154="On-Request","o",""))))))</f>
        <v>d</v>
      </c>
      <c r="R154" s="731" t="str">
        <f>"ingest_"&amp;K154&amp;"_"&amp;Q154</f>
        <v>ingest_csm_receivertype_d</v>
      </c>
      <c r="S154" s="731"/>
      <c r="T154" s="221" t="s">
        <v>22124</v>
      </c>
      <c r="U154" s="451" t="s">
        <v>22583</v>
      </c>
      <c r="V154" s="451" t="s">
        <v>22583</v>
      </c>
      <c r="W154" s="451"/>
      <c r="X154" s="273"/>
      <c r="Y154" s="6" t="s">
        <v>14</v>
      </c>
      <c r="Z154" s="451" t="s">
        <v>23031</v>
      </c>
      <c r="AA154" s="451" t="s">
        <v>23031</v>
      </c>
      <c r="AB154" s="451" t="s">
        <v>39</v>
      </c>
      <c r="AC154" s="451" t="s">
        <v>23043</v>
      </c>
      <c r="AD154" s="455"/>
      <c r="AE154" s="451" t="s">
        <v>39</v>
      </c>
      <c r="AF154" s="451"/>
      <c r="AG154" s="451"/>
      <c r="AH154" s="715" t="s">
        <v>23043</v>
      </c>
      <c r="AI154" s="7"/>
      <c r="AJ154" s="725" t="s">
        <v>23043</v>
      </c>
      <c r="AK154" s="10"/>
      <c r="AL154" s="716" t="s">
        <v>39</v>
      </c>
      <c r="AM154" s="715" t="s">
        <v>39</v>
      </c>
      <c r="AN154" s="20" t="s">
        <v>22583</v>
      </c>
      <c r="AO154" s="20" t="s">
        <v>22583</v>
      </c>
      <c r="AP154" s="20" t="str">
        <f>IF(OR(AN154="Y", AO154="Y"), "Y", "N")</f>
        <v>N</v>
      </c>
      <c r="AQ154" s="20"/>
    </row>
    <row r="155" spans="1:43" ht="26.1" hidden="1">
      <c r="A155" s="451">
        <v>152</v>
      </c>
      <c r="B155" s="452" t="s">
        <v>21842</v>
      </c>
      <c r="C155" s="273" t="s">
        <v>21843</v>
      </c>
      <c r="D155" s="273" t="s">
        <v>22439</v>
      </c>
      <c r="E155" s="273" t="str">
        <f>VLOOKUP(C155,'Source Inventory'!D:E,2,FALSE)</f>
        <v>kplus</v>
      </c>
      <c r="F155" s="273" t="s">
        <v>21844</v>
      </c>
      <c r="G155" s="188" t="s">
        <v>22877</v>
      </c>
      <c r="H155" s="273">
        <v>509</v>
      </c>
      <c r="I155" s="460" t="s">
        <v>23550</v>
      </c>
      <c r="J155" s="455" t="str">
        <f>"persist_"&amp;E155</f>
        <v>persist_kplus</v>
      </c>
      <c r="K155" s="455" t="str">
        <f>E155&amp;"_"&amp;I155</f>
        <v>kplus_jmobileactlog_log</v>
      </c>
      <c r="L155" s="455" t="s">
        <v>23551</v>
      </c>
      <c r="M155" s="455" t="s">
        <v>22949</v>
      </c>
      <c r="N155" s="455" t="s">
        <v>23552</v>
      </c>
      <c r="O155" s="455" t="str">
        <f>K155</f>
        <v>kplus_jmobileactlog_log</v>
      </c>
      <c r="P155" s="455" t="s">
        <v>22586</v>
      </c>
      <c r="Q155" s="455" t="str">
        <f>IF(P155="Daily","d",IF(P155="Monthly","m",IF(P155="Yearly","y",IF(P155="Weekly","w",IF(P155="S","s",IF(P155="On-Request","o",""))))))</f>
        <v>d</v>
      </c>
      <c r="R155" s="731" t="str">
        <f>"ingest_"&amp;K155&amp;"_"&amp;Q155</f>
        <v>ingest_kplus_jmobileactlog_log_d</v>
      </c>
      <c r="S155" s="731"/>
      <c r="T155" s="7" t="s">
        <v>22949</v>
      </c>
      <c r="U155" s="451"/>
      <c r="V155" s="451"/>
      <c r="W155" s="451"/>
      <c r="X155" s="273" t="s">
        <v>23553</v>
      </c>
      <c r="Y155" s="6" t="s">
        <v>14</v>
      </c>
      <c r="Z155" s="451" t="s">
        <v>23022</v>
      </c>
      <c r="AA155" s="451" t="s">
        <v>23022</v>
      </c>
      <c r="AB155" s="451" t="s">
        <v>23022</v>
      </c>
      <c r="AC155" s="451" t="s">
        <v>23022</v>
      </c>
      <c r="AD155" s="451"/>
      <c r="AE155" s="451" t="s">
        <v>23022</v>
      </c>
      <c r="AF155" s="451"/>
      <c r="AG155" s="451"/>
      <c r="AH155" s="451" t="s">
        <v>23022</v>
      </c>
      <c r="AI155" s="715"/>
      <c r="AJ155" s="715" t="s">
        <v>23022</v>
      </c>
      <c r="AK155" s="10"/>
      <c r="AL155" s="716" t="s">
        <v>23022</v>
      </c>
      <c r="AM155" s="715" t="s">
        <v>23022</v>
      </c>
      <c r="AN155" s="20" t="s">
        <v>22583</v>
      </c>
      <c r="AO155" s="20" t="s">
        <v>22583</v>
      </c>
      <c r="AP155" s="20" t="str">
        <f>IF(OR(AN155="Y", AO155="Y"), "Y", "N")</f>
        <v>N</v>
      </c>
      <c r="AQ155" s="20"/>
    </row>
    <row r="156" spans="1:43" ht="26.1" hidden="1">
      <c r="A156" s="451">
        <v>153</v>
      </c>
      <c r="B156" s="452" t="s">
        <v>21842</v>
      </c>
      <c r="C156" s="273" t="s">
        <v>21843</v>
      </c>
      <c r="D156" s="273" t="s">
        <v>22439</v>
      </c>
      <c r="E156" s="273" t="str">
        <f>VLOOKUP(C156,'Source Inventory'!D:E,2,FALSE)</f>
        <v>kplus</v>
      </c>
      <c r="F156" s="273" t="s">
        <v>21844</v>
      </c>
      <c r="G156" s="188" t="s">
        <v>22877</v>
      </c>
      <c r="H156" s="273">
        <v>509</v>
      </c>
      <c r="I156" s="584" t="s">
        <v>23554</v>
      </c>
      <c r="J156" s="455" t="str">
        <f>"persist_"&amp;E156</f>
        <v>persist_kplus</v>
      </c>
      <c r="K156" s="455" t="str">
        <f>E156&amp;"_"&amp;I156</f>
        <v>kplus_view_jmobile_log</v>
      </c>
      <c r="L156" s="455" t="s">
        <v>23555</v>
      </c>
      <c r="M156" s="455" t="s">
        <v>23556</v>
      </c>
      <c r="N156" s="455" t="s">
        <v>23557</v>
      </c>
      <c r="O156" s="455" t="str">
        <f>K156</f>
        <v>kplus_view_jmobile_log</v>
      </c>
      <c r="P156" s="455" t="s">
        <v>22586</v>
      </c>
      <c r="Q156" s="455" t="str">
        <f>IF(P156="Daily","d",IF(P156="Monthly","m",IF(P156="Yearly","y",IF(P156="Weekly","w",IF(P156="S","s",IF(P156="On-Request","o",""))))))</f>
        <v>d</v>
      </c>
      <c r="R156" s="731" t="str">
        <f>"ingest_"&amp;K156&amp;"_"&amp;Q156</f>
        <v>ingest_kplus_view_jmobile_log_d</v>
      </c>
      <c r="S156" s="731"/>
      <c r="T156" s="7" t="s">
        <v>21847</v>
      </c>
      <c r="U156" s="451"/>
      <c r="V156" s="451"/>
      <c r="W156" s="451"/>
      <c r="X156" s="273" t="s">
        <v>23553</v>
      </c>
      <c r="Y156" s="6" t="s">
        <v>14</v>
      </c>
      <c r="Z156" s="451" t="s">
        <v>23022</v>
      </c>
      <c r="AA156" s="451" t="s">
        <v>23022</v>
      </c>
      <c r="AB156" s="451" t="s">
        <v>23022</v>
      </c>
      <c r="AC156" s="451" t="s">
        <v>23022</v>
      </c>
      <c r="AD156" s="451"/>
      <c r="AE156" s="451" t="s">
        <v>23022</v>
      </c>
      <c r="AF156" s="451"/>
      <c r="AG156" s="451"/>
      <c r="AH156" s="451" t="s">
        <v>23022</v>
      </c>
      <c r="AI156" s="715"/>
      <c r="AJ156" s="715" t="s">
        <v>23022</v>
      </c>
      <c r="AK156" s="10"/>
      <c r="AL156" s="716" t="s">
        <v>23022</v>
      </c>
      <c r="AM156" s="715" t="s">
        <v>23022</v>
      </c>
      <c r="AN156" s="20" t="s">
        <v>22583</v>
      </c>
      <c r="AO156" s="20" t="s">
        <v>22583</v>
      </c>
      <c r="AP156" s="20" t="str">
        <f>IF(OR(AN156="Y", AO156="Y"), "Y", "N")</f>
        <v>N</v>
      </c>
      <c r="AQ156" s="20"/>
    </row>
    <row r="157" spans="1:43" ht="26.1" hidden="1">
      <c r="A157" s="451">
        <v>154</v>
      </c>
      <c r="B157" s="452" t="s">
        <v>21842</v>
      </c>
      <c r="C157" s="273" t="s">
        <v>21843</v>
      </c>
      <c r="D157" s="273" t="s">
        <v>22439</v>
      </c>
      <c r="E157" s="273" t="str">
        <f>VLOOKUP(C157,'Source Inventory'!D:E,2,FALSE)</f>
        <v>kplus</v>
      </c>
      <c r="F157" s="273" t="s">
        <v>21844</v>
      </c>
      <c r="G157" s="188" t="s">
        <v>22877</v>
      </c>
      <c r="H157" s="273">
        <v>509</v>
      </c>
      <c r="I157" s="584" t="s">
        <v>23558</v>
      </c>
      <c r="J157" s="455" t="str">
        <f>"persist_"&amp;E157</f>
        <v>persist_kplus</v>
      </c>
      <c r="K157" s="455" t="str">
        <f>E157&amp;"_"&amp;I157</f>
        <v>kplus_view_jmobileacctcard_log</v>
      </c>
      <c r="L157" s="455" t="s">
        <v>23559</v>
      </c>
      <c r="M157" s="455" t="s">
        <v>23560</v>
      </c>
      <c r="N157" s="455" t="s">
        <v>23561</v>
      </c>
      <c r="O157" s="455" t="str">
        <f>K157</f>
        <v>kplus_view_jmobileacctcard_log</v>
      </c>
      <c r="P157" s="455" t="s">
        <v>22586</v>
      </c>
      <c r="Q157" s="455" t="str">
        <f>IF(P157="Daily","d",IF(P157="Monthly","m",IF(P157="Yearly","y",IF(P157="Weekly","w",IF(P157="S","s",IF(P157="On-Request","o",""))))))</f>
        <v>d</v>
      </c>
      <c r="R157" s="731" t="str">
        <f>"ingest_"&amp;K157&amp;"_"&amp;Q157</f>
        <v>ingest_kplus_view_jmobileacctcard_log_d</v>
      </c>
      <c r="S157" s="731"/>
      <c r="T157" s="7" t="s">
        <v>21849</v>
      </c>
      <c r="U157" s="451"/>
      <c r="V157" s="451"/>
      <c r="W157" s="451"/>
      <c r="X157" s="273" t="s">
        <v>23553</v>
      </c>
      <c r="Y157" s="6" t="s">
        <v>14</v>
      </c>
      <c r="Z157" s="451" t="s">
        <v>23022</v>
      </c>
      <c r="AA157" s="451" t="s">
        <v>23022</v>
      </c>
      <c r="AB157" s="451" t="s">
        <v>23022</v>
      </c>
      <c r="AC157" s="451" t="s">
        <v>23022</v>
      </c>
      <c r="AD157" s="451"/>
      <c r="AE157" s="451" t="s">
        <v>23022</v>
      </c>
      <c r="AF157" s="451"/>
      <c r="AG157" s="451"/>
      <c r="AH157" s="451" t="s">
        <v>23043</v>
      </c>
      <c r="AI157" s="715"/>
      <c r="AJ157" s="715" t="s">
        <v>23022</v>
      </c>
      <c r="AK157" s="10"/>
      <c r="AL157" s="716" t="s">
        <v>23022</v>
      </c>
      <c r="AM157" s="715" t="s">
        <v>23022</v>
      </c>
      <c r="AN157" s="20" t="s">
        <v>22583</v>
      </c>
      <c r="AO157" s="20" t="s">
        <v>22583</v>
      </c>
      <c r="AP157" s="20" t="str">
        <f>IF(OR(AN157="Y", AO157="Y"), "Y", "N")</f>
        <v>N</v>
      </c>
      <c r="AQ157" s="20"/>
    </row>
    <row r="158" spans="1:43" ht="26.1" hidden="1">
      <c r="A158" s="451">
        <v>155</v>
      </c>
      <c r="B158" s="452" t="s">
        <v>21842</v>
      </c>
      <c r="C158" s="332" t="s">
        <v>21843</v>
      </c>
      <c r="D158" s="273" t="s">
        <v>22439</v>
      </c>
      <c r="E158" s="273" t="str">
        <f>VLOOKUP(C158,'Source Inventory'!D:E,2,FALSE)</f>
        <v>kplus</v>
      </c>
      <c r="F158" s="273" t="s">
        <v>21844</v>
      </c>
      <c r="G158" s="188" t="s">
        <v>22877</v>
      </c>
      <c r="H158" s="273">
        <v>397</v>
      </c>
      <c r="I158" s="584" t="s">
        <v>23562</v>
      </c>
      <c r="J158" s="455" t="str">
        <f>"persist_"&amp;E158</f>
        <v>persist_kplus</v>
      </c>
      <c r="K158" s="455" t="str">
        <f>E158&amp;"_"&amp;I158</f>
        <v>kplus_view_balancealertreglog_log</v>
      </c>
      <c r="L158" s="455" t="s">
        <v>23563</v>
      </c>
      <c r="M158" s="455" t="s">
        <v>23564</v>
      </c>
      <c r="N158" s="455" t="s">
        <v>23565</v>
      </c>
      <c r="O158" s="455" t="str">
        <f>K158</f>
        <v>kplus_view_balancealertreglog_log</v>
      </c>
      <c r="P158" s="455" t="s">
        <v>22586</v>
      </c>
      <c r="Q158" s="455" t="str">
        <f>IF(P158="Daily","d",IF(P158="Monthly","m",IF(P158="Yearly","y",IF(P158="Weekly","w",IF(P158="S","s",IF(P158="On-Request","o",""))))))</f>
        <v>d</v>
      </c>
      <c r="R158" s="731" t="str">
        <f>"ingest_"&amp;K158&amp;"_"&amp;Q158</f>
        <v>ingest_kplus_view_balancealertreglog_log_d</v>
      </c>
      <c r="S158" s="731"/>
      <c r="T158" s="332" t="s">
        <v>22468</v>
      </c>
      <c r="U158" s="451"/>
      <c r="V158" s="451"/>
      <c r="W158" s="451"/>
      <c r="X158" s="273"/>
      <c r="Y158" s="6" t="s">
        <v>14</v>
      </c>
      <c r="Z158" s="451" t="s">
        <v>23022</v>
      </c>
      <c r="AA158" s="451" t="s">
        <v>23022</v>
      </c>
      <c r="AB158" s="451" t="s">
        <v>23022</v>
      </c>
      <c r="AC158" s="451" t="s">
        <v>23022</v>
      </c>
      <c r="AD158" s="451"/>
      <c r="AE158" s="451" t="s">
        <v>23022</v>
      </c>
      <c r="AF158" s="451"/>
      <c r="AG158" s="451"/>
      <c r="AH158" s="451" t="s">
        <v>23022</v>
      </c>
      <c r="AI158" s="715"/>
      <c r="AJ158" s="715" t="s">
        <v>23022</v>
      </c>
      <c r="AK158" s="10"/>
      <c r="AL158" s="716" t="s">
        <v>23022</v>
      </c>
      <c r="AM158" s="715" t="s">
        <v>23022</v>
      </c>
      <c r="AN158" s="20" t="s">
        <v>22583</v>
      </c>
      <c r="AO158" s="20" t="s">
        <v>22583</v>
      </c>
      <c r="AP158" s="20" t="str">
        <f>IF(OR(AN158="Y", AO158="Y"), "Y", "N")</f>
        <v>N</v>
      </c>
      <c r="AQ158" s="20"/>
    </row>
    <row r="159" spans="1:43" ht="27" hidden="1" customHeight="1">
      <c r="A159" s="451">
        <v>156</v>
      </c>
      <c r="B159" s="452" t="s">
        <v>21842</v>
      </c>
      <c r="C159" s="459" t="s">
        <v>21843</v>
      </c>
      <c r="D159" s="273" t="s">
        <v>22439</v>
      </c>
      <c r="E159" s="273" t="str">
        <f>VLOOKUP(C159,'Source Inventory'!D:E,2,FALSE)</f>
        <v>kplus</v>
      </c>
      <c r="F159" s="273" t="s">
        <v>21844</v>
      </c>
      <c r="G159" s="188" t="s">
        <v>22877</v>
      </c>
      <c r="H159" s="273">
        <v>509</v>
      </c>
      <c r="I159" s="460" t="s">
        <v>23566</v>
      </c>
      <c r="J159" s="455" t="str">
        <f>"persist_"&amp;E159</f>
        <v>persist_kplus</v>
      </c>
      <c r="K159" s="455" t="str">
        <f>E159&amp;"_"&amp;I159</f>
        <v>kplus_actlog_qlocal</v>
      </c>
      <c r="L159" s="455" t="s">
        <v>23567</v>
      </c>
      <c r="M159" s="455" t="s">
        <v>22954</v>
      </c>
      <c r="N159" s="455" t="s">
        <v>23568</v>
      </c>
      <c r="O159" s="455" t="str">
        <f>K159</f>
        <v>kplus_actlog_qlocal</v>
      </c>
      <c r="P159" s="455" t="s">
        <v>22586</v>
      </c>
      <c r="Q159" s="455" t="str">
        <f>IF(P159="Daily","d",IF(P159="Monthly","m",IF(P159="Yearly","y",IF(P159="Weekly","w",IF(P159="S","s",IF(P159="On-Request","o",""))))))</f>
        <v>d</v>
      </c>
      <c r="R159" s="731" t="str">
        <f>"ingest_"&amp;K159&amp;"_"&amp;Q159</f>
        <v>ingest_kplus_actlog_qlocal_d</v>
      </c>
      <c r="S159" s="731"/>
      <c r="T159" s="727" t="s">
        <v>22954</v>
      </c>
      <c r="U159" s="451"/>
      <c r="V159" s="451"/>
      <c r="W159" s="451"/>
      <c r="X159" s="273" t="s">
        <v>23569</v>
      </c>
      <c r="Y159" s="6" t="s">
        <v>14</v>
      </c>
      <c r="Z159" s="451" t="s">
        <v>23022</v>
      </c>
      <c r="AA159" s="451" t="s">
        <v>23022</v>
      </c>
      <c r="AB159" s="451" t="s">
        <v>23022</v>
      </c>
      <c r="AC159" s="451" t="s">
        <v>23022</v>
      </c>
      <c r="AD159" s="451"/>
      <c r="AE159" s="451" t="s">
        <v>23022</v>
      </c>
      <c r="AF159" s="451"/>
      <c r="AG159" s="451"/>
      <c r="AH159" s="451" t="s">
        <v>23022</v>
      </c>
      <c r="AI159" s="715"/>
      <c r="AJ159" s="715" t="s">
        <v>23022</v>
      </c>
      <c r="AK159" s="10"/>
      <c r="AL159" s="716" t="s">
        <v>23022</v>
      </c>
      <c r="AM159" s="715" t="s">
        <v>23022</v>
      </c>
      <c r="AN159" s="20" t="s">
        <v>22583</v>
      </c>
      <c r="AO159" s="20" t="s">
        <v>22583</v>
      </c>
      <c r="AP159" s="20" t="str">
        <f>IF(OR(AN159="Y", AO159="Y"), "Y", "N")</f>
        <v>N</v>
      </c>
      <c r="AQ159" s="20"/>
    </row>
    <row r="160" spans="1:43" ht="80.45" hidden="1" customHeight="1">
      <c r="A160" s="451">
        <v>157</v>
      </c>
      <c r="B160" s="452" t="s">
        <v>21842</v>
      </c>
      <c r="C160" s="459" t="s">
        <v>21843</v>
      </c>
      <c r="D160" s="273" t="s">
        <v>22439</v>
      </c>
      <c r="E160" s="456" t="str">
        <f>VLOOKUP(C160,'Source Inventory'!D:E,2,FALSE)</f>
        <v>kplus</v>
      </c>
      <c r="F160" s="273" t="s">
        <v>21844</v>
      </c>
      <c r="G160" s="188" t="s">
        <v>22877</v>
      </c>
      <c r="H160" s="273">
        <v>509</v>
      </c>
      <c r="I160" s="480" t="s">
        <v>23570</v>
      </c>
      <c r="J160" s="455" t="str">
        <f>"persist_"&amp;E160</f>
        <v>persist_kplus</v>
      </c>
      <c r="K160" s="455" t="str">
        <f>E160&amp;"_"&amp;I160</f>
        <v>kplus_odsmbl_mbl_fnc_txn</v>
      </c>
      <c r="L160" s="455" t="s">
        <v>23571</v>
      </c>
      <c r="M160" s="730" t="s">
        <v>23572</v>
      </c>
      <c r="N160" s="730" t="s">
        <v>23573</v>
      </c>
      <c r="O160" s="455" t="str">
        <f>K160</f>
        <v>kplus_odsmbl_mbl_fnc_txn</v>
      </c>
      <c r="P160" s="455" t="s">
        <v>22586</v>
      </c>
      <c r="Q160" s="730" t="str">
        <f>IF(P160="Daily","d",IF(P160="Monthly","m",IF(P160="Yearly","y",IF(P160="Weekly","w",IF(P160="S","s",IF(P160="On-Request","o",""))))))</f>
        <v>d</v>
      </c>
      <c r="R160" s="455" t="str">
        <f>"ingest_"&amp;K160&amp;"_"&amp;Q160</f>
        <v>ingest_kplus_odsmbl_mbl_fnc_txn_d</v>
      </c>
      <c r="S160" s="455"/>
      <c r="T160" s="727" t="s">
        <v>22470</v>
      </c>
      <c r="U160" s="451" t="s">
        <v>22583</v>
      </c>
      <c r="V160" s="451" t="s">
        <v>22583</v>
      </c>
      <c r="W160" s="451"/>
      <c r="X160" s="273" t="s">
        <v>23574</v>
      </c>
      <c r="Y160" s="6" t="s">
        <v>14</v>
      </c>
      <c r="Z160" s="451" t="s">
        <v>23022</v>
      </c>
      <c r="AA160" s="451" t="s">
        <v>23022</v>
      </c>
      <c r="AB160" s="451" t="s">
        <v>23022</v>
      </c>
      <c r="AC160" s="451" t="s">
        <v>23022</v>
      </c>
      <c r="AD160" s="451"/>
      <c r="AE160" s="451" t="s">
        <v>23022</v>
      </c>
      <c r="AF160" s="451"/>
      <c r="AG160" s="451"/>
      <c r="AH160" s="451" t="s">
        <v>23022</v>
      </c>
      <c r="AI160" s="715"/>
      <c r="AJ160" s="715" t="s">
        <v>23022</v>
      </c>
      <c r="AK160" s="10"/>
      <c r="AL160" s="716" t="s">
        <v>23022</v>
      </c>
      <c r="AM160" s="715" t="s">
        <v>23022</v>
      </c>
      <c r="AN160" s="20" t="s">
        <v>22583</v>
      </c>
      <c r="AO160" s="20" t="s">
        <v>22583</v>
      </c>
      <c r="AP160" s="20" t="str">
        <f>IF(OR(AN160="Y", AO160="Y"), "Y", "N")</f>
        <v>N</v>
      </c>
      <c r="AQ160" s="20"/>
    </row>
    <row r="161" spans="1:43" ht="79.5" hidden="1" customHeight="1">
      <c r="A161" s="451">
        <v>158</v>
      </c>
      <c r="B161" s="452" t="s">
        <v>21842</v>
      </c>
      <c r="C161" s="459" t="s">
        <v>21843</v>
      </c>
      <c r="D161" s="273" t="s">
        <v>22439</v>
      </c>
      <c r="E161" s="273" t="str">
        <f>VLOOKUP(C161,'Source Inventory'!D:E,2,FALSE)</f>
        <v>kplus</v>
      </c>
      <c r="F161" s="273" t="s">
        <v>21844</v>
      </c>
      <c r="G161" s="188" t="s">
        <v>22877</v>
      </c>
      <c r="H161" s="273">
        <v>509</v>
      </c>
      <c r="I161" s="480" t="s">
        <v>23575</v>
      </c>
      <c r="J161" s="455" t="str">
        <f>"persist_"&amp;E161</f>
        <v>persist_kplus</v>
      </c>
      <c r="K161" s="455" t="str">
        <f>E161&amp;"_"&amp;I161</f>
        <v>kplus_odsmbl_mbl_non_fnc_txn</v>
      </c>
      <c r="L161" s="455" t="s">
        <v>23576</v>
      </c>
      <c r="M161" s="455" t="s">
        <v>23572</v>
      </c>
      <c r="N161" s="730" t="s">
        <v>23573</v>
      </c>
      <c r="O161" s="455" t="str">
        <f>K161</f>
        <v>kplus_odsmbl_mbl_non_fnc_txn</v>
      </c>
      <c r="P161" s="455" t="s">
        <v>22586</v>
      </c>
      <c r="Q161" s="455" t="str">
        <f>IF(P161="Daily","d",IF(P161="Monthly","m",IF(P161="Yearly","y",IF(P161="Weekly","w",IF(P161="S","s",IF(P161="On-Request","o",""))))))</f>
        <v>d</v>
      </c>
      <c r="R161" s="455" t="str">
        <f>"ingest_"&amp;K161&amp;"_"&amp;Q161</f>
        <v>ingest_kplus_odsmbl_mbl_non_fnc_txn_d</v>
      </c>
      <c r="S161" s="455"/>
      <c r="T161" s="727" t="s">
        <v>22471</v>
      </c>
      <c r="U161" s="451" t="s">
        <v>22583</v>
      </c>
      <c r="V161" s="451" t="s">
        <v>22583</v>
      </c>
      <c r="W161" s="451"/>
      <c r="X161" s="273" t="s">
        <v>23574</v>
      </c>
      <c r="Y161" s="6" t="s">
        <v>14</v>
      </c>
      <c r="Z161" s="451" t="s">
        <v>23022</v>
      </c>
      <c r="AA161" s="451" t="s">
        <v>23022</v>
      </c>
      <c r="AB161" s="451" t="s">
        <v>23022</v>
      </c>
      <c r="AC161" s="451" t="s">
        <v>23022</v>
      </c>
      <c r="AD161" s="451"/>
      <c r="AE161" s="451" t="s">
        <v>23022</v>
      </c>
      <c r="AF161" s="451"/>
      <c r="AG161" s="451"/>
      <c r="AH161" s="451" t="s">
        <v>23022</v>
      </c>
      <c r="AI161" s="715"/>
      <c r="AJ161" s="715" t="s">
        <v>23022</v>
      </c>
      <c r="AK161" s="10"/>
      <c r="AL161" s="716" t="s">
        <v>23022</v>
      </c>
      <c r="AM161" s="715" t="s">
        <v>23022</v>
      </c>
      <c r="AN161" s="20" t="s">
        <v>22583</v>
      </c>
      <c r="AO161" s="20" t="s">
        <v>22583</v>
      </c>
      <c r="AP161" s="20" t="str">
        <f>IF(OR(AN161="Y", AO161="Y"), "Y", "N")</f>
        <v>N</v>
      </c>
      <c r="AQ161" s="20"/>
    </row>
    <row r="162" spans="1:43" ht="26.1" hidden="1">
      <c r="A162" s="451">
        <v>159</v>
      </c>
      <c r="B162" s="452" t="s">
        <v>21842</v>
      </c>
      <c r="C162" s="332" t="s">
        <v>21843</v>
      </c>
      <c r="D162" s="273" t="s">
        <v>22439</v>
      </c>
      <c r="E162" s="273" t="str">
        <f>VLOOKUP(C162,'Source Inventory'!D:E,2,FALSE)</f>
        <v>kplus</v>
      </c>
      <c r="F162" s="273" t="s">
        <v>21844</v>
      </c>
      <c r="G162" s="188" t="s">
        <v>22877</v>
      </c>
      <c r="H162" s="273">
        <v>397</v>
      </c>
      <c r="I162" s="585" t="s">
        <v>23577</v>
      </c>
      <c r="J162" s="455" t="str">
        <f>"persist_"&amp;E162</f>
        <v>persist_kplus</v>
      </c>
      <c r="K162" s="455" t="str">
        <f>E162&amp;"_"&amp;I162</f>
        <v>kplus_view_simbankbankinfo_log</v>
      </c>
      <c r="L162" s="455" t="s">
        <v>23578</v>
      </c>
      <c r="M162" s="455" t="s">
        <v>23579</v>
      </c>
      <c r="N162" s="455" t="s">
        <v>23580</v>
      </c>
      <c r="O162" s="455" t="str">
        <f>K162</f>
        <v>kplus_view_simbankbankinfo_log</v>
      </c>
      <c r="P162" s="455" t="s">
        <v>22586</v>
      </c>
      <c r="Q162" s="455" t="str">
        <f>IF(P162="Daily","d",IF(P162="Monthly","m",IF(P162="Yearly","y",IF(P162="Weekly","w",IF(P162="S","s",IF(P162="On-Request","o",""))))))</f>
        <v>d</v>
      </c>
      <c r="R162" s="455" t="str">
        <f>"ingest_"&amp;K162&amp;"_"&amp;Q162</f>
        <v>ingest_kplus_view_simbankbankinfo_log_d</v>
      </c>
      <c r="S162" s="455"/>
      <c r="T162" s="332" t="s">
        <v>22472</v>
      </c>
      <c r="U162" s="451" t="s">
        <v>22584</v>
      </c>
      <c r="V162" s="451" t="s">
        <v>22583</v>
      </c>
      <c r="W162" s="451"/>
      <c r="X162" s="273"/>
      <c r="Y162" s="6" t="s">
        <v>14</v>
      </c>
      <c r="Z162" s="451" t="s">
        <v>23022</v>
      </c>
      <c r="AA162" s="451" t="s">
        <v>23022</v>
      </c>
      <c r="AB162" s="451" t="s">
        <v>23022</v>
      </c>
      <c r="AC162" s="451" t="s">
        <v>23022</v>
      </c>
      <c r="AD162" s="451"/>
      <c r="AE162" s="451" t="s">
        <v>23022</v>
      </c>
      <c r="AF162" s="451"/>
      <c r="AG162" s="779"/>
      <c r="AH162" s="451" t="s">
        <v>23022</v>
      </c>
      <c r="AI162" s="715"/>
      <c r="AJ162" s="715" t="s">
        <v>23022</v>
      </c>
      <c r="AK162" s="10"/>
      <c r="AL162" s="716" t="s">
        <v>23022</v>
      </c>
      <c r="AM162" s="715" t="s">
        <v>23022</v>
      </c>
      <c r="AN162" s="20" t="s">
        <v>22583</v>
      </c>
      <c r="AO162" s="20" t="s">
        <v>22583</v>
      </c>
      <c r="AP162" s="20" t="str">
        <f>IF(OR(AN162="Y", AO162="Y"), "Y", "N")</f>
        <v>N</v>
      </c>
      <c r="AQ162" s="20"/>
    </row>
    <row r="163" spans="1:43" hidden="1">
      <c r="A163" s="451">
        <v>160</v>
      </c>
      <c r="B163" s="452" t="s">
        <v>21842</v>
      </c>
      <c r="C163" s="332" t="s">
        <v>21948</v>
      </c>
      <c r="D163" s="273" t="s">
        <v>22439</v>
      </c>
      <c r="E163" s="273" t="str">
        <f>VLOOKUP(C163,'Source Inventory'!D:E,2,FALSE)</f>
        <v>gts</v>
      </c>
      <c r="F163" s="273" t="s">
        <v>21844</v>
      </c>
      <c r="G163" s="188" t="s">
        <v>22362</v>
      </c>
      <c r="H163" s="273">
        <v>735</v>
      </c>
      <c r="I163" s="460" t="s">
        <v>23581</v>
      </c>
      <c r="J163" s="479" t="str">
        <f>"persist_"&amp;E163</f>
        <v>persist_gts</v>
      </c>
      <c r="K163" s="455" t="str">
        <f>E163&amp;"_"&amp;I163</f>
        <v>gts_dbttnrel</v>
      </c>
      <c r="L163" s="455" t="s">
        <v>23582</v>
      </c>
      <c r="M163" s="455" t="s">
        <v>23583</v>
      </c>
      <c r="N163" s="469"/>
      <c r="O163" s="455" t="str">
        <f>K163</f>
        <v>gts_dbttnrel</v>
      </c>
      <c r="P163" s="455" t="s">
        <v>22586</v>
      </c>
      <c r="Q163" s="455" t="str">
        <f>IF(P163="Daily","d",IF(P163="Monthly","m",IF(P163="Yearly","y",IF(P163="Weekly","w",IF(P163="S","s",IF(P163="On-Request","o",""))))))</f>
        <v>d</v>
      </c>
      <c r="R163" s="455" t="str">
        <f>"ingest_"&amp;K163&amp;"_"&amp;Q163</f>
        <v>ingest_gts_dbttnrel_d</v>
      </c>
      <c r="S163" s="730"/>
      <c r="T163" s="785" t="s">
        <v>22959</v>
      </c>
      <c r="U163" s="451"/>
      <c r="V163" s="451"/>
      <c r="W163" s="451"/>
      <c r="X163" s="714" t="s">
        <v>23124</v>
      </c>
      <c r="Y163" s="6"/>
      <c r="Z163" s="451" t="s">
        <v>23036</v>
      </c>
      <c r="AA163" s="451" t="s">
        <v>23036</v>
      </c>
      <c r="AB163" s="451" t="s">
        <v>23022</v>
      </c>
      <c r="AC163" s="451" t="s">
        <v>23022</v>
      </c>
      <c r="AD163" s="451"/>
      <c r="AE163" s="451" t="s">
        <v>23022</v>
      </c>
      <c r="AF163" s="451"/>
      <c r="AG163" s="779" t="s">
        <v>23259</v>
      </c>
      <c r="AH163" s="451" t="s">
        <v>23148</v>
      </c>
      <c r="AI163" s="455" t="s">
        <v>23149</v>
      </c>
      <c r="AJ163" s="715" t="s">
        <v>23022</v>
      </c>
      <c r="AK163" s="10"/>
      <c r="AL163" s="716" t="s">
        <v>39</v>
      </c>
      <c r="AM163" s="716" t="s">
        <v>39</v>
      </c>
      <c r="AN163" s="20" t="s">
        <v>22584</v>
      </c>
      <c r="AO163" s="20" t="s">
        <v>22583</v>
      </c>
      <c r="AP163" s="20" t="str">
        <f>IF(OR(AN163="Y", AO163="Y"), "Y", "N")</f>
        <v>Y</v>
      </c>
      <c r="AQ163" s="20"/>
    </row>
    <row r="164" spans="1:43" ht="29.1" hidden="1">
      <c r="A164" s="451">
        <v>161</v>
      </c>
      <c r="B164" s="452" t="s">
        <v>21842</v>
      </c>
      <c r="C164" s="459" t="s">
        <v>21948</v>
      </c>
      <c r="D164" s="273" t="s">
        <v>22439</v>
      </c>
      <c r="E164" s="273" t="str">
        <f>VLOOKUP(C164,'Source Inventory'!D:E,2,FALSE)</f>
        <v>gts</v>
      </c>
      <c r="F164" s="273" t="s">
        <v>21844</v>
      </c>
      <c r="G164" s="188" t="s">
        <v>22362</v>
      </c>
      <c r="H164" s="273">
        <v>735</v>
      </c>
      <c r="I164" s="453" t="s">
        <v>23584</v>
      </c>
      <c r="J164" s="479" t="str">
        <f>"persist_"&amp;E164</f>
        <v>persist_gts</v>
      </c>
      <c r="K164" s="455" t="str">
        <f>E164&amp;"_"&amp;I164</f>
        <v>gts_kbgt_limit</v>
      </c>
      <c r="L164" s="455" t="s">
        <v>23585</v>
      </c>
      <c r="M164" s="455" t="s">
        <v>21954</v>
      </c>
      <c r="N164" s="455"/>
      <c r="O164" s="455" t="str">
        <f>K164</f>
        <v>gts_kbgt_limit</v>
      </c>
      <c r="P164" s="455" t="s">
        <v>22586</v>
      </c>
      <c r="Q164" s="455" t="str">
        <f>IF(P164="Daily","d",IF(P164="Monthly","m",IF(P164="Yearly","y",IF(P164="Weekly","w",IF(P164="S","s",IF(P164="On-Request","o",""))))))</f>
        <v>d</v>
      </c>
      <c r="R164" s="455" t="str">
        <f>"ingest_"&amp;K164&amp;"_"&amp;Q164</f>
        <v>ingest_gts_kbgt_limit_d</v>
      </c>
      <c r="S164" s="455"/>
      <c r="T164" s="459" t="s">
        <v>21954</v>
      </c>
      <c r="U164" s="451"/>
      <c r="V164" s="451"/>
      <c r="W164" s="451"/>
      <c r="X164" s="273"/>
      <c r="Y164" s="6"/>
      <c r="Z164" s="451" t="s">
        <v>23031</v>
      </c>
      <c r="AA164" s="451" t="s">
        <v>23022</v>
      </c>
      <c r="AB164" s="451" t="s">
        <v>23022</v>
      </c>
      <c r="AC164" s="451" t="s">
        <v>23022</v>
      </c>
      <c r="AD164" s="451"/>
      <c r="AE164" s="451" t="s">
        <v>23022</v>
      </c>
      <c r="AF164" s="451"/>
      <c r="AG164" s="779" t="s">
        <v>23259</v>
      </c>
      <c r="AH164" s="451" t="s">
        <v>23043</v>
      </c>
      <c r="AI164" s="455"/>
      <c r="AJ164" s="715" t="s">
        <v>23148</v>
      </c>
      <c r="AK164" s="10" t="s">
        <v>23586</v>
      </c>
      <c r="AL164" s="716" t="s">
        <v>39</v>
      </c>
      <c r="AM164" s="716" t="s">
        <v>39</v>
      </c>
      <c r="AN164" s="781" t="s">
        <v>22584</v>
      </c>
      <c r="AO164" s="781" t="s">
        <v>22583</v>
      </c>
      <c r="AP164" s="781" t="str">
        <f>IF(OR(AN164="Y", AO164="Y"), "Y", "N")</f>
        <v>Y</v>
      </c>
      <c r="AQ164" s="20"/>
    </row>
    <row r="165" spans="1:43" hidden="1">
      <c r="A165" s="451">
        <v>162</v>
      </c>
      <c r="B165" s="452" t="s">
        <v>21842</v>
      </c>
      <c r="C165" s="459" t="s">
        <v>21948</v>
      </c>
      <c r="D165" s="273" t="s">
        <v>22439</v>
      </c>
      <c r="E165" s="273" t="str">
        <f>VLOOKUP(C165,'Source Inventory'!D:E,2,FALSE)</f>
        <v>gts</v>
      </c>
      <c r="F165" s="273" t="s">
        <v>21844</v>
      </c>
      <c r="G165" s="188" t="s">
        <v>22362</v>
      </c>
      <c r="H165" s="273">
        <v>735</v>
      </c>
      <c r="I165" s="475" t="s">
        <v>23587</v>
      </c>
      <c r="J165" s="479" t="str">
        <f>"persist_"&amp;E165</f>
        <v>persist_gts</v>
      </c>
      <c r="K165" s="455" t="str">
        <f>E165&amp;"_"&amp;I165</f>
        <v>gts_dbtl4xl6</v>
      </c>
      <c r="L165" s="455" t="s">
        <v>23588</v>
      </c>
      <c r="M165" s="455" t="s">
        <v>23589</v>
      </c>
      <c r="N165" s="455"/>
      <c r="O165" s="455" t="str">
        <f>K165</f>
        <v>gts_dbtl4xl6</v>
      </c>
      <c r="P165" s="455" t="s">
        <v>22586</v>
      </c>
      <c r="Q165" s="455" t="str">
        <f>IF(P165="Daily","d",IF(P165="Monthly","m",IF(P165="Yearly","y",IF(P165="Weekly","w",IF(P165="S","s",IF(P165="On-Request","o",""))))))</f>
        <v>d</v>
      </c>
      <c r="R165" s="455" t="str">
        <f>"ingest_"&amp;K165&amp;"_"&amp;Q165</f>
        <v>ingest_gts_dbtl4xl6_d</v>
      </c>
      <c r="S165" s="455"/>
      <c r="T165" s="727" t="s">
        <v>22965</v>
      </c>
      <c r="U165" s="451" t="s">
        <v>22583</v>
      </c>
      <c r="V165" s="451" t="s">
        <v>22583</v>
      </c>
      <c r="W165" s="451"/>
      <c r="X165" s="732" t="s">
        <v>23124</v>
      </c>
      <c r="Y165" s="6"/>
      <c r="Z165" s="451" t="s">
        <v>23036</v>
      </c>
      <c r="AA165" s="451" t="s">
        <v>23036</v>
      </c>
      <c r="AB165" s="451" t="s">
        <v>23022</v>
      </c>
      <c r="AC165" s="451" t="s">
        <v>23022</v>
      </c>
      <c r="AD165" s="451"/>
      <c r="AE165" s="451" t="s">
        <v>23022</v>
      </c>
      <c r="AF165" s="451"/>
      <c r="AG165" s="779" t="s">
        <v>23590</v>
      </c>
      <c r="AH165" s="451" t="s">
        <v>23148</v>
      </c>
      <c r="AI165" s="455" t="s">
        <v>23149</v>
      </c>
      <c r="AJ165" s="715" t="s">
        <v>23022</v>
      </c>
      <c r="AK165" s="10"/>
      <c r="AL165" s="716" t="s">
        <v>39</v>
      </c>
      <c r="AM165" s="716" t="s">
        <v>39</v>
      </c>
      <c r="AN165" s="20" t="s">
        <v>22584</v>
      </c>
      <c r="AO165" s="20" t="s">
        <v>22583</v>
      </c>
      <c r="AP165" s="20" t="str">
        <f>IF(OR(AN165="Y", AO165="Y"), "Y", "N")</f>
        <v>Y</v>
      </c>
      <c r="AQ165" s="20"/>
    </row>
    <row r="166" spans="1:43" ht="26.1" hidden="1" customHeight="1">
      <c r="A166" s="451">
        <v>163</v>
      </c>
      <c r="B166" s="452" t="s">
        <v>21842</v>
      </c>
      <c r="C166" s="459" t="s">
        <v>21948</v>
      </c>
      <c r="D166" s="273" t="s">
        <v>22439</v>
      </c>
      <c r="E166" s="273" t="str">
        <f>VLOOKUP(C166,'Source Inventory'!D:E,2,FALSE)</f>
        <v>gts</v>
      </c>
      <c r="F166" s="273" t="s">
        <v>21844</v>
      </c>
      <c r="G166" s="188" t="s">
        <v>22362</v>
      </c>
      <c r="H166" s="273">
        <v>735</v>
      </c>
      <c r="I166" s="453" t="s">
        <v>23591</v>
      </c>
      <c r="J166" s="479" t="str">
        <f>"persist_"&amp;E166</f>
        <v>persist_gts</v>
      </c>
      <c r="K166" s="455" t="str">
        <f>E166&amp;"_"&amp;I166</f>
        <v>gts_kbgt_limit_allocated</v>
      </c>
      <c r="L166" s="455" t="s">
        <v>23592</v>
      </c>
      <c r="M166" s="454" t="s">
        <v>21953</v>
      </c>
      <c r="N166" s="454"/>
      <c r="O166" s="455" t="str">
        <f>K166</f>
        <v>gts_kbgt_limit_allocated</v>
      </c>
      <c r="P166" s="455" t="s">
        <v>22586</v>
      </c>
      <c r="Q166" s="455" t="str">
        <f>IF(P166="Daily","d",IF(P166="Monthly","m",IF(P166="Yearly","y",IF(P166="Weekly","w",IF(P166="S","s",IF(P166="On-Request","o",""))))))</f>
        <v>d</v>
      </c>
      <c r="R166" s="455" t="str">
        <f>"ingest_"&amp;K166&amp;"_"&amp;Q166</f>
        <v>ingest_gts_kbgt_limit_allocated_d</v>
      </c>
      <c r="S166" s="454"/>
      <c r="T166" s="468" t="s">
        <v>21953</v>
      </c>
      <c r="U166" s="451" t="s">
        <v>22583</v>
      </c>
      <c r="V166" s="451" t="s">
        <v>22583</v>
      </c>
      <c r="W166" s="451"/>
      <c r="X166" s="732" t="s">
        <v>23124</v>
      </c>
      <c r="Y166" s="6"/>
      <c r="Z166" s="451" t="s">
        <v>23036</v>
      </c>
      <c r="AA166" s="451" t="s">
        <v>23036</v>
      </c>
      <c r="AB166" s="451" t="s">
        <v>23022</v>
      </c>
      <c r="AC166" s="451" t="s">
        <v>23022</v>
      </c>
      <c r="AD166" s="451"/>
      <c r="AE166" s="451" t="s">
        <v>23022</v>
      </c>
      <c r="AF166" s="451"/>
      <c r="AG166" s="779"/>
      <c r="AH166" s="451" t="s">
        <v>23148</v>
      </c>
      <c r="AI166" s="587" t="s">
        <v>23260</v>
      </c>
      <c r="AJ166" s="715" t="s">
        <v>23022</v>
      </c>
      <c r="AK166" s="10"/>
      <c r="AL166" s="716" t="s">
        <v>39</v>
      </c>
      <c r="AM166" s="716" t="s">
        <v>39</v>
      </c>
      <c r="AN166" s="20" t="s">
        <v>22584</v>
      </c>
      <c r="AO166" s="20" t="s">
        <v>22583</v>
      </c>
      <c r="AP166" s="20" t="str">
        <f>IF(OR(AN166="Y", AO166="Y"), "Y", "N")</f>
        <v>Y</v>
      </c>
      <c r="AQ166" s="20"/>
    </row>
    <row r="167" spans="1:43" ht="26.1" hidden="1" customHeight="1">
      <c r="A167" s="451">
        <v>164</v>
      </c>
      <c r="B167" s="452" t="s">
        <v>21799</v>
      </c>
      <c r="C167" s="459" t="s">
        <v>22010</v>
      </c>
      <c r="D167" s="273" t="s">
        <v>22439</v>
      </c>
      <c r="E167" s="273" t="str">
        <f>VLOOKUP(C167,'Source Inventory'!D:E,2,FALSE)</f>
        <v>mx</v>
      </c>
      <c r="F167" s="273" t="s">
        <v>21844</v>
      </c>
      <c r="G167" s="188" t="s">
        <v>22362</v>
      </c>
      <c r="H167" s="273">
        <v>590</v>
      </c>
      <c r="I167" s="453" t="s">
        <v>23593</v>
      </c>
      <c r="J167" s="476" t="str">
        <f>"persist_"&amp;E167</f>
        <v>persist_mx</v>
      </c>
      <c r="K167" s="455" t="str">
        <f>E167&amp;"_"&amp;I167</f>
        <v>mx_src_murx_deal_ar</v>
      </c>
      <c r="L167" s="455" t="s">
        <v>23594</v>
      </c>
      <c r="M167" s="454" t="s">
        <v>22042</v>
      </c>
      <c r="N167" s="455"/>
      <c r="O167" s="455" t="str">
        <f>K167</f>
        <v>mx_src_murx_deal_ar</v>
      </c>
      <c r="P167" s="455" t="s">
        <v>22586</v>
      </c>
      <c r="Q167" s="455" t="str">
        <f>IF(P167="Daily","d",IF(P167="Monthly","m",IF(P167="Yearly","y",IF(P167="Weekly","w",IF(P167="S","s",IF(P167="On-Request","o",""))))))</f>
        <v>d</v>
      </c>
      <c r="R167" s="455" t="str">
        <f>"ingest_"&amp;K167&amp;"_"&amp;Q167</f>
        <v>ingest_mx_src_murx_deal_ar_d</v>
      </c>
      <c r="S167" s="455"/>
      <c r="T167" s="459" t="s">
        <v>22042</v>
      </c>
      <c r="U167" s="451" t="s">
        <v>22583</v>
      </c>
      <c r="V167" s="451" t="s">
        <v>22583</v>
      </c>
      <c r="W167" s="451"/>
      <c r="X167" s="729" t="s">
        <v>23124</v>
      </c>
      <c r="Y167" s="6" t="s">
        <v>23011</v>
      </c>
      <c r="Z167" s="451" t="s">
        <v>23036</v>
      </c>
      <c r="AA167" s="451" t="s">
        <v>23036</v>
      </c>
      <c r="AB167" s="451" t="s">
        <v>23022</v>
      </c>
      <c r="AC167" s="451" t="s">
        <v>23022</v>
      </c>
      <c r="AD167" s="451"/>
      <c r="AE167" s="451" t="s">
        <v>23022</v>
      </c>
      <c r="AF167" s="451"/>
      <c r="AG167" s="779" t="s">
        <v>23259</v>
      </c>
      <c r="AH167" s="715" t="s">
        <v>23148</v>
      </c>
      <c r="AI167" s="7" t="s">
        <v>23595</v>
      </c>
      <c r="AJ167" s="725" t="s">
        <v>23022</v>
      </c>
      <c r="AK167" s="10"/>
      <c r="AL167" s="716" t="s">
        <v>39</v>
      </c>
      <c r="AM167" s="716" t="s">
        <v>39</v>
      </c>
      <c r="AN167" s="20" t="s">
        <v>22584</v>
      </c>
      <c r="AO167" s="20" t="s">
        <v>22583</v>
      </c>
      <c r="AP167" s="20" t="str">
        <f>IF(OR(AN167="Y", AO167="Y"), "Y", "N")</f>
        <v>Y</v>
      </c>
      <c r="AQ167" s="20"/>
    </row>
    <row r="168" spans="1:43" ht="26.1" hidden="1" customHeight="1">
      <c r="A168" s="451">
        <v>165</v>
      </c>
      <c r="B168" s="452" t="s">
        <v>21799</v>
      </c>
      <c r="C168" s="459" t="s">
        <v>22010</v>
      </c>
      <c r="D168" s="273" t="s">
        <v>22439</v>
      </c>
      <c r="E168" s="273" t="str">
        <f>VLOOKUP(C168,'Source Inventory'!D:E,2,FALSE)</f>
        <v>mx</v>
      </c>
      <c r="F168" s="273" t="s">
        <v>21844</v>
      </c>
      <c r="G168" s="188" t="s">
        <v>22362</v>
      </c>
      <c r="H168" s="273">
        <v>590</v>
      </c>
      <c r="I168" s="458" t="s">
        <v>23596</v>
      </c>
      <c r="J168" s="476" t="str">
        <f>"persist_"&amp;E168</f>
        <v>persist_mx</v>
      </c>
      <c r="K168" s="455" t="str">
        <f>E168&amp;"_"&amp;I168</f>
        <v>mx_report_limit_ctp_funded_forint</v>
      </c>
      <c r="L168" s="455" t="s">
        <v>23597</v>
      </c>
      <c r="M168" s="454" t="s">
        <v>22049</v>
      </c>
      <c r="N168" s="455"/>
      <c r="O168" s="455" t="str">
        <f>K168</f>
        <v>mx_report_limit_ctp_funded_forint</v>
      </c>
      <c r="P168" s="455" t="s">
        <v>22586</v>
      </c>
      <c r="Q168" s="455" t="str">
        <f>IF(P168="Daily","d",IF(P168="Monthly","m",IF(P168="Yearly","y",IF(P168="Weekly","w",IF(P168="S","s",IF(P168="On-Request","o",""))))))</f>
        <v>d</v>
      </c>
      <c r="R168" s="455" t="str">
        <f>"ingest_"&amp;K168&amp;"_"&amp;Q168</f>
        <v>ingest_mx_report_limit_ctp_funded_forint_d</v>
      </c>
      <c r="S168" s="455"/>
      <c r="T168" s="459" t="s">
        <v>22049</v>
      </c>
      <c r="U168" s="451" t="s">
        <v>22583</v>
      </c>
      <c r="V168" s="451" t="s">
        <v>22734</v>
      </c>
      <c r="W168" s="451"/>
      <c r="X168" s="729" t="s">
        <v>23124</v>
      </c>
      <c r="Y168" s="6" t="s">
        <v>23011</v>
      </c>
      <c r="Z168" s="451" t="s">
        <v>23036</v>
      </c>
      <c r="AA168" s="451" t="s">
        <v>23036</v>
      </c>
      <c r="AB168" s="451" t="s">
        <v>23022</v>
      </c>
      <c r="AC168" s="451" t="s">
        <v>23022</v>
      </c>
      <c r="AD168" s="451"/>
      <c r="AE168" s="451" t="s">
        <v>23022</v>
      </c>
      <c r="AF168" s="451"/>
      <c r="AG168" s="779" t="s">
        <v>23259</v>
      </c>
      <c r="AH168" s="715" t="s">
        <v>23043</v>
      </c>
      <c r="AI168" s="10"/>
      <c r="AJ168" s="725" t="s">
        <v>23148</v>
      </c>
      <c r="AK168" s="10" t="s">
        <v>23598</v>
      </c>
      <c r="AL168" s="716" t="s">
        <v>39</v>
      </c>
      <c r="AM168" s="716" t="s">
        <v>39</v>
      </c>
      <c r="AN168" s="20" t="s">
        <v>22584</v>
      </c>
      <c r="AO168" s="20" t="s">
        <v>22583</v>
      </c>
      <c r="AP168" s="20" t="str">
        <f>IF(OR(AN168="Y", AO168="Y"), "Y", "N")</f>
        <v>Y</v>
      </c>
      <c r="AQ168" s="20"/>
    </row>
    <row r="169" spans="1:43" ht="26.1" hidden="1" customHeight="1">
      <c r="A169" s="451">
        <v>166</v>
      </c>
      <c r="B169" s="452" t="s">
        <v>21799</v>
      </c>
      <c r="C169" s="459" t="s">
        <v>22010</v>
      </c>
      <c r="D169" s="273" t="s">
        <v>22439</v>
      </c>
      <c r="E169" s="273" t="str">
        <f>VLOOKUP(C169,'Source Inventory'!D:E,2,FALSE)</f>
        <v>mx</v>
      </c>
      <c r="F169" s="273" t="s">
        <v>21844</v>
      </c>
      <c r="G169" s="188" t="s">
        <v>22362</v>
      </c>
      <c r="H169" s="273">
        <v>590</v>
      </c>
      <c r="I169" s="458" t="s">
        <v>23599</v>
      </c>
      <c r="J169" s="455" t="str">
        <f>"persist_"&amp;E169</f>
        <v>persist_mx</v>
      </c>
      <c r="K169" s="455" t="str">
        <f>E169&amp;"_"&amp;I169</f>
        <v>mx_report_limit_pse_forint</v>
      </c>
      <c r="L169" s="455" t="s">
        <v>23600</v>
      </c>
      <c r="M169" s="454" t="s">
        <v>22052</v>
      </c>
      <c r="N169" s="455"/>
      <c r="O169" s="455" t="str">
        <f>K169</f>
        <v>mx_report_limit_pse_forint</v>
      </c>
      <c r="P169" s="455" t="s">
        <v>22586</v>
      </c>
      <c r="Q169" s="455" t="str">
        <f>IF(P169="Daily","d",IF(P169="Monthly","m",IF(P169="Yearly","y",IF(P169="Weekly","w",IF(P169="S","s",IF(P169="On-Request","o",""))))))</f>
        <v>d</v>
      </c>
      <c r="R169" s="455" t="str">
        <f>"ingest_"&amp;K169&amp;"_"&amp;Q169</f>
        <v>ingest_mx_report_limit_pse_forint_d</v>
      </c>
      <c r="S169" s="455"/>
      <c r="T169" s="459" t="s">
        <v>22052</v>
      </c>
      <c r="U169" s="451" t="s">
        <v>22583</v>
      </c>
      <c r="V169" s="451" t="s">
        <v>22734</v>
      </c>
      <c r="W169" s="451"/>
      <c r="X169" s="729" t="s">
        <v>23124</v>
      </c>
      <c r="Y169" s="6" t="s">
        <v>23011</v>
      </c>
      <c r="Z169" s="451" t="s">
        <v>23036</v>
      </c>
      <c r="AA169" s="451" t="s">
        <v>23036</v>
      </c>
      <c r="AB169" s="451" t="s">
        <v>23022</v>
      </c>
      <c r="AC169" s="451" t="s">
        <v>23022</v>
      </c>
      <c r="AD169" s="451"/>
      <c r="AE169" s="451" t="s">
        <v>23022</v>
      </c>
      <c r="AF169" s="451"/>
      <c r="AG169" s="779" t="s">
        <v>23259</v>
      </c>
      <c r="AH169" s="715" t="s">
        <v>23043</v>
      </c>
      <c r="AI169" s="10"/>
      <c r="AJ169" s="725" t="s">
        <v>23148</v>
      </c>
      <c r="AK169" s="10" t="s">
        <v>23598</v>
      </c>
      <c r="AL169" s="716" t="s">
        <v>39</v>
      </c>
      <c r="AM169" s="716" t="s">
        <v>39</v>
      </c>
      <c r="AN169" s="20" t="s">
        <v>22584</v>
      </c>
      <c r="AO169" s="20" t="s">
        <v>22583</v>
      </c>
      <c r="AP169" s="20" t="str">
        <f>IF(OR(AN169="Y", AO169="Y"), "Y", "N")</f>
        <v>Y</v>
      </c>
      <c r="AQ169" s="20"/>
    </row>
    <row r="170" spans="1:43" ht="26.1" hidden="1" customHeight="1">
      <c r="A170" s="451">
        <v>167</v>
      </c>
      <c r="B170" s="452" t="s">
        <v>21799</v>
      </c>
      <c r="C170" s="459" t="s">
        <v>22010</v>
      </c>
      <c r="D170" s="273" t="s">
        <v>22439</v>
      </c>
      <c r="E170" s="273" t="str">
        <f>VLOOKUP(C170,'Source Inventory'!D:E,2,FALSE)</f>
        <v>mx</v>
      </c>
      <c r="F170" s="273" t="s">
        <v>21844</v>
      </c>
      <c r="G170" s="188" t="s">
        <v>22362</v>
      </c>
      <c r="H170" s="273">
        <v>590</v>
      </c>
      <c r="I170" s="458" t="s">
        <v>23601</v>
      </c>
      <c r="J170" s="455" t="str">
        <f>"persist_"&amp;E170</f>
        <v>persist_mx</v>
      </c>
      <c r="K170" s="455" t="str">
        <f>E170&amp;"_"&amp;I170</f>
        <v>mx_report_limit_se_forint</v>
      </c>
      <c r="L170" s="455" t="s">
        <v>23602</v>
      </c>
      <c r="M170" s="454" t="s">
        <v>22054</v>
      </c>
      <c r="N170" s="455"/>
      <c r="O170" s="455" t="str">
        <f>K170</f>
        <v>mx_report_limit_se_forint</v>
      </c>
      <c r="P170" s="455" t="s">
        <v>22586</v>
      </c>
      <c r="Q170" s="455" t="str">
        <f>IF(P170="Daily","d",IF(P170="Monthly","m",IF(P170="Yearly","y",IF(P170="Weekly","w",IF(P170="S","s",IF(P170="On-Request","o",""))))))</f>
        <v>d</v>
      </c>
      <c r="R170" s="455" t="str">
        <f>"ingest_"&amp;K170&amp;"_"&amp;Q170</f>
        <v>ingest_mx_report_limit_se_forint_d</v>
      </c>
      <c r="S170" s="455"/>
      <c r="T170" s="459" t="s">
        <v>22054</v>
      </c>
      <c r="U170" s="451" t="s">
        <v>22583</v>
      </c>
      <c r="V170" s="451" t="s">
        <v>22734</v>
      </c>
      <c r="W170" s="451"/>
      <c r="X170" s="729" t="s">
        <v>23124</v>
      </c>
      <c r="Y170" s="6" t="s">
        <v>23011</v>
      </c>
      <c r="Z170" s="451" t="s">
        <v>23036</v>
      </c>
      <c r="AA170" s="451" t="s">
        <v>23036</v>
      </c>
      <c r="AB170" s="451" t="s">
        <v>23022</v>
      </c>
      <c r="AC170" s="451" t="s">
        <v>23022</v>
      </c>
      <c r="AD170" s="451"/>
      <c r="AE170" s="451" t="s">
        <v>23022</v>
      </c>
      <c r="AF170" s="451"/>
      <c r="AG170" s="779" t="s">
        <v>23259</v>
      </c>
      <c r="AH170" s="715" t="s">
        <v>23043</v>
      </c>
      <c r="AI170" s="10"/>
      <c r="AJ170" s="725" t="s">
        <v>23148</v>
      </c>
      <c r="AK170" s="10" t="s">
        <v>23598</v>
      </c>
      <c r="AL170" s="716" t="s">
        <v>39</v>
      </c>
      <c r="AM170" s="716" t="s">
        <v>39</v>
      </c>
      <c r="AN170" s="20" t="s">
        <v>22584</v>
      </c>
      <c r="AO170" s="20" t="s">
        <v>22583</v>
      </c>
      <c r="AP170" s="20" t="str">
        <f>IF(OR(AN170="Y", AO170="Y"), "Y", "N")</f>
        <v>Y</v>
      </c>
      <c r="AQ170" s="20"/>
    </row>
    <row r="171" spans="1:43" ht="26.1" hidden="1" customHeight="1">
      <c r="A171" s="451">
        <v>168</v>
      </c>
      <c r="B171" s="452" t="s">
        <v>21799</v>
      </c>
      <c r="C171" s="459" t="s">
        <v>22010</v>
      </c>
      <c r="D171" s="273" t="s">
        <v>22439</v>
      </c>
      <c r="E171" s="273" t="str">
        <f>VLOOKUP(C171,'Source Inventory'!D:E,2,FALSE)</f>
        <v>mx</v>
      </c>
      <c r="F171" s="273" t="s">
        <v>21844</v>
      </c>
      <c r="G171" s="188" t="s">
        <v>22362</v>
      </c>
      <c r="H171" s="273">
        <v>590</v>
      </c>
      <c r="I171" s="458" t="s">
        <v>23603</v>
      </c>
      <c r="J171" s="455" t="str">
        <f>"persist_"&amp;E171</f>
        <v>persist_mx</v>
      </c>
      <c r="K171" s="455" t="str">
        <f>E171&amp;"_"&amp;I171</f>
        <v>mx_reset_lp_ctp_funded_forint</v>
      </c>
      <c r="L171" s="455" t="s">
        <v>23604</v>
      </c>
      <c r="M171" s="454" t="s">
        <v>22976</v>
      </c>
      <c r="N171" s="455"/>
      <c r="O171" s="455" t="str">
        <f>K171</f>
        <v>mx_reset_lp_ctp_funded_forint</v>
      </c>
      <c r="P171" s="455" t="s">
        <v>22586</v>
      </c>
      <c r="Q171" s="455" t="str">
        <f>IF(P171="Daily","d",IF(P171="Monthly","m",IF(P171="Yearly","y",IF(P171="Weekly","w",IF(P171="S","s",IF(P171="On-Request","o",""))))))</f>
        <v>d</v>
      </c>
      <c r="R171" s="455" t="str">
        <f>"ingest_"&amp;K171&amp;"_"&amp;Q171</f>
        <v>ingest_mx_reset_lp_ctp_funded_forint_d</v>
      </c>
      <c r="S171" s="455"/>
      <c r="T171" s="459" t="s">
        <v>22976</v>
      </c>
      <c r="U171" s="451" t="s">
        <v>22583</v>
      </c>
      <c r="V171" s="451" t="s">
        <v>22734</v>
      </c>
      <c r="W171" s="451"/>
      <c r="X171" s="729" t="s">
        <v>23124</v>
      </c>
      <c r="Y171" s="6" t="s">
        <v>23011</v>
      </c>
      <c r="Z171" s="451" t="s">
        <v>23036</v>
      </c>
      <c r="AA171" s="451" t="s">
        <v>23036</v>
      </c>
      <c r="AB171" s="451" t="s">
        <v>23022</v>
      </c>
      <c r="AC171" s="451" t="s">
        <v>23022</v>
      </c>
      <c r="AD171" s="451"/>
      <c r="AE171" s="451" t="s">
        <v>23022</v>
      </c>
      <c r="AF171" s="451"/>
      <c r="AG171" s="779" t="s">
        <v>23259</v>
      </c>
      <c r="AH171" s="715" t="s">
        <v>23043</v>
      </c>
      <c r="AI171" s="10"/>
      <c r="AJ171" s="725" t="s">
        <v>23148</v>
      </c>
      <c r="AK171" s="10" t="s">
        <v>23598</v>
      </c>
      <c r="AL171" s="716" t="s">
        <v>39</v>
      </c>
      <c r="AM171" s="716" t="s">
        <v>39</v>
      </c>
      <c r="AN171" s="20" t="s">
        <v>22584</v>
      </c>
      <c r="AO171" s="20" t="s">
        <v>22583</v>
      </c>
      <c r="AP171" s="20" t="str">
        <f>IF(OR(AN171="Y", AO171="Y"), "Y", "N")</f>
        <v>Y</v>
      </c>
      <c r="AQ171" s="20"/>
    </row>
    <row r="172" spans="1:43" ht="23.1" hidden="1" customHeight="1">
      <c r="A172" s="451">
        <v>169</v>
      </c>
      <c r="B172" s="452" t="s">
        <v>21799</v>
      </c>
      <c r="C172" s="459" t="s">
        <v>22010</v>
      </c>
      <c r="D172" s="273" t="s">
        <v>22439</v>
      </c>
      <c r="E172" s="273" t="str">
        <f>VLOOKUP(C172,'Source Inventory'!D:E,2,FALSE)</f>
        <v>mx</v>
      </c>
      <c r="F172" s="273" t="s">
        <v>21844</v>
      </c>
      <c r="G172" s="188" t="s">
        <v>22362</v>
      </c>
      <c r="H172" s="273">
        <v>590</v>
      </c>
      <c r="I172" s="458" t="s">
        <v>23605</v>
      </c>
      <c r="J172" s="455" t="str">
        <f>"persist_"&amp;E172</f>
        <v>persist_mx</v>
      </c>
      <c r="K172" s="455" t="str">
        <f>E172&amp;"_"&amp;I172</f>
        <v>mx_reset_mplcde_forint</v>
      </c>
      <c r="L172" s="455" t="s">
        <v>23606</v>
      </c>
      <c r="M172" s="454" t="s">
        <v>22051</v>
      </c>
      <c r="N172" s="455"/>
      <c r="O172" s="455" t="str">
        <f>K172</f>
        <v>mx_reset_mplcde_forint</v>
      </c>
      <c r="P172" s="455" t="s">
        <v>22586</v>
      </c>
      <c r="Q172" s="455" t="str">
        <f>IF(P172="Daily","d",IF(P172="Monthly","m",IF(P172="Yearly","y",IF(P172="Weekly","w",IF(P172="S","s",IF(P172="On-Request","o",""))))))</f>
        <v>d</v>
      </c>
      <c r="R172" s="455" t="str">
        <f>"ingest_"&amp;K172&amp;"_"&amp;Q172</f>
        <v>ingest_mx_reset_mplcde_forint_d</v>
      </c>
      <c r="S172" s="455"/>
      <c r="T172" s="459" t="s">
        <v>22051</v>
      </c>
      <c r="U172" s="451" t="s">
        <v>22583</v>
      </c>
      <c r="V172" s="451" t="s">
        <v>22734</v>
      </c>
      <c r="W172" s="451"/>
      <c r="X172" s="718" t="s">
        <v>23607</v>
      </c>
      <c r="Y172" s="6" t="s">
        <v>23011</v>
      </c>
      <c r="Z172" s="451" t="s">
        <v>23036</v>
      </c>
      <c r="AA172" s="451" t="s">
        <v>23036</v>
      </c>
      <c r="AB172" s="451" t="s">
        <v>23022</v>
      </c>
      <c r="AC172" s="451" t="s">
        <v>23022</v>
      </c>
      <c r="AD172" s="451"/>
      <c r="AE172" s="451" t="s">
        <v>23022</v>
      </c>
      <c r="AF172" s="451"/>
      <c r="AG172" s="779" t="s">
        <v>23259</v>
      </c>
      <c r="AH172" s="715" t="s">
        <v>23043</v>
      </c>
      <c r="AI172" s="10"/>
      <c r="AJ172" s="725" t="s">
        <v>23148</v>
      </c>
      <c r="AK172" s="10" t="s">
        <v>23598</v>
      </c>
      <c r="AL172" s="716" t="s">
        <v>39</v>
      </c>
      <c r="AM172" s="716" t="s">
        <v>39</v>
      </c>
      <c r="AN172" s="20" t="s">
        <v>22584</v>
      </c>
      <c r="AO172" s="20" t="s">
        <v>22583</v>
      </c>
      <c r="AP172" s="20" t="str">
        <f>IF(OR(AN172="Y", AO172="Y"), "Y", "N")</f>
        <v>Y</v>
      </c>
      <c r="AQ172" s="20"/>
    </row>
    <row r="173" spans="1:43" ht="26.1" hidden="1" customHeight="1">
      <c r="A173" s="451">
        <v>170</v>
      </c>
      <c r="B173" s="452" t="s">
        <v>21799</v>
      </c>
      <c r="C173" s="459" t="s">
        <v>22010</v>
      </c>
      <c r="D173" s="273" t="s">
        <v>22439</v>
      </c>
      <c r="E173" s="273" t="str">
        <f>VLOOKUP(C173,'Source Inventory'!D:E,2,FALSE)</f>
        <v>mx</v>
      </c>
      <c r="F173" s="273" t="s">
        <v>21844</v>
      </c>
      <c r="G173" s="188" t="s">
        <v>22362</v>
      </c>
      <c r="H173" s="273">
        <v>590</v>
      </c>
      <c r="I173" s="458" t="s">
        <v>23608</v>
      </c>
      <c r="J173" s="455" t="str">
        <f>"persist_"&amp;E173</f>
        <v>persist_mx</v>
      </c>
      <c r="K173" s="455" t="str">
        <f>E173&amp;"_"&amp;I173</f>
        <v>mx_limiteffective</v>
      </c>
      <c r="L173" s="455" t="s">
        <v>23609</v>
      </c>
      <c r="M173" s="454" t="s">
        <v>22020</v>
      </c>
      <c r="N173" s="455"/>
      <c r="O173" s="455" t="str">
        <f>K173</f>
        <v>mx_limiteffective</v>
      </c>
      <c r="P173" s="455" t="s">
        <v>22586</v>
      </c>
      <c r="Q173" s="455" t="str">
        <f>IF(P173="Daily","d",IF(P173="Monthly","m",IF(P173="Yearly","y",IF(P173="Weekly","w",IF(P173="S","s",IF(P173="On-Request","o",""))))))</f>
        <v>d</v>
      </c>
      <c r="R173" s="455" t="str">
        <f>"ingest_"&amp;K173&amp;"_"&amp;Q173</f>
        <v>ingest_mx_limiteffective_d</v>
      </c>
      <c r="S173" s="455"/>
      <c r="T173" s="459" t="s">
        <v>22020</v>
      </c>
      <c r="U173" s="451" t="s">
        <v>22583</v>
      </c>
      <c r="V173" s="451" t="s">
        <v>22734</v>
      </c>
      <c r="W173" s="451"/>
      <c r="X173" s="729" t="s">
        <v>23124</v>
      </c>
      <c r="Y173" s="6" t="s">
        <v>23011</v>
      </c>
      <c r="Z173" s="451" t="s">
        <v>23036</v>
      </c>
      <c r="AA173" s="451" t="s">
        <v>23036</v>
      </c>
      <c r="AB173" s="451" t="s">
        <v>23022</v>
      </c>
      <c r="AC173" s="451" t="s">
        <v>23022</v>
      </c>
      <c r="AD173" s="451"/>
      <c r="AE173" s="451" t="s">
        <v>23022</v>
      </c>
      <c r="AF173" s="451"/>
      <c r="AG173" s="779" t="s">
        <v>23259</v>
      </c>
      <c r="AH173" s="715" t="s">
        <v>23043</v>
      </c>
      <c r="AI173" s="786"/>
      <c r="AJ173" s="725" t="s">
        <v>23043</v>
      </c>
      <c r="AK173" s="10"/>
      <c r="AL173" s="716" t="s">
        <v>39</v>
      </c>
      <c r="AM173" s="716" t="s">
        <v>39</v>
      </c>
      <c r="AN173" s="20" t="s">
        <v>22584</v>
      </c>
      <c r="AO173" s="20" t="s">
        <v>22583</v>
      </c>
      <c r="AP173" s="20" t="str">
        <f>IF(OR(AN173="Y", AO173="Y"), "Y", "N")</f>
        <v>Y</v>
      </c>
      <c r="AQ173" s="20"/>
    </row>
    <row r="174" spans="1:43" hidden="1">
      <c r="A174" s="451">
        <v>171</v>
      </c>
      <c r="B174" s="452" t="s">
        <v>21799</v>
      </c>
      <c r="C174" s="115" t="s">
        <v>22254</v>
      </c>
      <c r="D174" s="273" t="s">
        <v>22439</v>
      </c>
      <c r="E174" s="273" t="str">
        <f>VLOOKUP(C174,'Source Inventory'!D:E,2,FALSE)</f>
        <v>lec</v>
      </c>
      <c r="F174" s="273" t="s">
        <v>21844</v>
      </c>
      <c r="G174" s="188" t="s">
        <v>22362</v>
      </c>
      <c r="H174" s="273">
        <v>72</v>
      </c>
      <c r="I174" s="458" t="s">
        <v>23610</v>
      </c>
      <c r="J174" s="455" t="str">
        <f>"persist_"&amp;E174</f>
        <v>persist_lec</v>
      </c>
      <c r="K174" s="455" t="str">
        <f>E174&amp;"_"&amp;I174</f>
        <v>lec_lecp_lec3d18</v>
      </c>
      <c r="L174" s="455" t="s">
        <v>23611</v>
      </c>
      <c r="M174" s="455" t="s">
        <v>22446</v>
      </c>
      <c r="N174" s="731"/>
      <c r="O174" s="455" t="str">
        <f>K174</f>
        <v>lec_lecp_lec3d18</v>
      </c>
      <c r="P174" s="455" t="s">
        <v>22639</v>
      </c>
      <c r="Q174" s="455" t="str">
        <f>IF(P174="Daily","d",IF(P174="Monthly","m",IF(P174="Yearly","y",IF(P174="Weekly","w",IF(P174="S","s",IF(P174="On-Request","o",""))))))</f>
        <v>m</v>
      </c>
      <c r="R174" s="455" t="str">
        <f>"ingest_"&amp;K174&amp;"_"&amp;Q174</f>
        <v>ingest_lec_lecp_lec3d18_m</v>
      </c>
      <c r="S174" s="455"/>
      <c r="T174" s="332" t="s">
        <v>22446</v>
      </c>
      <c r="U174" s="451" t="s">
        <v>22583</v>
      </c>
      <c r="V174" s="451" t="s">
        <v>22583</v>
      </c>
      <c r="W174" s="451"/>
      <c r="X174" s="273"/>
      <c r="Y174" s="6" t="s">
        <v>14</v>
      </c>
      <c r="Z174" s="451" t="s">
        <v>23022</v>
      </c>
      <c r="AA174" s="451" t="s">
        <v>23022</v>
      </c>
      <c r="AB174" s="451" t="s">
        <v>23022</v>
      </c>
      <c r="AC174" s="451" t="s">
        <v>23022</v>
      </c>
      <c r="AD174" s="451"/>
      <c r="AE174" s="451" t="s">
        <v>23022</v>
      </c>
      <c r="AF174" s="451"/>
      <c r="AG174" s="779" t="s">
        <v>23612</v>
      </c>
      <c r="AH174" s="715" t="s">
        <v>23148</v>
      </c>
      <c r="AI174" s="10" t="s">
        <v>23613</v>
      </c>
      <c r="AJ174" s="725" t="s">
        <v>23022</v>
      </c>
      <c r="AK174" s="10"/>
      <c r="AL174" s="716" t="s">
        <v>39</v>
      </c>
      <c r="AM174" s="716" t="s">
        <v>39</v>
      </c>
      <c r="AN174" s="20" t="s">
        <v>22583</v>
      </c>
      <c r="AO174" s="20" t="s">
        <v>22583</v>
      </c>
      <c r="AP174" s="20" t="str">
        <f>IF(OR(AN174="Y", AO174="Y"), "Y", "N")</f>
        <v>N</v>
      </c>
      <c r="AQ174" s="20"/>
    </row>
    <row r="175" spans="1:43" hidden="1">
      <c r="A175" s="451">
        <v>172</v>
      </c>
      <c r="B175" s="452" t="s">
        <v>21842</v>
      </c>
      <c r="C175" s="273" t="s">
        <v>21971</v>
      </c>
      <c r="D175" s="273" t="s">
        <v>22435</v>
      </c>
      <c r="E175" s="456" t="str">
        <f>VLOOKUP(C175,'Source Inventory'!D:E,2,FALSE)</f>
        <v>scf</v>
      </c>
      <c r="F175" s="273" t="s">
        <v>21844</v>
      </c>
      <c r="G175" s="188" t="s">
        <v>22333</v>
      </c>
      <c r="H175" s="273">
        <v>460</v>
      </c>
      <c r="I175" s="453" t="s">
        <v>23614</v>
      </c>
      <c r="J175" s="455" t="str">
        <f>"persist_"&amp;E175</f>
        <v>persist_scf</v>
      </c>
      <c r="K175" s="455" t="str">
        <f>E175&amp;"_"&amp;I175</f>
        <v>scf_product_map</v>
      </c>
      <c r="L175" s="455" t="s">
        <v>23615</v>
      </c>
      <c r="M175" s="730" t="s">
        <v>23616</v>
      </c>
      <c r="N175" s="455"/>
      <c r="O175" s="455" t="str">
        <f>K175</f>
        <v>scf_product_map</v>
      </c>
      <c r="P175" s="455" t="s">
        <v>22586</v>
      </c>
      <c r="Q175" s="455" t="str">
        <f>IF(P175="Daily","d",IF(P175="Monthly","m",IF(P175="Yearly","y",IF(P175="Weekly","w",IF(P175="S","s",IF(P175="On-Request","o",""))))))</f>
        <v>d</v>
      </c>
      <c r="R175" s="455" t="str">
        <f>"ingest_"&amp;K175&amp;"_"&amp;Q175</f>
        <v>ingest_scf_product_map_d</v>
      </c>
      <c r="S175" s="455"/>
      <c r="T175" s="733" t="s">
        <v>22436</v>
      </c>
      <c r="U175" s="451" t="s">
        <v>22583</v>
      </c>
      <c r="V175" s="451" t="s">
        <v>22583</v>
      </c>
      <c r="W175" s="451"/>
      <c r="X175" s="273" t="s">
        <v>23553</v>
      </c>
      <c r="Y175" s="6"/>
      <c r="Z175" s="451" t="s">
        <v>23022</v>
      </c>
      <c r="AA175" s="451" t="s">
        <v>23022</v>
      </c>
      <c r="AB175" s="451" t="s">
        <v>23022</v>
      </c>
      <c r="AC175" s="451" t="s">
        <v>23022</v>
      </c>
      <c r="AD175" s="451"/>
      <c r="AE175" s="451" t="s">
        <v>23022</v>
      </c>
      <c r="AF175" s="451"/>
      <c r="AG175" s="779" t="s">
        <v>23264</v>
      </c>
      <c r="AH175" s="451" t="s">
        <v>39</v>
      </c>
      <c r="AI175" s="726"/>
      <c r="AJ175" s="715" t="s">
        <v>23022</v>
      </c>
      <c r="AK175" s="10"/>
      <c r="AL175" s="716" t="s">
        <v>23022</v>
      </c>
      <c r="AM175" s="715" t="s">
        <v>23022</v>
      </c>
      <c r="AN175" s="20" t="s">
        <v>22583</v>
      </c>
      <c r="AO175" s="20" t="s">
        <v>22583</v>
      </c>
      <c r="AP175" s="20" t="str">
        <f>IF(OR(AN175="Y", AO175="Y"), "Y", "N")</f>
        <v>N</v>
      </c>
      <c r="AQ175" s="20"/>
    </row>
    <row r="176" spans="1:43" hidden="1">
      <c r="A176" s="451">
        <v>173</v>
      </c>
      <c r="B176" s="452" t="s">
        <v>21842</v>
      </c>
      <c r="C176" s="273" t="s">
        <v>21971</v>
      </c>
      <c r="D176" s="273" t="s">
        <v>22435</v>
      </c>
      <c r="E176" s="456" t="str">
        <f>VLOOKUP(C176,'Source Inventory'!D:E,2,FALSE)</f>
        <v>scf</v>
      </c>
      <c r="F176" s="273" t="s">
        <v>21844</v>
      </c>
      <c r="G176" s="188" t="s">
        <v>22333</v>
      </c>
      <c r="H176" s="456">
        <v>460</v>
      </c>
      <c r="I176" s="460" t="s">
        <v>23617</v>
      </c>
      <c r="J176" s="455" t="str">
        <f>"persist_"&amp;E176</f>
        <v>persist_scf</v>
      </c>
      <c r="K176" s="455" t="str">
        <f>E176&amp;"_"&amp;I176</f>
        <v>scf_vw_rdt_scf_cl_acct</v>
      </c>
      <c r="L176" s="455" t="s">
        <v>23618</v>
      </c>
      <c r="M176" s="455" t="s">
        <v>23619</v>
      </c>
      <c r="N176" s="455"/>
      <c r="O176" s="455" t="str">
        <f>K176</f>
        <v>scf_vw_rdt_scf_cl_acct</v>
      </c>
      <c r="P176" s="455" t="s">
        <v>22586</v>
      </c>
      <c r="Q176" s="455" t="str">
        <f>IF(P176="Daily","d",IF(P176="Monthly","m",IF(P176="Yearly","y",IF(P176="Weekly","w",IF(P176="S","s",IF(P176="On-Request","o",""))))))</f>
        <v>d</v>
      </c>
      <c r="R176" s="455" t="str">
        <f>"ingest_"&amp;K176&amp;"_"&amp;Q176</f>
        <v>ingest_scf_vw_rdt_scf_cl_acct_d</v>
      </c>
      <c r="S176" s="455"/>
      <c r="T176" s="273" t="s">
        <v>22473</v>
      </c>
      <c r="U176" s="451" t="s">
        <v>22583</v>
      </c>
      <c r="V176" s="451" t="s">
        <v>22583</v>
      </c>
      <c r="W176" s="451"/>
      <c r="X176" s="273" t="s">
        <v>23553</v>
      </c>
      <c r="Y176" s="6"/>
      <c r="Z176" s="451" t="s">
        <v>23022</v>
      </c>
      <c r="AA176" s="451" t="s">
        <v>23022</v>
      </c>
      <c r="AB176" s="451" t="s">
        <v>23022</v>
      </c>
      <c r="AC176" s="451" t="s">
        <v>23022</v>
      </c>
      <c r="AD176" s="451"/>
      <c r="AE176" s="451" t="s">
        <v>23022</v>
      </c>
      <c r="AF176" s="451"/>
      <c r="AG176" s="779" t="s">
        <v>23264</v>
      </c>
      <c r="AH176" s="451" t="s">
        <v>23022</v>
      </c>
      <c r="AI176" s="715"/>
      <c r="AJ176" s="715" t="s">
        <v>23022</v>
      </c>
      <c r="AK176" s="10"/>
      <c r="AL176" s="716" t="s">
        <v>23022</v>
      </c>
      <c r="AM176" s="715" t="s">
        <v>23022</v>
      </c>
      <c r="AN176" s="20" t="s">
        <v>22583</v>
      </c>
      <c r="AO176" s="20" t="s">
        <v>22583</v>
      </c>
      <c r="AP176" s="20" t="str">
        <f>IF(OR(AN176="Y", AO176="Y"), "Y", "N")</f>
        <v>N</v>
      </c>
      <c r="AQ176" s="20"/>
    </row>
    <row r="177" spans="1:43" ht="15" hidden="1" customHeight="1">
      <c r="A177" s="451">
        <v>174</v>
      </c>
      <c r="B177" s="452" t="s">
        <v>21842</v>
      </c>
      <c r="C177" s="189" t="s">
        <v>21800</v>
      </c>
      <c r="D177" s="188" t="s">
        <v>22439</v>
      </c>
      <c r="E177" s="273" t="str">
        <f>VLOOKUP(C177,'Source Inventory'!D:E,2,FALSE)</f>
        <v>pcb_dep</v>
      </c>
      <c r="F177" s="273" t="s">
        <v>21844</v>
      </c>
      <c r="G177" s="188" t="s">
        <v>22362</v>
      </c>
      <c r="H177" s="273">
        <v>668</v>
      </c>
      <c r="I177" s="460" t="s">
        <v>23620</v>
      </c>
      <c r="J177" s="455" t="str">
        <f>"persist_"&amp;E177</f>
        <v>persist_pcb_dep</v>
      </c>
      <c r="K177" s="788" t="str">
        <f>E177&amp;"_"&amp;I177</f>
        <v>pcb_dep_src_pf_ar_ca_limit_dly</v>
      </c>
      <c r="L177" s="455" t="s">
        <v>23621</v>
      </c>
      <c r="M177" s="455" t="s">
        <v>22986</v>
      </c>
      <c r="N177" s="455"/>
      <c r="O177" s="455" t="str">
        <f>K177</f>
        <v>pcb_dep_src_pf_ar_ca_limit_dly</v>
      </c>
      <c r="P177" s="455" t="s">
        <v>22586</v>
      </c>
      <c r="Q177" s="455" t="str">
        <f>IF(P177="Daily","d",IF(P177="Monthly","m",IF(P177="Yearly","y",IF(P177="Weekly","w",IF(P177="S","s",IF(P177="On-Request","o",""))))))</f>
        <v>d</v>
      </c>
      <c r="R177" s="455" t="str">
        <f>"ingest_"&amp;K177&amp;"_"&amp;Q177</f>
        <v>ingest_pcb_dep_src_pf_ar_ca_limit_dly_d</v>
      </c>
      <c r="S177" s="455"/>
      <c r="T177" s="189" t="s">
        <v>22986</v>
      </c>
      <c r="U177" s="451" t="s">
        <v>22583</v>
      </c>
      <c r="V177" s="451" t="s">
        <v>22583</v>
      </c>
      <c r="W177" s="451"/>
      <c r="X177" s="734" t="s">
        <v>23622</v>
      </c>
      <c r="Y177" s="6"/>
      <c r="Z177" s="451" t="s">
        <v>23031</v>
      </c>
      <c r="AA177" s="451" t="s">
        <v>23022</v>
      </c>
      <c r="AB177" s="451" t="s">
        <v>23022</v>
      </c>
      <c r="AC177" s="451" t="s">
        <v>23022</v>
      </c>
      <c r="AD177" s="451"/>
      <c r="AE177" s="451" t="s">
        <v>23022</v>
      </c>
      <c r="AF177" s="451"/>
      <c r="AG177" s="789"/>
      <c r="AH177" s="715" t="s">
        <v>23043</v>
      </c>
      <c r="AI177" s="715"/>
      <c r="AJ177" s="715" t="s">
        <v>23022</v>
      </c>
      <c r="AK177" s="10"/>
      <c r="AL177" s="716" t="s">
        <v>23022</v>
      </c>
      <c r="AM177" s="715" t="s">
        <v>23022</v>
      </c>
      <c r="AN177" s="20" t="s">
        <v>22584</v>
      </c>
      <c r="AO177" s="20" t="s">
        <v>22583</v>
      </c>
      <c r="AP177" s="20" t="str">
        <f>IF(OR(AN177="Y", AO177="Y"), "Y", "N")</f>
        <v>Y</v>
      </c>
      <c r="AQ177" s="20"/>
    </row>
    <row r="178" spans="1:43" ht="26.1" hidden="1">
      <c r="A178" s="451">
        <v>175</v>
      </c>
      <c r="B178" s="452" t="s">
        <v>21842</v>
      </c>
      <c r="C178" s="189" t="s">
        <v>21808</v>
      </c>
      <c r="D178" s="188" t="s">
        <v>22439</v>
      </c>
      <c r="E178" s="273" t="str">
        <f>VLOOKUP(C178,'Source Inventory'!D:E,2,FALSE)</f>
        <v>pcb_loan</v>
      </c>
      <c r="F178" s="273" t="s">
        <v>21844</v>
      </c>
      <c r="G178" s="188" t="s">
        <v>22362</v>
      </c>
      <c r="H178" s="273">
        <v>668.08</v>
      </c>
      <c r="I178" s="460" t="s">
        <v>23623</v>
      </c>
      <c r="J178" s="479" t="str">
        <f>"persist_"&amp;E178</f>
        <v>persist_pcb_loan</v>
      </c>
      <c r="K178" s="455" t="str">
        <f>E178&amp;"_"&amp;I178</f>
        <v>pcb_loan_common_transaction_file</v>
      </c>
      <c r="L178" s="455" t="s">
        <v>23624</v>
      </c>
      <c r="M178" s="455" t="s">
        <v>22989</v>
      </c>
      <c r="N178" s="455"/>
      <c r="O178" s="455" t="str">
        <f>K178</f>
        <v>pcb_loan_common_transaction_file</v>
      </c>
      <c r="P178" s="455" t="s">
        <v>22586</v>
      </c>
      <c r="Q178" s="455" t="str">
        <f>IF(P178="Daily","d",IF(P178="Monthly","m",IF(P178="Yearly","y",IF(P178="Weekly","w",IF(P178="S","s",IF(P178="On-Request","o",""))))))</f>
        <v>d</v>
      </c>
      <c r="R178" s="455" t="str">
        <f>"ingest_"&amp;K178&amp;"_"&amp;Q178</f>
        <v>ingest_pcb_loan_common_transaction_file_d</v>
      </c>
      <c r="S178" s="455"/>
      <c r="T178" s="189" t="s">
        <v>22989</v>
      </c>
      <c r="U178" s="451" t="s">
        <v>22583</v>
      </c>
      <c r="V178" s="451" t="s">
        <v>22583</v>
      </c>
      <c r="W178" s="451"/>
      <c r="X178" s="734"/>
      <c r="Y178" s="6"/>
      <c r="Z178" s="451" t="s">
        <v>23031</v>
      </c>
      <c r="AA178" s="451" t="s">
        <v>23022</v>
      </c>
      <c r="AB178" s="451" t="s">
        <v>23022</v>
      </c>
      <c r="AC178" s="451" t="s">
        <v>23022</v>
      </c>
      <c r="AD178" s="451"/>
      <c r="AE178" s="451" t="s">
        <v>23022</v>
      </c>
      <c r="AF178" s="451"/>
      <c r="AG178" s="451"/>
      <c r="AH178" s="451" t="s">
        <v>23022</v>
      </c>
      <c r="AI178" s="715"/>
      <c r="AJ178" s="715" t="s">
        <v>23022</v>
      </c>
      <c r="AK178" s="10"/>
      <c r="AL178" s="716" t="s">
        <v>39</v>
      </c>
      <c r="AM178" s="716" t="s">
        <v>39</v>
      </c>
      <c r="AN178" s="750" t="s">
        <v>22584</v>
      </c>
      <c r="AO178" s="750" t="s">
        <v>22583</v>
      </c>
      <c r="AP178" s="750" t="str">
        <f>IF(OR(AN178="Y", AO178="Y"), "Y", "N")</f>
        <v>Y</v>
      </c>
      <c r="AQ178" s="20"/>
    </row>
    <row r="179" spans="1:43" hidden="1">
      <c r="A179" s="451">
        <v>176</v>
      </c>
      <c r="B179" s="452" t="s">
        <v>21842</v>
      </c>
      <c r="C179" s="273" t="s">
        <v>21971</v>
      </c>
      <c r="D179" s="273" t="s">
        <v>22435</v>
      </c>
      <c r="E179" s="273" t="str">
        <f>VLOOKUP(C179,'Source Inventory'!D:E,2,FALSE)</f>
        <v>scf</v>
      </c>
      <c r="F179" s="273" t="s">
        <v>21844</v>
      </c>
      <c r="G179" s="188" t="s">
        <v>22333</v>
      </c>
      <c r="H179" s="273">
        <v>460</v>
      </c>
      <c r="I179" s="460" t="s">
        <v>23625</v>
      </c>
      <c r="J179" s="455" t="str">
        <f>"persist_"&amp;E179</f>
        <v>persist_scf</v>
      </c>
      <c r="K179" s="455" t="str">
        <f>E179&amp;"_"&amp;I179</f>
        <v>scf_vw_trading_acct</v>
      </c>
      <c r="L179" s="455" t="s">
        <v>23626</v>
      </c>
      <c r="M179" s="455" t="s">
        <v>23627</v>
      </c>
      <c r="N179" s="455"/>
      <c r="O179" s="455" t="str">
        <f>K179</f>
        <v>scf_vw_trading_acct</v>
      </c>
      <c r="P179" s="455" t="s">
        <v>22586</v>
      </c>
      <c r="Q179" s="455" t="str">
        <f>IF(P179="Daily","d",IF(P179="Monthly","m",IF(P179="Yearly","y",IF(P179="Weekly","w",IF(P179="S","s",IF(P179="On-Request","o",""))))))</f>
        <v>d</v>
      </c>
      <c r="R179" s="455" t="str">
        <f>"ingest_"&amp;K179&amp;"_"&amp;Q179</f>
        <v>ingest_scf_vw_trading_acct_d</v>
      </c>
      <c r="S179" s="455"/>
      <c r="T179" s="7" t="s">
        <v>21996</v>
      </c>
      <c r="U179" s="451" t="s">
        <v>22583</v>
      </c>
      <c r="V179" s="451" t="s">
        <v>22583</v>
      </c>
      <c r="W179" s="451"/>
      <c r="X179" s="734"/>
      <c r="Y179" s="6"/>
      <c r="Z179" s="451" t="s">
        <v>23022</v>
      </c>
      <c r="AA179" s="451" t="s">
        <v>23022</v>
      </c>
      <c r="AB179" s="451" t="s">
        <v>23022</v>
      </c>
      <c r="AC179" s="451" t="s">
        <v>23022</v>
      </c>
      <c r="AD179" s="451"/>
      <c r="AE179" s="451" t="s">
        <v>23022</v>
      </c>
      <c r="AF179" s="451"/>
      <c r="AG179" s="779" t="s">
        <v>23264</v>
      </c>
      <c r="AH179" s="451" t="s">
        <v>23022</v>
      </c>
      <c r="AI179" s="715"/>
      <c r="AJ179" s="715" t="s">
        <v>23022</v>
      </c>
      <c r="AK179" s="10"/>
      <c r="AL179" s="716" t="s">
        <v>23022</v>
      </c>
      <c r="AM179" s="715" t="s">
        <v>23022</v>
      </c>
      <c r="AN179" s="20" t="s">
        <v>22583</v>
      </c>
      <c r="AO179" s="20" t="s">
        <v>22583</v>
      </c>
      <c r="AP179" s="20" t="str">
        <f>IF(OR(AN179="Y", AO179="Y"), "Y", "N")</f>
        <v>N</v>
      </c>
      <c r="AQ179" s="20"/>
    </row>
    <row r="180" spans="1:43" ht="51.95" hidden="1">
      <c r="A180" s="451">
        <v>177</v>
      </c>
      <c r="B180" s="187" t="s">
        <v>21842</v>
      </c>
      <c r="C180" s="188" t="s">
        <v>22283</v>
      </c>
      <c r="D180" s="188" t="s">
        <v>22439</v>
      </c>
      <c r="E180" s="273" t="s">
        <v>22284</v>
      </c>
      <c r="F180" s="273" t="s">
        <v>23018</v>
      </c>
      <c r="G180" s="188" t="s">
        <v>22634</v>
      </c>
      <c r="H180" s="273">
        <v>497</v>
      </c>
      <c r="I180" s="460" t="s">
        <v>23628</v>
      </c>
      <c r="J180" s="455" t="str">
        <f>"persist_"&amp;E180</f>
        <v>persist_hrcrc</v>
      </c>
      <c r="K180" s="455" t="str">
        <f>E180&amp;"_"&amp;I180</f>
        <v>hrcrc_vc_rc_cd</v>
      </c>
      <c r="L180" s="455" t="s">
        <v>23629</v>
      </c>
      <c r="M180" s="273" t="s">
        <v>23630</v>
      </c>
      <c r="N180" s="455" t="s">
        <v>23631</v>
      </c>
      <c r="O180" s="455" t="str">
        <f>K180</f>
        <v>hrcrc_vc_rc_cd</v>
      </c>
      <c r="P180" s="455" t="s">
        <v>22586</v>
      </c>
      <c r="Q180" s="455" t="str">
        <f>IF(P180="Daily","d",IF(P180="Monthly","m",IF(P180="Yearly","y",IF(P180="Weekly","w",IF(P180="S","s",IF(P180="On-Request","o",""))))))</f>
        <v>d</v>
      </c>
      <c r="R180" s="455" t="str">
        <f>"ingest_"&amp;K180&amp;"_"&amp;Q180</f>
        <v>ingest_hrcrc_vc_rc_cd_d</v>
      </c>
      <c r="S180" s="455"/>
      <c r="T180" s="7" t="s">
        <v>22440</v>
      </c>
      <c r="U180" s="451" t="s">
        <v>22583</v>
      </c>
      <c r="V180" s="451" t="s">
        <v>22583</v>
      </c>
      <c r="W180" s="451"/>
      <c r="X180" s="273" t="s">
        <v>23632</v>
      </c>
      <c r="Y180" s="6"/>
      <c r="Z180" s="451" t="s">
        <v>23022</v>
      </c>
      <c r="AA180" s="451" t="s">
        <v>23022</v>
      </c>
      <c r="AB180" s="451" t="s">
        <v>23022</v>
      </c>
      <c r="AC180" s="451" t="s">
        <v>23022</v>
      </c>
      <c r="AD180" s="451"/>
      <c r="AE180" s="451" t="s">
        <v>23022</v>
      </c>
      <c r="AF180" s="451"/>
      <c r="AG180" s="451"/>
      <c r="AH180" s="451" t="s">
        <v>23022</v>
      </c>
      <c r="AI180" s="715"/>
      <c r="AJ180" s="715" t="s">
        <v>23022</v>
      </c>
      <c r="AK180" s="10"/>
      <c r="AL180" s="716" t="s">
        <v>23022</v>
      </c>
      <c r="AM180" s="715" t="s">
        <v>23022</v>
      </c>
      <c r="AN180" s="20" t="s">
        <v>22583</v>
      </c>
      <c r="AO180" s="20" t="s">
        <v>22583</v>
      </c>
      <c r="AP180" s="20" t="str">
        <f>IF(OR(AN180="Y", AO180="Y"), "Y", "N")</f>
        <v>N</v>
      </c>
      <c r="AQ180" s="20"/>
    </row>
    <row r="181" spans="1:43" ht="26.1" hidden="1">
      <c r="A181" s="451">
        <v>178</v>
      </c>
      <c r="B181" s="452" t="s">
        <v>21842</v>
      </c>
      <c r="C181" s="273" t="s">
        <v>22258</v>
      </c>
      <c r="D181" s="273" t="s">
        <v>22782</v>
      </c>
      <c r="E181" s="273" t="str">
        <f>VLOOKUP(C181,'Source Inventory'!D:E,2,FALSE)</f>
        <v>cardlink</v>
      </c>
      <c r="F181" s="273" t="s">
        <v>21844</v>
      </c>
      <c r="G181" s="192" t="s">
        <v>22783</v>
      </c>
      <c r="H181" s="273">
        <v>268</v>
      </c>
      <c r="I181" s="273" t="s">
        <v>23633</v>
      </c>
      <c r="J181" s="455" t="str">
        <f>"persist_"&amp;E181</f>
        <v>persist_cardlink</v>
      </c>
      <c r="K181" s="455" t="str">
        <f>E181&amp;"_"&amp;I181</f>
        <v>cardlink_kb1dh001_cp1t170_02</v>
      </c>
      <c r="L181" s="455" t="s">
        <v>23634</v>
      </c>
      <c r="M181" s="273" t="s">
        <v>23508</v>
      </c>
      <c r="N181" s="273"/>
      <c r="O181" s="455" t="str">
        <f>K181</f>
        <v>cardlink_kb1dh001_cp1t170_02</v>
      </c>
      <c r="P181" s="455" t="s">
        <v>22846</v>
      </c>
      <c r="Q181" s="455" t="str">
        <f>IF(P181="Daily","d",IF(P181="Monthly","m",IF(P181="Yearly","y",IF(P181="Weekly","w",IF(P181="S","s",IF(P181="On-Request","o",""))))))</f>
        <v>s</v>
      </c>
      <c r="R181" s="455" t="str">
        <f>"ingest_"&amp;K181&amp;"_"&amp;Q181</f>
        <v>ingest_cardlink_kb1dh001_cp1t170_02_s</v>
      </c>
      <c r="S181" s="455"/>
      <c r="T181" s="273" t="s">
        <v>23635</v>
      </c>
      <c r="U181" s="452" t="s">
        <v>22583</v>
      </c>
      <c r="V181" s="452" t="s">
        <v>22689</v>
      </c>
      <c r="W181" s="452"/>
      <c r="X181" s="714" t="s">
        <v>23124</v>
      </c>
      <c r="Y181" s="6"/>
      <c r="Z181" s="451" t="s">
        <v>23022</v>
      </c>
      <c r="AA181" s="451" t="s">
        <v>23022</v>
      </c>
      <c r="AB181" s="451" t="s">
        <v>23022</v>
      </c>
      <c r="AC181" s="451" t="s">
        <v>23022</v>
      </c>
      <c r="AD181" s="451"/>
      <c r="AE181" s="451" t="s">
        <v>23022</v>
      </c>
      <c r="AF181" s="451"/>
      <c r="AG181" s="451"/>
      <c r="AH181" s="451" t="s">
        <v>23022</v>
      </c>
      <c r="AI181" s="451"/>
      <c r="AJ181" s="451" t="s">
        <v>23022</v>
      </c>
      <c r="AK181" s="10"/>
      <c r="AL181" s="451" t="s">
        <v>39</v>
      </c>
      <c r="AM181" s="451" t="s">
        <v>39</v>
      </c>
      <c r="AN181" s="750" t="s">
        <v>22584</v>
      </c>
      <c r="AO181" s="750" t="s">
        <v>22584</v>
      </c>
      <c r="AP181" s="750" t="str">
        <f>IF(OR(AN181="Y", AO181="Y"), "Y", "N")</f>
        <v>Y</v>
      </c>
      <c r="AQ181" s="20"/>
    </row>
    <row r="182" spans="1:43" ht="26.1" hidden="1">
      <c r="A182" s="451">
        <v>179</v>
      </c>
      <c r="B182" s="452" t="s">
        <v>21842</v>
      </c>
      <c r="C182" s="273" t="s">
        <v>22258</v>
      </c>
      <c r="D182" s="273" t="s">
        <v>22782</v>
      </c>
      <c r="E182" s="273" t="str">
        <f>VLOOKUP(C182,'Source Inventory'!D:E,2,FALSE)</f>
        <v>cardlink</v>
      </c>
      <c r="F182" s="273" t="s">
        <v>21844</v>
      </c>
      <c r="G182" s="192" t="s">
        <v>22783</v>
      </c>
      <c r="H182" s="273">
        <v>268</v>
      </c>
      <c r="I182" s="273" t="s">
        <v>23636</v>
      </c>
      <c r="J182" s="455" t="str">
        <f>"persist_"&amp;E182</f>
        <v>persist_cardlink</v>
      </c>
      <c r="K182" s="455" t="str">
        <f>E182&amp;"_"&amp;I182</f>
        <v>cardlink_kb1dh037_cptcpf_d</v>
      </c>
      <c r="L182" s="455" t="s">
        <v>23637</v>
      </c>
      <c r="M182" s="455" t="s">
        <v>23533</v>
      </c>
      <c r="N182" s="273"/>
      <c r="O182" s="455" t="str">
        <f>K182</f>
        <v>cardlink_kb1dh037_cptcpf_d</v>
      </c>
      <c r="P182" s="455" t="s">
        <v>22586</v>
      </c>
      <c r="Q182" s="455" t="str">
        <f>IF(P182="Daily","d",IF(P182="Monthly","m",IF(P182="Yearly","y",IF(P182="Weekly","w",IF(P182="S","s",IF(P182="On-Request","o",""))))))</f>
        <v>d</v>
      </c>
      <c r="R182" s="455" t="str">
        <f>"ingest_"&amp;K182&amp;"_"&amp;Q182</f>
        <v>ingest_cardlink_kb1dh037_cptcpf_d_d</v>
      </c>
      <c r="S182" s="455"/>
      <c r="T182" s="273" t="s">
        <v>23638</v>
      </c>
      <c r="U182" s="452" t="s">
        <v>22583</v>
      </c>
      <c r="V182" s="452" t="s">
        <v>22689</v>
      </c>
      <c r="W182" s="452"/>
      <c r="X182" s="714" t="s">
        <v>23124</v>
      </c>
      <c r="Y182" s="6"/>
      <c r="Z182" s="451" t="s">
        <v>23022</v>
      </c>
      <c r="AA182" s="451" t="s">
        <v>23022</v>
      </c>
      <c r="AB182" s="451" t="s">
        <v>23022</v>
      </c>
      <c r="AC182" s="451" t="s">
        <v>23022</v>
      </c>
      <c r="AD182" s="451"/>
      <c r="AE182" s="451" t="s">
        <v>23022</v>
      </c>
      <c r="AF182" s="451"/>
      <c r="AG182" s="451"/>
      <c r="AH182" s="451" t="s">
        <v>23022</v>
      </c>
      <c r="AI182" s="451"/>
      <c r="AJ182" s="451" t="s">
        <v>23022</v>
      </c>
      <c r="AK182" s="10"/>
      <c r="AL182" s="451" t="s">
        <v>39</v>
      </c>
      <c r="AM182" s="451" t="s">
        <v>39</v>
      </c>
      <c r="AN182" s="750" t="s">
        <v>22584</v>
      </c>
      <c r="AO182" s="750" t="s">
        <v>22584</v>
      </c>
      <c r="AP182" s="750" t="str">
        <f>IF(OR(AN182="Y", AO182="Y"), "Y", "N")</f>
        <v>Y</v>
      </c>
      <c r="AQ182" s="20"/>
    </row>
    <row r="183" spans="1:43" ht="26.1" hidden="1">
      <c r="A183" s="451">
        <v>180</v>
      </c>
      <c r="B183" s="452" t="s">
        <v>21842</v>
      </c>
      <c r="C183" s="273" t="s">
        <v>22258</v>
      </c>
      <c r="D183" s="273" t="s">
        <v>22782</v>
      </c>
      <c r="E183" s="273" t="str">
        <f>VLOOKUP(C183,'Source Inventory'!D:E,2,FALSE)</f>
        <v>cardlink</v>
      </c>
      <c r="F183" s="273" t="s">
        <v>21844</v>
      </c>
      <c r="G183" s="192" t="s">
        <v>22783</v>
      </c>
      <c r="H183" s="273">
        <v>268</v>
      </c>
      <c r="I183" s="273" t="s">
        <v>23639</v>
      </c>
      <c r="J183" s="455" t="str">
        <f>"persist_"&amp;E183</f>
        <v>persist_cardlink</v>
      </c>
      <c r="K183" s="455" t="str">
        <f>E183&amp;"_"&amp;I183</f>
        <v>cardlink_kb1dh037_cpccpf_d</v>
      </c>
      <c r="L183" s="455" t="s">
        <v>23640</v>
      </c>
      <c r="M183" s="273" t="s">
        <v>23382</v>
      </c>
      <c r="N183" s="273"/>
      <c r="O183" s="455" t="str">
        <f>K183</f>
        <v>cardlink_kb1dh037_cpccpf_d</v>
      </c>
      <c r="P183" s="455" t="s">
        <v>22586</v>
      </c>
      <c r="Q183" s="455" t="str">
        <f>IF(P183="Daily","d",IF(P183="Monthly","m",IF(P183="Yearly","y",IF(P183="Weekly","w",IF(P183="S","s",IF(P183="On-Request","o",""))))))</f>
        <v>d</v>
      </c>
      <c r="R183" s="455" t="str">
        <f>"ingest_"&amp;K183&amp;"_"&amp;Q183</f>
        <v>ingest_cardlink_kb1dh037_cpccpf_d_d</v>
      </c>
      <c r="S183" s="455"/>
      <c r="T183" s="273" t="s">
        <v>23641</v>
      </c>
      <c r="U183" s="452" t="s">
        <v>22583</v>
      </c>
      <c r="V183" s="452" t="s">
        <v>22689</v>
      </c>
      <c r="W183" s="452"/>
      <c r="X183" s="714" t="s">
        <v>23124</v>
      </c>
      <c r="Y183" s="6"/>
      <c r="Z183" s="451" t="s">
        <v>23022</v>
      </c>
      <c r="AA183" s="451" t="s">
        <v>23022</v>
      </c>
      <c r="AB183" s="451" t="s">
        <v>23022</v>
      </c>
      <c r="AC183" s="451" t="s">
        <v>23022</v>
      </c>
      <c r="AD183" s="451"/>
      <c r="AE183" s="451" t="s">
        <v>23022</v>
      </c>
      <c r="AF183" s="451"/>
      <c r="AG183" s="451"/>
      <c r="AH183" s="451" t="s">
        <v>23022</v>
      </c>
      <c r="AI183" s="451"/>
      <c r="AJ183" s="451" t="s">
        <v>23022</v>
      </c>
      <c r="AK183" s="10"/>
      <c r="AL183" s="451" t="s">
        <v>39</v>
      </c>
      <c r="AM183" s="451" t="s">
        <v>39</v>
      </c>
      <c r="AN183" s="750" t="s">
        <v>22584</v>
      </c>
      <c r="AO183" s="750" t="s">
        <v>22584</v>
      </c>
      <c r="AP183" s="750" t="str">
        <f>IF(OR(AN183="Y", AO183="Y"), "Y", "N")</f>
        <v>Y</v>
      </c>
      <c r="AQ183" s="20"/>
    </row>
    <row r="185" spans="1:43">
      <c r="D185" s="442"/>
      <c r="F185" s="442"/>
    </row>
  </sheetData>
  <autoFilter ref="A1:AW185" xr:uid="{29D006DF-5E99-4E6E-A6BD-556D4589ADC3}">
    <filterColumn colId="25" showButton="0"/>
    <filterColumn colId="26" showButton="0"/>
    <filterColumn colId="27" showButton="0"/>
    <filterColumn colId="28" showButton="0"/>
    <filterColumn colId="29" showButton="0"/>
    <filterColumn colId="32" showButton="0"/>
    <filterColumn colId="33" showButton="0"/>
    <filterColumn colId="34" showButton="0"/>
    <filterColumn colId="35" showButton="0"/>
    <filterColumn colId="36" showButton="0"/>
    <filterColumn colId="37" showButton="0"/>
  </autoFilter>
  <mergeCells count="2">
    <mergeCell ref="Z1:AE1"/>
    <mergeCell ref="AG1:AM1"/>
  </mergeCells>
  <phoneticPr fontId="18" type="noConversion"/>
  <conditionalFormatting sqref="N3:O3">
    <cfRule type="duplicateValues" dxfId="1088" priority="218"/>
    <cfRule type="duplicateValues" dxfId="1087" priority="219"/>
    <cfRule type="duplicateValues" dxfId="1086" priority="220"/>
    <cfRule type="duplicateValues" dxfId="1085" priority="221"/>
    <cfRule type="duplicateValues" dxfId="1084" priority="222"/>
    <cfRule type="duplicateValues" dxfId="1083" priority="223"/>
    <cfRule type="duplicateValues" dxfId="1082" priority="224"/>
    <cfRule type="duplicateValues" dxfId="1081" priority="225"/>
    <cfRule type="duplicateValues" dxfId="1080" priority="226"/>
    <cfRule type="duplicateValues" dxfId="1079" priority="227"/>
    <cfRule type="duplicateValues" dxfId="1078" priority="228"/>
    <cfRule type="duplicateValues" dxfId="1077" priority="229"/>
    <cfRule type="duplicateValues" dxfId="1076" priority="230"/>
  </conditionalFormatting>
  <conditionalFormatting sqref="T7:T13">
    <cfRule type="duplicateValues" dxfId="1075" priority="419"/>
    <cfRule type="duplicateValues" dxfId="1074" priority="420"/>
    <cfRule type="duplicateValues" dxfId="1073" priority="421"/>
    <cfRule type="duplicateValues" dxfId="1072" priority="422"/>
    <cfRule type="duplicateValues" dxfId="1071" priority="423"/>
    <cfRule type="duplicateValues" dxfId="1070" priority="424"/>
    <cfRule type="duplicateValues" dxfId="1069" priority="425"/>
    <cfRule type="duplicateValues" dxfId="1068" priority="426"/>
    <cfRule type="duplicateValues" dxfId="1067" priority="427"/>
    <cfRule type="duplicateValues" dxfId="1066" priority="428"/>
  </conditionalFormatting>
  <conditionalFormatting sqref="T18">
    <cfRule type="duplicateValues" dxfId="1065" priority="589"/>
    <cfRule type="duplicateValues" dxfId="1064" priority="590"/>
    <cfRule type="duplicateValues" dxfId="1063" priority="591"/>
    <cfRule type="duplicateValues" dxfId="1062" priority="592"/>
    <cfRule type="duplicateValues" dxfId="1061" priority="593"/>
    <cfRule type="duplicateValues" dxfId="1060" priority="594"/>
    <cfRule type="duplicateValues" dxfId="1059" priority="595"/>
    <cfRule type="duplicateValues" dxfId="1058" priority="596"/>
    <cfRule type="duplicateValues" dxfId="1057" priority="597"/>
    <cfRule type="duplicateValues" dxfId="1056" priority="598"/>
  </conditionalFormatting>
  <conditionalFormatting sqref="T22:T25">
    <cfRule type="duplicateValues" dxfId="1055" priority="569"/>
    <cfRule type="duplicateValues" dxfId="1054" priority="570"/>
    <cfRule type="duplicateValues" dxfId="1053" priority="571"/>
    <cfRule type="duplicateValues" dxfId="1052" priority="572"/>
    <cfRule type="duplicateValues" dxfId="1051" priority="573"/>
    <cfRule type="duplicateValues" dxfId="1050" priority="574"/>
    <cfRule type="duplicateValues" dxfId="1049" priority="575"/>
    <cfRule type="duplicateValues" dxfId="1048" priority="576"/>
    <cfRule type="duplicateValues" dxfId="1047" priority="577"/>
    <cfRule type="duplicateValues" dxfId="1046" priority="578"/>
  </conditionalFormatting>
  <conditionalFormatting sqref="T33:T39">
    <cfRule type="duplicateValues" dxfId="1045" priority="558"/>
    <cfRule type="duplicateValues" dxfId="1044" priority="559"/>
    <cfRule type="duplicateValues" dxfId="1043" priority="560"/>
    <cfRule type="duplicateValues" dxfId="1042" priority="561"/>
    <cfRule type="duplicateValues" dxfId="1041" priority="562"/>
    <cfRule type="duplicateValues" dxfId="1040" priority="563"/>
    <cfRule type="duplicateValues" dxfId="1039" priority="564"/>
    <cfRule type="duplicateValues" dxfId="1038" priority="565"/>
    <cfRule type="duplicateValues" dxfId="1037" priority="566"/>
    <cfRule type="duplicateValues" dxfId="1036" priority="567"/>
  </conditionalFormatting>
  <conditionalFormatting sqref="T46:T48">
    <cfRule type="duplicateValues" dxfId="1035" priority="548"/>
    <cfRule type="duplicateValues" dxfId="1034" priority="549"/>
    <cfRule type="duplicateValues" dxfId="1033" priority="550"/>
    <cfRule type="duplicateValues" dxfId="1032" priority="551"/>
    <cfRule type="duplicateValues" dxfId="1031" priority="552"/>
    <cfRule type="duplicateValues" dxfId="1030" priority="553"/>
    <cfRule type="duplicateValues" dxfId="1029" priority="554"/>
    <cfRule type="duplicateValues" dxfId="1028" priority="555"/>
    <cfRule type="duplicateValues" dxfId="1027" priority="556"/>
    <cfRule type="duplicateValues" dxfId="1026" priority="557"/>
  </conditionalFormatting>
  <conditionalFormatting sqref="T49">
    <cfRule type="duplicateValues" dxfId="1025" priority="538"/>
    <cfRule type="duplicateValues" dxfId="1024" priority="539"/>
    <cfRule type="duplicateValues" dxfId="1023" priority="540"/>
    <cfRule type="duplicateValues" dxfId="1022" priority="541"/>
    <cfRule type="duplicateValues" dxfId="1021" priority="542"/>
    <cfRule type="duplicateValues" dxfId="1020" priority="543"/>
    <cfRule type="duplicateValues" dxfId="1019" priority="544"/>
    <cfRule type="duplicateValues" dxfId="1018" priority="545"/>
    <cfRule type="duplicateValues" dxfId="1017" priority="546"/>
    <cfRule type="duplicateValues" dxfId="1016" priority="547"/>
  </conditionalFormatting>
  <conditionalFormatting sqref="T80">
    <cfRule type="duplicateValues" dxfId="1015" priority="513"/>
    <cfRule type="duplicateValues" dxfId="1014" priority="514"/>
    <cfRule type="duplicateValues" dxfId="1013" priority="515"/>
    <cfRule type="duplicateValues" dxfId="1012" priority="516"/>
    <cfRule type="duplicateValues" dxfId="1011" priority="517"/>
    <cfRule type="duplicateValues" dxfId="1010" priority="518"/>
    <cfRule type="duplicateValues" dxfId="1009" priority="519"/>
    <cfRule type="duplicateValues" dxfId="1008" priority="520"/>
    <cfRule type="duplicateValues" dxfId="1007" priority="521"/>
    <cfRule type="duplicateValues" dxfId="1006" priority="522"/>
    <cfRule type="duplicateValues" dxfId="1005" priority="523"/>
    <cfRule type="duplicateValues" dxfId="1004" priority="524"/>
    <cfRule type="duplicateValues" dxfId="1003" priority="525"/>
    <cfRule type="duplicateValues" dxfId="1002" priority="526"/>
  </conditionalFormatting>
  <conditionalFormatting sqref="T81">
    <cfRule type="duplicateValues" dxfId="1001" priority="499"/>
    <cfRule type="duplicateValues" dxfId="1000" priority="500"/>
    <cfRule type="duplicateValues" dxfId="999" priority="501"/>
    <cfRule type="duplicateValues" dxfId="998" priority="502"/>
    <cfRule type="duplicateValues" dxfId="997" priority="503"/>
    <cfRule type="duplicateValues" dxfId="996" priority="504"/>
    <cfRule type="duplicateValues" dxfId="995" priority="505"/>
    <cfRule type="duplicateValues" dxfId="994" priority="506"/>
    <cfRule type="duplicateValues" dxfId="993" priority="507"/>
    <cfRule type="duplicateValues" dxfId="992" priority="508"/>
    <cfRule type="duplicateValues" dxfId="991" priority="509"/>
    <cfRule type="duplicateValues" dxfId="990" priority="510"/>
    <cfRule type="duplicateValues" dxfId="989" priority="511"/>
    <cfRule type="duplicateValues" dxfId="988" priority="512"/>
  </conditionalFormatting>
  <conditionalFormatting sqref="T83:T84">
    <cfRule type="duplicateValues" dxfId="987" priority="527"/>
    <cfRule type="duplicateValues" dxfId="986" priority="528"/>
    <cfRule type="duplicateValues" dxfId="985" priority="529"/>
    <cfRule type="duplicateValues" dxfId="984" priority="530"/>
    <cfRule type="duplicateValues" dxfId="983" priority="531"/>
    <cfRule type="duplicateValues" dxfId="982" priority="532"/>
    <cfRule type="duplicateValues" dxfId="981" priority="533"/>
    <cfRule type="duplicateValues" dxfId="980" priority="534"/>
    <cfRule type="duplicateValues" dxfId="979" priority="535"/>
    <cfRule type="duplicateValues" dxfId="978" priority="536"/>
  </conditionalFormatting>
  <conditionalFormatting sqref="T119">
    <cfRule type="duplicateValues" dxfId="977" priority="483"/>
    <cfRule type="duplicateValues" dxfId="976" priority="484"/>
    <cfRule type="duplicateValues" dxfId="975" priority="485"/>
    <cfRule type="duplicateValues" dxfId="974" priority="486"/>
    <cfRule type="duplicateValues" dxfId="973" priority="487"/>
    <cfRule type="duplicateValues" dxfId="972" priority="488"/>
    <cfRule type="duplicateValues" dxfId="971" priority="489"/>
    <cfRule type="duplicateValues" dxfId="970" priority="490"/>
    <cfRule type="duplicateValues" dxfId="969" priority="491"/>
    <cfRule type="duplicateValues" dxfId="968" priority="492"/>
    <cfRule type="duplicateValues" dxfId="967" priority="493"/>
    <cfRule type="duplicateValues" dxfId="966" priority="494"/>
    <cfRule type="duplicateValues" dxfId="965" priority="495"/>
    <cfRule type="duplicateValues" dxfId="964" priority="496"/>
  </conditionalFormatting>
  <conditionalFormatting sqref="T155:T157">
    <cfRule type="duplicateValues" dxfId="963" priority="469"/>
    <cfRule type="duplicateValues" dxfId="962" priority="470"/>
    <cfRule type="duplicateValues" dxfId="961" priority="471"/>
    <cfRule type="duplicateValues" dxfId="960" priority="472"/>
    <cfRule type="duplicateValues" dxfId="959" priority="473"/>
    <cfRule type="duplicateValues" dxfId="958" priority="474"/>
    <cfRule type="duplicateValues" dxfId="957" priority="475"/>
    <cfRule type="duplicateValues" dxfId="956" priority="476"/>
    <cfRule type="duplicateValues" dxfId="955" priority="477"/>
    <cfRule type="duplicateValues" dxfId="954" priority="478"/>
  </conditionalFormatting>
  <conditionalFormatting sqref="U3:W180">
    <cfRule type="cellIs" dxfId="953" priority="320" operator="equal">
      <formula>"Reviewed"</formula>
    </cfRule>
    <cfRule type="cellIs" dxfId="952" priority="324" operator="equal">
      <formula>"In-Progress"</formula>
    </cfRule>
    <cfRule type="cellIs" dxfId="951" priority="325" operator="equal">
      <formula>"Not Start"</formula>
    </cfRule>
  </conditionalFormatting>
  <conditionalFormatting sqref="U4:W180">
    <cfRule type="cellIs" dxfId="950" priority="319" operator="equal">
      <formula>"Pending Recheck"</formula>
    </cfRule>
    <cfRule type="cellIs" dxfId="949" priority="322" operator="equal">
      <formula>"Not Started"</formula>
    </cfRule>
  </conditionalFormatting>
  <conditionalFormatting sqref="X3">
    <cfRule type="cellIs" dxfId="948" priority="328" operator="equal">
      <formula>"Not Start"</formula>
    </cfRule>
  </conditionalFormatting>
  <conditionalFormatting sqref="AL4:AM183 AW5:AW122 Z30:AE30 AA31:AE32 Z31:Z44 AA33:AF44 AA70:AF70 Z70:Z84 AA71:AE84 AJ4:AJ84 AJ150:AJ154 AH131 Z45:AF69 Z85:AF183 Z4:AF29 AH150:AH154 AH132:AJ149 AH166:AJ166 AH85:AJ103 AJ131 AH155:AJ162 AJ167:AJ174 AH167:AH175 AH111:AJ113 AJ104:AJ110 AH118:AJ130 AJ114:AJ117 AH114:AH117 AH104:AH110 AH163:AH165 AJ163:AJ165 AH175:AJ183 AH4:AH84">
    <cfRule type="cellIs" dxfId="947" priority="263" operator="equal">
      <formula>"Completed"</formula>
    </cfRule>
    <cfRule type="cellIs" dxfId="946" priority="266" operator="equal">
      <formula>"Not Start"</formula>
    </cfRule>
  </conditionalFormatting>
  <conditionalFormatting sqref="AL4:AM183 AW5:AW122 Z30:AE30 AA31:AE32 Z31:Z44 Z55:AF69 AA70:AF70 Z70:Z84 AA71:AE84 Z174:AF183 AH131 Z85:AF166 Z4:AF29 AH150:AH153 AH132:AJ149 AH166:AJ166 AH85:AJ103 AJ131 AH155:AJ162 AH174 AJ167:AJ174 AH111:AJ113 AJ104:AJ110 AH118:AJ130 AJ114:AJ117 AH114:AH117 AH104:AH110 AH163:AH165 AJ163:AJ165 AH175:AJ183 AH4:AH29">
    <cfRule type="cellIs" dxfId="945" priority="249" operator="equal">
      <formula>"Re-checked"</formula>
    </cfRule>
    <cfRule type="cellIs" dxfId="944" priority="250" operator="equal">
      <formula>"In-Progress"</formula>
    </cfRule>
    <cfRule type="cellIs" dxfId="943" priority="251" operator="equal">
      <formula>"Not Started"</formula>
    </cfRule>
  </conditionalFormatting>
  <conditionalFormatting sqref="Z167:AF173 AH167:AH173">
    <cfRule type="cellIs" dxfId="942" priority="144" operator="equal">
      <formula>"Re-checked"</formula>
    </cfRule>
    <cfRule type="cellIs" dxfId="941" priority="145" operator="equal">
      <formula>"In-Progress"</formula>
    </cfRule>
    <cfRule type="cellIs" dxfId="940" priority="146" operator="equal">
      <formula>"Not Started"</formula>
    </cfRule>
  </conditionalFormatting>
  <conditionalFormatting sqref="AA33:AA44 AA150:AA154">
    <cfRule type="cellIs" dxfId="939" priority="241" operator="equal">
      <formula>"Not Started"</formula>
    </cfRule>
    <cfRule type="cellIs" dxfId="938" priority="242" operator="equal">
      <formula>"Not Stated"</formula>
    </cfRule>
    <cfRule type="cellIs" dxfId="937" priority="243" operator="equal">
      <formula>"Source Ready"</formula>
    </cfRule>
    <cfRule type="cellIs" dxfId="936" priority="244" operator="equal">
      <formula>"To follow up"</formula>
    </cfRule>
  </conditionalFormatting>
  <conditionalFormatting sqref="AA111:AA113">
    <cfRule type="cellIs" dxfId="935" priority="231" operator="equal">
      <formula>"Re-checked"</formula>
    </cfRule>
    <cfRule type="cellIs" dxfId="934" priority="232" operator="equal">
      <formula>"In-Progress"</formula>
    </cfRule>
    <cfRule type="cellIs" dxfId="933" priority="233" operator="equal">
      <formula>"Not Started"</formula>
    </cfRule>
    <cfRule type="cellIs" dxfId="932" priority="234" operator="equal">
      <formula>"Not Started"</formula>
    </cfRule>
    <cfRule type="cellIs" dxfId="931" priority="235" operator="equal">
      <formula>"Not Stated"</formula>
    </cfRule>
    <cfRule type="cellIs" dxfId="930" priority="236" operator="equal">
      <formula>"Source Ready"</formula>
    </cfRule>
    <cfRule type="cellIs" dxfId="929" priority="237" operator="equal">
      <formula>"To follow up"</formula>
    </cfRule>
  </conditionalFormatting>
  <conditionalFormatting sqref="AA33:AF44 AA150:AA154">
    <cfRule type="cellIs" dxfId="928" priority="238" operator="equal">
      <formula>"Re-checked"</formula>
    </cfRule>
    <cfRule type="cellIs" dxfId="927" priority="239" operator="equal">
      <formula>"In-Progress"</formula>
    </cfRule>
    <cfRule type="cellIs" dxfId="926" priority="240" operator="equal">
      <formula>"Not Started"</formula>
    </cfRule>
  </conditionalFormatting>
  <conditionalFormatting sqref="AC2:AC1048576 AL4:AM183 AW5:AW122 AH155:AJ162 AH175:AJ183 AH132:AJ149 AH131 AH166:AJ166 AH85:AJ103 AJ131 AH174 AJ167:AJ174 AH111:AJ113 AJ104:AJ110 AH118:AJ130 AJ114:AJ117 AH114:AH117 AH104:AH110 AH163:AH165 AJ163:AJ165">
    <cfRule type="cellIs" dxfId="925" priority="247" operator="equal">
      <formula>"Failed"</formula>
    </cfRule>
    <cfRule type="cellIs" dxfId="924" priority="248" operator="equal">
      <formula>"Passed"</formula>
    </cfRule>
  </conditionalFormatting>
  <conditionalFormatting sqref="AE31:AE32">
    <cfRule type="cellIs" dxfId="923" priority="189" operator="equal">
      <formula>"Failed"</formula>
    </cfRule>
    <cfRule type="cellIs" dxfId="922" priority="190" operator="equal">
      <formula>"Passed"</formula>
    </cfRule>
  </conditionalFormatting>
  <conditionalFormatting sqref="AE71:AE73">
    <cfRule type="cellIs" dxfId="921" priority="197" operator="equal">
      <formula>"Failed"</formula>
    </cfRule>
    <cfRule type="cellIs" dxfId="920" priority="198" operator="equal">
      <formula>"Passed"</formula>
    </cfRule>
  </conditionalFormatting>
  <conditionalFormatting sqref="AE75:AE76">
    <cfRule type="cellIs" dxfId="919" priority="193" operator="equal">
      <formula>"Failed"</formula>
    </cfRule>
    <cfRule type="cellIs" dxfId="918" priority="194" operator="equal">
      <formula>"Passed"</formula>
    </cfRule>
  </conditionalFormatting>
  <conditionalFormatting sqref="AE81">
    <cfRule type="cellIs" dxfId="917" priority="195" operator="equal">
      <formula>"Failed"</formula>
    </cfRule>
    <cfRule type="cellIs" dxfId="916" priority="196" operator="equal">
      <formula>"Passed"</formula>
    </cfRule>
  </conditionalFormatting>
  <conditionalFormatting sqref="AE70:AF70 AM70">
    <cfRule type="cellIs" dxfId="915" priority="211" operator="equal">
      <formula>"Failed"</formula>
    </cfRule>
    <cfRule type="cellIs" dxfId="914" priority="212" operator="equal">
      <formula>"Passed"</formula>
    </cfRule>
  </conditionalFormatting>
  <conditionalFormatting sqref="AH3:AI3">
    <cfRule type="cellIs" dxfId="913" priority="207" operator="equal">
      <formula>"Failed"</formula>
    </cfRule>
    <cfRule type="cellIs" dxfId="912" priority="208" operator="equal">
      <formula>"Passed"</formula>
    </cfRule>
  </conditionalFormatting>
  <conditionalFormatting sqref="AH150:AH154 Z45:AF54 AH30:AH54">
    <cfRule type="cellIs" dxfId="911" priority="171" operator="equal">
      <formula>"Re-checked"</formula>
    </cfRule>
    <cfRule type="cellIs" dxfId="910" priority="172" operator="equal">
      <formula>"In-Progress"</formula>
    </cfRule>
    <cfRule type="cellIs" dxfId="909" priority="173" operator="equal">
      <formula>"Not Started"</formula>
    </cfRule>
  </conditionalFormatting>
  <conditionalFormatting sqref="AH30:AH44 AH150:AH154">
    <cfRule type="cellIs" dxfId="908" priority="124" operator="equal">
      <formula>"Failed"</formula>
    </cfRule>
    <cfRule type="cellIs" dxfId="907" priority="125" operator="equal">
      <formula>"Passed"</formula>
    </cfRule>
  </conditionalFormatting>
  <conditionalFormatting sqref="AH55:AH68">
    <cfRule type="cellIs" dxfId="906" priority="137" operator="equal">
      <formula>"Failed"</formula>
    </cfRule>
    <cfRule type="cellIs" dxfId="905" priority="138" operator="equal">
      <formula>"Passed"</formula>
    </cfRule>
  </conditionalFormatting>
  <conditionalFormatting sqref="AH55:AH84 AH150:AH152 AH130:AH133 AH167">
    <cfRule type="cellIs" dxfId="904" priority="107" operator="equal">
      <formula>"Re-checked"</formula>
    </cfRule>
    <cfRule type="cellIs" dxfId="903" priority="108" operator="equal">
      <formula>"In-Progress"</formula>
    </cfRule>
    <cfRule type="cellIs" dxfId="902" priority="109" operator="equal">
      <formula>"Not Started"</formula>
    </cfRule>
  </conditionalFormatting>
  <conditionalFormatting sqref="AH70:AH84 AH150:AH152 AH130:AH133 AH167">
    <cfRule type="cellIs" dxfId="901" priority="105" operator="equal">
      <formula>"Failed"</formula>
    </cfRule>
    <cfRule type="cellIs" dxfId="900" priority="106" operator="equal">
      <formula>"Passed"</formula>
    </cfRule>
  </conditionalFormatting>
  <conditionalFormatting sqref="AH130 AH132:AH133">
    <cfRule type="cellIs" dxfId="899" priority="205" operator="equal">
      <formula>"Failed"</formula>
    </cfRule>
    <cfRule type="cellIs" dxfId="898" priority="206" operator="equal">
      <formula>"Passed"</formula>
    </cfRule>
  </conditionalFormatting>
  <conditionalFormatting sqref="AH167:AH173">
    <cfRule type="cellIs" dxfId="897" priority="142" operator="equal">
      <formula>"Failed"</formula>
    </cfRule>
    <cfRule type="cellIs" dxfId="896" priority="143" operator="equal">
      <formula>"Passed"</formula>
    </cfRule>
  </conditionalFormatting>
  <conditionalFormatting sqref="AJ1:AJ1048576">
    <cfRule type="cellIs" dxfId="895" priority="104" operator="equal">
      <formula>"Pass with condition"</formula>
    </cfRule>
  </conditionalFormatting>
  <conditionalFormatting sqref="AJ4:AJ84 AJ130 AJ132:AJ133 AJ150:AJ153">
    <cfRule type="cellIs" dxfId="894" priority="114" operator="equal">
      <formula>"Failed"</formula>
    </cfRule>
    <cfRule type="cellIs" dxfId="893" priority="115" operator="equal">
      <formula>"Passed"</formula>
    </cfRule>
    <cfRule type="cellIs" dxfId="892" priority="116" operator="equal">
      <formula>"Re-checked"</formula>
    </cfRule>
    <cfRule type="cellIs" dxfId="891" priority="117" operator="equal">
      <formula>"In-Progress"</formula>
    </cfRule>
    <cfRule type="cellIs" dxfId="890" priority="118" operator="equal">
      <formula>"Not Started"</formula>
    </cfRule>
  </conditionalFormatting>
  <conditionalFormatting sqref="AJ130 AJ132:AJ133">
    <cfRule type="cellIs" dxfId="889" priority="110" operator="equal">
      <formula>"Failed"</formula>
    </cfRule>
    <cfRule type="cellIs" dxfId="888" priority="111" operator="equal">
      <formula>"Passed"</formula>
    </cfRule>
  </conditionalFormatting>
  <conditionalFormatting sqref="AJ150:AJ154">
    <cfRule type="cellIs" dxfId="887" priority="174" operator="equal">
      <formula>"Re-checked"</formula>
    </cfRule>
    <cfRule type="cellIs" dxfId="886" priority="175" operator="equal">
      <formula>"In-Progress"</formula>
    </cfRule>
    <cfRule type="cellIs" dxfId="885" priority="176" operator="equal">
      <formula>"Not Started"</formula>
    </cfRule>
    <cfRule type="cellIs" dxfId="884" priority="209" operator="equal">
      <formula>"Failed"</formula>
    </cfRule>
    <cfRule type="cellIs" dxfId="883" priority="210" operator="equal">
      <formula>"Passed"</formula>
    </cfRule>
  </conditionalFormatting>
  <conditionalFormatting sqref="AR5:AR6">
    <cfRule type="cellIs" dxfId="882" priority="155" operator="equal">
      <formula>"Failed"</formula>
    </cfRule>
    <cfRule type="cellIs" dxfId="881" priority="156" operator="equal">
      <formula>"Passed"</formula>
    </cfRule>
    <cfRule type="cellIs" dxfId="880" priority="157" operator="equal">
      <formula>"Re-checked"</formula>
    </cfRule>
    <cfRule type="cellIs" dxfId="879" priority="158" operator="equal">
      <formula>"In-Progress"</formula>
    </cfRule>
    <cfRule type="cellIs" dxfId="878" priority="159" operator="equal">
      <formula>"Not Started"</formula>
    </cfRule>
    <cfRule type="cellIs" dxfId="877" priority="160" operator="equal">
      <formula>"Completed"</formula>
    </cfRule>
    <cfRule type="cellIs" dxfId="876" priority="161" operator="equal">
      <formula>"Not Start"</formula>
    </cfRule>
  </conditionalFormatting>
  <conditionalFormatting sqref="AH14:AH16">
    <cfRule type="cellIs" dxfId="875" priority="101" operator="equal">
      <formula>"Re-checked"</formula>
    </cfRule>
    <cfRule type="cellIs" dxfId="874" priority="102" operator="equal">
      <formula>"In-Progress"</formula>
    </cfRule>
    <cfRule type="cellIs" dxfId="873" priority="103" operator="equal">
      <formula>"Not Started"</formula>
    </cfRule>
  </conditionalFormatting>
  <conditionalFormatting sqref="AH14:AH16">
    <cfRule type="cellIs" dxfId="872" priority="99" operator="equal">
      <formula>"Failed"</formula>
    </cfRule>
    <cfRule type="cellIs" dxfId="871" priority="100" operator="equal">
      <formula>"Passed"</formula>
    </cfRule>
  </conditionalFormatting>
  <conditionalFormatting sqref="AH17">
    <cfRule type="cellIs" dxfId="870" priority="96" operator="equal">
      <formula>"Re-checked"</formula>
    </cfRule>
    <cfRule type="cellIs" dxfId="869" priority="97" operator="equal">
      <formula>"In-Progress"</formula>
    </cfRule>
    <cfRule type="cellIs" dxfId="868" priority="98" operator="equal">
      <formula>"Not Started"</formula>
    </cfRule>
  </conditionalFormatting>
  <conditionalFormatting sqref="AH17">
    <cfRule type="cellIs" dxfId="867" priority="94" operator="equal">
      <formula>"Failed"</formula>
    </cfRule>
    <cfRule type="cellIs" dxfId="866" priority="95" operator="equal">
      <formula>"Passed"</formula>
    </cfRule>
  </conditionalFormatting>
  <conditionalFormatting sqref="AH47:AH48">
    <cfRule type="cellIs" dxfId="865" priority="91" operator="equal">
      <formula>"Re-checked"</formula>
    </cfRule>
    <cfRule type="cellIs" dxfId="864" priority="92" operator="equal">
      <formula>"In-Progress"</formula>
    </cfRule>
    <cfRule type="cellIs" dxfId="863" priority="93" operator="equal">
      <formula>"Not Started"</formula>
    </cfRule>
  </conditionalFormatting>
  <conditionalFormatting sqref="AH47:AH48">
    <cfRule type="cellIs" dxfId="862" priority="89" operator="equal">
      <formula>"Failed"</formula>
    </cfRule>
    <cfRule type="cellIs" dxfId="861" priority="90" operator="equal">
      <formula>"Passed"</formula>
    </cfRule>
  </conditionalFormatting>
  <conditionalFormatting sqref="AH5">
    <cfRule type="cellIs" dxfId="860" priority="86" operator="equal">
      <formula>"Re-checked"</formula>
    </cfRule>
    <cfRule type="cellIs" dxfId="859" priority="87" operator="equal">
      <formula>"In-Progress"</formula>
    </cfRule>
    <cfRule type="cellIs" dxfId="858" priority="88" operator="equal">
      <formula>"Not Started"</formula>
    </cfRule>
  </conditionalFormatting>
  <conditionalFormatting sqref="AH5">
    <cfRule type="cellIs" dxfId="857" priority="83" operator="equal">
      <formula>"Re-checked"</formula>
    </cfRule>
    <cfRule type="cellIs" dxfId="856" priority="84" operator="equal">
      <formula>"In-Progress"</formula>
    </cfRule>
    <cfRule type="cellIs" dxfId="855" priority="85" operator="equal">
      <formula>"Not Started"</formula>
    </cfRule>
  </conditionalFormatting>
  <conditionalFormatting sqref="AH5">
    <cfRule type="cellIs" dxfId="854" priority="81" operator="equal">
      <formula>"Failed"</formula>
    </cfRule>
    <cfRule type="cellIs" dxfId="853" priority="82" operator="equal">
      <formula>"Passed"</formula>
    </cfRule>
  </conditionalFormatting>
  <conditionalFormatting sqref="AH6">
    <cfRule type="cellIs" dxfId="852" priority="78" operator="equal">
      <formula>"Re-checked"</formula>
    </cfRule>
    <cfRule type="cellIs" dxfId="851" priority="79" operator="equal">
      <formula>"In-Progress"</formula>
    </cfRule>
    <cfRule type="cellIs" dxfId="850" priority="80" operator="equal">
      <formula>"Not Started"</formula>
    </cfRule>
  </conditionalFormatting>
  <conditionalFormatting sqref="AH6">
    <cfRule type="cellIs" dxfId="849" priority="75" operator="equal">
      <formula>"Re-checked"</formula>
    </cfRule>
    <cfRule type="cellIs" dxfId="848" priority="76" operator="equal">
      <formula>"In-Progress"</formula>
    </cfRule>
    <cfRule type="cellIs" dxfId="847" priority="77" operator="equal">
      <formula>"Not Started"</formula>
    </cfRule>
  </conditionalFormatting>
  <conditionalFormatting sqref="AH6">
    <cfRule type="cellIs" dxfId="846" priority="73" operator="equal">
      <formula>"Failed"</formula>
    </cfRule>
    <cfRule type="cellIs" dxfId="845" priority="74" operator="equal">
      <formula>"Passed"</formula>
    </cfRule>
  </conditionalFormatting>
  <conditionalFormatting sqref="AH4">
    <cfRule type="cellIs" dxfId="844" priority="70" operator="equal">
      <formula>"Re-checked"</formula>
    </cfRule>
    <cfRule type="cellIs" dxfId="843" priority="71" operator="equal">
      <formula>"In-Progress"</formula>
    </cfRule>
    <cfRule type="cellIs" dxfId="842" priority="72" operator="equal">
      <formula>"Not Started"</formula>
    </cfRule>
  </conditionalFormatting>
  <conditionalFormatting sqref="AH4">
    <cfRule type="cellIs" dxfId="841" priority="67" operator="equal">
      <formula>"Re-checked"</formula>
    </cfRule>
    <cfRule type="cellIs" dxfId="840" priority="68" operator="equal">
      <formula>"In-Progress"</formula>
    </cfRule>
    <cfRule type="cellIs" dxfId="839" priority="69" operator="equal">
      <formula>"Not Started"</formula>
    </cfRule>
  </conditionalFormatting>
  <conditionalFormatting sqref="AH4">
    <cfRule type="cellIs" dxfId="838" priority="65" operator="equal">
      <formula>"Failed"</formula>
    </cfRule>
    <cfRule type="cellIs" dxfId="837" priority="66" operator="equal">
      <formula>"Passed"</formula>
    </cfRule>
  </conditionalFormatting>
  <conditionalFormatting sqref="AH18">
    <cfRule type="cellIs" dxfId="836" priority="62" operator="equal">
      <formula>"Re-checked"</formula>
    </cfRule>
    <cfRule type="cellIs" dxfId="835" priority="63" operator="equal">
      <formula>"In-Progress"</formula>
    </cfRule>
    <cfRule type="cellIs" dxfId="834" priority="64" operator="equal">
      <formula>"Not Started"</formula>
    </cfRule>
  </conditionalFormatting>
  <conditionalFormatting sqref="AH18">
    <cfRule type="cellIs" dxfId="833" priority="59" operator="equal">
      <formula>"Re-checked"</formula>
    </cfRule>
    <cfRule type="cellIs" dxfId="832" priority="60" operator="equal">
      <formula>"In-Progress"</formula>
    </cfRule>
    <cfRule type="cellIs" dxfId="831" priority="61" operator="equal">
      <formula>"Not Started"</formula>
    </cfRule>
  </conditionalFormatting>
  <conditionalFormatting sqref="AH18">
    <cfRule type="cellIs" dxfId="830" priority="57" operator="equal">
      <formula>"Failed"</formula>
    </cfRule>
    <cfRule type="cellIs" dxfId="829" priority="58" operator="equal">
      <formula>"Passed"</formula>
    </cfRule>
  </conditionalFormatting>
  <conditionalFormatting sqref="AH175">
    <cfRule type="cellIs" dxfId="828" priority="54" operator="equal">
      <formula>"Re-checked"</formula>
    </cfRule>
    <cfRule type="cellIs" dxfId="827" priority="55" operator="equal">
      <formula>"In-Progress"</formula>
    </cfRule>
    <cfRule type="cellIs" dxfId="826" priority="56" operator="equal">
      <formula>"Not Started"</formula>
    </cfRule>
  </conditionalFormatting>
  <conditionalFormatting sqref="AH6:AH7">
    <cfRule type="cellIs" dxfId="825" priority="51" operator="equal">
      <formula>"Re-checked"</formula>
    </cfRule>
    <cfRule type="cellIs" dxfId="824" priority="52" operator="equal">
      <formula>"In-Progress"</formula>
    </cfRule>
    <cfRule type="cellIs" dxfId="823" priority="53" operator="equal">
      <formula>"Not Started"</formula>
    </cfRule>
  </conditionalFormatting>
  <conditionalFormatting sqref="AH6:AH7">
    <cfRule type="cellIs" dxfId="822" priority="49" operator="equal">
      <formula>"Failed"</formula>
    </cfRule>
    <cfRule type="cellIs" dxfId="821" priority="50" operator="equal">
      <formula>"Passed"</formula>
    </cfRule>
  </conditionalFormatting>
  <conditionalFormatting sqref="AH4">
    <cfRule type="cellIs" dxfId="820" priority="46" operator="equal">
      <formula>"Re-checked"</formula>
    </cfRule>
    <cfRule type="cellIs" dxfId="819" priority="47" operator="equal">
      <formula>"In-Progress"</formula>
    </cfRule>
    <cfRule type="cellIs" dxfId="818" priority="48" operator="equal">
      <formula>"Not Started"</formula>
    </cfRule>
  </conditionalFormatting>
  <conditionalFormatting sqref="AH4">
    <cfRule type="cellIs" dxfId="817" priority="44" operator="equal">
      <formula>"Failed"</formula>
    </cfRule>
    <cfRule type="cellIs" dxfId="816" priority="45" operator="equal">
      <formula>"Passed"</formula>
    </cfRule>
  </conditionalFormatting>
  <conditionalFormatting sqref="AH177">
    <cfRule type="cellIs" dxfId="815" priority="41" operator="equal">
      <formula>"Re-checked"</formula>
    </cfRule>
    <cfRule type="cellIs" dxfId="814" priority="42" operator="equal">
      <formula>"In-Progress"</formula>
    </cfRule>
    <cfRule type="cellIs" dxfId="813" priority="43" operator="equal">
      <formula>"Not Started"</formula>
    </cfRule>
  </conditionalFormatting>
  <conditionalFormatting sqref="AH177">
    <cfRule type="cellIs" dxfId="812" priority="38" operator="equal">
      <formula>"Re-checked"</formula>
    </cfRule>
    <cfRule type="cellIs" dxfId="811" priority="39" operator="equal">
      <formula>"In-Progress"</formula>
    </cfRule>
    <cfRule type="cellIs" dxfId="810" priority="40" operator="equal">
      <formula>"Not Started"</formula>
    </cfRule>
  </conditionalFormatting>
  <conditionalFormatting sqref="AH177">
    <cfRule type="cellIs" dxfId="809" priority="36" operator="equal">
      <formula>"Failed"</formula>
    </cfRule>
    <cfRule type="cellIs" dxfId="808" priority="37" operator="equal">
      <formula>"Passed"</formula>
    </cfRule>
  </conditionalFormatting>
  <conditionalFormatting sqref="AH177">
    <cfRule type="cellIs" dxfId="807" priority="33" operator="equal">
      <formula>"Re-checked"</formula>
    </cfRule>
    <cfRule type="cellIs" dxfId="806" priority="34" operator="equal">
      <formula>"In-Progress"</formula>
    </cfRule>
    <cfRule type="cellIs" dxfId="805" priority="35" operator="equal">
      <formula>"Not Started"</formula>
    </cfRule>
  </conditionalFormatting>
  <conditionalFormatting sqref="AH177">
    <cfRule type="cellIs" dxfId="804" priority="31" operator="equal">
      <formula>"Failed"</formula>
    </cfRule>
    <cfRule type="cellIs" dxfId="803" priority="32" operator="equal">
      <formula>"Passed"</formula>
    </cfRule>
  </conditionalFormatting>
  <conditionalFormatting sqref="AH5">
    <cfRule type="cellIs" dxfId="802" priority="29" operator="equal">
      <formula>"Failed"</formula>
    </cfRule>
    <cfRule type="cellIs" dxfId="801" priority="30" operator="equal">
      <formula>"Passed"</formula>
    </cfRule>
  </conditionalFormatting>
  <conditionalFormatting sqref="AH5">
    <cfRule type="cellIs" dxfId="800" priority="26" operator="equal">
      <formula>"Re-checked"</formula>
    </cfRule>
    <cfRule type="cellIs" dxfId="799" priority="27" operator="equal">
      <formula>"In-Progress"</formula>
    </cfRule>
    <cfRule type="cellIs" dxfId="798" priority="28" operator="equal">
      <formula>"Not Started"</formula>
    </cfRule>
  </conditionalFormatting>
  <conditionalFormatting sqref="AH5">
    <cfRule type="cellIs" dxfId="797" priority="23" operator="equal">
      <formula>"Re-checked"</formula>
    </cfRule>
    <cfRule type="cellIs" dxfId="796" priority="24" operator="equal">
      <formula>"In-Progress"</formula>
    </cfRule>
    <cfRule type="cellIs" dxfId="795" priority="25" operator="equal">
      <formula>"Not Started"</formula>
    </cfRule>
  </conditionalFormatting>
  <conditionalFormatting sqref="AH5">
    <cfRule type="cellIs" dxfId="794" priority="21" operator="equal">
      <formula>"Failed"</formula>
    </cfRule>
    <cfRule type="cellIs" dxfId="793" priority="22" operator="equal">
      <formula>"Passed"</formula>
    </cfRule>
  </conditionalFormatting>
  <conditionalFormatting sqref="AH5">
    <cfRule type="cellIs" dxfId="792" priority="18" operator="equal">
      <formula>"Re-checked"</formula>
    </cfRule>
    <cfRule type="cellIs" dxfId="791" priority="19" operator="equal">
      <formula>"In-Progress"</formula>
    </cfRule>
    <cfRule type="cellIs" dxfId="790" priority="20" operator="equal">
      <formula>"Not Started"</formula>
    </cfRule>
  </conditionalFormatting>
  <conditionalFormatting sqref="AH5">
    <cfRule type="cellIs" dxfId="789" priority="16" operator="equal">
      <formula>"Failed"</formula>
    </cfRule>
    <cfRule type="cellIs" dxfId="788" priority="17" operator="equal">
      <formula>"Passed"</formula>
    </cfRule>
  </conditionalFormatting>
  <conditionalFormatting sqref="AH17">
    <cfRule type="cellIs" dxfId="787" priority="14" operator="equal">
      <formula>"Failed"</formula>
    </cfRule>
    <cfRule type="cellIs" dxfId="786" priority="15" operator="equal">
      <formula>"Passed"</formula>
    </cfRule>
  </conditionalFormatting>
  <conditionalFormatting sqref="AH17">
    <cfRule type="cellIs" dxfId="785" priority="11" operator="equal">
      <formula>"Re-checked"</formula>
    </cfRule>
    <cfRule type="cellIs" dxfId="784" priority="12" operator="equal">
      <formula>"In-Progress"</formula>
    </cfRule>
    <cfRule type="cellIs" dxfId="783" priority="13" operator="equal">
      <formula>"Not Started"</formula>
    </cfRule>
  </conditionalFormatting>
  <conditionalFormatting sqref="AH17">
    <cfRule type="cellIs" dxfId="782" priority="8" operator="equal">
      <formula>"Re-checked"</formula>
    </cfRule>
    <cfRule type="cellIs" dxfId="781" priority="9" operator="equal">
      <formula>"In-Progress"</formula>
    </cfRule>
    <cfRule type="cellIs" dxfId="780" priority="10" operator="equal">
      <formula>"Not Started"</formula>
    </cfRule>
  </conditionalFormatting>
  <conditionalFormatting sqref="AH17">
    <cfRule type="cellIs" dxfId="779" priority="6" operator="equal">
      <formula>"Failed"</formula>
    </cfRule>
    <cfRule type="cellIs" dxfId="778" priority="7" operator="equal">
      <formula>"Passed"</formula>
    </cfRule>
  </conditionalFormatting>
  <conditionalFormatting sqref="AH17">
    <cfRule type="cellIs" dxfId="777" priority="3" operator="equal">
      <formula>"Re-checked"</formula>
    </cfRule>
    <cfRule type="cellIs" dxfId="776" priority="4" operator="equal">
      <formula>"In-Progress"</formula>
    </cfRule>
    <cfRule type="cellIs" dxfId="775" priority="5" operator="equal">
      <formula>"Not Started"</formula>
    </cfRule>
  </conditionalFormatting>
  <conditionalFormatting sqref="AH17">
    <cfRule type="cellIs" dxfId="774" priority="1" operator="equal">
      <formula>"Failed"</formula>
    </cfRule>
    <cfRule type="cellIs" dxfId="773" priority="2" operator="equal">
      <formula>"Passed"</formula>
    </cfRule>
  </conditionalFormatting>
  <dataValidations count="3">
    <dataValidation type="list" allowBlank="1" showInputMessage="1" showErrorMessage="1" sqref="AE77:AE80 AL4:AL183 AE74 AM15:AM21 AR5 AM57:AM183 AE4:AE30 AG57:AG69 AG45 AH69 AF85:AF183 Z4:AB183 AE82:AE183 AM30:AM48 AE33:AF69 AG177:AG178 AM4:AM13 AG9:AG13 AG155:AG161 AF4:AF29 AG147:AG153 AH49:AH54 AG180:AG183 AG134:AG145 AG16 AG19:AH29 AG101 AG118:AG129 AH45:AH46 AG85:AG99 AG103 AH175 AH8:AH13" xr:uid="{FADFAB05-5638-4EDE-94B5-10847110F547}">
      <formula1>"Not Started,In-Progress,Re-checked,Completed"</formula1>
    </dataValidation>
    <dataValidation type="list" allowBlank="1" showInputMessage="1" showErrorMessage="1" sqref="AE81 AE31:AE32 AM22:AM29 AH30:AH44 AR6 AE75:AE76 AE70:AE73 AM49:AM56 AC4:AC183 AI155:AI162 AH4:AH7 AH55:AH68 AI132:AI149 AM14 AH176:AH183 AI166 AH70:AH174 AI175:AI183 AH47:AH48 AI118:AI130 AI85:AI103 AI111:AI113 AH14:AH18" xr:uid="{CBC9F3F6-4514-415D-888F-F51A734AC8AD}">
      <formula1>"Not Started,In-Progress,Failed,Passed"</formula1>
    </dataValidation>
    <dataValidation type="list" allowBlank="1" showInputMessage="1" showErrorMessage="1" sqref="AJ1:AJ1048576" xr:uid="{4479025E-CA13-4ABA-ABE6-B03E858A7A53}">
      <formula1>"Not Started,In-Progress,Failed,Passed,Pass with condition"</formula1>
    </dataValidation>
  </dataValidation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0CDB9-29BF-47D5-9CF0-B78238AF1289}">
  <dimension ref="A1:B180"/>
  <sheetViews>
    <sheetView workbookViewId="0">
      <selection activeCell="I17" sqref="I17"/>
    </sheetView>
  </sheetViews>
  <sheetFormatPr defaultRowHeight="14.45"/>
  <cols>
    <col min="1" max="2" width="44.5703125" customWidth="1"/>
  </cols>
  <sheetData>
    <row r="1" spans="1:2">
      <c r="A1" s="45" t="s">
        <v>22479</v>
      </c>
      <c r="B1" s="744" t="s">
        <v>23123</v>
      </c>
    </row>
    <row r="2" spans="1:2">
      <c r="A2" s="45" t="s">
        <v>22482</v>
      </c>
      <c r="B2" s="744" t="s">
        <v>23126</v>
      </c>
    </row>
    <row r="3" spans="1:2">
      <c r="A3" s="45" t="s">
        <v>22483</v>
      </c>
      <c r="B3" s="744" t="s">
        <v>23128</v>
      </c>
    </row>
    <row r="4" spans="1:2">
      <c r="A4" s="45" t="s">
        <v>22484</v>
      </c>
      <c r="B4" s="744" t="s">
        <v>23130</v>
      </c>
    </row>
    <row r="5" spans="1:2">
      <c r="A5" s="45" t="s">
        <v>22485</v>
      </c>
      <c r="B5" s="744" t="s">
        <v>23132</v>
      </c>
    </row>
    <row r="6" spans="1:2">
      <c r="A6" s="743" t="s">
        <v>7616</v>
      </c>
      <c r="B6" s="743" t="s">
        <v>23134</v>
      </c>
    </row>
    <row r="7" spans="1:2">
      <c r="A7" s="743" t="s">
        <v>2196</v>
      </c>
      <c r="B7" s="743" t="s">
        <v>23136</v>
      </c>
    </row>
    <row r="8" spans="1:2">
      <c r="A8" s="743" t="s">
        <v>2310</v>
      </c>
      <c r="B8" s="743" t="s">
        <v>23139</v>
      </c>
    </row>
    <row r="9" spans="1:2">
      <c r="A9" s="45" t="s">
        <v>2324</v>
      </c>
      <c r="B9" s="743" t="s">
        <v>23141</v>
      </c>
    </row>
    <row r="10" spans="1:2">
      <c r="A10" s="45" t="s">
        <v>2357</v>
      </c>
      <c r="B10" s="743" t="s">
        <v>23143</v>
      </c>
    </row>
    <row r="11" spans="1:2">
      <c r="A11" s="78" t="s">
        <v>2372</v>
      </c>
      <c r="B11" s="744" t="s">
        <v>23146</v>
      </c>
    </row>
    <row r="12" spans="1:2">
      <c r="A12" s="78" t="s">
        <v>22486</v>
      </c>
      <c r="B12" s="744" t="s">
        <v>23151</v>
      </c>
    </row>
    <row r="13" spans="1:2">
      <c r="A13" s="78" t="s">
        <v>22487</v>
      </c>
      <c r="B13" s="744" t="s">
        <v>23154</v>
      </c>
    </row>
    <row r="14" spans="1:2">
      <c r="A14" s="78" t="s">
        <v>22488</v>
      </c>
      <c r="B14" s="744" t="s">
        <v>23157</v>
      </c>
    </row>
    <row r="15" spans="1:2">
      <c r="A15" s="24" t="s">
        <v>22489</v>
      </c>
      <c r="B15" s="744" t="s">
        <v>23160</v>
      </c>
    </row>
    <row r="16" spans="1:2">
      <c r="A16" s="78" t="s">
        <v>2414</v>
      </c>
      <c r="B16" s="743" t="s">
        <v>23164</v>
      </c>
    </row>
    <row r="17" spans="1:2">
      <c r="A17" s="78" t="s">
        <v>2421</v>
      </c>
      <c r="B17" s="743" t="s">
        <v>23166</v>
      </c>
    </row>
    <row r="18" spans="1:2">
      <c r="A18" s="78" t="s">
        <v>2426</v>
      </c>
      <c r="B18" s="743" t="s">
        <v>23168</v>
      </c>
    </row>
    <row r="19" spans="1:2">
      <c r="A19" s="24" t="s">
        <v>22490</v>
      </c>
      <c r="B19" s="744" t="s">
        <v>23170</v>
      </c>
    </row>
    <row r="20" spans="1:2">
      <c r="A20" s="24" t="s">
        <v>2435</v>
      </c>
      <c r="B20" s="744" t="s">
        <v>23174</v>
      </c>
    </row>
    <row r="21" spans="1:2">
      <c r="A21" s="24" t="s">
        <v>22491</v>
      </c>
      <c r="B21" s="744" t="s">
        <v>23178</v>
      </c>
    </row>
    <row r="22" spans="1:2">
      <c r="A22" s="24" t="s">
        <v>22492</v>
      </c>
      <c r="B22" s="744" t="s">
        <v>23182</v>
      </c>
    </row>
    <row r="23" spans="1:2">
      <c r="A23" s="24" t="s">
        <v>22494</v>
      </c>
      <c r="B23" s="744" t="s">
        <v>23187</v>
      </c>
    </row>
    <row r="24" spans="1:2">
      <c r="A24" s="24" t="s">
        <v>22495</v>
      </c>
      <c r="B24" s="744" t="s">
        <v>23191</v>
      </c>
    </row>
    <row r="25" spans="1:2">
      <c r="A25" s="24" t="s">
        <v>22496</v>
      </c>
      <c r="B25" s="744" t="s">
        <v>23195</v>
      </c>
    </row>
    <row r="26" spans="1:2">
      <c r="A26" s="78" t="s">
        <v>22497</v>
      </c>
      <c r="B26" s="744" t="s">
        <v>23199</v>
      </c>
    </row>
    <row r="27" spans="1:2">
      <c r="A27" s="24" t="s">
        <v>22499</v>
      </c>
      <c r="B27" s="744" t="s">
        <v>23203</v>
      </c>
    </row>
    <row r="28" spans="1:2">
      <c r="A28" s="24" t="s">
        <v>22500</v>
      </c>
      <c r="B28" s="744" t="s">
        <v>23208</v>
      </c>
    </row>
    <row r="29" spans="1:2">
      <c r="A29" s="24" t="s">
        <v>22501</v>
      </c>
      <c r="B29" s="744" t="s">
        <v>23212</v>
      </c>
    </row>
    <row r="30" spans="1:2">
      <c r="A30" s="24" t="s">
        <v>22502</v>
      </c>
      <c r="B30" s="744" t="s">
        <v>23065</v>
      </c>
    </row>
    <row r="31" spans="1:2">
      <c r="A31" s="24" t="s">
        <v>22503</v>
      </c>
      <c r="B31" s="744" t="s">
        <v>23071</v>
      </c>
    </row>
    <row r="32" spans="1:2">
      <c r="A32" s="24" t="s">
        <v>22504</v>
      </c>
      <c r="B32" s="744" t="s">
        <v>23063</v>
      </c>
    </row>
    <row r="33" spans="1:2">
      <c r="A33" s="24" t="s">
        <v>22505</v>
      </c>
      <c r="B33" s="744" t="s">
        <v>23074</v>
      </c>
    </row>
    <row r="34" spans="1:2">
      <c r="A34" s="24" t="s">
        <v>22507</v>
      </c>
      <c r="B34" s="744" t="s">
        <v>23075</v>
      </c>
    </row>
    <row r="35" spans="1:2">
      <c r="A35" s="24" t="s">
        <v>22508</v>
      </c>
      <c r="B35" s="744" t="s">
        <v>23077</v>
      </c>
    </row>
    <row r="36" spans="1:2">
      <c r="A36" s="24" t="s">
        <v>22509</v>
      </c>
      <c r="B36" s="744" t="s">
        <v>23064</v>
      </c>
    </row>
    <row r="37" spans="1:2">
      <c r="A37" s="24" t="s">
        <v>22510</v>
      </c>
      <c r="B37" s="744" t="s">
        <v>23078</v>
      </c>
    </row>
    <row r="38" spans="1:2">
      <c r="A38" s="24" t="s">
        <v>22511</v>
      </c>
      <c r="B38" s="744" t="s">
        <v>23070</v>
      </c>
    </row>
    <row r="39" spans="1:2">
      <c r="A39" s="24" t="s">
        <v>22512</v>
      </c>
      <c r="B39" s="744" t="s">
        <v>23072</v>
      </c>
    </row>
    <row r="40" spans="1:2">
      <c r="A40" s="504" t="s">
        <v>22513</v>
      </c>
      <c r="B40" s="744" t="s">
        <v>23073</v>
      </c>
    </row>
    <row r="41" spans="1:2">
      <c r="A41" s="504" t="s">
        <v>22514</v>
      </c>
      <c r="B41" s="744" t="s">
        <v>23076</v>
      </c>
    </row>
    <row r="42" spans="1:2">
      <c r="A42" s="24" t="s">
        <v>2485</v>
      </c>
      <c r="B42" s="743" t="s">
        <v>23249</v>
      </c>
    </row>
    <row r="43" spans="1:2">
      <c r="A43" s="24" t="s">
        <v>2583</v>
      </c>
      <c r="B43" s="743" t="s">
        <v>23252</v>
      </c>
    </row>
    <row r="44" spans="1:2">
      <c r="A44" s="45" t="s">
        <v>8433</v>
      </c>
      <c r="B44" s="743" t="s">
        <v>23255</v>
      </c>
    </row>
    <row r="45" spans="1:2">
      <c r="A45" s="45" t="s">
        <v>8708</v>
      </c>
      <c r="B45" s="743" t="s">
        <v>23258</v>
      </c>
    </row>
    <row r="46" spans="1:2">
      <c r="A46" s="24" t="s">
        <v>2901</v>
      </c>
      <c r="B46" s="744" t="s">
        <v>23262</v>
      </c>
    </row>
    <row r="47" spans="1:2">
      <c r="A47" s="24" t="s">
        <v>3080</v>
      </c>
      <c r="B47" s="744" t="s">
        <v>23642</v>
      </c>
    </row>
    <row r="48" spans="1:2">
      <c r="A48" s="24" t="s">
        <v>3102</v>
      </c>
      <c r="B48" s="744" t="s">
        <v>23269</v>
      </c>
    </row>
    <row r="49" spans="1:2">
      <c r="A49" s="24" t="s">
        <v>3170</v>
      </c>
      <c r="B49" s="744" t="s">
        <v>23272</v>
      </c>
    </row>
    <row r="50" spans="1:2">
      <c r="A50" s="24" t="s">
        <v>3177</v>
      </c>
      <c r="B50" s="744" t="s">
        <v>23276</v>
      </c>
    </row>
    <row r="51" spans="1:2">
      <c r="A51" s="24" t="s">
        <v>3273</v>
      </c>
      <c r="B51" s="744" t="s">
        <v>23280</v>
      </c>
    </row>
    <row r="52" spans="1:2">
      <c r="A52" s="24" t="s">
        <v>3388</v>
      </c>
      <c r="B52" s="744" t="s">
        <v>23284</v>
      </c>
    </row>
    <row r="53" spans="1:2">
      <c r="A53" s="24" t="s">
        <v>3407</v>
      </c>
      <c r="B53" s="744" t="s">
        <v>23288</v>
      </c>
    </row>
    <row r="54" spans="1:2">
      <c r="A54" s="71" t="s">
        <v>22515</v>
      </c>
      <c r="B54" s="743" t="s">
        <v>23082</v>
      </c>
    </row>
    <row r="55" spans="1:2">
      <c r="A55" s="71" t="s">
        <v>22516</v>
      </c>
      <c r="B55" s="743" t="s">
        <v>23083</v>
      </c>
    </row>
    <row r="56" spans="1:2">
      <c r="A56" s="24" t="s">
        <v>22517</v>
      </c>
      <c r="B56" s="743" t="s">
        <v>23084</v>
      </c>
    </row>
    <row r="57" spans="1:2">
      <c r="A57" s="24" t="s">
        <v>22518</v>
      </c>
      <c r="B57" s="743" t="s">
        <v>23085</v>
      </c>
    </row>
    <row r="58" spans="1:2">
      <c r="A58" s="24" t="s">
        <v>22519</v>
      </c>
      <c r="B58" s="743" t="s">
        <v>23086</v>
      </c>
    </row>
    <row r="59" spans="1:2">
      <c r="A59" s="24" t="s">
        <v>22520</v>
      </c>
      <c r="B59" s="743" t="s">
        <v>23087</v>
      </c>
    </row>
    <row r="60" spans="1:2">
      <c r="A60" s="24" t="s">
        <v>22521</v>
      </c>
      <c r="B60" s="743" t="s">
        <v>23088</v>
      </c>
    </row>
    <row r="61" spans="1:2">
      <c r="A61" s="24" t="s">
        <v>22522</v>
      </c>
      <c r="B61" s="743" t="s">
        <v>23089</v>
      </c>
    </row>
    <row r="62" spans="1:2">
      <c r="A62" s="504" t="s">
        <v>22523</v>
      </c>
      <c r="B62" s="743" t="s">
        <v>23090</v>
      </c>
    </row>
    <row r="63" spans="1:2">
      <c r="A63" s="504" t="s">
        <v>22525</v>
      </c>
      <c r="B63" s="743" t="s">
        <v>23091</v>
      </c>
    </row>
    <row r="64" spans="1:2">
      <c r="A64" s="504" t="s">
        <v>22526</v>
      </c>
      <c r="B64" s="743" t="s">
        <v>23092</v>
      </c>
    </row>
    <row r="65" spans="1:2">
      <c r="A65" s="504" t="s">
        <v>22527</v>
      </c>
      <c r="B65" s="743" t="s">
        <v>23093</v>
      </c>
    </row>
    <row r="66" spans="1:2">
      <c r="A66" s="45" t="s">
        <v>8711</v>
      </c>
      <c r="B66" s="744" t="s">
        <v>23313</v>
      </c>
    </row>
    <row r="67" spans="1:2">
      <c r="A67" s="504" t="s">
        <v>8724</v>
      </c>
      <c r="B67" s="744" t="s">
        <v>23643</v>
      </c>
    </row>
    <row r="68" spans="1:2">
      <c r="A68" s="24" t="s">
        <v>22528</v>
      </c>
      <c r="B68" s="744" t="s">
        <v>23052</v>
      </c>
    </row>
    <row r="69" spans="1:2">
      <c r="A69" s="24" t="s">
        <v>22529</v>
      </c>
      <c r="B69" s="744" t="s">
        <v>23053</v>
      </c>
    </row>
    <row r="70" spans="1:2">
      <c r="A70" s="24" t="s">
        <v>22530</v>
      </c>
      <c r="B70" s="744" t="s">
        <v>23054</v>
      </c>
    </row>
    <row r="71" spans="1:2">
      <c r="A71" s="24" t="s">
        <v>22531</v>
      </c>
      <c r="B71" s="744" t="s">
        <v>23055</v>
      </c>
    </row>
    <row r="72" spans="1:2">
      <c r="A72" s="24" t="s">
        <v>22533</v>
      </c>
      <c r="B72" s="744" t="s">
        <v>23056</v>
      </c>
    </row>
    <row r="73" spans="1:2">
      <c r="A73" s="24" t="s">
        <v>22534</v>
      </c>
      <c r="B73" s="744" t="s">
        <v>23334</v>
      </c>
    </row>
    <row r="74" spans="1:2">
      <c r="A74" s="24" t="s">
        <v>22535</v>
      </c>
      <c r="B74" s="744" t="s">
        <v>23340</v>
      </c>
    </row>
    <row r="75" spans="1:2">
      <c r="A75" s="24" t="s">
        <v>22536</v>
      </c>
      <c r="B75" s="744" t="s">
        <v>23057</v>
      </c>
    </row>
    <row r="76" spans="1:2">
      <c r="A76" s="24" t="s">
        <v>22537</v>
      </c>
      <c r="B76" s="744" t="s">
        <v>23058</v>
      </c>
    </row>
    <row r="77" spans="1:2">
      <c r="A77" s="24" t="s">
        <v>22538</v>
      </c>
      <c r="B77" s="744" t="s">
        <v>23059</v>
      </c>
    </row>
    <row r="78" spans="1:2">
      <c r="A78" s="24" t="s">
        <v>22540</v>
      </c>
      <c r="B78" s="744" t="s">
        <v>23348</v>
      </c>
    </row>
    <row r="79" spans="1:2">
      <c r="A79" s="24" t="s">
        <v>22542</v>
      </c>
      <c r="B79" s="744" t="s">
        <v>23060</v>
      </c>
    </row>
    <row r="80" spans="1:2">
      <c r="A80" s="24" t="s">
        <v>22544</v>
      </c>
      <c r="B80" s="744" t="s">
        <v>23061</v>
      </c>
    </row>
    <row r="81" spans="1:2">
      <c r="A81" s="24" t="s">
        <v>22546</v>
      </c>
      <c r="B81" s="744" t="s">
        <v>23357</v>
      </c>
    </row>
    <row r="82" spans="1:2">
      <c r="A82" s="78" t="s">
        <v>3461</v>
      </c>
      <c r="B82" s="744" t="s">
        <v>23360</v>
      </c>
    </row>
    <row r="83" spans="1:2">
      <c r="A83" s="78" t="s">
        <v>7944</v>
      </c>
      <c r="B83" s="744" t="s">
        <v>23362</v>
      </c>
    </row>
    <row r="84" spans="1:2">
      <c r="A84" s="78" t="s">
        <v>3651</v>
      </c>
      <c r="B84" s="744" t="s">
        <v>23366</v>
      </c>
    </row>
    <row r="85" spans="1:2">
      <c r="A85" s="78" t="s">
        <v>4977</v>
      </c>
      <c r="B85" s="744" t="s">
        <v>23369</v>
      </c>
    </row>
    <row r="86" spans="1:2">
      <c r="A86" s="78" t="s">
        <v>10979</v>
      </c>
      <c r="B86" s="746" t="s">
        <v>23371</v>
      </c>
    </row>
    <row r="87" spans="1:2">
      <c r="A87" s="78" t="s">
        <v>11044</v>
      </c>
      <c r="B87" s="747" t="s">
        <v>23373</v>
      </c>
    </row>
    <row r="88" spans="1:2">
      <c r="A88" s="78" t="s">
        <v>11464</v>
      </c>
      <c r="B88" s="744" t="s">
        <v>23375</v>
      </c>
    </row>
    <row r="89" spans="1:2">
      <c r="A89" s="78" t="s">
        <v>11587</v>
      </c>
      <c r="B89" s="744" t="s">
        <v>23377</v>
      </c>
    </row>
    <row r="90" spans="1:2">
      <c r="A90" s="78" t="s">
        <v>11672</v>
      </c>
      <c r="B90" s="744" t="s">
        <v>23379</v>
      </c>
    </row>
    <row r="91" spans="1:2">
      <c r="A91" s="78" t="s">
        <v>22545</v>
      </c>
      <c r="B91" s="744" t="s">
        <v>23381</v>
      </c>
    </row>
    <row r="92" spans="1:2">
      <c r="A92" s="78" t="s">
        <v>11778</v>
      </c>
      <c r="B92" s="746" t="s">
        <v>23386</v>
      </c>
    </row>
    <row r="93" spans="1:2">
      <c r="A93" s="78" t="s">
        <v>12103</v>
      </c>
      <c r="B93" s="746" t="s">
        <v>23388</v>
      </c>
    </row>
    <row r="94" spans="1:2">
      <c r="A94" s="78" t="s">
        <v>12105</v>
      </c>
      <c r="B94" s="747" t="s">
        <v>23390</v>
      </c>
    </row>
    <row r="95" spans="1:2">
      <c r="A95" s="78" t="s">
        <v>22498</v>
      </c>
      <c r="B95" s="747" t="s">
        <v>23392</v>
      </c>
    </row>
    <row r="96" spans="1:2">
      <c r="A96" s="78" t="s">
        <v>12274</v>
      </c>
      <c r="B96" s="747" t="s">
        <v>23394</v>
      </c>
    </row>
    <row r="97" spans="1:2">
      <c r="A97" s="78" t="s">
        <v>12394</v>
      </c>
      <c r="B97" s="747" t="s">
        <v>23396</v>
      </c>
    </row>
    <row r="98" spans="1:2">
      <c r="A98" s="45" t="s">
        <v>12760</v>
      </c>
      <c r="B98" s="744" t="s">
        <v>23398</v>
      </c>
    </row>
    <row r="99" spans="1:2">
      <c r="A99" s="78" t="s">
        <v>19933</v>
      </c>
      <c r="B99" s="746" t="s">
        <v>23401</v>
      </c>
    </row>
    <row r="100" spans="1:2">
      <c r="A100" s="45" t="s">
        <v>13043</v>
      </c>
      <c r="B100" s="747" t="s">
        <v>23405</v>
      </c>
    </row>
    <row r="101" spans="1:2">
      <c r="A101" s="24" t="s">
        <v>5185</v>
      </c>
      <c r="B101" s="744" t="s">
        <v>23409</v>
      </c>
    </row>
    <row r="102" spans="1:2">
      <c r="A102" s="24" t="s">
        <v>5478</v>
      </c>
      <c r="B102" s="744" t="s">
        <v>23413</v>
      </c>
    </row>
    <row r="103" spans="1:2">
      <c r="A103" s="24" t="s">
        <v>5653</v>
      </c>
      <c r="B103" s="744" t="s">
        <v>23417</v>
      </c>
    </row>
    <row r="104" spans="1:2">
      <c r="A104" s="24" t="s">
        <v>5807</v>
      </c>
      <c r="B104" s="744" t="s">
        <v>23420</v>
      </c>
    </row>
    <row r="105" spans="1:2">
      <c r="A105" s="24" t="s">
        <v>5826</v>
      </c>
      <c r="B105" s="744" t="s">
        <v>23423</v>
      </c>
    </row>
    <row r="106" spans="1:2">
      <c r="A106" s="24" t="s">
        <v>22548</v>
      </c>
      <c r="B106" s="744" t="s">
        <v>23427</v>
      </c>
    </row>
    <row r="107" spans="1:2">
      <c r="A107" s="24" t="s">
        <v>6060</v>
      </c>
      <c r="B107" s="744" t="s">
        <v>23431</v>
      </c>
    </row>
    <row r="108" spans="1:2">
      <c r="A108" s="78" t="s">
        <v>22550</v>
      </c>
      <c r="B108" s="744" t="s">
        <v>23434</v>
      </c>
    </row>
    <row r="109" spans="1:2">
      <c r="A109" s="78" t="s">
        <v>22551</v>
      </c>
      <c r="B109" s="744" t="s">
        <v>23437</v>
      </c>
    </row>
    <row r="110" spans="1:2">
      <c r="A110" s="78" t="s">
        <v>22552</v>
      </c>
      <c r="B110" s="744" t="s">
        <v>23439</v>
      </c>
    </row>
    <row r="111" spans="1:2">
      <c r="A111" s="78" t="s">
        <v>22553</v>
      </c>
      <c r="B111" s="744" t="s">
        <v>23441</v>
      </c>
    </row>
    <row r="112" spans="1:2">
      <c r="A112" s="78" t="s">
        <v>6165</v>
      </c>
      <c r="B112" s="744" t="s">
        <v>23443</v>
      </c>
    </row>
    <row r="113" spans="1:2">
      <c r="A113" s="78" t="s">
        <v>6594</v>
      </c>
      <c r="B113" s="744" t="s">
        <v>23447</v>
      </c>
    </row>
    <row r="114" spans="1:2">
      <c r="A114" s="78" t="s">
        <v>6611</v>
      </c>
      <c r="B114" s="744" t="s">
        <v>23450</v>
      </c>
    </row>
    <row r="115" spans="1:2">
      <c r="A115" s="24" t="s">
        <v>13189</v>
      </c>
      <c r="B115" s="743" t="s">
        <v>23453</v>
      </c>
    </row>
    <row r="116" spans="1:2">
      <c r="A116" s="24" t="s">
        <v>6664</v>
      </c>
      <c r="B116" s="743" t="s">
        <v>23455</v>
      </c>
    </row>
    <row r="117" spans="1:2">
      <c r="A117" s="24" t="s">
        <v>6687</v>
      </c>
      <c r="B117" s="747" t="s">
        <v>23458</v>
      </c>
    </row>
    <row r="118" spans="1:2">
      <c r="A118" s="78" t="s">
        <v>6787</v>
      </c>
      <c r="B118" s="747" t="s">
        <v>23462</v>
      </c>
    </row>
    <row r="119" spans="1:2">
      <c r="A119" s="78" t="s">
        <v>6835</v>
      </c>
      <c r="B119" s="747" t="s">
        <v>23466</v>
      </c>
    </row>
    <row r="120" spans="1:2">
      <c r="A120" s="78" t="s">
        <v>6962</v>
      </c>
      <c r="B120" s="747" t="s">
        <v>23470</v>
      </c>
    </row>
    <row r="121" spans="1:2">
      <c r="A121" s="78" t="s">
        <v>6979</v>
      </c>
      <c r="B121" s="747" t="s">
        <v>23474</v>
      </c>
    </row>
    <row r="122" spans="1:2">
      <c r="A122" s="78" t="s">
        <v>13234</v>
      </c>
      <c r="B122" s="747" t="s">
        <v>23478</v>
      </c>
    </row>
    <row r="123" spans="1:2">
      <c r="A123" s="504" t="s">
        <v>22506</v>
      </c>
      <c r="B123" s="746" t="s">
        <v>23482</v>
      </c>
    </row>
    <row r="124" spans="1:2">
      <c r="A124" s="78" t="s">
        <v>7044</v>
      </c>
      <c r="B124" s="743" t="s">
        <v>23487</v>
      </c>
    </row>
    <row r="125" spans="1:2">
      <c r="A125" s="78" t="s">
        <v>7326</v>
      </c>
      <c r="B125" s="743" t="s">
        <v>23489</v>
      </c>
    </row>
    <row r="126" spans="1:2">
      <c r="A126" s="78" t="s">
        <v>7442</v>
      </c>
      <c r="B126" s="743" t="s">
        <v>23492</v>
      </c>
    </row>
    <row r="127" spans="1:2">
      <c r="A127" s="78" t="s">
        <v>7450</v>
      </c>
      <c r="B127" s="743" t="s">
        <v>23494</v>
      </c>
    </row>
    <row r="128" spans="1:2">
      <c r="A128" s="78" t="s">
        <v>7459</v>
      </c>
      <c r="B128" s="743" t="s">
        <v>23497</v>
      </c>
    </row>
    <row r="129" spans="1:2">
      <c r="A129" s="78" t="s">
        <v>7463</v>
      </c>
      <c r="B129" s="743" t="s">
        <v>23049</v>
      </c>
    </row>
    <row r="130" spans="1:2">
      <c r="A130" s="78" t="s">
        <v>7471</v>
      </c>
      <c r="B130" s="743" t="s">
        <v>23050</v>
      </c>
    </row>
    <row r="131" spans="1:2">
      <c r="A131" s="78" t="s">
        <v>22554</v>
      </c>
      <c r="B131" s="744" t="s">
        <v>23504</v>
      </c>
    </row>
    <row r="132" spans="1:2">
      <c r="A132" s="78" t="s">
        <v>22539</v>
      </c>
      <c r="B132" s="744" t="s">
        <v>23507</v>
      </c>
    </row>
    <row r="133" spans="1:2">
      <c r="A133" s="78" t="s">
        <v>7473</v>
      </c>
      <c r="B133" s="744" t="s">
        <v>23511</v>
      </c>
    </row>
    <row r="134" spans="1:2">
      <c r="A134" s="78" t="s">
        <v>14388</v>
      </c>
      <c r="B134" s="747" t="s">
        <v>23513</v>
      </c>
    </row>
    <row r="135" spans="1:2">
      <c r="A135" s="78" t="s">
        <v>22524</v>
      </c>
      <c r="B135" s="747" t="s">
        <v>23514</v>
      </c>
    </row>
    <row r="136" spans="1:2">
      <c r="A136" s="78" t="s">
        <v>16725</v>
      </c>
      <c r="B136" s="747" t="s">
        <v>23516</v>
      </c>
    </row>
    <row r="137" spans="1:2">
      <c r="A137" s="78" t="s">
        <v>16790</v>
      </c>
      <c r="B137" s="747" t="s">
        <v>23518</v>
      </c>
    </row>
    <row r="138" spans="1:2">
      <c r="A138" s="78" t="s">
        <v>16938</v>
      </c>
      <c r="B138" s="743" t="s">
        <v>23520</v>
      </c>
    </row>
    <row r="139" spans="1:2">
      <c r="A139" s="78" t="s">
        <v>17118</v>
      </c>
      <c r="B139" s="743" t="s">
        <v>23522</v>
      </c>
    </row>
    <row r="140" spans="1:2">
      <c r="A140" s="78" t="s">
        <v>17182</v>
      </c>
      <c r="B140" s="746" t="s">
        <v>23524</v>
      </c>
    </row>
    <row r="141" spans="1:2">
      <c r="A141" s="78" t="s">
        <v>17209</v>
      </c>
      <c r="B141" s="747" t="s">
        <v>23526</v>
      </c>
    </row>
    <row r="142" spans="1:2">
      <c r="A142" s="78" t="s">
        <v>22532</v>
      </c>
      <c r="B142" s="744" t="s">
        <v>23527</v>
      </c>
    </row>
    <row r="143" spans="1:2">
      <c r="A143" s="78" t="s">
        <v>22555</v>
      </c>
      <c r="B143" s="744" t="s">
        <v>23529</v>
      </c>
    </row>
    <row r="144" spans="1:2">
      <c r="A144" s="78" t="s">
        <v>22549</v>
      </c>
      <c r="B144" s="744" t="s">
        <v>23532</v>
      </c>
    </row>
    <row r="145" spans="1:2">
      <c r="A145" s="78" t="s">
        <v>19450</v>
      </c>
      <c r="B145" s="744" t="s">
        <v>23537</v>
      </c>
    </row>
    <row r="146" spans="1:2">
      <c r="A146" s="78" t="s">
        <v>19486</v>
      </c>
      <c r="B146" s="744" t="s">
        <v>23539</v>
      </c>
    </row>
    <row r="147" spans="1:2">
      <c r="A147" s="504" t="s">
        <v>22556</v>
      </c>
      <c r="B147" s="746" t="s">
        <v>23069</v>
      </c>
    </row>
    <row r="148" spans="1:2">
      <c r="A148" s="504" t="s">
        <v>22557</v>
      </c>
      <c r="B148" s="746" t="s">
        <v>23237</v>
      </c>
    </row>
    <row r="149" spans="1:2">
      <c r="A149" s="504" t="s">
        <v>22558</v>
      </c>
      <c r="B149" s="746" t="s">
        <v>23068</v>
      </c>
    </row>
    <row r="150" spans="1:2">
      <c r="A150" s="71" t="s">
        <v>22559</v>
      </c>
      <c r="B150" s="746" t="s">
        <v>23066</v>
      </c>
    </row>
    <row r="151" spans="1:2">
      <c r="A151" s="748" t="s">
        <v>22560</v>
      </c>
      <c r="B151" s="746" t="s">
        <v>23067</v>
      </c>
    </row>
    <row r="152" spans="1:2">
      <c r="A152" s="745" t="s">
        <v>13318</v>
      </c>
      <c r="B152" s="746" t="s">
        <v>23644</v>
      </c>
    </row>
    <row r="153" spans="1:2">
      <c r="A153" s="745" t="s">
        <v>13376</v>
      </c>
      <c r="B153" s="746" t="s">
        <v>23555</v>
      </c>
    </row>
    <row r="154" spans="1:2">
      <c r="A154" s="745" t="s">
        <v>13504</v>
      </c>
      <c r="B154" s="746" t="s">
        <v>23559</v>
      </c>
    </row>
    <row r="155" spans="1:2">
      <c r="A155" s="745" t="s">
        <v>13562</v>
      </c>
      <c r="B155" s="746" t="s">
        <v>23563</v>
      </c>
    </row>
    <row r="156" spans="1:2">
      <c r="A156" s="745" t="s">
        <v>13591</v>
      </c>
      <c r="B156" s="746" t="s">
        <v>23645</v>
      </c>
    </row>
    <row r="157" spans="1:2">
      <c r="A157" s="745" t="s">
        <v>13593</v>
      </c>
      <c r="B157" s="746" t="s">
        <v>23571</v>
      </c>
    </row>
    <row r="158" spans="1:2">
      <c r="A158" s="745" t="s">
        <v>13716</v>
      </c>
      <c r="B158" s="746" t="s">
        <v>23576</v>
      </c>
    </row>
    <row r="159" spans="1:2">
      <c r="A159" s="745" t="s">
        <v>19887</v>
      </c>
      <c r="B159" s="746" t="s">
        <v>23646</v>
      </c>
    </row>
    <row r="160" spans="1:2">
      <c r="A160" s="745" t="s">
        <v>13718</v>
      </c>
      <c r="B160" s="743" t="s">
        <v>23582</v>
      </c>
    </row>
    <row r="161" spans="1:2">
      <c r="A161" s="45" t="s">
        <v>13725</v>
      </c>
      <c r="B161" s="747" t="s">
        <v>23585</v>
      </c>
    </row>
    <row r="162" spans="1:2">
      <c r="A162" s="504" t="s">
        <v>22966</v>
      </c>
      <c r="B162" s="747" t="s">
        <v>23588</v>
      </c>
    </row>
    <row r="163" spans="1:2">
      <c r="A163" s="45" t="s">
        <v>13823</v>
      </c>
      <c r="B163" s="747" t="s">
        <v>23592</v>
      </c>
    </row>
    <row r="164" spans="1:2">
      <c r="A164" s="45" t="s">
        <v>22561</v>
      </c>
      <c r="B164" s="747" t="s">
        <v>23594</v>
      </c>
    </row>
    <row r="165" spans="1:2">
      <c r="A165" s="78" t="s">
        <v>22562</v>
      </c>
      <c r="B165" s="747" t="s">
        <v>23597</v>
      </c>
    </row>
    <row r="166" spans="1:2">
      <c r="A166" s="78" t="s">
        <v>22563</v>
      </c>
      <c r="B166" s="747" t="s">
        <v>23600</v>
      </c>
    </row>
    <row r="167" spans="1:2">
      <c r="A167" s="78" t="s">
        <v>22564</v>
      </c>
      <c r="B167" s="747" t="s">
        <v>23602</v>
      </c>
    </row>
    <row r="168" spans="1:2">
      <c r="A168" s="78" t="s">
        <v>22565</v>
      </c>
      <c r="B168" s="747" t="s">
        <v>23604</v>
      </c>
    </row>
    <row r="169" spans="1:2">
      <c r="A169" s="78" t="s">
        <v>22566</v>
      </c>
      <c r="B169" s="747" t="s">
        <v>23606</v>
      </c>
    </row>
    <row r="170" spans="1:2">
      <c r="A170" s="78" t="s">
        <v>22567</v>
      </c>
      <c r="B170" s="747" t="s">
        <v>23609</v>
      </c>
    </row>
    <row r="171" spans="1:2">
      <c r="A171" s="78" t="s">
        <v>22568</v>
      </c>
      <c r="B171" s="747" t="s">
        <v>23611</v>
      </c>
    </row>
    <row r="172" spans="1:2">
      <c r="A172" s="45" t="s">
        <v>7583</v>
      </c>
      <c r="B172" s="744" t="s">
        <v>23615</v>
      </c>
    </row>
    <row r="173" spans="1:2">
      <c r="A173" s="24" t="s">
        <v>7592</v>
      </c>
      <c r="B173" s="744" t="s">
        <v>23647</v>
      </c>
    </row>
    <row r="174" spans="1:2">
      <c r="A174" s="24" t="s">
        <v>13839</v>
      </c>
      <c r="B174" s="744" t="s">
        <v>23621</v>
      </c>
    </row>
    <row r="175" spans="1:2">
      <c r="A175" s="24" t="s">
        <v>13859</v>
      </c>
      <c r="B175" s="743" t="s">
        <v>23624</v>
      </c>
    </row>
    <row r="176" spans="1:2">
      <c r="A176" s="24" t="s">
        <v>22991</v>
      </c>
      <c r="B176" s="45" t="s">
        <v>23626</v>
      </c>
    </row>
    <row r="177" spans="1:2">
      <c r="A177" s="504" t="s">
        <v>13902</v>
      </c>
      <c r="B177" s="45" t="s">
        <v>23629</v>
      </c>
    </row>
    <row r="178" spans="1:2">
      <c r="A178" s="504" t="s">
        <v>22541</v>
      </c>
      <c r="B178" s="45" t="s">
        <v>23634</v>
      </c>
    </row>
    <row r="179" spans="1:2">
      <c r="A179" s="504" t="s">
        <v>22547</v>
      </c>
      <c r="B179" s="45" t="s">
        <v>23637</v>
      </c>
    </row>
    <row r="180" spans="1:2">
      <c r="A180" s="504" t="s">
        <v>22543</v>
      </c>
      <c r="B180" s="45" t="s">
        <v>23640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10D86-4CF6-4618-8652-3B71A8657135}">
  <dimension ref="A1:F168"/>
  <sheetViews>
    <sheetView showGridLines="0" workbookViewId="0">
      <pane ySplit="1" topLeftCell="A158" activePane="bottomLeft" state="frozen"/>
      <selection pane="bottomLeft" activeCell="E7" sqref="E7"/>
    </sheetView>
  </sheetViews>
  <sheetFormatPr defaultRowHeight="14.45"/>
  <cols>
    <col min="1" max="1" width="8.42578125" customWidth="1"/>
    <col min="2" max="2" width="16.140625" customWidth="1"/>
    <col min="3" max="3" width="55.85546875" customWidth="1"/>
    <col min="4" max="4" width="52.5703125" customWidth="1"/>
    <col min="5" max="5" width="46.28515625" customWidth="1"/>
    <col min="6" max="6" width="24.140625" customWidth="1"/>
  </cols>
  <sheetData>
    <row r="1" spans="1:6">
      <c r="A1" s="758" t="s">
        <v>23648</v>
      </c>
      <c r="B1" s="758" t="s">
        <v>23649</v>
      </c>
      <c r="C1" s="758" t="s">
        <v>23650</v>
      </c>
      <c r="D1" s="758" t="s">
        <v>23651</v>
      </c>
      <c r="E1" s="758" t="s">
        <v>23652</v>
      </c>
      <c r="F1" s="758" t="s">
        <v>21840</v>
      </c>
    </row>
    <row r="2" spans="1:6">
      <c r="A2" s="760">
        <v>1</v>
      </c>
      <c r="B2" s="760" t="s">
        <v>22213</v>
      </c>
      <c r="C2" s="760" t="s">
        <v>23653</v>
      </c>
      <c r="D2" s="761" t="s">
        <v>22653</v>
      </c>
      <c r="E2" s="760" t="s">
        <v>23654</v>
      </c>
      <c r="F2" s="760" t="s">
        <v>22082</v>
      </c>
    </row>
    <row r="3" spans="1:6">
      <c r="A3" s="760">
        <v>2</v>
      </c>
      <c r="B3" s="760" t="s">
        <v>22213</v>
      </c>
      <c r="C3" s="760" t="s">
        <v>23655</v>
      </c>
      <c r="D3" s="761" t="s">
        <v>22657</v>
      </c>
      <c r="E3" s="760" t="s">
        <v>23654</v>
      </c>
      <c r="F3" s="760" t="s">
        <v>22082</v>
      </c>
    </row>
    <row r="4" spans="1:6">
      <c r="A4" s="760">
        <v>3</v>
      </c>
      <c r="B4" s="760" t="s">
        <v>22213</v>
      </c>
      <c r="C4" s="760" t="s">
        <v>23656</v>
      </c>
      <c r="D4" s="759" t="s">
        <v>22660</v>
      </c>
      <c r="E4" s="760" t="s">
        <v>23654</v>
      </c>
      <c r="F4" s="760" t="s">
        <v>22082</v>
      </c>
    </row>
    <row r="5" spans="1:6">
      <c r="A5" s="760">
        <v>4</v>
      </c>
      <c r="B5" s="760" t="s">
        <v>22213</v>
      </c>
      <c r="C5" s="760" t="s">
        <v>23657</v>
      </c>
      <c r="D5" s="761" t="s">
        <v>22741</v>
      </c>
      <c r="E5" s="760" t="s">
        <v>23654</v>
      </c>
      <c r="F5" s="760" t="s">
        <v>22082</v>
      </c>
    </row>
    <row r="6" spans="1:6">
      <c r="A6" s="760">
        <v>5</v>
      </c>
      <c r="B6" s="760" t="s">
        <v>22213</v>
      </c>
      <c r="C6" s="760" t="s">
        <v>23658</v>
      </c>
      <c r="D6" s="761" t="s">
        <v>22744</v>
      </c>
      <c r="E6" s="760" t="s">
        <v>23654</v>
      </c>
      <c r="F6" s="760" t="s">
        <v>22082</v>
      </c>
    </row>
    <row r="7" spans="1:6">
      <c r="A7" s="760">
        <v>6</v>
      </c>
      <c r="B7" s="760" t="s">
        <v>22213</v>
      </c>
      <c r="C7" s="760" t="s">
        <v>23659</v>
      </c>
      <c r="D7" s="761" t="s">
        <v>22747</v>
      </c>
      <c r="E7" s="760" t="s">
        <v>23654</v>
      </c>
      <c r="F7" s="760" t="s">
        <v>22082</v>
      </c>
    </row>
    <row r="8" spans="1:6">
      <c r="A8" s="760">
        <v>7</v>
      </c>
      <c r="B8" s="760" t="s">
        <v>22213</v>
      </c>
      <c r="C8" s="760" t="s">
        <v>23660</v>
      </c>
      <c r="D8" s="761" t="s">
        <v>22750</v>
      </c>
      <c r="E8" s="760" t="s">
        <v>23654</v>
      </c>
      <c r="F8" s="760" t="s">
        <v>22082</v>
      </c>
    </row>
    <row r="9" spans="1:6">
      <c r="A9" s="760">
        <v>8</v>
      </c>
      <c r="B9" s="760" t="s">
        <v>22213</v>
      </c>
      <c r="C9" s="760" t="s">
        <v>23661</v>
      </c>
      <c r="D9" s="761" t="s">
        <v>22753</v>
      </c>
      <c r="E9" s="760" t="s">
        <v>23654</v>
      </c>
      <c r="F9" s="760" t="s">
        <v>22082</v>
      </c>
    </row>
    <row r="10" spans="1:6">
      <c r="A10" s="760">
        <v>9</v>
      </c>
      <c r="B10" s="760" t="s">
        <v>22213</v>
      </c>
      <c r="C10" s="760" t="s">
        <v>23662</v>
      </c>
      <c r="D10" s="761" t="s">
        <v>22756</v>
      </c>
      <c r="E10" s="760" t="s">
        <v>23654</v>
      </c>
      <c r="F10" s="760" t="s">
        <v>22082</v>
      </c>
    </row>
    <row r="11" spans="1:6">
      <c r="A11" s="760">
        <v>10</v>
      </c>
      <c r="B11" s="760" t="s">
        <v>22213</v>
      </c>
      <c r="C11" s="760" t="s">
        <v>23663</v>
      </c>
      <c r="D11" s="761" t="s">
        <v>22759</v>
      </c>
      <c r="E11" s="760" t="s">
        <v>23654</v>
      </c>
      <c r="F11" s="760" t="s">
        <v>22082</v>
      </c>
    </row>
    <row r="12" spans="1:6">
      <c r="A12" s="760">
        <v>11</v>
      </c>
      <c r="B12" s="760" t="s">
        <v>22213</v>
      </c>
      <c r="C12" s="760" t="s">
        <v>23664</v>
      </c>
      <c r="D12" s="761" t="s">
        <v>22762</v>
      </c>
      <c r="E12" s="760" t="s">
        <v>23654</v>
      </c>
      <c r="F12" s="760" t="s">
        <v>22082</v>
      </c>
    </row>
    <row r="13" spans="1:6">
      <c r="A13" s="760">
        <v>12</v>
      </c>
      <c r="B13" s="760" t="s">
        <v>22213</v>
      </c>
      <c r="C13" s="760" t="s">
        <v>23665</v>
      </c>
      <c r="D13" s="761" t="s">
        <v>22765</v>
      </c>
      <c r="E13" s="760" t="s">
        <v>23654</v>
      </c>
      <c r="F13" s="760" t="s">
        <v>22082</v>
      </c>
    </row>
    <row r="14" spans="1:6">
      <c r="A14" s="760">
        <v>13</v>
      </c>
      <c r="B14" s="760" t="s">
        <v>22213</v>
      </c>
      <c r="C14" s="760" t="s">
        <v>23666</v>
      </c>
      <c r="D14" s="761" t="s">
        <v>22768</v>
      </c>
      <c r="E14" s="760" t="s">
        <v>23654</v>
      </c>
      <c r="F14" s="760" t="s">
        <v>22082</v>
      </c>
    </row>
    <row r="15" spans="1:6">
      <c r="A15" s="760">
        <v>14</v>
      </c>
      <c r="B15" s="760" t="s">
        <v>22213</v>
      </c>
      <c r="C15" s="760" t="s">
        <v>23667</v>
      </c>
      <c r="D15" s="762" t="s">
        <v>22770</v>
      </c>
      <c r="E15" s="760" t="s">
        <v>23654</v>
      </c>
      <c r="F15" s="760" t="s">
        <v>22082</v>
      </c>
    </row>
    <row r="16" spans="1:6">
      <c r="A16" s="760">
        <v>15</v>
      </c>
      <c r="B16" s="760" t="s">
        <v>22213</v>
      </c>
      <c r="C16" s="760" t="s">
        <v>23668</v>
      </c>
      <c r="D16" s="761" t="s">
        <v>22773</v>
      </c>
      <c r="E16" s="760" t="s">
        <v>23654</v>
      </c>
      <c r="F16" s="760" t="s">
        <v>22082</v>
      </c>
    </row>
    <row r="17" spans="1:6">
      <c r="A17" s="760">
        <v>16</v>
      </c>
      <c r="B17" s="760" t="s">
        <v>22213</v>
      </c>
      <c r="C17" s="760" t="s">
        <v>23669</v>
      </c>
      <c r="D17" s="761" t="s">
        <v>22776</v>
      </c>
      <c r="E17" s="760" t="s">
        <v>23654</v>
      </c>
      <c r="F17" s="760" t="s">
        <v>22082</v>
      </c>
    </row>
    <row r="18" spans="1:6">
      <c r="A18" s="760">
        <v>17</v>
      </c>
      <c r="B18" s="760" t="s">
        <v>22213</v>
      </c>
      <c r="C18" s="760" t="s">
        <v>23670</v>
      </c>
      <c r="D18" s="761" t="s">
        <v>22779</v>
      </c>
      <c r="E18" s="760" t="s">
        <v>23654</v>
      </c>
      <c r="F18" s="760" t="s">
        <v>22082</v>
      </c>
    </row>
    <row r="19" spans="1:6">
      <c r="A19" s="760">
        <v>18</v>
      </c>
      <c r="B19" s="760" t="s">
        <v>22219</v>
      </c>
      <c r="C19" s="760" t="s">
        <v>23671</v>
      </c>
      <c r="D19" s="761" t="s">
        <v>22111</v>
      </c>
      <c r="E19" s="760" t="s">
        <v>23654</v>
      </c>
      <c r="F19" s="760" t="s">
        <v>22082</v>
      </c>
    </row>
    <row r="20" spans="1:6">
      <c r="A20" s="760">
        <v>19</v>
      </c>
      <c r="B20" s="760" t="s">
        <v>22219</v>
      </c>
      <c r="C20" s="760" t="s">
        <v>23672</v>
      </c>
      <c r="D20" s="761" t="s">
        <v>22113</v>
      </c>
      <c r="E20" s="760" t="s">
        <v>23654</v>
      </c>
      <c r="F20" s="760" t="s">
        <v>22082</v>
      </c>
    </row>
    <row r="21" spans="1:6">
      <c r="A21" s="760">
        <v>20</v>
      </c>
      <c r="B21" s="760" t="s">
        <v>22219</v>
      </c>
      <c r="C21" s="760" t="s">
        <v>23673</v>
      </c>
      <c r="D21" s="761" t="s">
        <v>22115</v>
      </c>
      <c r="E21" s="760" t="s">
        <v>23654</v>
      </c>
      <c r="F21" s="760" t="s">
        <v>22082</v>
      </c>
    </row>
    <row r="22" spans="1:6">
      <c r="A22" s="760">
        <v>21</v>
      </c>
      <c r="B22" s="760" t="s">
        <v>22219</v>
      </c>
      <c r="C22" s="760" t="s">
        <v>23674</v>
      </c>
      <c r="D22" s="761" t="s">
        <v>22117</v>
      </c>
      <c r="E22" s="760" t="s">
        <v>23654</v>
      </c>
      <c r="F22" s="760" t="s">
        <v>22082</v>
      </c>
    </row>
    <row r="23" spans="1:6">
      <c r="A23" s="760">
        <v>22</v>
      </c>
      <c r="B23" s="760" t="s">
        <v>22219</v>
      </c>
      <c r="C23" s="760" t="s">
        <v>23675</v>
      </c>
      <c r="D23" s="761" t="s">
        <v>22118</v>
      </c>
      <c r="E23" s="760" t="s">
        <v>23654</v>
      </c>
      <c r="F23" s="760" t="s">
        <v>22082</v>
      </c>
    </row>
    <row r="24" spans="1:6">
      <c r="A24" s="760">
        <v>23</v>
      </c>
      <c r="B24" s="760" t="s">
        <v>22219</v>
      </c>
      <c r="C24" s="760" t="s">
        <v>23676</v>
      </c>
      <c r="D24" s="761" t="s">
        <v>22120</v>
      </c>
      <c r="E24" s="760" t="s">
        <v>23654</v>
      </c>
      <c r="F24" s="760" t="s">
        <v>22082</v>
      </c>
    </row>
    <row r="25" spans="1:6">
      <c r="A25" s="760">
        <v>24</v>
      </c>
      <c r="B25" s="760" t="s">
        <v>22219</v>
      </c>
      <c r="C25" s="760" t="s">
        <v>23677</v>
      </c>
      <c r="D25" s="761" t="s">
        <v>22122</v>
      </c>
      <c r="E25" s="760" t="s">
        <v>23654</v>
      </c>
      <c r="F25" s="760" t="s">
        <v>22082</v>
      </c>
    </row>
    <row r="26" spans="1:6">
      <c r="A26" s="760">
        <v>25</v>
      </c>
      <c r="B26" s="760" t="s">
        <v>22219</v>
      </c>
      <c r="C26" s="760" t="s">
        <v>23678</v>
      </c>
      <c r="D26" s="761" t="s">
        <v>22124</v>
      </c>
      <c r="E26" s="760" t="s">
        <v>23654</v>
      </c>
      <c r="F26" s="760" t="s">
        <v>22082</v>
      </c>
    </row>
    <row r="27" spans="1:6">
      <c r="A27" s="760">
        <v>26</v>
      </c>
      <c r="B27" s="760" t="s">
        <v>22219</v>
      </c>
      <c r="C27" s="760" t="s">
        <v>23679</v>
      </c>
      <c r="D27" s="761" t="s">
        <v>22125</v>
      </c>
      <c r="E27" s="760" t="s">
        <v>23654</v>
      </c>
      <c r="F27" s="760" t="s">
        <v>22082</v>
      </c>
    </row>
    <row r="28" spans="1:6">
      <c r="A28" s="760">
        <v>27</v>
      </c>
      <c r="B28" s="760" t="s">
        <v>22219</v>
      </c>
      <c r="C28" s="760" t="s">
        <v>23680</v>
      </c>
      <c r="D28" s="761" t="s">
        <v>22126</v>
      </c>
      <c r="E28" s="760" t="s">
        <v>23654</v>
      </c>
      <c r="F28" s="760" t="s">
        <v>22082</v>
      </c>
    </row>
    <row r="29" spans="1:6">
      <c r="A29" s="760">
        <v>28</v>
      </c>
      <c r="B29" s="760" t="s">
        <v>22219</v>
      </c>
      <c r="C29" s="760" t="s">
        <v>23681</v>
      </c>
      <c r="D29" s="759" t="s">
        <v>22676</v>
      </c>
      <c r="E29" s="760" t="s">
        <v>23654</v>
      </c>
      <c r="F29" s="760" t="s">
        <v>22082</v>
      </c>
    </row>
    <row r="30" spans="1:6">
      <c r="A30" s="760">
        <v>29</v>
      </c>
      <c r="B30" s="760" t="s">
        <v>22219</v>
      </c>
      <c r="C30" s="760" t="s">
        <v>23682</v>
      </c>
      <c r="D30" s="759" t="s">
        <v>22679</v>
      </c>
      <c r="E30" s="760" t="s">
        <v>23654</v>
      </c>
      <c r="F30" s="760" t="s">
        <v>22082</v>
      </c>
    </row>
    <row r="31" spans="1:6">
      <c r="A31" s="760">
        <v>30</v>
      </c>
      <c r="B31" s="760" t="s">
        <v>22219</v>
      </c>
      <c r="C31" s="760" t="s">
        <v>23683</v>
      </c>
      <c r="D31" s="759" t="s">
        <v>22938</v>
      </c>
      <c r="E31" s="760" t="s">
        <v>23654</v>
      </c>
      <c r="F31" s="760" t="s">
        <v>22082</v>
      </c>
    </row>
    <row r="32" spans="1:6">
      <c r="A32" s="760">
        <v>31</v>
      </c>
      <c r="B32" s="760" t="s">
        <v>22219</v>
      </c>
      <c r="C32" s="760" t="s">
        <v>23684</v>
      </c>
      <c r="D32" s="759" t="s">
        <v>22940</v>
      </c>
      <c r="E32" s="760" t="s">
        <v>23654</v>
      </c>
      <c r="F32" s="760" t="s">
        <v>22082</v>
      </c>
    </row>
    <row r="33" spans="1:6">
      <c r="A33" s="760">
        <v>32</v>
      </c>
      <c r="B33" s="760" t="s">
        <v>22219</v>
      </c>
      <c r="C33" s="760" t="s">
        <v>23685</v>
      </c>
      <c r="D33" s="759" t="s">
        <v>22942</v>
      </c>
      <c r="E33" s="760" t="s">
        <v>23654</v>
      </c>
      <c r="F33" s="760" t="s">
        <v>22082</v>
      </c>
    </row>
    <row r="34" spans="1:6">
      <c r="A34" s="760">
        <v>33</v>
      </c>
      <c r="B34" s="760" t="s">
        <v>22219</v>
      </c>
      <c r="C34" s="760" t="s">
        <v>23686</v>
      </c>
      <c r="D34" s="759" t="s">
        <v>22945</v>
      </c>
      <c r="E34" s="760" t="s">
        <v>23654</v>
      </c>
      <c r="F34" s="760" t="s">
        <v>22082</v>
      </c>
    </row>
    <row r="35" spans="1:6">
      <c r="A35" s="760">
        <v>34</v>
      </c>
      <c r="B35" s="760" t="s">
        <v>22219</v>
      </c>
      <c r="C35" s="760" t="s">
        <v>23687</v>
      </c>
      <c r="D35" s="759" t="s">
        <v>22947</v>
      </c>
      <c r="E35" s="760" t="s">
        <v>23654</v>
      </c>
      <c r="F35" s="760" t="s">
        <v>22082</v>
      </c>
    </row>
    <row r="36" spans="1:6">
      <c r="A36" s="760">
        <v>35</v>
      </c>
      <c r="B36" s="760" t="s">
        <v>22247</v>
      </c>
      <c r="C36" s="760" t="s">
        <v>23688</v>
      </c>
      <c r="D36" s="761" t="s">
        <v>23291</v>
      </c>
      <c r="E36" s="760" t="s">
        <v>23654</v>
      </c>
      <c r="F36" s="760" t="s">
        <v>22082</v>
      </c>
    </row>
    <row r="37" spans="1:6">
      <c r="A37" s="760">
        <v>36</v>
      </c>
      <c r="B37" s="760" t="s">
        <v>22247</v>
      </c>
      <c r="C37" s="760" t="s">
        <v>23689</v>
      </c>
      <c r="D37" s="761" t="s">
        <v>23293</v>
      </c>
      <c r="E37" s="760" t="s">
        <v>23654</v>
      </c>
      <c r="F37" s="760" t="s">
        <v>22082</v>
      </c>
    </row>
    <row r="38" spans="1:6">
      <c r="A38" s="760">
        <v>37</v>
      </c>
      <c r="B38" s="760" t="s">
        <v>22247</v>
      </c>
      <c r="C38" s="760" t="s">
        <v>23690</v>
      </c>
      <c r="D38" s="761" t="s">
        <v>23295</v>
      </c>
      <c r="E38" s="760" t="s">
        <v>23654</v>
      </c>
      <c r="F38" s="760" t="s">
        <v>22082</v>
      </c>
    </row>
    <row r="39" spans="1:6">
      <c r="A39" s="760">
        <v>38</v>
      </c>
      <c r="B39" s="760" t="s">
        <v>22247</v>
      </c>
      <c r="C39" s="760" t="s">
        <v>23691</v>
      </c>
      <c r="D39" s="761" t="s">
        <v>23297</v>
      </c>
      <c r="E39" s="760" t="s">
        <v>23654</v>
      </c>
      <c r="F39" s="760" t="s">
        <v>22082</v>
      </c>
    </row>
    <row r="40" spans="1:6">
      <c r="A40" s="760">
        <v>39</v>
      </c>
      <c r="B40" s="760" t="s">
        <v>22247</v>
      </c>
      <c r="C40" s="760" t="s">
        <v>23692</v>
      </c>
      <c r="D40" s="761" t="s">
        <v>23299</v>
      </c>
      <c r="E40" s="760" t="s">
        <v>23654</v>
      </c>
      <c r="F40" s="760" t="s">
        <v>22082</v>
      </c>
    </row>
    <row r="41" spans="1:6">
      <c r="A41" s="760">
        <v>40</v>
      </c>
      <c r="B41" s="760" t="s">
        <v>22247</v>
      </c>
      <c r="C41" s="760" t="s">
        <v>23693</v>
      </c>
      <c r="D41" s="761" t="s">
        <v>23301</v>
      </c>
      <c r="E41" s="760" t="s">
        <v>23654</v>
      </c>
      <c r="F41" s="760" t="s">
        <v>22082</v>
      </c>
    </row>
    <row r="42" spans="1:6">
      <c r="A42" s="760">
        <v>41</v>
      </c>
      <c r="B42" s="760" t="s">
        <v>22247</v>
      </c>
      <c r="C42" s="760" t="s">
        <v>23694</v>
      </c>
      <c r="D42" s="761" t="s">
        <v>23303</v>
      </c>
      <c r="E42" s="760" t="s">
        <v>23654</v>
      </c>
      <c r="F42" s="760" t="s">
        <v>22082</v>
      </c>
    </row>
    <row r="43" spans="1:6">
      <c r="A43" s="760">
        <v>42</v>
      </c>
      <c r="B43" s="760" t="s">
        <v>22247</v>
      </c>
      <c r="C43" s="760" t="s">
        <v>23695</v>
      </c>
      <c r="D43" s="761" t="s">
        <v>23304</v>
      </c>
      <c r="E43" s="760" t="s">
        <v>23654</v>
      </c>
      <c r="F43" s="760" t="s">
        <v>22082</v>
      </c>
    </row>
    <row r="44" spans="1:6">
      <c r="A44" s="760">
        <v>43</v>
      </c>
      <c r="B44" s="760" t="s">
        <v>22247</v>
      </c>
      <c r="C44" s="760" t="s">
        <v>23696</v>
      </c>
      <c r="D44" s="761" t="s">
        <v>23305</v>
      </c>
      <c r="E44" s="760" t="s">
        <v>23654</v>
      </c>
      <c r="F44" s="760" t="s">
        <v>22082</v>
      </c>
    </row>
    <row r="45" spans="1:6">
      <c r="A45" s="760">
        <v>44</v>
      </c>
      <c r="B45" s="760" t="s">
        <v>22247</v>
      </c>
      <c r="C45" s="760" t="s">
        <v>23697</v>
      </c>
      <c r="D45" s="761" t="s">
        <v>23307</v>
      </c>
      <c r="E45" s="760" t="s">
        <v>23654</v>
      </c>
      <c r="F45" s="760" t="s">
        <v>22082</v>
      </c>
    </row>
    <row r="46" spans="1:6">
      <c r="A46" s="760">
        <v>45</v>
      </c>
      <c r="B46" s="760" t="s">
        <v>22247</v>
      </c>
      <c r="C46" s="760" t="s">
        <v>23698</v>
      </c>
      <c r="D46" s="761" t="s">
        <v>23309</v>
      </c>
      <c r="E46" s="760" t="s">
        <v>23654</v>
      </c>
      <c r="F46" s="760" t="s">
        <v>22082</v>
      </c>
    </row>
    <row r="47" spans="1:6">
      <c r="A47" s="760">
        <v>46</v>
      </c>
      <c r="B47" s="760" t="s">
        <v>22247</v>
      </c>
      <c r="C47" s="760" t="s">
        <v>23699</v>
      </c>
      <c r="D47" s="761" t="s">
        <v>23311</v>
      </c>
      <c r="E47" s="760" t="s">
        <v>23654</v>
      </c>
      <c r="F47" s="760" t="s">
        <v>22082</v>
      </c>
    </row>
    <row r="48" spans="1:6">
      <c r="A48" s="755">
        <v>47</v>
      </c>
      <c r="B48" s="755" t="s">
        <v>22272</v>
      </c>
      <c r="C48" s="755" t="s">
        <v>23700</v>
      </c>
      <c r="D48" s="754" t="s">
        <v>22824</v>
      </c>
      <c r="E48" s="755" t="s">
        <v>23701</v>
      </c>
      <c r="F48" s="755" t="s">
        <v>22082</v>
      </c>
    </row>
    <row r="49" spans="1:6">
      <c r="A49" s="760">
        <v>48</v>
      </c>
      <c r="B49" s="760" t="s">
        <v>22276</v>
      </c>
      <c r="C49" s="760" t="s">
        <v>23702</v>
      </c>
      <c r="D49" s="759" t="s">
        <v>22887</v>
      </c>
      <c r="E49" s="760" t="s">
        <v>23701</v>
      </c>
      <c r="F49" s="760" t="s">
        <v>22082</v>
      </c>
    </row>
    <row r="50" spans="1:6">
      <c r="A50" s="760">
        <v>49</v>
      </c>
      <c r="B50" s="760" t="s">
        <v>22276</v>
      </c>
      <c r="C50" s="764" t="s">
        <v>23703</v>
      </c>
      <c r="D50" s="772" t="s">
        <v>22890</v>
      </c>
      <c r="E50" s="764" t="s">
        <v>23701</v>
      </c>
      <c r="F50" s="764" t="s">
        <v>22082</v>
      </c>
    </row>
    <row r="51" spans="1:6">
      <c r="A51" s="760">
        <v>50</v>
      </c>
      <c r="B51" s="763" t="s">
        <v>22276</v>
      </c>
      <c r="C51" s="765" t="s">
        <v>23704</v>
      </c>
      <c r="D51" s="766" t="s">
        <v>22893</v>
      </c>
      <c r="E51" s="765" t="s">
        <v>23701</v>
      </c>
      <c r="F51" s="765" t="s">
        <v>22082</v>
      </c>
    </row>
    <row r="52" spans="1:6">
      <c r="A52" s="760">
        <v>51</v>
      </c>
      <c r="B52" s="763" t="s">
        <v>22276</v>
      </c>
      <c r="C52" s="765" t="s">
        <v>23705</v>
      </c>
      <c r="D52" s="766" t="s">
        <v>22897</v>
      </c>
      <c r="E52" s="765" t="s">
        <v>23701</v>
      </c>
      <c r="F52" s="765" t="s">
        <v>22082</v>
      </c>
    </row>
    <row r="53" spans="1:6">
      <c r="A53" s="760">
        <v>52</v>
      </c>
      <c r="B53" s="763" t="s">
        <v>22206</v>
      </c>
      <c r="C53" s="765" t="s">
        <v>23706</v>
      </c>
      <c r="D53" s="765" t="s">
        <v>23707</v>
      </c>
      <c r="E53" s="765" t="s">
        <v>23708</v>
      </c>
      <c r="F53" s="760" t="s">
        <v>22082</v>
      </c>
    </row>
    <row r="54" spans="1:6">
      <c r="A54" s="760">
        <v>53</v>
      </c>
      <c r="B54" s="763" t="s">
        <v>22210</v>
      </c>
      <c r="C54" s="765" t="s">
        <v>23709</v>
      </c>
      <c r="D54" s="768" t="s">
        <v>22109</v>
      </c>
      <c r="E54" s="765" t="s">
        <v>23710</v>
      </c>
      <c r="F54" s="767" t="s">
        <v>21844</v>
      </c>
    </row>
    <row r="55" spans="1:6">
      <c r="A55" s="760">
        <v>54</v>
      </c>
      <c r="B55" s="763" t="s">
        <v>22238</v>
      </c>
      <c r="C55" s="765" t="s">
        <v>23711</v>
      </c>
      <c r="D55" s="768" t="s">
        <v>22011</v>
      </c>
      <c r="E55" s="765" t="s">
        <v>23710</v>
      </c>
      <c r="F55" s="767" t="s">
        <v>21844</v>
      </c>
    </row>
    <row r="56" spans="1:6">
      <c r="A56" s="760">
        <v>55</v>
      </c>
      <c r="B56" s="763" t="s">
        <v>22238</v>
      </c>
      <c r="C56" s="765" t="s">
        <v>23712</v>
      </c>
      <c r="D56" s="768" t="s">
        <v>22032</v>
      </c>
      <c r="E56" s="765" t="s">
        <v>23710</v>
      </c>
      <c r="F56" s="767" t="s">
        <v>21844</v>
      </c>
    </row>
    <row r="57" spans="1:6">
      <c r="A57" s="760">
        <v>56</v>
      </c>
      <c r="B57" s="763" t="s">
        <v>22238</v>
      </c>
      <c r="C57" s="765" t="s">
        <v>23713</v>
      </c>
      <c r="D57" s="766" t="s">
        <v>22042</v>
      </c>
      <c r="E57" s="765" t="s">
        <v>23710</v>
      </c>
      <c r="F57" s="767" t="s">
        <v>21844</v>
      </c>
    </row>
    <row r="58" spans="1:6">
      <c r="A58" s="760">
        <v>57</v>
      </c>
      <c r="B58" s="763" t="s">
        <v>22238</v>
      </c>
      <c r="C58" s="765" t="s">
        <v>23714</v>
      </c>
      <c r="D58" s="766" t="s">
        <v>22049</v>
      </c>
      <c r="E58" s="765" t="s">
        <v>23710</v>
      </c>
      <c r="F58" s="767" t="s">
        <v>21844</v>
      </c>
    </row>
    <row r="59" spans="1:6">
      <c r="A59" s="760">
        <v>58</v>
      </c>
      <c r="B59" s="763" t="s">
        <v>22238</v>
      </c>
      <c r="C59" s="765" t="s">
        <v>23715</v>
      </c>
      <c r="D59" s="766" t="s">
        <v>22052</v>
      </c>
      <c r="E59" s="765" t="s">
        <v>23710</v>
      </c>
      <c r="F59" s="767" t="s">
        <v>21844</v>
      </c>
    </row>
    <row r="60" spans="1:6">
      <c r="A60" s="760">
        <v>59</v>
      </c>
      <c r="B60" s="763" t="s">
        <v>22238</v>
      </c>
      <c r="C60" s="765" t="s">
        <v>23716</v>
      </c>
      <c r="D60" s="766" t="s">
        <v>22054</v>
      </c>
      <c r="E60" s="765" t="s">
        <v>23710</v>
      </c>
      <c r="F60" s="767" t="s">
        <v>21844</v>
      </c>
    </row>
    <row r="61" spans="1:6">
      <c r="A61" s="760">
        <v>60</v>
      </c>
      <c r="B61" s="763" t="s">
        <v>22238</v>
      </c>
      <c r="C61" s="765" t="s">
        <v>23717</v>
      </c>
      <c r="D61" s="766" t="s">
        <v>22976</v>
      </c>
      <c r="E61" s="765" t="s">
        <v>23710</v>
      </c>
      <c r="F61" s="767" t="s">
        <v>21844</v>
      </c>
    </row>
    <row r="62" spans="1:6">
      <c r="A62" s="760">
        <v>61</v>
      </c>
      <c r="B62" s="763" t="s">
        <v>22238</v>
      </c>
      <c r="C62" s="765" t="s">
        <v>23718</v>
      </c>
      <c r="D62" s="766" t="s">
        <v>22051</v>
      </c>
      <c r="E62" s="765" t="s">
        <v>23710</v>
      </c>
      <c r="F62" s="767" t="s">
        <v>21844</v>
      </c>
    </row>
    <row r="63" spans="1:6">
      <c r="A63" s="760">
        <v>62</v>
      </c>
      <c r="B63" s="763" t="s">
        <v>22238</v>
      </c>
      <c r="C63" s="765" t="s">
        <v>23719</v>
      </c>
      <c r="D63" s="766" t="s">
        <v>22020</v>
      </c>
      <c r="E63" s="765" t="s">
        <v>23710</v>
      </c>
      <c r="F63" s="767" t="s">
        <v>21844</v>
      </c>
    </row>
    <row r="64" spans="1:6">
      <c r="A64" s="760">
        <v>63</v>
      </c>
      <c r="B64" s="763" t="s">
        <v>22230</v>
      </c>
      <c r="C64" s="765" t="s">
        <v>23720</v>
      </c>
      <c r="D64" s="768" t="s">
        <v>21949</v>
      </c>
      <c r="E64" s="765" t="s">
        <v>23710</v>
      </c>
      <c r="F64" s="767" t="s">
        <v>21844</v>
      </c>
    </row>
    <row r="65" spans="1:6">
      <c r="A65" s="760">
        <v>64</v>
      </c>
      <c r="B65" s="763" t="s">
        <v>22230</v>
      </c>
      <c r="C65" s="765" t="s">
        <v>23721</v>
      </c>
      <c r="D65" s="768" t="s">
        <v>21950</v>
      </c>
      <c r="E65" s="765" t="s">
        <v>23710</v>
      </c>
      <c r="F65" s="767" t="s">
        <v>21844</v>
      </c>
    </row>
    <row r="66" spans="1:6">
      <c r="A66" s="760">
        <v>65</v>
      </c>
      <c r="B66" s="763" t="s">
        <v>22230</v>
      </c>
      <c r="C66" s="765" t="s">
        <v>23722</v>
      </c>
      <c r="D66" s="769" t="s">
        <v>23723</v>
      </c>
      <c r="E66" s="765" t="s">
        <v>23710</v>
      </c>
      <c r="F66" s="767" t="s">
        <v>21844</v>
      </c>
    </row>
    <row r="67" spans="1:6">
      <c r="A67" s="760">
        <v>66</v>
      </c>
      <c r="B67" s="763" t="s">
        <v>22230</v>
      </c>
      <c r="C67" s="765" t="s">
        <v>23724</v>
      </c>
      <c r="D67" s="766" t="s">
        <v>21954</v>
      </c>
      <c r="E67" s="765" t="s">
        <v>23710</v>
      </c>
      <c r="F67" s="767" t="s">
        <v>21844</v>
      </c>
    </row>
    <row r="68" spans="1:6">
      <c r="A68" s="760">
        <v>67</v>
      </c>
      <c r="B68" s="763" t="s">
        <v>22230</v>
      </c>
      <c r="C68" s="765" t="s">
        <v>23725</v>
      </c>
      <c r="D68" s="770" t="s">
        <v>23726</v>
      </c>
      <c r="E68" s="765" t="s">
        <v>23710</v>
      </c>
      <c r="F68" s="767" t="s">
        <v>21844</v>
      </c>
    </row>
    <row r="69" spans="1:6">
      <c r="A69" s="760">
        <v>68</v>
      </c>
      <c r="B69" s="763" t="s">
        <v>22230</v>
      </c>
      <c r="C69" s="765" t="s">
        <v>23727</v>
      </c>
      <c r="D69" s="766" t="s">
        <v>21953</v>
      </c>
      <c r="E69" s="765" t="s">
        <v>23710</v>
      </c>
      <c r="F69" s="767" t="s">
        <v>21844</v>
      </c>
    </row>
    <row r="70" spans="1:6">
      <c r="A70" s="760">
        <v>69</v>
      </c>
      <c r="B70" s="763" t="s">
        <v>22197</v>
      </c>
      <c r="C70" s="765" t="s">
        <v>23728</v>
      </c>
      <c r="D70" s="768" t="s">
        <v>21801</v>
      </c>
      <c r="E70" s="765" t="s">
        <v>23710</v>
      </c>
      <c r="F70" s="767" t="s">
        <v>21844</v>
      </c>
    </row>
    <row r="71" spans="1:6">
      <c r="A71" s="760">
        <v>70</v>
      </c>
      <c r="B71" s="763" t="s">
        <v>22197</v>
      </c>
      <c r="C71" s="765" t="s">
        <v>23729</v>
      </c>
      <c r="D71" s="768" t="s">
        <v>21803</v>
      </c>
      <c r="E71" s="765" t="s">
        <v>23710</v>
      </c>
      <c r="F71" s="767" t="s">
        <v>21844</v>
      </c>
    </row>
    <row r="72" spans="1:6">
      <c r="A72" s="760">
        <v>71</v>
      </c>
      <c r="B72" s="763" t="s">
        <v>22197</v>
      </c>
      <c r="C72" s="765" t="s">
        <v>23730</v>
      </c>
      <c r="D72" s="768" t="s">
        <v>21804</v>
      </c>
      <c r="E72" s="765" t="s">
        <v>23710</v>
      </c>
      <c r="F72" s="767" t="s">
        <v>21844</v>
      </c>
    </row>
    <row r="73" spans="1:6">
      <c r="A73" s="760">
        <v>72</v>
      </c>
      <c r="B73" s="763" t="s">
        <v>22197</v>
      </c>
      <c r="C73" s="765" t="s">
        <v>23731</v>
      </c>
      <c r="D73" s="768" t="s">
        <v>21805</v>
      </c>
      <c r="E73" s="765" t="s">
        <v>23710</v>
      </c>
      <c r="F73" s="767" t="s">
        <v>21844</v>
      </c>
    </row>
    <row r="74" spans="1:6">
      <c r="A74" s="760">
        <v>73</v>
      </c>
      <c r="B74" s="763" t="s">
        <v>22197</v>
      </c>
      <c r="C74" s="765" t="s">
        <v>23732</v>
      </c>
      <c r="D74" s="768" t="s">
        <v>21806</v>
      </c>
      <c r="E74" s="765" t="s">
        <v>23710</v>
      </c>
      <c r="F74" s="767" t="s">
        <v>21844</v>
      </c>
    </row>
    <row r="75" spans="1:6">
      <c r="A75" s="760">
        <v>74</v>
      </c>
      <c r="B75" s="763" t="s">
        <v>22197</v>
      </c>
      <c r="C75" s="765" t="s">
        <v>23733</v>
      </c>
      <c r="D75" s="766" t="s">
        <v>22609</v>
      </c>
      <c r="E75" s="765" t="s">
        <v>23710</v>
      </c>
      <c r="F75" s="767" t="s">
        <v>21844</v>
      </c>
    </row>
    <row r="76" spans="1:6">
      <c r="A76" s="760">
        <v>75</v>
      </c>
      <c r="B76" s="763" t="s">
        <v>22197</v>
      </c>
      <c r="C76" s="765" t="s">
        <v>23734</v>
      </c>
      <c r="D76" s="766" t="s">
        <v>22613</v>
      </c>
      <c r="E76" s="765" t="s">
        <v>23710</v>
      </c>
      <c r="F76" s="767" t="s">
        <v>21844</v>
      </c>
    </row>
    <row r="77" spans="1:6">
      <c r="A77" s="760">
        <v>76</v>
      </c>
      <c r="B77" s="763" t="s">
        <v>22197</v>
      </c>
      <c r="C77" s="765" t="s">
        <v>23735</v>
      </c>
      <c r="D77" s="766" t="s">
        <v>22616</v>
      </c>
      <c r="E77" s="765" t="s">
        <v>23710</v>
      </c>
      <c r="F77" s="767" t="s">
        <v>21844</v>
      </c>
    </row>
    <row r="78" spans="1:6">
      <c r="A78" s="760">
        <v>77</v>
      </c>
      <c r="B78" s="763" t="s">
        <v>22197</v>
      </c>
      <c r="C78" s="765" t="s">
        <v>23736</v>
      </c>
      <c r="D78" s="766" t="s">
        <v>22620</v>
      </c>
      <c r="E78" s="765" t="s">
        <v>23710</v>
      </c>
      <c r="F78" s="767" t="s">
        <v>21844</v>
      </c>
    </row>
    <row r="79" spans="1:6">
      <c r="A79" s="760">
        <v>78</v>
      </c>
      <c r="B79" s="763" t="s">
        <v>22197</v>
      </c>
      <c r="C79" s="765" t="s">
        <v>23737</v>
      </c>
      <c r="D79" s="768" t="s">
        <v>22986</v>
      </c>
      <c r="E79" s="765" t="s">
        <v>23710</v>
      </c>
      <c r="F79" s="767" t="s">
        <v>21844</v>
      </c>
    </row>
    <row r="80" spans="1:6">
      <c r="A80" s="760">
        <v>79</v>
      </c>
      <c r="B80" s="763" t="s">
        <v>22203</v>
      </c>
      <c r="C80" s="765" t="s">
        <v>23738</v>
      </c>
      <c r="D80" s="768" t="s">
        <v>21809</v>
      </c>
      <c r="E80" s="765" t="s">
        <v>23710</v>
      </c>
      <c r="F80" s="767" t="s">
        <v>21844</v>
      </c>
    </row>
    <row r="81" spans="1:6">
      <c r="A81" s="760">
        <v>80</v>
      </c>
      <c r="B81" s="763" t="s">
        <v>22203</v>
      </c>
      <c r="C81" s="765" t="s">
        <v>23739</v>
      </c>
      <c r="D81" s="768" t="s">
        <v>21810</v>
      </c>
      <c r="E81" s="765" t="s">
        <v>23710</v>
      </c>
      <c r="F81" s="767" t="s">
        <v>21844</v>
      </c>
    </row>
    <row r="82" spans="1:6">
      <c r="A82" s="760">
        <v>81</v>
      </c>
      <c r="B82" s="763" t="s">
        <v>22203</v>
      </c>
      <c r="C82" s="765" t="s">
        <v>23740</v>
      </c>
      <c r="D82" s="768" t="s">
        <v>22602</v>
      </c>
      <c r="E82" s="765" t="s">
        <v>23710</v>
      </c>
      <c r="F82" s="767" t="s">
        <v>21844</v>
      </c>
    </row>
    <row r="83" spans="1:6">
      <c r="A83" s="760">
        <v>82</v>
      </c>
      <c r="B83" s="763" t="s">
        <v>22203</v>
      </c>
      <c r="C83" s="765" t="s">
        <v>23741</v>
      </c>
      <c r="D83" s="768" t="s">
        <v>21812</v>
      </c>
      <c r="E83" s="765" t="s">
        <v>23710</v>
      </c>
      <c r="F83" s="767" t="s">
        <v>21844</v>
      </c>
    </row>
    <row r="84" spans="1:6">
      <c r="A84" s="760">
        <v>83</v>
      </c>
      <c r="B84" s="763" t="s">
        <v>22203</v>
      </c>
      <c r="C84" s="765" t="s">
        <v>23742</v>
      </c>
      <c r="D84" s="768" t="s">
        <v>21820</v>
      </c>
      <c r="E84" s="765" t="s">
        <v>23710</v>
      </c>
      <c r="F84" s="767" t="s">
        <v>21844</v>
      </c>
    </row>
    <row r="85" spans="1:6">
      <c r="A85" s="760">
        <v>84</v>
      </c>
      <c r="B85" s="763" t="s">
        <v>22203</v>
      </c>
      <c r="C85" s="765" t="s">
        <v>23743</v>
      </c>
      <c r="D85" s="766" t="s">
        <v>22625</v>
      </c>
      <c r="E85" s="765" t="s">
        <v>23710</v>
      </c>
      <c r="F85" s="767" t="s">
        <v>21844</v>
      </c>
    </row>
    <row r="86" spans="1:6">
      <c r="A86" s="760">
        <v>85</v>
      </c>
      <c r="B86" s="763" t="s">
        <v>22203</v>
      </c>
      <c r="C86" s="765" t="s">
        <v>23744</v>
      </c>
      <c r="D86" s="766" t="s">
        <v>22628</v>
      </c>
      <c r="E86" s="765" t="s">
        <v>23710</v>
      </c>
      <c r="F86" s="767" t="s">
        <v>21844</v>
      </c>
    </row>
    <row r="87" spans="1:6">
      <c r="A87" s="760">
        <v>86</v>
      </c>
      <c r="B87" s="763" t="s">
        <v>22203</v>
      </c>
      <c r="C87" s="765" t="s">
        <v>23745</v>
      </c>
      <c r="D87" s="766" t="s">
        <v>22631</v>
      </c>
      <c r="E87" s="765" t="s">
        <v>23710</v>
      </c>
      <c r="F87" s="767" t="s">
        <v>21844</v>
      </c>
    </row>
    <row r="88" spans="1:6">
      <c r="A88" s="760">
        <v>87</v>
      </c>
      <c r="B88" s="763" t="s">
        <v>22203</v>
      </c>
      <c r="C88" s="765" t="s">
        <v>23746</v>
      </c>
      <c r="D88" s="768" t="s">
        <v>22989</v>
      </c>
      <c r="E88" s="765" t="s">
        <v>23710</v>
      </c>
      <c r="F88" s="767" t="s">
        <v>21844</v>
      </c>
    </row>
    <row r="89" spans="1:6">
      <c r="A89" s="760">
        <v>88</v>
      </c>
      <c r="B89" s="763" t="s">
        <v>22229</v>
      </c>
      <c r="C89" s="765" t="s">
        <v>23747</v>
      </c>
      <c r="D89" s="768" t="s">
        <v>21936</v>
      </c>
      <c r="E89" s="765" t="s">
        <v>23710</v>
      </c>
      <c r="F89" s="767" t="s">
        <v>21844</v>
      </c>
    </row>
    <row r="90" spans="1:6">
      <c r="A90" s="760">
        <v>89</v>
      </c>
      <c r="B90" s="763" t="s">
        <v>22229</v>
      </c>
      <c r="C90" s="765" t="s">
        <v>23748</v>
      </c>
      <c r="D90" s="768" t="s">
        <v>21937</v>
      </c>
      <c r="E90" s="765" t="s">
        <v>23710</v>
      </c>
      <c r="F90" s="767" t="s">
        <v>21844</v>
      </c>
    </row>
    <row r="91" spans="1:6">
      <c r="A91" s="760">
        <v>90</v>
      </c>
      <c r="B91" s="763" t="s">
        <v>22259</v>
      </c>
      <c r="C91" s="765" t="s">
        <v>23749</v>
      </c>
      <c r="D91" s="766" t="s">
        <v>23750</v>
      </c>
      <c r="E91" s="765" t="s">
        <v>23751</v>
      </c>
      <c r="F91" s="767" t="s">
        <v>21844</v>
      </c>
    </row>
    <row r="92" spans="1:6">
      <c r="A92" s="760">
        <v>91</v>
      </c>
      <c r="B92" s="763" t="s">
        <v>22259</v>
      </c>
      <c r="C92" s="765" t="s">
        <v>23752</v>
      </c>
      <c r="D92" s="766" t="s">
        <v>23753</v>
      </c>
      <c r="E92" s="765" t="s">
        <v>23710</v>
      </c>
      <c r="F92" s="767" t="s">
        <v>21844</v>
      </c>
    </row>
    <row r="93" spans="1:6">
      <c r="A93" s="760">
        <v>92</v>
      </c>
      <c r="B93" s="763" t="s">
        <v>22259</v>
      </c>
      <c r="C93" s="765" t="s">
        <v>23754</v>
      </c>
      <c r="D93" s="766" t="s">
        <v>23755</v>
      </c>
      <c r="E93" s="765" t="s">
        <v>23751</v>
      </c>
      <c r="F93" s="767" t="s">
        <v>21844</v>
      </c>
    </row>
    <row r="94" spans="1:6">
      <c r="A94" s="760">
        <v>93</v>
      </c>
      <c r="B94" s="763" t="s">
        <v>22259</v>
      </c>
      <c r="C94" s="765" t="s">
        <v>23756</v>
      </c>
      <c r="D94" s="766" t="s">
        <v>23757</v>
      </c>
      <c r="E94" s="765" t="s">
        <v>23751</v>
      </c>
      <c r="F94" s="767" t="s">
        <v>21844</v>
      </c>
    </row>
    <row r="95" spans="1:6">
      <c r="A95" s="760">
        <v>94</v>
      </c>
      <c r="B95" s="763" t="s">
        <v>22259</v>
      </c>
      <c r="C95" s="765" t="s">
        <v>23758</v>
      </c>
      <c r="D95" s="766" t="s">
        <v>22794</v>
      </c>
      <c r="E95" s="765" t="s">
        <v>23710</v>
      </c>
      <c r="F95" s="767" t="s">
        <v>21844</v>
      </c>
    </row>
    <row r="96" spans="1:6">
      <c r="A96" s="760">
        <v>95</v>
      </c>
      <c r="B96" s="763" t="s">
        <v>22259</v>
      </c>
      <c r="C96" s="765" t="s">
        <v>23759</v>
      </c>
      <c r="D96" s="766" t="s">
        <v>22797</v>
      </c>
      <c r="E96" s="765" t="s">
        <v>23710</v>
      </c>
      <c r="F96" s="767" t="s">
        <v>21844</v>
      </c>
    </row>
    <row r="97" spans="1:6">
      <c r="A97" s="760">
        <v>96</v>
      </c>
      <c r="B97" s="763" t="s">
        <v>22259</v>
      </c>
      <c r="C97" s="765" t="s">
        <v>23760</v>
      </c>
      <c r="D97" s="766" t="s">
        <v>22799</v>
      </c>
      <c r="E97" s="765" t="s">
        <v>23710</v>
      </c>
      <c r="F97" s="767" t="s">
        <v>21844</v>
      </c>
    </row>
    <row r="98" spans="1:6">
      <c r="A98" s="760">
        <v>97</v>
      </c>
      <c r="B98" s="763" t="s">
        <v>22259</v>
      </c>
      <c r="C98" s="765" t="s">
        <v>23761</v>
      </c>
      <c r="D98" s="766" t="s">
        <v>22801</v>
      </c>
      <c r="E98" s="765" t="s">
        <v>23710</v>
      </c>
      <c r="F98" s="767" t="s">
        <v>21844</v>
      </c>
    </row>
    <row r="99" spans="1:6">
      <c r="A99" s="760">
        <v>98</v>
      </c>
      <c r="B99" s="763" t="s">
        <v>22259</v>
      </c>
      <c r="C99" s="765" t="s">
        <v>23762</v>
      </c>
      <c r="D99" s="766" t="s">
        <v>22804</v>
      </c>
      <c r="E99" s="765" t="s">
        <v>23710</v>
      </c>
      <c r="F99" s="767" t="s">
        <v>21844</v>
      </c>
    </row>
    <row r="100" spans="1:6">
      <c r="A100" s="760">
        <v>99</v>
      </c>
      <c r="B100" s="763" t="s">
        <v>22259</v>
      </c>
      <c r="C100" s="765" t="s">
        <v>23763</v>
      </c>
      <c r="D100" s="766" t="s">
        <v>23382</v>
      </c>
      <c r="E100" s="765" t="s">
        <v>23710</v>
      </c>
      <c r="F100" s="767" t="s">
        <v>21844</v>
      </c>
    </row>
    <row r="101" spans="1:6">
      <c r="A101" s="760">
        <v>100</v>
      </c>
      <c r="B101" s="763" t="s">
        <v>22259</v>
      </c>
      <c r="C101" s="765" t="s">
        <v>23764</v>
      </c>
      <c r="D101" s="766" t="s">
        <v>22809</v>
      </c>
      <c r="E101" s="765" t="s">
        <v>23751</v>
      </c>
      <c r="F101" s="767" t="s">
        <v>21844</v>
      </c>
    </row>
    <row r="102" spans="1:6">
      <c r="A102" s="760">
        <v>101</v>
      </c>
      <c r="B102" s="763" t="s">
        <v>22259</v>
      </c>
      <c r="C102" s="765" t="s">
        <v>23765</v>
      </c>
      <c r="D102" s="766" t="s">
        <v>22811</v>
      </c>
      <c r="E102" s="765" t="s">
        <v>23751</v>
      </c>
      <c r="F102" s="767" t="s">
        <v>21844</v>
      </c>
    </row>
    <row r="103" spans="1:6">
      <c r="A103" s="760">
        <v>102</v>
      </c>
      <c r="B103" s="763" t="s">
        <v>22259</v>
      </c>
      <c r="C103" s="765" t="s">
        <v>23766</v>
      </c>
      <c r="D103" s="773" t="s">
        <v>22813</v>
      </c>
      <c r="E103" s="765" t="s">
        <v>23710</v>
      </c>
      <c r="F103" s="767" t="s">
        <v>21844</v>
      </c>
    </row>
    <row r="104" spans="1:6">
      <c r="A104" s="760">
        <v>103</v>
      </c>
      <c r="B104" s="763" t="s">
        <v>22259</v>
      </c>
      <c r="C104" s="765" t="s">
        <v>23767</v>
      </c>
      <c r="D104" s="773" t="s">
        <v>22816</v>
      </c>
      <c r="E104" s="765" t="s">
        <v>23710</v>
      </c>
      <c r="F104" s="767" t="s">
        <v>21844</v>
      </c>
    </row>
    <row r="105" spans="1:6">
      <c r="A105" s="760">
        <v>104</v>
      </c>
      <c r="B105" s="763" t="s">
        <v>22259</v>
      </c>
      <c r="C105" s="765" t="s">
        <v>23768</v>
      </c>
      <c r="D105" s="773" t="s">
        <v>22819</v>
      </c>
      <c r="E105" s="765" t="s">
        <v>23710</v>
      </c>
      <c r="F105" s="767" t="s">
        <v>21844</v>
      </c>
    </row>
    <row r="106" spans="1:6">
      <c r="A106" s="760">
        <v>105</v>
      </c>
      <c r="B106" s="763" t="s">
        <v>22259</v>
      </c>
      <c r="C106" s="765" t="s">
        <v>23769</v>
      </c>
      <c r="D106" s="765" t="s">
        <v>22821</v>
      </c>
      <c r="E106" s="765" t="s">
        <v>23710</v>
      </c>
      <c r="F106" s="767" t="s">
        <v>21844</v>
      </c>
    </row>
    <row r="107" spans="1:6">
      <c r="A107" s="760">
        <v>106</v>
      </c>
      <c r="B107" s="763" t="s">
        <v>22259</v>
      </c>
      <c r="C107" s="765" t="s">
        <v>23770</v>
      </c>
      <c r="D107" s="774" t="s">
        <v>23508</v>
      </c>
      <c r="E107" s="765" t="s">
        <v>23751</v>
      </c>
      <c r="F107" s="767" t="s">
        <v>21844</v>
      </c>
    </row>
    <row r="108" spans="1:6">
      <c r="A108" s="760">
        <v>107</v>
      </c>
      <c r="B108" s="763" t="s">
        <v>22259</v>
      </c>
      <c r="C108" s="765" t="s">
        <v>23771</v>
      </c>
      <c r="D108" s="765" t="s">
        <v>22883</v>
      </c>
      <c r="E108" s="765" t="s">
        <v>23751</v>
      </c>
      <c r="F108" s="767" t="s">
        <v>21844</v>
      </c>
    </row>
    <row r="109" spans="1:6">
      <c r="A109" s="760">
        <v>108</v>
      </c>
      <c r="B109" s="763" t="s">
        <v>22259</v>
      </c>
      <c r="C109" s="765" t="s">
        <v>23772</v>
      </c>
      <c r="D109" s="765" t="s">
        <v>22903</v>
      </c>
      <c r="E109" s="765" t="s">
        <v>23751</v>
      </c>
      <c r="F109" s="767" t="s">
        <v>21844</v>
      </c>
    </row>
    <row r="110" spans="1:6">
      <c r="A110" s="760">
        <v>109</v>
      </c>
      <c r="B110" s="763" t="s">
        <v>22259</v>
      </c>
      <c r="C110" s="765" t="s">
        <v>23773</v>
      </c>
      <c r="D110" s="765" t="s">
        <v>22905</v>
      </c>
      <c r="E110" s="765" t="s">
        <v>23710</v>
      </c>
      <c r="F110" s="767" t="s">
        <v>21844</v>
      </c>
    </row>
    <row r="111" spans="1:6">
      <c r="A111" s="760">
        <v>110</v>
      </c>
      <c r="B111" s="763" t="s">
        <v>22259</v>
      </c>
      <c r="C111" s="765" t="s">
        <v>23774</v>
      </c>
      <c r="D111" s="765" t="s">
        <v>22908</v>
      </c>
      <c r="E111" s="765" t="s">
        <v>23751</v>
      </c>
      <c r="F111" s="767" t="s">
        <v>21844</v>
      </c>
    </row>
    <row r="112" spans="1:6">
      <c r="A112" s="760">
        <v>111</v>
      </c>
      <c r="B112" s="763" t="s">
        <v>22259</v>
      </c>
      <c r="C112" s="765" t="s">
        <v>23775</v>
      </c>
      <c r="D112" s="773" t="s">
        <v>22910</v>
      </c>
      <c r="E112" s="765" t="s">
        <v>23710</v>
      </c>
      <c r="F112" s="767" t="s">
        <v>21844</v>
      </c>
    </row>
    <row r="113" spans="1:6">
      <c r="A113" s="760">
        <v>112</v>
      </c>
      <c r="B113" s="763" t="s">
        <v>22259</v>
      </c>
      <c r="C113" s="765" t="s">
        <v>23776</v>
      </c>
      <c r="D113" s="773" t="s">
        <v>22912</v>
      </c>
      <c r="E113" s="765" t="s">
        <v>23710</v>
      </c>
      <c r="F113" s="767" t="s">
        <v>21844</v>
      </c>
    </row>
    <row r="114" spans="1:6">
      <c r="A114" s="760">
        <v>113</v>
      </c>
      <c r="B114" s="763" t="s">
        <v>22259</v>
      </c>
      <c r="C114" s="765" t="s">
        <v>23777</v>
      </c>
      <c r="D114" s="773" t="s">
        <v>22914</v>
      </c>
      <c r="E114" s="765" t="s">
        <v>23710</v>
      </c>
      <c r="F114" s="767" t="s">
        <v>21844</v>
      </c>
    </row>
    <row r="115" spans="1:6">
      <c r="A115" s="760">
        <v>114</v>
      </c>
      <c r="B115" s="763" t="s">
        <v>22259</v>
      </c>
      <c r="C115" s="765" t="s">
        <v>23778</v>
      </c>
      <c r="D115" s="773" t="s">
        <v>22916</v>
      </c>
      <c r="E115" s="765" t="s">
        <v>23710</v>
      </c>
      <c r="F115" s="767" t="s">
        <v>21844</v>
      </c>
    </row>
    <row r="116" spans="1:6">
      <c r="A116" s="760">
        <v>115</v>
      </c>
      <c r="B116" s="763" t="s">
        <v>22259</v>
      </c>
      <c r="C116" s="765" t="s">
        <v>23779</v>
      </c>
      <c r="D116" s="765" t="s">
        <v>22918</v>
      </c>
      <c r="E116" s="765" t="s">
        <v>23710</v>
      </c>
      <c r="F116" s="767" t="s">
        <v>21844</v>
      </c>
    </row>
    <row r="117" spans="1:6">
      <c r="A117" s="760">
        <v>116</v>
      </c>
      <c r="B117" s="763" t="s">
        <v>22259</v>
      </c>
      <c r="C117" s="765" t="s">
        <v>23780</v>
      </c>
      <c r="D117" s="765" t="s">
        <v>22920</v>
      </c>
      <c r="E117" s="765" t="s">
        <v>23751</v>
      </c>
      <c r="F117" s="767" t="s">
        <v>21844</v>
      </c>
    </row>
    <row r="118" spans="1:6">
      <c r="A118" s="760">
        <v>117</v>
      </c>
      <c r="B118" s="763" t="s">
        <v>22259</v>
      </c>
      <c r="C118" s="765" t="s">
        <v>23781</v>
      </c>
      <c r="D118" s="765" t="s">
        <v>22924</v>
      </c>
      <c r="E118" s="765" t="s">
        <v>23710</v>
      </c>
      <c r="F118" s="767" t="s">
        <v>21844</v>
      </c>
    </row>
    <row r="119" spans="1:6">
      <c r="A119" s="760">
        <v>118</v>
      </c>
      <c r="B119" s="763" t="s">
        <v>22259</v>
      </c>
      <c r="C119" s="765" t="s">
        <v>23782</v>
      </c>
      <c r="D119" s="765" t="s">
        <v>23533</v>
      </c>
      <c r="E119" s="765" t="s">
        <v>23710</v>
      </c>
      <c r="F119" s="767" t="s">
        <v>21844</v>
      </c>
    </row>
    <row r="120" spans="1:6">
      <c r="A120" s="760">
        <v>119</v>
      </c>
      <c r="B120" s="763" t="s">
        <v>22259</v>
      </c>
      <c r="C120" s="765" t="s">
        <v>23783</v>
      </c>
      <c r="D120" s="765" t="s">
        <v>22928</v>
      </c>
      <c r="E120" s="765" t="s">
        <v>23710</v>
      </c>
      <c r="F120" s="767" t="s">
        <v>21844</v>
      </c>
    </row>
    <row r="121" spans="1:6">
      <c r="A121" s="760">
        <v>120</v>
      </c>
      <c r="B121" s="763" t="s">
        <v>22259</v>
      </c>
      <c r="C121" s="765" t="s">
        <v>23784</v>
      </c>
      <c r="D121" s="765" t="s">
        <v>22930</v>
      </c>
      <c r="E121" s="765" t="s">
        <v>23751</v>
      </c>
      <c r="F121" s="767" t="s">
        <v>21844</v>
      </c>
    </row>
    <row r="122" spans="1:6">
      <c r="A122" s="760">
        <v>121</v>
      </c>
      <c r="B122" s="763" t="s">
        <v>22266</v>
      </c>
      <c r="C122" s="765" t="s">
        <v>23785</v>
      </c>
      <c r="D122" s="766" t="s">
        <v>22932</v>
      </c>
      <c r="E122" s="765" t="s">
        <v>23751</v>
      </c>
      <c r="F122" s="767" t="s">
        <v>21844</v>
      </c>
    </row>
    <row r="123" spans="1:6">
      <c r="A123" s="760">
        <v>122</v>
      </c>
      <c r="B123" s="763" t="s">
        <v>22266</v>
      </c>
      <c r="C123" s="765" t="s">
        <v>23786</v>
      </c>
      <c r="D123" s="766" t="s">
        <v>22934</v>
      </c>
      <c r="E123" s="765" t="s">
        <v>23710</v>
      </c>
      <c r="F123" s="767" t="s">
        <v>21844</v>
      </c>
    </row>
    <row r="124" spans="1:6">
      <c r="A124" s="760">
        <v>123</v>
      </c>
      <c r="B124" s="763" t="s">
        <v>22266</v>
      </c>
      <c r="C124" s="765" t="s">
        <v>23787</v>
      </c>
      <c r="D124" s="766" t="s">
        <v>22936</v>
      </c>
      <c r="E124" s="765" t="s">
        <v>23751</v>
      </c>
      <c r="F124" s="767" t="s">
        <v>21844</v>
      </c>
    </row>
    <row r="125" spans="1:6">
      <c r="A125" s="760">
        <v>124</v>
      </c>
      <c r="B125" s="763" t="s">
        <v>22234</v>
      </c>
      <c r="C125" s="765" t="s">
        <v>23788</v>
      </c>
      <c r="D125" s="768" t="s">
        <v>21999</v>
      </c>
      <c r="E125" s="765" t="s">
        <v>23710</v>
      </c>
      <c r="F125" s="767" t="s">
        <v>21844</v>
      </c>
    </row>
    <row r="126" spans="1:6">
      <c r="A126" s="760">
        <v>125</v>
      </c>
      <c r="B126" s="763" t="s">
        <v>22280</v>
      </c>
      <c r="C126" s="765" t="s">
        <v>23789</v>
      </c>
      <c r="D126" s="766" t="s">
        <v>22730</v>
      </c>
      <c r="E126" s="765" t="s">
        <v>23751</v>
      </c>
      <c r="F126" s="767" t="s">
        <v>21844</v>
      </c>
    </row>
    <row r="127" spans="1:6">
      <c r="A127" s="760">
        <v>126</v>
      </c>
      <c r="B127" s="763" t="s">
        <v>22286</v>
      </c>
      <c r="C127" s="765" t="s">
        <v>23790</v>
      </c>
      <c r="D127" s="771" t="s">
        <v>23791</v>
      </c>
      <c r="E127" s="765" t="s">
        <v>23710</v>
      </c>
      <c r="F127" s="767" t="s">
        <v>21844</v>
      </c>
    </row>
    <row r="128" spans="1:6">
      <c r="A128" s="760">
        <v>127</v>
      </c>
      <c r="B128" s="763" t="s">
        <v>22244</v>
      </c>
      <c r="C128" s="765" t="s">
        <v>23792</v>
      </c>
      <c r="D128" s="766" t="s">
        <v>22443</v>
      </c>
      <c r="E128" s="765" t="s">
        <v>23710</v>
      </c>
      <c r="F128" s="767" t="s">
        <v>21844</v>
      </c>
    </row>
    <row r="129" spans="1:6">
      <c r="A129" s="760">
        <v>128</v>
      </c>
      <c r="B129" s="763" t="s">
        <v>22244</v>
      </c>
      <c r="C129" s="765" t="s">
        <v>23793</v>
      </c>
      <c r="D129" s="766" t="s">
        <v>22444</v>
      </c>
      <c r="E129" s="765" t="s">
        <v>23710</v>
      </c>
      <c r="F129" s="767" t="s">
        <v>21844</v>
      </c>
    </row>
    <row r="130" spans="1:6">
      <c r="A130" s="760">
        <v>129</v>
      </c>
      <c r="B130" s="763" t="s">
        <v>22244</v>
      </c>
      <c r="C130" s="765" t="s">
        <v>23794</v>
      </c>
      <c r="D130" s="766" t="s">
        <v>22445</v>
      </c>
      <c r="E130" s="765" t="s">
        <v>23710</v>
      </c>
      <c r="F130" s="767" t="s">
        <v>21844</v>
      </c>
    </row>
    <row r="131" spans="1:6">
      <c r="A131" s="760">
        <v>130</v>
      </c>
      <c r="B131" s="763" t="s">
        <v>22255</v>
      </c>
      <c r="C131" s="765" t="s">
        <v>23795</v>
      </c>
      <c r="D131" s="766" t="s">
        <v>22446</v>
      </c>
      <c r="E131" s="765" t="s">
        <v>23710</v>
      </c>
      <c r="F131" s="767" t="s">
        <v>21844</v>
      </c>
    </row>
    <row r="132" spans="1:6">
      <c r="A132" s="760">
        <v>131</v>
      </c>
      <c r="B132" s="763" t="s">
        <v>22251</v>
      </c>
      <c r="C132" s="765" t="s">
        <v>23796</v>
      </c>
      <c r="D132" s="770" t="s">
        <v>22828</v>
      </c>
      <c r="E132" s="765" t="s">
        <v>23710</v>
      </c>
      <c r="F132" s="767" t="s">
        <v>21844</v>
      </c>
    </row>
    <row r="133" spans="1:6">
      <c r="A133" s="760">
        <v>132</v>
      </c>
      <c r="B133" s="763" t="s">
        <v>22241</v>
      </c>
      <c r="C133" s="765" t="s">
        <v>23797</v>
      </c>
      <c r="D133" s="768" t="s">
        <v>22067</v>
      </c>
      <c r="E133" s="765" t="s">
        <v>23710</v>
      </c>
      <c r="F133" s="767" t="s">
        <v>21844</v>
      </c>
    </row>
    <row r="134" spans="1:6">
      <c r="A134" s="760">
        <v>133</v>
      </c>
      <c r="B134" s="763" t="s">
        <v>22241</v>
      </c>
      <c r="C134" s="765" t="s">
        <v>23798</v>
      </c>
      <c r="D134" s="766" t="s">
        <v>22853</v>
      </c>
      <c r="E134" s="765" t="s">
        <v>23710</v>
      </c>
      <c r="F134" s="767" t="s">
        <v>21844</v>
      </c>
    </row>
    <row r="135" spans="1:6">
      <c r="A135" s="760">
        <v>134</v>
      </c>
      <c r="B135" s="763" t="s">
        <v>22224</v>
      </c>
      <c r="C135" s="765" t="s">
        <v>23799</v>
      </c>
      <c r="D135" s="765" t="s">
        <v>22949</v>
      </c>
      <c r="E135" s="765" t="s">
        <v>23800</v>
      </c>
      <c r="F135" s="767" t="s">
        <v>21844</v>
      </c>
    </row>
    <row r="136" spans="1:6">
      <c r="A136" s="760">
        <v>135</v>
      </c>
      <c r="B136" s="763" t="s">
        <v>22224</v>
      </c>
      <c r="C136" s="765" t="s">
        <v>23801</v>
      </c>
      <c r="D136" s="765" t="s">
        <v>23556</v>
      </c>
      <c r="E136" s="765" t="s">
        <v>23800</v>
      </c>
      <c r="F136" s="767" t="s">
        <v>21844</v>
      </c>
    </row>
    <row r="137" spans="1:6">
      <c r="A137" s="760">
        <v>136</v>
      </c>
      <c r="B137" s="763" t="s">
        <v>22224</v>
      </c>
      <c r="C137" s="765" t="s">
        <v>23802</v>
      </c>
      <c r="D137" s="765" t="s">
        <v>23560</v>
      </c>
      <c r="E137" s="765" t="s">
        <v>23800</v>
      </c>
      <c r="F137" s="767" t="s">
        <v>21844</v>
      </c>
    </row>
    <row r="138" spans="1:6">
      <c r="A138" s="760">
        <v>137</v>
      </c>
      <c r="B138" s="763" t="s">
        <v>22224</v>
      </c>
      <c r="C138" s="765" t="s">
        <v>23803</v>
      </c>
      <c r="D138" s="765" t="s">
        <v>23564</v>
      </c>
      <c r="E138" s="765" t="s">
        <v>23800</v>
      </c>
      <c r="F138" s="767" t="s">
        <v>21844</v>
      </c>
    </row>
    <row r="139" spans="1:6">
      <c r="A139" s="760">
        <v>138</v>
      </c>
      <c r="B139" s="763" t="s">
        <v>22224</v>
      </c>
      <c r="C139" s="765" t="s">
        <v>23804</v>
      </c>
      <c r="D139" s="765" t="s">
        <v>22954</v>
      </c>
      <c r="E139" s="765" t="s">
        <v>23800</v>
      </c>
      <c r="F139" s="767" t="s">
        <v>21844</v>
      </c>
    </row>
    <row r="140" spans="1:6">
      <c r="A140" s="760">
        <v>139</v>
      </c>
      <c r="B140" s="763" t="s">
        <v>22224</v>
      </c>
      <c r="C140" s="765" t="s">
        <v>23805</v>
      </c>
      <c r="D140" s="765" t="s">
        <v>23806</v>
      </c>
      <c r="E140" s="765" t="s">
        <v>23800</v>
      </c>
      <c r="F140" s="767" t="s">
        <v>21844</v>
      </c>
    </row>
    <row r="141" spans="1:6">
      <c r="A141" s="760">
        <v>140</v>
      </c>
      <c r="B141" s="763" t="s">
        <v>22224</v>
      </c>
      <c r="C141" s="765" t="s">
        <v>23807</v>
      </c>
      <c r="D141" s="765" t="s">
        <v>23808</v>
      </c>
      <c r="E141" s="765" t="s">
        <v>23800</v>
      </c>
      <c r="F141" s="767" t="s">
        <v>21844</v>
      </c>
    </row>
    <row r="142" spans="1:6">
      <c r="A142" s="760">
        <v>141</v>
      </c>
      <c r="B142" s="763" t="s">
        <v>22224</v>
      </c>
      <c r="C142" s="765" t="s">
        <v>23809</v>
      </c>
      <c r="D142" s="765" t="s">
        <v>23579</v>
      </c>
      <c r="E142" s="765" t="s">
        <v>23800</v>
      </c>
      <c r="F142" s="767" t="s">
        <v>21844</v>
      </c>
    </row>
    <row r="143" spans="1:6">
      <c r="A143" s="755">
        <v>142</v>
      </c>
      <c r="B143" s="756" t="s">
        <v>22197</v>
      </c>
      <c r="C143" s="773" t="s">
        <v>23810</v>
      </c>
      <c r="D143" s="753" t="s">
        <v>23483</v>
      </c>
      <c r="E143" s="773" t="s">
        <v>23800</v>
      </c>
      <c r="F143" s="757" t="s">
        <v>21844</v>
      </c>
    </row>
    <row r="144" spans="1:6">
      <c r="A144" s="760">
        <v>143</v>
      </c>
      <c r="B144" s="763" t="s">
        <v>22234</v>
      </c>
      <c r="C144" s="765" t="s">
        <v>23811</v>
      </c>
      <c r="D144" s="765" t="s">
        <v>23456</v>
      </c>
      <c r="E144" s="765" t="s">
        <v>23812</v>
      </c>
      <c r="F144" s="767" t="s">
        <v>21844</v>
      </c>
    </row>
    <row r="145" spans="1:6">
      <c r="A145" s="760">
        <v>144</v>
      </c>
      <c r="B145" s="763" t="s">
        <v>22234</v>
      </c>
      <c r="C145" s="765" t="s">
        <v>23813</v>
      </c>
      <c r="D145" s="765" t="s">
        <v>23459</v>
      </c>
      <c r="E145" s="765" t="s">
        <v>23812</v>
      </c>
      <c r="F145" s="767" t="s">
        <v>21844</v>
      </c>
    </row>
    <row r="146" spans="1:6">
      <c r="A146" s="760">
        <v>145</v>
      </c>
      <c r="B146" s="763" t="s">
        <v>22234</v>
      </c>
      <c r="C146" s="765" t="s">
        <v>23814</v>
      </c>
      <c r="D146" s="765" t="s">
        <v>23463</v>
      </c>
      <c r="E146" s="765" t="s">
        <v>23812</v>
      </c>
      <c r="F146" s="767" t="s">
        <v>21844</v>
      </c>
    </row>
    <row r="147" spans="1:6">
      <c r="A147" s="760">
        <v>146</v>
      </c>
      <c r="B147" s="763" t="s">
        <v>22234</v>
      </c>
      <c r="C147" s="765" t="s">
        <v>23815</v>
      </c>
      <c r="D147" s="765" t="s">
        <v>23467</v>
      </c>
      <c r="E147" s="765" t="s">
        <v>23812</v>
      </c>
      <c r="F147" s="767" t="s">
        <v>21844</v>
      </c>
    </row>
    <row r="148" spans="1:6">
      <c r="A148" s="760">
        <v>147</v>
      </c>
      <c r="B148" s="763" t="s">
        <v>22234</v>
      </c>
      <c r="C148" s="765" t="s">
        <v>23816</v>
      </c>
      <c r="D148" s="765" t="s">
        <v>23471</v>
      </c>
      <c r="E148" s="765" t="s">
        <v>23812</v>
      </c>
      <c r="F148" s="767" t="s">
        <v>21844</v>
      </c>
    </row>
    <row r="149" spans="1:6">
      <c r="A149" s="760">
        <v>148</v>
      </c>
      <c r="B149" s="763" t="s">
        <v>22234</v>
      </c>
      <c r="C149" s="765" t="s">
        <v>23817</v>
      </c>
      <c r="D149" s="765" t="s">
        <v>23475</v>
      </c>
      <c r="E149" s="765" t="s">
        <v>23812</v>
      </c>
      <c r="F149" s="767" t="s">
        <v>21844</v>
      </c>
    </row>
    <row r="150" spans="1:6">
      <c r="A150" s="760">
        <v>149</v>
      </c>
      <c r="B150" s="763" t="s">
        <v>22234</v>
      </c>
      <c r="C150" s="765" t="s">
        <v>23818</v>
      </c>
      <c r="D150" s="766" t="s">
        <v>23479</v>
      </c>
      <c r="E150" s="765" t="s">
        <v>23812</v>
      </c>
      <c r="F150" s="767" t="s">
        <v>21844</v>
      </c>
    </row>
    <row r="151" spans="1:6">
      <c r="A151" s="760">
        <v>150</v>
      </c>
      <c r="B151" s="763" t="s">
        <v>22231</v>
      </c>
      <c r="C151" s="765" t="s">
        <v>23819</v>
      </c>
      <c r="D151" s="768" t="s">
        <v>23263</v>
      </c>
      <c r="E151" s="765" t="s">
        <v>23812</v>
      </c>
      <c r="F151" s="767" t="s">
        <v>21844</v>
      </c>
    </row>
    <row r="152" spans="1:6">
      <c r="A152" s="760">
        <v>151</v>
      </c>
      <c r="B152" s="763" t="s">
        <v>22231</v>
      </c>
      <c r="C152" s="765" t="s">
        <v>23820</v>
      </c>
      <c r="D152" s="768" t="s">
        <v>23267</v>
      </c>
      <c r="E152" s="765" t="s">
        <v>23812</v>
      </c>
      <c r="F152" s="767" t="s">
        <v>21844</v>
      </c>
    </row>
    <row r="153" spans="1:6">
      <c r="A153" s="760">
        <v>152</v>
      </c>
      <c r="B153" s="763" t="s">
        <v>22231</v>
      </c>
      <c r="C153" s="765" t="s">
        <v>23821</v>
      </c>
      <c r="D153" s="768" t="s">
        <v>23270</v>
      </c>
      <c r="E153" s="765" t="s">
        <v>23812</v>
      </c>
      <c r="F153" s="767" t="s">
        <v>21844</v>
      </c>
    </row>
    <row r="154" spans="1:6">
      <c r="A154" s="760">
        <v>153</v>
      </c>
      <c r="B154" s="763" t="s">
        <v>22231</v>
      </c>
      <c r="C154" s="765" t="s">
        <v>23822</v>
      </c>
      <c r="D154" s="768" t="s">
        <v>23273</v>
      </c>
      <c r="E154" s="765" t="s">
        <v>23812</v>
      </c>
      <c r="F154" s="767" t="s">
        <v>21844</v>
      </c>
    </row>
    <row r="155" spans="1:6">
      <c r="A155" s="760">
        <v>154</v>
      </c>
      <c r="B155" s="763" t="s">
        <v>22231</v>
      </c>
      <c r="C155" s="765" t="s">
        <v>23823</v>
      </c>
      <c r="D155" s="768" t="s">
        <v>23277</v>
      </c>
      <c r="E155" s="765" t="s">
        <v>23812</v>
      </c>
      <c r="F155" s="767" t="s">
        <v>21844</v>
      </c>
    </row>
    <row r="156" spans="1:6">
      <c r="A156" s="760">
        <v>155</v>
      </c>
      <c r="B156" s="763" t="s">
        <v>22231</v>
      </c>
      <c r="C156" s="765" t="s">
        <v>23824</v>
      </c>
      <c r="D156" s="768" t="s">
        <v>23281</v>
      </c>
      <c r="E156" s="765" t="s">
        <v>23812</v>
      </c>
      <c r="F156" s="767" t="s">
        <v>21844</v>
      </c>
    </row>
    <row r="157" spans="1:6">
      <c r="A157" s="760">
        <v>156</v>
      </c>
      <c r="B157" s="763" t="s">
        <v>22231</v>
      </c>
      <c r="C157" s="765" t="s">
        <v>23825</v>
      </c>
      <c r="D157" s="768" t="s">
        <v>23616</v>
      </c>
      <c r="E157" s="765" t="s">
        <v>23812</v>
      </c>
      <c r="F157" s="767" t="s">
        <v>21844</v>
      </c>
    </row>
    <row r="158" spans="1:6">
      <c r="A158" s="760">
        <v>157</v>
      </c>
      <c r="B158" s="763" t="s">
        <v>22231</v>
      </c>
      <c r="C158" s="765" t="s">
        <v>23826</v>
      </c>
      <c r="D158" s="765" t="s">
        <v>23619</v>
      </c>
      <c r="E158" s="765" t="s">
        <v>23812</v>
      </c>
      <c r="F158" s="767" t="s">
        <v>21844</v>
      </c>
    </row>
    <row r="159" spans="1:6">
      <c r="A159" s="760">
        <v>158</v>
      </c>
      <c r="B159" s="763" t="s">
        <v>22231</v>
      </c>
      <c r="C159" s="765" t="s">
        <v>23827</v>
      </c>
      <c r="D159" s="768" t="s">
        <v>23828</v>
      </c>
      <c r="E159" s="765" t="s">
        <v>23812</v>
      </c>
      <c r="F159" s="767" t="s">
        <v>21844</v>
      </c>
    </row>
    <row r="160" spans="1:6">
      <c r="A160" s="760">
        <v>159</v>
      </c>
      <c r="B160" s="763" t="s">
        <v>22241</v>
      </c>
      <c r="C160" s="765" t="s">
        <v>23829</v>
      </c>
      <c r="D160" s="768" t="s">
        <v>23410</v>
      </c>
      <c r="E160" s="765" t="s">
        <v>23812</v>
      </c>
      <c r="F160" s="767" t="s">
        <v>21844</v>
      </c>
    </row>
    <row r="161" spans="1:6">
      <c r="A161" s="760">
        <v>160</v>
      </c>
      <c r="B161" s="763" t="s">
        <v>22241</v>
      </c>
      <c r="C161" s="765" t="s">
        <v>23830</v>
      </c>
      <c r="D161" s="768" t="s">
        <v>23414</v>
      </c>
      <c r="E161" s="765" t="s">
        <v>23812</v>
      </c>
      <c r="F161" s="767" t="s">
        <v>21844</v>
      </c>
    </row>
    <row r="162" spans="1:6">
      <c r="A162" s="760">
        <v>161</v>
      </c>
      <c r="B162" s="763" t="s">
        <v>22241</v>
      </c>
      <c r="C162" s="765" t="s">
        <v>23831</v>
      </c>
      <c r="D162" s="768" t="s">
        <v>23418</v>
      </c>
      <c r="E162" s="765" t="s">
        <v>23812</v>
      </c>
      <c r="F162" s="767" t="s">
        <v>21844</v>
      </c>
    </row>
    <row r="163" spans="1:6">
      <c r="A163" s="760">
        <v>162</v>
      </c>
      <c r="B163" s="763" t="s">
        <v>22241</v>
      </c>
      <c r="C163" s="765" t="s">
        <v>23832</v>
      </c>
      <c r="D163" s="768" t="s">
        <v>23421</v>
      </c>
      <c r="E163" s="765" t="s">
        <v>23812</v>
      </c>
      <c r="F163" s="767" t="s">
        <v>21844</v>
      </c>
    </row>
    <row r="164" spans="1:6">
      <c r="A164" s="760">
        <v>163</v>
      </c>
      <c r="B164" s="763" t="s">
        <v>22241</v>
      </c>
      <c r="C164" s="765" t="s">
        <v>23833</v>
      </c>
      <c r="D164" s="768" t="s">
        <v>23424</v>
      </c>
      <c r="E164" s="765" t="s">
        <v>23812</v>
      </c>
      <c r="F164" s="767" t="s">
        <v>21844</v>
      </c>
    </row>
    <row r="165" spans="1:6">
      <c r="A165" s="760">
        <v>164</v>
      </c>
      <c r="B165" s="763" t="s">
        <v>22241</v>
      </c>
      <c r="C165" s="765" t="s">
        <v>23834</v>
      </c>
      <c r="D165" s="768" t="s">
        <v>23432</v>
      </c>
      <c r="E165" s="765" t="s">
        <v>23812</v>
      </c>
      <c r="F165" s="767" t="s">
        <v>21844</v>
      </c>
    </row>
    <row r="166" spans="1:6">
      <c r="A166" s="760">
        <v>166</v>
      </c>
      <c r="B166" s="763" t="s">
        <v>22241</v>
      </c>
      <c r="C166" s="765" t="s">
        <v>23835</v>
      </c>
      <c r="D166" s="766" t="s">
        <v>23444</v>
      </c>
      <c r="E166" s="765" t="s">
        <v>23812</v>
      </c>
      <c r="F166" s="767" t="s">
        <v>21844</v>
      </c>
    </row>
    <row r="167" spans="1:6">
      <c r="A167" s="760">
        <v>167</v>
      </c>
      <c r="B167" s="763" t="s">
        <v>22241</v>
      </c>
      <c r="C167" s="765" t="s">
        <v>23836</v>
      </c>
      <c r="D167" s="766" t="s">
        <v>23448</v>
      </c>
      <c r="E167" s="765" t="s">
        <v>23812</v>
      </c>
      <c r="F167" s="767" t="s">
        <v>21844</v>
      </c>
    </row>
    <row r="168" spans="1:6">
      <c r="A168" s="760">
        <v>168</v>
      </c>
      <c r="B168" s="763" t="s">
        <v>22241</v>
      </c>
      <c r="C168" s="765" t="s">
        <v>23837</v>
      </c>
      <c r="D168" s="765" t="s">
        <v>23451</v>
      </c>
      <c r="E168" s="765" t="s">
        <v>23812</v>
      </c>
      <c r="F168" s="767" t="s">
        <v>21844</v>
      </c>
    </row>
  </sheetData>
  <autoFilter ref="A1:F168" xr:uid="{42810D86-4CF6-4618-8652-3B71A8657135}"/>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63B6C-F7D3-4C98-8E9F-86D2071E4C2C}">
  <sheetPr>
    <tabColor rgb="FFFFFF00"/>
  </sheetPr>
  <dimension ref="B1:S102"/>
  <sheetViews>
    <sheetView showGridLines="0" topLeftCell="A15" zoomScaleNormal="100" workbookViewId="0">
      <selection activeCell="D28" sqref="D28"/>
    </sheetView>
  </sheetViews>
  <sheetFormatPr defaultRowHeight="14.45"/>
  <cols>
    <col min="1" max="1" width="5.140625" customWidth="1"/>
    <col min="2" max="2" width="14.42578125" customWidth="1"/>
    <col min="3" max="3" width="13.42578125" bestFit="1" customWidth="1"/>
    <col min="4" max="4" width="27.140625" bestFit="1" customWidth="1"/>
    <col min="5" max="5" width="15.7109375" customWidth="1"/>
    <col min="6" max="7" width="10.7109375" bestFit="1" customWidth="1"/>
    <col min="8" max="8" width="40.85546875" bestFit="1" customWidth="1"/>
    <col min="9" max="9" width="13.42578125" bestFit="1" customWidth="1"/>
    <col min="10" max="10" width="6" customWidth="1"/>
    <col min="11" max="11" width="41.5703125" bestFit="1" customWidth="1"/>
    <col min="12" max="12" width="13.42578125" bestFit="1" customWidth="1"/>
    <col min="13" max="13" width="4" style="32" customWidth="1"/>
    <col min="14" max="14" width="4.85546875" customWidth="1"/>
    <col min="15" max="15" width="39.85546875" bestFit="1" customWidth="1"/>
    <col min="16" max="16" width="23" bestFit="1" customWidth="1"/>
    <col min="17" max="17" width="4.42578125" customWidth="1"/>
    <col min="18" max="18" width="30.140625" bestFit="1" customWidth="1"/>
    <col min="19" max="19" width="17.28515625" style="53" bestFit="1" customWidth="1"/>
    <col min="21" max="21" width="14.42578125" bestFit="1" customWidth="1"/>
    <col min="22" max="22" width="14.5703125" bestFit="1" customWidth="1"/>
  </cols>
  <sheetData>
    <row r="1" spans="2:19" ht="21">
      <c r="B1" s="404" t="s">
        <v>21840</v>
      </c>
      <c r="C1" s="790" t="s">
        <v>23020</v>
      </c>
      <c r="H1" s="148" t="s">
        <v>21840</v>
      </c>
      <c r="I1" s="632" t="s">
        <v>22082</v>
      </c>
      <c r="K1" s="148" t="s">
        <v>21840</v>
      </c>
      <c r="L1" s="583" t="s">
        <v>21844</v>
      </c>
      <c r="M1" s="593"/>
      <c r="O1" t="s">
        <v>21840</v>
      </c>
      <c r="P1" s="705" t="s">
        <v>23018</v>
      </c>
      <c r="R1" t="s">
        <v>22289</v>
      </c>
      <c r="S1" s="706" t="s">
        <v>22333</v>
      </c>
    </row>
    <row r="3" spans="2:19">
      <c r="B3" s="1" t="s">
        <v>23044</v>
      </c>
      <c r="C3" s="1" t="s">
        <v>23838</v>
      </c>
      <c r="H3" s="148" t="s">
        <v>23001</v>
      </c>
      <c r="I3" t="s">
        <v>23838</v>
      </c>
      <c r="K3" s="148" t="s">
        <v>23001</v>
      </c>
      <c r="L3" t="s">
        <v>23838</v>
      </c>
      <c r="M3" s="51"/>
      <c r="O3" t="s">
        <v>23001</v>
      </c>
      <c r="P3" t="s">
        <v>23838</v>
      </c>
      <c r="R3" t="s">
        <v>22333</v>
      </c>
      <c r="S3" s="53" t="s">
        <v>23838</v>
      </c>
    </row>
    <row r="4" spans="2:19">
      <c r="B4" s="695" t="s">
        <v>22259</v>
      </c>
      <c r="C4" s="1">
        <v>35</v>
      </c>
      <c r="H4" s="149" t="s">
        <v>22276</v>
      </c>
      <c r="I4">
        <v>4</v>
      </c>
      <c r="K4" s="149" t="s">
        <v>22259</v>
      </c>
      <c r="L4">
        <v>34</v>
      </c>
      <c r="O4" s="149" t="s">
        <v>22259</v>
      </c>
      <c r="P4">
        <v>1</v>
      </c>
      <c r="R4" s="149" t="s">
        <v>22234</v>
      </c>
      <c r="S4" s="53">
        <v>7</v>
      </c>
    </row>
    <row r="5" spans="2:19">
      <c r="B5" s="107" t="s">
        <v>22266</v>
      </c>
      <c r="C5" s="1">
        <v>3</v>
      </c>
      <c r="H5" s="150" t="s">
        <v>7450</v>
      </c>
      <c r="I5">
        <v>1</v>
      </c>
      <c r="K5" s="149" t="s">
        <v>22266</v>
      </c>
      <c r="L5">
        <v>3</v>
      </c>
      <c r="O5" s="150" t="s">
        <v>12760</v>
      </c>
      <c r="P5">
        <v>1</v>
      </c>
      <c r="R5" s="150" t="s">
        <v>6979</v>
      </c>
      <c r="S5" s="53">
        <v>1</v>
      </c>
    </row>
    <row r="6" spans="2:19">
      <c r="B6" s="694" t="s">
        <v>22276</v>
      </c>
      <c r="C6" s="1">
        <v>4</v>
      </c>
      <c r="H6" s="150" t="s">
        <v>7459</v>
      </c>
      <c r="I6">
        <v>1</v>
      </c>
      <c r="K6" s="149" t="s">
        <v>22234</v>
      </c>
      <c r="L6">
        <v>8</v>
      </c>
      <c r="O6" s="149" t="s">
        <v>22284</v>
      </c>
      <c r="P6">
        <v>1</v>
      </c>
      <c r="R6" s="150" t="s">
        <v>6687</v>
      </c>
      <c r="S6" s="53">
        <v>1</v>
      </c>
    </row>
    <row r="7" spans="2:19">
      <c r="B7" s="694" t="s">
        <v>22213</v>
      </c>
      <c r="C7" s="1">
        <v>17</v>
      </c>
      <c r="H7" s="150" t="s">
        <v>7471</v>
      </c>
      <c r="I7">
        <v>1</v>
      </c>
      <c r="K7" s="150" t="s">
        <v>13189</v>
      </c>
      <c r="L7">
        <v>1</v>
      </c>
      <c r="O7" s="150" t="s">
        <v>13902</v>
      </c>
      <c r="P7">
        <v>1</v>
      </c>
      <c r="R7" s="150" t="s">
        <v>6962</v>
      </c>
      <c r="S7" s="53">
        <v>1</v>
      </c>
    </row>
    <row r="8" spans="2:19">
      <c r="B8" s="694" t="s">
        <v>22219</v>
      </c>
      <c r="C8" s="1">
        <v>17</v>
      </c>
      <c r="D8" s="372"/>
      <c r="E8" s="372"/>
      <c r="F8" s="372"/>
      <c r="G8" s="372"/>
      <c r="H8" s="150" t="s">
        <v>7463</v>
      </c>
      <c r="I8">
        <v>1</v>
      </c>
      <c r="K8" s="150" t="s">
        <v>6979</v>
      </c>
      <c r="L8">
        <v>1</v>
      </c>
      <c r="O8" s="149" t="s">
        <v>22206</v>
      </c>
      <c r="P8">
        <v>8</v>
      </c>
      <c r="R8" s="150" t="s">
        <v>6835</v>
      </c>
      <c r="S8" s="53">
        <v>1</v>
      </c>
    </row>
    <row r="9" spans="2:19">
      <c r="B9" s="107" t="s">
        <v>22234</v>
      </c>
      <c r="C9" s="1">
        <v>8</v>
      </c>
      <c r="D9" s="372"/>
      <c r="E9" s="372"/>
      <c r="F9" s="372"/>
      <c r="G9" s="372"/>
      <c r="H9" s="149" t="s">
        <v>22213</v>
      </c>
      <c r="I9">
        <v>17</v>
      </c>
      <c r="K9" s="150" t="s">
        <v>6687</v>
      </c>
      <c r="L9">
        <v>1</v>
      </c>
      <c r="O9" s="150" t="s">
        <v>22495</v>
      </c>
      <c r="P9">
        <v>1</v>
      </c>
      <c r="R9" s="150" t="s">
        <v>13234</v>
      </c>
      <c r="S9" s="53">
        <v>1</v>
      </c>
    </row>
    <row r="10" spans="2:19">
      <c r="B10" s="695" t="s">
        <v>22210</v>
      </c>
      <c r="C10" s="1">
        <v>1</v>
      </c>
      <c r="D10" s="372"/>
      <c r="E10" s="372"/>
      <c r="F10" s="372"/>
      <c r="G10" s="372"/>
      <c r="H10" s="150" t="s">
        <v>22540</v>
      </c>
      <c r="I10">
        <v>1</v>
      </c>
      <c r="K10" s="150" t="s">
        <v>6962</v>
      </c>
      <c r="L10">
        <v>1</v>
      </c>
      <c r="O10" s="150" t="s">
        <v>2435</v>
      </c>
      <c r="P10">
        <v>1</v>
      </c>
      <c r="R10" s="150" t="s">
        <v>6787</v>
      </c>
      <c r="S10" s="53">
        <v>1</v>
      </c>
    </row>
    <row r="11" spans="2:19">
      <c r="B11" s="107" t="s">
        <v>22280</v>
      </c>
      <c r="C11" s="1">
        <v>1</v>
      </c>
      <c r="D11" s="372"/>
      <c r="E11" s="372"/>
      <c r="F11" s="372"/>
      <c r="G11" s="372"/>
      <c r="H11" s="150" t="s">
        <v>22501</v>
      </c>
      <c r="I11">
        <v>1</v>
      </c>
      <c r="K11" s="150" t="s">
        <v>6835</v>
      </c>
      <c r="L11">
        <v>1</v>
      </c>
      <c r="O11" s="150" t="s">
        <v>22490</v>
      </c>
      <c r="P11">
        <v>1</v>
      </c>
      <c r="R11" s="150" t="s">
        <v>6664</v>
      </c>
      <c r="S11" s="53">
        <v>1</v>
      </c>
    </row>
    <row r="12" spans="2:19">
      <c r="B12" s="695" t="s">
        <v>22230</v>
      </c>
      <c r="C12" s="1">
        <v>6</v>
      </c>
      <c r="D12" s="372"/>
      <c r="E12" s="372"/>
      <c r="F12" s="372"/>
      <c r="G12" s="372"/>
      <c r="H12" s="150" t="s">
        <v>22530</v>
      </c>
      <c r="I12">
        <v>1</v>
      </c>
      <c r="K12" s="150" t="s">
        <v>13234</v>
      </c>
      <c r="L12">
        <v>1</v>
      </c>
      <c r="O12" s="150" t="s">
        <v>22497</v>
      </c>
      <c r="P12">
        <v>1</v>
      </c>
      <c r="R12" s="149" t="s">
        <v>22231</v>
      </c>
      <c r="S12" s="53">
        <v>9</v>
      </c>
    </row>
    <row r="13" spans="2:19">
      <c r="B13" s="107" t="s">
        <v>22284</v>
      </c>
      <c r="C13" s="1">
        <v>1</v>
      </c>
      <c r="D13" s="372"/>
      <c r="E13" s="372"/>
      <c r="F13" s="372"/>
      <c r="G13" s="372"/>
      <c r="H13" s="150" t="s">
        <v>22534</v>
      </c>
      <c r="I13">
        <v>1</v>
      </c>
      <c r="K13" s="150" t="s">
        <v>6787</v>
      </c>
      <c r="L13">
        <v>1</v>
      </c>
      <c r="O13" s="150" t="s">
        <v>22492</v>
      </c>
      <c r="P13">
        <v>1</v>
      </c>
      <c r="R13" s="150" t="s">
        <v>3273</v>
      </c>
      <c r="S13" s="53">
        <v>1</v>
      </c>
    </row>
    <row r="14" spans="2:19">
      <c r="B14" s="107" t="s">
        <v>22286</v>
      </c>
      <c r="C14" s="1">
        <v>1</v>
      </c>
      <c r="D14" s="372"/>
      <c r="E14" s="372"/>
      <c r="F14" s="372"/>
      <c r="G14" s="372"/>
      <c r="H14" s="150" t="s">
        <v>22533</v>
      </c>
      <c r="I14">
        <v>1</v>
      </c>
      <c r="K14" s="150" t="s">
        <v>6664</v>
      </c>
      <c r="L14">
        <v>1</v>
      </c>
      <c r="O14" s="150" t="s">
        <v>22494</v>
      </c>
      <c r="P14">
        <v>1</v>
      </c>
      <c r="R14" s="150" t="s">
        <v>7583</v>
      </c>
      <c r="S14" s="53">
        <v>1</v>
      </c>
    </row>
    <row r="15" spans="2:19">
      <c r="B15" s="695" t="s">
        <v>22224</v>
      </c>
      <c r="C15" s="1">
        <v>8</v>
      </c>
      <c r="D15" s="372"/>
      <c r="E15" s="372"/>
      <c r="F15" s="372"/>
      <c r="G15" s="372"/>
      <c r="H15" s="150" t="s">
        <v>22544</v>
      </c>
      <c r="I15">
        <v>1</v>
      </c>
      <c r="K15" s="588" t="s">
        <v>22210</v>
      </c>
      <c r="L15" s="177">
        <v>1</v>
      </c>
      <c r="M15" s="594"/>
      <c r="O15" s="150" t="s">
        <v>22496</v>
      </c>
      <c r="P15">
        <v>1</v>
      </c>
      <c r="Q15" s="806"/>
      <c r="R15" s="150" t="s">
        <v>3177</v>
      </c>
      <c r="S15" s="53">
        <v>1</v>
      </c>
    </row>
    <row r="16" spans="2:19">
      <c r="B16" s="107" t="s">
        <v>22244</v>
      </c>
      <c r="C16" s="1">
        <v>3</v>
      </c>
      <c r="H16" s="150" t="s">
        <v>22529</v>
      </c>
      <c r="I16">
        <v>1</v>
      </c>
      <c r="K16" s="150" t="s">
        <v>22489</v>
      </c>
      <c r="L16">
        <v>1</v>
      </c>
      <c r="M16" s="594"/>
      <c r="O16" s="150" t="s">
        <v>22491</v>
      </c>
      <c r="P16">
        <v>1</v>
      </c>
      <c r="Q16" s="806"/>
      <c r="R16" s="150" t="s">
        <v>3102</v>
      </c>
      <c r="S16" s="53">
        <v>1</v>
      </c>
    </row>
    <row r="17" spans="2:19">
      <c r="B17" s="107" t="s">
        <v>22255</v>
      </c>
      <c r="C17" s="1">
        <v>1</v>
      </c>
      <c r="H17" s="150" t="s">
        <v>22538</v>
      </c>
      <c r="I17">
        <v>1</v>
      </c>
      <c r="K17" s="149" t="s">
        <v>22280</v>
      </c>
      <c r="L17">
        <v>1</v>
      </c>
      <c r="O17" s="149" t="s">
        <v>23012</v>
      </c>
      <c r="P17">
        <v>10</v>
      </c>
      <c r="R17" s="150" t="s">
        <v>3080</v>
      </c>
      <c r="S17" s="53">
        <v>1</v>
      </c>
    </row>
    <row r="18" spans="2:19">
      <c r="B18" s="107" t="s">
        <v>22206</v>
      </c>
      <c r="C18" s="1">
        <v>9</v>
      </c>
      <c r="H18" s="150" t="s">
        <v>22535</v>
      </c>
      <c r="I18">
        <v>1</v>
      </c>
      <c r="K18" s="150" t="s">
        <v>8711</v>
      </c>
      <c r="L18">
        <v>1</v>
      </c>
      <c r="R18" s="150" t="s">
        <v>7592</v>
      </c>
      <c r="S18" s="53">
        <v>1</v>
      </c>
    </row>
    <row r="19" spans="2:19">
      <c r="B19" s="107" t="s">
        <v>22251</v>
      </c>
      <c r="C19" s="1">
        <v>1</v>
      </c>
      <c r="H19" s="150" t="s">
        <v>22500</v>
      </c>
      <c r="I19">
        <v>1</v>
      </c>
      <c r="K19" s="149" t="s">
        <v>22230</v>
      </c>
      <c r="L19">
        <v>6</v>
      </c>
      <c r="R19" s="150" t="s">
        <v>3170</v>
      </c>
      <c r="S19" s="53">
        <v>1</v>
      </c>
    </row>
    <row r="20" spans="2:19">
      <c r="B20" s="695" t="s">
        <v>22238</v>
      </c>
      <c r="C20" s="1">
        <v>9</v>
      </c>
      <c r="H20" s="150" t="s">
        <v>22537</v>
      </c>
      <c r="I20">
        <v>1</v>
      </c>
      <c r="K20" s="150" t="s">
        <v>22966</v>
      </c>
      <c r="L20">
        <v>1</v>
      </c>
      <c r="R20" s="150" t="s">
        <v>2901</v>
      </c>
      <c r="S20" s="53">
        <v>1</v>
      </c>
    </row>
    <row r="21" spans="2:19">
      <c r="B21" s="107" t="s">
        <v>22197</v>
      </c>
      <c r="C21" s="1">
        <v>11</v>
      </c>
      <c r="H21" s="150" t="s">
        <v>22542</v>
      </c>
      <c r="I21">
        <v>1</v>
      </c>
      <c r="K21" s="150" t="s">
        <v>13718</v>
      </c>
      <c r="L21">
        <v>1</v>
      </c>
      <c r="R21" s="150" t="s">
        <v>22991</v>
      </c>
      <c r="S21" s="53">
        <v>1</v>
      </c>
    </row>
    <row r="22" spans="2:19">
      <c r="B22" s="107" t="s">
        <v>22203</v>
      </c>
      <c r="C22" s="1">
        <v>9</v>
      </c>
      <c r="H22" s="150" t="s">
        <v>22499</v>
      </c>
      <c r="I22">
        <v>1</v>
      </c>
      <c r="K22" s="150" t="s">
        <v>8433</v>
      </c>
      <c r="L22">
        <v>1</v>
      </c>
      <c r="R22" s="149" t="s">
        <v>22241</v>
      </c>
      <c r="S22" s="53">
        <v>9</v>
      </c>
    </row>
    <row r="23" spans="2:19">
      <c r="B23" s="694" t="s">
        <v>22247</v>
      </c>
      <c r="C23" s="1">
        <v>12</v>
      </c>
      <c r="H23" s="150" t="s">
        <v>22531</v>
      </c>
      <c r="I23">
        <v>1</v>
      </c>
      <c r="K23" s="150" t="s">
        <v>13725</v>
      </c>
      <c r="L23">
        <v>1</v>
      </c>
      <c r="R23" s="150" t="s">
        <v>5653</v>
      </c>
      <c r="S23" s="53">
        <v>1</v>
      </c>
    </row>
    <row r="24" spans="2:19">
      <c r="B24" s="107" t="s">
        <v>22272</v>
      </c>
      <c r="C24" s="1">
        <v>1</v>
      </c>
      <c r="H24" s="150" t="s">
        <v>22536</v>
      </c>
      <c r="I24">
        <v>1</v>
      </c>
      <c r="K24" s="150" t="s">
        <v>13823</v>
      </c>
      <c r="L24">
        <v>1</v>
      </c>
      <c r="R24" s="150" t="s">
        <v>6060</v>
      </c>
      <c r="S24" s="53">
        <v>1</v>
      </c>
    </row>
    <row r="25" spans="2:19">
      <c r="B25" s="107" t="s">
        <v>22231</v>
      </c>
      <c r="C25" s="1">
        <v>9</v>
      </c>
      <c r="H25" s="150" t="s">
        <v>22546</v>
      </c>
      <c r="I25">
        <v>1</v>
      </c>
      <c r="K25" s="150" t="s">
        <v>8708</v>
      </c>
      <c r="L25">
        <v>1</v>
      </c>
      <c r="R25" s="150" t="s">
        <v>6611</v>
      </c>
      <c r="S25" s="53">
        <v>1</v>
      </c>
    </row>
    <row r="26" spans="2:19">
      <c r="B26" s="695" t="s">
        <v>22229</v>
      </c>
      <c r="C26" s="1">
        <v>2</v>
      </c>
      <c r="H26" s="150" t="s">
        <v>22528</v>
      </c>
      <c r="I26">
        <v>1</v>
      </c>
      <c r="K26" s="588" t="s">
        <v>22286</v>
      </c>
      <c r="L26" s="177">
        <v>1</v>
      </c>
      <c r="R26" s="150" t="s">
        <v>5807</v>
      </c>
      <c r="S26" s="53">
        <v>1</v>
      </c>
    </row>
    <row r="27" spans="2:19">
      <c r="B27" s="107" t="s">
        <v>22241</v>
      </c>
      <c r="C27" s="1">
        <v>11</v>
      </c>
      <c r="H27" s="149" t="s">
        <v>22219</v>
      </c>
      <c r="I27">
        <v>17</v>
      </c>
      <c r="K27" s="150" t="s">
        <v>22554</v>
      </c>
      <c r="L27">
        <v>1</v>
      </c>
      <c r="R27" s="150" t="s">
        <v>5478</v>
      </c>
      <c r="S27" s="53">
        <v>1</v>
      </c>
    </row>
    <row r="28" spans="2:19">
      <c r="B28" s="107" t="s">
        <v>23012</v>
      </c>
      <c r="C28" s="1">
        <v>180</v>
      </c>
      <c r="H28" s="150" t="s">
        <v>22513</v>
      </c>
      <c r="I28">
        <v>1</v>
      </c>
      <c r="K28" s="149" t="s">
        <v>22224</v>
      </c>
      <c r="L28">
        <v>8</v>
      </c>
      <c r="R28" s="150" t="s">
        <v>5185</v>
      </c>
      <c r="S28" s="53">
        <v>1</v>
      </c>
    </row>
    <row r="29" spans="2:19">
      <c r="H29" s="150" t="s">
        <v>22504</v>
      </c>
      <c r="I29">
        <v>1</v>
      </c>
      <c r="K29" s="150" t="s">
        <v>13591</v>
      </c>
      <c r="L29">
        <v>1</v>
      </c>
      <c r="R29" s="150" t="s">
        <v>5826</v>
      </c>
      <c r="S29" s="53">
        <v>1</v>
      </c>
    </row>
    <row r="30" spans="2:19">
      <c r="H30" s="150" t="s">
        <v>22509</v>
      </c>
      <c r="I30">
        <v>1</v>
      </c>
      <c r="K30" s="150" t="s">
        <v>13318</v>
      </c>
      <c r="L30">
        <v>1</v>
      </c>
      <c r="R30" s="150" t="s">
        <v>6594</v>
      </c>
      <c r="S30" s="53">
        <v>1</v>
      </c>
    </row>
    <row r="31" spans="2:19">
      <c r="B31" s="225" t="s">
        <v>23839</v>
      </c>
      <c r="H31" s="150" t="s">
        <v>22502</v>
      </c>
      <c r="I31">
        <v>1</v>
      </c>
      <c r="K31" s="150" t="s">
        <v>13593</v>
      </c>
      <c r="L31">
        <v>1</v>
      </c>
      <c r="R31" s="150" t="s">
        <v>6165</v>
      </c>
      <c r="S31" s="53">
        <v>1</v>
      </c>
    </row>
    <row r="32" spans="2:19">
      <c r="B32" s="481" t="s">
        <v>21794</v>
      </c>
      <c r="C32" s="481" t="s">
        <v>21840</v>
      </c>
      <c r="D32" s="481" t="s">
        <v>23840</v>
      </c>
      <c r="H32" s="150" t="s">
        <v>22559</v>
      </c>
      <c r="I32">
        <v>1</v>
      </c>
      <c r="K32" s="150" t="s">
        <v>13716</v>
      </c>
      <c r="L32">
        <v>1</v>
      </c>
      <c r="R32" s="149" t="s">
        <v>23012</v>
      </c>
      <c r="S32" s="53">
        <v>25</v>
      </c>
    </row>
    <row r="33" spans="2:19">
      <c r="B33" s="152" t="s">
        <v>22279</v>
      </c>
      <c r="C33" s="152" t="s">
        <v>21844</v>
      </c>
      <c r="D33" s="152" t="s">
        <v>23841</v>
      </c>
      <c r="E33" s="150"/>
      <c r="G33" s="150"/>
      <c r="H33" s="150" t="s">
        <v>22560</v>
      </c>
      <c r="I33">
        <v>1</v>
      </c>
      <c r="K33" s="150" t="s">
        <v>13562</v>
      </c>
      <c r="L33">
        <v>1</v>
      </c>
      <c r="S33"/>
    </row>
    <row r="34" spans="2:19">
      <c r="B34" s="152" t="s">
        <v>21851</v>
      </c>
      <c r="C34" s="152" t="s">
        <v>22082</v>
      </c>
      <c r="D34" s="152" t="s">
        <v>23314</v>
      </c>
      <c r="E34" s="150"/>
      <c r="G34" s="150"/>
      <c r="H34" s="150" t="s">
        <v>22558</v>
      </c>
      <c r="I34">
        <v>1</v>
      </c>
      <c r="K34" s="150" t="s">
        <v>13376</v>
      </c>
      <c r="L34">
        <v>1</v>
      </c>
    </row>
    <row r="35" spans="2:19">
      <c r="B35" s="152" t="s">
        <v>22271</v>
      </c>
      <c r="C35" s="152" t="s">
        <v>22082</v>
      </c>
      <c r="D35" s="152" t="s">
        <v>23279</v>
      </c>
      <c r="E35" s="150"/>
      <c r="G35" s="150"/>
      <c r="H35" s="150" t="s">
        <v>22557</v>
      </c>
      <c r="I35">
        <v>1</v>
      </c>
      <c r="K35" s="150" t="s">
        <v>13504</v>
      </c>
      <c r="L35">
        <v>1</v>
      </c>
    </row>
    <row r="36" spans="2:19">
      <c r="B36" s="152" t="s">
        <v>22110</v>
      </c>
      <c r="C36" s="152" t="s">
        <v>22082</v>
      </c>
      <c r="D36" s="152" t="s">
        <v>23232</v>
      </c>
      <c r="E36" s="150"/>
      <c r="F36" s="150"/>
      <c r="G36" s="150"/>
      <c r="H36" s="150" t="s">
        <v>22556</v>
      </c>
      <c r="I36">
        <v>1</v>
      </c>
      <c r="K36" s="150" t="s">
        <v>19887</v>
      </c>
      <c r="L36">
        <v>1</v>
      </c>
    </row>
    <row r="37" spans="2:19">
      <c r="B37" s="152" t="s">
        <v>22110</v>
      </c>
      <c r="C37" s="152" t="s">
        <v>22082</v>
      </c>
      <c r="D37" s="152" t="s">
        <v>23225</v>
      </c>
      <c r="E37" s="150"/>
      <c r="F37" s="150"/>
      <c r="G37" s="150"/>
      <c r="H37" s="150" t="s">
        <v>22511</v>
      </c>
      <c r="I37">
        <v>1</v>
      </c>
      <c r="K37" s="588" t="s">
        <v>22244</v>
      </c>
      <c r="L37" s="177">
        <v>3</v>
      </c>
    </row>
    <row r="38" spans="2:19">
      <c r="B38" s="152" t="s">
        <v>22110</v>
      </c>
      <c r="C38" s="152" t="s">
        <v>22082</v>
      </c>
      <c r="D38" s="152" t="s">
        <v>23229</v>
      </c>
      <c r="E38" s="150"/>
      <c r="F38" s="150"/>
      <c r="G38" s="150"/>
      <c r="H38" s="150" t="s">
        <v>22503</v>
      </c>
      <c r="I38">
        <v>1</v>
      </c>
      <c r="K38" s="150" t="s">
        <v>22552</v>
      </c>
      <c r="L38">
        <v>1</v>
      </c>
    </row>
    <row r="39" spans="2:19">
      <c r="H39" s="150" t="s">
        <v>22512</v>
      </c>
      <c r="I39">
        <v>1</v>
      </c>
      <c r="K39" s="150" t="s">
        <v>22550</v>
      </c>
      <c r="L39">
        <v>1</v>
      </c>
    </row>
    <row r="40" spans="2:19">
      <c r="H40" s="150" t="s">
        <v>22505</v>
      </c>
      <c r="I40">
        <v>1</v>
      </c>
      <c r="K40" s="150" t="s">
        <v>22551</v>
      </c>
      <c r="L40">
        <v>1</v>
      </c>
    </row>
    <row r="41" spans="2:19">
      <c r="H41" s="150" t="s">
        <v>22507</v>
      </c>
      <c r="I41">
        <v>1</v>
      </c>
      <c r="K41" s="588" t="s">
        <v>22255</v>
      </c>
      <c r="L41" s="177">
        <v>1</v>
      </c>
    </row>
    <row r="42" spans="2:19">
      <c r="B42" s="148" t="s">
        <v>23842</v>
      </c>
      <c r="C42" s="148" t="s">
        <v>23005</v>
      </c>
      <c r="H42" s="150" t="s">
        <v>22514</v>
      </c>
      <c r="I42">
        <v>1</v>
      </c>
      <c r="K42" s="150" t="s">
        <v>22568</v>
      </c>
      <c r="L42">
        <v>1</v>
      </c>
    </row>
    <row r="43" spans="2:19">
      <c r="B43" s="148" t="s">
        <v>23117</v>
      </c>
      <c r="C43" s="32" t="s">
        <v>23148</v>
      </c>
      <c r="D43" s="32" t="s">
        <v>23022</v>
      </c>
      <c r="E43" s="32" t="s">
        <v>23043</v>
      </c>
      <c r="F43" t="s">
        <v>23012</v>
      </c>
      <c r="H43" s="150" t="s">
        <v>22508</v>
      </c>
      <c r="I43">
        <v>1</v>
      </c>
      <c r="K43" s="149" t="s">
        <v>22251</v>
      </c>
      <c r="L43">
        <v>1</v>
      </c>
    </row>
    <row r="44" spans="2:19">
      <c r="B44" s="149" t="s">
        <v>22259</v>
      </c>
      <c r="C44" s="32"/>
      <c r="D44" s="32">
        <v>35</v>
      </c>
      <c r="E44" s="32"/>
      <c r="F44">
        <v>35</v>
      </c>
      <c r="H44" s="150" t="s">
        <v>22510</v>
      </c>
      <c r="I44">
        <v>1</v>
      </c>
      <c r="K44" s="150" t="s">
        <v>13043</v>
      </c>
      <c r="L44">
        <v>1</v>
      </c>
    </row>
    <row r="45" spans="2:19">
      <c r="B45" s="149" t="s">
        <v>22266</v>
      </c>
      <c r="C45" s="32"/>
      <c r="D45" s="32">
        <v>3</v>
      </c>
      <c r="E45" s="32"/>
      <c r="F45">
        <v>3</v>
      </c>
      <c r="H45" s="149" t="s">
        <v>22206</v>
      </c>
      <c r="I45">
        <v>1</v>
      </c>
      <c r="K45" s="588" t="s">
        <v>22238</v>
      </c>
      <c r="L45" s="177">
        <v>9</v>
      </c>
    </row>
    <row r="46" spans="2:19">
      <c r="B46" s="149" t="s">
        <v>22276</v>
      </c>
      <c r="C46" s="32">
        <v>1</v>
      </c>
      <c r="D46" s="32">
        <v>3</v>
      </c>
      <c r="E46" s="32"/>
      <c r="F46">
        <v>4</v>
      </c>
      <c r="H46" s="150" t="s">
        <v>8724</v>
      </c>
      <c r="I46">
        <v>1</v>
      </c>
      <c r="K46" s="150" t="s">
        <v>22567</v>
      </c>
      <c r="L46">
        <v>1</v>
      </c>
    </row>
    <row r="47" spans="2:19">
      <c r="B47" s="149" t="s">
        <v>22213</v>
      </c>
      <c r="C47" s="32">
        <v>4</v>
      </c>
      <c r="D47" s="32"/>
      <c r="E47" s="32">
        <v>13</v>
      </c>
      <c r="F47">
        <v>17</v>
      </c>
      <c r="H47" s="149" t="s">
        <v>22247</v>
      </c>
      <c r="I47">
        <v>12</v>
      </c>
      <c r="K47" s="150" t="s">
        <v>3388</v>
      </c>
      <c r="L47">
        <v>1</v>
      </c>
    </row>
    <row r="48" spans="2:19">
      <c r="B48" s="149" t="s">
        <v>22219</v>
      </c>
      <c r="C48" s="32"/>
      <c r="D48" s="32">
        <v>5</v>
      </c>
      <c r="E48" s="32">
        <v>12</v>
      </c>
      <c r="F48">
        <v>17</v>
      </c>
      <c r="H48" s="150" t="s">
        <v>22523</v>
      </c>
      <c r="I48">
        <v>1</v>
      </c>
      <c r="K48" s="150" t="s">
        <v>3407</v>
      </c>
      <c r="L48">
        <v>1</v>
      </c>
    </row>
    <row r="49" spans="2:12">
      <c r="B49" s="149" t="s">
        <v>22234</v>
      </c>
      <c r="C49" s="32"/>
      <c r="D49" s="32">
        <v>8</v>
      </c>
      <c r="E49" s="32"/>
      <c r="F49">
        <v>8</v>
      </c>
      <c r="H49" s="150" t="s">
        <v>22518</v>
      </c>
      <c r="I49">
        <v>1</v>
      </c>
      <c r="K49" s="150" t="s">
        <v>22562</v>
      </c>
      <c r="L49">
        <v>1</v>
      </c>
    </row>
    <row r="50" spans="2:12">
      <c r="B50" s="149" t="s">
        <v>22210</v>
      </c>
      <c r="C50" s="32"/>
      <c r="D50" s="32">
        <v>1</v>
      </c>
      <c r="E50" s="32"/>
      <c r="F50">
        <v>1</v>
      </c>
      <c r="H50" s="150" t="s">
        <v>22521</v>
      </c>
      <c r="I50">
        <v>1</v>
      </c>
      <c r="K50" s="150" t="s">
        <v>22563</v>
      </c>
      <c r="L50">
        <v>1</v>
      </c>
    </row>
    <row r="51" spans="2:12">
      <c r="B51" s="149" t="s">
        <v>22280</v>
      </c>
      <c r="C51" s="32"/>
      <c r="D51" s="32">
        <v>1</v>
      </c>
      <c r="E51" s="32"/>
      <c r="F51">
        <v>1</v>
      </c>
      <c r="H51" s="150" t="s">
        <v>22515</v>
      </c>
      <c r="I51">
        <v>1</v>
      </c>
      <c r="K51" s="150" t="s">
        <v>22564</v>
      </c>
      <c r="L51">
        <v>1</v>
      </c>
    </row>
    <row r="52" spans="2:12">
      <c r="B52" s="149" t="s">
        <v>22230</v>
      </c>
      <c r="C52" s="32"/>
      <c r="D52" s="32">
        <v>6</v>
      </c>
      <c r="E52" s="32"/>
      <c r="F52">
        <v>6</v>
      </c>
      <c r="H52" s="150" t="s">
        <v>22517</v>
      </c>
      <c r="I52">
        <v>1</v>
      </c>
      <c r="K52" s="150" t="s">
        <v>22565</v>
      </c>
      <c r="L52">
        <v>1</v>
      </c>
    </row>
    <row r="53" spans="2:12">
      <c r="B53" s="149" t="s">
        <v>22284</v>
      </c>
      <c r="C53" s="32"/>
      <c r="D53" s="32">
        <v>1</v>
      </c>
      <c r="E53" s="32"/>
      <c r="F53">
        <v>1</v>
      </c>
      <c r="H53" s="150" t="s">
        <v>22516</v>
      </c>
      <c r="I53">
        <v>1</v>
      </c>
      <c r="K53" s="150" t="s">
        <v>22566</v>
      </c>
      <c r="L53">
        <v>1</v>
      </c>
    </row>
    <row r="54" spans="2:12">
      <c r="B54" s="149" t="s">
        <v>22286</v>
      </c>
      <c r="C54" s="32"/>
      <c r="D54" s="32">
        <v>1</v>
      </c>
      <c r="E54" s="32"/>
      <c r="F54">
        <v>1</v>
      </c>
      <c r="H54" s="150" t="s">
        <v>22519</v>
      </c>
      <c r="I54">
        <v>1</v>
      </c>
      <c r="K54" s="150" t="s">
        <v>22561</v>
      </c>
      <c r="L54">
        <v>1</v>
      </c>
    </row>
    <row r="55" spans="2:12">
      <c r="B55" s="149" t="s">
        <v>22224</v>
      </c>
      <c r="C55" s="32"/>
      <c r="D55" s="32">
        <v>8</v>
      </c>
      <c r="E55" s="32"/>
      <c r="F55">
        <v>8</v>
      </c>
      <c r="H55" s="150" t="s">
        <v>22520</v>
      </c>
      <c r="I55">
        <v>1</v>
      </c>
      <c r="K55" s="588" t="s">
        <v>22197</v>
      </c>
      <c r="L55" s="177">
        <v>11</v>
      </c>
    </row>
    <row r="56" spans="2:12">
      <c r="B56" s="149" t="s">
        <v>22244</v>
      </c>
      <c r="C56" s="32"/>
      <c r="D56" s="32">
        <v>3</v>
      </c>
      <c r="E56" s="32"/>
      <c r="F56">
        <v>3</v>
      </c>
      <c r="H56" s="150" t="s">
        <v>22522</v>
      </c>
      <c r="I56">
        <v>1</v>
      </c>
      <c r="K56" s="150" t="s">
        <v>2372</v>
      </c>
      <c r="L56">
        <v>1</v>
      </c>
    </row>
    <row r="57" spans="2:12">
      <c r="B57" s="149" t="s">
        <v>22255</v>
      </c>
      <c r="C57" s="32"/>
      <c r="D57" s="32">
        <v>1</v>
      </c>
      <c r="E57" s="32"/>
      <c r="F57">
        <v>1</v>
      </c>
      <c r="H57" s="150" t="s">
        <v>22526</v>
      </c>
      <c r="I57">
        <v>1</v>
      </c>
      <c r="K57" s="150" t="s">
        <v>22487</v>
      </c>
      <c r="L57">
        <v>1</v>
      </c>
    </row>
    <row r="58" spans="2:12">
      <c r="B58" s="149" t="s">
        <v>22206</v>
      </c>
      <c r="C58" s="32"/>
      <c r="D58" s="32">
        <v>9</v>
      </c>
      <c r="E58" s="32"/>
      <c r="F58">
        <v>9</v>
      </c>
      <c r="H58" s="150" t="s">
        <v>22527</v>
      </c>
      <c r="I58">
        <v>1</v>
      </c>
      <c r="K58" s="150" t="s">
        <v>22506</v>
      </c>
      <c r="L58">
        <v>1</v>
      </c>
    </row>
    <row r="59" spans="2:12">
      <c r="B59" s="149" t="s">
        <v>22251</v>
      </c>
      <c r="C59" s="32"/>
      <c r="D59" s="32">
        <v>1</v>
      </c>
      <c r="E59" s="32"/>
      <c r="F59">
        <v>1</v>
      </c>
      <c r="H59" s="150" t="s">
        <v>22525</v>
      </c>
      <c r="I59">
        <v>1</v>
      </c>
      <c r="K59" s="150" t="s">
        <v>22485</v>
      </c>
      <c r="L59">
        <v>1</v>
      </c>
    </row>
    <row r="60" spans="2:12">
      <c r="B60" s="149" t="s">
        <v>22238</v>
      </c>
      <c r="C60" s="32"/>
      <c r="D60" s="32">
        <v>9</v>
      </c>
      <c r="E60" s="32"/>
      <c r="F60">
        <v>9</v>
      </c>
      <c r="H60" s="149" t="s">
        <v>22272</v>
      </c>
      <c r="I60">
        <v>1</v>
      </c>
      <c r="K60" s="150" t="s">
        <v>22488</v>
      </c>
      <c r="L60">
        <v>1</v>
      </c>
    </row>
    <row r="61" spans="2:12">
      <c r="B61" s="149" t="s">
        <v>22197</v>
      </c>
      <c r="C61" s="32"/>
      <c r="D61" s="32">
        <v>11</v>
      </c>
      <c r="E61" s="32"/>
      <c r="F61">
        <v>11</v>
      </c>
      <c r="H61" s="150" t="s">
        <v>19933</v>
      </c>
      <c r="I61">
        <v>1</v>
      </c>
      <c r="K61" s="150" t="s">
        <v>22482</v>
      </c>
      <c r="L61">
        <v>1</v>
      </c>
    </row>
    <row r="62" spans="2:12">
      <c r="B62" s="149" t="s">
        <v>22203</v>
      </c>
      <c r="C62" s="32"/>
      <c r="D62" s="32">
        <v>9</v>
      </c>
      <c r="E62" s="32"/>
      <c r="F62">
        <v>9</v>
      </c>
      <c r="H62" s="149" t="s">
        <v>23012</v>
      </c>
      <c r="I62">
        <v>52</v>
      </c>
      <c r="K62" s="150" t="s">
        <v>13839</v>
      </c>
      <c r="L62">
        <v>1</v>
      </c>
    </row>
    <row r="63" spans="2:12">
      <c r="B63" s="149" t="s">
        <v>22247</v>
      </c>
      <c r="C63" s="32"/>
      <c r="D63" s="32"/>
      <c r="E63" s="32">
        <v>12</v>
      </c>
      <c r="F63">
        <v>12</v>
      </c>
      <c r="K63" s="150" t="s">
        <v>22483</v>
      </c>
      <c r="L63">
        <v>1</v>
      </c>
    </row>
    <row r="64" spans="2:12">
      <c r="B64" s="149" t="s">
        <v>22272</v>
      </c>
      <c r="C64" s="32"/>
      <c r="D64" s="32">
        <v>1</v>
      </c>
      <c r="E64" s="32"/>
      <c r="F64">
        <v>1</v>
      </c>
      <c r="K64" s="150" t="s">
        <v>22479</v>
      </c>
      <c r="L64">
        <v>1</v>
      </c>
    </row>
    <row r="65" spans="2:12">
      <c r="B65" s="149" t="s">
        <v>22231</v>
      </c>
      <c r="C65" s="32"/>
      <c r="D65" s="32">
        <v>9</v>
      </c>
      <c r="E65" s="32"/>
      <c r="F65">
        <v>9</v>
      </c>
      <c r="K65" s="150" t="s">
        <v>22484</v>
      </c>
      <c r="L65">
        <v>1</v>
      </c>
    </row>
    <row r="66" spans="2:12">
      <c r="B66" s="149" t="s">
        <v>22229</v>
      </c>
      <c r="C66" s="32"/>
      <c r="D66" s="32">
        <v>2</v>
      </c>
      <c r="E66" s="32"/>
      <c r="F66">
        <v>2</v>
      </c>
      <c r="K66" s="150" t="s">
        <v>22486</v>
      </c>
      <c r="L66">
        <v>1</v>
      </c>
    </row>
    <row r="67" spans="2:12">
      <c r="B67" s="149" t="s">
        <v>22241</v>
      </c>
      <c r="C67" s="32"/>
      <c r="D67" s="32">
        <v>11</v>
      </c>
      <c r="E67" s="32"/>
      <c r="F67">
        <v>11</v>
      </c>
      <c r="K67" s="149" t="s">
        <v>22203</v>
      </c>
      <c r="L67">
        <v>9</v>
      </c>
    </row>
    <row r="68" spans="2:12">
      <c r="B68" s="149" t="s">
        <v>23012</v>
      </c>
      <c r="C68" s="32">
        <v>5</v>
      </c>
      <c r="D68" s="32">
        <v>138</v>
      </c>
      <c r="E68" s="32">
        <v>37</v>
      </c>
      <c r="F68">
        <v>180</v>
      </c>
      <c r="K68" s="150" t="s">
        <v>7616</v>
      </c>
      <c r="L68">
        <v>1</v>
      </c>
    </row>
    <row r="69" spans="2:12">
      <c r="K69" s="150" t="s">
        <v>2357</v>
      </c>
      <c r="L69">
        <v>1</v>
      </c>
    </row>
    <row r="70" spans="2:12">
      <c r="K70" s="150" t="s">
        <v>2196</v>
      </c>
      <c r="L70">
        <v>1</v>
      </c>
    </row>
    <row r="71" spans="2:12">
      <c r="B71" s="148" t="s">
        <v>23842</v>
      </c>
      <c r="C71" s="148" t="s">
        <v>23005</v>
      </c>
      <c r="K71" s="150" t="s">
        <v>2426</v>
      </c>
      <c r="L71">
        <v>1</v>
      </c>
    </row>
    <row r="72" spans="2:12">
      <c r="B72" s="148" t="s">
        <v>23117</v>
      </c>
      <c r="C72" s="32" t="s">
        <v>23148</v>
      </c>
      <c r="D72" s="32" t="s">
        <v>23031</v>
      </c>
      <c r="E72" s="32" t="s">
        <v>23022</v>
      </c>
      <c r="F72" s="32" t="s">
        <v>23043</v>
      </c>
      <c r="G72" t="s">
        <v>23012</v>
      </c>
      <c r="K72" s="150" t="s">
        <v>2310</v>
      </c>
      <c r="L72">
        <v>1</v>
      </c>
    </row>
    <row r="73" spans="2:12">
      <c r="B73" s="149" t="s">
        <v>22259</v>
      </c>
      <c r="C73" s="32"/>
      <c r="D73" s="32"/>
      <c r="E73" s="32">
        <v>35</v>
      </c>
      <c r="F73" s="32"/>
      <c r="G73">
        <v>35</v>
      </c>
      <c r="K73" s="150" t="s">
        <v>2414</v>
      </c>
      <c r="L73">
        <v>1</v>
      </c>
    </row>
    <row r="74" spans="2:12">
      <c r="B74" s="149" t="s">
        <v>22266</v>
      </c>
      <c r="C74" s="32"/>
      <c r="D74" s="32"/>
      <c r="E74" s="32">
        <v>3</v>
      </c>
      <c r="F74" s="32"/>
      <c r="G74">
        <v>3</v>
      </c>
      <c r="K74" s="150" t="s">
        <v>2324</v>
      </c>
      <c r="L74">
        <v>1</v>
      </c>
    </row>
    <row r="75" spans="2:12">
      <c r="B75" s="149" t="s">
        <v>22276</v>
      </c>
      <c r="C75" s="32"/>
      <c r="D75" s="32"/>
      <c r="E75" s="32"/>
      <c r="F75" s="32">
        <v>4</v>
      </c>
      <c r="G75">
        <v>4</v>
      </c>
      <c r="K75" s="150" t="s">
        <v>2421</v>
      </c>
      <c r="L75">
        <v>1</v>
      </c>
    </row>
    <row r="76" spans="2:12">
      <c r="B76" s="149" t="s">
        <v>22213</v>
      </c>
      <c r="C76" s="32"/>
      <c r="D76" s="32"/>
      <c r="E76" s="32"/>
      <c r="F76" s="32">
        <v>17</v>
      </c>
      <c r="G76">
        <v>17</v>
      </c>
      <c r="K76" s="150" t="s">
        <v>13859</v>
      </c>
      <c r="L76">
        <v>1</v>
      </c>
    </row>
    <row r="77" spans="2:12">
      <c r="B77" s="149" t="s">
        <v>22219</v>
      </c>
      <c r="C77" s="32">
        <v>2</v>
      </c>
      <c r="D77" s="32"/>
      <c r="E77" s="32">
        <v>3</v>
      </c>
      <c r="F77" s="32">
        <v>12</v>
      </c>
      <c r="G77">
        <v>17</v>
      </c>
      <c r="K77" s="149" t="s">
        <v>22231</v>
      </c>
      <c r="L77">
        <v>9</v>
      </c>
    </row>
    <row r="78" spans="2:12">
      <c r="B78" s="149" t="s">
        <v>22234</v>
      </c>
      <c r="C78" s="32"/>
      <c r="D78" s="32"/>
      <c r="E78" s="32">
        <v>8</v>
      </c>
      <c r="F78" s="32"/>
      <c r="G78">
        <v>8</v>
      </c>
      <c r="K78" s="150" t="s">
        <v>3273</v>
      </c>
      <c r="L78">
        <v>1</v>
      </c>
    </row>
    <row r="79" spans="2:12">
      <c r="B79" s="149" t="s">
        <v>22210</v>
      </c>
      <c r="C79" s="32"/>
      <c r="D79" s="32"/>
      <c r="E79" s="32">
        <v>1</v>
      </c>
      <c r="F79" s="32"/>
      <c r="G79">
        <v>1</v>
      </c>
      <c r="K79" s="150" t="s">
        <v>7583</v>
      </c>
      <c r="L79">
        <v>1</v>
      </c>
    </row>
    <row r="80" spans="2:12">
      <c r="B80" s="149" t="s">
        <v>22280</v>
      </c>
      <c r="C80" s="32"/>
      <c r="D80" s="32"/>
      <c r="E80" s="32">
        <v>1</v>
      </c>
      <c r="F80" s="32"/>
      <c r="G80">
        <v>1</v>
      </c>
      <c r="K80" s="150" t="s">
        <v>3177</v>
      </c>
      <c r="L80">
        <v>1</v>
      </c>
    </row>
    <row r="81" spans="2:12">
      <c r="B81" s="149" t="s">
        <v>22230</v>
      </c>
      <c r="C81" s="32"/>
      <c r="D81" s="32"/>
      <c r="E81" s="32">
        <v>6</v>
      </c>
      <c r="F81" s="32"/>
      <c r="G81">
        <v>6</v>
      </c>
      <c r="K81" s="150" t="s">
        <v>3102</v>
      </c>
      <c r="L81">
        <v>1</v>
      </c>
    </row>
    <row r="82" spans="2:12">
      <c r="B82" s="149" t="s">
        <v>22284</v>
      </c>
      <c r="C82" s="32"/>
      <c r="D82" s="32"/>
      <c r="E82" s="32">
        <v>1</v>
      </c>
      <c r="F82" s="32"/>
      <c r="G82">
        <v>1</v>
      </c>
      <c r="K82" s="150" t="s">
        <v>3080</v>
      </c>
      <c r="L82">
        <v>1</v>
      </c>
    </row>
    <row r="83" spans="2:12">
      <c r="B83" s="149" t="s">
        <v>22286</v>
      </c>
      <c r="C83" s="32"/>
      <c r="D83" s="32"/>
      <c r="E83" s="32">
        <v>1</v>
      </c>
      <c r="F83" s="32"/>
      <c r="G83">
        <v>1</v>
      </c>
      <c r="K83" s="150" t="s">
        <v>7592</v>
      </c>
      <c r="L83">
        <v>1</v>
      </c>
    </row>
    <row r="84" spans="2:12">
      <c r="B84" s="149" t="s">
        <v>22224</v>
      </c>
      <c r="C84" s="32"/>
      <c r="D84" s="32"/>
      <c r="E84" s="32">
        <v>7</v>
      </c>
      <c r="F84" s="32">
        <v>1</v>
      </c>
      <c r="G84">
        <v>8</v>
      </c>
      <c r="K84" s="150" t="s">
        <v>3170</v>
      </c>
      <c r="L84">
        <v>1</v>
      </c>
    </row>
    <row r="85" spans="2:12">
      <c r="B85" s="149" t="s">
        <v>22244</v>
      </c>
      <c r="C85" s="32"/>
      <c r="D85" s="32"/>
      <c r="E85" s="32">
        <v>3</v>
      </c>
      <c r="F85" s="32"/>
      <c r="G85">
        <v>3</v>
      </c>
      <c r="K85" s="150" t="s">
        <v>2901</v>
      </c>
      <c r="L85">
        <v>1</v>
      </c>
    </row>
    <row r="86" spans="2:12">
      <c r="B86" s="149" t="s">
        <v>22255</v>
      </c>
      <c r="C86" s="32"/>
      <c r="D86" s="32"/>
      <c r="E86" s="32">
        <v>1</v>
      </c>
      <c r="F86" s="32"/>
      <c r="G86">
        <v>1</v>
      </c>
      <c r="K86" s="150" t="s">
        <v>22991</v>
      </c>
      <c r="L86">
        <v>1</v>
      </c>
    </row>
    <row r="87" spans="2:12">
      <c r="B87" s="149" t="s">
        <v>22206</v>
      </c>
      <c r="C87" s="32"/>
      <c r="D87" s="32"/>
      <c r="E87" s="32">
        <v>9</v>
      </c>
      <c r="F87" s="32"/>
      <c r="G87">
        <v>9</v>
      </c>
      <c r="K87" s="149" t="s">
        <v>22229</v>
      </c>
      <c r="L87">
        <v>2</v>
      </c>
    </row>
    <row r="88" spans="2:12">
      <c r="B88" s="149" t="s">
        <v>22251</v>
      </c>
      <c r="C88" s="32"/>
      <c r="D88" s="32"/>
      <c r="E88" s="32">
        <v>1</v>
      </c>
      <c r="F88" s="32"/>
      <c r="G88">
        <v>1</v>
      </c>
      <c r="K88" s="150" t="s">
        <v>2485</v>
      </c>
      <c r="L88">
        <v>1</v>
      </c>
    </row>
    <row r="89" spans="2:12">
      <c r="B89" s="149" t="s">
        <v>22238</v>
      </c>
      <c r="C89" s="32">
        <v>7</v>
      </c>
      <c r="D89" s="32">
        <v>1</v>
      </c>
      <c r="E89" s="32">
        <v>1</v>
      </c>
      <c r="F89" s="32"/>
      <c r="G89">
        <v>9</v>
      </c>
      <c r="K89" s="150" t="s">
        <v>2583</v>
      </c>
      <c r="L89">
        <v>1</v>
      </c>
    </row>
    <row r="90" spans="2:12">
      <c r="B90" s="149" t="s">
        <v>22197</v>
      </c>
      <c r="C90" s="32"/>
      <c r="D90" s="32"/>
      <c r="E90" s="32">
        <v>11</v>
      </c>
      <c r="F90" s="32"/>
      <c r="G90">
        <v>11</v>
      </c>
      <c r="K90" s="588" t="s">
        <v>22241</v>
      </c>
      <c r="L90" s="177">
        <v>11</v>
      </c>
    </row>
    <row r="91" spans="2:12">
      <c r="B91" s="149" t="s">
        <v>22203</v>
      </c>
      <c r="C91" s="32"/>
      <c r="D91" s="32"/>
      <c r="E91" s="32">
        <v>9</v>
      </c>
      <c r="F91" s="32"/>
      <c r="G91">
        <v>9</v>
      </c>
      <c r="K91" s="150" t="s">
        <v>22548</v>
      </c>
      <c r="L91">
        <v>1</v>
      </c>
    </row>
    <row r="92" spans="2:12">
      <c r="B92" s="149" t="s">
        <v>22247</v>
      </c>
      <c r="C92" s="32"/>
      <c r="D92" s="32"/>
      <c r="E92" s="32"/>
      <c r="F92" s="32">
        <v>12</v>
      </c>
      <c r="G92">
        <v>12</v>
      </c>
      <c r="K92" s="150" t="s">
        <v>22553</v>
      </c>
      <c r="L92">
        <v>1</v>
      </c>
    </row>
    <row r="93" spans="2:12">
      <c r="B93" s="149" t="s">
        <v>22272</v>
      </c>
      <c r="C93" s="32"/>
      <c r="D93" s="32"/>
      <c r="E93" s="32">
        <v>1</v>
      </c>
      <c r="F93" s="32"/>
      <c r="G93">
        <v>1</v>
      </c>
      <c r="K93" s="150" t="s">
        <v>5653</v>
      </c>
      <c r="L93">
        <v>1</v>
      </c>
    </row>
    <row r="94" spans="2:12">
      <c r="B94" s="149" t="s">
        <v>22231</v>
      </c>
      <c r="C94" s="32"/>
      <c r="D94" s="32"/>
      <c r="E94" s="32">
        <v>9</v>
      </c>
      <c r="F94" s="32"/>
      <c r="G94">
        <v>9</v>
      </c>
      <c r="K94" s="150" t="s">
        <v>6060</v>
      </c>
      <c r="L94">
        <v>1</v>
      </c>
    </row>
    <row r="95" spans="2:12">
      <c r="B95" s="149" t="s">
        <v>22229</v>
      </c>
      <c r="C95" s="32"/>
      <c r="D95" s="32"/>
      <c r="E95" s="32">
        <v>2</v>
      </c>
      <c r="F95" s="32"/>
      <c r="G95">
        <v>2</v>
      </c>
      <c r="K95" s="150" t="s">
        <v>6611</v>
      </c>
      <c r="L95">
        <v>1</v>
      </c>
    </row>
    <row r="96" spans="2:12">
      <c r="B96" s="149" t="s">
        <v>22241</v>
      </c>
      <c r="C96" s="32"/>
      <c r="D96" s="32"/>
      <c r="E96" s="32">
        <v>11</v>
      </c>
      <c r="F96" s="32"/>
      <c r="G96">
        <v>11</v>
      </c>
      <c r="K96" s="150" t="s">
        <v>5807</v>
      </c>
      <c r="L96">
        <v>1</v>
      </c>
    </row>
    <row r="97" spans="2:12">
      <c r="B97" s="149" t="s">
        <v>23012</v>
      </c>
      <c r="C97" s="32">
        <v>9</v>
      </c>
      <c r="D97" s="32">
        <v>1</v>
      </c>
      <c r="E97" s="32">
        <v>124</v>
      </c>
      <c r="F97" s="32">
        <v>46</v>
      </c>
      <c r="G97">
        <v>180</v>
      </c>
      <c r="K97" s="150" t="s">
        <v>5478</v>
      </c>
      <c r="L97">
        <v>1</v>
      </c>
    </row>
    <row r="98" spans="2:12">
      <c r="K98" s="150" t="s">
        <v>5185</v>
      </c>
      <c r="L98">
        <v>1</v>
      </c>
    </row>
    <row r="99" spans="2:12">
      <c r="K99" s="150" t="s">
        <v>5826</v>
      </c>
      <c r="L99">
        <v>1</v>
      </c>
    </row>
    <row r="100" spans="2:12">
      <c r="K100" s="150" t="s">
        <v>6594</v>
      </c>
      <c r="L100">
        <v>1</v>
      </c>
    </row>
    <row r="101" spans="2:12">
      <c r="K101" s="150" t="s">
        <v>6165</v>
      </c>
      <c r="L101">
        <v>1</v>
      </c>
    </row>
    <row r="102" spans="2:12">
      <c r="K102" s="149" t="s">
        <v>23012</v>
      </c>
      <c r="L102">
        <v>118</v>
      </c>
    </row>
  </sheetData>
  <mergeCells count="1">
    <mergeCell ref="Q15:Q16"/>
  </mergeCells>
  <pageMargins left="0.7" right="0.7" top="0.75" bottom="0.75" header="0.3" footer="0.3"/>
  <pageSetup orientation="portrait" r:id="rId8"/>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DFCDE-8D3B-44BE-8A40-A84B3CDCD3EF}">
  <sheetPr>
    <tabColor rgb="FF0070C0"/>
  </sheetPr>
  <dimension ref="A1:I45"/>
  <sheetViews>
    <sheetView zoomScale="110" zoomScaleNormal="110" workbookViewId="0">
      <selection activeCell="C15" sqref="C15"/>
    </sheetView>
  </sheetViews>
  <sheetFormatPr defaultRowHeight="14.45"/>
  <cols>
    <col min="1" max="1" width="16.140625" customWidth="1"/>
    <col min="2" max="2" width="15.85546875" style="32" customWidth="1"/>
    <col min="3" max="3" width="18.5703125" style="32" customWidth="1"/>
    <col min="4" max="4" width="14.5703125" customWidth="1"/>
    <col min="5" max="6" width="14.85546875" customWidth="1"/>
    <col min="7" max="7" width="14.5703125" style="32" customWidth="1"/>
    <col min="8" max="8" width="17.140625" customWidth="1"/>
    <col min="9" max="9" width="14" customWidth="1"/>
  </cols>
  <sheetData>
    <row r="1" spans="1:9">
      <c r="A1" s="696" t="s">
        <v>23044</v>
      </c>
      <c r="B1" s="698" t="s">
        <v>23838</v>
      </c>
      <c r="C1" s="698" t="s">
        <v>23843</v>
      </c>
      <c r="D1" s="1" t="s">
        <v>23844</v>
      </c>
      <c r="E1" s="1" t="s">
        <v>23845</v>
      </c>
      <c r="F1" s="1"/>
      <c r="G1" s="234" t="s">
        <v>23846</v>
      </c>
      <c r="H1" s="1"/>
      <c r="I1" s="1" t="s">
        <v>23847</v>
      </c>
    </row>
    <row r="2" spans="1:9">
      <c r="A2" s="694" t="s">
        <v>22276</v>
      </c>
      <c r="B2" s="699">
        <v>4</v>
      </c>
      <c r="C2" s="699" t="s">
        <v>23848</v>
      </c>
      <c r="D2" s="1" t="s">
        <v>23849</v>
      </c>
      <c r="E2" s="1" t="s">
        <v>23849</v>
      </c>
      <c r="F2" s="1"/>
      <c r="G2" s="1"/>
      <c r="H2" s="1"/>
      <c r="I2" s="1"/>
    </row>
    <row r="3" spans="1:9">
      <c r="A3" s="694" t="s">
        <v>22213</v>
      </c>
      <c r="B3" s="699">
        <v>17</v>
      </c>
      <c r="C3" s="699" t="s">
        <v>23848</v>
      </c>
      <c r="D3" s="1" t="s">
        <v>23849</v>
      </c>
      <c r="E3" s="1" t="s">
        <v>23849</v>
      </c>
      <c r="F3" s="1"/>
      <c r="G3" s="1"/>
      <c r="H3" s="1"/>
      <c r="I3" s="1"/>
    </row>
    <row r="4" spans="1:9">
      <c r="A4" s="694" t="s">
        <v>22219</v>
      </c>
      <c r="B4" s="699">
        <v>17</v>
      </c>
      <c r="C4" s="699" t="s">
        <v>23848</v>
      </c>
      <c r="D4" s="318" t="s">
        <v>23849</v>
      </c>
      <c r="E4" s="1" t="s">
        <v>23849</v>
      </c>
      <c r="F4" s="1"/>
      <c r="G4" s="1"/>
      <c r="H4" s="1"/>
      <c r="I4" s="1"/>
    </row>
    <row r="5" spans="1:9">
      <c r="A5" s="694" t="s">
        <v>22247</v>
      </c>
      <c r="B5" s="699">
        <v>12</v>
      </c>
      <c r="C5" s="699" t="s">
        <v>23848</v>
      </c>
      <c r="D5" s="1" t="s">
        <v>23849</v>
      </c>
      <c r="E5" s="1" t="s">
        <v>23849</v>
      </c>
      <c r="F5" s="1"/>
      <c r="G5" s="1"/>
      <c r="H5" s="1"/>
      <c r="I5" s="1"/>
    </row>
    <row r="6" spans="1:9">
      <c r="A6" s="712" t="s">
        <v>22259</v>
      </c>
      <c r="B6" s="699" t="s">
        <v>23850</v>
      </c>
      <c r="C6" s="699" t="s">
        <v>23848</v>
      </c>
      <c r="D6" s="318" t="s">
        <v>23849</v>
      </c>
      <c r="E6" s="318" t="s">
        <v>23849</v>
      </c>
      <c r="F6" s="318"/>
      <c r="G6" s="1"/>
      <c r="H6" s="1" t="s">
        <v>23851</v>
      </c>
      <c r="I6" s="1"/>
    </row>
    <row r="7" spans="1:9">
      <c r="A7" s="712" t="s">
        <v>22210</v>
      </c>
      <c r="B7" s="699">
        <v>1</v>
      </c>
      <c r="C7" s="699" t="s">
        <v>23848</v>
      </c>
      <c r="D7" s="318" t="s">
        <v>23849</v>
      </c>
      <c r="E7" s="318" t="s">
        <v>23849</v>
      </c>
      <c r="F7" s="318"/>
      <c r="G7" s="1"/>
      <c r="H7" s="1"/>
      <c r="I7" s="1"/>
    </row>
    <row r="8" spans="1:9">
      <c r="A8" s="712" t="s">
        <v>22280</v>
      </c>
      <c r="B8" s="699">
        <v>1</v>
      </c>
      <c r="C8" s="699" t="s">
        <v>23848</v>
      </c>
      <c r="D8" s="708"/>
      <c r="E8" s="708"/>
      <c r="F8" s="708"/>
      <c r="G8" s="1"/>
      <c r="H8" s="1"/>
      <c r="I8" s="1"/>
    </row>
    <row r="9" spans="1:9">
      <c r="A9" s="712" t="s">
        <v>22230</v>
      </c>
      <c r="B9" s="699">
        <v>6</v>
      </c>
      <c r="C9" s="699" t="s">
        <v>23848</v>
      </c>
      <c r="D9" s="318" t="s">
        <v>23849</v>
      </c>
      <c r="E9" s="318" t="s">
        <v>23849</v>
      </c>
      <c r="F9" s="318"/>
      <c r="G9" s="1"/>
      <c r="H9" s="1"/>
      <c r="I9" s="1"/>
    </row>
    <row r="10" spans="1:9">
      <c r="A10" s="694" t="s">
        <v>22286</v>
      </c>
      <c r="B10" s="699">
        <v>1</v>
      </c>
      <c r="C10" s="699" t="s">
        <v>23848</v>
      </c>
      <c r="D10" s="708"/>
      <c r="E10" s="708"/>
      <c r="F10" s="708"/>
      <c r="G10" s="1"/>
      <c r="H10" s="1"/>
      <c r="I10" s="1"/>
    </row>
    <row r="11" spans="1:9">
      <c r="A11" s="712" t="s">
        <v>22224</v>
      </c>
      <c r="B11" s="699">
        <v>8</v>
      </c>
      <c r="C11" s="699" t="s">
        <v>23848</v>
      </c>
      <c r="D11" s="318" t="s">
        <v>23849</v>
      </c>
      <c r="E11" s="318" t="s">
        <v>23849</v>
      </c>
      <c r="F11" s="318"/>
      <c r="G11" s="1"/>
      <c r="H11" s="1"/>
      <c r="I11" s="1" t="s">
        <v>23852</v>
      </c>
    </row>
    <row r="12" spans="1:9">
      <c r="A12" s="712" t="s">
        <v>22238</v>
      </c>
      <c r="B12" s="699">
        <v>9</v>
      </c>
      <c r="C12" s="699" t="s">
        <v>23848</v>
      </c>
      <c r="D12" s="318" t="s">
        <v>23849</v>
      </c>
      <c r="E12" s="318" t="s">
        <v>23849</v>
      </c>
      <c r="F12" s="318"/>
      <c r="G12" s="1"/>
      <c r="H12" s="1" t="s">
        <v>23853</v>
      </c>
      <c r="I12" s="1"/>
    </row>
    <row r="13" spans="1:9">
      <c r="A13" s="694" t="s">
        <v>22231</v>
      </c>
      <c r="B13" s="699">
        <v>9</v>
      </c>
      <c r="C13" s="699" t="s">
        <v>23848</v>
      </c>
      <c r="D13" s="708"/>
      <c r="E13" s="708"/>
      <c r="F13" s="708"/>
      <c r="G13" s="1"/>
      <c r="H13" s="1"/>
      <c r="I13" s="1"/>
    </row>
    <row r="14" spans="1:9">
      <c r="A14" s="712" t="s">
        <v>22229</v>
      </c>
      <c r="B14" s="699">
        <v>2</v>
      </c>
      <c r="C14" s="699" t="s">
        <v>23848</v>
      </c>
      <c r="D14" s="318" t="s">
        <v>23849</v>
      </c>
      <c r="E14" s="318" t="s">
        <v>23849</v>
      </c>
      <c r="F14" s="318"/>
      <c r="G14" s="1"/>
      <c r="H14" s="1"/>
      <c r="I14" s="1"/>
    </row>
    <row r="15" spans="1:9">
      <c r="A15" s="694" t="s">
        <v>22244</v>
      </c>
      <c r="B15" s="699">
        <v>3</v>
      </c>
      <c r="C15" s="699" t="s">
        <v>23848</v>
      </c>
      <c r="D15" s="1"/>
      <c r="E15" s="1"/>
      <c r="F15" s="1"/>
      <c r="G15" s="707">
        <v>45365</v>
      </c>
      <c r="H15" s="1"/>
      <c r="I15" s="1"/>
    </row>
    <row r="16" spans="1:9">
      <c r="A16" s="694" t="s">
        <v>22255</v>
      </c>
      <c r="B16" s="699">
        <v>1</v>
      </c>
      <c r="C16" s="699" t="s">
        <v>23848</v>
      </c>
      <c r="D16" s="1"/>
      <c r="E16" s="1"/>
      <c r="F16" s="1"/>
      <c r="G16" s="707">
        <v>45366</v>
      </c>
      <c r="H16" s="1"/>
      <c r="I16" s="1"/>
    </row>
    <row r="17" spans="1:9">
      <c r="A17" s="107" t="s">
        <v>22266</v>
      </c>
      <c r="B17" s="234">
        <v>3</v>
      </c>
      <c r="C17" s="234"/>
      <c r="D17" s="1"/>
      <c r="E17" s="1"/>
      <c r="F17" s="1"/>
      <c r="G17" s="234" t="s">
        <v>22584</v>
      </c>
      <c r="H17" s="1"/>
      <c r="I17" s="1"/>
    </row>
    <row r="18" spans="1:9">
      <c r="A18" s="107" t="s">
        <v>22234</v>
      </c>
      <c r="B18" s="234">
        <v>8</v>
      </c>
      <c r="C18" s="234"/>
      <c r="D18" s="1"/>
      <c r="E18" s="1"/>
      <c r="F18" s="1"/>
      <c r="G18" s="707">
        <v>45366</v>
      </c>
      <c r="H18" s="1"/>
      <c r="I18" s="1"/>
    </row>
    <row r="19" spans="1:9">
      <c r="A19" s="107" t="s">
        <v>22206</v>
      </c>
      <c r="B19" s="234" t="s">
        <v>23854</v>
      </c>
      <c r="C19" s="234"/>
      <c r="D19" s="1"/>
      <c r="E19" s="1"/>
      <c r="F19" s="1"/>
      <c r="G19" s="234"/>
      <c r="H19" s="1"/>
      <c r="I19" s="1"/>
    </row>
    <row r="20" spans="1:9">
      <c r="A20" s="107" t="s">
        <v>22197</v>
      </c>
      <c r="B20" s="234">
        <v>11</v>
      </c>
      <c r="C20" s="234" t="s">
        <v>23855</v>
      </c>
      <c r="D20" s="1"/>
      <c r="E20" s="1"/>
      <c r="F20" s="1"/>
      <c r="G20" s="707">
        <v>45365</v>
      </c>
      <c r="H20" s="1"/>
      <c r="I20" s="1"/>
    </row>
    <row r="21" spans="1:9">
      <c r="A21" s="107" t="s">
        <v>22203</v>
      </c>
      <c r="B21" s="234">
        <v>9</v>
      </c>
      <c r="C21" s="234"/>
      <c r="D21" s="1"/>
      <c r="E21" s="1"/>
      <c r="F21" s="1"/>
      <c r="G21" s="707">
        <v>45365</v>
      </c>
      <c r="H21" s="1"/>
      <c r="I21" s="1"/>
    </row>
    <row r="22" spans="1:9">
      <c r="A22" s="107" t="s">
        <v>22272</v>
      </c>
      <c r="B22" s="234">
        <v>1</v>
      </c>
      <c r="C22" s="234"/>
      <c r="D22" s="1"/>
      <c r="E22" s="1"/>
      <c r="F22" s="1"/>
      <c r="G22" s="234" t="s">
        <v>23856</v>
      </c>
      <c r="H22" s="1"/>
      <c r="I22" s="1"/>
    </row>
    <row r="23" spans="1:9">
      <c r="A23" s="107" t="s">
        <v>22241</v>
      </c>
      <c r="B23" s="234">
        <v>11</v>
      </c>
      <c r="C23" s="709" t="s">
        <v>23857</v>
      </c>
      <c r="D23" s="1"/>
      <c r="E23" s="1"/>
      <c r="F23" s="1"/>
      <c r="G23" s="707">
        <v>45366</v>
      </c>
      <c r="H23" s="1"/>
      <c r="I23" s="1"/>
    </row>
    <row r="24" spans="1:9">
      <c r="A24" s="701" t="s">
        <v>22284</v>
      </c>
      <c r="B24" s="702" t="s">
        <v>23858</v>
      </c>
      <c r="C24" s="702" t="s">
        <v>23848</v>
      </c>
      <c r="D24" s="710"/>
      <c r="E24" s="710"/>
      <c r="F24" s="710"/>
      <c r="G24" s="710"/>
      <c r="H24" s="710"/>
      <c r="I24" s="710"/>
    </row>
    <row r="25" spans="1:9">
      <c r="A25" s="701" t="s">
        <v>22251</v>
      </c>
      <c r="B25" s="702">
        <v>1</v>
      </c>
      <c r="C25" s="702"/>
      <c r="D25" s="710"/>
      <c r="E25" s="710"/>
      <c r="F25" s="710"/>
      <c r="G25" s="711"/>
      <c r="H25" s="710"/>
      <c r="I25" s="710"/>
    </row>
    <row r="26" spans="1:9">
      <c r="A26" s="697" t="s">
        <v>23012</v>
      </c>
      <c r="B26" s="698">
        <v>180</v>
      </c>
      <c r="C26" s="698"/>
      <c r="D26" s="1"/>
      <c r="E26" s="1"/>
      <c r="F26" s="1"/>
      <c r="G26" s="1"/>
      <c r="H26" s="1"/>
      <c r="I26" s="1"/>
    </row>
    <row r="33" spans="2:7">
      <c r="B33" s="578"/>
      <c r="C33" s="372"/>
      <c r="D33" s="372"/>
    </row>
    <row r="34" spans="2:7">
      <c r="B34" s="700"/>
      <c r="C34" s="488"/>
      <c r="D34" s="488"/>
    </row>
    <row r="35" spans="2:7">
      <c r="B35" s="700"/>
      <c r="C35" s="488"/>
      <c r="F35" s="32"/>
      <c r="G35"/>
    </row>
    <row r="36" spans="2:7">
      <c r="B36" s="700"/>
      <c r="C36" s="488"/>
      <c r="F36" s="32"/>
      <c r="G36"/>
    </row>
    <row r="37" spans="2:7">
      <c r="B37" s="700"/>
      <c r="C37" s="488"/>
      <c r="F37" s="32"/>
      <c r="G37"/>
    </row>
    <row r="38" spans="2:7">
      <c r="B38" s="700"/>
      <c r="C38" s="488"/>
      <c r="F38" s="32"/>
      <c r="G38"/>
    </row>
    <row r="39" spans="2:7">
      <c r="B39" s="700"/>
      <c r="C39" s="488"/>
      <c r="F39" s="32"/>
      <c r="G39"/>
    </row>
    <row r="40" spans="2:7">
      <c r="B40" s="700"/>
      <c r="C40" s="488"/>
      <c r="F40" s="32"/>
      <c r="G40"/>
    </row>
    <row r="41" spans="2:7">
      <c r="B41" s="700"/>
      <c r="C41" s="488"/>
      <c r="F41" s="32"/>
      <c r="G41"/>
    </row>
    <row r="42" spans="2:7">
      <c r="B42" s="700"/>
      <c r="C42" s="488"/>
      <c r="F42" s="32"/>
      <c r="G42"/>
    </row>
    <row r="43" spans="2:7">
      <c r="B43" s="700"/>
      <c r="C43" s="488"/>
      <c r="F43" s="32"/>
      <c r="G43"/>
    </row>
    <row r="44" spans="2:7">
      <c r="C44"/>
    </row>
    <row r="45" spans="2:7">
      <c r="C45"/>
    </row>
  </sheetData>
  <autoFilter ref="A1:I27" xr:uid="{BD6DFCDE-8D3B-44BE-8A40-A84B3CDCD3EF}">
    <sortState xmlns:xlrd2="http://schemas.microsoft.com/office/spreadsheetml/2017/richdata2" ref="A2:I27">
      <sortCondition sortBy="cellColor" ref="A1:A27" dxfId="772"/>
    </sortState>
  </autoFilter>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5250D-08CA-4EBB-B38F-4B84770ADAF3}">
  <dimension ref="I1:Q81"/>
  <sheetViews>
    <sheetView topLeftCell="I1" workbookViewId="0">
      <selection activeCell="M31" sqref="M31"/>
    </sheetView>
  </sheetViews>
  <sheetFormatPr defaultRowHeight="12.6" customHeight="1"/>
  <cols>
    <col min="9" max="9" width="17.5703125" customWidth="1"/>
    <col min="10" max="10" width="53.5703125" customWidth="1"/>
    <col min="11" max="11" width="61.42578125" customWidth="1"/>
    <col min="13" max="13" width="40.140625" bestFit="1" customWidth="1"/>
    <col min="14" max="14" width="15.42578125" bestFit="1" customWidth="1"/>
    <col min="16" max="16" width="31" bestFit="1" customWidth="1"/>
    <col min="17" max="17" width="15.42578125" bestFit="1" customWidth="1"/>
  </cols>
  <sheetData>
    <row r="1" spans="9:17" ht="14.45">
      <c r="I1" t="s">
        <v>23859</v>
      </c>
      <c r="J1" t="s">
        <v>23860</v>
      </c>
      <c r="K1" t="s">
        <v>23861</v>
      </c>
    </row>
    <row r="2" spans="9:17" ht="12.6" customHeight="1">
      <c r="I2" s="592" t="s">
        <v>22276</v>
      </c>
      <c r="J2" s="591" t="s">
        <v>22887</v>
      </c>
      <c r="K2" t="str">
        <f>VLOOKUP(J2,'Dev Inventory'!M:O,3,FALSE)</f>
        <v>ccms_bda772n2_cardholder_full_dih_enc</v>
      </c>
      <c r="M2" s="148" t="s">
        <v>23001</v>
      </c>
      <c r="N2" t="s">
        <v>23862</v>
      </c>
    </row>
    <row r="3" spans="9:17" ht="12.6" customHeight="1">
      <c r="I3" s="592" t="s">
        <v>22276</v>
      </c>
      <c r="J3" s="591" t="s">
        <v>22890</v>
      </c>
      <c r="K3" t="str">
        <f>VLOOKUP(J3,'Dev Inventory'!M:O,3,FALSE)</f>
        <v>ccms_bda772n4_cardregister</v>
      </c>
      <c r="M3" s="149" t="s">
        <v>22276</v>
      </c>
      <c r="N3">
        <v>4</v>
      </c>
      <c r="P3" s="148" t="s">
        <v>23001</v>
      </c>
      <c r="Q3" t="s">
        <v>23862</v>
      </c>
    </row>
    <row r="4" spans="9:17" ht="12.6" customHeight="1">
      <c r="I4" s="592" t="s">
        <v>22276</v>
      </c>
      <c r="J4" s="591" t="s">
        <v>22893</v>
      </c>
      <c r="K4" t="str">
        <f>VLOOKUP(J4,'Dev Inventory'!M:O,3,FALSE)</f>
        <v>ccms_bp772n1_cardholder_purge</v>
      </c>
      <c r="M4" s="150" t="s">
        <v>7450</v>
      </c>
      <c r="N4">
        <v>1</v>
      </c>
      <c r="P4" s="149" t="s">
        <v>22259</v>
      </c>
      <c r="Q4">
        <v>34</v>
      </c>
    </row>
    <row r="5" spans="9:17" ht="12.6" customHeight="1">
      <c r="I5" s="592" t="s">
        <v>22276</v>
      </c>
      <c r="J5" s="591" t="s">
        <v>22897</v>
      </c>
      <c r="K5" t="str">
        <f>VLOOKUP(J5,'Dev Inventory'!M:O,3,FALSE)</f>
        <v>ccms_bda772n5_listcardtype</v>
      </c>
      <c r="M5" s="150" t="s">
        <v>7459</v>
      </c>
      <c r="N5">
        <v>1</v>
      </c>
      <c r="P5" s="150" t="s">
        <v>22539</v>
      </c>
      <c r="Q5">
        <v>1</v>
      </c>
    </row>
    <row r="6" spans="9:17" ht="12.6" customHeight="1">
      <c r="I6" s="488" t="s">
        <v>22210</v>
      </c>
      <c r="J6" s="488" t="s">
        <v>22109</v>
      </c>
      <c r="K6" t="str">
        <f>VLOOKUP(J6,'Dev Inventory'!M:O,3,FALSE)</f>
        <v>fcd_ar</v>
      </c>
      <c r="M6" s="150" t="s">
        <v>7471</v>
      </c>
      <c r="N6">
        <v>1</v>
      </c>
      <c r="P6" s="150" t="s">
        <v>22541</v>
      </c>
      <c r="Q6">
        <v>1</v>
      </c>
    </row>
    <row r="7" spans="9:17" ht="12.6" customHeight="1">
      <c r="I7" s="488" t="s">
        <v>22230</v>
      </c>
      <c r="J7" s="488" t="s">
        <v>23583</v>
      </c>
      <c r="K7" t="str">
        <f>VLOOKUP(J7,'Dev Inventory'!M:O,3,FALSE)</f>
        <v>gts_dbttnrel</v>
      </c>
      <c r="M7" s="150" t="s">
        <v>7463</v>
      </c>
      <c r="N7">
        <v>1</v>
      </c>
      <c r="P7" s="150" t="s">
        <v>22543</v>
      </c>
      <c r="Q7">
        <v>1</v>
      </c>
    </row>
    <row r="8" spans="9:17" ht="12.6" customHeight="1">
      <c r="I8" s="488" t="s">
        <v>22230</v>
      </c>
      <c r="J8" s="488" t="s">
        <v>21949</v>
      </c>
      <c r="K8" t="str">
        <f>VLOOKUP(J8,'Dev Inventory'!M:O,3,FALSE)</f>
        <v>gts_kbgt_cont_outstanding</v>
      </c>
      <c r="M8" s="149" t="s">
        <v>22210</v>
      </c>
      <c r="N8">
        <v>1</v>
      </c>
      <c r="P8" s="150" t="s">
        <v>22545</v>
      </c>
      <c r="Q8">
        <v>1</v>
      </c>
    </row>
    <row r="9" spans="9:17" ht="12.6" customHeight="1">
      <c r="I9" s="488" t="s">
        <v>22230</v>
      </c>
      <c r="J9" s="488" t="s">
        <v>21953</v>
      </c>
      <c r="K9" t="str">
        <f>VLOOKUP(J9,'Dev Inventory'!M:O,3,FALSE)</f>
        <v>gts_kbgt_limit_allocated</v>
      </c>
      <c r="M9" s="150" t="s">
        <v>22489</v>
      </c>
      <c r="N9">
        <v>1</v>
      </c>
      <c r="P9" s="150" t="s">
        <v>22547</v>
      </c>
      <c r="Q9">
        <v>1</v>
      </c>
    </row>
    <row r="10" spans="9:17" ht="12.6" customHeight="1">
      <c r="I10" s="488" t="s">
        <v>22230</v>
      </c>
      <c r="J10" s="488" t="s">
        <v>21954</v>
      </c>
      <c r="K10" t="str">
        <f>VLOOKUP(J10,'Dev Inventory'!M:O,3,FALSE)</f>
        <v>gts_kbgt_limit</v>
      </c>
      <c r="M10" s="149" t="s">
        <v>22230</v>
      </c>
      <c r="N10">
        <v>5</v>
      </c>
      <c r="P10" s="150" t="s">
        <v>22549</v>
      </c>
      <c r="Q10">
        <v>1</v>
      </c>
    </row>
    <row r="11" spans="9:17" ht="12.6" customHeight="1">
      <c r="I11" s="488" t="s">
        <v>22230</v>
      </c>
      <c r="J11" s="488" t="s">
        <v>21950</v>
      </c>
      <c r="K11" t="str">
        <f>VLOOKUP(J11,'Dev Inventory'!M:O,3,FALSE)</f>
        <v>gts_kbgt_loan_outstanding</v>
      </c>
      <c r="M11" s="150" t="s">
        <v>13718</v>
      </c>
      <c r="N11">
        <v>1</v>
      </c>
      <c r="P11" s="150" t="s">
        <v>7944</v>
      </c>
      <c r="Q11">
        <v>1</v>
      </c>
    </row>
    <row r="12" spans="9:17" ht="12.6" customHeight="1">
      <c r="I12" s="591" t="s">
        <v>22206</v>
      </c>
      <c r="J12" s="591" t="s">
        <v>23316</v>
      </c>
      <c r="K12" s="466" t="s">
        <v>8724</v>
      </c>
      <c r="M12" s="150" t="s">
        <v>8433</v>
      </c>
      <c r="N12">
        <v>1</v>
      </c>
      <c r="P12" s="150" t="s">
        <v>23863</v>
      </c>
      <c r="Q12">
        <v>27</v>
      </c>
    </row>
    <row r="13" spans="9:17" ht="12.6" customHeight="1">
      <c r="I13" s="488" t="s">
        <v>22238</v>
      </c>
      <c r="J13" s="488" t="s">
        <v>22032</v>
      </c>
      <c r="K13" t="str">
        <f>VLOOKUP(J13,'Dev Inventory'!M:O,3,FALSE)</f>
        <v>mx_mmlivemat</v>
      </c>
      <c r="M13" s="150" t="s">
        <v>13725</v>
      </c>
      <c r="N13">
        <v>1</v>
      </c>
      <c r="P13" s="149" t="s">
        <v>22266</v>
      </c>
      <c r="Q13">
        <v>3</v>
      </c>
    </row>
    <row r="14" spans="9:17" ht="12.6" customHeight="1">
      <c r="I14" s="488" t="s">
        <v>22238</v>
      </c>
      <c r="J14" s="488" t="s">
        <v>22020</v>
      </c>
      <c r="K14" t="str">
        <f>VLOOKUP(J14,'Dev Inventory'!M:O,3,FALSE)</f>
        <v>mx_limiteffective</v>
      </c>
      <c r="M14" s="150" t="s">
        <v>13823</v>
      </c>
      <c r="N14">
        <v>1</v>
      </c>
      <c r="P14" s="150" t="s">
        <v>23863</v>
      </c>
      <c r="Q14">
        <v>3</v>
      </c>
    </row>
    <row r="15" spans="9:17" ht="12.6" customHeight="1">
      <c r="I15" s="488" t="s">
        <v>22238</v>
      </c>
      <c r="J15" s="488" t="s">
        <v>22011</v>
      </c>
      <c r="K15" t="str">
        <f>VLOOKUP(J15,'Dev Inventory'!M:O,3,FALSE)</f>
        <v>mx_mktevent</v>
      </c>
      <c r="M15" s="150" t="s">
        <v>8708</v>
      </c>
      <c r="N15">
        <v>1</v>
      </c>
      <c r="P15" s="149" t="s">
        <v>23012</v>
      </c>
      <c r="Q15">
        <v>37</v>
      </c>
    </row>
    <row r="16" spans="9:17" ht="12.6" customHeight="1">
      <c r="I16" s="488" t="s">
        <v>22238</v>
      </c>
      <c r="J16" s="488" t="s">
        <v>22049</v>
      </c>
      <c r="K16" t="str">
        <f>VLOOKUP(J16,'Dev Inventory'!M:O,3,FALSE)</f>
        <v>mx_report_limit_ctp_funded_forint</v>
      </c>
      <c r="M16" s="149" t="s">
        <v>22206</v>
      </c>
      <c r="N16">
        <v>1</v>
      </c>
    </row>
    <row r="17" spans="9:14" ht="12.6" customHeight="1">
      <c r="I17" s="488" t="s">
        <v>22238</v>
      </c>
      <c r="J17" s="488" t="s">
        <v>22052</v>
      </c>
      <c r="K17" t="str">
        <f>VLOOKUP(J17,'Dev Inventory'!M:O,3,FALSE)</f>
        <v>mx_report_limit_pse_forint</v>
      </c>
      <c r="M17" s="150" t="s">
        <v>8724</v>
      </c>
      <c r="N17">
        <v>1</v>
      </c>
    </row>
    <row r="18" spans="9:14" ht="12.6" customHeight="1">
      <c r="I18" s="488" t="s">
        <v>22238</v>
      </c>
      <c r="J18" s="488" t="s">
        <v>22054</v>
      </c>
      <c r="K18" t="str">
        <f>VLOOKUP(J18,'Dev Inventory'!M:O,3,FALSE)</f>
        <v>mx_report_limit_se_forint</v>
      </c>
      <c r="M18" s="149" t="s">
        <v>22238</v>
      </c>
      <c r="N18">
        <v>9</v>
      </c>
    </row>
    <row r="19" spans="9:14" ht="12.6" customHeight="1">
      <c r="I19" s="488" t="s">
        <v>22238</v>
      </c>
      <c r="J19" s="488" t="s">
        <v>22976</v>
      </c>
      <c r="K19" t="str">
        <f>VLOOKUP(J19,'Dev Inventory'!M:O,3,FALSE)</f>
        <v>mx_reset_lp_ctp_funded_forint</v>
      </c>
      <c r="M19" s="150" t="s">
        <v>22567</v>
      </c>
      <c r="N19">
        <v>1</v>
      </c>
    </row>
    <row r="20" spans="9:14" ht="12.6" customHeight="1">
      <c r="I20" s="488" t="s">
        <v>22238</v>
      </c>
      <c r="J20" s="488" t="s">
        <v>22051</v>
      </c>
      <c r="K20" t="str">
        <f>VLOOKUP(J20,'Dev Inventory'!M:O,3,FALSE)</f>
        <v>mx_reset_mplcde_forint</v>
      </c>
      <c r="M20" s="150" t="s">
        <v>3388</v>
      </c>
      <c r="N20">
        <v>1</v>
      </c>
    </row>
    <row r="21" spans="9:14" ht="12.6" customHeight="1">
      <c r="I21" s="488" t="s">
        <v>22238</v>
      </c>
      <c r="J21" s="488" t="s">
        <v>22042</v>
      </c>
      <c r="K21" t="str">
        <f>VLOOKUP(J21,'Dev Inventory'!M:O,3,FALSE)</f>
        <v>mx_src_murx_deal_ar</v>
      </c>
      <c r="M21" s="150" t="s">
        <v>3407</v>
      </c>
      <c r="N21">
        <v>1</v>
      </c>
    </row>
    <row r="22" spans="9:14" ht="12.6" customHeight="1">
      <c r="I22" s="488" t="s">
        <v>22197</v>
      </c>
      <c r="J22" s="488" t="s">
        <v>22609</v>
      </c>
      <c r="K22" t="str">
        <f>VLOOKUP(J22,'Dev Inventory'!M:O,3,FALSE)</f>
        <v>pcb_dep_cb2d0005_odencitd_sam</v>
      </c>
      <c r="M22" s="150" t="s">
        <v>22562</v>
      </c>
      <c r="N22">
        <v>1</v>
      </c>
    </row>
    <row r="23" spans="9:14" ht="12.6" customHeight="1">
      <c r="I23" s="488" t="s">
        <v>22197</v>
      </c>
      <c r="J23" s="488" t="s">
        <v>22616</v>
      </c>
      <c r="K23" t="str">
        <f>VLOOKUP(J23,'Dev Inventory'!M:O,3,FALSE)</f>
        <v>pcb_dep_cls500029</v>
      </c>
      <c r="M23" s="150" t="s">
        <v>22563</v>
      </c>
      <c r="N23">
        <v>1</v>
      </c>
    </row>
    <row r="24" spans="9:14" ht="12.6" customHeight="1">
      <c r="I24" s="488" t="s">
        <v>22197</v>
      </c>
      <c r="J24" s="488" t="s">
        <v>22620</v>
      </c>
      <c r="K24" t="str">
        <f>VLOOKUP(J24,'Dev Inventory'!M:O,3,FALSE)</f>
        <v>pcb_dep_src_pf_ar_ca_cr_inf_dly</v>
      </c>
      <c r="M24" s="150" t="s">
        <v>22564</v>
      </c>
      <c r="N24">
        <v>1</v>
      </c>
    </row>
    <row r="25" spans="9:14" ht="12.6" customHeight="1">
      <c r="I25" s="488" t="s">
        <v>22197</v>
      </c>
      <c r="J25" s="488" t="s">
        <v>21803</v>
      </c>
      <c r="K25" t="str">
        <f>VLOOKUP(J25,'Dev Inventory'!M:O,3,FALSE)</f>
        <v>pcb_dep_src_pf_ar_ca_dly</v>
      </c>
      <c r="M25" s="150" t="s">
        <v>22565</v>
      </c>
      <c r="N25">
        <v>1</v>
      </c>
    </row>
    <row r="26" spans="9:14" ht="12.6" customHeight="1">
      <c r="I26" s="488" t="s">
        <v>22197</v>
      </c>
      <c r="J26" s="488" t="s">
        <v>22986</v>
      </c>
      <c r="K26" t="str">
        <f>VLOOKUP(J26,'Dev Inventory'!M:O,3,FALSE)</f>
        <v>pcb_dep_src_pf_ar_ca_limit_dly</v>
      </c>
      <c r="M26" s="150" t="s">
        <v>22566</v>
      </c>
      <c r="N26">
        <v>1</v>
      </c>
    </row>
    <row r="27" spans="9:14" ht="12.6" customHeight="1">
      <c r="I27" s="488" t="s">
        <v>22197</v>
      </c>
      <c r="J27" s="488" t="s">
        <v>21804</v>
      </c>
      <c r="K27" t="str">
        <f>VLOOKUP(J27,'Dev Inventory'!M:O,3,FALSE)</f>
        <v>pcb_dep_src_pf_ar_fx_dly</v>
      </c>
      <c r="M27" s="150" t="s">
        <v>22561</v>
      </c>
      <c r="N27">
        <v>1</v>
      </c>
    </row>
    <row r="28" spans="9:14" ht="12.6" customHeight="1">
      <c r="I28" s="488" t="s">
        <v>22197</v>
      </c>
      <c r="J28" s="488" t="s">
        <v>21801</v>
      </c>
      <c r="K28" t="str">
        <f>VLOOKUP(J28,'Dev Inventory'!M:O,3,FALSE)</f>
        <v>pcb_dep_src_pf_ar_sa_dly</v>
      </c>
      <c r="M28" s="149" t="s">
        <v>22197</v>
      </c>
      <c r="N28">
        <v>9</v>
      </c>
    </row>
    <row r="29" spans="9:14" ht="12.6" customHeight="1">
      <c r="I29" s="488" t="s">
        <v>22197</v>
      </c>
      <c r="J29" s="488" t="s">
        <v>21805</v>
      </c>
      <c r="K29" t="str">
        <f>VLOOKUP(J29,'Dev Inventory'!M:O,3,FALSE)</f>
        <v>pcb_dep_src_pf_ar_sf_dly</v>
      </c>
      <c r="M29" s="150" t="s">
        <v>2372</v>
      </c>
      <c r="N29">
        <v>1</v>
      </c>
    </row>
    <row r="30" spans="9:14" ht="12.6" customHeight="1">
      <c r="I30" s="488" t="s">
        <v>22197</v>
      </c>
      <c r="J30" s="488" t="s">
        <v>22613</v>
      </c>
      <c r="K30" t="str">
        <f>VLOOKUP(J30,'Dev Inventory'!M:O,3,FALSE)</f>
        <v>pcb_dep_src_pf_txn_mis_eft_dly</v>
      </c>
      <c r="M30" s="150" t="s">
        <v>22487</v>
      </c>
      <c r="N30">
        <v>1</v>
      </c>
    </row>
    <row r="31" spans="9:14" ht="12.6" customHeight="1">
      <c r="I31" s="488" t="s">
        <v>22203</v>
      </c>
      <c r="J31" s="488" t="s">
        <v>21809</v>
      </c>
      <c r="K31" t="str">
        <f>VLOOKUP(J31,'Dev Inventory'!M:O,3,FALSE)</f>
        <v>pcb_loan_common_account_info</v>
      </c>
      <c r="M31" s="150" t="s">
        <v>22488</v>
      </c>
      <c r="N31">
        <v>1</v>
      </c>
    </row>
    <row r="32" spans="9:14" ht="12.6" customHeight="1">
      <c r="I32" s="488" t="s">
        <v>22203</v>
      </c>
      <c r="J32" s="488" t="s">
        <v>21820</v>
      </c>
      <c r="K32" t="str">
        <f>VLOOKUP(J32,'Dev Inventory'!M:O,3,FALSE)</f>
        <v>pcb_loan_common_account_tier_by_time</v>
      </c>
      <c r="M32" s="150" t="s">
        <v>22482</v>
      </c>
      <c r="N32">
        <v>1</v>
      </c>
    </row>
    <row r="33" spans="9:14" ht="12.6" customHeight="1">
      <c r="I33" s="488" t="s">
        <v>22203</v>
      </c>
      <c r="J33" s="488" t="s">
        <v>21810</v>
      </c>
      <c r="K33" t="str">
        <f>VLOOKUP(J33,'Dev Inventory'!M:O,3,FALSE)</f>
        <v>pcb_loan_common_limit_info</v>
      </c>
      <c r="M33" s="150" t="s">
        <v>13839</v>
      </c>
      <c r="N33">
        <v>1</v>
      </c>
    </row>
    <row r="34" spans="9:14" ht="12.6" customHeight="1">
      <c r="I34" s="488" t="s">
        <v>22203</v>
      </c>
      <c r="J34" s="488" t="s">
        <v>22631</v>
      </c>
      <c r="K34" t="str">
        <f>VLOOKUP(J34,'Dev Inventory'!M:O,3,FALSE)</f>
        <v>pcb_loan_common_loan_purpose_table</v>
      </c>
      <c r="M34" s="150" t="s">
        <v>22483</v>
      </c>
      <c r="N34">
        <v>1</v>
      </c>
    </row>
    <row r="35" spans="9:14" ht="12.6" customHeight="1">
      <c r="I35" s="488" t="s">
        <v>22203</v>
      </c>
      <c r="J35" s="488" t="s">
        <v>22602</v>
      </c>
      <c r="K35" t="str">
        <f>VLOOKUP(J35,'Dev Inventory'!M:O,3,FALSE)</f>
        <v>pcb_loan_common_market_code</v>
      </c>
      <c r="M35" s="150" t="s">
        <v>22479</v>
      </c>
      <c r="N35">
        <v>1</v>
      </c>
    </row>
    <row r="36" spans="9:14" ht="12.6" customHeight="1">
      <c r="I36" s="488" t="s">
        <v>22203</v>
      </c>
      <c r="J36" s="488" t="s">
        <v>22625</v>
      </c>
      <c r="K36" t="str">
        <f>VLOOKUP(J36,'Dev Inventory'!M:O,3,FALSE)</f>
        <v>pcb_loan_common_product_type</v>
      </c>
      <c r="M36" s="150" t="s">
        <v>22484</v>
      </c>
      <c r="N36">
        <v>1</v>
      </c>
    </row>
    <row r="37" spans="9:14" ht="12.6" customHeight="1">
      <c r="I37" s="488" t="s">
        <v>22203</v>
      </c>
      <c r="J37" s="488" t="s">
        <v>21812</v>
      </c>
      <c r="K37" t="str">
        <f>VLOOKUP(J37,'Dev Inventory'!M:O,3,FALSE)</f>
        <v>pcb_loan_common_rate_type</v>
      </c>
      <c r="M37" s="150" t="s">
        <v>22486</v>
      </c>
      <c r="N37">
        <v>1</v>
      </c>
    </row>
    <row r="38" spans="9:14" ht="12.6" customHeight="1">
      <c r="I38" s="488" t="s">
        <v>22203</v>
      </c>
      <c r="J38" s="488" t="s">
        <v>22628</v>
      </c>
      <c r="K38" t="str">
        <f>VLOOKUP(J38,'Dev Inventory'!M:O,3,FALSE)</f>
        <v>pcb_loan_common_sub_type</v>
      </c>
      <c r="M38" s="149" t="s">
        <v>22203</v>
      </c>
      <c r="N38">
        <v>9</v>
      </c>
    </row>
    <row r="39" spans="9:14" ht="12.6" customHeight="1">
      <c r="I39" s="488" t="s">
        <v>22203</v>
      </c>
      <c r="J39" s="488" t="s">
        <v>22989</v>
      </c>
      <c r="K39" t="str">
        <f>VLOOKUP(J39,'Dev Inventory'!M:O,3,FALSE)</f>
        <v>pcb_loan_common_transaction_file</v>
      </c>
      <c r="M39" s="150" t="s">
        <v>7616</v>
      </c>
      <c r="N39">
        <v>1</v>
      </c>
    </row>
    <row r="40" spans="9:14" ht="12.6" customHeight="1">
      <c r="I40" s="488" t="s">
        <v>22229</v>
      </c>
      <c r="J40" s="488" t="s">
        <v>21936</v>
      </c>
      <c r="K40" t="str">
        <f>VLOOKUP(J40,'Dev Inventory'!M:O,3,FALSE)</f>
        <v>trade_na_lcr070</v>
      </c>
      <c r="M40" s="150" t="s">
        <v>2357</v>
      </c>
      <c r="N40">
        <v>1</v>
      </c>
    </row>
    <row r="41" spans="9:14" ht="12.6" customHeight="1">
      <c r="I41" s="488" t="s">
        <v>22229</v>
      </c>
      <c r="J41" s="488" t="s">
        <v>21937</v>
      </c>
      <c r="K41" t="str">
        <f>VLOOKUP(J41,'Dev Inventory'!M:O,3,FALSE)</f>
        <v>trade_na_src_eximar</v>
      </c>
      <c r="M41" s="150" t="s">
        <v>2196</v>
      </c>
      <c r="N41">
        <v>1</v>
      </c>
    </row>
    <row r="42" spans="9:14" ht="12.6" customHeight="1">
      <c r="M42" s="150" t="s">
        <v>2426</v>
      </c>
      <c r="N42">
        <v>1</v>
      </c>
    </row>
    <row r="43" spans="9:14" ht="12.6" customHeight="1">
      <c r="M43" s="150" t="s">
        <v>2310</v>
      </c>
      <c r="N43">
        <v>1</v>
      </c>
    </row>
    <row r="44" spans="9:14" ht="12.6" customHeight="1">
      <c r="I44" t="s">
        <v>23859</v>
      </c>
      <c r="J44" t="s">
        <v>23860</v>
      </c>
      <c r="K44" t="s">
        <v>23861</v>
      </c>
      <c r="M44" s="150" t="s">
        <v>2414</v>
      </c>
      <c r="N44">
        <v>1</v>
      </c>
    </row>
    <row r="45" spans="9:14" ht="12.6" customHeight="1">
      <c r="I45" t="s">
        <v>22259</v>
      </c>
      <c r="J45" t="s">
        <v>22784</v>
      </c>
      <c r="K45" t="e">
        <f>VLOOKUP(J45,'Dev Inventory'!T:T,2,FALSE)</f>
        <v>#REF!</v>
      </c>
      <c r="M45" s="150" t="s">
        <v>2324</v>
      </c>
      <c r="N45">
        <v>1</v>
      </c>
    </row>
    <row r="46" spans="9:14" ht="12.6" customHeight="1">
      <c r="I46" t="s">
        <v>22259</v>
      </c>
      <c r="J46" t="s">
        <v>23864</v>
      </c>
      <c r="K46" t="s">
        <v>7944</v>
      </c>
      <c r="M46" s="150" t="s">
        <v>2421</v>
      </c>
      <c r="N46">
        <v>1</v>
      </c>
    </row>
    <row r="47" spans="9:14" ht="12.6" customHeight="1">
      <c r="I47" t="s">
        <v>22259</v>
      </c>
      <c r="J47" t="s">
        <v>22790</v>
      </c>
      <c r="K47" t="e">
        <f>VLOOKUP(J47,'Dev Inventory'!T:T,2,FALSE)</f>
        <v>#REF!</v>
      </c>
      <c r="M47" s="150" t="s">
        <v>13859</v>
      </c>
      <c r="N47">
        <v>1</v>
      </c>
    </row>
    <row r="48" spans="9:14" ht="12.6" customHeight="1">
      <c r="I48" t="s">
        <v>22259</v>
      </c>
      <c r="J48" t="s">
        <v>22792</v>
      </c>
      <c r="K48" t="e">
        <f>VLOOKUP(J48,'Dev Inventory'!T:T,2,FALSE)</f>
        <v>#REF!</v>
      </c>
      <c r="M48" s="149" t="s">
        <v>22229</v>
      </c>
      <c r="N48">
        <v>2</v>
      </c>
    </row>
    <row r="49" spans="9:14" ht="12.6" customHeight="1">
      <c r="I49" t="s">
        <v>22259</v>
      </c>
      <c r="J49" t="s">
        <v>22794</v>
      </c>
      <c r="K49" t="e">
        <f>VLOOKUP(J49,'Dev Inventory'!T:T,2,FALSE)</f>
        <v>#REF!</v>
      </c>
      <c r="M49" s="150" t="s">
        <v>2485</v>
      </c>
      <c r="N49">
        <v>1</v>
      </c>
    </row>
    <row r="50" spans="9:14" ht="12.6" customHeight="1">
      <c r="I50" t="s">
        <v>22259</v>
      </c>
      <c r="J50" t="s">
        <v>22797</v>
      </c>
      <c r="K50" t="e">
        <f>VLOOKUP(J50,'Dev Inventory'!T:T,2,FALSE)</f>
        <v>#REF!</v>
      </c>
      <c r="M50" s="150" t="s">
        <v>2583</v>
      </c>
      <c r="N50">
        <v>1</v>
      </c>
    </row>
    <row r="51" spans="9:14" ht="12.6" customHeight="1">
      <c r="I51" t="s">
        <v>22259</v>
      </c>
      <c r="J51" t="s">
        <v>22799</v>
      </c>
      <c r="K51" t="e">
        <f>VLOOKUP(J51,'Dev Inventory'!T:T,2,FALSE)</f>
        <v>#REF!</v>
      </c>
      <c r="M51" s="149" t="s">
        <v>23012</v>
      </c>
      <c r="N51">
        <v>40</v>
      </c>
    </row>
    <row r="52" spans="9:14" ht="12.6" customHeight="1">
      <c r="I52" t="s">
        <v>22259</v>
      </c>
      <c r="J52" t="s">
        <v>22801</v>
      </c>
      <c r="K52" t="e">
        <f>VLOOKUP(J52,'Dev Inventory'!T:T,2,FALSE)</f>
        <v>#REF!</v>
      </c>
    </row>
    <row r="53" spans="9:14" ht="12.6" customHeight="1">
      <c r="I53" t="s">
        <v>22259</v>
      </c>
      <c r="J53" t="s">
        <v>22804</v>
      </c>
      <c r="K53" t="e">
        <f>VLOOKUP(J53,'Dev Inventory'!T:T,2,FALSE)</f>
        <v>#REF!</v>
      </c>
    </row>
    <row r="54" spans="9:14" ht="12.6" customHeight="1">
      <c r="I54" t="s">
        <v>22259</v>
      </c>
      <c r="J54" t="s">
        <v>23382</v>
      </c>
      <c r="K54" t="s">
        <v>22545</v>
      </c>
    </row>
    <row r="55" spans="9:14" ht="12.6" customHeight="1">
      <c r="I55" t="s">
        <v>22259</v>
      </c>
      <c r="J55" t="s">
        <v>23382</v>
      </c>
      <c r="K55" t="s">
        <v>22543</v>
      </c>
    </row>
    <row r="56" spans="9:14" ht="12.6" customHeight="1">
      <c r="I56" t="s">
        <v>22259</v>
      </c>
      <c r="J56" t="s">
        <v>22809</v>
      </c>
      <c r="K56" t="e">
        <f>VLOOKUP(J56,'Dev Inventory'!T:T,2,FALSE)</f>
        <v>#REF!</v>
      </c>
    </row>
    <row r="57" spans="9:14" ht="12.6" customHeight="1">
      <c r="I57" t="s">
        <v>22259</v>
      </c>
      <c r="J57" t="s">
        <v>22811</v>
      </c>
      <c r="K57" t="e">
        <f>VLOOKUP(J57,'Dev Inventory'!T:T,2,FALSE)</f>
        <v>#REF!</v>
      </c>
    </row>
    <row r="58" spans="9:14" ht="12.6" customHeight="1">
      <c r="I58" t="s">
        <v>22259</v>
      </c>
      <c r="J58" t="s">
        <v>22813</v>
      </c>
      <c r="K58" t="e">
        <f>VLOOKUP(J58,'Dev Inventory'!T:T,2,FALSE)</f>
        <v>#REF!</v>
      </c>
    </row>
    <row r="59" spans="9:14" ht="12.6" customHeight="1">
      <c r="I59" t="s">
        <v>22259</v>
      </c>
      <c r="J59" t="s">
        <v>22816</v>
      </c>
      <c r="K59" t="e">
        <f>VLOOKUP(J59,'Dev Inventory'!T:T,2,FALSE)</f>
        <v>#REF!</v>
      </c>
    </row>
    <row r="60" spans="9:14" ht="12.6" customHeight="1">
      <c r="I60" t="s">
        <v>22259</v>
      </c>
      <c r="J60" t="s">
        <v>22819</v>
      </c>
      <c r="K60" t="e">
        <f>VLOOKUP(J60,'Dev Inventory'!T:T,2,FALSE)</f>
        <v>#REF!</v>
      </c>
    </row>
    <row r="61" spans="9:14" ht="12.6" customHeight="1">
      <c r="I61" t="s">
        <v>22259</v>
      </c>
      <c r="J61" t="s">
        <v>22821</v>
      </c>
      <c r="K61" t="e">
        <f>VLOOKUP(J61,'Dev Inventory'!T:T,2,FALSE)</f>
        <v>#REF!</v>
      </c>
    </row>
    <row r="62" spans="9:14" ht="12.6" customHeight="1">
      <c r="I62" t="s">
        <v>22259</v>
      </c>
      <c r="J62" s="595" t="s">
        <v>23508</v>
      </c>
      <c r="K62" t="s">
        <v>22539</v>
      </c>
    </row>
    <row r="63" spans="9:14" ht="12.6" customHeight="1">
      <c r="I63" t="s">
        <v>22259</v>
      </c>
      <c r="J63" s="595" t="s">
        <v>23508</v>
      </c>
      <c r="K63" t="s">
        <v>22541</v>
      </c>
    </row>
    <row r="64" spans="9:14" ht="12.6" customHeight="1">
      <c r="I64" t="s">
        <v>22259</v>
      </c>
      <c r="J64" t="s">
        <v>22883</v>
      </c>
      <c r="K64" t="e">
        <f>VLOOKUP(J64,'Dev Inventory'!T:T,2,FALSE)</f>
        <v>#REF!</v>
      </c>
    </row>
    <row r="65" spans="9:11" ht="12.6" customHeight="1">
      <c r="I65" t="s">
        <v>22259</v>
      </c>
      <c r="J65" t="s">
        <v>22903</v>
      </c>
      <c r="K65" t="e">
        <f>VLOOKUP(J65,'Dev Inventory'!T:T,2,FALSE)</f>
        <v>#REF!</v>
      </c>
    </row>
    <row r="66" spans="9:11" ht="12.6" customHeight="1">
      <c r="I66" t="s">
        <v>22259</v>
      </c>
      <c r="J66" t="s">
        <v>22905</v>
      </c>
      <c r="K66" t="e">
        <f>VLOOKUP(J66,'Dev Inventory'!T:T,2,FALSE)</f>
        <v>#REF!</v>
      </c>
    </row>
    <row r="67" spans="9:11" ht="12.6" customHeight="1">
      <c r="I67" t="s">
        <v>22259</v>
      </c>
      <c r="J67" t="s">
        <v>22908</v>
      </c>
      <c r="K67" t="e">
        <f>VLOOKUP(J67,'Dev Inventory'!T:T,2,FALSE)</f>
        <v>#REF!</v>
      </c>
    </row>
    <row r="68" spans="9:11" ht="12.6" customHeight="1">
      <c r="I68" t="s">
        <v>22259</v>
      </c>
      <c r="J68" t="s">
        <v>22910</v>
      </c>
      <c r="K68" t="e">
        <f>VLOOKUP(J68,'Dev Inventory'!T:T,2,FALSE)</f>
        <v>#REF!</v>
      </c>
    </row>
    <row r="69" spans="9:11" ht="12.6" customHeight="1">
      <c r="I69" t="s">
        <v>22259</v>
      </c>
      <c r="J69" t="s">
        <v>22912</v>
      </c>
      <c r="K69" t="e">
        <f>VLOOKUP(J69,'Dev Inventory'!T:T,2,FALSE)</f>
        <v>#REF!</v>
      </c>
    </row>
    <row r="70" spans="9:11" ht="12.6" customHeight="1">
      <c r="I70" t="s">
        <v>22259</v>
      </c>
      <c r="J70" t="s">
        <v>22914</v>
      </c>
      <c r="K70" t="e">
        <f>VLOOKUP(J70,'Dev Inventory'!T:T,2,FALSE)</f>
        <v>#REF!</v>
      </c>
    </row>
    <row r="71" spans="9:11" ht="12.6" customHeight="1">
      <c r="I71" t="s">
        <v>22259</v>
      </c>
      <c r="J71" t="s">
        <v>22916</v>
      </c>
      <c r="K71" t="e">
        <f>VLOOKUP(J71,'Dev Inventory'!T:T,2,FALSE)</f>
        <v>#REF!</v>
      </c>
    </row>
    <row r="72" spans="9:11" ht="12.6" customHeight="1">
      <c r="I72" t="s">
        <v>22259</v>
      </c>
      <c r="J72" t="s">
        <v>22918</v>
      </c>
      <c r="K72" t="e">
        <f>VLOOKUP(J72,'Dev Inventory'!T:T,2,FALSE)</f>
        <v>#REF!</v>
      </c>
    </row>
    <row r="73" spans="9:11" ht="12.6" customHeight="1">
      <c r="I73" t="s">
        <v>22259</v>
      </c>
      <c r="J73" t="s">
        <v>22920</v>
      </c>
      <c r="K73" t="e">
        <f>VLOOKUP(J73,'Dev Inventory'!T:T,2,FALSE)</f>
        <v>#REF!</v>
      </c>
    </row>
    <row r="74" spans="9:11" ht="12.6" customHeight="1">
      <c r="I74" t="s">
        <v>22259</v>
      </c>
      <c r="J74" t="s">
        <v>22924</v>
      </c>
      <c r="K74" t="e">
        <f>VLOOKUP(J74,'Dev Inventory'!T:T,2,FALSE)</f>
        <v>#REF!</v>
      </c>
    </row>
    <row r="75" spans="9:11" ht="12.6" customHeight="1">
      <c r="I75" t="s">
        <v>22259</v>
      </c>
      <c r="J75" s="595" t="s">
        <v>23533</v>
      </c>
      <c r="K75" t="s">
        <v>22549</v>
      </c>
    </row>
    <row r="76" spans="9:11" ht="12.6" customHeight="1">
      <c r="I76" t="s">
        <v>22259</v>
      </c>
      <c r="J76" s="595" t="s">
        <v>23533</v>
      </c>
      <c r="K76" t="s">
        <v>22547</v>
      </c>
    </row>
    <row r="77" spans="9:11" ht="12.6" customHeight="1">
      <c r="I77" t="s">
        <v>22259</v>
      </c>
      <c r="J77" t="s">
        <v>22928</v>
      </c>
      <c r="K77" t="e">
        <f>VLOOKUP(J77,'Dev Inventory'!T:T,2,FALSE)</f>
        <v>#REF!</v>
      </c>
    </row>
    <row r="78" spans="9:11" ht="12.6" customHeight="1">
      <c r="I78" t="s">
        <v>22259</v>
      </c>
      <c r="J78" t="s">
        <v>22930</v>
      </c>
      <c r="K78" t="e">
        <f>VLOOKUP(J78,'Dev Inventory'!T:T,2,FALSE)</f>
        <v>#REF!</v>
      </c>
    </row>
    <row r="79" spans="9:11" ht="12.6" customHeight="1">
      <c r="I79" t="s">
        <v>22266</v>
      </c>
      <c r="J79" t="s">
        <v>22932</v>
      </c>
      <c r="K79" t="e">
        <f>VLOOKUP(J79,'Dev Inventory'!T:T,2,FALSE)</f>
        <v>#REF!</v>
      </c>
    </row>
    <row r="80" spans="9:11" ht="12.6" customHeight="1">
      <c r="I80" t="s">
        <v>22266</v>
      </c>
      <c r="J80" t="s">
        <v>22934</v>
      </c>
      <c r="K80" t="e">
        <f>VLOOKUP(J80,'Dev Inventory'!T:T,2,FALSE)</f>
        <v>#REF!</v>
      </c>
    </row>
    <row r="81" spans="9:11" ht="12.6" customHeight="1">
      <c r="I81" t="s">
        <v>22266</v>
      </c>
      <c r="J81" t="s">
        <v>22936</v>
      </c>
      <c r="K81" t="e">
        <f>VLOOKUP(J81,'Dev Inventory'!T:T,2,FALSE)</f>
        <v>#REF!</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B7B45-424E-4FD5-A0F4-885B76BBD6B9}">
  <dimension ref="A1:G11"/>
  <sheetViews>
    <sheetView zoomScale="115" zoomScaleNormal="115" workbookViewId="0">
      <selection activeCell="D25" sqref="D25"/>
    </sheetView>
  </sheetViews>
  <sheetFormatPr defaultRowHeight="14.45"/>
  <cols>
    <col min="1" max="1" width="11.140625" bestFit="1" customWidth="1"/>
    <col min="2" max="2" width="47.42578125" bestFit="1" customWidth="1"/>
    <col min="3" max="3" width="47.42578125" customWidth="1"/>
    <col min="4" max="4" width="47.42578125" bestFit="1" customWidth="1"/>
    <col min="5" max="5" width="47.5703125" bestFit="1" customWidth="1"/>
    <col min="6" max="6" width="27" customWidth="1"/>
    <col min="7" max="7" width="27.42578125" customWidth="1"/>
  </cols>
  <sheetData>
    <row r="1" spans="1:7">
      <c r="A1" s="570" t="s">
        <v>23865</v>
      </c>
      <c r="B1" s="570" t="s">
        <v>23651</v>
      </c>
      <c r="C1" s="569" t="s">
        <v>23866</v>
      </c>
      <c r="D1" s="569" t="s">
        <v>23867</v>
      </c>
      <c r="E1" s="569" t="s">
        <v>23868</v>
      </c>
      <c r="F1" s="569" t="s">
        <v>23869</v>
      </c>
      <c r="G1" s="569" t="s">
        <v>23870</v>
      </c>
    </row>
    <row r="2" spans="1:7">
      <c r="A2" s="572" t="s">
        <v>22259</v>
      </c>
      <c r="B2" s="571" t="s">
        <v>22449</v>
      </c>
      <c r="C2" s="575" t="s">
        <v>23871</v>
      </c>
      <c r="D2" s="574" t="s">
        <v>23872</v>
      </c>
      <c r="E2" s="1" t="s">
        <v>23871</v>
      </c>
      <c r="F2" s="7"/>
      <c r="G2" s="1"/>
    </row>
    <row r="3" spans="1:7">
      <c r="A3" s="572" t="s">
        <v>22284</v>
      </c>
      <c r="B3" s="573" t="s">
        <v>22440</v>
      </c>
      <c r="C3" s="575" t="s">
        <v>23873</v>
      </c>
      <c r="D3" s="574" t="s">
        <v>23874</v>
      </c>
      <c r="E3" s="1" t="s">
        <v>23875</v>
      </c>
      <c r="F3" s="1"/>
      <c r="G3" s="1"/>
    </row>
    <row r="4" spans="1:7">
      <c r="A4" s="572" t="s">
        <v>22206</v>
      </c>
      <c r="B4" s="573" t="s">
        <v>22635</v>
      </c>
      <c r="C4" s="573" t="s">
        <v>22635</v>
      </c>
      <c r="D4" s="573" t="s">
        <v>22635</v>
      </c>
      <c r="E4" s="1" t="s">
        <v>23876</v>
      </c>
      <c r="F4" s="1"/>
      <c r="G4" s="1"/>
    </row>
    <row r="5" spans="1:7">
      <c r="A5" s="572" t="s">
        <v>22206</v>
      </c>
      <c r="B5" s="573" t="s">
        <v>22637</v>
      </c>
      <c r="C5" s="573" t="s">
        <v>22637</v>
      </c>
      <c r="D5" s="573" t="s">
        <v>22637</v>
      </c>
      <c r="E5" s="1" t="s">
        <v>23877</v>
      </c>
      <c r="F5" s="1"/>
      <c r="G5" s="1"/>
    </row>
    <row r="6" spans="1:7">
      <c r="A6" s="572" t="s">
        <v>22206</v>
      </c>
      <c r="B6" s="573" t="s">
        <v>22640</v>
      </c>
      <c r="C6" s="573" t="s">
        <v>22640</v>
      </c>
      <c r="D6" s="573" t="s">
        <v>22640</v>
      </c>
      <c r="E6" s="1" t="s">
        <v>23878</v>
      </c>
      <c r="F6" s="1"/>
      <c r="G6" s="1"/>
    </row>
    <row r="7" spans="1:7">
      <c r="A7" s="572" t="s">
        <v>22206</v>
      </c>
      <c r="B7" s="573" t="s">
        <v>22642</v>
      </c>
      <c r="C7" s="573" t="s">
        <v>22642</v>
      </c>
      <c r="D7" s="573" t="s">
        <v>22642</v>
      </c>
      <c r="E7" s="1" t="s">
        <v>23879</v>
      </c>
      <c r="F7" s="1"/>
      <c r="G7" s="1"/>
    </row>
    <row r="8" spans="1:7">
      <c r="A8" s="572" t="s">
        <v>22206</v>
      </c>
      <c r="B8" s="573" t="s">
        <v>22644</v>
      </c>
      <c r="C8" s="573" t="s">
        <v>22644</v>
      </c>
      <c r="D8" s="573" t="s">
        <v>22644</v>
      </c>
      <c r="E8" s="1" t="s">
        <v>23880</v>
      </c>
      <c r="F8" s="1"/>
      <c r="G8" s="1"/>
    </row>
    <row r="9" spans="1:7">
      <c r="A9" s="572" t="s">
        <v>22206</v>
      </c>
      <c r="B9" s="573" t="s">
        <v>22646</v>
      </c>
      <c r="C9" s="573" t="s">
        <v>22646</v>
      </c>
      <c r="D9" s="573" t="s">
        <v>22646</v>
      </c>
      <c r="E9" s="1" t="s">
        <v>23881</v>
      </c>
      <c r="F9" s="1"/>
      <c r="G9" s="1"/>
    </row>
    <row r="10" spans="1:7">
      <c r="A10" s="572" t="s">
        <v>22206</v>
      </c>
      <c r="B10" s="573" t="s">
        <v>22648</v>
      </c>
      <c r="C10" s="573" t="s">
        <v>22648</v>
      </c>
      <c r="D10" s="573" t="s">
        <v>22648</v>
      </c>
      <c r="E10" s="1" t="s">
        <v>23882</v>
      </c>
      <c r="F10" s="1"/>
      <c r="G10" s="1"/>
    </row>
    <row r="11" spans="1:7">
      <c r="A11" s="572" t="s">
        <v>22206</v>
      </c>
      <c r="B11" s="571" t="s">
        <v>22650</v>
      </c>
      <c r="C11" s="571" t="s">
        <v>22650</v>
      </c>
      <c r="D11" s="571" t="s">
        <v>22650</v>
      </c>
      <c r="E11" s="1" t="s">
        <v>23883</v>
      </c>
      <c r="F11" s="1"/>
      <c r="G11" s="1"/>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2C1F6-F71A-4919-A291-B1CA6BB57E2C}">
  <dimension ref="A1:I11"/>
  <sheetViews>
    <sheetView workbookViewId="0"/>
  </sheetViews>
  <sheetFormatPr defaultRowHeight="14.45"/>
  <cols>
    <col min="1" max="1" width="9.85546875" bestFit="1" customWidth="1"/>
    <col min="2" max="2" width="13.28515625" bestFit="1" customWidth="1"/>
    <col min="3" max="3" width="9.7109375" bestFit="1" customWidth="1"/>
    <col min="5" max="5" width="19.140625" bestFit="1" customWidth="1"/>
    <col min="6" max="6" width="12.42578125" bestFit="1" customWidth="1"/>
    <col min="7" max="7" width="43.85546875" bestFit="1" customWidth="1"/>
    <col min="8" max="8" width="22.5703125" bestFit="1" customWidth="1"/>
    <col min="9" max="9" width="32.5703125" bestFit="1" customWidth="1"/>
  </cols>
  <sheetData>
    <row r="1" spans="1:9">
      <c r="A1" s="84" t="s">
        <v>23884</v>
      </c>
    </row>
    <row r="3" spans="1:9" ht="29.1">
      <c r="A3" t="s">
        <v>21794</v>
      </c>
      <c r="B3" t="s">
        <v>23098</v>
      </c>
      <c r="C3" t="s">
        <v>23044</v>
      </c>
      <c r="D3" t="s">
        <v>21840</v>
      </c>
      <c r="E3" t="s">
        <v>22289</v>
      </c>
      <c r="F3" t="s">
        <v>151</v>
      </c>
      <c r="G3" s="28" t="s">
        <v>23099</v>
      </c>
      <c r="H3" t="s">
        <v>23045</v>
      </c>
      <c r="I3" t="s">
        <v>23885</v>
      </c>
    </row>
    <row r="4" spans="1:9">
      <c r="A4" t="s">
        <v>21843</v>
      </c>
      <c r="B4" t="s">
        <v>22439</v>
      </c>
      <c r="C4" t="s">
        <v>22224</v>
      </c>
      <c r="D4" t="s">
        <v>21844</v>
      </c>
      <c r="E4" t="s">
        <v>22877</v>
      </c>
      <c r="F4">
        <v>509</v>
      </c>
      <c r="G4" t="s">
        <v>23566</v>
      </c>
      <c r="H4" t="s">
        <v>23886</v>
      </c>
      <c r="I4" t="s">
        <v>13591</v>
      </c>
    </row>
    <row r="5" spans="1:9">
      <c r="A5" t="s">
        <v>21843</v>
      </c>
      <c r="B5" t="s">
        <v>22439</v>
      </c>
      <c r="C5" t="s">
        <v>22224</v>
      </c>
      <c r="D5" t="s">
        <v>21844</v>
      </c>
      <c r="E5" t="s">
        <v>22877</v>
      </c>
      <c r="F5">
        <v>509</v>
      </c>
      <c r="G5" t="s">
        <v>23550</v>
      </c>
      <c r="H5" t="s">
        <v>23886</v>
      </c>
      <c r="I5" t="s">
        <v>13318</v>
      </c>
    </row>
    <row r="6" spans="1:9">
      <c r="A6" t="s">
        <v>21843</v>
      </c>
      <c r="B6" t="s">
        <v>22439</v>
      </c>
      <c r="C6" t="s">
        <v>22224</v>
      </c>
      <c r="D6" t="s">
        <v>21844</v>
      </c>
      <c r="E6" t="s">
        <v>22877</v>
      </c>
      <c r="F6">
        <v>509</v>
      </c>
      <c r="G6" t="s">
        <v>23570</v>
      </c>
      <c r="H6" t="s">
        <v>23886</v>
      </c>
      <c r="I6" t="s">
        <v>13593</v>
      </c>
    </row>
    <row r="7" spans="1:9">
      <c r="A7" t="s">
        <v>21843</v>
      </c>
      <c r="B7" t="s">
        <v>22439</v>
      </c>
      <c r="C7" t="s">
        <v>22224</v>
      </c>
      <c r="D7" t="s">
        <v>21844</v>
      </c>
      <c r="E7" t="s">
        <v>22877</v>
      </c>
      <c r="F7">
        <v>509</v>
      </c>
      <c r="G7" t="s">
        <v>23575</v>
      </c>
      <c r="H7" t="s">
        <v>23886</v>
      </c>
      <c r="I7" t="s">
        <v>13716</v>
      </c>
    </row>
    <row r="8" spans="1:9">
      <c r="A8" t="s">
        <v>21843</v>
      </c>
      <c r="B8" t="s">
        <v>22439</v>
      </c>
      <c r="C8" t="s">
        <v>22224</v>
      </c>
      <c r="D8" t="s">
        <v>21844</v>
      </c>
      <c r="E8" t="s">
        <v>22877</v>
      </c>
      <c r="F8">
        <v>397</v>
      </c>
      <c r="G8" t="s">
        <v>23562</v>
      </c>
      <c r="H8" t="s">
        <v>23886</v>
      </c>
      <c r="I8" t="s">
        <v>13562</v>
      </c>
    </row>
    <row r="9" spans="1:9">
      <c r="A9" t="s">
        <v>21843</v>
      </c>
      <c r="B9" t="s">
        <v>22439</v>
      </c>
      <c r="C9" t="s">
        <v>22224</v>
      </c>
      <c r="D9" t="s">
        <v>21844</v>
      </c>
      <c r="E9" t="s">
        <v>22877</v>
      </c>
      <c r="F9">
        <v>509</v>
      </c>
      <c r="G9" t="s">
        <v>23554</v>
      </c>
      <c r="H9" t="s">
        <v>23886</v>
      </c>
      <c r="I9" t="s">
        <v>13376</v>
      </c>
    </row>
    <row r="10" spans="1:9">
      <c r="A10" t="s">
        <v>21843</v>
      </c>
      <c r="B10" t="s">
        <v>22439</v>
      </c>
      <c r="C10" t="s">
        <v>22224</v>
      </c>
      <c r="D10" t="s">
        <v>21844</v>
      </c>
      <c r="E10" t="s">
        <v>22877</v>
      </c>
      <c r="F10">
        <v>509</v>
      </c>
      <c r="G10" t="s">
        <v>23558</v>
      </c>
      <c r="H10" t="s">
        <v>23886</v>
      </c>
      <c r="I10" t="s">
        <v>13504</v>
      </c>
    </row>
    <row r="11" spans="1:9">
      <c r="A11" t="s">
        <v>21843</v>
      </c>
      <c r="B11" t="s">
        <v>22439</v>
      </c>
      <c r="C11" t="s">
        <v>22224</v>
      </c>
      <c r="D11" t="s">
        <v>21844</v>
      </c>
      <c r="E11" t="s">
        <v>22877</v>
      </c>
      <c r="F11">
        <v>397</v>
      </c>
      <c r="G11" t="s">
        <v>23577</v>
      </c>
      <c r="H11" t="s">
        <v>23886</v>
      </c>
      <c r="I11" t="s">
        <v>19887</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E5AE3-7E84-4F30-828E-8E7100C0325D}">
  <dimension ref="A1:I11"/>
  <sheetViews>
    <sheetView workbookViewId="0"/>
  </sheetViews>
  <sheetFormatPr defaultRowHeight="14.45"/>
  <cols>
    <col min="1" max="1" width="9.85546875" bestFit="1" customWidth="1"/>
    <col min="2" max="2" width="13.28515625" bestFit="1" customWidth="1"/>
    <col min="3" max="3" width="9.7109375" bestFit="1" customWidth="1"/>
    <col min="5" max="5" width="19.140625" bestFit="1" customWidth="1"/>
    <col min="6" max="6" width="12.42578125" bestFit="1" customWidth="1"/>
    <col min="7" max="7" width="43.85546875" bestFit="1" customWidth="1"/>
    <col min="8" max="8" width="22.5703125" bestFit="1" customWidth="1"/>
    <col min="9" max="9" width="32.5703125" bestFit="1" customWidth="1"/>
  </cols>
  <sheetData>
    <row r="1" spans="1:9">
      <c r="A1" s="84" t="s">
        <v>23884</v>
      </c>
    </row>
    <row r="3" spans="1:9" ht="29.1">
      <c r="A3" t="s">
        <v>21794</v>
      </c>
      <c r="B3" t="s">
        <v>23098</v>
      </c>
      <c r="C3" t="s">
        <v>23044</v>
      </c>
      <c r="D3" t="s">
        <v>21840</v>
      </c>
      <c r="E3" t="s">
        <v>22289</v>
      </c>
      <c r="F3" t="s">
        <v>151</v>
      </c>
      <c r="G3" s="28" t="s">
        <v>23099</v>
      </c>
      <c r="H3" t="s">
        <v>23045</v>
      </c>
      <c r="I3" t="s">
        <v>23885</v>
      </c>
    </row>
    <row r="4" spans="1:9">
      <c r="A4" t="s">
        <v>21843</v>
      </c>
      <c r="B4" t="s">
        <v>22439</v>
      </c>
      <c r="C4" t="s">
        <v>22224</v>
      </c>
      <c r="D4" t="s">
        <v>21844</v>
      </c>
      <c r="E4" t="s">
        <v>22877</v>
      </c>
      <c r="F4">
        <v>509</v>
      </c>
      <c r="G4" t="s">
        <v>23566</v>
      </c>
      <c r="H4" t="s">
        <v>23886</v>
      </c>
      <c r="I4" t="s">
        <v>13591</v>
      </c>
    </row>
    <row r="5" spans="1:9">
      <c r="A5" t="s">
        <v>21843</v>
      </c>
      <c r="B5" t="s">
        <v>22439</v>
      </c>
      <c r="C5" t="s">
        <v>22224</v>
      </c>
      <c r="D5" t="s">
        <v>21844</v>
      </c>
      <c r="E5" t="s">
        <v>22877</v>
      </c>
      <c r="F5">
        <v>509</v>
      </c>
      <c r="G5" t="s">
        <v>23550</v>
      </c>
      <c r="H5" t="s">
        <v>23886</v>
      </c>
      <c r="I5" t="s">
        <v>13318</v>
      </c>
    </row>
    <row r="6" spans="1:9">
      <c r="A6" t="s">
        <v>21843</v>
      </c>
      <c r="B6" t="s">
        <v>22439</v>
      </c>
      <c r="C6" t="s">
        <v>22224</v>
      </c>
      <c r="D6" t="s">
        <v>21844</v>
      </c>
      <c r="E6" t="s">
        <v>22877</v>
      </c>
      <c r="F6">
        <v>509</v>
      </c>
      <c r="G6" t="s">
        <v>23570</v>
      </c>
      <c r="H6" t="s">
        <v>23886</v>
      </c>
      <c r="I6" t="s">
        <v>13593</v>
      </c>
    </row>
    <row r="7" spans="1:9">
      <c r="A7" t="s">
        <v>21843</v>
      </c>
      <c r="B7" t="s">
        <v>22439</v>
      </c>
      <c r="C7" t="s">
        <v>22224</v>
      </c>
      <c r="D7" t="s">
        <v>21844</v>
      </c>
      <c r="E7" t="s">
        <v>22877</v>
      </c>
      <c r="F7">
        <v>509</v>
      </c>
      <c r="G7" t="s">
        <v>23575</v>
      </c>
      <c r="H7" t="s">
        <v>23886</v>
      </c>
      <c r="I7" t="s">
        <v>13716</v>
      </c>
    </row>
    <row r="8" spans="1:9">
      <c r="A8" t="s">
        <v>21843</v>
      </c>
      <c r="B8" t="s">
        <v>22439</v>
      </c>
      <c r="C8" t="s">
        <v>22224</v>
      </c>
      <c r="D8" t="s">
        <v>21844</v>
      </c>
      <c r="E8" t="s">
        <v>22877</v>
      </c>
      <c r="F8">
        <v>397</v>
      </c>
      <c r="G8" t="s">
        <v>23562</v>
      </c>
      <c r="H8" t="s">
        <v>23886</v>
      </c>
      <c r="I8" t="s">
        <v>13562</v>
      </c>
    </row>
    <row r="9" spans="1:9">
      <c r="A9" t="s">
        <v>21843</v>
      </c>
      <c r="B9" t="s">
        <v>22439</v>
      </c>
      <c r="C9" t="s">
        <v>22224</v>
      </c>
      <c r="D9" t="s">
        <v>21844</v>
      </c>
      <c r="E9" t="s">
        <v>22877</v>
      </c>
      <c r="F9">
        <v>509</v>
      </c>
      <c r="G9" t="s">
        <v>23554</v>
      </c>
      <c r="H9" t="s">
        <v>23886</v>
      </c>
      <c r="I9" t="s">
        <v>13376</v>
      </c>
    </row>
    <row r="10" spans="1:9">
      <c r="A10" t="s">
        <v>21843</v>
      </c>
      <c r="B10" t="s">
        <v>22439</v>
      </c>
      <c r="C10" t="s">
        <v>22224</v>
      </c>
      <c r="D10" t="s">
        <v>21844</v>
      </c>
      <c r="E10" t="s">
        <v>22877</v>
      </c>
      <c r="F10">
        <v>509</v>
      </c>
      <c r="G10" t="s">
        <v>23558</v>
      </c>
      <c r="H10" t="s">
        <v>23886</v>
      </c>
      <c r="I10" t="s">
        <v>13504</v>
      </c>
    </row>
    <row r="11" spans="1:9">
      <c r="A11" t="s">
        <v>21843</v>
      </c>
      <c r="B11" t="s">
        <v>22439</v>
      </c>
      <c r="C11" t="s">
        <v>22224</v>
      </c>
      <c r="D11" t="s">
        <v>21844</v>
      </c>
      <c r="E11" t="s">
        <v>22877</v>
      </c>
      <c r="F11">
        <v>397</v>
      </c>
      <c r="G11" t="s">
        <v>23577</v>
      </c>
      <c r="H11" t="s">
        <v>23886</v>
      </c>
      <c r="I11" t="s">
        <v>19887</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23352-00BB-4296-A6D5-9DCFD1964A65}">
  <dimension ref="A1:V389"/>
  <sheetViews>
    <sheetView showGridLines="0" zoomScale="90" zoomScaleNormal="90" workbookViewId="0">
      <pane ySplit="3" topLeftCell="A172" activePane="bottomLeft" state="frozen"/>
      <selection pane="bottomLeft" activeCell="A150" sqref="A150"/>
    </sheetView>
  </sheetViews>
  <sheetFormatPr defaultColWidth="8.85546875" defaultRowHeight="15" customHeight="1"/>
  <cols>
    <col min="1" max="1" width="38.85546875" style="54" bestFit="1" customWidth="1"/>
    <col min="2" max="2" width="13.5703125" style="27" bestFit="1" customWidth="1"/>
    <col min="3" max="3" width="16.28515625" style="48" customWidth="1"/>
    <col min="4" max="4" width="18.140625" style="27" customWidth="1"/>
    <col min="5" max="5" width="25.140625" style="54" customWidth="1"/>
    <col min="6" max="6" width="19.85546875" style="54" customWidth="1"/>
    <col min="7" max="7" width="30" style="54" customWidth="1"/>
    <col min="8" max="9" width="15.5703125" style="54" customWidth="1"/>
    <col min="10" max="10" width="16.85546875" style="54" customWidth="1"/>
    <col min="11" max="12" width="15.5703125" style="54" customWidth="1"/>
    <col min="13" max="13" width="32.42578125" style="54" customWidth="1"/>
    <col min="14" max="16" width="18.5703125" style="54" customWidth="1"/>
    <col min="17" max="17" width="7.42578125" style="54" customWidth="1"/>
    <col min="18" max="18" width="17.5703125" style="54" customWidth="1"/>
    <col min="19" max="19" width="13.140625" style="54" bestFit="1" customWidth="1"/>
    <col min="20" max="20" width="12.42578125" style="54" customWidth="1"/>
    <col min="21" max="21" width="13.140625" style="54" customWidth="1"/>
    <col min="22" max="22" width="18.5703125" style="54" customWidth="1"/>
    <col min="23" max="16384" width="8.85546875" style="54"/>
  </cols>
  <sheetData>
    <row r="1" spans="1:22" ht="15.6">
      <c r="A1" s="791" t="s">
        <v>21840</v>
      </c>
      <c r="B1" s="623" t="s">
        <v>23020</v>
      </c>
      <c r="C1" s="689"/>
      <c r="D1" s="323"/>
      <c r="E1" s="614"/>
      <c r="F1" s="614"/>
      <c r="G1" s="614"/>
      <c r="O1" s="82"/>
    </row>
    <row r="2" spans="1:22" ht="15.6">
      <c r="C2" s="27" t="s">
        <v>23034</v>
      </c>
      <c r="D2" s="27" t="s">
        <v>23034</v>
      </c>
      <c r="E2" s="27">
        <v>24</v>
      </c>
      <c r="F2" s="27" t="s">
        <v>23887</v>
      </c>
      <c r="G2" s="631" t="str">
        <f>"To Alter = "&amp;COUNTIF(G5:G208,"Pending revise per CBR Reviewed")</f>
        <v>To Alter = 0</v>
      </c>
      <c r="H2" s="27">
        <v>24</v>
      </c>
      <c r="I2" s="27">
        <v>180</v>
      </c>
      <c r="J2" s="27">
        <v>180</v>
      </c>
      <c r="K2" s="27">
        <v>23</v>
      </c>
      <c r="L2" s="27"/>
      <c r="O2" s="82"/>
      <c r="Q2" s="615" t="s">
        <v>23888</v>
      </c>
      <c r="R2" s="616"/>
      <c r="T2" s="27" t="s">
        <v>2193</v>
      </c>
      <c r="U2" s="27" t="s">
        <v>23889</v>
      </c>
    </row>
    <row r="3" spans="1:22" ht="14.45">
      <c r="A3" s="622" t="s">
        <v>23044</v>
      </c>
      <c r="B3" s="653" t="s">
        <v>23838</v>
      </c>
      <c r="C3" s="644" t="s">
        <v>23006</v>
      </c>
      <c r="D3" s="644" t="s">
        <v>23890</v>
      </c>
      <c r="E3" s="644" t="s">
        <v>23891</v>
      </c>
      <c r="F3" s="645" t="s">
        <v>23892</v>
      </c>
      <c r="G3" s="619" t="s">
        <v>23893</v>
      </c>
      <c r="H3" s="620" t="s">
        <v>23894</v>
      </c>
      <c r="I3" s="618" t="s">
        <v>23895</v>
      </c>
      <c r="J3" s="618" t="s">
        <v>23896</v>
      </c>
      <c r="K3" s="618" t="s">
        <v>23897</v>
      </c>
      <c r="L3" s="618" t="s">
        <v>23898</v>
      </c>
      <c r="M3" s="618" t="s">
        <v>28</v>
      </c>
      <c r="O3" s="618" t="s">
        <v>23899</v>
      </c>
      <c r="Q3" s="18" t="s">
        <v>21792</v>
      </c>
      <c r="R3" s="18" t="s">
        <v>21794</v>
      </c>
      <c r="S3" s="18" t="s">
        <v>23838</v>
      </c>
      <c r="T3" s="18" t="s">
        <v>23900</v>
      </c>
      <c r="U3" s="79" t="s">
        <v>23901</v>
      </c>
      <c r="V3" s="18" t="s">
        <v>28</v>
      </c>
    </row>
    <row r="4" spans="1:22" ht="14.45">
      <c r="A4" s="566" t="s">
        <v>22259</v>
      </c>
      <c r="B4" s="792">
        <v>35</v>
      </c>
      <c r="C4" s="688"/>
      <c r="D4" s="646"/>
      <c r="E4" s="647"/>
      <c r="F4" s="621"/>
      <c r="G4" s="621"/>
      <c r="H4" s="621"/>
      <c r="I4" s="621"/>
      <c r="J4" s="621" t="s">
        <v>23902</v>
      </c>
      <c r="K4" s="621"/>
      <c r="L4" s="621"/>
      <c r="M4" s="67"/>
      <c r="O4" s="82"/>
      <c r="Q4" s="77">
        <v>1</v>
      </c>
      <c r="R4" s="39" t="s">
        <v>22259</v>
      </c>
      <c r="S4" s="77">
        <v>35</v>
      </c>
      <c r="T4" s="451" t="s">
        <v>39</v>
      </c>
      <c r="U4" s="451" t="s">
        <v>39</v>
      </c>
      <c r="V4" s="39" t="s">
        <v>23903</v>
      </c>
    </row>
    <row r="5" spans="1:22" ht="14.45">
      <c r="A5" s="76" t="s">
        <v>22539</v>
      </c>
      <c r="B5" s="77">
        <v>1</v>
      </c>
      <c r="C5" s="76" t="s">
        <v>23904</v>
      </c>
      <c r="D5" s="775" t="s">
        <v>23905</v>
      </c>
      <c r="E5" s="451" t="s">
        <v>39</v>
      </c>
      <c r="F5" s="451" t="s">
        <v>23031</v>
      </c>
      <c r="G5" s="146"/>
      <c r="H5" s="451" t="s">
        <v>39</v>
      </c>
      <c r="I5" s="451" t="s">
        <v>23031</v>
      </c>
      <c r="J5" s="451" t="s">
        <v>39</v>
      </c>
      <c r="K5" s="451"/>
      <c r="L5" s="451"/>
      <c r="M5" s="146"/>
      <c r="O5" s="82" t="s">
        <v>23906</v>
      </c>
      <c r="Q5" s="77">
        <v>2</v>
      </c>
      <c r="R5" s="39" t="s">
        <v>22266</v>
      </c>
      <c r="S5" s="77">
        <v>3</v>
      </c>
      <c r="T5" s="451" t="s">
        <v>39</v>
      </c>
      <c r="U5" s="451" t="s">
        <v>39</v>
      </c>
      <c r="V5" s="39"/>
    </row>
    <row r="6" spans="1:22" ht="14.45">
      <c r="A6" s="76" t="s">
        <v>22541</v>
      </c>
      <c r="B6" s="77">
        <v>1</v>
      </c>
      <c r="C6" s="76" t="s">
        <v>23904</v>
      </c>
      <c r="D6" s="775" t="s">
        <v>23905</v>
      </c>
      <c r="E6" s="451" t="s">
        <v>39</v>
      </c>
      <c r="F6" s="451" t="s">
        <v>23031</v>
      </c>
      <c r="G6" s="146"/>
      <c r="H6" s="451" t="s">
        <v>39</v>
      </c>
      <c r="I6" s="451" t="s">
        <v>23031</v>
      </c>
      <c r="J6" s="451" t="s">
        <v>39</v>
      </c>
      <c r="K6" s="451"/>
      <c r="L6" s="451"/>
      <c r="M6" s="39"/>
      <c r="O6" s="82" t="s">
        <v>23906</v>
      </c>
      <c r="Q6" s="77">
        <v>3</v>
      </c>
      <c r="R6" s="39" t="s">
        <v>22276</v>
      </c>
      <c r="S6" s="77">
        <v>4</v>
      </c>
      <c r="T6" s="451" t="s">
        <v>39</v>
      </c>
      <c r="U6" s="451" t="s">
        <v>39</v>
      </c>
      <c r="V6" s="39"/>
    </row>
    <row r="7" spans="1:22" ht="14.45">
      <c r="A7" s="76" t="s">
        <v>3651</v>
      </c>
      <c r="B7" s="77">
        <v>1</v>
      </c>
      <c r="C7" s="76" t="s">
        <v>23904</v>
      </c>
      <c r="D7" s="775" t="s">
        <v>23905</v>
      </c>
      <c r="E7" s="451" t="s">
        <v>39</v>
      </c>
      <c r="F7" s="451" t="s">
        <v>23031</v>
      </c>
      <c r="G7" s="146"/>
      <c r="H7" s="451" t="s">
        <v>39</v>
      </c>
      <c r="I7" s="451" t="s">
        <v>23031</v>
      </c>
      <c r="J7" s="451" t="s">
        <v>39</v>
      </c>
      <c r="K7" s="451"/>
      <c r="L7" s="451"/>
      <c r="M7" s="39"/>
      <c r="O7" s="82" t="s">
        <v>23907</v>
      </c>
      <c r="Q7" s="77">
        <v>4</v>
      </c>
      <c r="R7" s="39" t="s">
        <v>22213</v>
      </c>
      <c r="S7" s="77">
        <v>17</v>
      </c>
      <c r="T7" s="451" t="s">
        <v>39</v>
      </c>
      <c r="U7" s="451" t="s">
        <v>39</v>
      </c>
      <c r="V7" s="39"/>
    </row>
    <row r="8" spans="1:22" ht="14.45">
      <c r="A8" s="76" t="s">
        <v>11778</v>
      </c>
      <c r="B8" s="77">
        <v>1</v>
      </c>
      <c r="C8" s="76" t="s">
        <v>23904</v>
      </c>
      <c r="D8" s="775" t="s">
        <v>23905</v>
      </c>
      <c r="E8" s="451" t="s">
        <v>39</v>
      </c>
      <c r="F8" s="451" t="s">
        <v>23031</v>
      </c>
      <c r="G8" s="146"/>
      <c r="H8" s="451" t="s">
        <v>39</v>
      </c>
      <c r="I8" s="451" t="s">
        <v>23031</v>
      </c>
      <c r="J8" s="451" t="s">
        <v>39</v>
      </c>
      <c r="K8" s="451"/>
      <c r="L8" s="451"/>
      <c r="M8" s="39"/>
      <c r="O8" s="82" t="s">
        <v>23907</v>
      </c>
      <c r="Q8" s="77">
        <v>5</v>
      </c>
      <c r="R8" s="39" t="s">
        <v>22219</v>
      </c>
      <c r="S8" s="77">
        <v>17</v>
      </c>
      <c r="T8" s="451" t="s">
        <v>39</v>
      </c>
      <c r="U8" s="451" t="s">
        <v>39</v>
      </c>
      <c r="V8" s="39"/>
    </row>
    <row r="9" spans="1:22" ht="14.45">
      <c r="A9" s="76" t="s">
        <v>4977</v>
      </c>
      <c r="B9" s="77">
        <v>1</v>
      </c>
      <c r="C9" s="76" t="s">
        <v>23904</v>
      </c>
      <c r="D9" s="775" t="s">
        <v>23905</v>
      </c>
      <c r="E9" s="451" t="s">
        <v>39</v>
      </c>
      <c r="F9" s="451" t="s">
        <v>23031</v>
      </c>
      <c r="G9" s="146"/>
      <c r="H9" s="451" t="s">
        <v>39</v>
      </c>
      <c r="I9" s="451" t="s">
        <v>23031</v>
      </c>
      <c r="J9" s="451" t="s">
        <v>39</v>
      </c>
      <c r="K9" s="451"/>
      <c r="L9" s="451"/>
      <c r="M9" s="39"/>
      <c r="O9" s="82" t="s">
        <v>23907</v>
      </c>
      <c r="Q9" s="77">
        <v>6</v>
      </c>
      <c r="R9" s="39" t="s">
        <v>22210</v>
      </c>
      <c r="S9" s="77">
        <v>1</v>
      </c>
      <c r="T9" s="451" t="s">
        <v>39</v>
      </c>
      <c r="U9" s="451" t="s">
        <v>39</v>
      </c>
      <c r="V9" s="39"/>
    </row>
    <row r="10" spans="1:22" ht="14.45">
      <c r="A10" s="76" t="s">
        <v>12103</v>
      </c>
      <c r="B10" s="77">
        <v>1</v>
      </c>
      <c r="C10" s="76" t="s">
        <v>23904</v>
      </c>
      <c r="D10" s="775" t="s">
        <v>23905</v>
      </c>
      <c r="E10" s="451" t="s">
        <v>39</v>
      </c>
      <c r="F10" s="451" t="s">
        <v>23031</v>
      </c>
      <c r="G10" s="146"/>
      <c r="H10" s="451" t="s">
        <v>39</v>
      </c>
      <c r="I10" s="451" t="s">
        <v>23031</v>
      </c>
      <c r="J10" s="451" t="s">
        <v>39</v>
      </c>
      <c r="K10" s="451"/>
      <c r="L10" s="451"/>
      <c r="M10" s="39"/>
      <c r="O10" s="82" t="s">
        <v>23907</v>
      </c>
      <c r="Q10" s="77">
        <v>7</v>
      </c>
      <c r="R10" s="39" t="s">
        <v>22280</v>
      </c>
      <c r="S10" s="77">
        <v>1</v>
      </c>
      <c r="T10" s="451" t="s">
        <v>39</v>
      </c>
      <c r="U10" s="451" t="s">
        <v>39</v>
      </c>
      <c r="V10" s="39"/>
    </row>
    <row r="11" spans="1:22" ht="14.45">
      <c r="A11" s="76" t="s">
        <v>7473</v>
      </c>
      <c r="B11" s="77">
        <v>1</v>
      </c>
      <c r="C11" s="76" t="s">
        <v>23904</v>
      </c>
      <c r="D11" s="775" t="s">
        <v>23908</v>
      </c>
      <c r="E11" s="451" t="s">
        <v>39</v>
      </c>
      <c r="F11" s="451" t="s">
        <v>23031</v>
      </c>
      <c r="G11" s="146"/>
      <c r="H11" s="451" t="s">
        <v>39</v>
      </c>
      <c r="I11" s="451" t="s">
        <v>23031</v>
      </c>
      <c r="J11" s="451" t="s">
        <v>39</v>
      </c>
      <c r="K11" s="451"/>
      <c r="L11" s="451"/>
      <c r="M11" s="39"/>
      <c r="O11" s="82" t="s">
        <v>23907</v>
      </c>
      <c r="Q11" s="77">
        <v>8</v>
      </c>
      <c r="R11" s="39" t="s">
        <v>22284</v>
      </c>
      <c r="S11" s="77">
        <v>1</v>
      </c>
      <c r="T11" s="451" t="s">
        <v>39</v>
      </c>
      <c r="U11" s="451" t="s">
        <v>23022</v>
      </c>
      <c r="V11" s="39" t="s">
        <v>23909</v>
      </c>
    </row>
    <row r="12" spans="1:22" ht="14.45">
      <c r="A12" s="76" t="s">
        <v>14388</v>
      </c>
      <c r="B12" s="77">
        <v>1</v>
      </c>
      <c r="C12" s="76" t="s">
        <v>23904</v>
      </c>
      <c r="D12" s="775" t="s">
        <v>23905</v>
      </c>
      <c r="E12" s="451" t="s">
        <v>39</v>
      </c>
      <c r="F12" s="451" t="s">
        <v>23031</v>
      </c>
      <c r="G12" s="146"/>
      <c r="H12" s="451" t="s">
        <v>39</v>
      </c>
      <c r="I12" s="451" t="s">
        <v>23031</v>
      </c>
      <c r="J12" s="451" t="s">
        <v>39</v>
      </c>
      <c r="K12" s="451" t="s">
        <v>39</v>
      </c>
      <c r="L12" s="451"/>
      <c r="M12" s="39"/>
      <c r="N12" s="54" t="s">
        <v>22612</v>
      </c>
      <c r="O12" s="82" t="s">
        <v>23910</v>
      </c>
      <c r="Q12" s="77">
        <v>9</v>
      </c>
      <c r="R12" s="39" t="s">
        <v>22286</v>
      </c>
      <c r="S12" s="77">
        <v>1</v>
      </c>
      <c r="T12" s="451" t="s">
        <v>39</v>
      </c>
      <c r="U12" s="451" t="s">
        <v>39</v>
      </c>
      <c r="V12" s="39"/>
    </row>
    <row r="13" spans="1:22" ht="14.45">
      <c r="A13" s="76" t="s">
        <v>22524</v>
      </c>
      <c r="B13" s="77">
        <v>1</v>
      </c>
      <c r="C13" s="76" t="s">
        <v>23904</v>
      </c>
      <c r="D13" s="775" t="s">
        <v>23905</v>
      </c>
      <c r="E13" s="451" t="s">
        <v>39</v>
      </c>
      <c r="F13" s="451" t="s">
        <v>23031</v>
      </c>
      <c r="G13" s="146"/>
      <c r="H13" s="451" t="s">
        <v>39</v>
      </c>
      <c r="I13" s="451" t="s">
        <v>23031</v>
      </c>
      <c r="J13" s="451" t="s">
        <v>39</v>
      </c>
      <c r="K13" s="451" t="s">
        <v>39</v>
      </c>
      <c r="L13" s="451"/>
      <c r="M13" s="39"/>
      <c r="N13" s="54" t="s">
        <v>22612</v>
      </c>
      <c r="O13" s="82" t="s">
        <v>23911</v>
      </c>
      <c r="Q13" s="77">
        <v>10</v>
      </c>
      <c r="R13" s="39" t="s">
        <v>22224</v>
      </c>
      <c r="S13" s="77">
        <v>8</v>
      </c>
      <c r="T13" s="451" t="s">
        <v>39</v>
      </c>
      <c r="U13" s="451" t="s">
        <v>39</v>
      </c>
      <c r="V13" s="39"/>
    </row>
    <row r="14" spans="1:22" ht="14.45">
      <c r="A14" s="76" t="s">
        <v>3461</v>
      </c>
      <c r="B14" s="77">
        <v>1</v>
      </c>
      <c r="C14" s="76" t="s">
        <v>23904</v>
      </c>
      <c r="D14" s="775" t="s">
        <v>23905</v>
      </c>
      <c r="E14" s="451" t="s">
        <v>39</v>
      </c>
      <c r="F14" s="451" t="s">
        <v>23031</v>
      </c>
      <c r="G14" s="146"/>
      <c r="H14" s="451" t="s">
        <v>39</v>
      </c>
      <c r="I14" s="451" t="s">
        <v>23031</v>
      </c>
      <c r="J14" s="451" t="s">
        <v>39</v>
      </c>
      <c r="K14" s="451" t="s">
        <v>39</v>
      </c>
      <c r="L14" s="451"/>
      <c r="M14" s="39"/>
      <c r="N14" s="54" t="s">
        <v>22612</v>
      </c>
      <c r="O14" s="82" t="s">
        <v>23912</v>
      </c>
      <c r="Q14" s="77">
        <v>11</v>
      </c>
      <c r="R14" s="39" t="s">
        <v>22244</v>
      </c>
      <c r="S14" s="77">
        <v>3</v>
      </c>
      <c r="T14" s="451" t="s">
        <v>39</v>
      </c>
      <c r="U14" s="451" t="s">
        <v>39</v>
      </c>
      <c r="V14" s="39"/>
    </row>
    <row r="15" spans="1:22" ht="14.45">
      <c r="A15" s="76" t="s">
        <v>16725</v>
      </c>
      <c r="B15" s="77">
        <v>1</v>
      </c>
      <c r="C15" s="76" t="s">
        <v>23904</v>
      </c>
      <c r="D15" s="775" t="s">
        <v>23908</v>
      </c>
      <c r="E15" s="451" t="s">
        <v>39</v>
      </c>
      <c r="F15" s="451" t="s">
        <v>23031</v>
      </c>
      <c r="G15" s="146"/>
      <c r="H15" s="451" t="s">
        <v>39</v>
      </c>
      <c r="I15" s="451" t="s">
        <v>23031</v>
      </c>
      <c r="J15" s="451" t="s">
        <v>39</v>
      </c>
      <c r="K15" s="451" t="s">
        <v>39</v>
      </c>
      <c r="L15" s="451"/>
      <c r="M15" s="39"/>
      <c r="N15" s="54" t="s">
        <v>22612</v>
      </c>
      <c r="O15" s="82" t="s">
        <v>23913</v>
      </c>
      <c r="Q15" s="77">
        <v>12</v>
      </c>
      <c r="R15" s="39" t="s">
        <v>22255</v>
      </c>
      <c r="S15" s="77">
        <v>1</v>
      </c>
      <c r="T15" s="451" t="s">
        <v>39</v>
      </c>
      <c r="U15" s="451" t="s">
        <v>39</v>
      </c>
      <c r="V15" s="39"/>
    </row>
    <row r="16" spans="1:22" ht="14.45">
      <c r="A16" s="76" t="s">
        <v>11464</v>
      </c>
      <c r="B16" s="77">
        <v>1</v>
      </c>
      <c r="C16" s="76" t="s">
        <v>23904</v>
      </c>
      <c r="D16" s="775" t="s">
        <v>23905</v>
      </c>
      <c r="E16" s="451" t="s">
        <v>39</v>
      </c>
      <c r="F16" s="451" t="s">
        <v>23031</v>
      </c>
      <c r="G16" s="146"/>
      <c r="H16" s="451" t="s">
        <v>39</v>
      </c>
      <c r="I16" s="451" t="s">
        <v>23031</v>
      </c>
      <c r="J16" s="451" t="s">
        <v>39</v>
      </c>
      <c r="K16" s="451" t="s">
        <v>39</v>
      </c>
      <c r="L16" s="451"/>
      <c r="M16" s="39"/>
      <c r="N16" s="54" t="s">
        <v>22612</v>
      </c>
      <c r="O16" s="82" t="s">
        <v>23906</v>
      </c>
      <c r="Q16" s="77">
        <v>13</v>
      </c>
      <c r="R16" s="39" t="s">
        <v>22206</v>
      </c>
      <c r="S16" s="77">
        <v>9</v>
      </c>
      <c r="T16" s="451" t="s">
        <v>39</v>
      </c>
      <c r="U16" s="451" t="s">
        <v>39</v>
      </c>
      <c r="V16" s="39" t="s">
        <v>23909</v>
      </c>
    </row>
    <row r="17" spans="1:22" ht="14.45">
      <c r="A17" s="76" t="s">
        <v>11672</v>
      </c>
      <c r="B17" s="77">
        <v>1</v>
      </c>
      <c r="C17" s="76" t="s">
        <v>23904</v>
      </c>
      <c r="D17" s="775" t="s">
        <v>23905</v>
      </c>
      <c r="E17" s="451" t="s">
        <v>39</v>
      </c>
      <c r="F17" s="451" t="s">
        <v>23031</v>
      </c>
      <c r="G17" s="146"/>
      <c r="H17" s="451" t="s">
        <v>39</v>
      </c>
      <c r="I17" s="451" t="s">
        <v>23031</v>
      </c>
      <c r="J17" s="451" t="s">
        <v>39</v>
      </c>
      <c r="K17" s="451" t="s">
        <v>39</v>
      </c>
      <c r="L17" s="451"/>
      <c r="M17" s="39"/>
      <c r="N17" s="54" t="s">
        <v>22612</v>
      </c>
      <c r="O17" s="82" t="s">
        <v>23906</v>
      </c>
      <c r="Q17" s="77">
        <v>14</v>
      </c>
      <c r="R17" s="39" t="s">
        <v>22251</v>
      </c>
      <c r="S17" s="77">
        <v>1</v>
      </c>
      <c r="T17" s="451" t="s">
        <v>39</v>
      </c>
      <c r="U17" s="451" t="s">
        <v>39</v>
      </c>
      <c r="V17" s="39"/>
    </row>
    <row r="18" spans="1:22" ht="14.45">
      <c r="A18" s="76" t="s">
        <v>11587</v>
      </c>
      <c r="B18" s="77">
        <v>1</v>
      </c>
      <c r="C18" s="76" t="s">
        <v>23904</v>
      </c>
      <c r="D18" s="775" t="s">
        <v>23905</v>
      </c>
      <c r="E18" s="451" t="s">
        <v>39</v>
      </c>
      <c r="F18" s="451" t="s">
        <v>23031</v>
      </c>
      <c r="G18" s="39"/>
      <c r="H18" s="451" t="s">
        <v>39</v>
      </c>
      <c r="I18" s="451" t="s">
        <v>23031</v>
      </c>
      <c r="J18" s="451" t="s">
        <v>39</v>
      </c>
      <c r="K18" s="451" t="s">
        <v>39</v>
      </c>
      <c r="L18" s="451"/>
      <c r="M18" s="39"/>
      <c r="N18" s="54" t="s">
        <v>22612</v>
      </c>
      <c r="O18" s="82" t="s">
        <v>23914</v>
      </c>
      <c r="Q18" s="77">
        <v>15</v>
      </c>
      <c r="R18" s="39" t="s">
        <v>22238</v>
      </c>
      <c r="S18" s="77">
        <v>9</v>
      </c>
      <c r="T18" s="451" t="s">
        <v>39</v>
      </c>
      <c r="U18" s="451" t="s">
        <v>39</v>
      </c>
      <c r="V18" s="39"/>
    </row>
    <row r="19" spans="1:22" ht="14.45">
      <c r="A19" s="76" t="s">
        <v>16790</v>
      </c>
      <c r="B19" s="77">
        <v>1</v>
      </c>
      <c r="C19" s="76" t="s">
        <v>23904</v>
      </c>
      <c r="D19" s="775" t="s">
        <v>23905</v>
      </c>
      <c r="E19" s="451" t="s">
        <v>39</v>
      </c>
      <c r="F19" s="451" t="s">
        <v>23031</v>
      </c>
      <c r="G19" s="39"/>
      <c r="H19" s="451" t="s">
        <v>39</v>
      </c>
      <c r="I19" s="451" t="s">
        <v>23031</v>
      </c>
      <c r="J19" s="451" t="s">
        <v>39</v>
      </c>
      <c r="K19" s="451"/>
      <c r="L19" s="451"/>
      <c r="M19" s="39"/>
      <c r="O19" s="82" t="s">
        <v>23906</v>
      </c>
      <c r="Q19" s="77">
        <v>16</v>
      </c>
      <c r="R19" s="39" t="s">
        <v>22230</v>
      </c>
      <c r="S19" s="77">
        <v>6</v>
      </c>
      <c r="T19" s="451" t="s">
        <v>39</v>
      </c>
      <c r="U19" s="451" t="s">
        <v>39</v>
      </c>
      <c r="V19" s="39"/>
    </row>
    <row r="20" spans="1:22" ht="14.45">
      <c r="A20" s="76" t="s">
        <v>16938</v>
      </c>
      <c r="B20" s="77">
        <v>1</v>
      </c>
      <c r="C20" s="76" t="s">
        <v>23904</v>
      </c>
      <c r="D20" s="775" t="s">
        <v>23905</v>
      </c>
      <c r="E20" s="451" t="s">
        <v>39</v>
      </c>
      <c r="F20" s="451" t="s">
        <v>23031</v>
      </c>
      <c r="G20" s="39"/>
      <c r="H20" s="451" t="s">
        <v>39</v>
      </c>
      <c r="I20" s="451" t="s">
        <v>23031</v>
      </c>
      <c r="J20" s="451" t="s">
        <v>39</v>
      </c>
      <c r="K20" s="451"/>
      <c r="L20" s="451"/>
      <c r="M20" s="39"/>
      <c r="O20" s="82" t="s">
        <v>23906</v>
      </c>
      <c r="Q20" s="77">
        <v>17</v>
      </c>
      <c r="R20" s="39" t="s">
        <v>22197</v>
      </c>
      <c r="S20" s="77">
        <v>11</v>
      </c>
      <c r="T20" s="451" t="s">
        <v>39</v>
      </c>
      <c r="U20" s="451" t="s">
        <v>39</v>
      </c>
      <c r="V20" s="39"/>
    </row>
    <row r="21" spans="1:22" ht="14.45">
      <c r="A21" s="76" t="s">
        <v>17118</v>
      </c>
      <c r="B21" s="77">
        <v>1</v>
      </c>
      <c r="C21" s="76" t="s">
        <v>23904</v>
      </c>
      <c r="D21" s="775" t="s">
        <v>23905</v>
      </c>
      <c r="E21" s="451" t="s">
        <v>39</v>
      </c>
      <c r="F21" s="451" t="s">
        <v>23031</v>
      </c>
      <c r="G21" s="39"/>
      <c r="H21" s="451" t="s">
        <v>39</v>
      </c>
      <c r="I21" s="451" t="s">
        <v>23031</v>
      </c>
      <c r="J21" s="451" t="s">
        <v>39</v>
      </c>
      <c r="K21" s="451"/>
      <c r="L21" s="451"/>
      <c r="M21" s="39"/>
      <c r="O21" s="82" t="s">
        <v>23906</v>
      </c>
      <c r="Q21" s="77">
        <v>18</v>
      </c>
      <c r="R21" s="39" t="s">
        <v>22203</v>
      </c>
      <c r="S21" s="77">
        <v>9</v>
      </c>
      <c r="T21" s="451" t="s">
        <v>39</v>
      </c>
      <c r="U21" s="451" t="s">
        <v>39</v>
      </c>
      <c r="V21" s="39"/>
    </row>
    <row r="22" spans="1:22" ht="14.45">
      <c r="A22" s="76" t="s">
        <v>10979</v>
      </c>
      <c r="B22" s="77">
        <v>1</v>
      </c>
      <c r="C22" s="76" t="s">
        <v>23904</v>
      </c>
      <c r="D22" s="775" t="s">
        <v>23905</v>
      </c>
      <c r="E22" s="451" t="s">
        <v>39</v>
      </c>
      <c r="F22" s="451" t="s">
        <v>23031</v>
      </c>
      <c r="G22" s="39"/>
      <c r="H22" s="451" t="s">
        <v>39</v>
      </c>
      <c r="I22" s="451" t="s">
        <v>23031</v>
      </c>
      <c r="J22" s="451" t="s">
        <v>39</v>
      </c>
      <c r="K22" s="451" t="s">
        <v>39</v>
      </c>
      <c r="L22" s="451"/>
      <c r="M22" s="39"/>
      <c r="N22" s="54" t="s">
        <v>22612</v>
      </c>
      <c r="O22" s="82" t="s">
        <v>23906</v>
      </c>
      <c r="Q22" s="77">
        <v>19</v>
      </c>
      <c r="R22" s="39" t="s">
        <v>22247</v>
      </c>
      <c r="S22" s="77">
        <v>12</v>
      </c>
      <c r="T22" s="451" t="s">
        <v>39</v>
      </c>
      <c r="U22" s="451" t="s">
        <v>39</v>
      </c>
      <c r="V22" s="39"/>
    </row>
    <row r="23" spans="1:22" ht="14.45">
      <c r="A23" s="76" t="s">
        <v>17182</v>
      </c>
      <c r="B23" s="77">
        <v>1</v>
      </c>
      <c r="C23" s="76" t="s">
        <v>23904</v>
      </c>
      <c r="D23" s="775" t="s">
        <v>23905</v>
      </c>
      <c r="E23" s="451" t="s">
        <v>39</v>
      </c>
      <c r="F23" s="451" t="s">
        <v>23031</v>
      </c>
      <c r="G23" s="39"/>
      <c r="H23" s="451" t="s">
        <v>39</v>
      </c>
      <c r="I23" s="451" t="s">
        <v>23031</v>
      </c>
      <c r="J23" s="451" t="s">
        <v>39</v>
      </c>
      <c r="K23" s="451" t="s">
        <v>39</v>
      </c>
      <c r="L23" s="451"/>
      <c r="M23" s="39"/>
      <c r="N23" s="54" t="s">
        <v>22612</v>
      </c>
      <c r="O23" s="82" t="s">
        <v>23906</v>
      </c>
      <c r="Q23" s="77">
        <v>20</v>
      </c>
      <c r="R23" s="39" t="s">
        <v>22272</v>
      </c>
      <c r="S23" s="77">
        <v>1</v>
      </c>
      <c r="T23" s="451" t="s">
        <v>39</v>
      </c>
      <c r="U23" s="451" t="s">
        <v>39</v>
      </c>
      <c r="V23" s="39"/>
    </row>
    <row r="24" spans="1:22" ht="14.45">
      <c r="A24" s="76" t="s">
        <v>17209</v>
      </c>
      <c r="B24" s="77">
        <v>1</v>
      </c>
      <c r="C24" s="76" t="s">
        <v>23904</v>
      </c>
      <c r="D24" s="775" t="s">
        <v>23905</v>
      </c>
      <c r="E24" s="451" t="s">
        <v>39</v>
      </c>
      <c r="F24" s="451" t="s">
        <v>23031</v>
      </c>
      <c r="G24" s="39"/>
      <c r="H24" s="451" t="s">
        <v>39</v>
      </c>
      <c r="I24" s="451" t="s">
        <v>23031</v>
      </c>
      <c r="J24" s="451" t="s">
        <v>39</v>
      </c>
      <c r="K24" s="451" t="s">
        <v>39</v>
      </c>
      <c r="L24" s="451"/>
      <c r="M24" s="39"/>
      <c r="N24" s="54" t="s">
        <v>22612</v>
      </c>
      <c r="O24" s="82" t="s">
        <v>23906</v>
      </c>
      <c r="Q24" s="77">
        <v>21</v>
      </c>
      <c r="R24" s="39" t="s">
        <v>22229</v>
      </c>
      <c r="S24" s="77">
        <v>2</v>
      </c>
      <c r="T24" s="451" t="s">
        <v>39</v>
      </c>
      <c r="U24" s="451" t="s">
        <v>39</v>
      </c>
      <c r="V24" s="39"/>
    </row>
    <row r="25" spans="1:22" ht="14.45">
      <c r="A25" s="76" t="s">
        <v>12105</v>
      </c>
      <c r="B25" s="77">
        <v>1</v>
      </c>
      <c r="C25" s="76" t="s">
        <v>23904</v>
      </c>
      <c r="D25" s="775" t="s">
        <v>23908</v>
      </c>
      <c r="E25" s="451" t="s">
        <v>39</v>
      </c>
      <c r="F25" s="451" t="s">
        <v>23031</v>
      </c>
      <c r="G25" s="39"/>
      <c r="H25" s="451" t="s">
        <v>39</v>
      </c>
      <c r="I25" s="451" t="s">
        <v>23031</v>
      </c>
      <c r="J25" s="451" t="s">
        <v>39</v>
      </c>
      <c r="K25" s="451" t="s">
        <v>39</v>
      </c>
      <c r="L25" s="451"/>
      <c r="M25" s="39"/>
      <c r="N25" s="54" t="s">
        <v>22612</v>
      </c>
      <c r="O25" s="82" t="s">
        <v>23906</v>
      </c>
      <c r="Q25" s="77">
        <v>22</v>
      </c>
      <c r="R25" s="39" t="s">
        <v>22241</v>
      </c>
      <c r="S25" s="77">
        <v>11</v>
      </c>
      <c r="T25" s="451" t="s">
        <v>39</v>
      </c>
      <c r="U25" s="451" t="s">
        <v>39</v>
      </c>
      <c r="V25" s="39" t="s">
        <v>22333</v>
      </c>
    </row>
    <row r="26" spans="1:22" ht="14.45">
      <c r="A26" s="76" t="s">
        <v>22498</v>
      </c>
      <c r="B26" s="77">
        <v>1</v>
      </c>
      <c r="C26" s="76" t="s">
        <v>23904</v>
      </c>
      <c r="D26" s="775" t="s">
        <v>23908</v>
      </c>
      <c r="E26" s="451" t="s">
        <v>39</v>
      </c>
      <c r="F26" s="451" t="s">
        <v>23031</v>
      </c>
      <c r="G26" s="39"/>
      <c r="H26" s="451" t="s">
        <v>39</v>
      </c>
      <c r="I26" s="451" t="s">
        <v>23031</v>
      </c>
      <c r="J26" s="451" t="s">
        <v>39</v>
      </c>
      <c r="K26" s="451" t="s">
        <v>39</v>
      </c>
      <c r="L26" s="451"/>
      <c r="M26" s="39"/>
      <c r="N26" s="54" t="s">
        <v>22612</v>
      </c>
      <c r="O26" s="82" t="s">
        <v>23906</v>
      </c>
      <c r="Q26" s="77">
        <v>23</v>
      </c>
      <c r="R26" s="39" t="s">
        <v>22234</v>
      </c>
      <c r="S26" s="77">
        <v>8</v>
      </c>
      <c r="T26" s="451" t="s">
        <v>39</v>
      </c>
      <c r="U26" s="451" t="s">
        <v>39</v>
      </c>
      <c r="V26" s="39" t="s">
        <v>22333</v>
      </c>
    </row>
    <row r="27" spans="1:22" ht="14.45">
      <c r="A27" s="76" t="s">
        <v>12274</v>
      </c>
      <c r="B27" s="77">
        <v>1</v>
      </c>
      <c r="C27" s="76" t="s">
        <v>23904</v>
      </c>
      <c r="D27" s="775" t="s">
        <v>23905</v>
      </c>
      <c r="E27" s="451" t="s">
        <v>39</v>
      </c>
      <c r="F27" s="451" t="s">
        <v>23031</v>
      </c>
      <c r="G27" s="39"/>
      <c r="H27" s="451" t="s">
        <v>39</v>
      </c>
      <c r="I27" s="451" t="s">
        <v>23031</v>
      </c>
      <c r="J27" s="451" t="s">
        <v>39</v>
      </c>
      <c r="K27" s="451"/>
      <c r="L27" s="451"/>
      <c r="M27" s="39"/>
      <c r="O27" s="82" t="s">
        <v>23906</v>
      </c>
      <c r="Q27" s="77">
        <v>24</v>
      </c>
      <c r="R27" s="39" t="s">
        <v>22231</v>
      </c>
      <c r="S27" s="77">
        <v>9</v>
      </c>
      <c r="T27" s="451" t="s">
        <v>39</v>
      </c>
      <c r="U27" s="451" t="s">
        <v>39</v>
      </c>
      <c r="V27" s="39" t="s">
        <v>22333</v>
      </c>
    </row>
    <row r="28" spans="1:22" ht="14.45">
      <c r="A28" s="76" t="s">
        <v>12394</v>
      </c>
      <c r="B28" s="77">
        <v>1</v>
      </c>
      <c r="C28" s="76" t="s">
        <v>23904</v>
      </c>
      <c r="D28" s="775" t="s">
        <v>23905</v>
      </c>
      <c r="E28" s="451" t="s">
        <v>39</v>
      </c>
      <c r="F28" s="451" t="s">
        <v>23031</v>
      </c>
      <c r="G28" s="39"/>
      <c r="H28" s="451" t="s">
        <v>39</v>
      </c>
      <c r="I28" s="451" t="s">
        <v>23031</v>
      </c>
      <c r="J28" s="451" t="s">
        <v>39</v>
      </c>
      <c r="K28" s="451"/>
      <c r="L28" s="451"/>
      <c r="M28" s="39"/>
      <c r="O28" s="82" t="s">
        <v>23906</v>
      </c>
    </row>
    <row r="29" spans="1:22" ht="14.45">
      <c r="A29" s="76" t="s">
        <v>22532</v>
      </c>
      <c r="B29" s="77">
        <v>1</v>
      </c>
      <c r="C29" s="76" t="s">
        <v>23904</v>
      </c>
      <c r="D29" s="775" t="s">
        <v>23905</v>
      </c>
      <c r="E29" s="451" t="s">
        <v>39</v>
      </c>
      <c r="F29" s="451" t="s">
        <v>23031</v>
      </c>
      <c r="G29" s="39"/>
      <c r="H29" s="451" t="s">
        <v>39</v>
      </c>
      <c r="I29" s="451" t="s">
        <v>23031</v>
      </c>
      <c r="J29" s="451" t="s">
        <v>39</v>
      </c>
      <c r="K29" s="451"/>
      <c r="L29" s="451"/>
      <c r="M29" s="39"/>
      <c r="O29" s="82" t="s">
        <v>23915</v>
      </c>
    </row>
    <row r="30" spans="1:22" ht="14.45">
      <c r="A30" s="76" t="s">
        <v>22543</v>
      </c>
      <c r="B30" s="77">
        <v>1</v>
      </c>
      <c r="C30" s="76" t="s">
        <v>23904</v>
      </c>
      <c r="D30" s="775" t="s">
        <v>23905</v>
      </c>
      <c r="E30" s="451" t="s">
        <v>39</v>
      </c>
      <c r="F30" s="451" t="s">
        <v>23031</v>
      </c>
      <c r="G30" s="39"/>
      <c r="H30" s="451" t="s">
        <v>39</v>
      </c>
      <c r="I30" s="451" t="s">
        <v>23031</v>
      </c>
      <c r="J30" s="451" t="s">
        <v>39</v>
      </c>
      <c r="K30" s="451"/>
      <c r="L30" s="451"/>
      <c r="M30" s="39"/>
      <c r="O30" s="82" t="s">
        <v>23906</v>
      </c>
    </row>
    <row r="31" spans="1:22" ht="14.45">
      <c r="A31" s="76" t="s">
        <v>22545</v>
      </c>
      <c r="B31" s="77">
        <v>1</v>
      </c>
      <c r="C31" s="76" t="s">
        <v>23904</v>
      </c>
      <c r="D31" s="775" t="s">
        <v>23905</v>
      </c>
      <c r="E31" s="451" t="s">
        <v>39</v>
      </c>
      <c r="F31" s="451" t="s">
        <v>23031</v>
      </c>
      <c r="G31" s="39"/>
      <c r="H31" s="451" t="s">
        <v>39</v>
      </c>
      <c r="I31" s="451" t="s">
        <v>23031</v>
      </c>
      <c r="J31" s="451" t="s">
        <v>39</v>
      </c>
      <c r="K31" s="451"/>
      <c r="L31" s="451"/>
      <c r="M31" s="39"/>
      <c r="O31" s="82" t="s">
        <v>23906</v>
      </c>
    </row>
    <row r="32" spans="1:22" ht="14.45">
      <c r="A32" s="76" t="s">
        <v>22547</v>
      </c>
      <c r="B32" s="77">
        <v>1</v>
      </c>
      <c r="C32" s="76" t="s">
        <v>23904</v>
      </c>
      <c r="D32" s="775" t="s">
        <v>23905</v>
      </c>
      <c r="E32" s="451" t="s">
        <v>39</v>
      </c>
      <c r="F32" s="451" t="s">
        <v>23031</v>
      </c>
      <c r="G32" s="39"/>
      <c r="H32" s="451" t="s">
        <v>39</v>
      </c>
      <c r="I32" s="451" t="s">
        <v>23031</v>
      </c>
      <c r="J32" s="451" t="s">
        <v>39</v>
      </c>
      <c r="K32" s="451"/>
      <c r="L32" s="451"/>
      <c r="M32" s="39"/>
      <c r="O32" s="82" t="s">
        <v>23906</v>
      </c>
    </row>
    <row r="33" spans="1:15" ht="14.45">
      <c r="A33" s="76" t="s">
        <v>22549</v>
      </c>
      <c r="B33" s="77">
        <v>1</v>
      </c>
      <c r="C33" s="76" t="s">
        <v>23904</v>
      </c>
      <c r="D33" s="775" t="s">
        <v>23905</v>
      </c>
      <c r="E33" s="451" t="s">
        <v>39</v>
      </c>
      <c r="F33" s="451" t="s">
        <v>23031</v>
      </c>
      <c r="G33" s="39"/>
      <c r="H33" s="451" t="s">
        <v>39</v>
      </c>
      <c r="I33" s="451" t="s">
        <v>23031</v>
      </c>
      <c r="J33" s="451" t="s">
        <v>39</v>
      </c>
      <c r="K33" s="451"/>
      <c r="L33" s="451"/>
      <c r="M33" s="39"/>
      <c r="O33" s="82" t="s">
        <v>23906</v>
      </c>
    </row>
    <row r="34" spans="1:15" ht="14.45">
      <c r="A34" s="76" t="s">
        <v>19450</v>
      </c>
      <c r="B34" s="77">
        <v>1</v>
      </c>
      <c r="C34" s="76" t="s">
        <v>23904</v>
      </c>
      <c r="D34" s="775" t="s">
        <v>23905</v>
      </c>
      <c r="E34" s="451" t="s">
        <v>39</v>
      </c>
      <c r="F34" s="451" t="s">
        <v>23031</v>
      </c>
      <c r="G34" s="39"/>
      <c r="H34" s="451" t="s">
        <v>39</v>
      </c>
      <c r="I34" s="451" t="s">
        <v>23031</v>
      </c>
      <c r="J34" s="451" t="s">
        <v>39</v>
      </c>
      <c r="K34" s="451"/>
      <c r="L34" s="451"/>
      <c r="M34" s="39"/>
      <c r="O34" s="82" t="s">
        <v>23906</v>
      </c>
    </row>
    <row r="35" spans="1:15" ht="14.45">
      <c r="A35" s="76" t="s">
        <v>11044</v>
      </c>
      <c r="B35" s="77">
        <v>1</v>
      </c>
      <c r="C35" s="76" t="s">
        <v>23904</v>
      </c>
      <c r="D35" s="775" t="s">
        <v>23905</v>
      </c>
      <c r="E35" s="451" t="s">
        <v>39</v>
      </c>
      <c r="F35" s="451" t="s">
        <v>23031</v>
      </c>
      <c r="G35" s="39"/>
      <c r="H35" s="451" t="s">
        <v>39</v>
      </c>
      <c r="I35" s="451" t="s">
        <v>23031</v>
      </c>
      <c r="J35" s="451" t="s">
        <v>39</v>
      </c>
      <c r="K35" s="451"/>
      <c r="L35" s="451"/>
      <c r="M35" s="39"/>
      <c r="O35" s="82" t="s">
        <v>23906</v>
      </c>
    </row>
    <row r="36" spans="1:15" ht="14.45">
      <c r="A36" s="76" t="s">
        <v>7944</v>
      </c>
      <c r="B36" s="77">
        <v>1</v>
      </c>
      <c r="C36" s="76" t="s">
        <v>23904</v>
      </c>
      <c r="D36" s="775" t="s">
        <v>23905</v>
      </c>
      <c r="E36" s="451" t="s">
        <v>39</v>
      </c>
      <c r="F36" s="451" t="s">
        <v>23031</v>
      </c>
      <c r="G36" s="39"/>
      <c r="H36" s="451" t="s">
        <v>39</v>
      </c>
      <c r="I36" s="451" t="s">
        <v>23031</v>
      </c>
      <c r="J36" s="451" t="s">
        <v>39</v>
      </c>
      <c r="K36" s="451"/>
      <c r="L36" s="451"/>
      <c r="M36" s="39"/>
      <c r="O36" s="82" t="s">
        <v>23916</v>
      </c>
    </row>
    <row r="37" spans="1:15" ht="14.45">
      <c r="A37" s="76" t="s">
        <v>22555</v>
      </c>
      <c r="B37" s="77">
        <v>1</v>
      </c>
      <c r="C37" s="76" t="s">
        <v>23904</v>
      </c>
      <c r="D37" s="775" t="s">
        <v>23908</v>
      </c>
      <c r="E37" s="451" t="s">
        <v>39</v>
      </c>
      <c r="F37" s="451" t="s">
        <v>23031</v>
      </c>
      <c r="G37" s="39"/>
      <c r="H37" s="451" t="s">
        <v>39</v>
      </c>
      <c r="I37" s="451" t="s">
        <v>23031</v>
      </c>
      <c r="J37" s="451" t="s">
        <v>39</v>
      </c>
      <c r="K37" s="451"/>
      <c r="L37" s="451"/>
      <c r="M37" s="39"/>
      <c r="O37" s="82" t="s">
        <v>23917</v>
      </c>
    </row>
    <row r="38" spans="1:15" ht="14.45">
      <c r="A38" s="76" t="s">
        <v>19486</v>
      </c>
      <c r="B38" s="77">
        <v>1</v>
      </c>
      <c r="C38" s="76" t="s">
        <v>23904</v>
      </c>
      <c r="D38" s="775" t="s">
        <v>23905</v>
      </c>
      <c r="E38" s="451" t="s">
        <v>39</v>
      </c>
      <c r="F38" s="451" t="s">
        <v>23031</v>
      </c>
      <c r="G38" s="39"/>
      <c r="H38" s="451" t="s">
        <v>39</v>
      </c>
      <c r="I38" s="451" t="s">
        <v>23031</v>
      </c>
      <c r="J38" s="451" t="s">
        <v>39</v>
      </c>
      <c r="K38" s="451"/>
      <c r="L38" s="451"/>
      <c r="M38" s="39"/>
      <c r="O38" s="82" t="s">
        <v>23907</v>
      </c>
    </row>
    <row r="39" spans="1:15" ht="14.45">
      <c r="A39" s="76" t="s">
        <v>12760</v>
      </c>
      <c r="B39" s="77">
        <v>1</v>
      </c>
      <c r="C39" s="76" t="s">
        <v>23904</v>
      </c>
      <c r="D39" s="775" t="s">
        <v>23905</v>
      </c>
      <c r="E39" s="451" t="s">
        <v>39</v>
      </c>
      <c r="F39" s="451" t="s">
        <v>23031</v>
      </c>
      <c r="G39" s="39"/>
      <c r="H39" s="451" t="s">
        <v>39</v>
      </c>
      <c r="I39" s="451" t="s">
        <v>23031</v>
      </c>
      <c r="J39" s="451" t="s">
        <v>39</v>
      </c>
      <c r="K39" s="451"/>
      <c r="L39" s="451"/>
      <c r="M39" s="39"/>
      <c r="O39" s="82" t="s">
        <v>23918</v>
      </c>
    </row>
    <row r="40" spans="1:15" ht="14.45">
      <c r="A40" s="566" t="s">
        <v>22266</v>
      </c>
      <c r="B40" s="792">
        <v>3</v>
      </c>
      <c r="C40" s="642"/>
      <c r="D40" s="642"/>
      <c r="E40" s="621"/>
      <c r="F40" s="621"/>
      <c r="G40" s="621"/>
      <c r="H40" s="621"/>
      <c r="I40" s="621"/>
      <c r="J40" s="621"/>
      <c r="K40" s="621"/>
      <c r="L40" s="621"/>
      <c r="M40" s="67"/>
      <c r="O40" s="82" t="e">
        <v>#N/A</v>
      </c>
    </row>
    <row r="41" spans="1:15" ht="14.45">
      <c r="A41" s="76" t="s">
        <v>7044</v>
      </c>
      <c r="B41" s="77">
        <v>1</v>
      </c>
      <c r="C41" s="76" t="s">
        <v>23904</v>
      </c>
      <c r="D41" s="77"/>
      <c r="E41" s="451" t="s">
        <v>39</v>
      </c>
      <c r="F41" s="451" t="s">
        <v>23031</v>
      </c>
      <c r="G41" s="39"/>
      <c r="H41" s="451" t="s">
        <v>39</v>
      </c>
      <c r="I41" s="451" t="s">
        <v>23031</v>
      </c>
      <c r="J41" s="451" t="s">
        <v>39</v>
      </c>
      <c r="K41" s="451" t="s">
        <v>39</v>
      </c>
      <c r="L41" s="451"/>
      <c r="M41" s="39"/>
      <c r="N41" s="54" t="s">
        <v>22612</v>
      </c>
      <c r="O41" s="82" t="s">
        <v>23906</v>
      </c>
    </row>
    <row r="42" spans="1:15" ht="14.45">
      <c r="A42" s="76" t="s">
        <v>7442</v>
      </c>
      <c r="B42" s="77">
        <v>1</v>
      </c>
      <c r="C42" s="76" t="s">
        <v>23904</v>
      </c>
      <c r="D42" s="77"/>
      <c r="E42" s="451" t="s">
        <v>39</v>
      </c>
      <c r="F42" s="451" t="s">
        <v>23031</v>
      </c>
      <c r="G42" s="39"/>
      <c r="H42" s="451" t="s">
        <v>39</v>
      </c>
      <c r="I42" s="451" t="s">
        <v>23031</v>
      </c>
      <c r="J42" s="451" t="s">
        <v>39</v>
      </c>
      <c r="K42" s="451" t="s">
        <v>39</v>
      </c>
      <c r="L42" s="451"/>
      <c r="M42" s="39"/>
      <c r="N42" s="54" t="s">
        <v>22612</v>
      </c>
      <c r="O42" s="82" t="s">
        <v>23906</v>
      </c>
    </row>
    <row r="43" spans="1:15" ht="14.45">
      <c r="A43" s="76" t="s">
        <v>7326</v>
      </c>
      <c r="B43" s="77">
        <v>1</v>
      </c>
      <c r="C43" s="76" t="s">
        <v>23904</v>
      </c>
      <c r="D43" s="77"/>
      <c r="E43" s="451" t="s">
        <v>39</v>
      </c>
      <c r="F43" s="451" t="s">
        <v>23031</v>
      </c>
      <c r="G43" s="39"/>
      <c r="H43" s="451" t="s">
        <v>39</v>
      </c>
      <c r="I43" s="451" t="s">
        <v>23031</v>
      </c>
      <c r="J43" s="451" t="s">
        <v>39</v>
      </c>
      <c r="K43" s="451" t="s">
        <v>39</v>
      </c>
      <c r="L43" s="451"/>
      <c r="M43" s="39"/>
      <c r="N43" s="54" t="s">
        <v>22612</v>
      </c>
      <c r="O43" s="82" t="s">
        <v>23906</v>
      </c>
    </row>
    <row r="44" spans="1:15" ht="14.45">
      <c r="A44" s="566" t="s">
        <v>22276</v>
      </c>
      <c r="B44" s="792">
        <v>4</v>
      </c>
      <c r="C44" s="642"/>
      <c r="D44" s="642"/>
      <c r="E44" s="621"/>
      <c r="F44" s="621"/>
      <c r="G44" s="621"/>
      <c r="H44" s="621"/>
      <c r="I44" s="621"/>
      <c r="J44" s="621"/>
      <c r="K44" s="621"/>
      <c r="L44" s="621"/>
      <c r="M44" s="67"/>
      <c r="O44" s="82" t="e">
        <v>#N/A</v>
      </c>
    </row>
    <row r="45" spans="1:15" ht="14.45">
      <c r="A45" s="76" t="s">
        <v>7450</v>
      </c>
      <c r="B45" s="77">
        <v>1</v>
      </c>
      <c r="C45" s="76" t="s">
        <v>23904</v>
      </c>
      <c r="D45" s="776" t="s">
        <v>23919</v>
      </c>
      <c r="E45" s="451" t="s">
        <v>39</v>
      </c>
      <c r="F45" s="451" t="s">
        <v>39</v>
      </c>
      <c r="G45" s="39"/>
      <c r="H45" s="451" t="s">
        <v>39</v>
      </c>
      <c r="I45" s="451" t="s">
        <v>39</v>
      </c>
      <c r="J45" s="451" t="s">
        <v>39</v>
      </c>
      <c r="K45" s="451" t="s">
        <v>39</v>
      </c>
      <c r="L45" s="451"/>
      <c r="M45" s="39"/>
      <c r="N45" s="54" t="s">
        <v>22612</v>
      </c>
      <c r="O45" s="82" t="s">
        <v>23920</v>
      </c>
    </row>
    <row r="46" spans="1:15" ht="14.45">
      <c r="A46" s="76" t="s">
        <v>7459</v>
      </c>
      <c r="B46" s="77">
        <v>1</v>
      </c>
      <c r="C46" s="76" t="s">
        <v>23904</v>
      </c>
      <c r="D46" s="776" t="s">
        <v>23919</v>
      </c>
      <c r="E46" s="451" t="s">
        <v>39</v>
      </c>
      <c r="F46" s="451" t="s">
        <v>39</v>
      </c>
      <c r="G46" s="39"/>
      <c r="H46" s="451" t="s">
        <v>39</v>
      </c>
      <c r="I46" s="451" t="s">
        <v>39</v>
      </c>
      <c r="J46" s="451" t="s">
        <v>39</v>
      </c>
      <c r="K46" s="451" t="s">
        <v>39</v>
      </c>
      <c r="L46" s="451"/>
      <c r="M46" s="39"/>
      <c r="N46" s="54" t="s">
        <v>22612</v>
      </c>
      <c r="O46" s="82" t="s">
        <v>23920</v>
      </c>
    </row>
    <row r="47" spans="1:15" ht="14.45">
      <c r="A47" s="76" t="s">
        <v>7471</v>
      </c>
      <c r="B47" s="77">
        <v>1</v>
      </c>
      <c r="C47" s="76" t="s">
        <v>23904</v>
      </c>
      <c r="D47" s="776" t="s">
        <v>23905</v>
      </c>
      <c r="E47" s="451" t="s">
        <v>39</v>
      </c>
      <c r="F47" s="451" t="s">
        <v>39</v>
      </c>
      <c r="G47" s="39"/>
      <c r="H47" s="451" t="s">
        <v>39</v>
      </c>
      <c r="I47" s="451" t="s">
        <v>39</v>
      </c>
      <c r="J47" s="451" t="s">
        <v>39</v>
      </c>
      <c r="K47" s="451" t="s">
        <v>39</v>
      </c>
      <c r="L47" s="451"/>
      <c r="M47" s="39"/>
      <c r="N47" s="54" t="s">
        <v>22612</v>
      </c>
      <c r="O47" s="82" t="s">
        <v>23920</v>
      </c>
    </row>
    <row r="48" spans="1:15" ht="14.45">
      <c r="A48" s="76" t="s">
        <v>7463</v>
      </c>
      <c r="B48" s="77">
        <v>1</v>
      </c>
      <c r="C48" s="76" t="s">
        <v>23904</v>
      </c>
      <c r="D48" s="776" t="s">
        <v>23921</v>
      </c>
      <c r="E48" s="451" t="s">
        <v>39</v>
      </c>
      <c r="F48" s="451" t="s">
        <v>39</v>
      </c>
      <c r="G48" s="39"/>
      <c r="H48" s="451" t="s">
        <v>39</v>
      </c>
      <c r="I48" s="451" t="s">
        <v>39</v>
      </c>
      <c r="J48" s="451" t="s">
        <v>39</v>
      </c>
      <c r="K48" s="451" t="s">
        <v>39</v>
      </c>
      <c r="L48" s="451"/>
      <c r="M48" s="39"/>
      <c r="N48" s="54" t="s">
        <v>22612</v>
      </c>
      <c r="O48" s="82" t="s">
        <v>23920</v>
      </c>
    </row>
    <row r="49" spans="1:15" ht="14.45">
      <c r="A49" s="566" t="s">
        <v>22213</v>
      </c>
      <c r="B49" s="792">
        <v>17</v>
      </c>
      <c r="C49" s="642"/>
      <c r="D49" s="642"/>
      <c r="E49" s="621"/>
      <c r="F49" s="621"/>
      <c r="G49" s="621"/>
      <c r="H49" s="621"/>
      <c r="I49" s="621"/>
      <c r="J49" s="621"/>
      <c r="K49" s="621"/>
      <c r="L49" s="621"/>
      <c r="M49" s="67"/>
      <c r="O49" s="82" t="e">
        <v>#N/A</v>
      </c>
    </row>
    <row r="50" spans="1:15" ht="14.45">
      <c r="A50" s="76" t="s">
        <v>22540</v>
      </c>
      <c r="B50" s="77">
        <v>1</v>
      </c>
      <c r="C50" s="76" t="s">
        <v>23904</v>
      </c>
      <c r="D50" s="775" t="s">
        <v>23919</v>
      </c>
      <c r="E50" s="451" t="s">
        <v>39</v>
      </c>
      <c r="F50" s="451" t="s">
        <v>39</v>
      </c>
      <c r="G50" s="39"/>
      <c r="H50" s="451" t="s">
        <v>39</v>
      </c>
      <c r="I50" s="451" t="s">
        <v>39</v>
      </c>
      <c r="J50" s="451" t="s">
        <v>39</v>
      </c>
      <c r="K50" s="451"/>
      <c r="L50" s="451"/>
      <c r="M50" s="39"/>
      <c r="O50" s="82" t="s">
        <v>23920</v>
      </c>
    </row>
    <row r="51" spans="1:15" ht="14.45">
      <c r="A51" s="76" t="s">
        <v>22501</v>
      </c>
      <c r="B51" s="77">
        <v>1</v>
      </c>
      <c r="C51" s="76" t="s">
        <v>23904</v>
      </c>
      <c r="D51" s="775" t="s">
        <v>23919</v>
      </c>
      <c r="E51" s="451" t="s">
        <v>39</v>
      </c>
      <c r="F51" s="451" t="s">
        <v>39</v>
      </c>
      <c r="G51" s="39"/>
      <c r="H51" s="451" t="s">
        <v>39</v>
      </c>
      <c r="I51" s="451" t="s">
        <v>39</v>
      </c>
      <c r="J51" s="451" t="s">
        <v>39</v>
      </c>
      <c r="K51" s="451"/>
      <c r="L51" s="451"/>
      <c r="M51" s="39"/>
      <c r="O51" s="82" t="s">
        <v>23920</v>
      </c>
    </row>
    <row r="52" spans="1:15" ht="14.45">
      <c r="A52" s="76" t="s">
        <v>22530</v>
      </c>
      <c r="B52" s="77">
        <v>1</v>
      </c>
      <c r="C52" s="76" t="s">
        <v>23904</v>
      </c>
      <c r="D52" s="775" t="s">
        <v>23905</v>
      </c>
      <c r="E52" s="451" t="s">
        <v>39</v>
      </c>
      <c r="F52" s="451" t="s">
        <v>39</v>
      </c>
      <c r="G52" s="39"/>
      <c r="H52" s="451" t="s">
        <v>39</v>
      </c>
      <c r="I52" s="451" t="s">
        <v>39</v>
      </c>
      <c r="J52" s="451" t="s">
        <v>39</v>
      </c>
      <c r="K52" s="451"/>
      <c r="L52" s="451"/>
      <c r="M52" s="39"/>
      <c r="O52" s="82" t="s">
        <v>23920</v>
      </c>
    </row>
    <row r="53" spans="1:15" ht="14.45">
      <c r="A53" s="76" t="s">
        <v>22534</v>
      </c>
      <c r="B53" s="77">
        <v>1</v>
      </c>
      <c r="C53" s="76" t="s">
        <v>23904</v>
      </c>
      <c r="D53" s="775" t="s">
        <v>23919</v>
      </c>
      <c r="E53" s="451" t="s">
        <v>39</v>
      </c>
      <c r="F53" s="451" t="s">
        <v>39</v>
      </c>
      <c r="G53" s="39"/>
      <c r="H53" s="451" t="s">
        <v>39</v>
      </c>
      <c r="I53" s="451" t="s">
        <v>39</v>
      </c>
      <c r="J53" s="451" t="s">
        <v>39</v>
      </c>
      <c r="K53" s="451"/>
      <c r="L53" s="451"/>
      <c r="M53" s="39"/>
      <c r="O53" s="82" t="s">
        <v>23920</v>
      </c>
    </row>
    <row r="54" spans="1:15" ht="14.45">
      <c r="A54" s="76" t="s">
        <v>22533</v>
      </c>
      <c r="B54" s="77">
        <v>1</v>
      </c>
      <c r="C54" s="76" t="s">
        <v>23904</v>
      </c>
      <c r="D54" s="775" t="s">
        <v>23908</v>
      </c>
      <c r="E54" s="451" t="s">
        <v>39</v>
      </c>
      <c r="F54" s="451" t="s">
        <v>39</v>
      </c>
      <c r="G54" s="39"/>
      <c r="H54" s="451" t="s">
        <v>39</v>
      </c>
      <c r="I54" s="451" t="s">
        <v>39</v>
      </c>
      <c r="J54" s="451" t="s">
        <v>39</v>
      </c>
      <c r="K54" s="451"/>
      <c r="L54" s="451"/>
      <c r="M54" s="39"/>
      <c r="O54" s="82" t="s">
        <v>23920</v>
      </c>
    </row>
    <row r="55" spans="1:15" ht="14.45">
      <c r="A55" s="76" t="s">
        <v>22544</v>
      </c>
      <c r="B55" s="77">
        <v>1</v>
      </c>
      <c r="C55" s="76" t="s">
        <v>23904</v>
      </c>
      <c r="D55" s="775" t="s">
        <v>23908</v>
      </c>
      <c r="E55" s="451" t="s">
        <v>39</v>
      </c>
      <c r="F55" s="451" t="s">
        <v>39</v>
      </c>
      <c r="G55" s="39"/>
      <c r="H55" s="451" t="s">
        <v>39</v>
      </c>
      <c r="I55" s="451" t="s">
        <v>39</v>
      </c>
      <c r="J55" s="451" t="s">
        <v>39</v>
      </c>
      <c r="K55" s="451"/>
      <c r="L55" s="451"/>
      <c r="M55" s="39"/>
      <c r="O55" s="82" t="s">
        <v>23920</v>
      </c>
    </row>
    <row r="56" spans="1:15" ht="14.45">
      <c r="A56" s="76" t="s">
        <v>22529</v>
      </c>
      <c r="B56" s="77">
        <v>1</v>
      </c>
      <c r="C56" s="76" t="s">
        <v>23904</v>
      </c>
      <c r="D56" s="775" t="s">
        <v>23905</v>
      </c>
      <c r="E56" s="451" t="s">
        <v>39</v>
      </c>
      <c r="F56" s="451" t="s">
        <v>39</v>
      </c>
      <c r="G56" s="39"/>
      <c r="H56" s="451" t="s">
        <v>39</v>
      </c>
      <c r="I56" s="451" t="s">
        <v>39</v>
      </c>
      <c r="J56" s="451" t="s">
        <v>39</v>
      </c>
      <c r="K56" s="451"/>
      <c r="L56" s="451"/>
      <c r="M56" s="39"/>
      <c r="O56" s="82" t="s">
        <v>23920</v>
      </c>
    </row>
    <row r="57" spans="1:15" ht="14.45">
      <c r="A57" s="76" t="s">
        <v>22538</v>
      </c>
      <c r="B57" s="77">
        <v>1</v>
      </c>
      <c r="C57" s="76" t="s">
        <v>23904</v>
      </c>
      <c r="D57" s="775" t="s">
        <v>23908</v>
      </c>
      <c r="E57" s="451" t="s">
        <v>39</v>
      </c>
      <c r="F57" s="451" t="s">
        <v>39</v>
      </c>
      <c r="G57" s="39"/>
      <c r="H57" s="451" t="s">
        <v>39</v>
      </c>
      <c r="I57" s="451" t="s">
        <v>39</v>
      </c>
      <c r="J57" s="451" t="s">
        <v>39</v>
      </c>
      <c r="K57" s="451"/>
      <c r="L57" s="451"/>
      <c r="M57" s="39"/>
      <c r="O57" s="82" t="s">
        <v>23920</v>
      </c>
    </row>
    <row r="58" spans="1:15" ht="14.45">
      <c r="A58" s="76" t="s">
        <v>22535</v>
      </c>
      <c r="B58" s="77">
        <v>1</v>
      </c>
      <c r="C58" s="76" t="s">
        <v>23904</v>
      </c>
      <c r="D58" s="775" t="s">
        <v>23919</v>
      </c>
      <c r="E58" s="451" t="s">
        <v>39</v>
      </c>
      <c r="F58" s="451" t="s">
        <v>39</v>
      </c>
      <c r="G58" s="39"/>
      <c r="H58" s="451" t="s">
        <v>39</v>
      </c>
      <c r="I58" s="451" t="s">
        <v>39</v>
      </c>
      <c r="J58" s="451" t="s">
        <v>39</v>
      </c>
      <c r="K58" s="451"/>
      <c r="L58" s="451"/>
      <c r="M58" s="39"/>
      <c r="O58" s="82" t="s">
        <v>23920</v>
      </c>
    </row>
    <row r="59" spans="1:15" ht="14.45">
      <c r="A59" s="76" t="s">
        <v>22500</v>
      </c>
      <c r="B59" s="77">
        <v>1</v>
      </c>
      <c r="C59" s="76" t="s">
        <v>23904</v>
      </c>
      <c r="D59" s="775" t="s">
        <v>23919</v>
      </c>
      <c r="E59" s="451" t="s">
        <v>39</v>
      </c>
      <c r="F59" s="451" t="s">
        <v>39</v>
      </c>
      <c r="G59" s="39"/>
      <c r="H59" s="451" t="s">
        <v>39</v>
      </c>
      <c r="I59" s="451" t="s">
        <v>39</v>
      </c>
      <c r="J59" s="451" t="s">
        <v>39</v>
      </c>
      <c r="K59" s="451"/>
      <c r="L59" s="451"/>
      <c r="M59" s="39"/>
      <c r="O59" s="82" t="s">
        <v>23920</v>
      </c>
    </row>
    <row r="60" spans="1:15" ht="14.45">
      <c r="A60" s="76" t="s">
        <v>22537</v>
      </c>
      <c r="B60" s="77">
        <v>1</v>
      </c>
      <c r="C60" s="76" t="s">
        <v>23904</v>
      </c>
      <c r="D60" s="775" t="s">
        <v>23908</v>
      </c>
      <c r="E60" s="451" t="s">
        <v>39</v>
      </c>
      <c r="F60" s="451" t="s">
        <v>39</v>
      </c>
      <c r="G60" s="39"/>
      <c r="H60" s="451" t="s">
        <v>39</v>
      </c>
      <c r="I60" s="451" t="s">
        <v>39</v>
      </c>
      <c r="J60" s="451" t="s">
        <v>39</v>
      </c>
      <c r="K60" s="451"/>
      <c r="L60" s="451"/>
      <c r="M60" s="39"/>
      <c r="O60" s="82" t="s">
        <v>23920</v>
      </c>
    </row>
    <row r="61" spans="1:15" ht="14.45">
      <c r="A61" s="76" t="s">
        <v>22542</v>
      </c>
      <c r="B61" s="77">
        <v>1</v>
      </c>
      <c r="C61" s="76" t="s">
        <v>23904</v>
      </c>
      <c r="D61" s="775" t="s">
        <v>23908</v>
      </c>
      <c r="E61" s="451" t="s">
        <v>39</v>
      </c>
      <c r="F61" s="451" t="s">
        <v>39</v>
      </c>
      <c r="G61" s="39"/>
      <c r="H61" s="451" t="s">
        <v>39</v>
      </c>
      <c r="I61" s="451" t="s">
        <v>39</v>
      </c>
      <c r="J61" s="451" t="s">
        <v>39</v>
      </c>
      <c r="K61" s="451"/>
      <c r="L61" s="451"/>
      <c r="M61" s="39"/>
      <c r="O61" s="82" t="s">
        <v>23920</v>
      </c>
    </row>
    <row r="62" spans="1:15" ht="14.45">
      <c r="A62" s="76" t="s">
        <v>22499</v>
      </c>
      <c r="B62" s="77">
        <v>1</v>
      </c>
      <c r="C62" s="76" t="s">
        <v>23904</v>
      </c>
      <c r="D62" s="775" t="s">
        <v>23919</v>
      </c>
      <c r="E62" s="451" t="s">
        <v>39</v>
      </c>
      <c r="F62" s="451" t="s">
        <v>39</v>
      </c>
      <c r="G62" s="39"/>
      <c r="H62" s="451" t="s">
        <v>39</v>
      </c>
      <c r="I62" s="451" t="s">
        <v>39</v>
      </c>
      <c r="J62" s="451" t="s">
        <v>39</v>
      </c>
      <c r="K62" s="451"/>
      <c r="L62" s="451"/>
      <c r="M62" s="39"/>
      <c r="O62" s="82" t="s">
        <v>23920</v>
      </c>
    </row>
    <row r="63" spans="1:15" ht="14.45">
      <c r="A63" s="76" t="s">
        <v>22531</v>
      </c>
      <c r="B63" s="77">
        <v>1</v>
      </c>
      <c r="C63" s="76" t="s">
        <v>23904</v>
      </c>
      <c r="D63" s="775" t="s">
        <v>23908</v>
      </c>
      <c r="E63" s="451" t="s">
        <v>39</v>
      </c>
      <c r="F63" s="451" t="s">
        <v>39</v>
      </c>
      <c r="G63" s="39"/>
      <c r="H63" s="451" t="s">
        <v>39</v>
      </c>
      <c r="I63" s="451" t="s">
        <v>39</v>
      </c>
      <c r="J63" s="451" t="s">
        <v>39</v>
      </c>
      <c r="K63" s="451"/>
      <c r="L63" s="451"/>
      <c r="M63" s="39"/>
      <c r="O63" s="82" t="s">
        <v>23920</v>
      </c>
    </row>
    <row r="64" spans="1:15" ht="14.45">
      <c r="A64" s="76" t="s">
        <v>22536</v>
      </c>
      <c r="B64" s="77">
        <v>1</v>
      </c>
      <c r="C64" s="76" t="s">
        <v>23904</v>
      </c>
      <c r="D64" s="775" t="s">
        <v>23908</v>
      </c>
      <c r="E64" s="451" t="s">
        <v>39</v>
      </c>
      <c r="F64" s="451" t="s">
        <v>39</v>
      </c>
      <c r="G64" s="39"/>
      <c r="H64" s="451" t="s">
        <v>39</v>
      </c>
      <c r="I64" s="451" t="s">
        <v>39</v>
      </c>
      <c r="J64" s="451" t="s">
        <v>39</v>
      </c>
      <c r="K64" s="451"/>
      <c r="L64" s="451"/>
      <c r="M64" s="39"/>
      <c r="O64" s="82" t="s">
        <v>23920</v>
      </c>
    </row>
    <row r="65" spans="1:15" ht="14.45">
      <c r="A65" s="76" t="s">
        <v>22546</v>
      </c>
      <c r="B65" s="77">
        <v>1</v>
      </c>
      <c r="C65" s="76" t="s">
        <v>23904</v>
      </c>
      <c r="D65" s="775" t="s">
        <v>23919</v>
      </c>
      <c r="E65" s="451" t="s">
        <v>39</v>
      </c>
      <c r="F65" s="451" t="s">
        <v>39</v>
      </c>
      <c r="G65" s="39"/>
      <c r="H65" s="451" t="s">
        <v>39</v>
      </c>
      <c r="I65" s="451" t="s">
        <v>39</v>
      </c>
      <c r="J65" s="451" t="s">
        <v>39</v>
      </c>
      <c r="K65" s="451"/>
      <c r="L65" s="451"/>
      <c r="M65" s="39"/>
      <c r="O65" s="82" t="s">
        <v>23920</v>
      </c>
    </row>
    <row r="66" spans="1:15" ht="14.45">
      <c r="A66" s="76" t="s">
        <v>22528</v>
      </c>
      <c r="B66" s="77">
        <v>1</v>
      </c>
      <c r="C66" s="76" t="s">
        <v>23904</v>
      </c>
      <c r="D66" s="775" t="s">
        <v>23905</v>
      </c>
      <c r="E66" s="451" t="s">
        <v>39</v>
      </c>
      <c r="F66" s="451" t="s">
        <v>39</v>
      </c>
      <c r="G66" s="39"/>
      <c r="H66" s="451" t="s">
        <v>39</v>
      </c>
      <c r="I66" s="451" t="s">
        <v>39</v>
      </c>
      <c r="J66" s="451" t="s">
        <v>39</v>
      </c>
      <c r="K66" s="451"/>
      <c r="L66" s="451"/>
      <c r="M66" s="39"/>
      <c r="O66" s="82" t="s">
        <v>23920</v>
      </c>
    </row>
    <row r="67" spans="1:15" ht="14.45">
      <c r="A67" s="566" t="s">
        <v>22219</v>
      </c>
      <c r="B67" s="792">
        <v>17</v>
      </c>
      <c r="C67" s="642"/>
      <c r="D67" s="642"/>
      <c r="E67" s="621"/>
      <c r="F67" s="621"/>
      <c r="G67" s="621"/>
      <c r="H67" s="621"/>
      <c r="I67" s="621"/>
      <c r="J67" s="621"/>
      <c r="K67" s="621"/>
      <c r="L67" s="621"/>
      <c r="M67" s="67"/>
      <c r="O67" s="82" t="e">
        <v>#N/A</v>
      </c>
    </row>
    <row r="68" spans="1:15" ht="14.45">
      <c r="A68" s="76" t="s">
        <v>22513</v>
      </c>
      <c r="B68" s="77">
        <v>1</v>
      </c>
      <c r="C68" s="76" t="s">
        <v>23904</v>
      </c>
      <c r="D68" s="775" t="s">
        <v>23905</v>
      </c>
      <c r="E68" s="451" t="s">
        <v>39</v>
      </c>
      <c r="F68" s="451" t="s">
        <v>39</v>
      </c>
      <c r="G68" s="39"/>
      <c r="H68" s="451" t="s">
        <v>39</v>
      </c>
      <c r="I68" s="451" t="s">
        <v>39</v>
      </c>
      <c r="J68" s="451" t="s">
        <v>39</v>
      </c>
      <c r="K68" s="451"/>
      <c r="L68" s="451"/>
      <c r="M68" s="39"/>
      <c r="O68" s="82" t="s">
        <v>23920</v>
      </c>
    </row>
    <row r="69" spans="1:15" ht="14.45">
      <c r="A69" s="76" t="s">
        <v>22504</v>
      </c>
      <c r="B69" s="77">
        <v>1</v>
      </c>
      <c r="C69" s="76" t="s">
        <v>23904</v>
      </c>
      <c r="D69" s="775" t="s">
        <v>23922</v>
      </c>
      <c r="E69" s="451" t="s">
        <v>39</v>
      </c>
      <c r="F69" s="451" t="s">
        <v>39</v>
      </c>
      <c r="G69" s="39"/>
      <c r="H69" s="451" t="s">
        <v>39</v>
      </c>
      <c r="I69" s="451" t="s">
        <v>39</v>
      </c>
      <c r="J69" s="451" t="s">
        <v>39</v>
      </c>
      <c r="K69" s="451"/>
      <c r="L69" s="451"/>
      <c r="M69" s="39"/>
      <c r="O69" s="82" t="s">
        <v>23920</v>
      </c>
    </row>
    <row r="70" spans="1:15" ht="14.45">
      <c r="A70" s="76" t="s">
        <v>22509</v>
      </c>
      <c r="B70" s="77">
        <v>1</v>
      </c>
      <c r="C70" s="76" t="s">
        <v>23904</v>
      </c>
      <c r="D70" s="775" t="s">
        <v>23905</v>
      </c>
      <c r="E70" s="451" t="s">
        <v>39</v>
      </c>
      <c r="F70" s="451" t="s">
        <v>39</v>
      </c>
      <c r="G70" s="39"/>
      <c r="H70" s="451" t="s">
        <v>39</v>
      </c>
      <c r="I70" s="451" t="s">
        <v>39</v>
      </c>
      <c r="J70" s="451" t="s">
        <v>39</v>
      </c>
      <c r="K70" s="451"/>
      <c r="L70" s="451"/>
      <c r="M70" s="39"/>
      <c r="O70" s="82" t="s">
        <v>23920</v>
      </c>
    </row>
    <row r="71" spans="1:15" ht="14.45">
      <c r="A71" s="76" t="s">
        <v>22502</v>
      </c>
      <c r="B71" s="77">
        <v>1</v>
      </c>
      <c r="C71" s="76" t="s">
        <v>23904</v>
      </c>
      <c r="D71" s="775" t="s">
        <v>23908</v>
      </c>
      <c r="E71" s="451" t="s">
        <v>39</v>
      </c>
      <c r="F71" s="451" t="s">
        <v>39</v>
      </c>
      <c r="G71" s="39"/>
      <c r="H71" s="451" t="s">
        <v>39</v>
      </c>
      <c r="I71" s="451" t="s">
        <v>39</v>
      </c>
      <c r="J71" s="451" t="s">
        <v>39</v>
      </c>
      <c r="K71" s="451"/>
      <c r="L71" s="451"/>
      <c r="M71" s="39"/>
      <c r="O71" s="82" t="s">
        <v>23920</v>
      </c>
    </row>
    <row r="72" spans="1:15" ht="14.45">
      <c r="A72" s="76" t="s">
        <v>22559</v>
      </c>
      <c r="B72" s="77">
        <v>1</v>
      </c>
      <c r="C72" s="76" t="s">
        <v>23904</v>
      </c>
      <c r="D72" s="775" t="s">
        <v>23908</v>
      </c>
      <c r="E72" s="451" t="s">
        <v>39</v>
      </c>
      <c r="F72" s="451" t="s">
        <v>39</v>
      </c>
      <c r="G72" s="39"/>
      <c r="H72" s="451" t="s">
        <v>39</v>
      </c>
      <c r="I72" s="451" t="s">
        <v>39</v>
      </c>
      <c r="J72" s="451" t="s">
        <v>39</v>
      </c>
      <c r="K72" s="451"/>
      <c r="L72" s="451" t="s">
        <v>39</v>
      </c>
      <c r="M72" s="39"/>
      <c r="N72" s="54" t="s">
        <v>23923</v>
      </c>
      <c r="O72" s="82" t="s">
        <v>23920</v>
      </c>
    </row>
    <row r="73" spans="1:15" ht="14.45">
      <c r="A73" s="76" t="s">
        <v>22560</v>
      </c>
      <c r="B73" s="77">
        <v>1</v>
      </c>
      <c r="C73" s="76" t="s">
        <v>23904</v>
      </c>
      <c r="D73" s="775" t="s">
        <v>23908</v>
      </c>
      <c r="E73" s="451" t="s">
        <v>39</v>
      </c>
      <c r="F73" s="451" t="s">
        <v>39</v>
      </c>
      <c r="G73" s="39"/>
      <c r="H73" s="451" t="s">
        <v>39</v>
      </c>
      <c r="I73" s="451" t="s">
        <v>39</v>
      </c>
      <c r="J73" s="451" t="s">
        <v>39</v>
      </c>
      <c r="K73" s="451"/>
      <c r="L73" s="451" t="s">
        <v>39</v>
      </c>
      <c r="M73" s="39"/>
      <c r="N73" s="54" t="s">
        <v>23923</v>
      </c>
      <c r="O73" s="82" t="s">
        <v>23920</v>
      </c>
    </row>
    <row r="74" spans="1:15" ht="14.45">
      <c r="A74" s="76" t="s">
        <v>22558</v>
      </c>
      <c r="B74" s="77">
        <v>1</v>
      </c>
      <c r="C74" s="76" t="s">
        <v>23904</v>
      </c>
      <c r="D74" s="775" t="s">
        <v>23908</v>
      </c>
      <c r="E74" s="451" t="s">
        <v>39</v>
      </c>
      <c r="F74" s="451" t="s">
        <v>39</v>
      </c>
      <c r="G74" s="39"/>
      <c r="H74" s="451" t="s">
        <v>39</v>
      </c>
      <c r="I74" s="451" t="s">
        <v>39</v>
      </c>
      <c r="J74" s="451" t="s">
        <v>39</v>
      </c>
      <c r="K74" s="451"/>
      <c r="L74" s="451" t="s">
        <v>39</v>
      </c>
      <c r="M74" s="39"/>
      <c r="N74" s="54" t="s">
        <v>23923</v>
      </c>
      <c r="O74" s="82" t="s">
        <v>23920</v>
      </c>
    </row>
    <row r="75" spans="1:15" ht="14.45">
      <c r="A75" s="76" t="s">
        <v>22557</v>
      </c>
      <c r="B75" s="77">
        <v>1</v>
      </c>
      <c r="C75" s="76" t="s">
        <v>23904</v>
      </c>
      <c r="D75" s="775" t="s">
        <v>23905</v>
      </c>
      <c r="E75" s="451" t="s">
        <v>39</v>
      </c>
      <c r="F75" s="451" t="s">
        <v>39</v>
      </c>
      <c r="G75" s="39"/>
      <c r="H75" s="451" t="s">
        <v>39</v>
      </c>
      <c r="I75" s="451" t="s">
        <v>39</v>
      </c>
      <c r="J75" s="451" t="s">
        <v>39</v>
      </c>
      <c r="K75" s="451"/>
      <c r="L75" s="451"/>
      <c r="M75" s="39"/>
      <c r="O75" s="82" t="s">
        <v>23920</v>
      </c>
    </row>
    <row r="76" spans="1:15" ht="14.45">
      <c r="A76" s="76" t="s">
        <v>22556</v>
      </c>
      <c r="B76" s="77">
        <v>1</v>
      </c>
      <c r="C76" s="76" t="s">
        <v>23904</v>
      </c>
      <c r="D76" s="775" t="s">
        <v>23908</v>
      </c>
      <c r="E76" s="451" t="s">
        <v>39</v>
      </c>
      <c r="F76" s="451" t="s">
        <v>39</v>
      </c>
      <c r="G76" s="39"/>
      <c r="H76" s="451" t="s">
        <v>39</v>
      </c>
      <c r="I76" s="451" t="s">
        <v>39</v>
      </c>
      <c r="J76" s="451" t="s">
        <v>39</v>
      </c>
      <c r="K76" s="451"/>
      <c r="L76" s="451"/>
      <c r="M76" s="39"/>
      <c r="O76" s="82" t="s">
        <v>23920</v>
      </c>
    </row>
    <row r="77" spans="1:15" ht="14.45">
      <c r="A77" s="76" t="s">
        <v>22511</v>
      </c>
      <c r="B77" s="77">
        <v>1</v>
      </c>
      <c r="C77" s="76" t="s">
        <v>23904</v>
      </c>
      <c r="D77" s="775" t="s">
        <v>23905</v>
      </c>
      <c r="E77" s="451" t="s">
        <v>39</v>
      </c>
      <c r="F77" s="451" t="s">
        <v>39</v>
      </c>
      <c r="G77" s="39"/>
      <c r="H77" s="451" t="s">
        <v>39</v>
      </c>
      <c r="I77" s="451" t="s">
        <v>39</v>
      </c>
      <c r="J77" s="451" t="s">
        <v>39</v>
      </c>
      <c r="K77" s="451"/>
      <c r="L77" s="451"/>
      <c r="M77" s="39"/>
      <c r="O77" s="82" t="s">
        <v>23920</v>
      </c>
    </row>
    <row r="78" spans="1:15" ht="14.45">
      <c r="A78" s="76" t="s">
        <v>22503</v>
      </c>
      <c r="B78" s="77">
        <v>1</v>
      </c>
      <c r="C78" s="76" t="s">
        <v>23904</v>
      </c>
      <c r="D78" s="775" t="s">
        <v>23908</v>
      </c>
      <c r="E78" s="451" t="s">
        <v>39</v>
      </c>
      <c r="F78" s="451" t="s">
        <v>39</v>
      </c>
      <c r="G78" s="39"/>
      <c r="H78" s="451" t="s">
        <v>39</v>
      </c>
      <c r="I78" s="451" t="s">
        <v>39</v>
      </c>
      <c r="J78" s="451" t="s">
        <v>39</v>
      </c>
      <c r="K78" s="451"/>
      <c r="L78" s="451"/>
      <c r="M78" s="39"/>
      <c r="O78" s="82" t="s">
        <v>23920</v>
      </c>
    </row>
    <row r="79" spans="1:15" ht="14.45">
      <c r="A79" s="76" t="s">
        <v>22512</v>
      </c>
      <c r="B79" s="77">
        <v>1</v>
      </c>
      <c r="C79" s="76" t="s">
        <v>23904</v>
      </c>
      <c r="D79" s="775" t="s">
        <v>23905</v>
      </c>
      <c r="E79" s="451" t="s">
        <v>39</v>
      </c>
      <c r="F79" s="451" t="s">
        <v>39</v>
      </c>
      <c r="G79" s="39"/>
      <c r="H79" s="451" t="s">
        <v>39</v>
      </c>
      <c r="I79" s="451" t="s">
        <v>39</v>
      </c>
      <c r="J79" s="451" t="s">
        <v>39</v>
      </c>
      <c r="K79" s="451"/>
      <c r="L79" s="451"/>
      <c r="M79" s="39"/>
      <c r="O79" s="82" t="s">
        <v>23920</v>
      </c>
    </row>
    <row r="80" spans="1:15" ht="14.45">
      <c r="A80" s="76" t="s">
        <v>22505</v>
      </c>
      <c r="B80" s="77">
        <v>1</v>
      </c>
      <c r="C80" s="76" t="s">
        <v>23904</v>
      </c>
      <c r="D80" s="775" t="s">
        <v>23922</v>
      </c>
      <c r="E80" s="451" t="s">
        <v>39</v>
      </c>
      <c r="F80" s="451" t="s">
        <v>39</v>
      </c>
      <c r="G80" s="39"/>
      <c r="H80" s="451" t="s">
        <v>39</v>
      </c>
      <c r="I80" s="451" t="s">
        <v>39</v>
      </c>
      <c r="J80" s="451" t="s">
        <v>39</v>
      </c>
      <c r="K80" s="451"/>
      <c r="L80" s="451"/>
      <c r="M80" s="39"/>
      <c r="O80" s="82" t="s">
        <v>23920</v>
      </c>
    </row>
    <row r="81" spans="1:15" ht="14.45">
      <c r="A81" s="76" t="s">
        <v>22507</v>
      </c>
      <c r="B81" s="77">
        <v>1</v>
      </c>
      <c r="C81" s="76" t="s">
        <v>23904</v>
      </c>
      <c r="D81" s="775" t="s">
        <v>23905</v>
      </c>
      <c r="E81" s="451" t="s">
        <v>39</v>
      </c>
      <c r="F81" s="451" t="s">
        <v>39</v>
      </c>
      <c r="G81" s="39"/>
      <c r="H81" s="451" t="s">
        <v>39</v>
      </c>
      <c r="I81" s="451" t="s">
        <v>39</v>
      </c>
      <c r="J81" s="451" t="s">
        <v>39</v>
      </c>
      <c r="K81" s="451"/>
      <c r="L81" s="451"/>
      <c r="M81" s="39"/>
      <c r="O81" s="82" t="s">
        <v>23920</v>
      </c>
    </row>
    <row r="82" spans="1:15" ht="14.45">
      <c r="A82" s="76" t="s">
        <v>22514</v>
      </c>
      <c r="B82" s="77">
        <v>1</v>
      </c>
      <c r="C82" s="76" t="s">
        <v>23904</v>
      </c>
      <c r="D82" s="775" t="s">
        <v>23905</v>
      </c>
      <c r="E82" s="451" t="s">
        <v>39</v>
      </c>
      <c r="F82" s="451" t="s">
        <v>39</v>
      </c>
      <c r="G82" s="39"/>
      <c r="H82" s="451" t="s">
        <v>39</v>
      </c>
      <c r="I82" s="451" t="s">
        <v>39</v>
      </c>
      <c r="J82" s="451" t="s">
        <v>39</v>
      </c>
      <c r="K82" s="451"/>
      <c r="L82" s="451"/>
      <c r="M82" s="39"/>
      <c r="O82" s="82" t="s">
        <v>23920</v>
      </c>
    </row>
    <row r="83" spans="1:15" ht="14.45">
      <c r="A83" s="76" t="s">
        <v>22508</v>
      </c>
      <c r="B83" s="77">
        <v>1</v>
      </c>
      <c r="C83" s="76" t="s">
        <v>23904</v>
      </c>
      <c r="D83" s="775" t="s">
        <v>23905</v>
      </c>
      <c r="E83" s="451" t="s">
        <v>39</v>
      </c>
      <c r="F83" s="451" t="s">
        <v>39</v>
      </c>
      <c r="G83" s="39"/>
      <c r="H83" s="451" t="s">
        <v>39</v>
      </c>
      <c r="I83" s="451" t="s">
        <v>39</v>
      </c>
      <c r="J83" s="451" t="s">
        <v>39</v>
      </c>
      <c r="K83" s="451"/>
      <c r="L83" s="451"/>
      <c r="M83" s="39"/>
      <c r="O83" s="82" t="s">
        <v>23920</v>
      </c>
    </row>
    <row r="84" spans="1:15" ht="14.45">
      <c r="A84" s="76" t="s">
        <v>22510</v>
      </c>
      <c r="B84" s="77">
        <v>1</v>
      </c>
      <c r="C84" s="76" t="s">
        <v>23904</v>
      </c>
      <c r="D84" s="775" t="s">
        <v>23905</v>
      </c>
      <c r="E84" s="451" t="s">
        <v>39</v>
      </c>
      <c r="F84" s="451" t="s">
        <v>39</v>
      </c>
      <c r="G84" s="39"/>
      <c r="H84" s="451" t="s">
        <v>39</v>
      </c>
      <c r="I84" s="451" t="s">
        <v>39</v>
      </c>
      <c r="J84" s="451" t="s">
        <v>39</v>
      </c>
      <c r="K84" s="451"/>
      <c r="L84" s="451"/>
      <c r="M84" s="39"/>
      <c r="O84" s="82" t="s">
        <v>23920</v>
      </c>
    </row>
    <row r="85" spans="1:15" ht="14.45">
      <c r="A85" s="566" t="s">
        <v>22234</v>
      </c>
      <c r="B85" s="792">
        <v>8</v>
      </c>
      <c r="C85" s="642"/>
      <c r="D85" s="642"/>
      <c r="E85" s="621"/>
      <c r="F85" s="621"/>
      <c r="G85" s="621"/>
      <c r="H85" s="621"/>
      <c r="I85" s="621"/>
      <c r="J85" s="621"/>
      <c r="K85" s="621"/>
      <c r="L85" s="621"/>
      <c r="M85" s="67"/>
      <c r="O85" s="82" t="e">
        <v>#N/A</v>
      </c>
    </row>
    <row r="86" spans="1:15" ht="14.45">
      <c r="A86" s="76" t="s">
        <v>13189</v>
      </c>
      <c r="B86" s="77">
        <v>1</v>
      </c>
      <c r="C86" s="76" t="s">
        <v>23904</v>
      </c>
      <c r="D86" s="77"/>
      <c r="E86" s="451" t="s">
        <v>39</v>
      </c>
      <c r="F86" s="451" t="s">
        <v>39</v>
      </c>
      <c r="G86" s="39"/>
      <c r="H86" s="451" t="s">
        <v>39</v>
      </c>
      <c r="I86" s="451" t="s">
        <v>39</v>
      </c>
      <c r="J86" s="451" t="s">
        <v>39</v>
      </c>
      <c r="K86" s="451"/>
      <c r="L86" s="451"/>
      <c r="M86" s="39"/>
      <c r="O86" s="82" t="s">
        <v>23920</v>
      </c>
    </row>
    <row r="87" spans="1:15" ht="14.45">
      <c r="A87" s="76" t="s">
        <v>6979</v>
      </c>
      <c r="B87" s="77">
        <v>1</v>
      </c>
      <c r="C87" s="76" t="s">
        <v>23904</v>
      </c>
      <c r="D87" s="77"/>
      <c r="E87" s="451" t="s">
        <v>39</v>
      </c>
      <c r="F87" s="451" t="s">
        <v>39</v>
      </c>
      <c r="G87" s="39"/>
      <c r="H87" s="451" t="s">
        <v>39</v>
      </c>
      <c r="I87" s="451" t="s">
        <v>39</v>
      </c>
      <c r="J87" s="451" t="s">
        <v>39</v>
      </c>
      <c r="K87" s="451"/>
      <c r="L87" s="451"/>
      <c r="M87" s="39"/>
      <c r="O87" s="82" t="s">
        <v>23920</v>
      </c>
    </row>
    <row r="88" spans="1:15" ht="14.45">
      <c r="A88" s="76" t="s">
        <v>6687</v>
      </c>
      <c r="B88" s="77">
        <v>1</v>
      </c>
      <c r="C88" s="76" t="s">
        <v>23904</v>
      </c>
      <c r="D88" s="77"/>
      <c r="E88" s="451" t="s">
        <v>39</v>
      </c>
      <c r="F88" s="451" t="s">
        <v>39</v>
      </c>
      <c r="G88" s="39"/>
      <c r="H88" s="451" t="s">
        <v>39</v>
      </c>
      <c r="I88" s="451" t="s">
        <v>39</v>
      </c>
      <c r="J88" s="451" t="s">
        <v>39</v>
      </c>
      <c r="K88" s="451"/>
      <c r="L88" s="451"/>
      <c r="M88" s="39"/>
      <c r="O88" s="82" t="s">
        <v>23920</v>
      </c>
    </row>
    <row r="89" spans="1:15" ht="14.45">
      <c r="A89" s="76" t="s">
        <v>6962</v>
      </c>
      <c r="B89" s="77">
        <v>1</v>
      </c>
      <c r="C89" s="76" t="s">
        <v>23904</v>
      </c>
      <c r="D89" s="77"/>
      <c r="E89" s="451" t="s">
        <v>39</v>
      </c>
      <c r="F89" s="451" t="s">
        <v>39</v>
      </c>
      <c r="G89" s="39"/>
      <c r="H89" s="451" t="s">
        <v>39</v>
      </c>
      <c r="I89" s="451" t="s">
        <v>39</v>
      </c>
      <c r="J89" s="451" t="s">
        <v>39</v>
      </c>
      <c r="K89" s="451"/>
      <c r="L89" s="451"/>
      <c r="M89" s="39"/>
      <c r="O89" s="82" t="s">
        <v>23920</v>
      </c>
    </row>
    <row r="90" spans="1:15" ht="14.45">
      <c r="A90" s="76" t="s">
        <v>6835</v>
      </c>
      <c r="B90" s="77">
        <v>1</v>
      </c>
      <c r="C90" s="76" t="s">
        <v>23904</v>
      </c>
      <c r="D90" s="77"/>
      <c r="E90" s="451" t="s">
        <v>39</v>
      </c>
      <c r="F90" s="451" t="s">
        <v>39</v>
      </c>
      <c r="G90" s="39"/>
      <c r="H90" s="451" t="s">
        <v>39</v>
      </c>
      <c r="I90" s="451" t="s">
        <v>39</v>
      </c>
      <c r="J90" s="451" t="s">
        <v>39</v>
      </c>
      <c r="K90" s="451"/>
      <c r="L90" s="451"/>
      <c r="M90" s="39"/>
      <c r="O90" s="82" t="s">
        <v>23920</v>
      </c>
    </row>
    <row r="91" spans="1:15" ht="14.45">
      <c r="A91" s="76" t="s">
        <v>13234</v>
      </c>
      <c r="B91" s="77">
        <v>1</v>
      </c>
      <c r="C91" s="76" t="s">
        <v>23904</v>
      </c>
      <c r="D91" s="77"/>
      <c r="E91" s="451" t="s">
        <v>39</v>
      </c>
      <c r="F91" s="451" t="s">
        <v>39</v>
      </c>
      <c r="G91" s="39"/>
      <c r="H91" s="451" t="s">
        <v>39</v>
      </c>
      <c r="I91" s="451" t="s">
        <v>39</v>
      </c>
      <c r="J91" s="451" t="s">
        <v>39</v>
      </c>
      <c r="K91" s="451"/>
      <c r="L91" s="451"/>
      <c r="M91" s="39"/>
      <c r="O91" s="82" t="s">
        <v>23920</v>
      </c>
    </row>
    <row r="92" spans="1:15" ht="14.45">
      <c r="A92" s="76" t="s">
        <v>6787</v>
      </c>
      <c r="B92" s="77">
        <v>1</v>
      </c>
      <c r="C92" s="76" t="s">
        <v>23904</v>
      </c>
      <c r="D92" s="77"/>
      <c r="E92" s="451" t="s">
        <v>39</v>
      </c>
      <c r="F92" s="451" t="s">
        <v>39</v>
      </c>
      <c r="G92" s="39"/>
      <c r="H92" s="451" t="s">
        <v>39</v>
      </c>
      <c r="I92" s="451" t="s">
        <v>39</v>
      </c>
      <c r="J92" s="451" t="s">
        <v>39</v>
      </c>
      <c r="K92" s="451"/>
      <c r="L92" s="451"/>
      <c r="M92" s="39"/>
      <c r="O92" s="82" t="s">
        <v>23920</v>
      </c>
    </row>
    <row r="93" spans="1:15" ht="14.45">
      <c r="A93" s="76" t="s">
        <v>6664</v>
      </c>
      <c r="B93" s="77">
        <v>1</v>
      </c>
      <c r="C93" s="76" t="s">
        <v>23904</v>
      </c>
      <c r="D93" s="77"/>
      <c r="E93" s="451" t="s">
        <v>39</v>
      </c>
      <c r="F93" s="451" t="s">
        <v>39</v>
      </c>
      <c r="G93" s="39"/>
      <c r="H93" s="451" t="s">
        <v>39</v>
      </c>
      <c r="I93" s="451" t="s">
        <v>39</v>
      </c>
      <c r="J93" s="451" t="s">
        <v>39</v>
      </c>
      <c r="K93" s="451"/>
      <c r="L93" s="451"/>
      <c r="M93" s="39"/>
      <c r="O93" s="82" t="s">
        <v>23920</v>
      </c>
    </row>
    <row r="94" spans="1:15" ht="14.45">
      <c r="A94" s="566" t="s">
        <v>22210</v>
      </c>
      <c r="B94" s="792">
        <v>1</v>
      </c>
      <c r="C94" s="642"/>
      <c r="D94" s="642"/>
      <c r="E94" s="621"/>
      <c r="F94" s="621"/>
      <c r="G94" s="621"/>
      <c r="H94" s="621"/>
      <c r="I94" s="621"/>
      <c r="J94" s="621"/>
      <c r="K94" s="621"/>
      <c r="L94" s="621"/>
      <c r="M94" s="67"/>
      <c r="O94" s="82" t="e">
        <v>#N/A</v>
      </c>
    </row>
    <row r="95" spans="1:15" ht="14.45">
      <c r="A95" s="76" t="s">
        <v>22489</v>
      </c>
      <c r="B95" s="77">
        <v>1</v>
      </c>
      <c r="C95" s="76" t="s">
        <v>23904</v>
      </c>
      <c r="D95" s="775" t="s">
        <v>23908</v>
      </c>
      <c r="E95" s="451" t="s">
        <v>39</v>
      </c>
      <c r="F95" s="451" t="s">
        <v>39</v>
      </c>
      <c r="G95" s="39"/>
      <c r="H95" s="451" t="s">
        <v>39</v>
      </c>
      <c r="I95" s="451" t="s">
        <v>39</v>
      </c>
      <c r="J95" s="451" t="s">
        <v>39</v>
      </c>
      <c r="K95" s="451"/>
      <c r="L95" s="451"/>
      <c r="M95" s="39"/>
      <c r="O95" s="82" t="s">
        <v>23920</v>
      </c>
    </row>
    <row r="96" spans="1:15" ht="14.45">
      <c r="A96" s="566" t="s">
        <v>22280</v>
      </c>
      <c r="B96" s="792">
        <v>1</v>
      </c>
      <c r="C96" s="642"/>
      <c r="D96" s="642"/>
      <c r="E96" s="621"/>
      <c r="F96" s="621"/>
      <c r="G96" s="621"/>
      <c r="H96" s="621"/>
      <c r="I96" s="621"/>
      <c r="J96" s="621"/>
      <c r="K96" s="621"/>
      <c r="L96" s="621"/>
      <c r="M96" s="67"/>
      <c r="O96" s="82" t="e">
        <v>#N/A</v>
      </c>
    </row>
    <row r="97" spans="1:15" ht="14.45">
      <c r="A97" s="76" t="s">
        <v>8711</v>
      </c>
      <c r="B97" s="77">
        <v>1</v>
      </c>
      <c r="C97" s="76" t="s">
        <v>23904</v>
      </c>
      <c r="D97" s="775" t="s">
        <v>23905</v>
      </c>
      <c r="E97" s="451" t="s">
        <v>23022</v>
      </c>
      <c r="F97" s="451" t="s">
        <v>23031</v>
      </c>
      <c r="G97" s="39"/>
      <c r="H97" s="451" t="s">
        <v>39</v>
      </c>
      <c r="I97" s="451" t="s">
        <v>23022</v>
      </c>
      <c r="J97" s="451" t="s">
        <v>39</v>
      </c>
      <c r="K97" s="451"/>
      <c r="L97" s="451" t="s">
        <v>39</v>
      </c>
      <c r="M97" s="39"/>
      <c r="N97" s="54" t="s">
        <v>23923</v>
      </c>
      <c r="O97" s="82" t="s">
        <v>23924</v>
      </c>
    </row>
    <row r="98" spans="1:15" ht="14.45">
      <c r="A98" s="566" t="s">
        <v>22230</v>
      </c>
      <c r="B98" s="792">
        <v>6</v>
      </c>
      <c r="C98" s="642"/>
      <c r="D98" s="642"/>
      <c r="E98" s="621"/>
      <c r="F98" s="621"/>
      <c r="G98" s="621"/>
      <c r="H98" s="621"/>
      <c r="I98" s="621"/>
      <c r="J98" s="621"/>
      <c r="K98" s="621"/>
      <c r="L98" s="621"/>
      <c r="M98" s="67"/>
      <c r="O98" s="82" t="e">
        <v>#N/A</v>
      </c>
    </row>
    <row r="99" spans="1:15" ht="14.45">
      <c r="A99" s="76" t="s">
        <v>22966</v>
      </c>
      <c r="B99" s="77">
        <v>1</v>
      </c>
      <c r="C99" s="76" t="s">
        <v>23904</v>
      </c>
      <c r="D99" s="775" t="s">
        <v>23908</v>
      </c>
      <c r="E99" s="451" t="s">
        <v>39</v>
      </c>
      <c r="F99" s="451" t="s">
        <v>39</v>
      </c>
      <c r="G99" s="39"/>
      <c r="H99" s="451" t="s">
        <v>39</v>
      </c>
      <c r="I99" s="451" t="s">
        <v>39</v>
      </c>
      <c r="J99" s="451" t="s">
        <v>39</v>
      </c>
      <c r="K99" s="451" t="s">
        <v>39</v>
      </c>
      <c r="L99" s="451"/>
      <c r="M99" s="39"/>
      <c r="N99" s="54" t="s">
        <v>22612</v>
      </c>
      <c r="O99" s="82" t="s">
        <v>23920</v>
      </c>
    </row>
    <row r="100" spans="1:15" ht="14.45">
      <c r="A100" s="76" t="s">
        <v>13718</v>
      </c>
      <c r="B100" s="77">
        <v>1</v>
      </c>
      <c r="C100" s="76" t="s">
        <v>23904</v>
      </c>
      <c r="D100" s="775" t="s">
        <v>23908</v>
      </c>
      <c r="E100" s="451" t="s">
        <v>39</v>
      </c>
      <c r="F100" s="451" t="s">
        <v>39</v>
      </c>
      <c r="G100" s="39"/>
      <c r="H100" s="451" t="s">
        <v>39</v>
      </c>
      <c r="I100" s="451" t="s">
        <v>39</v>
      </c>
      <c r="J100" s="451" t="s">
        <v>39</v>
      </c>
      <c r="K100" s="451" t="s">
        <v>39</v>
      </c>
      <c r="L100" s="451"/>
      <c r="M100" s="39"/>
      <c r="N100" s="54" t="s">
        <v>22612</v>
      </c>
      <c r="O100" s="82" t="s">
        <v>23920</v>
      </c>
    </row>
    <row r="101" spans="1:15" ht="14.45">
      <c r="A101" s="76" t="s">
        <v>8433</v>
      </c>
      <c r="B101" s="77">
        <v>1</v>
      </c>
      <c r="C101" s="76" t="s">
        <v>23904</v>
      </c>
      <c r="D101" s="775" t="s">
        <v>23908</v>
      </c>
      <c r="E101" s="451" t="s">
        <v>39</v>
      </c>
      <c r="F101" s="451" t="s">
        <v>39</v>
      </c>
      <c r="G101" s="39"/>
      <c r="H101" s="451" t="s">
        <v>39</v>
      </c>
      <c r="I101" s="451" t="s">
        <v>39</v>
      </c>
      <c r="J101" s="451" t="s">
        <v>39</v>
      </c>
      <c r="K101" s="451"/>
      <c r="L101" s="451"/>
      <c r="M101" s="39"/>
      <c r="O101" s="82" t="s">
        <v>23925</v>
      </c>
    </row>
    <row r="102" spans="1:15" ht="14.45">
      <c r="A102" s="76" t="s">
        <v>13725</v>
      </c>
      <c r="B102" s="77">
        <v>1</v>
      </c>
      <c r="C102" s="76" t="s">
        <v>23904</v>
      </c>
      <c r="D102" s="775" t="s">
        <v>23908</v>
      </c>
      <c r="E102" s="451" t="s">
        <v>39</v>
      </c>
      <c r="F102" s="451" t="s">
        <v>39</v>
      </c>
      <c r="G102" s="39"/>
      <c r="H102" s="451" t="s">
        <v>39</v>
      </c>
      <c r="I102" s="451" t="s">
        <v>39</v>
      </c>
      <c r="J102" s="451" t="s">
        <v>39</v>
      </c>
      <c r="K102" s="451"/>
      <c r="L102" s="451"/>
      <c r="M102" s="39"/>
      <c r="O102" s="82" t="s">
        <v>23925</v>
      </c>
    </row>
    <row r="103" spans="1:15" ht="14.45">
      <c r="A103" s="76" t="s">
        <v>13823</v>
      </c>
      <c r="B103" s="77">
        <v>1</v>
      </c>
      <c r="C103" s="76" t="s">
        <v>23904</v>
      </c>
      <c r="D103" s="775" t="s">
        <v>23908</v>
      </c>
      <c r="E103" s="451" t="s">
        <v>39</v>
      </c>
      <c r="F103" s="451" t="s">
        <v>39</v>
      </c>
      <c r="G103" s="39"/>
      <c r="H103" s="451" t="s">
        <v>39</v>
      </c>
      <c r="I103" s="451" t="s">
        <v>39</v>
      </c>
      <c r="J103" s="451" t="s">
        <v>39</v>
      </c>
      <c r="K103" s="451"/>
      <c r="L103" s="451"/>
      <c r="M103" s="39"/>
      <c r="O103" s="82" t="s">
        <v>23925</v>
      </c>
    </row>
    <row r="104" spans="1:15" ht="14.45">
      <c r="A104" s="76" t="s">
        <v>8708</v>
      </c>
      <c r="B104" s="77">
        <v>1</v>
      </c>
      <c r="C104" s="76" t="s">
        <v>23904</v>
      </c>
      <c r="D104" s="775" t="s">
        <v>23908</v>
      </c>
      <c r="E104" s="451" t="s">
        <v>39</v>
      </c>
      <c r="F104" s="451" t="s">
        <v>39</v>
      </c>
      <c r="G104" s="39"/>
      <c r="H104" s="451" t="s">
        <v>39</v>
      </c>
      <c r="I104" s="451" t="s">
        <v>39</v>
      </c>
      <c r="J104" s="451" t="s">
        <v>39</v>
      </c>
      <c r="K104" s="451"/>
      <c r="L104" s="451"/>
      <c r="M104" s="39"/>
      <c r="O104" s="82" t="s">
        <v>23925</v>
      </c>
    </row>
    <row r="105" spans="1:15" ht="14.45">
      <c r="A105" s="566" t="s">
        <v>22284</v>
      </c>
      <c r="B105" s="792">
        <v>1</v>
      </c>
      <c r="C105" s="642"/>
      <c r="D105" s="642"/>
      <c r="E105" s="621"/>
      <c r="F105" s="621"/>
      <c r="G105" s="621"/>
      <c r="H105" s="621"/>
      <c r="I105" s="621"/>
      <c r="J105" s="621"/>
      <c r="K105" s="621"/>
      <c r="L105" s="621"/>
      <c r="M105" s="67"/>
      <c r="O105" s="82" t="e">
        <v>#N/A</v>
      </c>
    </row>
    <row r="106" spans="1:15" ht="14.45">
      <c r="A106" s="76" t="s">
        <v>13902</v>
      </c>
      <c r="B106" s="77">
        <v>1</v>
      </c>
      <c r="C106" s="76" t="s">
        <v>23904</v>
      </c>
      <c r="D106" s="775" t="s">
        <v>23908</v>
      </c>
      <c r="E106" s="451" t="s">
        <v>39</v>
      </c>
      <c r="F106" s="451" t="s">
        <v>23031</v>
      </c>
      <c r="G106" s="39" t="s">
        <v>23909</v>
      </c>
      <c r="H106" s="451" t="s">
        <v>39</v>
      </c>
      <c r="I106" s="451" t="s">
        <v>23031</v>
      </c>
      <c r="J106" s="451" t="s">
        <v>39</v>
      </c>
      <c r="K106" s="451"/>
      <c r="L106" s="451"/>
      <c r="M106" s="39"/>
      <c r="O106" s="82" t="s">
        <v>23926</v>
      </c>
    </row>
    <row r="107" spans="1:15" ht="14.45">
      <c r="A107" s="566" t="s">
        <v>22286</v>
      </c>
      <c r="B107" s="792">
        <v>1</v>
      </c>
      <c r="C107" s="642"/>
      <c r="D107" s="642"/>
      <c r="E107" s="621"/>
      <c r="F107" s="621"/>
      <c r="G107" s="621"/>
      <c r="H107" s="621"/>
      <c r="I107" s="621"/>
      <c r="J107" s="621"/>
      <c r="K107" s="621"/>
      <c r="L107" s="621"/>
      <c r="M107" s="67"/>
      <c r="O107" s="82" t="e">
        <v>#N/A</v>
      </c>
    </row>
    <row r="108" spans="1:15" ht="14.45">
      <c r="A108" s="76" t="s">
        <v>22554</v>
      </c>
      <c r="B108" s="77">
        <v>1</v>
      </c>
      <c r="C108" s="76" t="s">
        <v>23904</v>
      </c>
      <c r="D108" s="775" t="s">
        <v>23922</v>
      </c>
      <c r="E108" s="451" t="s">
        <v>39</v>
      </c>
      <c r="F108" s="451" t="s">
        <v>39</v>
      </c>
      <c r="G108" s="39"/>
      <c r="H108" s="451" t="s">
        <v>39</v>
      </c>
      <c r="I108" s="451" t="s">
        <v>39</v>
      </c>
      <c r="J108" s="451" t="s">
        <v>39</v>
      </c>
      <c r="K108" s="451"/>
      <c r="L108" s="451"/>
      <c r="M108" s="39"/>
      <c r="O108" s="82" t="s">
        <v>23920</v>
      </c>
    </row>
    <row r="109" spans="1:15" ht="14.45">
      <c r="A109" s="566" t="s">
        <v>22224</v>
      </c>
      <c r="B109" s="792">
        <v>8</v>
      </c>
      <c r="C109" s="642"/>
      <c r="D109" s="642"/>
      <c r="E109" s="621"/>
      <c r="F109" s="621"/>
      <c r="G109" s="621"/>
      <c r="H109" s="621"/>
      <c r="I109" s="621"/>
      <c r="J109" s="621"/>
      <c r="K109" s="621"/>
      <c r="L109" s="621"/>
      <c r="M109" s="67"/>
      <c r="O109" s="82" t="e">
        <v>#N/A</v>
      </c>
    </row>
    <row r="110" spans="1:15" ht="14.45">
      <c r="A110" s="76" t="s">
        <v>13591</v>
      </c>
      <c r="B110" s="77">
        <v>1</v>
      </c>
      <c r="C110" s="76" t="s">
        <v>23904</v>
      </c>
      <c r="D110" s="775" t="s">
        <v>23905</v>
      </c>
      <c r="E110" s="451" t="s">
        <v>39</v>
      </c>
      <c r="F110" s="451" t="s">
        <v>23031</v>
      </c>
      <c r="G110" s="39" t="s">
        <v>23927</v>
      </c>
      <c r="H110" s="451" t="s">
        <v>39</v>
      </c>
      <c r="I110" s="451" t="s">
        <v>23031</v>
      </c>
      <c r="J110" s="451" t="s">
        <v>39</v>
      </c>
      <c r="K110" s="451"/>
      <c r="L110" s="451"/>
      <c r="M110" s="39"/>
      <c r="O110" s="82" t="s">
        <v>23928</v>
      </c>
    </row>
    <row r="111" spans="1:15" ht="14.45">
      <c r="A111" s="76" t="s">
        <v>13318</v>
      </c>
      <c r="B111" s="77">
        <v>1</v>
      </c>
      <c r="C111" s="76" t="s">
        <v>23904</v>
      </c>
      <c r="D111" s="775" t="s">
        <v>23905</v>
      </c>
      <c r="E111" s="451" t="s">
        <v>39</v>
      </c>
      <c r="F111" s="451" t="s">
        <v>23031</v>
      </c>
      <c r="G111" s="39" t="s">
        <v>23927</v>
      </c>
      <c r="H111" s="451" t="s">
        <v>39</v>
      </c>
      <c r="I111" s="451" t="s">
        <v>23031</v>
      </c>
      <c r="J111" s="451" t="s">
        <v>39</v>
      </c>
      <c r="K111" s="451"/>
      <c r="L111" s="451"/>
      <c r="M111" s="39"/>
      <c r="O111" s="82" t="s">
        <v>23928</v>
      </c>
    </row>
    <row r="112" spans="1:15" ht="14.45">
      <c r="A112" s="76" t="s">
        <v>23929</v>
      </c>
      <c r="B112" s="77">
        <v>1</v>
      </c>
      <c r="C112" s="76" t="s">
        <v>23904</v>
      </c>
      <c r="D112" s="775" t="s">
        <v>23908</v>
      </c>
      <c r="E112" s="451" t="s">
        <v>39</v>
      </c>
      <c r="F112" s="451" t="s">
        <v>23031</v>
      </c>
      <c r="G112" s="39"/>
      <c r="H112" s="451" t="s">
        <v>39</v>
      </c>
      <c r="I112" s="451" t="s">
        <v>23031</v>
      </c>
      <c r="J112" s="451" t="s">
        <v>39</v>
      </c>
      <c r="K112" s="451"/>
      <c r="L112" s="451"/>
      <c r="M112" s="39"/>
      <c r="O112" s="82" t="s">
        <v>23920</v>
      </c>
    </row>
    <row r="113" spans="1:15" s="797" customFormat="1" ht="14.45">
      <c r="A113" s="793" t="s">
        <v>13716</v>
      </c>
      <c r="B113" s="794">
        <v>1</v>
      </c>
      <c r="C113" s="793" t="s">
        <v>23904</v>
      </c>
      <c r="D113" s="795" t="s">
        <v>23908</v>
      </c>
      <c r="E113" s="796" t="s">
        <v>39</v>
      </c>
      <c r="F113" s="796" t="s">
        <v>23031</v>
      </c>
      <c r="G113" s="690"/>
      <c r="H113" s="796" t="s">
        <v>39</v>
      </c>
      <c r="I113" s="796" t="s">
        <v>23031</v>
      </c>
      <c r="J113" s="796" t="s">
        <v>23031</v>
      </c>
      <c r="K113" s="796"/>
      <c r="L113" s="796"/>
      <c r="M113" s="690"/>
      <c r="O113" s="798" t="s">
        <v>23920</v>
      </c>
    </row>
    <row r="114" spans="1:15" ht="14.45">
      <c r="A114" s="76" t="s">
        <v>13562</v>
      </c>
      <c r="B114" s="77">
        <v>1</v>
      </c>
      <c r="C114" s="76" t="s">
        <v>23904</v>
      </c>
      <c r="D114" s="775" t="s">
        <v>23905</v>
      </c>
      <c r="E114" s="451" t="s">
        <v>39</v>
      </c>
      <c r="F114" s="451" t="s">
        <v>39</v>
      </c>
      <c r="G114" s="39"/>
      <c r="H114" s="451" t="s">
        <v>39</v>
      </c>
      <c r="I114" s="451" t="s">
        <v>39</v>
      </c>
      <c r="J114" s="451" t="s">
        <v>39</v>
      </c>
      <c r="K114" s="451"/>
      <c r="L114" s="451"/>
      <c r="M114" s="39"/>
      <c r="O114" s="82" t="s">
        <v>23920</v>
      </c>
    </row>
    <row r="115" spans="1:15" ht="14.45">
      <c r="A115" s="76" t="s">
        <v>13376</v>
      </c>
      <c r="B115" s="77">
        <v>1</v>
      </c>
      <c r="C115" s="76" t="s">
        <v>23904</v>
      </c>
      <c r="D115" s="775" t="s">
        <v>23905</v>
      </c>
      <c r="E115" s="451" t="s">
        <v>39</v>
      </c>
      <c r="F115" s="451" t="s">
        <v>23031</v>
      </c>
      <c r="G115" s="39" t="s">
        <v>23930</v>
      </c>
      <c r="H115" s="451" t="s">
        <v>39</v>
      </c>
      <c r="I115" s="451" t="s">
        <v>23031</v>
      </c>
      <c r="J115" s="451" t="s">
        <v>39</v>
      </c>
      <c r="K115" s="451"/>
      <c r="L115" s="451"/>
      <c r="M115" s="39"/>
      <c r="O115" s="82" t="s">
        <v>23920</v>
      </c>
    </row>
    <row r="116" spans="1:15" ht="14.45">
      <c r="A116" s="76" t="s">
        <v>13504</v>
      </c>
      <c r="B116" s="77">
        <v>1</v>
      </c>
      <c r="C116" s="76" t="s">
        <v>23904</v>
      </c>
      <c r="D116" s="775" t="s">
        <v>23905</v>
      </c>
      <c r="E116" s="451" t="s">
        <v>39</v>
      </c>
      <c r="F116" s="451" t="s">
        <v>39</v>
      </c>
      <c r="G116" s="39"/>
      <c r="H116" s="451" t="s">
        <v>39</v>
      </c>
      <c r="I116" s="451" t="s">
        <v>39</v>
      </c>
      <c r="J116" s="451" t="s">
        <v>39</v>
      </c>
      <c r="K116" s="451"/>
      <c r="L116" s="451"/>
      <c r="M116" s="39"/>
      <c r="O116" s="82" t="s">
        <v>23920</v>
      </c>
    </row>
    <row r="117" spans="1:15" ht="14.45">
      <c r="A117" s="76" t="s">
        <v>19887</v>
      </c>
      <c r="B117" s="77">
        <v>1</v>
      </c>
      <c r="C117" s="76" t="s">
        <v>23904</v>
      </c>
      <c r="D117" s="775" t="s">
        <v>23905</v>
      </c>
      <c r="E117" s="451" t="s">
        <v>39</v>
      </c>
      <c r="F117" s="451" t="s">
        <v>39</v>
      </c>
      <c r="G117" s="39"/>
      <c r="H117" s="451" t="s">
        <v>39</v>
      </c>
      <c r="I117" s="451" t="s">
        <v>39</v>
      </c>
      <c r="J117" s="451" t="s">
        <v>39</v>
      </c>
      <c r="K117" s="451"/>
      <c r="L117" s="451"/>
      <c r="M117" s="39"/>
      <c r="O117" s="82" t="s">
        <v>23920</v>
      </c>
    </row>
    <row r="118" spans="1:15" ht="14.45">
      <c r="A118" s="566" t="s">
        <v>22244</v>
      </c>
      <c r="B118" s="792">
        <v>3</v>
      </c>
      <c r="C118" s="642"/>
      <c r="D118" s="642"/>
      <c r="E118" s="621"/>
      <c r="F118" s="621"/>
      <c r="G118" s="621"/>
      <c r="H118" s="621"/>
      <c r="I118" s="621"/>
      <c r="J118" s="621"/>
      <c r="K118" s="621"/>
      <c r="L118" s="621"/>
      <c r="M118" s="67"/>
      <c r="O118" s="82" t="e">
        <v>#N/A</v>
      </c>
    </row>
    <row r="119" spans="1:15" ht="14.45">
      <c r="A119" s="76" t="s">
        <v>22552</v>
      </c>
      <c r="B119" s="77">
        <v>1</v>
      </c>
      <c r="C119" s="76" t="s">
        <v>23904</v>
      </c>
      <c r="D119" s="775" t="s">
        <v>23905</v>
      </c>
      <c r="E119" s="451" t="s">
        <v>39</v>
      </c>
      <c r="F119" s="451" t="s">
        <v>39</v>
      </c>
      <c r="G119" s="39"/>
      <c r="H119" s="451" t="s">
        <v>39</v>
      </c>
      <c r="I119" s="451" t="s">
        <v>39</v>
      </c>
      <c r="J119" s="451" t="s">
        <v>39</v>
      </c>
      <c r="K119" s="451"/>
      <c r="L119" s="451"/>
      <c r="M119" s="39"/>
      <c r="O119" s="82" t="s">
        <v>23920</v>
      </c>
    </row>
    <row r="120" spans="1:15" ht="14.45">
      <c r="A120" s="76" t="s">
        <v>22550</v>
      </c>
      <c r="B120" s="77">
        <v>1</v>
      </c>
      <c r="C120" s="76" t="s">
        <v>23904</v>
      </c>
      <c r="D120" s="775" t="s">
        <v>23905</v>
      </c>
      <c r="E120" s="451" t="s">
        <v>39</v>
      </c>
      <c r="F120" s="451" t="s">
        <v>39</v>
      </c>
      <c r="G120" s="39"/>
      <c r="H120" s="451" t="s">
        <v>39</v>
      </c>
      <c r="I120" s="451" t="s">
        <v>39</v>
      </c>
      <c r="J120" s="451" t="s">
        <v>39</v>
      </c>
      <c r="K120" s="451"/>
      <c r="L120" s="451"/>
      <c r="M120" s="39"/>
      <c r="O120" s="82" t="s">
        <v>23920</v>
      </c>
    </row>
    <row r="121" spans="1:15" ht="14.45">
      <c r="A121" s="76" t="s">
        <v>22551</v>
      </c>
      <c r="B121" s="77">
        <v>1</v>
      </c>
      <c r="C121" s="76" t="s">
        <v>23904</v>
      </c>
      <c r="D121" s="775" t="s">
        <v>23905</v>
      </c>
      <c r="E121" s="451" t="s">
        <v>39</v>
      </c>
      <c r="F121" s="451" t="s">
        <v>39</v>
      </c>
      <c r="G121" s="39"/>
      <c r="H121" s="451" t="s">
        <v>39</v>
      </c>
      <c r="I121" s="451" t="s">
        <v>39</v>
      </c>
      <c r="J121" s="451" t="s">
        <v>39</v>
      </c>
      <c r="K121" s="451"/>
      <c r="L121" s="451"/>
      <c r="M121" s="39"/>
      <c r="O121" s="82" t="s">
        <v>23920</v>
      </c>
    </row>
    <row r="122" spans="1:15" ht="14.45">
      <c r="A122" s="566" t="s">
        <v>22255</v>
      </c>
      <c r="B122" s="792">
        <v>1</v>
      </c>
      <c r="C122" s="642"/>
      <c r="D122" s="642"/>
      <c r="E122" s="621"/>
      <c r="F122" s="621"/>
      <c r="G122" s="621"/>
      <c r="H122" s="621"/>
      <c r="I122" s="621"/>
      <c r="J122" s="621"/>
      <c r="K122" s="621"/>
      <c r="L122" s="621"/>
      <c r="M122" s="67"/>
      <c r="O122" s="82" t="e">
        <v>#N/A</v>
      </c>
    </row>
    <row r="123" spans="1:15" ht="14.45">
      <c r="A123" s="76" t="s">
        <v>22568</v>
      </c>
      <c r="B123" s="77">
        <v>1</v>
      </c>
      <c r="C123" s="76" t="s">
        <v>23904</v>
      </c>
      <c r="D123" s="775" t="s">
        <v>23905</v>
      </c>
      <c r="E123" s="451" t="s">
        <v>39</v>
      </c>
      <c r="F123" s="451" t="s">
        <v>39</v>
      </c>
      <c r="G123" s="39"/>
      <c r="H123" s="451" t="s">
        <v>39</v>
      </c>
      <c r="I123" s="451" t="s">
        <v>39</v>
      </c>
      <c r="J123" s="451" t="s">
        <v>39</v>
      </c>
      <c r="K123" s="451" t="s">
        <v>39</v>
      </c>
      <c r="L123" s="451"/>
      <c r="M123" s="39"/>
      <c r="N123" s="54" t="s">
        <v>22612</v>
      </c>
      <c r="O123" s="82" t="s">
        <v>23931</v>
      </c>
    </row>
    <row r="124" spans="1:15" ht="14.45">
      <c r="A124" s="566" t="s">
        <v>22206</v>
      </c>
      <c r="B124" s="792">
        <v>9</v>
      </c>
      <c r="C124" s="642"/>
      <c r="D124" s="642"/>
      <c r="E124" s="621"/>
      <c r="F124" s="621"/>
      <c r="G124" s="621"/>
      <c r="H124" s="621"/>
      <c r="I124" s="621"/>
      <c r="J124" s="621"/>
      <c r="K124" s="621"/>
      <c r="L124" s="621"/>
      <c r="M124" s="67"/>
      <c r="O124" s="82" t="e">
        <v>#N/A</v>
      </c>
    </row>
    <row r="125" spans="1:15" ht="14.45">
      <c r="A125" s="76" t="s">
        <v>22495</v>
      </c>
      <c r="B125" s="77">
        <v>1</v>
      </c>
      <c r="C125" s="76" t="s">
        <v>23904</v>
      </c>
      <c r="D125" s="775"/>
      <c r="E125" s="451" t="s">
        <v>39</v>
      </c>
      <c r="F125" s="451" t="s">
        <v>23031</v>
      </c>
      <c r="G125" s="39" t="s">
        <v>23909</v>
      </c>
      <c r="H125" s="451" t="s">
        <v>39</v>
      </c>
      <c r="I125" s="451" t="s">
        <v>23031</v>
      </c>
      <c r="J125" s="451" t="s">
        <v>39</v>
      </c>
      <c r="K125" s="451"/>
      <c r="L125" s="451"/>
      <c r="M125" s="39"/>
      <c r="O125" s="82" t="s">
        <v>23918</v>
      </c>
    </row>
    <row r="126" spans="1:15" ht="14.45">
      <c r="A126" s="76" t="s">
        <v>2435</v>
      </c>
      <c r="B126" s="77">
        <v>1</v>
      </c>
      <c r="C126" s="76" t="s">
        <v>23904</v>
      </c>
      <c r="D126" s="775"/>
      <c r="E126" s="451" t="s">
        <v>39</v>
      </c>
      <c r="F126" s="451" t="s">
        <v>23031</v>
      </c>
      <c r="G126" s="39" t="s">
        <v>23909</v>
      </c>
      <c r="H126" s="451" t="s">
        <v>39</v>
      </c>
      <c r="I126" s="451" t="s">
        <v>23031</v>
      </c>
      <c r="J126" s="451" t="s">
        <v>39</v>
      </c>
      <c r="K126" s="451"/>
      <c r="L126" s="451"/>
      <c r="M126" s="39"/>
      <c r="O126" s="82" t="s">
        <v>23932</v>
      </c>
    </row>
    <row r="127" spans="1:15" ht="14.45">
      <c r="A127" s="76" t="s">
        <v>22490</v>
      </c>
      <c r="B127" s="77">
        <v>1</v>
      </c>
      <c r="C127" s="76" t="s">
        <v>23904</v>
      </c>
      <c r="D127" s="775"/>
      <c r="E127" s="451" t="s">
        <v>39</v>
      </c>
      <c r="F127" s="451" t="s">
        <v>23031</v>
      </c>
      <c r="G127" s="39" t="s">
        <v>23909</v>
      </c>
      <c r="H127" s="451" t="s">
        <v>39</v>
      </c>
      <c r="I127" s="451" t="s">
        <v>23031</v>
      </c>
      <c r="J127" s="451" t="s">
        <v>39</v>
      </c>
      <c r="K127" s="451"/>
      <c r="L127" s="451"/>
      <c r="M127" s="39"/>
      <c r="O127" s="82" t="s">
        <v>23932</v>
      </c>
    </row>
    <row r="128" spans="1:15" ht="14.45">
      <c r="A128" s="76" t="s">
        <v>22497</v>
      </c>
      <c r="B128" s="77">
        <v>1</v>
      </c>
      <c r="C128" s="76" t="s">
        <v>23904</v>
      </c>
      <c r="D128" s="775"/>
      <c r="E128" s="451" t="s">
        <v>39</v>
      </c>
      <c r="F128" s="451" t="s">
        <v>23031</v>
      </c>
      <c r="G128" s="39" t="s">
        <v>23909</v>
      </c>
      <c r="H128" s="451" t="s">
        <v>39</v>
      </c>
      <c r="I128" s="451" t="s">
        <v>23031</v>
      </c>
      <c r="J128" s="451" t="s">
        <v>39</v>
      </c>
      <c r="K128" s="451"/>
      <c r="L128" s="451"/>
      <c r="M128" s="39"/>
      <c r="O128" s="82" t="s">
        <v>23932</v>
      </c>
    </row>
    <row r="129" spans="1:15" ht="14.45">
      <c r="A129" s="76" t="s">
        <v>22492</v>
      </c>
      <c r="B129" s="77">
        <v>1</v>
      </c>
      <c r="C129" s="76" t="s">
        <v>23904</v>
      </c>
      <c r="D129" s="775"/>
      <c r="E129" s="451" t="s">
        <v>39</v>
      </c>
      <c r="F129" s="451" t="s">
        <v>23031</v>
      </c>
      <c r="G129" s="39" t="s">
        <v>23909</v>
      </c>
      <c r="H129" s="451" t="s">
        <v>39</v>
      </c>
      <c r="I129" s="451" t="s">
        <v>23031</v>
      </c>
      <c r="J129" s="451" t="s">
        <v>39</v>
      </c>
      <c r="K129" s="451"/>
      <c r="L129" s="451"/>
      <c r="M129" s="39"/>
      <c r="O129" s="740" t="s">
        <v>23933</v>
      </c>
    </row>
    <row r="130" spans="1:15" ht="14.45">
      <c r="A130" s="76" t="s">
        <v>22494</v>
      </c>
      <c r="B130" s="77">
        <v>1</v>
      </c>
      <c r="C130" s="76" t="s">
        <v>23904</v>
      </c>
      <c r="D130" s="775"/>
      <c r="E130" s="451" t="s">
        <v>39</v>
      </c>
      <c r="F130" s="451" t="s">
        <v>23031</v>
      </c>
      <c r="G130" s="39" t="s">
        <v>23909</v>
      </c>
      <c r="H130" s="451" t="s">
        <v>39</v>
      </c>
      <c r="I130" s="451" t="s">
        <v>23031</v>
      </c>
      <c r="J130" s="451" t="s">
        <v>39</v>
      </c>
      <c r="K130" s="451"/>
      <c r="L130" s="451"/>
      <c r="M130" s="39"/>
      <c r="O130" s="82" t="s">
        <v>23932</v>
      </c>
    </row>
    <row r="131" spans="1:15" ht="14.45">
      <c r="A131" s="76" t="s">
        <v>22496</v>
      </c>
      <c r="B131" s="77">
        <v>1</v>
      </c>
      <c r="C131" s="76" t="s">
        <v>23904</v>
      </c>
      <c r="D131" s="775"/>
      <c r="E131" s="451" t="s">
        <v>39</v>
      </c>
      <c r="F131" s="451" t="s">
        <v>23031</v>
      </c>
      <c r="G131" s="39" t="s">
        <v>23909</v>
      </c>
      <c r="H131" s="451" t="s">
        <v>39</v>
      </c>
      <c r="I131" s="451" t="s">
        <v>23031</v>
      </c>
      <c r="J131" s="451" t="s">
        <v>39</v>
      </c>
      <c r="K131" s="451"/>
      <c r="L131" s="451"/>
      <c r="M131" s="39"/>
      <c r="O131" s="82" t="s">
        <v>23932</v>
      </c>
    </row>
    <row r="132" spans="1:15" ht="14.45">
      <c r="A132" s="76" t="s">
        <v>22491</v>
      </c>
      <c r="B132" s="77">
        <v>1</v>
      </c>
      <c r="C132" s="76" t="s">
        <v>23904</v>
      </c>
      <c r="D132" s="775"/>
      <c r="E132" s="451" t="s">
        <v>39</v>
      </c>
      <c r="F132" s="451" t="s">
        <v>23031</v>
      </c>
      <c r="G132" s="39" t="s">
        <v>23909</v>
      </c>
      <c r="H132" s="451" t="s">
        <v>39</v>
      </c>
      <c r="I132" s="451" t="s">
        <v>23031</v>
      </c>
      <c r="J132" s="451" t="s">
        <v>39</v>
      </c>
      <c r="K132" s="451"/>
      <c r="L132" s="451"/>
      <c r="M132" s="39"/>
      <c r="O132" s="82" t="s">
        <v>23932</v>
      </c>
    </row>
    <row r="133" spans="1:15" ht="14.45">
      <c r="A133" s="76" t="s">
        <v>8724</v>
      </c>
      <c r="B133" s="77">
        <v>1</v>
      </c>
      <c r="C133" s="76" t="s">
        <v>23904</v>
      </c>
      <c r="D133" s="776" t="s">
        <v>23908</v>
      </c>
      <c r="E133" s="451" t="s">
        <v>39</v>
      </c>
      <c r="F133" s="451" t="s">
        <v>39</v>
      </c>
      <c r="G133" s="39"/>
      <c r="H133" s="451" t="s">
        <v>39</v>
      </c>
      <c r="I133" s="451" t="s">
        <v>39</v>
      </c>
      <c r="J133" s="451" t="s">
        <v>39</v>
      </c>
      <c r="K133" s="451"/>
      <c r="L133" s="451" t="s">
        <v>39</v>
      </c>
      <c r="M133" s="39"/>
      <c r="N133" s="54" t="s">
        <v>23923</v>
      </c>
      <c r="O133" s="82" t="s">
        <v>23934</v>
      </c>
    </row>
    <row r="134" spans="1:15" ht="14.45">
      <c r="A134" s="566" t="s">
        <v>22251</v>
      </c>
      <c r="B134" s="792">
        <v>1</v>
      </c>
      <c r="C134" s="642"/>
      <c r="D134" s="642"/>
      <c r="E134" s="621"/>
      <c r="F134" s="621"/>
      <c r="G134" s="621"/>
      <c r="H134" s="621"/>
      <c r="I134" s="621"/>
      <c r="J134" s="621"/>
      <c r="K134" s="621"/>
      <c r="L134" s="621"/>
      <c r="M134" s="67"/>
      <c r="O134" s="82" t="e">
        <v>#N/A</v>
      </c>
    </row>
    <row r="135" spans="1:15" ht="14.45">
      <c r="A135" s="76" t="s">
        <v>13043</v>
      </c>
      <c r="B135" s="77">
        <v>1</v>
      </c>
      <c r="C135" s="76" t="s">
        <v>23904</v>
      </c>
      <c r="D135" s="77"/>
      <c r="E135" s="451" t="s">
        <v>39</v>
      </c>
      <c r="F135" s="451" t="s">
        <v>23031</v>
      </c>
      <c r="G135" s="39" t="s">
        <v>23935</v>
      </c>
      <c r="H135" s="451" t="s">
        <v>39</v>
      </c>
      <c r="I135" s="451" t="s">
        <v>39</v>
      </c>
      <c r="J135" s="451" t="s">
        <v>23036</v>
      </c>
      <c r="K135" s="451" t="s">
        <v>23031</v>
      </c>
      <c r="L135" s="451"/>
      <c r="M135" s="39"/>
      <c r="N135" s="54" t="s">
        <v>22612</v>
      </c>
      <c r="O135" s="82" t="s">
        <v>23406</v>
      </c>
    </row>
    <row r="136" spans="1:15" ht="14.45">
      <c r="A136" s="566" t="s">
        <v>22238</v>
      </c>
      <c r="B136" s="792">
        <v>9</v>
      </c>
      <c r="C136" s="642"/>
      <c r="D136" s="642"/>
      <c r="E136" s="621"/>
      <c r="F136" s="621"/>
      <c r="G136" s="621"/>
      <c r="H136" s="621"/>
      <c r="I136" s="621"/>
      <c r="J136" s="621"/>
      <c r="K136" s="621"/>
      <c r="L136" s="621"/>
      <c r="M136" s="67"/>
      <c r="O136" s="82" t="e">
        <v>#N/A</v>
      </c>
    </row>
    <row r="137" spans="1:15" ht="14.45">
      <c r="A137" s="76" t="s">
        <v>22567</v>
      </c>
      <c r="B137" s="77">
        <v>1</v>
      </c>
      <c r="C137" s="76" t="s">
        <v>23904</v>
      </c>
      <c r="D137" s="77" t="s">
        <v>23905</v>
      </c>
      <c r="E137" s="451" t="s">
        <v>39</v>
      </c>
      <c r="F137" s="451" t="s">
        <v>39</v>
      </c>
      <c r="G137" s="39"/>
      <c r="H137" s="451" t="s">
        <v>39</v>
      </c>
      <c r="I137" s="451" t="s">
        <v>39</v>
      </c>
      <c r="J137" s="451" t="s">
        <v>39</v>
      </c>
      <c r="K137" s="451"/>
      <c r="L137" s="451"/>
      <c r="M137" s="39"/>
      <c r="O137" s="82" t="s">
        <v>23920</v>
      </c>
    </row>
    <row r="138" spans="1:15" ht="14.45">
      <c r="A138" s="76" t="s">
        <v>3388</v>
      </c>
      <c r="B138" s="77">
        <v>1</v>
      </c>
      <c r="C138" s="76" t="s">
        <v>23904</v>
      </c>
      <c r="D138" s="77" t="s">
        <v>23919</v>
      </c>
      <c r="E138" s="451" t="s">
        <v>39</v>
      </c>
      <c r="F138" s="451" t="s">
        <v>39</v>
      </c>
      <c r="G138" s="39"/>
      <c r="H138" s="451" t="s">
        <v>39</v>
      </c>
      <c r="I138" s="451" t="s">
        <v>39</v>
      </c>
      <c r="J138" s="451" t="s">
        <v>39</v>
      </c>
      <c r="K138" s="451"/>
      <c r="L138" s="451"/>
      <c r="M138" s="39"/>
      <c r="O138" s="82" t="s">
        <v>23920</v>
      </c>
    </row>
    <row r="139" spans="1:15" ht="14.45">
      <c r="A139" s="76" t="s">
        <v>3407</v>
      </c>
      <c r="B139" s="77">
        <v>1</v>
      </c>
      <c r="C139" s="76" t="s">
        <v>23904</v>
      </c>
      <c r="D139" s="77" t="s">
        <v>23908</v>
      </c>
      <c r="E139" s="451" t="s">
        <v>39</v>
      </c>
      <c r="F139" s="451" t="s">
        <v>39</v>
      </c>
      <c r="G139" s="39"/>
      <c r="H139" s="451" t="s">
        <v>39</v>
      </c>
      <c r="I139" s="451" t="s">
        <v>39</v>
      </c>
      <c r="J139" s="451" t="s">
        <v>39</v>
      </c>
      <c r="K139" s="451"/>
      <c r="L139" s="451"/>
      <c r="M139" s="39"/>
      <c r="O139" s="82" t="s">
        <v>23920</v>
      </c>
    </row>
    <row r="140" spans="1:15" ht="14.45">
      <c r="A140" s="76" t="s">
        <v>22562</v>
      </c>
      <c r="B140" s="77">
        <v>1</v>
      </c>
      <c r="C140" s="76" t="s">
        <v>23904</v>
      </c>
      <c r="D140" s="77" t="s">
        <v>23905</v>
      </c>
      <c r="E140" s="451" t="s">
        <v>39</v>
      </c>
      <c r="F140" s="451" t="s">
        <v>39</v>
      </c>
      <c r="G140" s="39"/>
      <c r="H140" s="451" t="s">
        <v>39</v>
      </c>
      <c r="I140" s="451" t="s">
        <v>39</v>
      </c>
      <c r="J140" s="451" t="s">
        <v>39</v>
      </c>
      <c r="K140" s="451"/>
      <c r="L140" s="451"/>
      <c r="M140" s="39"/>
      <c r="O140" s="82" t="s">
        <v>23920</v>
      </c>
    </row>
    <row r="141" spans="1:15" ht="14.45">
      <c r="A141" s="76" t="s">
        <v>22563</v>
      </c>
      <c r="B141" s="77">
        <v>1</v>
      </c>
      <c r="C141" s="76" t="s">
        <v>23904</v>
      </c>
      <c r="D141" s="77" t="s">
        <v>23905</v>
      </c>
      <c r="E141" s="451" t="s">
        <v>39</v>
      </c>
      <c r="F141" s="451" t="s">
        <v>39</v>
      </c>
      <c r="G141" s="39"/>
      <c r="H141" s="451" t="s">
        <v>39</v>
      </c>
      <c r="I141" s="451" t="s">
        <v>39</v>
      </c>
      <c r="J141" s="451" t="s">
        <v>39</v>
      </c>
      <c r="K141" s="451"/>
      <c r="L141" s="451"/>
      <c r="M141" s="39"/>
      <c r="O141" s="82" t="s">
        <v>23920</v>
      </c>
    </row>
    <row r="142" spans="1:15" ht="14.45">
      <c r="A142" s="76" t="s">
        <v>22564</v>
      </c>
      <c r="B142" s="77">
        <v>1</v>
      </c>
      <c r="C142" s="76" t="s">
        <v>23904</v>
      </c>
      <c r="D142" s="77" t="s">
        <v>23905</v>
      </c>
      <c r="E142" s="451" t="s">
        <v>39</v>
      </c>
      <c r="F142" s="451" t="s">
        <v>39</v>
      </c>
      <c r="G142" s="39"/>
      <c r="H142" s="451" t="s">
        <v>39</v>
      </c>
      <c r="I142" s="451" t="s">
        <v>39</v>
      </c>
      <c r="J142" s="451" t="s">
        <v>39</v>
      </c>
      <c r="K142" s="451"/>
      <c r="L142" s="451"/>
      <c r="M142" s="39"/>
      <c r="O142" s="82" t="s">
        <v>23920</v>
      </c>
    </row>
    <row r="143" spans="1:15" ht="14.45">
      <c r="A143" s="76" t="s">
        <v>22565</v>
      </c>
      <c r="B143" s="77">
        <v>1</v>
      </c>
      <c r="C143" s="76" t="s">
        <v>23904</v>
      </c>
      <c r="D143" s="77" t="s">
        <v>23905</v>
      </c>
      <c r="E143" s="451" t="s">
        <v>39</v>
      </c>
      <c r="F143" s="451" t="s">
        <v>39</v>
      </c>
      <c r="G143" s="39"/>
      <c r="H143" s="451" t="s">
        <v>39</v>
      </c>
      <c r="I143" s="451" t="s">
        <v>39</v>
      </c>
      <c r="J143" s="451" t="s">
        <v>39</v>
      </c>
      <c r="K143" s="451"/>
      <c r="L143" s="451"/>
      <c r="M143" s="39"/>
      <c r="O143" s="82" t="s">
        <v>23920</v>
      </c>
    </row>
    <row r="144" spans="1:15" ht="14.45">
      <c r="A144" s="76" t="s">
        <v>22566</v>
      </c>
      <c r="B144" s="77">
        <v>1</v>
      </c>
      <c r="C144" s="76" t="s">
        <v>23904</v>
      </c>
      <c r="D144" s="77" t="s">
        <v>23905</v>
      </c>
      <c r="E144" s="451" t="s">
        <v>39</v>
      </c>
      <c r="F144" s="451" t="s">
        <v>39</v>
      </c>
      <c r="G144" s="39"/>
      <c r="H144" s="451" t="s">
        <v>39</v>
      </c>
      <c r="I144" s="451" t="s">
        <v>39</v>
      </c>
      <c r="J144" s="451" t="s">
        <v>39</v>
      </c>
      <c r="K144" s="451"/>
      <c r="L144" s="451"/>
      <c r="M144" s="39"/>
      <c r="O144" s="82" t="s">
        <v>23920</v>
      </c>
    </row>
    <row r="145" spans="1:15" ht="14.45">
      <c r="A145" s="76" t="s">
        <v>22561</v>
      </c>
      <c r="B145" s="77">
        <v>1</v>
      </c>
      <c r="C145" s="76" t="s">
        <v>23904</v>
      </c>
      <c r="D145" s="77" t="s">
        <v>23905</v>
      </c>
      <c r="E145" s="451" t="s">
        <v>39</v>
      </c>
      <c r="F145" s="451" t="s">
        <v>39</v>
      </c>
      <c r="G145" s="39"/>
      <c r="H145" s="451" t="s">
        <v>39</v>
      </c>
      <c r="I145" s="451" t="s">
        <v>39</v>
      </c>
      <c r="J145" s="451" t="s">
        <v>39</v>
      </c>
      <c r="K145" s="451"/>
      <c r="L145" s="451"/>
      <c r="M145" s="39"/>
      <c r="O145" s="82" t="s">
        <v>23928</v>
      </c>
    </row>
    <row r="146" spans="1:15" ht="14.45">
      <c r="A146" s="566" t="s">
        <v>22197</v>
      </c>
      <c r="B146" s="792">
        <v>11</v>
      </c>
      <c r="C146" s="642"/>
      <c r="D146" s="642"/>
      <c r="E146" s="621"/>
      <c r="F146" s="621"/>
      <c r="G146" s="621"/>
      <c r="H146" s="621"/>
      <c r="I146" s="621"/>
      <c r="J146" s="621"/>
      <c r="K146" s="621"/>
      <c r="L146" s="621"/>
      <c r="M146" s="67"/>
      <c r="O146" s="82" t="e">
        <v>#N/A</v>
      </c>
    </row>
    <row r="147" spans="1:15" ht="14.45">
      <c r="A147" s="76" t="s">
        <v>2372</v>
      </c>
      <c r="B147" s="77">
        <v>1</v>
      </c>
      <c r="C147" s="76" t="s">
        <v>23904</v>
      </c>
      <c r="D147" s="77"/>
      <c r="E147" s="451" t="s">
        <v>39</v>
      </c>
      <c r="F147" s="451" t="s">
        <v>39</v>
      </c>
      <c r="G147" s="39"/>
      <c r="H147" s="451" t="s">
        <v>39</v>
      </c>
      <c r="I147" s="451" t="s">
        <v>39</v>
      </c>
      <c r="J147" s="451" t="s">
        <v>23036</v>
      </c>
      <c r="K147" s="451" t="s">
        <v>39</v>
      </c>
      <c r="L147" s="451"/>
      <c r="M147" s="39"/>
      <c r="N147" s="54" t="s">
        <v>22612</v>
      </c>
      <c r="O147" s="82" t="s">
        <v>23936</v>
      </c>
    </row>
    <row r="148" spans="1:15" ht="14.45">
      <c r="A148" s="76" t="s">
        <v>22487</v>
      </c>
      <c r="B148" s="77">
        <v>1</v>
      </c>
      <c r="C148" s="76" t="s">
        <v>23904</v>
      </c>
      <c r="D148" s="77"/>
      <c r="E148" s="451" t="s">
        <v>39</v>
      </c>
      <c r="F148" s="451" t="s">
        <v>39</v>
      </c>
      <c r="G148" s="39"/>
      <c r="H148" s="451" t="s">
        <v>39</v>
      </c>
      <c r="I148" s="451" t="s">
        <v>39</v>
      </c>
      <c r="J148" s="451" t="s">
        <v>39</v>
      </c>
      <c r="K148" s="451"/>
      <c r="L148" s="451"/>
      <c r="M148" s="39"/>
      <c r="O148" s="82" t="s">
        <v>23928</v>
      </c>
    </row>
    <row r="149" spans="1:15" ht="14.45">
      <c r="A149" s="76" t="s">
        <v>22506</v>
      </c>
      <c r="B149" s="77">
        <v>1</v>
      </c>
      <c r="C149" s="76" t="s">
        <v>23904</v>
      </c>
      <c r="D149" s="77"/>
      <c r="E149" s="451" t="s">
        <v>39</v>
      </c>
      <c r="F149" s="451" t="s">
        <v>39</v>
      </c>
      <c r="G149" s="39"/>
      <c r="H149" s="451" t="s">
        <v>39</v>
      </c>
      <c r="I149" s="451" t="s">
        <v>39</v>
      </c>
      <c r="J149" s="451" t="s">
        <v>39</v>
      </c>
      <c r="K149" s="451"/>
      <c r="L149" s="451"/>
      <c r="M149" s="39"/>
      <c r="O149" s="82" t="s">
        <v>23920</v>
      </c>
    </row>
    <row r="150" spans="1:15" ht="14.45">
      <c r="A150" s="76" t="s">
        <v>22485</v>
      </c>
      <c r="B150" s="77">
        <v>1</v>
      </c>
      <c r="C150" s="76" t="s">
        <v>23904</v>
      </c>
      <c r="D150" s="77"/>
      <c r="E150" s="451" t="s">
        <v>39</v>
      </c>
      <c r="F150" s="451" t="s">
        <v>39</v>
      </c>
      <c r="G150" s="39"/>
      <c r="H150" s="451" t="s">
        <v>39</v>
      </c>
      <c r="I150" s="451" t="s">
        <v>39</v>
      </c>
      <c r="J150" s="451" t="s">
        <v>39</v>
      </c>
      <c r="K150" s="451"/>
      <c r="L150" s="451"/>
      <c r="M150" s="39"/>
      <c r="O150" s="82" t="s">
        <v>23920</v>
      </c>
    </row>
    <row r="151" spans="1:15" ht="14.45">
      <c r="A151" s="76" t="s">
        <v>22488</v>
      </c>
      <c r="B151" s="77">
        <v>1</v>
      </c>
      <c r="C151" s="76" t="s">
        <v>23904</v>
      </c>
      <c r="D151" s="77"/>
      <c r="E151" s="451" t="s">
        <v>39</v>
      </c>
      <c r="F151" s="451" t="s">
        <v>39</v>
      </c>
      <c r="G151" s="39"/>
      <c r="H151" s="451" t="s">
        <v>39</v>
      </c>
      <c r="I151" s="451" t="s">
        <v>39</v>
      </c>
      <c r="J151" s="451" t="s">
        <v>39</v>
      </c>
      <c r="K151" s="451" t="s">
        <v>39</v>
      </c>
      <c r="L151" s="451"/>
      <c r="M151" s="39"/>
      <c r="N151" s="54" t="s">
        <v>22612</v>
      </c>
      <c r="O151" s="82" t="s">
        <v>23928</v>
      </c>
    </row>
    <row r="152" spans="1:15" ht="14.45">
      <c r="A152" s="76" t="s">
        <v>22482</v>
      </c>
      <c r="B152" s="77">
        <v>1</v>
      </c>
      <c r="C152" s="76" t="s">
        <v>23904</v>
      </c>
      <c r="D152" s="77"/>
      <c r="E152" s="451" t="s">
        <v>39</v>
      </c>
      <c r="F152" s="451" t="s">
        <v>39</v>
      </c>
      <c r="G152" s="39"/>
      <c r="H152" s="451" t="s">
        <v>39</v>
      </c>
      <c r="I152" s="451" t="s">
        <v>39</v>
      </c>
      <c r="J152" s="451" t="s">
        <v>39</v>
      </c>
      <c r="K152" s="451"/>
      <c r="L152" s="451"/>
      <c r="M152" s="39"/>
      <c r="O152" s="82" t="s">
        <v>23928</v>
      </c>
    </row>
    <row r="153" spans="1:15" ht="14.45">
      <c r="A153" s="76" t="s">
        <v>13839</v>
      </c>
      <c r="B153" s="77">
        <v>1</v>
      </c>
      <c r="C153" s="76" t="s">
        <v>23904</v>
      </c>
      <c r="D153" s="77"/>
      <c r="E153" s="451" t="s">
        <v>39</v>
      </c>
      <c r="F153" s="451" t="s">
        <v>39</v>
      </c>
      <c r="G153" s="39"/>
      <c r="H153" s="451" t="s">
        <v>39</v>
      </c>
      <c r="I153" s="451" t="s">
        <v>39</v>
      </c>
      <c r="J153" s="451" t="s">
        <v>39</v>
      </c>
      <c r="K153" s="451"/>
      <c r="L153" s="451"/>
      <c r="M153" s="39"/>
      <c r="O153" s="82" t="s">
        <v>23928</v>
      </c>
    </row>
    <row r="154" spans="1:15" ht="14.45">
      <c r="A154" s="76" t="s">
        <v>22483</v>
      </c>
      <c r="B154" s="77">
        <v>1</v>
      </c>
      <c r="C154" s="76" t="s">
        <v>23904</v>
      </c>
      <c r="D154" s="77"/>
      <c r="E154" s="451" t="s">
        <v>39</v>
      </c>
      <c r="F154" s="451" t="s">
        <v>39</v>
      </c>
      <c r="G154" s="39"/>
      <c r="H154" s="451" t="s">
        <v>39</v>
      </c>
      <c r="I154" s="451" t="s">
        <v>39</v>
      </c>
      <c r="J154" s="451" t="s">
        <v>39</v>
      </c>
      <c r="K154" s="451"/>
      <c r="L154" s="451"/>
      <c r="M154" s="39"/>
      <c r="O154" s="82" t="s">
        <v>23928</v>
      </c>
    </row>
    <row r="155" spans="1:15" ht="14.45">
      <c r="A155" s="76" t="s">
        <v>22479</v>
      </c>
      <c r="B155" s="77">
        <v>1</v>
      </c>
      <c r="C155" s="76" t="s">
        <v>23904</v>
      </c>
      <c r="D155" s="77"/>
      <c r="E155" s="451" t="s">
        <v>39</v>
      </c>
      <c r="F155" s="451" t="s">
        <v>39</v>
      </c>
      <c r="G155" s="39"/>
      <c r="H155" s="451" t="s">
        <v>39</v>
      </c>
      <c r="I155" s="451" t="s">
        <v>39</v>
      </c>
      <c r="J155" s="451" t="s">
        <v>39</v>
      </c>
      <c r="K155" s="451"/>
      <c r="L155" s="451"/>
      <c r="M155" s="39"/>
      <c r="O155" s="82">
        <v>0</v>
      </c>
    </row>
    <row r="156" spans="1:15" ht="14.45">
      <c r="A156" s="76" t="s">
        <v>22484</v>
      </c>
      <c r="B156" s="77">
        <v>1</v>
      </c>
      <c r="C156" s="76" t="s">
        <v>23904</v>
      </c>
      <c r="D156" s="77"/>
      <c r="E156" s="451" t="s">
        <v>39</v>
      </c>
      <c r="F156" s="451" t="s">
        <v>39</v>
      </c>
      <c r="G156" s="39"/>
      <c r="H156" s="451" t="s">
        <v>39</v>
      </c>
      <c r="I156" s="451" t="s">
        <v>39</v>
      </c>
      <c r="J156" s="451" t="s">
        <v>39</v>
      </c>
      <c r="K156" s="451"/>
      <c r="L156" s="451"/>
      <c r="M156" s="39"/>
      <c r="O156" s="82" t="s">
        <v>23928</v>
      </c>
    </row>
    <row r="157" spans="1:15" ht="14.45">
      <c r="A157" s="76" t="s">
        <v>22486</v>
      </c>
      <c r="B157" s="77">
        <v>1</v>
      </c>
      <c r="C157" s="76" t="s">
        <v>23904</v>
      </c>
      <c r="D157" s="77"/>
      <c r="E157" s="451" t="s">
        <v>39</v>
      </c>
      <c r="F157" s="451" t="s">
        <v>39</v>
      </c>
      <c r="G157" s="39"/>
      <c r="H157" s="451" t="s">
        <v>39</v>
      </c>
      <c r="I157" s="451" t="s">
        <v>39</v>
      </c>
      <c r="J157" s="451" t="s">
        <v>39</v>
      </c>
      <c r="K157" s="451"/>
      <c r="L157" s="451"/>
      <c r="M157" s="39"/>
      <c r="O157" s="82" t="s">
        <v>23928</v>
      </c>
    </row>
    <row r="158" spans="1:15" ht="14.45">
      <c r="A158" s="566" t="s">
        <v>22203</v>
      </c>
      <c r="B158" s="792">
        <v>9</v>
      </c>
      <c r="C158" s="642"/>
      <c r="D158" s="642"/>
      <c r="E158" s="621"/>
      <c r="F158" s="621"/>
      <c r="G158" s="621"/>
      <c r="H158" s="621"/>
      <c r="I158" s="621"/>
      <c r="J158" s="621"/>
      <c r="K158" s="621"/>
      <c r="L158" s="621"/>
      <c r="M158" s="67"/>
      <c r="O158" s="82" t="e">
        <v>#N/A</v>
      </c>
    </row>
    <row r="159" spans="1:15" ht="14.45">
      <c r="A159" s="76" t="s">
        <v>7616</v>
      </c>
      <c r="B159" s="77">
        <v>1</v>
      </c>
      <c r="C159" s="76" t="s">
        <v>23904</v>
      </c>
      <c r="D159" s="77"/>
      <c r="E159" s="451" t="s">
        <v>39</v>
      </c>
      <c r="F159" s="451" t="s">
        <v>23031</v>
      </c>
      <c r="G159" s="39"/>
      <c r="H159" s="451" t="s">
        <v>39</v>
      </c>
      <c r="I159" s="451" t="s">
        <v>23031</v>
      </c>
      <c r="J159" s="451" t="s">
        <v>39</v>
      </c>
      <c r="K159" s="451"/>
      <c r="L159" s="451"/>
      <c r="M159" s="39"/>
      <c r="O159" s="82" t="s">
        <v>23920</v>
      </c>
    </row>
    <row r="160" spans="1:15" ht="14.45">
      <c r="A160" s="76" t="s">
        <v>2357</v>
      </c>
      <c r="B160" s="77">
        <v>1</v>
      </c>
      <c r="C160" s="76" t="s">
        <v>23904</v>
      </c>
      <c r="D160" s="77"/>
      <c r="E160" s="451" t="s">
        <v>39</v>
      </c>
      <c r="F160" s="451" t="s">
        <v>23031</v>
      </c>
      <c r="G160" s="39"/>
      <c r="H160" s="451" t="s">
        <v>39</v>
      </c>
      <c r="I160" s="451" t="s">
        <v>23031</v>
      </c>
      <c r="J160" s="451" t="s">
        <v>39</v>
      </c>
      <c r="K160" s="451"/>
      <c r="L160" s="451"/>
      <c r="M160" s="39"/>
      <c r="O160" s="82" t="s">
        <v>23937</v>
      </c>
    </row>
    <row r="161" spans="1:15" ht="14.45">
      <c r="A161" s="76" t="s">
        <v>2196</v>
      </c>
      <c r="B161" s="77">
        <v>1</v>
      </c>
      <c r="C161" s="76" t="s">
        <v>23904</v>
      </c>
      <c r="D161" s="77"/>
      <c r="E161" s="451" t="s">
        <v>39</v>
      </c>
      <c r="F161" s="451" t="s">
        <v>23031</v>
      </c>
      <c r="G161" s="39"/>
      <c r="H161" s="451" t="s">
        <v>39</v>
      </c>
      <c r="I161" s="451" t="s">
        <v>23031</v>
      </c>
      <c r="J161" s="451" t="s">
        <v>39</v>
      </c>
      <c r="K161" s="451"/>
      <c r="L161" s="451"/>
      <c r="M161" s="39"/>
      <c r="O161" s="82" t="s">
        <v>23920</v>
      </c>
    </row>
    <row r="162" spans="1:15" ht="14.45">
      <c r="A162" s="76" t="s">
        <v>2426</v>
      </c>
      <c r="B162" s="77">
        <v>1</v>
      </c>
      <c r="C162" s="76" t="s">
        <v>23904</v>
      </c>
      <c r="D162" s="77"/>
      <c r="E162" s="451" t="s">
        <v>39</v>
      </c>
      <c r="F162" s="451" t="s">
        <v>23031</v>
      </c>
      <c r="G162" s="39"/>
      <c r="H162" s="451" t="s">
        <v>39</v>
      </c>
      <c r="I162" s="451" t="s">
        <v>23031</v>
      </c>
      <c r="J162" s="451" t="s">
        <v>39</v>
      </c>
      <c r="K162" s="451"/>
      <c r="L162" s="451"/>
      <c r="M162" s="39"/>
      <c r="O162" s="82" t="s">
        <v>23928</v>
      </c>
    </row>
    <row r="163" spans="1:15" ht="14.45">
      <c r="A163" s="76" t="s">
        <v>2310</v>
      </c>
      <c r="B163" s="77">
        <v>1</v>
      </c>
      <c r="C163" s="76" t="s">
        <v>23904</v>
      </c>
      <c r="D163" s="77"/>
      <c r="E163" s="451" t="s">
        <v>39</v>
      </c>
      <c r="F163" s="451" t="s">
        <v>23031</v>
      </c>
      <c r="G163" s="39"/>
      <c r="H163" s="451" t="s">
        <v>39</v>
      </c>
      <c r="I163" s="451" t="s">
        <v>23031</v>
      </c>
      <c r="J163" s="451" t="s">
        <v>39</v>
      </c>
      <c r="K163" s="451"/>
      <c r="L163" s="451"/>
      <c r="M163" s="39"/>
      <c r="O163" s="82" t="s">
        <v>23920</v>
      </c>
    </row>
    <row r="164" spans="1:15" ht="14.45">
      <c r="A164" s="76" t="s">
        <v>2414</v>
      </c>
      <c r="B164" s="77">
        <v>1</v>
      </c>
      <c r="C164" s="76" t="s">
        <v>23904</v>
      </c>
      <c r="D164" s="77"/>
      <c r="E164" s="451" t="s">
        <v>39</v>
      </c>
      <c r="F164" s="451" t="s">
        <v>23031</v>
      </c>
      <c r="G164" s="39"/>
      <c r="H164" s="451" t="s">
        <v>39</v>
      </c>
      <c r="I164" s="451" t="s">
        <v>23031</v>
      </c>
      <c r="J164" s="451" t="s">
        <v>39</v>
      </c>
      <c r="K164" s="451"/>
      <c r="L164" s="451"/>
      <c r="M164" s="39"/>
      <c r="O164" s="82" t="s">
        <v>23938</v>
      </c>
    </row>
    <row r="165" spans="1:15" ht="14.45">
      <c r="A165" s="76" t="s">
        <v>2324</v>
      </c>
      <c r="B165" s="77">
        <v>1</v>
      </c>
      <c r="C165" s="76" t="s">
        <v>23904</v>
      </c>
      <c r="D165" s="77"/>
      <c r="E165" s="451" t="s">
        <v>39</v>
      </c>
      <c r="F165" s="451" t="s">
        <v>23031</v>
      </c>
      <c r="G165" s="39"/>
      <c r="H165" s="451" t="s">
        <v>39</v>
      </c>
      <c r="I165" s="451" t="s">
        <v>23031</v>
      </c>
      <c r="J165" s="451" t="s">
        <v>39</v>
      </c>
      <c r="K165" s="451"/>
      <c r="L165" s="451"/>
      <c r="M165" s="39"/>
      <c r="O165" s="82" t="s">
        <v>23939</v>
      </c>
    </row>
    <row r="166" spans="1:15" ht="14.45">
      <c r="A166" s="76" t="s">
        <v>2421</v>
      </c>
      <c r="B166" s="77">
        <v>1</v>
      </c>
      <c r="C166" s="76" t="s">
        <v>23904</v>
      </c>
      <c r="D166" s="77"/>
      <c r="E166" s="451" t="s">
        <v>39</v>
      </c>
      <c r="F166" s="451" t="s">
        <v>23031</v>
      </c>
      <c r="G166" s="39"/>
      <c r="H166" s="451" t="s">
        <v>39</v>
      </c>
      <c r="I166" s="451" t="s">
        <v>23031</v>
      </c>
      <c r="J166" s="451" t="s">
        <v>39</v>
      </c>
      <c r="K166" s="451"/>
      <c r="L166" s="451"/>
      <c r="M166" s="39"/>
      <c r="O166" s="82" t="s">
        <v>23940</v>
      </c>
    </row>
    <row r="167" spans="1:15" ht="14.45">
      <c r="A167" s="76" t="s">
        <v>13859</v>
      </c>
      <c r="B167" s="77">
        <v>1</v>
      </c>
      <c r="C167" s="76" t="s">
        <v>23904</v>
      </c>
      <c r="D167" s="77"/>
      <c r="E167" s="451" t="s">
        <v>39</v>
      </c>
      <c r="F167" s="451" t="s">
        <v>23031</v>
      </c>
      <c r="G167" s="39"/>
      <c r="H167" s="451" t="s">
        <v>39</v>
      </c>
      <c r="I167" s="451" t="s">
        <v>23031</v>
      </c>
      <c r="J167" s="451" t="s">
        <v>39</v>
      </c>
      <c r="K167" s="451"/>
      <c r="L167" s="451"/>
      <c r="M167" s="39"/>
      <c r="O167" s="82" t="s">
        <v>23941</v>
      </c>
    </row>
    <row r="168" spans="1:15" ht="14.45">
      <c r="A168" s="566" t="s">
        <v>22247</v>
      </c>
      <c r="B168" s="792">
        <v>12</v>
      </c>
      <c r="C168" s="566"/>
      <c r="D168" s="642"/>
      <c r="E168" s="621"/>
      <c r="F168" s="621"/>
      <c r="G168" s="621"/>
      <c r="H168" s="621"/>
      <c r="I168" s="621"/>
      <c r="J168" s="621"/>
      <c r="K168" s="621"/>
      <c r="L168" s="621"/>
      <c r="M168" s="67"/>
      <c r="O168" s="82" t="e">
        <v>#N/A</v>
      </c>
    </row>
    <row r="169" spans="1:15" ht="14.45">
      <c r="A169" s="76" t="s">
        <v>22523</v>
      </c>
      <c r="B169" s="77">
        <v>1</v>
      </c>
      <c r="C169" s="171" t="s">
        <v>23904</v>
      </c>
      <c r="D169" s="775" t="s">
        <v>23905</v>
      </c>
      <c r="E169" s="451" t="s">
        <v>39</v>
      </c>
      <c r="F169" s="451" t="s">
        <v>39</v>
      </c>
      <c r="G169" s="39"/>
      <c r="H169" s="451" t="s">
        <v>39</v>
      </c>
      <c r="I169" s="451" t="s">
        <v>39</v>
      </c>
      <c r="J169" s="451" t="s">
        <v>39</v>
      </c>
      <c r="K169" s="451"/>
      <c r="L169" s="451"/>
      <c r="M169" s="39"/>
      <c r="O169" s="82" t="s">
        <v>23920</v>
      </c>
    </row>
    <row r="170" spans="1:15" ht="14.45">
      <c r="A170" s="76" t="s">
        <v>22518</v>
      </c>
      <c r="B170" s="77">
        <v>1</v>
      </c>
      <c r="C170" s="171" t="s">
        <v>23904</v>
      </c>
      <c r="D170" s="775" t="s">
        <v>23905</v>
      </c>
      <c r="E170" s="451" t="s">
        <v>39</v>
      </c>
      <c r="F170" s="451" t="s">
        <v>39</v>
      </c>
      <c r="G170" s="39"/>
      <c r="H170" s="451" t="s">
        <v>39</v>
      </c>
      <c r="I170" s="451" t="s">
        <v>39</v>
      </c>
      <c r="J170" s="451" t="s">
        <v>39</v>
      </c>
      <c r="K170" s="451"/>
      <c r="L170" s="451"/>
      <c r="M170" s="39"/>
      <c r="O170" s="82" t="s">
        <v>23920</v>
      </c>
    </row>
    <row r="171" spans="1:15" ht="14.45">
      <c r="A171" s="76" t="s">
        <v>22521</v>
      </c>
      <c r="B171" s="77">
        <v>1</v>
      </c>
      <c r="C171" s="171" t="s">
        <v>23904</v>
      </c>
      <c r="D171" s="775" t="s">
        <v>23905</v>
      </c>
      <c r="E171" s="451" t="s">
        <v>39</v>
      </c>
      <c r="F171" s="451" t="s">
        <v>39</v>
      </c>
      <c r="G171" s="39"/>
      <c r="H171" s="451" t="s">
        <v>39</v>
      </c>
      <c r="I171" s="451" t="s">
        <v>39</v>
      </c>
      <c r="J171" s="451" t="s">
        <v>39</v>
      </c>
      <c r="K171" s="451"/>
      <c r="L171" s="451"/>
      <c r="M171" s="39"/>
      <c r="O171" s="82" t="s">
        <v>23920</v>
      </c>
    </row>
    <row r="172" spans="1:15" ht="14.45">
      <c r="A172" s="76" t="s">
        <v>22515</v>
      </c>
      <c r="B172" s="77">
        <v>1</v>
      </c>
      <c r="C172" s="171" t="s">
        <v>23904</v>
      </c>
      <c r="D172" s="775" t="s">
        <v>23905</v>
      </c>
      <c r="E172" s="451" t="s">
        <v>39</v>
      </c>
      <c r="F172" s="451" t="s">
        <v>39</v>
      </c>
      <c r="G172" s="39"/>
      <c r="H172" s="451" t="s">
        <v>39</v>
      </c>
      <c r="I172" s="451" t="s">
        <v>39</v>
      </c>
      <c r="J172" s="451" t="s">
        <v>39</v>
      </c>
      <c r="K172" s="451"/>
      <c r="L172" s="451"/>
      <c r="M172" s="39"/>
      <c r="O172" s="82" t="s">
        <v>23920</v>
      </c>
    </row>
    <row r="173" spans="1:15" ht="14.45">
      <c r="A173" s="76" t="s">
        <v>22517</v>
      </c>
      <c r="B173" s="77">
        <v>1</v>
      </c>
      <c r="C173" s="171" t="s">
        <v>23904</v>
      </c>
      <c r="D173" s="775" t="s">
        <v>23905</v>
      </c>
      <c r="E173" s="451" t="s">
        <v>39</v>
      </c>
      <c r="F173" s="451" t="s">
        <v>39</v>
      </c>
      <c r="G173" s="39"/>
      <c r="H173" s="451" t="s">
        <v>39</v>
      </c>
      <c r="I173" s="451" t="s">
        <v>39</v>
      </c>
      <c r="J173" s="451" t="s">
        <v>39</v>
      </c>
      <c r="K173" s="451"/>
      <c r="L173" s="451"/>
      <c r="M173" s="39"/>
      <c r="O173" s="82" t="s">
        <v>23920</v>
      </c>
    </row>
    <row r="174" spans="1:15" ht="14.45">
      <c r="A174" s="76" t="s">
        <v>22516</v>
      </c>
      <c r="B174" s="77">
        <v>1</v>
      </c>
      <c r="C174" s="171" t="s">
        <v>23904</v>
      </c>
      <c r="D174" s="775" t="s">
        <v>23905</v>
      </c>
      <c r="E174" s="451" t="s">
        <v>39</v>
      </c>
      <c r="F174" s="451" t="s">
        <v>39</v>
      </c>
      <c r="G174" s="39"/>
      <c r="H174" s="451" t="s">
        <v>39</v>
      </c>
      <c r="I174" s="451" t="s">
        <v>39</v>
      </c>
      <c r="J174" s="451" t="s">
        <v>39</v>
      </c>
      <c r="K174" s="451"/>
      <c r="L174" s="451"/>
      <c r="M174" s="39"/>
      <c r="O174" s="82" t="s">
        <v>23920</v>
      </c>
    </row>
    <row r="175" spans="1:15" ht="14.45">
      <c r="A175" s="76" t="s">
        <v>22519</v>
      </c>
      <c r="B175" s="77">
        <v>1</v>
      </c>
      <c r="C175" s="171" t="s">
        <v>23904</v>
      </c>
      <c r="D175" s="775" t="s">
        <v>23905</v>
      </c>
      <c r="E175" s="451" t="s">
        <v>39</v>
      </c>
      <c r="F175" s="451" t="s">
        <v>39</v>
      </c>
      <c r="G175" s="39"/>
      <c r="H175" s="451" t="s">
        <v>39</v>
      </c>
      <c r="I175" s="451" t="s">
        <v>39</v>
      </c>
      <c r="J175" s="451" t="s">
        <v>39</v>
      </c>
      <c r="K175" s="451"/>
      <c r="L175" s="451"/>
      <c r="M175" s="39"/>
      <c r="O175" s="82" t="s">
        <v>23920</v>
      </c>
    </row>
    <row r="176" spans="1:15" ht="14.45">
      <c r="A176" s="76" t="s">
        <v>22520</v>
      </c>
      <c r="B176" s="77">
        <v>1</v>
      </c>
      <c r="C176" s="171" t="s">
        <v>23904</v>
      </c>
      <c r="D176" s="775" t="s">
        <v>23905</v>
      </c>
      <c r="E176" s="451" t="s">
        <v>39</v>
      </c>
      <c r="F176" s="451" t="s">
        <v>39</v>
      </c>
      <c r="G176" s="39"/>
      <c r="H176" s="451" t="s">
        <v>39</v>
      </c>
      <c r="I176" s="451" t="s">
        <v>39</v>
      </c>
      <c r="J176" s="451" t="s">
        <v>39</v>
      </c>
      <c r="K176" s="451"/>
      <c r="L176" s="451"/>
      <c r="M176" s="39"/>
      <c r="O176" s="82" t="s">
        <v>23920</v>
      </c>
    </row>
    <row r="177" spans="1:15" ht="14.45">
      <c r="A177" s="76" t="s">
        <v>22522</v>
      </c>
      <c r="B177" s="77">
        <v>1</v>
      </c>
      <c r="C177" s="171" t="s">
        <v>23904</v>
      </c>
      <c r="D177" s="775" t="s">
        <v>23905</v>
      </c>
      <c r="E177" s="451" t="s">
        <v>39</v>
      </c>
      <c r="F177" s="451" t="s">
        <v>39</v>
      </c>
      <c r="G177" s="39"/>
      <c r="H177" s="451" t="s">
        <v>39</v>
      </c>
      <c r="I177" s="451" t="s">
        <v>39</v>
      </c>
      <c r="J177" s="451" t="s">
        <v>39</v>
      </c>
      <c r="K177" s="451"/>
      <c r="L177" s="451"/>
      <c r="M177" s="39"/>
      <c r="O177" s="82" t="s">
        <v>23920</v>
      </c>
    </row>
    <row r="178" spans="1:15" ht="14.45">
      <c r="A178" s="76" t="s">
        <v>22526</v>
      </c>
      <c r="B178" s="77">
        <v>1</v>
      </c>
      <c r="C178" s="171" t="s">
        <v>23904</v>
      </c>
      <c r="D178" s="775" t="s">
        <v>23905</v>
      </c>
      <c r="E178" s="451" t="s">
        <v>39</v>
      </c>
      <c r="F178" s="451" t="s">
        <v>39</v>
      </c>
      <c r="G178" s="39"/>
      <c r="H178" s="451" t="s">
        <v>39</v>
      </c>
      <c r="I178" s="451" t="s">
        <v>39</v>
      </c>
      <c r="J178" s="451" t="s">
        <v>39</v>
      </c>
      <c r="K178" s="451"/>
      <c r="L178" s="451"/>
      <c r="M178" s="39"/>
      <c r="O178" s="82" t="s">
        <v>23920</v>
      </c>
    </row>
    <row r="179" spans="1:15" ht="14.45">
      <c r="A179" s="76" t="s">
        <v>22527</v>
      </c>
      <c r="B179" s="77">
        <v>1</v>
      </c>
      <c r="C179" s="171" t="s">
        <v>23904</v>
      </c>
      <c r="D179" s="775" t="s">
        <v>23922</v>
      </c>
      <c r="E179" s="451" t="s">
        <v>39</v>
      </c>
      <c r="F179" s="451" t="s">
        <v>39</v>
      </c>
      <c r="G179" s="39"/>
      <c r="H179" s="451" t="s">
        <v>39</v>
      </c>
      <c r="I179" s="451" t="s">
        <v>39</v>
      </c>
      <c r="J179" s="451" t="s">
        <v>39</v>
      </c>
      <c r="K179" s="451"/>
      <c r="L179" s="451"/>
      <c r="M179" s="39"/>
      <c r="O179" s="82" t="s">
        <v>23920</v>
      </c>
    </row>
    <row r="180" spans="1:15" ht="14.45">
      <c r="A180" s="76" t="s">
        <v>22525</v>
      </c>
      <c r="B180" s="77">
        <v>1</v>
      </c>
      <c r="C180" s="171" t="s">
        <v>23904</v>
      </c>
      <c r="D180" s="775" t="s">
        <v>23905</v>
      </c>
      <c r="E180" s="451" t="s">
        <v>39</v>
      </c>
      <c r="F180" s="451" t="s">
        <v>39</v>
      </c>
      <c r="G180" s="39"/>
      <c r="H180" s="451" t="s">
        <v>39</v>
      </c>
      <c r="I180" s="451" t="s">
        <v>39</v>
      </c>
      <c r="J180" s="451" t="s">
        <v>39</v>
      </c>
      <c r="K180" s="451"/>
      <c r="L180" s="451"/>
      <c r="M180" s="39"/>
      <c r="O180" s="82" t="s">
        <v>23920</v>
      </c>
    </row>
    <row r="181" spans="1:15" ht="14.45">
      <c r="A181" s="566" t="s">
        <v>22272</v>
      </c>
      <c r="B181" s="792">
        <v>1</v>
      </c>
      <c r="C181" s="566"/>
      <c r="D181" s="642"/>
      <c r="E181" s="621"/>
      <c r="F181" s="621"/>
      <c r="G181" s="621"/>
      <c r="H181" s="621"/>
      <c r="I181" s="621"/>
      <c r="J181" s="621"/>
      <c r="K181" s="621"/>
      <c r="L181" s="621"/>
      <c r="M181" s="67"/>
      <c r="O181" s="82" t="e">
        <v>#N/A</v>
      </c>
    </row>
    <row r="182" spans="1:15" ht="14.45">
      <c r="A182" s="76" t="s">
        <v>19933</v>
      </c>
      <c r="B182" s="77">
        <v>1</v>
      </c>
      <c r="C182" s="76" t="s">
        <v>23904</v>
      </c>
      <c r="D182" s="77" t="s">
        <v>23905</v>
      </c>
      <c r="E182" s="451" t="s">
        <v>39</v>
      </c>
      <c r="F182" s="451" t="s">
        <v>23031</v>
      </c>
      <c r="G182" s="39" t="s">
        <v>23942</v>
      </c>
      <c r="H182" s="451" t="s">
        <v>39</v>
      </c>
      <c r="I182" s="451" t="s">
        <v>23031</v>
      </c>
      <c r="J182" s="451" t="s">
        <v>39</v>
      </c>
      <c r="K182" s="451"/>
      <c r="L182" s="451" t="s">
        <v>39</v>
      </c>
      <c r="M182" s="39"/>
      <c r="N182" s="54" t="s">
        <v>23923</v>
      </c>
      <c r="O182" s="82" t="s">
        <v>23943</v>
      </c>
    </row>
    <row r="183" spans="1:15" ht="14.45">
      <c r="A183" s="566" t="s">
        <v>22231</v>
      </c>
      <c r="B183" s="792">
        <v>9</v>
      </c>
      <c r="C183" s="566"/>
      <c r="D183" s="642"/>
      <c r="E183" s="621"/>
      <c r="F183" s="621"/>
      <c r="G183" s="621"/>
      <c r="H183" s="621"/>
      <c r="I183" s="621"/>
      <c r="J183" s="621"/>
      <c r="K183" s="621"/>
      <c r="L183" s="621"/>
      <c r="M183" s="67"/>
      <c r="O183" s="82" t="e">
        <v>#N/A</v>
      </c>
    </row>
    <row r="184" spans="1:15" ht="14.45">
      <c r="A184" s="76" t="s">
        <v>3273</v>
      </c>
      <c r="B184" s="77">
        <v>1</v>
      </c>
      <c r="C184" s="76" t="s">
        <v>23904</v>
      </c>
      <c r="D184" s="77" t="s">
        <v>23905</v>
      </c>
      <c r="E184" s="451" t="s">
        <v>39</v>
      </c>
      <c r="F184" s="451" t="s">
        <v>39</v>
      </c>
      <c r="G184" s="39"/>
      <c r="H184" s="451" t="s">
        <v>39</v>
      </c>
      <c r="I184" s="451" t="s">
        <v>39</v>
      </c>
      <c r="J184" s="451" t="s">
        <v>39</v>
      </c>
      <c r="K184" s="451"/>
      <c r="L184" s="451"/>
      <c r="M184" s="39"/>
      <c r="O184" s="82" t="s">
        <v>23920</v>
      </c>
    </row>
    <row r="185" spans="1:15" ht="14.45">
      <c r="A185" s="76" t="s">
        <v>7583</v>
      </c>
      <c r="B185" s="77">
        <v>1</v>
      </c>
      <c r="C185" s="76" t="s">
        <v>23904</v>
      </c>
      <c r="D185" s="77" t="s">
        <v>23905</v>
      </c>
      <c r="E185" s="451" t="s">
        <v>39</v>
      </c>
      <c r="F185" s="451" t="s">
        <v>39</v>
      </c>
      <c r="G185" s="39"/>
      <c r="H185" s="451" t="s">
        <v>39</v>
      </c>
      <c r="I185" s="451" t="s">
        <v>39</v>
      </c>
      <c r="J185" s="451" t="s">
        <v>39</v>
      </c>
      <c r="K185" s="451"/>
      <c r="L185" s="451"/>
      <c r="M185" s="39"/>
      <c r="O185" s="82" t="s">
        <v>23920</v>
      </c>
    </row>
    <row r="186" spans="1:15" ht="14.45">
      <c r="A186" s="76" t="s">
        <v>3177</v>
      </c>
      <c r="B186" s="77">
        <v>1</v>
      </c>
      <c r="C186" s="76" t="s">
        <v>23904</v>
      </c>
      <c r="D186" s="77" t="s">
        <v>23905</v>
      </c>
      <c r="E186" s="451" t="s">
        <v>39</v>
      </c>
      <c r="F186" s="451" t="s">
        <v>39</v>
      </c>
      <c r="G186" s="39"/>
      <c r="H186" s="451" t="s">
        <v>39</v>
      </c>
      <c r="I186" s="451" t="s">
        <v>39</v>
      </c>
      <c r="J186" s="451" t="s">
        <v>39</v>
      </c>
      <c r="K186" s="451"/>
      <c r="L186" s="451"/>
      <c r="M186" s="39"/>
      <c r="O186" s="82" t="s">
        <v>23920</v>
      </c>
    </row>
    <row r="187" spans="1:15" ht="14.45">
      <c r="A187" s="76" t="s">
        <v>3102</v>
      </c>
      <c r="B187" s="77">
        <v>1</v>
      </c>
      <c r="C187" s="76" t="s">
        <v>23904</v>
      </c>
      <c r="D187" s="77" t="s">
        <v>23905</v>
      </c>
      <c r="E187" s="451" t="s">
        <v>39</v>
      </c>
      <c r="F187" s="451" t="s">
        <v>39</v>
      </c>
      <c r="G187" s="39"/>
      <c r="H187" s="451" t="s">
        <v>39</v>
      </c>
      <c r="I187" s="451" t="s">
        <v>39</v>
      </c>
      <c r="J187" s="451" t="s">
        <v>39</v>
      </c>
      <c r="K187" s="451"/>
      <c r="L187" s="451"/>
      <c r="M187" s="39"/>
      <c r="O187" s="82" t="e">
        <v>#N/A</v>
      </c>
    </row>
    <row r="188" spans="1:15" ht="14.45">
      <c r="A188" s="76" t="s">
        <v>3080</v>
      </c>
      <c r="B188" s="77">
        <v>1</v>
      </c>
      <c r="C188" s="76" t="s">
        <v>23904</v>
      </c>
      <c r="D188" s="77" t="s">
        <v>23908</v>
      </c>
      <c r="E188" s="451" t="s">
        <v>39</v>
      </c>
      <c r="F188" s="451" t="s">
        <v>39</v>
      </c>
      <c r="G188" s="39"/>
      <c r="H188" s="451" t="s">
        <v>39</v>
      </c>
      <c r="I188" s="451" t="s">
        <v>39</v>
      </c>
      <c r="J188" s="451" t="s">
        <v>39</v>
      </c>
      <c r="K188" s="451"/>
      <c r="L188" s="451"/>
      <c r="M188" s="39"/>
      <c r="O188" s="82" t="s">
        <v>23920</v>
      </c>
    </row>
    <row r="189" spans="1:15" ht="14.45">
      <c r="A189" s="76" t="s">
        <v>7592</v>
      </c>
      <c r="B189" s="77">
        <v>1</v>
      </c>
      <c r="C189" s="76" t="s">
        <v>23904</v>
      </c>
      <c r="D189" s="77" t="s">
        <v>23905</v>
      </c>
      <c r="E189" s="451" t="s">
        <v>39</v>
      </c>
      <c r="F189" s="451" t="s">
        <v>39</v>
      </c>
      <c r="G189" s="39"/>
      <c r="H189" s="451" t="s">
        <v>39</v>
      </c>
      <c r="I189" s="451" t="s">
        <v>39</v>
      </c>
      <c r="J189" s="451" t="s">
        <v>39</v>
      </c>
      <c r="K189" s="451"/>
      <c r="L189" s="451"/>
      <c r="M189" s="39"/>
      <c r="O189" s="82" t="s">
        <v>23920</v>
      </c>
    </row>
    <row r="190" spans="1:15" ht="14.45">
      <c r="A190" s="76" t="s">
        <v>3170</v>
      </c>
      <c r="B190" s="77">
        <v>1</v>
      </c>
      <c r="C190" s="76" t="s">
        <v>23904</v>
      </c>
      <c r="D190" s="77" t="s">
        <v>23908</v>
      </c>
      <c r="E190" s="451" t="s">
        <v>39</v>
      </c>
      <c r="F190" s="451" t="s">
        <v>39</v>
      </c>
      <c r="G190" s="39"/>
      <c r="H190" s="451" t="s">
        <v>39</v>
      </c>
      <c r="I190" s="451" t="s">
        <v>39</v>
      </c>
      <c r="J190" s="451" t="s">
        <v>39</v>
      </c>
      <c r="K190" s="451"/>
      <c r="L190" s="451"/>
      <c r="M190" s="39"/>
      <c r="O190" s="82" t="s">
        <v>23920</v>
      </c>
    </row>
    <row r="191" spans="1:15" ht="14.45">
      <c r="A191" s="76" t="s">
        <v>2901</v>
      </c>
      <c r="B191" s="77">
        <v>1</v>
      </c>
      <c r="C191" s="76" t="s">
        <v>23904</v>
      </c>
      <c r="D191" s="77" t="s">
        <v>23908</v>
      </c>
      <c r="E191" s="451" t="s">
        <v>39</v>
      </c>
      <c r="F191" s="451" t="s">
        <v>39</v>
      </c>
      <c r="G191" s="39"/>
      <c r="H191" s="451" t="s">
        <v>39</v>
      </c>
      <c r="I191" s="451" t="s">
        <v>39</v>
      </c>
      <c r="J191" s="451" t="s">
        <v>39</v>
      </c>
      <c r="K191" s="451"/>
      <c r="L191" s="451"/>
      <c r="M191" s="39"/>
      <c r="O191" s="82" t="s">
        <v>23920</v>
      </c>
    </row>
    <row r="192" spans="1:15" ht="14.45">
      <c r="A192" s="76" t="s">
        <v>22991</v>
      </c>
      <c r="B192" s="77">
        <v>1</v>
      </c>
      <c r="C192" s="76" t="s">
        <v>23904</v>
      </c>
      <c r="D192" s="77" t="s">
        <v>23919</v>
      </c>
      <c r="E192" s="451" t="s">
        <v>39</v>
      </c>
      <c r="F192" s="451" t="s">
        <v>39</v>
      </c>
      <c r="G192" s="39"/>
      <c r="H192" s="451" t="s">
        <v>39</v>
      </c>
      <c r="I192" s="451" t="s">
        <v>39</v>
      </c>
      <c r="J192" s="451" t="s">
        <v>39</v>
      </c>
      <c r="K192" s="451"/>
      <c r="L192" s="451"/>
      <c r="M192" s="39"/>
      <c r="O192" s="82" t="s">
        <v>23920</v>
      </c>
    </row>
    <row r="193" spans="1:15" ht="14.45">
      <c r="A193" s="566" t="s">
        <v>22229</v>
      </c>
      <c r="B193" s="792">
        <v>2</v>
      </c>
      <c r="C193" s="566"/>
      <c r="D193" s="642"/>
      <c r="E193" s="621"/>
      <c r="F193" s="621"/>
      <c r="G193" s="621"/>
      <c r="H193" s="621"/>
      <c r="I193" s="621"/>
      <c r="J193" s="621"/>
      <c r="K193" s="621"/>
      <c r="L193" s="621"/>
      <c r="M193" s="67"/>
      <c r="O193" s="82" t="e">
        <v>#N/A</v>
      </c>
    </row>
    <row r="194" spans="1:15" ht="14.45">
      <c r="A194" s="76" t="s">
        <v>2485</v>
      </c>
      <c r="B194" s="77">
        <v>1</v>
      </c>
      <c r="C194" s="76" t="s">
        <v>23904</v>
      </c>
      <c r="D194" s="775" t="s">
        <v>23921</v>
      </c>
      <c r="E194" s="451" t="s">
        <v>39</v>
      </c>
      <c r="F194" s="451" t="s">
        <v>39</v>
      </c>
      <c r="G194" s="39"/>
      <c r="H194" s="451" t="s">
        <v>39</v>
      </c>
      <c r="I194" s="451" t="s">
        <v>39</v>
      </c>
      <c r="J194" s="451" t="s">
        <v>39</v>
      </c>
      <c r="K194" s="451"/>
      <c r="L194" s="451"/>
      <c r="M194" s="39"/>
      <c r="O194" s="82" t="s">
        <v>23920</v>
      </c>
    </row>
    <row r="195" spans="1:15" ht="14.45">
      <c r="A195" s="76" t="s">
        <v>2583</v>
      </c>
      <c r="B195" s="77">
        <v>1</v>
      </c>
      <c r="C195" s="76" t="s">
        <v>23904</v>
      </c>
      <c r="D195" s="775" t="s">
        <v>23905</v>
      </c>
      <c r="E195" s="451" t="s">
        <v>39</v>
      </c>
      <c r="F195" s="451" t="s">
        <v>39</v>
      </c>
      <c r="G195" s="39"/>
      <c r="H195" s="451" t="s">
        <v>39</v>
      </c>
      <c r="I195" s="451" t="s">
        <v>39</v>
      </c>
      <c r="J195" s="451" t="s">
        <v>39</v>
      </c>
      <c r="K195" s="451"/>
      <c r="L195" s="451"/>
      <c r="M195" s="39"/>
      <c r="O195" s="82" t="s">
        <v>23925</v>
      </c>
    </row>
    <row r="196" spans="1:15" ht="14.45">
      <c r="A196" s="566" t="s">
        <v>22241</v>
      </c>
      <c r="B196" s="792">
        <v>11</v>
      </c>
      <c r="C196" s="642"/>
      <c r="D196" s="642"/>
      <c r="E196" s="621"/>
      <c r="F196" s="621"/>
      <c r="G196" s="621"/>
      <c r="H196" s="621"/>
      <c r="I196" s="621"/>
      <c r="J196" s="621"/>
      <c r="K196" s="621"/>
      <c r="L196" s="621"/>
      <c r="M196" s="67"/>
      <c r="O196" s="82" t="e">
        <v>#N/A</v>
      </c>
    </row>
    <row r="197" spans="1:15" ht="14.45">
      <c r="A197" s="76" t="s">
        <v>22548</v>
      </c>
      <c r="B197" s="77">
        <v>1</v>
      </c>
      <c r="C197" s="76" t="s">
        <v>23904</v>
      </c>
      <c r="D197" s="77"/>
      <c r="E197" s="451" t="s">
        <v>39</v>
      </c>
      <c r="F197" s="451" t="s">
        <v>39</v>
      </c>
      <c r="G197" s="39"/>
      <c r="H197" s="451" t="s">
        <v>39</v>
      </c>
      <c r="I197" s="451" t="s">
        <v>39</v>
      </c>
      <c r="J197" s="451" t="s">
        <v>39</v>
      </c>
      <c r="K197" s="451"/>
      <c r="L197" s="451"/>
      <c r="M197" s="39"/>
      <c r="O197" s="82" t="s">
        <v>23920</v>
      </c>
    </row>
    <row r="198" spans="1:15" ht="14.45">
      <c r="A198" s="76" t="s">
        <v>22553</v>
      </c>
      <c r="B198" s="77">
        <v>1</v>
      </c>
      <c r="C198" s="76" t="s">
        <v>23904</v>
      </c>
      <c r="D198" s="77"/>
      <c r="E198" s="451" t="s">
        <v>39</v>
      </c>
      <c r="F198" s="451" t="s">
        <v>39</v>
      </c>
      <c r="G198" s="39"/>
      <c r="H198" s="451" t="s">
        <v>39</v>
      </c>
      <c r="I198" s="451" t="s">
        <v>39</v>
      </c>
      <c r="J198" s="451" t="s">
        <v>39</v>
      </c>
      <c r="K198" s="451"/>
      <c r="L198" s="451"/>
      <c r="M198" s="39"/>
      <c r="O198" s="82" t="s">
        <v>23944</v>
      </c>
    </row>
    <row r="199" spans="1:15" ht="14.45">
      <c r="A199" s="76" t="s">
        <v>5653</v>
      </c>
      <c r="B199" s="77">
        <v>1</v>
      </c>
      <c r="C199" s="76" t="s">
        <v>23904</v>
      </c>
      <c r="D199" s="77"/>
      <c r="E199" s="451" t="s">
        <v>39</v>
      </c>
      <c r="F199" s="451" t="s">
        <v>39</v>
      </c>
      <c r="G199" s="39"/>
      <c r="H199" s="451" t="s">
        <v>39</v>
      </c>
      <c r="I199" s="451" t="s">
        <v>39</v>
      </c>
      <c r="J199" s="451" t="s">
        <v>39</v>
      </c>
      <c r="K199" s="451"/>
      <c r="L199" s="451"/>
      <c r="M199" s="39"/>
      <c r="O199" s="82" t="s">
        <v>23920</v>
      </c>
    </row>
    <row r="200" spans="1:15" ht="14.45">
      <c r="A200" s="76" t="s">
        <v>6060</v>
      </c>
      <c r="B200" s="77">
        <v>1</v>
      </c>
      <c r="C200" s="76" t="s">
        <v>23904</v>
      </c>
      <c r="D200" s="77"/>
      <c r="E200" s="451" t="s">
        <v>39</v>
      </c>
      <c r="F200" s="451" t="s">
        <v>39</v>
      </c>
      <c r="G200" s="39"/>
      <c r="H200" s="451" t="s">
        <v>39</v>
      </c>
      <c r="I200" s="451" t="s">
        <v>39</v>
      </c>
      <c r="J200" s="451" t="s">
        <v>39</v>
      </c>
      <c r="K200" s="451"/>
      <c r="L200" s="451"/>
      <c r="M200" s="39"/>
      <c r="O200" s="82" t="s">
        <v>23920</v>
      </c>
    </row>
    <row r="201" spans="1:15" ht="14.45">
      <c r="A201" s="76" t="s">
        <v>6611</v>
      </c>
      <c r="B201" s="77">
        <v>1</v>
      </c>
      <c r="C201" s="76" t="s">
        <v>23904</v>
      </c>
      <c r="D201" s="643"/>
      <c r="E201" s="634" t="s">
        <v>39</v>
      </c>
      <c r="F201" s="451" t="s">
        <v>39</v>
      </c>
      <c r="G201" s="70"/>
      <c r="H201" s="634" t="s">
        <v>39</v>
      </c>
      <c r="I201" s="634" t="s">
        <v>39</v>
      </c>
      <c r="J201" s="451" t="s">
        <v>39</v>
      </c>
      <c r="K201" s="451"/>
      <c r="L201" s="451"/>
      <c r="M201" s="70"/>
      <c r="O201" s="82" t="s">
        <v>23920</v>
      </c>
    </row>
    <row r="202" spans="1:15" ht="14.45">
      <c r="A202" s="76" t="s">
        <v>5807</v>
      </c>
      <c r="B202" s="77">
        <v>1</v>
      </c>
      <c r="C202" s="76" t="s">
        <v>23904</v>
      </c>
      <c r="D202" s="633"/>
      <c r="E202" s="451" t="s">
        <v>39</v>
      </c>
      <c r="F202" s="451" t="s">
        <v>39</v>
      </c>
      <c r="G202" s="39"/>
      <c r="H202" s="451" t="s">
        <v>39</v>
      </c>
      <c r="I202" s="451" t="s">
        <v>39</v>
      </c>
      <c r="J202" s="451" t="s">
        <v>39</v>
      </c>
      <c r="K202" s="451"/>
      <c r="L202" s="451"/>
      <c r="M202" s="39"/>
      <c r="O202" s="82" t="s">
        <v>23920</v>
      </c>
    </row>
    <row r="203" spans="1:15" ht="14.45">
      <c r="A203" s="76" t="s">
        <v>5478</v>
      </c>
      <c r="B203" s="77">
        <v>1</v>
      </c>
      <c r="C203" s="76" t="s">
        <v>23904</v>
      </c>
      <c r="D203" s="633"/>
      <c r="E203" s="451" t="s">
        <v>39</v>
      </c>
      <c r="F203" s="451" t="s">
        <v>39</v>
      </c>
      <c r="G203" s="39"/>
      <c r="H203" s="451" t="s">
        <v>39</v>
      </c>
      <c r="I203" s="451" t="s">
        <v>39</v>
      </c>
      <c r="J203" s="451" t="s">
        <v>39</v>
      </c>
      <c r="K203" s="451"/>
      <c r="L203" s="451"/>
      <c r="M203" s="39"/>
      <c r="O203" s="82" t="s">
        <v>23920</v>
      </c>
    </row>
    <row r="204" spans="1:15" ht="14.45">
      <c r="A204" s="76" t="s">
        <v>5185</v>
      </c>
      <c r="B204" s="77">
        <v>1</v>
      </c>
      <c r="C204" s="76" t="s">
        <v>23904</v>
      </c>
      <c r="D204" s="633"/>
      <c r="E204" s="451" t="s">
        <v>39</v>
      </c>
      <c r="F204" s="451" t="s">
        <v>39</v>
      </c>
      <c r="G204" s="39"/>
      <c r="H204" s="451" t="s">
        <v>39</v>
      </c>
      <c r="I204" s="451" t="s">
        <v>39</v>
      </c>
      <c r="J204" s="451" t="s">
        <v>39</v>
      </c>
      <c r="K204" s="451"/>
      <c r="L204" s="451"/>
      <c r="M204" s="39"/>
      <c r="O204" s="82" t="s">
        <v>23920</v>
      </c>
    </row>
    <row r="205" spans="1:15" ht="14.45">
      <c r="A205" s="76" t="s">
        <v>5826</v>
      </c>
      <c r="B205" s="77">
        <v>1</v>
      </c>
      <c r="C205" s="76" t="s">
        <v>23904</v>
      </c>
      <c r="D205" s="633"/>
      <c r="E205" s="451" t="s">
        <v>39</v>
      </c>
      <c r="F205" s="451" t="s">
        <v>39</v>
      </c>
      <c r="G205" s="39"/>
      <c r="H205" s="451" t="s">
        <v>39</v>
      </c>
      <c r="I205" s="451" t="s">
        <v>39</v>
      </c>
      <c r="J205" s="451" t="s">
        <v>39</v>
      </c>
      <c r="K205" s="451"/>
      <c r="L205" s="451"/>
      <c r="M205" s="39"/>
      <c r="O205" s="82" t="s">
        <v>23920</v>
      </c>
    </row>
    <row r="206" spans="1:15" ht="14.45">
      <c r="A206" s="76" t="s">
        <v>6594</v>
      </c>
      <c r="B206" s="77">
        <v>1</v>
      </c>
      <c r="C206" s="76" t="s">
        <v>23904</v>
      </c>
      <c r="D206" s="633"/>
      <c r="E206" s="451" t="s">
        <v>39</v>
      </c>
      <c r="F206" s="451" t="s">
        <v>39</v>
      </c>
      <c r="G206" s="39"/>
      <c r="H206" s="451" t="s">
        <v>39</v>
      </c>
      <c r="I206" s="451" t="s">
        <v>39</v>
      </c>
      <c r="J206" s="451" t="s">
        <v>39</v>
      </c>
      <c r="K206" s="451"/>
      <c r="L206" s="451"/>
      <c r="M206" s="39"/>
      <c r="O206" s="82" t="s">
        <v>23920</v>
      </c>
    </row>
    <row r="207" spans="1:15" ht="14.45">
      <c r="A207" s="76" t="s">
        <v>6165</v>
      </c>
      <c r="B207" s="77">
        <v>1</v>
      </c>
      <c r="C207" s="76" t="s">
        <v>23904</v>
      </c>
      <c r="D207" s="691"/>
      <c r="E207" s="634" t="s">
        <v>39</v>
      </c>
      <c r="F207" s="451" t="s">
        <v>39</v>
      </c>
      <c r="G207" s="70"/>
      <c r="H207" s="634" t="s">
        <v>39</v>
      </c>
      <c r="I207" s="634" t="s">
        <v>39</v>
      </c>
      <c r="J207" s="451" t="s">
        <v>39</v>
      </c>
      <c r="K207" s="451"/>
      <c r="L207" s="451"/>
      <c r="M207" s="70"/>
      <c r="O207" s="82" t="s">
        <v>23920</v>
      </c>
    </row>
    <row r="208" spans="1:15" ht="14.45">
      <c r="A208" s="76" t="s">
        <v>23012</v>
      </c>
      <c r="B208" s="77">
        <v>180</v>
      </c>
      <c r="C208" s="692">
        <f>COUNTIF(C5:C207, "Reviewed")</f>
        <v>180</v>
      </c>
      <c r="D208" s="693"/>
      <c r="E208" s="321"/>
      <c r="F208" s="321"/>
      <c r="G208" s="321"/>
      <c r="H208" s="321"/>
      <c r="I208" s="321"/>
      <c r="J208" s="321"/>
      <c r="K208" s="321"/>
      <c r="L208" s="321"/>
      <c r="M208" s="46"/>
      <c r="O208" s="82" t="s">
        <v>23920</v>
      </c>
    </row>
    <row r="209" spans="1:15" ht="14.45">
      <c r="A209"/>
      <c r="B209" s="32"/>
      <c r="C209" s="149"/>
      <c r="D209" s="32"/>
      <c r="O209" s="82"/>
    </row>
    <row r="210" spans="1:15" ht="14.45">
      <c r="A210"/>
      <c r="B210" s="32"/>
      <c r="C210" s="149"/>
      <c r="D210" s="32"/>
      <c r="O210" s="82"/>
    </row>
    <row r="211" spans="1:15" ht="14.45">
      <c r="A211"/>
      <c r="B211" s="32"/>
      <c r="C211" s="149"/>
      <c r="D211" s="32"/>
      <c r="O211" s="82"/>
    </row>
    <row r="212" spans="1:15" ht="14.45">
      <c r="A212"/>
      <c r="B212" s="32"/>
      <c r="C212" s="149"/>
      <c r="D212" s="32"/>
      <c r="O212" s="82"/>
    </row>
    <row r="213" spans="1:15" ht="14.45">
      <c r="A213"/>
      <c r="B213" s="32"/>
      <c r="C213" s="149"/>
      <c r="D213" s="32"/>
      <c r="O213" s="82"/>
    </row>
    <row r="214" spans="1:15" ht="14.45">
      <c r="A214"/>
      <c r="B214" s="32"/>
      <c r="C214" s="149"/>
      <c r="D214" s="32"/>
      <c r="O214" s="82"/>
    </row>
    <row r="215" spans="1:15" ht="14.45">
      <c r="A215"/>
      <c r="B215" s="32"/>
      <c r="C215" s="149"/>
      <c r="D215" s="32"/>
      <c r="O215" s="82"/>
    </row>
    <row r="216" spans="1:15" ht="14.45">
      <c r="A216"/>
      <c r="B216" s="32"/>
      <c r="C216" s="149"/>
      <c r="D216" s="32"/>
      <c r="O216" s="82"/>
    </row>
    <row r="217" spans="1:15" ht="14.45">
      <c r="A217"/>
      <c r="B217" s="32"/>
      <c r="C217" s="149"/>
      <c r="D217" s="32"/>
      <c r="O217" s="82"/>
    </row>
    <row r="218" spans="1:15" ht="14.45">
      <c r="A218"/>
      <c r="B218" s="32"/>
      <c r="C218" s="149"/>
      <c r="D218" s="32"/>
      <c r="O218" s="82"/>
    </row>
    <row r="219" spans="1:15" ht="14.45">
      <c r="A219"/>
      <c r="B219" s="32"/>
      <c r="C219" s="149"/>
      <c r="D219" s="32"/>
      <c r="O219" s="82"/>
    </row>
    <row r="220" spans="1:15" ht="14.45">
      <c r="A220"/>
      <c r="B220" s="32"/>
      <c r="C220" s="149"/>
      <c r="D220" s="32"/>
      <c r="O220" s="82"/>
    </row>
    <row r="221" spans="1:15" ht="14.45">
      <c r="A221"/>
      <c r="B221" s="32"/>
      <c r="C221" s="149"/>
      <c r="D221" s="32"/>
      <c r="O221" s="82"/>
    </row>
    <row r="222" spans="1:15" ht="14.45">
      <c r="A222"/>
      <c r="B222" s="32"/>
      <c r="C222" s="149"/>
      <c r="D222" s="32"/>
      <c r="O222" s="82"/>
    </row>
    <row r="223" spans="1:15" ht="14.45">
      <c r="A223"/>
      <c r="B223" s="32"/>
      <c r="C223" s="149"/>
      <c r="D223" s="32"/>
      <c r="O223" s="82"/>
    </row>
    <row r="224" spans="1:15" ht="14.45">
      <c r="A224"/>
      <c r="B224" s="32"/>
      <c r="C224" s="149"/>
      <c r="D224" s="32"/>
      <c r="O224" s="82"/>
    </row>
    <row r="225" spans="1:15" ht="14.45">
      <c r="A225"/>
      <c r="B225" s="32"/>
      <c r="C225" s="149"/>
      <c r="D225" s="32"/>
      <c r="O225" s="82"/>
    </row>
    <row r="226" spans="1:15" ht="14.45">
      <c r="A226"/>
      <c r="B226" s="32"/>
      <c r="C226" s="149"/>
      <c r="D226" s="32"/>
      <c r="O226" s="82"/>
    </row>
    <row r="227" spans="1:15" ht="14.45">
      <c r="A227"/>
      <c r="B227" s="32"/>
      <c r="C227" s="149"/>
      <c r="D227" s="32"/>
      <c r="O227" s="82"/>
    </row>
    <row r="228" spans="1:15" ht="14.45">
      <c r="A228"/>
      <c r="B228" s="32"/>
      <c r="C228" s="149"/>
      <c r="D228" s="32"/>
      <c r="O228" s="82"/>
    </row>
    <row r="229" spans="1:15" ht="14.45">
      <c r="A229"/>
      <c r="B229" s="32"/>
      <c r="C229" s="149"/>
      <c r="D229" s="32"/>
      <c r="O229" s="82"/>
    </row>
    <row r="230" spans="1:15" ht="14.45">
      <c r="A230"/>
      <c r="B230" s="32"/>
      <c r="C230" s="149"/>
      <c r="D230" s="32"/>
      <c r="O230" s="82"/>
    </row>
    <row r="231" spans="1:15" ht="14.45">
      <c r="A231"/>
      <c r="B231" s="32"/>
      <c r="C231" s="149"/>
      <c r="D231" s="32"/>
      <c r="O231" s="82"/>
    </row>
    <row r="232" spans="1:15" ht="14.45">
      <c r="A232"/>
      <c r="B232" s="32"/>
      <c r="C232" s="149"/>
      <c r="D232" s="32"/>
      <c r="O232" s="82"/>
    </row>
    <row r="233" spans="1:15" ht="14.45">
      <c r="A233"/>
      <c r="B233" s="32"/>
      <c r="C233" s="149"/>
      <c r="D233" s="32"/>
      <c r="O233" s="82"/>
    </row>
    <row r="234" spans="1:15" ht="14.45">
      <c r="A234"/>
      <c r="B234" s="32"/>
      <c r="C234" s="149"/>
      <c r="D234" s="32"/>
      <c r="O234" s="82"/>
    </row>
    <row r="235" spans="1:15" ht="14.45">
      <c r="A235"/>
      <c r="B235" s="32"/>
      <c r="C235" s="149"/>
      <c r="D235" s="32"/>
      <c r="O235" s="82"/>
    </row>
    <row r="236" spans="1:15" ht="14.45">
      <c r="A236"/>
      <c r="B236" s="32"/>
      <c r="C236" s="149"/>
      <c r="D236" s="32"/>
      <c r="O236" s="82"/>
    </row>
    <row r="237" spans="1:15" ht="14.45">
      <c r="A237"/>
      <c r="B237" s="32"/>
      <c r="C237" s="149"/>
      <c r="D237" s="32"/>
      <c r="O237" s="82"/>
    </row>
    <row r="238" spans="1:15" ht="14.45">
      <c r="A238"/>
      <c r="B238" s="32"/>
      <c r="C238" s="149"/>
      <c r="D238" s="32"/>
      <c r="O238" s="82"/>
    </row>
    <row r="239" spans="1:15" ht="14.45">
      <c r="A239"/>
      <c r="B239" s="32"/>
      <c r="C239" s="149"/>
      <c r="D239" s="32"/>
      <c r="O239" s="82"/>
    </row>
    <row r="240" spans="1:15" ht="14.45">
      <c r="A240"/>
      <c r="B240" s="32"/>
      <c r="C240" s="149"/>
      <c r="D240" s="32"/>
      <c r="O240" s="82"/>
    </row>
    <row r="241" spans="1:15" ht="14.45">
      <c r="A241"/>
      <c r="B241" s="32"/>
      <c r="C241" s="149"/>
      <c r="D241" s="32"/>
      <c r="O241" s="82"/>
    </row>
    <row r="242" spans="1:15" ht="14.45">
      <c r="A242"/>
      <c r="B242" s="32"/>
      <c r="C242" s="149"/>
      <c r="D242" s="32"/>
      <c r="O242" s="82"/>
    </row>
    <row r="243" spans="1:15" ht="14.45">
      <c r="A243"/>
      <c r="B243" s="32"/>
      <c r="C243" s="149"/>
      <c r="D243" s="32"/>
      <c r="O243" s="82"/>
    </row>
    <row r="244" spans="1:15" ht="14.45">
      <c r="A244"/>
      <c r="B244" s="32"/>
      <c r="C244" s="149"/>
      <c r="D244" s="32"/>
      <c r="O244" s="82"/>
    </row>
    <row r="245" spans="1:15" ht="14.45">
      <c r="A245"/>
      <c r="B245" s="32"/>
      <c r="C245" s="149"/>
      <c r="D245" s="32"/>
      <c r="O245" s="82"/>
    </row>
    <row r="246" spans="1:15" ht="14.45">
      <c r="A246"/>
      <c r="B246" s="32"/>
      <c r="C246" s="149"/>
      <c r="D246" s="32"/>
      <c r="O246" s="82"/>
    </row>
    <row r="247" spans="1:15" ht="14.45">
      <c r="A247"/>
      <c r="B247" s="32"/>
      <c r="C247" s="149"/>
      <c r="D247" s="32"/>
      <c r="O247" s="82"/>
    </row>
    <row r="248" spans="1:15" ht="14.45">
      <c r="A248"/>
      <c r="B248" s="32"/>
      <c r="C248" s="149"/>
      <c r="D248" s="32"/>
      <c r="O248" s="82"/>
    </row>
    <row r="249" spans="1:15" ht="14.45">
      <c r="A249"/>
      <c r="B249" s="32"/>
      <c r="C249" s="149"/>
      <c r="D249" s="32"/>
      <c r="O249" s="82"/>
    </row>
    <row r="250" spans="1:15" ht="14.45">
      <c r="A250"/>
      <c r="B250" s="32"/>
      <c r="C250" s="149"/>
      <c r="D250" s="32"/>
      <c r="O250" s="82"/>
    </row>
    <row r="251" spans="1:15" ht="14.45">
      <c r="A251"/>
      <c r="B251" s="32"/>
      <c r="C251" s="149"/>
      <c r="D251" s="32"/>
      <c r="O251" s="82"/>
    </row>
    <row r="252" spans="1:15" ht="14.45">
      <c r="A252"/>
      <c r="B252" s="32"/>
      <c r="C252" s="149"/>
      <c r="D252" s="32"/>
      <c r="O252" s="82"/>
    </row>
    <row r="253" spans="1:15" ht="14.45">
      <c r="A253"/>
      <c r="B253" s="32"/>
      <c r="C253" s="149"/>
      <c r="D253" s="32"/>
      <c r="O253" s="82"/>
    </row>
    <row r="254" spans="1:15" ht="14.45">
      <c r="A254"/>
      <c r="B254" s="32"/>
      <c r="C254" s="149"/>
      <c r="D254" s="32"/>
      <c r="O254" s="82"/>
    </row>
    <row r="255" spans="1:15" ht="14.45">
      <c r="A255"/>
      <c r="B255" s="32"/>
      <c r="C255" s="149"/>
      <c r="D255" s="32"/>
      <c r="O255" s="82"/>
    </row>
    <row r="256" spans="1:15" ht="14.45">
      <c r="A256"/>
      <c r="B256" s="32"/>
      <c r="C256" s="149"/>
      <c r="D256" s="32"/>
      <c r="O256" s="82"/>
    </row>
    <row r="257" spans="1:15" ht="14.45">
      <c r="A257"/>
      <c r="B257" s="32"/>
      <c r="C257" s="149"/>
      <c r="D257" s="32"/>
      <c r="O257" s="82"/>
    </row>
    <row r="258" spans="1:15" ht="14.45">
      <c r="A258"/>
      <c r="B258" s="32"/>
      <c r="C258" s="149"/>
      <c r="D258" s="32"/>
      <c r="O258" s="82"/>
    </row>
    <row r="259" spans="1:15" ht="14.45">
      <c r="A259"/>
      <c r="B259" s="32"/>
      <c r="C259" s="149"/>
      <c r="D259" s="32"/>
      <c r="O259" s="82"/>
    </row>
    <row r="260" spans="1:15" ht="14.45">
      <c r="A260"/>
      <c r="B260" s="32"/>
      <c r="C260" s="149"/>
      <c r="D260" s="32"/>
      <c r="O260" s="82"/>
    </row>
    <row r="261" spans="1:15" ht="14.45">
      <c r="A261"/>
      <c r="B261" s="32"/>
      <c r="C261" s="149"/>
      <c r="D261" s="32"/>
      <c r="O261" s="82"/>
    </row>
    <row r="262" spans="1:15" ht="14.45">
      <c r="A262"/>
      <c r="B262" s="32"/>
      <c r="C262" s="149"/>
      <c r="D262" s="32"/>
      <c r="O262" s="82"/>
    </row>
    <row r="263" spans="1:15" ht="14.45">
      <c r="A263"/>
      <c r="B263" s="32"/>
      <c r="C263" s="149"/>
      <c r="D263" s="32"/>
      <c r="O263" s="82"/>
    </row>
    <row r="264" spans="1:15" ht="14.45">
      <c r="A264"/>
      <c r="B264" s="32"/>
      <c r="C264" s="149"/>
      <c r="D264" s="32"/>
      <c r="O264" s="82"/>
    </row>
    <row r="265" spans="1:15" ht="14.45">
      <c r="A265"/>
      <c r="B265" s="32"/>
      <c r="C265" s="149"/>
      <c r="D265" s="32"/>
      <c r="O265" s="82"/>
    </row>
    <row r="266" spans="1:15" ht="14.45">
      <c r="A266"/>
      <c r="B266" s="32"/>
      <c r="C266" s="149"/>
      <c r="D266" s="32"/>
      <c r="O266" s="82"/>
    </row>
    <row r="267" spans="1:15" ht="14.45">
      <c r="A267"/>
      <c r="B267" s="32"/>
      <c r="C267" s="149"/>
      <c r="D267" s="32"/>
      <c r="O267" s="82"/>
    </row>
    <row r="268" spans="1:15" ht="14.45">
      <c r="A268"/>
      <c r="B268" s="32"/>
      <c r="C268" s="149"/>
      <c r="D268" s="32"/>
      <c r="O268" s="82"/>
    </row>
    <row r="269" spans="1:15" ht="14.45">
      <c r="A269"/>
      <c r="B269" s="32"/>
      <c r="C269" s="149"/>
      <c r="D269" s="32"/>
      <c r="O269" s="82"/>
    </row>
    <row r="270" spans="1:15" ht="14.45">
      <c r="A270"/>
      <c r="B270" s="32"/>
      <c r="C270" s="149"/>
      <c r="D270" s="32"/>
      <c r="O270" s="82"/>
    </row>
    <row r="271" spans="1:15" ht="14.45">
      <c r="A271"/>
      <c r="B271" s="32"/>
      <c r="C271" s="149"/>
      <c r="D271" s="32"/>
      <c r="O271" s="82"/>
    </row>
    <row r="272" spans="1:15" ht="14.45">
      <c r="A272"/>
      <c r="B272" s="32"/>
      <c r="C272" s="149"/>
      <c r="D272" s="32"/>
      <c r="O272" s="82"/>
    </row>
    <row r="273" spans="1:15" ht="14.45">
      <c r="A273"/>
      <c r="B273" s="32"/>
      <c r="C273" s="149"/>
      <c r="D273" s="32"/>
      <c r="O273" s="82"/>
    </row>
    <row r="274" spans="1:15" ht="14.45">
      <c r="A274"/>
      <c r="B274" s="32"/>
      <c r="C274" s="149"/>
      <c r="D274" s="32"/>
      <c r="O274" s="82"/>
    </row>
    <row r="275" spans="1:15" ht="14.45">
      <c r="A275"/>
      <c r="B275" s="32"/>
      <c r="C275" s="149"/>
      <c r="D275" s="32"/>
      <c r="O275" s="82"/>
    </row>
    <row r="276" spans="1:15" ht="14.45">
      <c r="A276"/>
      <c r="B276" s="32"/>
      <c r="C276" s="149"/>
      <c r="D276" s="32"/>
      <c r="O276" s="82"/>
    </row>
    <row r="277" spans="1:15" ht="14.45">
      <c r="A277"/>
      <c r="B277" s="32"/>
      <c r="C277" s="149"/>
      <c r="D277" s="32"/>
      <c r="O277" s="82"/>
    </row>
    <row r="278" spans="1:15" ht="14.45">
      <c r="A278"/>
      <c r="B278" s="32"/>
      <c r="C278" s="149"/>
      <c r="D278" s="32"/>
      <c r="O278" s="82"/>
    </row>
    <row r="279" spans="1:15" ht="14.45">
      <c r="A279"/>
      <c r="B279" s="32"/>
      <c r="C279" s="149"/>
      <c r="D279" s="32"/>
      <c r="O279" s="82"/>
    </row>
    <row r="280" spans="1:15" ht="14.45">
      <c r="A280"/>
      <c r="B280" s="32"/>
      <c r="C280" s="149"/>
      <c r="D280" s="32"/>
      <c r="O280" s="82"/>
    </row>
    <row r="281" spans="1:15" ht="14.45">
      <c r="A281"/>
      <c r="B281" s="32"/>
      <c r="C281" s="149"/>
      <c r="D281" s="32"/>
      <c r="O281" s="82"/>
    </row>
    <row r="282" spans="1:15" ht="14.45">
      <c r="A282"/>
      <c r="B282" s="32"/>
      <c r="C282" s="149"/>
      <c r="D282" s="32"/>
      <c r="O282" s="82"/>
    </row>
    <row r="283" spans="1:15" ht="14.45">
      <c r="A283"/>
      <c r="B283" s="32"/>
      <c r="C283" s="149"/>
      <c r="D283" s="32"/>
      <c r="O283" s="82"/>
    </row>
    <row r="284" spans="1:15" ht="14.45">
      <c r="A284"/>
      <c r="B284" s="32"/>
      <c r="C284" s="149"/>
      <c r="D284" s="32"/>
      <c r="O284" s="82"/>
    </row>
    <row r="285" spans="1:15" ht="14.45">
      <c r="A285"/>
      <c r="B285" s="32"/>
      <c r="C285" s="149"/>
      <c r="D285" s="32"/>
      <c r="O285" s="82"/>
    </row>
    <row r="286" spans="1:15" ht="14.45">
      <c r="A286"/>
      <c r="B286" s="32"/>
      <c r="C286" s="149"/>
      <c r="D286" s="32"/>
      <c r="O286" s="82"/>
    </row>
    <row r="287" spans="1:15" ht="14.45">
      <c r="A287"/>
      <c r="B287" s="32"/>
      <c r="C287" s="149"/>
      <c r="D287" s="32"/>
      <c r="O287" s="82"/>
    </row>
    <row r="288" spans="1:15" ht="14.45">
      <c r="A288"/>
      <c r="B288" s="32"/>
      <c r="C288" s="149"/>
      <c r="D288" s="32"/>
      <c r="O288" s="82"/>
    </row>
    <row r="289" spans="1:15" ht="14.45">
      <c r="A289"/>
      <c r="B289" s="32"/>
      <c r="C289" s="149"/>
      <c r="D289" s="32"/>
      <c r="O289" s="82"/>
    </row>
    <row r="290" spans="1:15" ht="14.45">
      <c r="A290"/>
      <c r="B290" s="32"/>
      <c r="C290" s="149"/>
      <c r="D290" s="32"/>
      <c r="O290" s="82"/>
    </row>
    <row r="291" spans="1:15" ht="14.45">
      <c r="A291"/>
      <c r="B291" s="32"/>
      <c r="C291" s="149"/>
      <c r="D291" s="32"/>
      <c r="O291" s="82"/>
    </row>
    <row r="292" spans="1:15" ht="14.45">
      <c r="A292"/>
      <c r="B292" s="32"/>
      <c r="C292" s="149"/>
      <c r="D292" s="32"/>
      <c r="O292" s="82"/>
    </row>
    <row r="293" spans="1:15" ht="14.45">
      <c r="A293"/>
      <c r="B293" s="32"/>
      <c r="C293" s="149"/>
      <c r="D293" s="32"/>
      <c r="O293" s="82"/>
    </row>
    <row r="294" spans="1:15" ht="14.45">
      <c r="A294"/>
      <c r="B294" s="32"/>
      <c r="C294" s="149"/>
      <c r="D294" s="32"/>
      <c r="O294" s="82"/>
    </row>
    <row r="295" spans="1:15" ht="14.45">
      <c r="A295"/>
      <c r="B295" s="32"/>
      <c r="C295" s="149"/>
      <c r="D295" s="32"/>
      <c r="O295" s="82"/>
    </row>
    <row r="296" spans="1:15" ht="14.45">
      <c r="A296"/>
      <c r="B296" s="32"/>
      <c r="C296" s="149"/>
      <c r="D296" s="32"/>
      <c r="O296" s="82"/>
    </row>
    <row r="297" spans="1:15" ht="14.45">
      <c r="A297"/>
      <c r="B297" s="32"/>
      <c r="C297" s="149"/>
      <c r="D297" s="32"/>
      <c r="O297" s="82"/>
    </row>
    <row r="298" spans="1:15" ht="14.45">
      <c r="A298"/>
      <c r="B298" s="32"/>
      <c r="C298" s="149"/>
      <c r="D298" s="32"/>
      <c r="O298" s="82"/>
    </row>
    <row r="299" spans="1:15" ht="14.45">
      <c r="A299"/>
      <c r="B299" s="32"/>
      <c r="C299" s="149"/>
      <c r="D299" s="32"/>
      <c r="O299" s="82"/>
    </row>
    <row r="300" spans="1:15" ht="14.45">
      <c r="A300"/>
      <c r="B300" s="32"/>
      <c r="C300" s="149"/>
      <c r="D300" s="32"/>
      <c r="O300" s="82"/>
    </row>
    <row r="301" spans="1:15" ht="14.45">
      <c r="A301"/>
      <c r="B301" s="32"/>
      <c r="C301" s="149"/>
      <c r="D301" s="32"/>
      <c r="O301" s="82"/>
    </row>
    <row r="302" spans="1:15" ht="14.45">
      <c r="A302"/>
      <c r="B302" s="32"/>
      <c r="C302" s="149"/>
      <c r="D302" s="32"/>
      <c r="O302" s="82"/>
    </row>
    <row r="303" spans="1:15" ht="14.45">
      <c r="A303"/>
      <c r="B303" s="32"/>
      <c r="C303" s="149"/>
      <c r="D303" s="32"/>
      <c r="O303" s="82"/>
    </row>
    <row r="304" spans="1:15" ht="14.45">
      <c r="A304"/>
      <c r="B304" s="32"/>
      <c r="C304" s="149"/>
      <c r="D304" s="32"/>
      <c r="O304" s="82"/>
    </row>
    <row r="305" spans="1:15" ht="14.45">
      <c r="A305"/>
      <c r="B305" s="32"/>
      <c r="C305" s="149"/>
      <c r="D305" s="32"/>
      <c r="O305" s="82"/>
    </row>
    <row r="306" spans="1:15" ht="14.45">
      <c r="A306"/>
      <c r="B306" s="32"/>
      <c r="C306" s="149"/>
      <c r="D306" s="32"/>
      <c r="O306" s="82"/>
    </row>
    <row r="307" spans="1:15" ht="14.45">
      <c r="A307"/>
      <c r="B307" s="32"/>
      <c r="C307" s="149"/>
      <c r="D307" s="32"/>
      <c r="O307" s="82"/>
    </row>
    <row r="308" spans="1:15" ht="14.45">
      <c r="A308"/>
      <c r="B308" s="32"/>
      <c r="C308" s="149"/>
      <c r="D308" s="32"/>
      <c r="O308" s="82"/>
    </row>
    <row r="309" spans="1:15" ht="14.45">
      <c r="A309"/>
      <c r="B309" s="32"/>
      <c r="C309" s="149"/>
      <c r="D309" s="32"/>
      <c r="O309" s="82"/>
    </row>
    <row r="310" spans="1:15" ht="14.45">
      <c r="A310"/>
      <c r="B310" s="32"/>
      <c r="C310" s="149"/>
      <c r="D310" s="32"/>
      <c r="O310" s="82"/>
    </row>
    <row r="311" spans="1:15" ht="14.45">
      <c r="A311"/>
      <c r="B311" s="32"/>
      <c r="C311" s="149"/>
      <c r="D311" s="32"/>
      <c r="O311" s="82"/>
    </row>
    <row r="312" spans="1:15" ht="14.45">
      <c r="A312"/>
      <c r="B312" s="32"/>
      <c r="C312" s="149"/>
      <c r="D312" s="32"/>
      <c r="O312" s="82"/>
    </row>
    <row r="313" spans="1:15" ht="14.45">
      <c r="A313"/>
      <c r="B313" s="32"/>
      <c r="C313" s="149"/>
      <c r="D313" s="32"/>
      <c r="O313" s="82"/>
    </row>
    <row r="314" spans="1:15" ht="14.45">
      <c r="A314"/>
      <c r="B314" s="32"/>
      <c r="C314" s="149"/>
      <c r="D314" s="32"/>
      <c r="O314" s="82"/>
    </row>
    <row r="315" spans="1:15" ht="14.45">
      <c r="A315"/>
      <c r="B315" s="32"/>
      <c r="C315" s="149"/>
      <c r="D315" s="32"/>
      <c r="O315" s="82"/>
    </row>
    <row r="316" spans="1:15" ht="14.45">
      <c r="A316"/>
      <c r="B316" s="32"/>
      <c r="C316" s="149"/>
      <c r="D316" s="32"/>
      <c r="O316" s="82"/>
    </row>
    <row r="317" spans="1:15" ht="14.45">
      <c r="A317"/>
      <c r="B317" s="32"/>
      <c r="C317" s="149"/>
      <c r="D317" s="32"/>
      <c r="O317" s="82"/>
    </row>
    <row r="318" spans="1:15" ht="14.45">
      <c r="A318"/>
      <c r="B318" s="32"/>
      <c r="C318" s="149"/>
      <c r="D318" s="32"/>
      <c r="O318" s="82"/>
    </row>
    <row r="319" spans="1:15" ht="14.45">
      <c r="A319"/>
      <c r="B319" s="32"/>
      <c r="C319" s="149"/>
      <c r="D319" s="32"/>
      <c r="O319" s="82"/>
    </row>
    <row r="320" spans="1:15" ht="14.45">
      <c r="A320"/>
      <c r="B320" s="32"/>
      <c r="C320" s="149"/>
      <c r="D320" s="32"/>
      <c r="O320" s="82"/>
    </row>
    <row r="321" spans="1:15" ht="14.45">
      <c r="A321"/>
      <c r="B321" s="32"/>
      <c r="C321" s="149"/>
      <c r="D321" s="32"/>
      <c r="O321" s="82"/>
    </row>
    <row r="322" spans="1:15" ht="14.45">
      <c r="A322"/>
      <c r="B322" s="32"/>
      <c r="C322" s="149"/>
      <c r="D322" s="32"/>
      <c r="O322" s="82"/>
    </row>
    <row r="323" spans="1:15" ht="14.45">
      <c r="A323"/>
      <c r="B323" s="32"/>
      <c r="C323" s="149"/>
      <c r="D323" s="32"/>
      <c r="O323" s="82"/>
    </row>
    <row r="324" spans="1:15" ht="14.45">
      <c r="A324"/>
      <c r="B324" s="32"/>
      <c r="C324" s="149"/>
      <c r="D324" s="32"/>
      <c r="O324" s="82"/>
    </row>
    <row r="325" spans="1:15" ht="14.45">
      <c r="A325"/>
      <c r="B325" s="32"/>
      <c r="C325" s="149"/>
      <c r="D325" s="32"/>
      <c r="O325" s="82"/>
    </row>
    <row r="326" spans="1:15" ht="14.45">
      <c r="A326"/>
      <c r="B326" s="32"/>
      <c r="C326" s="149"/>
      <c r="D326" s="32"/>
      <c r="O326" s="82"/>
    </row>
    <row r="327" spans="1:15" ht="14.45">
      <c r="A327"/>
      <c r="B327" s="32"/>
      <c r="C327" s="149"/>
      <c r="D327" s="32"/>
      <c r="O327" s="82"/>
    </row>
    <row r="328" spans="1:15" ht="14.45">
      <c r="A328"/>
      <c r="B328" s="32"/>
      <c r="C328" s="149"/>
      <c r="D328" s="32"/>
      <c r="O328" s="82"/>
    </row>
    <row r="329" spans="1:15" ht="14.45">
      <c r="A329"/>
      <c r="B329" s="32"/>
      <c r="C329" s="149"/>
      <c r="D329" s="32"/>
      <c r="O329" s="82"/>
    </row>
    <row r="330" spans="1:15" ht="14.45">
      <c r="A330"/>
      <c r="B330" s="32"/>
      <c r="C330" s="149"/>
      <c r="D330" s="32"/>
      <c r="O330" s="82"/>
    </row>
    <row r="331" spans="1:15" ht="14.45">
      <c r="A331"/>
      <c r="B331" s="32"/>
      <c r="C331" s="149"/>
      <c r="D331" s="32"/>
      <c r="O331" s="82"/>
    </row>
    <row r="332" spans="1:15" ht="14.45">
      <c r="A332"/>
      <c r="B332" s="32"/>
      <c r="C332" s="149"/>
      <c r="D332" s="32"/>
      <c r="O332" s="82"/>
    </row>
    <row r="333" spans="1:15" ht="14.45">
      <c r="A333"/>
      <c r="B333" s="32"/>
      <c r="C333" s="149"/>
      <c r="D333" s="32"/>
      <c r="O333" s="82"/>
    </row>
    <row r="334" spans="1:15" ht="14.45">
      <c r="A334"/>
      <c r="B334" s="32"/>
      <c r="C334" s="149"/>
      <c r="D334" s="32"/>
      <c r="O334" s="82"/>
    </row>
    <row r="335" spans="1:15" ht="14.45">
      <c r="A335"/>
      <c r="B335" s="32"/>
      <c r="C335" s="149"/>
      <c r="D335" s="32"/>
      <c r="O335" s="82"/>
    </row>
    <row r="336" spans="1:15" ht="14.45">
      <c r="A336"/>
      <c r="B336" s="32"/>
      <c r="C336" s="149"/>
      <c r="D336" s="32"/>
      <c r="O336" s="82"/>
    </row>
    <row r="337" spans="1:15" ht="14.45">
      <c r="A337"/>
      <c r="B337" s="32"/>
      <c r="C337" s="149"/>
      <c r="D337" s="32"/>
      <c r="O337" s="82"/>
    </row>
    <row r="338" spans="1:15" ht="14.45">
      <c r="A338"/>
      <c r="B338" s="32"/>
      <c r="C338" s="149"/>
      <c r="D338" s="32"/>
      <c r="O338" s="82"/>
    </row>
    <row r="339" spans="1:15" ht="14.45">
      <c r="A339"/>
      <c r="B339" s="32"/>
      <c r="C339" s="149"/>
      <c r="D339" s="32"/>
      <c r="O339" s="82"/>
    </row>
    <row r="340" spans="1:15" ht="14.45">
      <c r="A340"/>
      <c r="B340" s="32"/>
      <c r="C340" s="149"/>
      <c r="D340" s="32"/>
      <c r="O340" s="82"/>
    </row>
    <row r="341" spans="1:15" ht="14.45">
      <c r="A341"/>
      <c r="B341" s="32"/>
      <c r="C341" s="149"/>
      <c r="D341" s="32"/>
      <c r="O341" s="82"/>
    </row>
    <row r="342" spans="1:15" ht="14.45">
      <c r="A342"/>
      <c r="B342" s="32"/>
      <c r="C342" s="149"/>
      <c r="D342" s="32"/>
      <c r="O342" s="82"/>
    </row>
    <row r="343" spans="1:15" ht="14.45">
      <c r="A343"/>
      <c r="B343" s="32"/>
      <c r="C343" s="149"/>
      <c r="D343" s="32"/>
      <c r="O343" s="82"/>
    </row>
    <row r="344" spans="1:15" ht="14.45">
      <c r="A344"/>
      <c r="B344" s="32"/>
      <c r="C344" s="149"/>
      <c r="D344" s="32"/>
      <c r="O344" s="82"/>
    </row>
    <row r="345" spans="1:15" ht="14.45">
      <c r="A345"/>
      <c r="B345" s="32"/>
      <c r="C345" s="149"/>
      <c r="D345" s="32"/>
      <c r="O345" s="82"/>
    </row>
    <row r="346" spans="1:15" ht="14.45">
      <c r="A346"/>
      <c r="B346" s="32"/>
      <c r="C346" s="149"/>
      <c r="D346" s="32"/>
      <c r="O346" s="82"/>
    </row>
    <row r="347" spans="1:15" ht="14.45">
      <c r="A347"/>
      <c r="B347" s="32"/>
      <c r="C347" s="149"/>
      <c r="D347" s="32"/>
      <c r="O347" s="82"/>
    </row>
    <row r="348" spans="1:15" ht="14.45">
      <c r="A348"/>
      <c r="B348" s="32"/>
      <c r="C348" s="149"/>
      <c r="D348" s="32"/>
      <c r="O348" s="82"/>
    </row>
    <row r="349" spans="1:15" ht="14.45">
      <c r="A349"/>
      <c r="B349" s="32"/>
      <c r="C349" s="149"/>
      <c r="D349" s="32"/>
      <c r="O349" s="82"/>
    </row>
    <row r="350" spans="1:15" ht="14.45">
      <c r="A350"/>
      <c r="B350" s="32"/>
      <c r="C350" s="149"/>
      <c r="D350" s="32"/>
      <c r="O350" s="82"/>
    </row>
    <row r="351" spans="1:15" ht="14.45">
      <c r="A351"/>
      <c r="B351" s="32"/>
      <c r="C351" s="149"/>
      <c r="D351" s="32"/>
      <c r="O351" s="82"/>
    </row>
    <row r="352" spans="1:15" ht="14.45">
      <c r="A352"/>
      <c r="B352" s="32"/>
      <c r="C352" s="149"/>
      <c r="D352" s="32"/>
      <c r="O352" s="82"/>
    </row>
    <row r="353" spans="1:15" ht="14.45">
      <c r="A353"/>
      <c r="B353" s="32"/>
      <c r="C353" s="149"/>
      <c r="D353" s="32"/>
      <c r="O353" s="82"/>
    </row>
    <row r="354" spans="1:15" ht="14.45">
      <c r="A354"/>
      <c r="B354" s="32"/>
      <c r="C354" s="149"/>
      <c r="D354" s="32"/>
      <c r="O354" s="82"/>
    </row>
    <row r="355" spans="1:15" ht="14.45">
      <c r="A355"/>
      <c r="B355" s="32"/>
      <c r="C355" s="149"/>
      <c r="D355" s="32"/>
      <c r="O355" s="82"/>
    </row>
    <row r="356" spans="1:15" ht="14.45">
      <c r="A356"/>
      <c r="B356" s="32"/>
      <c r="C356" s="149"/>
      <c r="D356" s="32"/>
      <c r="O356" s="82"/>
    </row>
    <row r="357" spans="1:15" ht="14.45">
      <c r="A357"/>
      <c r="B357" s="32"/>
      <c r="C357" s="149"/>
      <c r="D357" s="32"/>
      <c r="O357" s="82"/>
    </row>
    <row r="358" spans="1:15" ht="14.45">
      <c r="A358"/>
      <c r="B358" s="32"/>
      <c r="C358" s="149"/>
      <c r="D358" s="32"/>
      <c r="O358" s="82"/>
    </row>
    <row r="359" spans="1:15" ht="14.45">
      <c r="A359"/>
      <c r="B359" s="32"/>
      <c r="C359" s="149"/>
      <c r="D359" s="32"/>
      <c r="O359" s="82"/>
    </row>
    <row r="360" spans="1:15" ht="14.45">
      <c r="A360"/>
      <c r="B360" s="32"/>
      <c r="C360" s="149"/>
      <c r="D360" s="32"/>
      <c r="O360" s="82"/>
    </row>
    <row r="361" spans="1:15" ht="14.45">
      <c r="A361"/>
      <c r="B361" s="32"/>
      <c r="C361" s="149"/>
      <c r="D361" s="32"/>
      <c r="O361" s="82"/>
    </row>
    <row r="362" spans="1:15" ht="14.45">
      <c r="A362"/>
      <c r="B362" s="32"/>
      <c r="C362" s="149"/>
      <c r="D362" s="32"/>
      <c r="O362" s="82"/>
    </row>
    <row r="363" spans="1:15" ht="14.45">
      <c r="A363"/>
      <c r="B363" s="32"/>
      <c r="C363" s="149"/>
      <c r="D363" s="32"/>
      <c r="O363" s="82"/>
    </row>
    <row r="364" spans="1:15" ht="14.45">
      <c r="A364"/>
      <c r="B364" s="32"/>
      <c r="C364" s="149"/>
      <c r="D364" s="32"/>
      <c r="O364" s="82"/>
    </row>
    <row r="365" spans="1:15" ht="14.45">
      <c r="A365"/>
      <c r="B365" s="32"/>
      <c r="C365" s="149"/>
      <c r="D365" s="32"/>
      <c r="O365" s="82"/>
    </row>
    <row r="366" spans="1:15" ht="14.45">
      <c r="A366"/>
      <c r="B366" s="32"/>
      <c r="C366" s="149"/>
      <c r="D366" s="32"/>
      <c r="O366" s="82"/>
    </row>
    <row r="367" spans="1:15" ht="14.45">
      <c r="A367"/>
      <c r="B367" s="32"/>
      <c r="C367" s="149"/>
      <c r="D367" s="32"/>
      <c r="O367" s="82"/>
    </row>
    <row r="368" spans="1:15" ht="14.45">
      <c r="A368"/>
      <c r="B368" s="32"/>
      <c r="C368" s="149"/>
      <c r="D368" s="32"/>
      <c r="O368" s="82"/>
    </row>
    <row r="369" spans="1:15" ht="14.45">
      <c r="A369"/>
      <c r="B369" s="32"/>
      <c r="C369" s="149"/>
      <c r="D369" s="32"/>
      <c r="O369" s="82"/>
    </row>
    <row r="370" spans="1:15" ht="14.45">
      <c r="A370"/>
      <c r="B370" s="32"/>
      <c r="C370" s="149"/>
      <c r="D370" s="32"/>
      <c r="O370" s="82"/>
    </row>
    <row r="371" spans="1:15" ht="14.45">
      <c r="A371"/>
      <c r="B371" s="32"/>
      <c r="C371" s="149"/>
      <c r="D371" s="32"/>
      <c r="O371" s="82"/>
    </row>
    <row r="372" spans="1:15" ht="14.45">
      <c r="A372"/>
      <c r="B372" s="32"/>
      <c r="C372" s="149"/>
      <c r="D372" s="32"/>
      <c r="O372" s="82"/>
    </row>
    <row r="373" spans="1:15" ht="14.45">
      <c r="A373"/>
      <c r="B373" s="32"/>
      <c r="C373" s="149"/>
      <c r="D373" s="32"/>
      <c r="O373" s="82"/>
    </row>
    <row r="374" spans="1:15" ht="14.45">
      <c r="A374"/>
      <c r="B374" s="32"/>
      <c r="C374" s="149"/>
      <c r="D374" s="32"/>
      <c r="O374" s="82"/>
    </row>
    <row r="375" spans="1:15" ht="14.45">
      <c r="A375"/>
      <c r="B375" s="32"/>
      <c r="C375" s="149"/>
      <c r="D375" s="32"/>
      <c r="O375" s="82"/>
    </row>
    <row r="376" spans="1:15" ht="14.45">
      <c r="A376"/>
      <c r="B376" s="32"/>
      <c r="C376" s="149"/>
      <c r="D376" s="32"/>
      <c r="O376" s="82"/>
    </row>
    <row r="377" spans="1:15" ht="14.45">
      <c r="A377"/>
      <c r="B377" s="32"/>
      <c r="C377" s="149"/>
      <c r="D377" s="32"/>
      <c r="O377" s="82"/>
    </row>
    <row r="378" spans="1:15" ht="14.45">
      <c r="A378"/>
      <c r="B378" s="32"/>
      <c r="C378" s="149"/>
      <c r="D378" s="32"/>
      <c r="O378" s="82"/>
    </row>
    <row r="379" spans="1:15" ht="14.45">
      <c r="A379"/>
      <c r="B379" s="32"/>
      <c r="C379" s="149"/>
      <c r="D379" s="32"/>
      <c r="O379" s="82"/>
    </row>
    <row r="380" spans="1:15" ht="14.45">
      <c r="A380"/>
      <c r="B380" s="32"/>
      <c r="C380" s="149"/>
      <c r="D380" s="32"/>
      <c r="O380" s="82"/>
    </row>
    <row r="381" spans="1:15" ht="14.45">
      <c r="A381"/>
      <c r="B381" s="32"/>
      <c r="C381" s="149"/>
      <c r="D381" s="32"/>
      <c r="O381" s="82"/>
    </row>
    <row r="382" spans="1:15" ht="14.45">
      <c r="A382"/>
      <c r="B382" s="32"/>
      <c r="C382" s="149"/>
      <c r="D382" s="32"/>
      <c r="O382" s="82"/>
    </row>
    <row r="383" spans="1:15" ht="14.45">
      <c r="A383"/>
      <c r="B383" s="32"/>
      <c r="C383" s="149"/>
      <c r="D383" s="32"/>
      <c r="O383" s="82"/>
    </row>
    <row r="384" spans="1:15" ht="14.45">
      <c r="A384"/>
      <c r="B384" s="32"/>
      <c r="C384" s="149"/>
      <c r="D384" s="32"/>
      <c r="O384" s="82"/>
    </row>
    <row r="385" spans="1:15" ht="14.45">
      <c r="A385"/>
      <c r="B385" s="32"/>
      <c r="C385" s="149"/>
      <c r="D385" s="32"/>
      <c r="O385" s="82"/>
    </row>
    <row r="386" spans="1:15" ht="14.45">
      <c r="A386"/>
      <c r="B386" s="32"/>
      <c r="C386" s="149"/>
      <c r="D386" s="32"/>
      <c r="O386" s="82"/>
    </row>
    <row r="387" spans="1:15" ht="14.45">
      <c r="A387"/>
      <c r="B387" s="32"/>
      <c r="C387" s="149"/>
      <c r="D387" s="32"/>
      <c r="O387" s="82"/>
    </row>
    <row r="388" spans="1:15" ht="14.45">
      <c r="A388"/>
      <c r="B388" s="32"/>
      <c r="C388" s="149"/>
      <c r="D388" s="32"/>
      <c r="O388" s="82"/>
    </row>
    <row r="389" spans="1:15" ht="14.45">
      <c r="A389"/>
      <c r="B389" s="32"/>
      <c r="C389" s="149"/>
      <c r="D389" s="32"/>
      <c r="O389" s="82"/>
    </row>
  </sheetData>
  <phoneticPr fontId="18" type="noConversion"/>
  <conditionalFormatting sqref="E50:F66 E68:F84 E97:F97 E106:F106 E108:F108 E125:F133 E159:F167 E169:F180 E182:F182 E5:F39 E45:F48 E86:F93 E99:F104 E110:F117 E194:F195 E197:F207">
    <cfRule type="cellIs" dxfId="771" priority="631" operator="equal">
      <formula>"Re-checked"</formula>
    </cfRule>
    <cfRule type="cellIs" dxfId="770" priority="632" operator="equal">
      <formula>"In-Progress"</formula>
    </cfRule>
    <cfRule type="cellIs" dxfId="769" priority="633" operator="equal">
      <formula>"Not Started"</formula>
    </cfRule>
    <cfRule type="cellIs" dxfId="768" priority="634" operator="equal">
      <formula>"Completed"</formula>
    </cfRule>
    <cfRule type="cellIs" dxfId="767" priority="635" operator="equal">
      <formula>"Not Start"</formula>
    </cfRule>
  </conditionalFormatting>
  <conditionalFormatting sqref="E41:F43 E95:F95 I97 E123:F123 E135:F135 H182:J182 H68:J84 E119:F121 E137:F145 E147:F157 E184:F192">
    <cfRule type="cellIs" dxfId="766" priority="651" operator="equal">
      <formula>"Re-checked"</formula>
    </cfRule>
    <cfRule type="cellIs" dxfId="765" priority="652" operator="equal">
      <formula>"In-Progress"</formula>
    </cfRule>
    <cfRule type="cellIs" dxfId="764" priority="653" operator="equal">
      <formula>"Not Started"</formula>
    </cfRule>
    <cfRule type="cellIs" dxfId="763" priority="654" operator="equal">
      <formula>"Completed"</formula>
    </cfRule>
    <cfRule type="cellIs" dxfId="762" priority="655" operator="equal">
      <formula>"Not Start"</formula>
    </cfRule>
  </conditionalFormatting>
  <conditionalFormatting sqref="H169:J180">
    <cfRule type="cellIs" dxfId="761" priority="471" operator="equal">
      <formula>"Re-checked"</formula>
    </cfRule>
    <cfRule type="cellIs" dxfId="760" priority="472" operator="equal">
      <formula>"In-Progress"</formula>
    </cfRule>
    <cfRule type="cellIs" dxfId="759" priority="473" operator="equal">
      <formula>"Not Started"</formula>
    </cfRule>
    <cfRule type="cellIs" dxfId="758" priority="474" operator="equal">
      <formula>"Completed"</formula>
    </cfRule>
    <cfRule type="cellIs" dxfId="757" priority="475" operator="equal">
      <formula>"Not Start"</formula>
    </cfRule>
  </conditionalFormatting>
  <conditionalFormatting sqref="H5:J5 J6:J11 J27:J39 J19:J21 J24:L26 J12:L17 H6:I39 J18:K18 J22:K23">
    <cfRule type="cellIs" dxfId="756" priority="446" operator="equal">
      <formula>"Re-checked"</formula>
    </cfRule>
    <cfRule type="cellIs" dxfId="755" priority="447" operator="equal">
      <formula>"In-Progress"</formula>
    </cfRule>
    <cfRule type="cellIs" dxfId="754" priority="448" operator="equal">
      <formula>"Not Started"</formula>
    </cfRule>
    <cfRule type="cellIs" dxfId="753" priority="449" operator="equal">
      <formula>"Completed"</formula>
    </cfRule>
    <cfRule type="cellIs" dxfId="752" priority="450" operator="equal">
      <formula>"Not Start"</formula>
    </cfRule>
  </conditionalFormatting>
  <conditionalFormatting sqref="H41:I43">
    <cfRule type="cellIs" dxfId="751" priority="556" operator="equal">
      <formula>"Re-checked"</formula>
    </cfRule>
    <cfRule type="cellIs" dxfId="750" priority="557" operator="equal">
      <formula>"In-Progress"</formula>
    </cfRule>
    <cfRule type="cellIs" dxfId="749" priority="558" operator="equal">
      <formula>"Not Started"</formula>
    </cfRule>
    <cfRule type="cellIs" dxfId="748" priority="559" operator="equal">
      <formula>"Completed"</formula>
    </cfRule>
    <cfRule type="cellIs" dxfId="747" priority="560" operator="equal">
      <formula>"Not Start"</formula>
    </cfRule>
  </conditionalFormatting>
  <conditionalFormatting sqref="H45:J48">
    <cfRule type="cellIs" dxfId="746" priority="451" operator="equal">
      <formula>"Re-checked"</formula>
    </cfRule>
    <cfRule type="cellIs" dxfId="745" priority="452" operator="equal">
      <formula>"In-Progress"</formula>
    </cfRule>
    <cfRule type="cellIs" dxfId="744" priority="453" operator="equal">
      <formula>"Not Started"</formula>
    </cfRule>
    <cfRule type="cellIs" dxfId="743" priority="454" operator="equal">
      <formula>"Completed"</formula>
    </cfRule>
    <cfRule type="cellIs" dxfId="742" priority="455" operator="equal">
      <formula>"Not Start"</formula>
    </cfRule>
  </conditionalFormatting>
  <conditionalFormatting sqref="H50:J66">
    <cfRule type="cellIs" dxfId="741" priority="541" operator="equal">
      <formula>"Re-checked"</formula>
    </cfRule>
    <cfRule type="cellIs" dxfId="740" priority="542" operator="equal">
      <formula>"In-Progress"</formula>
    </cfRule>
    <cfRule type="cellIs" dxfId="739" priority="543" operator="equal">
      <formula>"Not Started"</formula>
    </cfRule>
    <cfRule type="cellIs" dxfId="738" priority="544" operator="equal">
      <formula>"Completed"</formula>
    </cfRule>
    <cfRule type="cellIs" dxfId="737" priority="545" operator="equal">
      <formula>"Not Start"</formula>
    </cfRule>
  </conditionalFormatting>
  <conditionalFormatting sqref="H86:I93">
    <cfRule type="cellIs" dxfId="736" priority="536" operator="equal">
      <formula>"Re-checked"</formula>
    </cfRule>
    <cfRule type="cellIs" dxfId="735" priority="537" operator="equal">
      <formula>"In-Progress"</formula>
    </cfRule>
    <cfRule type="cellIs" dxfId="734" priority="538" operator="equal">
      <formula>"Not Started"</formula>
    </cfRule>
    <cfRule type="cellIs" dxfId="733" priority="539" operator="equal">
      <formula>"Completed"</formula>
    </cfRule>
    <cfRule type="cellIs" dxfId="732" priority="540" operator="equal">
      <formula>"Not Start"</formula>
    </cfRule>
  </conditionalFormatting>
  <conditionalFormatting sqref="H95:I95">
    <cfRule type="cellIs" dxfId="731" priority="531" operator="equal">
      <formula>"Re-checked"</formula>
    </cfRule>
    <cfRule type="cellIs" dxfId="730" priority="532" operator="equal">
      <formula>"In-Progress"</formula>
    </cfRule>
    <cfRule type="cellIs" dxfId="729" priority="533" operator="equal">
      <formula>"Not Started"</formula>
    </cfRule>
    <cfRule type="cellIs" dxfId="728" priority="534" operator="equal">
      <formula>"Completed"</formula>
    </cfRule>
    <cfRule type="cellIs" dxfId="727" priority="535" operator="equal">
      <formula>"Not Start"</formula>
    </cfRule>
  </conditionalFormatting>
  <conditionalFormatting sqref="H99:I104">
    <cfRule type="cellIs" dxfId="726" priority="526" operator="equal">
      <formula>"Re-checked"</formula>
    </cfRule>
    <cfRule type="cellIs" dxfId="725" priority="527" operator="equal">
      <formula>"In-Progress"</formula>
    </cfRule>
    <cfRule type="cellIs" dxfId="724" priority="528" operator="equal">
      <formula>"Not Started"</formula>
    </cfRule>
    <cfRule type="cellIs" dxfId="723" priority="529" operator="equal">
      <formula>"Completed"</formula>
    </cfRule>
    <cfRule type="cellIs" dxfId="722" priority="530" operator="equal">
      <formula>"Not Start"</formula>
    </cfRule>
  </conditionalFormatting>
  <conditionalFormatting sqref="H106:I106">
    <cfRule type="cellIs" dxfId="721" priority="521" operator="equal">
      <formula>"Re-checked"</formula>
    </cfRule>
    <cfRule type="cellIs" dxfId="720" priority="522" operator="equal">
      <formula>"In-Progress"</formula>
    </cfRule>
    <cfRule type="cellIs" dxfId="719" priority="523" operator="equal">
      <formula>"Not Started"</formula>
    </cfRule>
    <cfRule type="cellIs" dxfId="718" priority="524" operator="equal">
      <formula>"Completed"</formula>
    </cfRule>
    <cfRule type="cellIs" dxfId="717" priority="525" operator="equal">
      <formula>"Not Start"</formula>
    </cfRule>
  </conditionalFormatting>
  <conditionalFormatting sqref="H108:I108">
    <cfRule type="cellIs" dxfId="716" priority="516" operator="equal">
      <formula>"Re-checked"</formula>
    </cfRule>
    <cfRule type="cellIs" dxfId="715" priority="517" operator="equal">
      <formula>"In-Progress"</formula>
    </cfRule>
    <cfRule type="cellIs" dxfId="714" priority="518" operator="equal">
      <formula>"Not Started"</formula>
    </cfRule>
    <cfRule type="cellIs" dxfId="713" priority="519" operator="equal">
      <formula>"Completed"</formula>
    </cfRule>
    <cfRule type="cellIs" dxfId="712" priority="520" operator="equal">
      <formula>"Not Start"</formula>
    </cfRule>
  </conditionalFormatting>
  <conditionalFormatting sqref="H110:J117">
    <cfRule type="cellIs" dxfId="711" priority="511" operator="equal">
      <formula>"Re-checked"</formula>
    </cfRule>
    <cfRule type="cellIs" dxfId="710" priority="512" operator="equal">
      <formula>"In-Progress"</formula>
    </cfRule>
    <cfRule type="cellIs" dxfId="709" priority="513" operator="equal">
      <formula>"Not Started"</formula>
    </cfRule>
    <cfRule type="cellIs" dxfId="708" priority="514" operator="equal">
      <formula>"Completed"</formula>
    </cfRule>
    <cfRule type="cellIs" dxfId="707" priority="515" operator="equal">
      <formula>"Not Start"</formula>
    </cfRule>
  </conditionalFormatting>
  <conditionalFormatting sqref="H119:I121">
    <cfRule type="cellIs" dxfId="706" priority="506" operator="equal">
      <formula>"Re-checked"</formula>
    </cfRule>
    <cfRule type="cellIs" dxfId="705" priority="507" operator="equal">
      <formula>"In-Progress"</formula>
    </cfRule>
    <cfRule type="cellIs" dxfId="704" priority="508" operator="equal">
      <formula>"Not Started"</formula>
    </cfRule>
    <cfRule type="cellIs" dxfId="703" priority="509" operator="equal">
      <formula>"Completed"</formula>
    </cfRule>
    <cfRule type="cellIs" dxfId="702" priority="510" operator="equal">
      <formula>"Not Start"</formula>
    </cfRule>
  </conditionalFormatting>
  <conditionalFormatting sqref="H123:I123">
    <cfRule type="cellIs" dxfId="701" priority="441" operator="equal">
      <formula>"Re-checked"</formula>
    </cfRule>
    <cfRule type="cellIs" dxfId="700" priority="442" operator="equal">
      <formula>"In-Progress"</formula>
    </cfRule>
    <cfRule type="cellIs" dxfId="699" priority="443" operator="equal">
      <formula>"Not Started"</formula>
    </cfRule>
    <cfRule type="cellIs" dxfId="698" priority="444" operator="equal">
      <formula>"Completed"</formula>
    </cfRule>
    <cfRule type="cellIs" dxfId="697" priority="445" operator="equal">
      <formula>"Not Start"</formula>
    </cfRule>
  </conditionalFormatting>
  <conditionalFormatting sqref="H125:I133">
    <cfRule type="cellIs" dxfId="696" priority="496" operator="equal">
      <formula>"Re-checked"</formula>
    </cfRule>
    <cfRule type="cellIs" dxfId="695" priority="497" operator="equal">
      <formula>"In-Progress"</formula>
    </cfRule>
    <cfRule type="cellIs" dxfId="694" priority="498" operator="equal">
      <formula>"Not Started"</formula>
    </cfRule>
    <cfRule type="cellIs" dxfId="693" priority="499" operator="equal">
      <formula>"Completed"</formula>
    </cfRule>
    <cfRule type="cellIs" dxfId="692" priority="500" operator="equal">
      <formula>"Not Start"</formula>
    </cfRule>
  </conditionalFormatting>
  <conditionalFormatting sqref="H135:L135">
    <cfRule type="cellIs" dxfId="691" priority="616" operator="equal">
      <formula>"Re-checked"</formula>
    </cfRule>
    <cfRule type="cellIs" dxfId="690" priority="617" operator="equal">
      <formula>"In-Progress"</formula>
    </cfRule>
    <cfRule type="cellIs" dxfId="689" priority="618" operator="equal">
      <formula>"Not Started"</formula>
    </cfRule>
    <cfRule type="cellIs" dxfId="688" priority="619" operator="equal">
      <formula>"Completed"</formula>
    </cfRule>
    <cfRule type="cellIs" dxfId="687" priority="620" operator="equal">
      <formula>"Not Start"</formula>
    </cfRule>
  </conditionalFormatting>
  <conditionalFormatting sqref="H137:I145">
    <cfRule type="cellIs" dxfId="686" priority="491" operator="equal">
      <formula>"Re-checked"</formula>
    </cfRule>
    <cfRule type="cellIs" dxfId="685" priority="492" operator="equal">
      <formula>"In-Progress"</formula>
    </cfRule>
    <cfRule type="cellIs" dxfId="684" priority="493" operator="equal">
      <formula>"Not Started"</formula>
    </cfRule>
    <cfRule type="cellIs" dxfId="683" priority="494" operator="equal">
      <formula>"Completed"</formula>
    </cfRule>
    <cfRule type="cellIs" dxfId="682" priority="495" operator="equal">
      <formula>"Not Start"</formula>
    </cfRule>
  </conditionalFormatting>
  <conditionalFormatting sqref="H147:I157">
    <cfRule type="cellIs" dxfId="681" priority="486" operator="equal">
      <formula>"Re-checked"</formula>
    </cfRule>
    <cfRule type="cellIs" dxfId="680" priority="487" operator="equal">
      <formula>"In-Progress"</formula>
    </cfRule>
    <cfRule type="cellIs" dxfId="679" priority="488" operator="equal">
      <formula>"Not Started"</formula>
    </cfRule>
    <cfRule type="cellIs" dxfId="678" priority="489" operator="equal">
      <formula>"Completed"</formula>
    </cfRule>
    <cfRule type="cellIs" dxfId="677" priority="490" operator="equal">
      <formula>"Not Start"</formula>
    </cfRule>
  </conditionalFormatting>
  <conditionalFormatting sqref="H159:I167">
    <cfRule type="cellIs" dxfId="676" priority="481" operator="equal">
      <formula>"Re-checked"</formula>
    </cfRule>
    <cfRule type="cellIs" dxfId="675" priority="482" operator="equal">
      <formula>"In-Progress"</formula>
    </cfRule>
    <cfRule type="cellIs" dxfId="674" priority="483" operator="equal">
      <formula>"Not Started"</formula>
    </cfRule>
    <cfRule type="cellIs" dxfId="673" priority="484" operator="equal">
      <formula>"Completed"</formula>
    </cfRule>
    <cfRule type="cellIs" dxfId="672" priority="485" operator="equal">
      <formula>"Not Start"</formula>
    </cfRule>
  </conditionalFormatting>
  <conditionalFormatting sqref="H184:I192">
    <cfRule type="cellIs" dxfId="671" priority="466" operator="equal">
      <formula>"Re-checked"</formula>
    </cfRule>
    <cfRule type="cellIs" dxfId="670" priority="467" operator="equal">
      <formula>"In-Progress"</formula>
    </cfRule>
    <cfRule type="cellIs" dxfId="669" priority="468" operator="equal">
      <formula>"Not Started"</formula>
    </cfRule>
    <cfRule type="cellIs" dxfId="668" priority="469" operator="equal">
      <formula>"Completed"</formula>
    </cfRule>
    <cfRule type="cellIs" dxfId="667" priority="470" operator="equal">
      <formula>"Not Start"</formula>
    </cfRule>
  </conditionalFormatting>
  <conditionalFormatting sqref="H194:I195">
    <cfRule type="cellIs" dxfId="666" priority="461" operator="equal">
      <formula>"Re-checked"</formula>
    </cfRule>
    <cfRule type="cellIs" dxfId="665" priority="462" operator="equal">
      <formula>"In-Progress"</formula>
    </cfRule>
    <cfRule type="cellIs" dxfId="664" priority="463" operator="equal">
      <formula>"Not Started"</formula>
    </cfRule>
    <cfRule type="cellIs" dxfId="663" priority="464" operator="equal">
      <formula>"Completed"</formula>
    </cfRule>
    <cfRule type="cellIs" dxfId="662" priority="465" operator="equal">
      <formula>"Not Start"</formula>
    </cfRule>
  </conditionalFormatting>
  <conditionalFormatting sqref="H197:I207">
    <cfRule type="cellIs" dxfId="661" priority="456" operator="equal">
      <formula>"Re-checked"</formula>
    </cfRule>
    <cfRule type="cellIs" dxfId="660" priority="457" operator="equal">
      <formula>"In-Progress"</formula>
    </cfRule>
    <cfRule type="cellIs" dxfId="659" priority="458" operator="equal">
      <formula>"Not Started"</formula>
    </cfRule>
    <cfRule type="cellIs" dxfId="658" priority="459" operator="equal">
      <formula>"Completed"</formula>
    </cfRule>
    <cfRule type="cellIs" dxfId="657" priority="460" operator="equal">
      <formula>"Not Start"</formula>
    </cfRule>
  </conditionalFormatting>
  <conditionalFormatting sqref="T4:U27">
    <cfRule type="cellIs" dxfId="656" priority="686" operator="equal">
      <formula>"Re-checked"</formula>
    </cfRule>
    <cfRule type="cellIs" dxfId="655" priority="687" operator="equal">
      <formula>"In-Progress"</formula>
    </cfRule>
    <cfRule type="cellIs" dxfId="654" priority="688" operator="equal">
      <formula>"Not Started"</formula>
    </cfRule>
    <cfRule type="cellIs" dxfId="653" priority="689" operator="equal">
      <formula>"Completed"</formula>
    </cfRule>
    <cfRule type="cellIs" dxfId="652" priority="690" operator="equal">
      <formula>"Not Start"</formula>
    </cfRule>
  </conditionalFormatting>
  <conditionalFormatting sqref="J106">
    <cfRule type="cellIs" dxfId="651" priority="436" operator="equal">
      <formula>"Re-checked"</formula>
    </cfRule>
    <cfRule type="cellIs" dxfId="650" priority="437" operator="equal">
      <formula>"In-Progress"</formula>
    </cfRule>
    <cfRule type="cellIs" dxfId="649" priority="438" operator="equal">
      <formula>"Not Started"</formula>
    </cfRule>
    <cfRule type="cellIs" dxfId="648" priority="439" operator="equal">
      <formula>"Completed"</formula>
    </cfRule>
    <cfRule type="cellIs" dxfId="647" priority="440" operator="equal">
      <formula>"Not Start"</formula>
    </cfRule>
  </conditionalFormatting>
  <conditionalFormatting sqref="J108">
    <cfRule type="cellIs" dxfId="646" priority="431" operator="equal">
      <formula>"Re-checked"</formula>
    </cfRule>
    <cfRule type="cellIs" dxfId="645" priority="432" operator="equal">
      <formula>"In-Progress"</formula>
    </cfRule>
    <cfRule type="cellIs" dxfId="644" priority="433" operator="equal">
      <formula>"Not Started"</formula>
    </cfRule>
    <cfRule type="cellIs" dxfId="643" priority="434" operator="equal">
      <formula>"Completed"</formula>
    </cfRule>
    <cfRule type="cellIs" dxfId="642" priority="435" operator="equal">
      <formula>"Not Start"</formula>
    </cfRule>
  </conditionalFormatting>
  <conditionalFormatting sqref="J119">
    <cfRule type="cellIs" dxfId="641" priority="426" operator="equal">
      <formula>"Re-checked"</formula>
    </cfRule>
    <cfRule type="cellIs" dxfId="640" priority="427" operator="equal">
      <formula>"In-Progress"</formula>
    </cfRule>
    <cfRule type="cellIs" dxfId="639" priority="428" operator="equal">
      <formula>"Not Started"</formula>
    </cfRule>
    <cfRule type="cellIs" dxfId="638" priority="429" operator="equal">
      <formula>"Completed"</formula>
    </cfRule>
    <cfRule type="cellIs" dxfId="637" priority="430" operator="equal">
      <formula>"Not Start"</formula>
    </cfRule>
  </conditionalFormatting>
  <conditionalFormatting sqref="J120">
    <cfRule type="cellIs" dxfId="636" priority="421" operator="equal">
      <formula>"Re-checked"</formula>
    </cfRule>
    <cfRule type="cellIs" dxfId="635" priority="422" operator="equal">
      <formula>"In-Progress"</formula>
    </cfRule>
    <cfRule type="cellIs" dxfId="634" priority="423" operator="equal">
      <formula>"Not Started"</formula>
    </cfRule>
    <cfRule type="cellIs" dxfId="633" priority="424" operator="equal">
      <formula>"Completed"</formula>
    </cfRule>
    <cfRule type="cellIs" dxfId="632" priority="425" operator="equal">
      <formula>"Not Start"</formula>
    </cfRule>
  </conditionalFormatting>
  <conditionalFormatting sqref="J121">
    <cfRule type="cellIs" dxfId="631" priority="416" operator="equal">
      <formula>"Re-checked"</formula>
    </cfRule>
    <cfRule type="cellIs" dxfId="630" priority="417" operator="equal">
      <formula>"In-Progress"</formula>
    </cfRule>
    <cfRule type="cellIs" dxfId="629" priority="418" operator="equal">
      <formula>"Not Started"</formula>
    </cfRule>
    <cfRule type="cellIs" dxfId="628" priority="419" operator="equal">
      <formula>"Completed"</formula>
    </cfRule>
    <cfRule type="cellIs" dxfId="627" priority="420" operator="equal">
      <formula>"Not Start"</formula>
    </cfRule>
  </conditionalFormatting>
  <conditionalFormatting sqref="J137:J145">
    <cfRule type="cellIs" dxfId="626" priority="411" operator="equal">
      <formula>"Re-checked"</formula>
    </cfRule>
    <cfRule type="cellIs" dxfId="625" priority="412" operator="equal">
      <formula>"In-Progress"</formula>
    </cfRule>
    <cfRule type="cellIs" dxfId="624" priority="413" operator="equal">
      <formula>"Not Started"</formula>
    </cfRule>
    <cfRule type="cellIs" dxfId="623" priority="414" operator="equal">
      <formula>"Completed"</formula>
    </cfRule>
    <cfRule type="cellIs" dxfId="622" priority="415" operator="equal">
      <formula>"Not Start"</formula>
    </cfRule>
  </conditionalFormatting>
  <conditionalFormatting sqref="J184">
    <cfRule type="cellIs" dxfId="621" priority="406" operator="equal">
      <formula>"Re-checked"</formula>
    </cfRule>
    <cfRule type="cellIs" dxfId="620" priority="407" operator="equal">
      <formula>"In-Progress"</formula>
    </cfRule>
    <cfRule type="cellIs" dxfId="619" priority="408" operator="equal">
      <formula>"Not Started"</formula>
    </cfRule>
    <cfRule type="cellIs" dxfId="618" priority="409" operator="equal">
      <formula>"Completed"</formula>
    </cfRule>
    <cfRule type="cellIs" dxfId="617" priority="410" operator="equal">
      <formula>"Not Start"</formula>
    </cfRule>
  </conditionalFormatting>
  <conditionalFormatting sqref="J185:J192">
    <cfRule type="cellIs" dxfId="616" priority="401" operator="equal">
      <formula>"Re-checked"</formula>
    </cfRule>
    <cfRule type="cellIs" dxfId="615" priority="402" operator="equal">
      <formula>"In-Progress"</formula>
    </cfRule>
    <cfRule type="cellIs" dxfId="614" priority="403" operator="equal">
      <formula>"Not Started"</formula>
    </cfRule>
    <cfRule type="cellIs" dxfId="613" priority="404" operator="equal">
      <formula>"Completed"</formula>
    </cfRule>
    <cfRule type="cellIs" dxfId="612" priority="405" operator="equal">
      <formula>"Not Start"</formula>
    </cfRule>
  </conditionalFormatting>
  <conditionalFormatting sqref="J194:J195">
    <cfRule type="cellIs" dxfId="611" priority="396" operator="equal">
      <formula>"Re-checked"</formula>
    </cfRule>
    <cfRule type="cellIs" dxfId="610" priority="397" operator="equal">
      <formula>"In-Progress"</formula>
    </cfRule>
    <cfRule type="cellIs" dxfId="609" priority="398" operator="equal">
      <formula>"Not Started"</formula>
    </cfRule>
    <cfRule type="cellIs" dxfId="608" priority="399" operator="equal">
      <formula>"Completed"</formula>
    </cfRule>
    <cfRule type="cellIs" dxfId="607" priority="400" operator="equal">
      <formula>"Not Start"</formula>
    </cfRule>
  </conditionalFormatting>
  <conditionalFormatting sqref="J99:J104">
    <cfRule type="cellIs" dxfId="606" priority="391" operator="equal">
      <formula>"Re-checked"</formula>
    </cfRule>
    <cfRule type="cellIs" dxfId="605" priority="392" operator="equal">
      <formula>"In-Progress"</formula>
    </cfRule>
    <cfRule type="cellIs" dxfId="604" priority="393" operator="equal">
      <formula>"Not Started"</formula>
    </cfRule>
    <cfRule type="cellIs" dxfId="603" priority="394" operator="equal">
      <formula>"Completed"</formula>
    </cfRule>
    <cfRule type="cellIs" dxfId="602" priority="395" operator="equal">
      <formula>"Not Start"</formula>
    </cfRule>
  </conditionalFormatting>
  <conditionalFormatting sqref="J95">
    <cfRule type="cellIs" dxfId="601" priority="386" operator="equal">
      <formula>"Re-checked"</formula>
    </cfRule>
    <cfRule type="cellIs" dxfId="600" priority="387" operator="equal">
      <formula>"In-Progress"</formula>
    </cfRule>
    <cfRule type="cellIs" dxfId="599" priority="388" operator="equal">
      <formula>"Not Started"</formula>
    </cfRule>
    <cfRule type="cellIs" dxfId="598" priority="389" operator="equal">
      <formula>"Completed"</formula>
    </cfRule>
    <cfRule type="cellIs" dxfId="597" priority="390" operator="equal">
      <formula>"Not Start"</formula>
    </cfRule>
  </conditionalFormatting>
  <conditionalFormatting sqref="J197:J207">
    <cfRule type="cellIs" dxfId="596" priority="381" operator="equal">
      <formula>"Re-checked"</formula>
    </cfRule>
    <cfRule type="cellIs" dxfId="595" priority="382" operator="equal">
      <formula>"In-Progress"</formula>
    </cfRule>
    <cfRule type="cellIs" dxfId="594" priority="383" operator="equal">
      <formula>"Not Started"</formula>
    </cfRule>
    <cfRule type="cellIs" dxfId="593" priority="384" operator="equal">
      <formula>"Completed"</formula>
    </cfRule>
    <cfRule type="cellIs" dxfId="592" priority="385" operator="equal">
      <formula>"Not Start"</formula>
    </cfRule>
  </conditionalFormatting>
  <conditionalFormatting sqref="J147:J157">
    <cfRule type="cellIs" dxfId="591" priority="366" operator="equal">
      <formula>"Re-checked"</formula>
    </cfRule>
    <cfRule type="cellIs" dxfId="590" priority="367" operator="equal">
      <formula>"In-Progress"</formula>
    </cfRule>
    <cfRule type="cellIs" dxfId="589" priority="368" operator="equal">
      <formula>"Not Started"</formula>
    </cfRule>
    <cfRule type="cellIs" dxfId="588" priority="369" operator="equal">
      <formula>"Completed"</formula>
    </cfRule>
    <cfRule type="cellIs" dxfId="587" priority="370" operator="equal">
      <formula>"Not Start"</formula>
    </cfRule>
  </conditionalFormatting>
  <conditionalFormatting sqref="J125:J133">
    <cfRule type="cellIs" dxfId="586" priority="361" operator="equal">
      <formula>"Re-checked"</formula>
    </cfRule>
    <cfRule type="cellIs" dxfId="585" priority="362" operator="equal">
      <formula>"In-Progress"</formula>
    </cfRule>
    <cfRule type="cellIs" dxfId="584" priority="363" operator="equal">
      <formula>"Not Started"</formula>
    </cfRule>
    <cfRule type="cellIs" dxfId="583" priority="364" operator="equal">
      <formula>"Completed"</formula>
    </cfRule>
    <cfRule type="cellIs" dxfId="582" priority="365" operator="equal">
      <formula>"Not Start"</formula>
    </cfRule>
  </conditionalFormatting>
  <conditionalFormatting sqref="J123:L123">
    <cfRule type="cellIs" dxfId="581" priority="356" operator="equal">
      <formula>"Re-checked"</formula>
    </cfRule>
    <cfRule type="cellIs" dxfId="580" priority="357" operator="equal">
      <formula>"In-Progress"</formula>
    </cfRule>
    <cfRule type="cellIs" dxfId="579" priority="358" operator="equal">
      <formula>"Not Started"</formula>
    </cfRule>
    <cfRule type="cellIs" dxfId="578" priority="359" operator="equal">
      <formula>"Completed"</formula>
    </cfRule>
    <cfRule type="cellIs" dxfId="577" priority="360" operator="equal">
      <formula>"Not Start"</formula>
    </cfRule>
  </conditionalFormatting>
  <conditionalFormatting sqref="J86:J93">
    <cfRule type="cellIs" dxfId="576" priority="351" operator="equal">
      <formula>"Re-checked"</formula>
    </cfRule>
    <cfRule type="cellIs" dxfId="575" priority="352" operator="equal">
      <formula>"In-Progress"</formula>
    </cfRule>
    <cfRule type="cellIs" dxfId="574" priority="353" operator="equal">
      <formula>"Not Started"</formula>
    </cfRule>
    <cfRule type="cellIs" dxfId="573" priority="354" operator="equal">
      <formula>"Completed"</formula>
    </cfRule>
    <cfRule type="cellIs" dxfId="572" priority="355" operator="equal">
      <formula>"Not Start"</formula>
    </cfRule>
  </conditionalFormatting>
  <conditionalFormatting sqref="J41:J43">
    <cfRule type="cellIs" dxfId="571" priority="346" operator="equal">
      <formula>"Re-checked"</formula>
    </cfRule>
    <cfRule type="cellIs" dxfId="570" priority="347" operator="equal">
      <formula>"In-Progress"</formula>
    </cfRule>
    <cfRule type="cellIs" dxfId="569" priority="348" operator="equal">
      <formula>"Not Started"</formula>
    </cfRule>
    <cfRule type="cellIs" dxfId="568" priority="349" operator="equal">
      <formula>"Completed"</formula>
    </cfRule>
    <cfRule type="cellIs" dxfId="567" priority="350" operator="equal">
      <formula>"Not Start"</formula>
    </cfRule>
  </conditionalFormatting>
  <conditionalFormatting sqref="K41:L41">
    <cfRule type="cellIs" dxfId="566" priority="341" operator="equal">
      <formula>"Re-checked"</formula>
    </cfRule>
    <cfRule type="cellIs" dxfId="565" priority="342" operator="equal">
      <formula>"In-Progress"</formula>
    </cfRule>
    <cfRule type="cellIs" dxfId="564" priority="343" operator="equal">
      <formula>"Not Started"</formula>
    </cfRule>
    <cfRule type="cellIs" dxfId="563" priority="344" operator="equal">
      <formula>"Completed"</formula>
    </cfRule>
    <cfRule type="cellIs" dxfId="562" priority="345" operator="equal">
      <formula>"Not Start"</formula>
    </cfRule>
  </conditionalFormatting>
  <conditionalFormatting sqref="K42:L42">
    <cfRule type="cellIs" dxfId="561" priority="336" operator="equal">
      <formula>"Re-checked"</formula>
    </cfRule>
    <cfRule type="cellIs" dxfId="560" priority="337" operator="equal">
      <formula>"In-Progress"</formula>
    </cfRule>
    <cfRule type="cellIs" dxfId="559" priority="338" operator="equal">
      <formula>"Not Started"</formula>
    </cfRule>
    <cfRule type="cellIs" dxfId="558" priority="339" operator="equal">
      <formula>"Completed"</formula>
    </cfRule>
    <cfRule type="cellIs" dxfId="557" priority="340" operator="equal">
      <formula>"Not Start"</formula>
    </cfRule>
  </conditionalFormatting>
  <conditionalFormatting sqref="K43:L43">
    <cfRule type="cellIs" dxfId="556" priority="331" operator="equal">
      <formula>"Re-checked"</formula>
    </cfRule>
    <cfRule type="cellIs" dxfId="555" priority="332" operator="equal">
      <formula>"In-Progress"</formula>
    </cfRule>
    <cfRule type="cellIs" dxfId="554" priority="333" operator="equal">
      <formula>"Not Started"</formula>
    </cfRule>
    <cfRule type="cellIs" dxfId="553" priority="334" operator="equal">
      <formula>"Completed"</formula>
    </cfRule>
    <cfRule type="cellIs" dxfId="552" priority="335" operator="equal">
      <formula>"Not Start"</formula>
    </cfRule>
  </conditionalFormatting>
  <conditionalFormatting sqref="K45:L45">
    <cfRule type="cellIs" dxfId="551" priority="326" operator="equal">
      <formula>"Re-checked"</formula>
    </cfRule>
    <cfRule type="cellIs" dxfId="550" priority="327" operator="equal">
      <formula>"In-Progress"</formula>
    </cfRule>
    <cfRule type="cellIs" dxfId="549" priority="328" operator="equal">
      <formula>"Not Started"</formula>
    </cfRule>
    <cfRule type="cellIs" dxfId="548" priority="329" operator="equal">
      <formula>"Completed"</formula>
    </cfRule>
    <cfRule type="cellIs" dxfId="547" priority="330" operator="equal">
      <formula>"Not Start"</formula>
    </cfRule>
  </conditionalFormatting>
  <conditionalFormatting sqref="K46:L46">
    <cfRule type="cellIs" dxfId="546" priority="321" operator="equal">
      <formula>"Re-checked"</formula>
    </cfRule>
    <cfRule type="cellIs" dxfId="545" priority="322" operator="equal">
      <formula>"In-Progress"</formula>
    </cfRule>
    <cfRule type="cellIs" dxfId="544" priority="323" operator="equal">
      <formula>"Not Started"</formula>
    </cfRule>
    <cfRule type="cellIs" dxfId="543" priority="324" operator="equal">
      <formula>"Completed"</formula>
    </cfRule>
    <cfRule type="cellIs" dxfId="542" priority="325" operator="equal">
      <formula>"Not Start"</formula>
    </cfRule>
  </conditionalFormatting>
  <conditionalFormatting sqref="K47:L47">
    <cfRule type="cellIs" dxfId="541" priority="316" operator="equal">
      <formula>"Re-checked"</formula>
    </cfRule>
    <cfRule type="cellIs" dxfId="540" priority="317" operator="equal">
      <formula>"In-Progress"</formula>
    </cfRule>
    <cfRule type="cellIs" dxfId="539" priority="318" operator="equal">
      <formula>"Not Started"</formula>
    </cfRule>
    <cfRule type="cellIs" dxfId="538" priority="319" operator="equal">
      <formula>"Completed"</formula>
    </cfRule>
    <cfRule type="cellIs" dxfId="537" priority="320" operator="equal">
      <formula>"Not Start"</formula>
    </cfRule>
  </conditionalFormatting>
  <conditionalFormatting sqref="K48:L48">
    <cfRule type="cellIs" dxfId="536" priority="311" operator="equal">
      <formula>"Re-checked"</formula>
    </cfRule>
    <cfRule type="cellIs" dxfId="535" priority="312" operator="equal">
      <formula>"In-Progress"</formula>
    </cfRule>
    <cfRule type="cellIs" dxfId="534" priority="313" operator="equal">
      <formula>"Not Started"</formula>
    </cfRule>
    <cfRule type="cellIs" dxfId="533" priority="314" operator="equal">
      <formula>"Completed"</formula>
    </cfRule>
    <cfRule type="cellIs" dxfId="532" priority="315" operator="equal">
      <formula>"Not Start"</formula>
    </cfRule>
  </conditionalFormatting>
  <conditionalFormatting sqref="K99:L99">
    <cfRule type="cellIs" dxfId="531" priority="306" operator="equal">
      <formula>"Re-checked"</formula>
    </cfRule>
    <cfRule type="cellIs" dxfId="530" priority="307" operator="equal">
      <formula>"In-Progress"</formula>
    </cfRule>
    <cfRule type="cellIs" dxfId="529" priority="308" operator="equal">
      <formula>"Not Started"</formula>
    </cfRule>
    <cfRule type="cellIs" dxfId="528" priority="309" operator="equal">
      <formula>"Completed"</formula>
    </cfRule>
    <cfRule type="cellIs" dxfId="527" priority="310" operator="equal">
      <formula>"Not Start"</formula>
    </cfRule>
  </conditionalFormatting>
  <conditionalFormatting sqref="K100">
    <cfRule type="cellIs" dxfId="526" priority="301" operator="equal">
      <formula>"Re-checked"</formula>
    </cfRule>
    <cfRule type="cellIs" dxfId="525" priority="302" operator="equal">
      <formula>"In-Progress"</formula>
    </cfRule>
    <cfRule type="cellIs" dxfId="524" priority="303" operator="equal">
      <formula>"Not Started"</formula>
    </cfRule>
    <cfRule type="cellIs" dxfId="523" priority="304" operator="equal">
      <formula>"Completed"</formula>
    </cfRule>
    <cfRule type="cellIs" dxfId="522" priority="305" operator="equal">
      <formula>"Not Start"</formula>
    </cfRule>
  </conditionalFormatting>
  <conditionalFormatting sqref="K147:L147">
    <cfRule type="cellIs" dxfId="521" priority="296" operator="equal">
      <formula>"Re-checked"</formula>
    </cfRule>
    <cfRule type="cellIs" dxfId="520" priority="297" operator="equal">
      <formula>"In-Progress"</formula>
    </cfRule>
    <cfRule type="cellIs" dxfId="519" priority="298" operator="equal">
      <formula>"Not Started"</formula>
    </cfRule>
    <cfRule type="cellIs" dxfId="518" priority="299" operator="equal">
      <formula>"Completed"</formula>
    </cfRule>
    <cfRule type="cellIs" dxfId="517" priority="300" operator="equal">
      <formula>"Not Start"</formula>
    </cfRule>
  </conditionalFormatting>
  <conditionalFormatting sqref="K151:L151">
    <cfRule type="cellIs" dxfId="516" priority="291" operator="equal">
      <formula>"Re-checked"</formula>
    </cfRule>
    <cfRule type="cellIs" dxfId="515" priority="292" operator="equal">
      <formula>"In-Progress"</formula>
    </cfRule>
    <cfRule type="cellIs" dxfId="514" priority="293" operator="equal">
      <formula>"Not Started"</formula>
    </cfRule>
    <cfRule type="cellIs" dxfId="513" priority="294" operator="equal">
      <formula>"Completed"</formula>
    </cfRule>
    <cfRule type="cellIs" dxfId="512" priority="295" operator="equal">
      <formula>"Not Start"</formula>
    </cfRule>
  </conditionalFormatting>
  <conditionalFormatting sqref="H97">
    <cfRule type="cellIs" dxfId="511" priority="286" operator="equal">
      <formula>"Re-checked"</formula>
    </cfRule>
    <cfRule type="cellIs" dxfId="510" priority="287" operator="equal">
      <formula>"In-Progress"</formula>
    </cfRule>
    <cfRule type="cellIs" dxfId="509" priority="288" operator="equal">
      <formula>"Not Started"</formula>
    </cfRule>
    <cfRule type="cellIs" dxfId="508" priority="289" operator="equal">
      <formula>"Completed"</formula>
    </cfRule>
    <cfRule type="cellIs" dxfId="507" priority="290" operator="equal">
      <formula>"Not Start"</formula>
    </cfRule>
  </conditionalFormatting>
  <conditionalFormatting sqref="J97">
    <cfRule type="cellIs" dxfId="506" priority="281" operator="equal">
      <formula>"Re-checked"</formula>
    </cfRule>
    <cfRule type="cellIs" dxfId="505" priority="282" operator="equal">
      <formula>"In-Progress"</formula>
    </cfRule>
    <cfRule type="cellIs" dxfId="504" priority="283" operator="equal">
      <formula>"Not Started"</formula>
    </cfRule>
    <cfRule type="cellIs" dxfId="503" priority="284" operator="equal">
      <formula>"Completed"</formula>
    </cfRule>
    <cfRule type="cellIs" dxfId="502" priority="285" operator="equal">
      <formula>"Not Start"</formula>
    </cfRule>
  </conditionalFormatting>
  <conditionalFormatting sqref="J159:J167">
    <cfRule type="cellIs" dxfId="501" priority="276" operator="equal">
      <formula>"Re-checked"</formula>
    </cfRule>
    <cfRule type="cellIs" dxfId="500" priority="277" operator="equal">
      <formula>"In-Progress"</formula>
    </cfRule>
    <cfRule type="cellIs" dxfId="499" priority="278" operator="equal">
      <formula>"Not Started"</formula>
    </cfRule>
    <cfRule type="cellIs" dxfId="498" priority="279" operator="equal">
      <formula>"Completed"</formula>
    </cfRule>
    <cfRule type="cellIs" dxfId="497" priority="280" operator="equal">
      <formula>"Not Start"</formula>
    </cfRule>
  </conditionalFormatting>
  <conditionalFormatting sqref="L72">
    <cfRule type="cellIs" dxfId="496" priority="271" operator="equal">
      <formula>"Re-checked"</formula>
    </cfRule>
    <cfRule type="cellIs" dxfId="495" priority="272" operator="equal">
      <formula>"In-Progress"</formula>
    </cfRule>
    <cfRule type="cellIs" dxfId="494" priority="273" operator="equal">
      <formula>"Not Started"</formula>
    </cfRule>
    <cfRule type="cellIs" dxfId="493" priority="274" operator="equal">
      <formula>"Completed"</formula>
    </cfRule>
    <cfRule type="cellIs" dxfId="492" priority="275" operator="equal">
      <formula>"Not Start"</formula>
    </cfRule>
  </conditionalFormatting>
  <conditionalFormatting sqref="L74">
    <cfRule type="cellIs" dxfId="491" priority="266" operator="equal">
      <formula>"Re-checked"</formula>
    </cfRule>
    <cfRule type="cellIs" dxfId="490" priority="267" operator="equal">
      <formula>"In-Progress"</formula>
    </cfRule>
    <cfRule type="cellIs" dxfId="489" priority="268" operator="equal">
      <formula>"Not Started"</formula>
    </cfRule>
    <cfRule type="cellIs" dxfId="488" priority="269" operator="equal">
      <formula>"Completed"</formula>
    </cfRule>
    <cfRule type="cellIs" dxfId="487" priority="270" operator="equal">
      <formula>"Not Start"</formula>
    </cfRule>
  </conditionalFormatting>
  <conditionalFormatting sqref="L73">
    <cfRule type="cellIs" dxfId="486" priority="261" operator="equal">
      <formula>"Re-checked"</formula>
    </cfRule>
    <cfRule type="cellIs" dxfId="485" priority="262" operator="equal">
      <formula>"In-Progress"</formula>
    </cfRule>
    <cfRule type="cellIs" dxfId="484" priority="263" operator="equal">
      <formula>"Not Started"</formula>
    </cfRule>
    <cfRule type="cellIs" dxfId="483" priority="264" operator="equal">
      <formula>"Completed"</formula>
    </cfRule>
    <cfRule type="cellIs" dxfId="482" priority="265" operator="equal">
      <formula>"Not Start"</formula>
    </cfRule>
  </conditionalFormatting>
  <conditionalFormatting sqref="L97">
    <cfRule type="cellIs" dxfId="481" priority="256" operator="equal">
      <formula>"Re-checked"</formula>
    </cfRule>
    <cfRule type="cellIs" dxfId="480" priority="257" operator="equal">
      <formula>"In-Progress"</formula>
    </cfRule>
    <cfRule type="cellIs" dxfId="479" priority="258" operator="equal">
      <formula>"Not Started"</formula>
    </cfRule>
    <cfRule type="cellIs" dxfId="478" priority="259" operator="equal">
      <formula>"Completed"</formula>
    </cfRule>
    <cfRule type="cellIs" dxfId="477" priority="260" operator="equal">
      <formula>"Not Start"</formula>
    </cfRule>
  </conditionalFormatting>
  <conditionalFormatting sqref="L182">
    <cfRule type="cellIs" dxfId="476" priority="246" operator="equal">
      <formula>"Re-checked"</formula>
    </cfRule>
    <cfRule type="cellIs" dxfId="475" priority="247" operator="equal">
      <formula>"In-Progress"</formula>
    </cfRule>
    <cfRule type="cellIs" dxfId="474" priority="248" operator="equal">
      <formula>"Not Started"</formula>
    </cfRule>
    <cfRule type="cellIs" dxfId="473" priority="249" operator="equal">
      <formula>"Completed"</formula>
    </cfRule>
    <cfRule type="cellIs" dxfId="472" priority="250" operator="equal">
      <formula>"Not Start"</formula>
    </cfRule>
  </conditionalFormatting>
  <conditionalFormatting sqref="L133">
    <cfRule type="cellIs" dxfId="471" priority="241" operator="equal">
      <formula>"Re-checked"</formula>
    </cfRule>
    <cfRule type="cellIs" dxfId="470" priority="242" operator="equal">
      <formula>"In-Progress"</formula>
    </cfRule>
    <cfRule type="cellIs" dxfId="469" priority="243" operator="equal">
      <formula>"Not Started"</formula>
    </cfRule>
    <cfRule type="cellIs" dxfId="468" priority="244" operator="equal">
      <formula>"Completed"</formula>
    </cfRule>
    <cfRule type="cellIs" dxfId="467" priority="245" operator="equal">
      <formula>"Not Start"</formula>
    </cfRule>
  </conditionalFormatting>
  <conditionalFormatting sqref="K125:K133">
    <cfRule type="cellIs" dxfId="466" priority="236" operator="equal">
      <formula>"Re-checked"</formula>
    </cfRule>
    <cfRule type="cellIs" dxfId="465" priority="237" operator="equal">
      <formula>"In-Progress"</formula>
    </cfRule>
    <cfRule type="cellIs" dxfId="464" priority="238" operator="equal">
      <formula>"Not Started"</formula>
    </cfRule>
    <cfRule type="cellIs" dxfId="463" priority="239" operator="equal">
      <formula>"Completed"</formula>
    </cfRule>
    <cfRule type="cellIs" dxfId="462" priority="240" operator="equal">
      <formula>"Not Start"</formula>
    </cfRule>
  </conditionalFormatting>
  <conditionalFormatting sqref="L125:L132">
    <cfRule type="cellIs" dxfId="461" priority="231" operator="equal">
      <formula>"Re-checked"</formula>
    </cfRule>
    <cfRule type="cellIs" dxfId="460" priority="232" operator="equal">
      <formula>"In-Progress"</formula>
    </cfRule>
    <cfRule type="cellIs" dxfId="459" priority="233" operator="equal">
      <formula>"Not Started"</formula>
    </cfRule>
    <cfRule type="cellIs" dxfId="458" priority="234" operator="equal">
      <formula>"Completed"</formula>
    </cfRule>
    <cfRule type="cellIs" dxfId="457" priority="235" operator="equal">
      <formula>"Not Start"</formula>
    </cfRule>
  </conditionalFormatting>
  <conditionalFormatting sqref="K119:K121">
    <cfRule type="cellIs" dxfId="456" priority="226" operator="equal">
      <formula>"Re-checked"</formula>
    </cfRule>
    <cfRule type="cellIs" dxfId="455" priority="227" operator="equal">
      <formula>"In-Progress"</formula>
    </cfRule>
    <cfRule type="cellIs" dxfId="454" priority="228" operator="equal">
      <formula>"Not Started"</formula>
    </cfRule>
    <cfRule type="cellIs" dxfId="453" priority="229" operator="equal">
      <formula>"Completed"</formula>
    </cfRule>
    <cfRule type="cellIs" dxfId="452" priority="230" operator="equal">
      <formula>"Not Start"</formula>
    </cfRule>
  </conditionalFormatting>
  <conditionalFormatting sqref="L119:L121">
    <cfRule type="cellIs" dxfId="451" priority="221" operator="equal">
      <formula>"Re-checked"</formula>
    </cfRule>
    <cfRule type="cellIs" dxfId="450" priority="222" operator="equal">
      <formula>"In-Progress"</formula>
    </cfRule>
    <cfRule type="cellIs" dxfId="449" priority="223" operator="equal">
      <formula>"Not Started"</formula>
    </cfRule>
    <cfRule type="cellIs" dxfId="448" priority="224" operator="equal">
      <formula>"Completed"</formula>
    </cfRule>
    <cfRule type="cellIs" dxfId="447" priority="225" operator="equal">
      <formula>"Not Start"</formula>
    </cfRule>
  </conditionalFormatting>
  <conditionalFormatting sqref="K110:K117">
    <cfRule type="cellIs" dxfId="446" priority="216" operator="equal">
      <formula>"Re-checked"</formula>
    </cfRule>
    <cfRule type="cellIs" dxfId="445" priority="217" operator="equal">
      <formula>"In-Progress"</formula>
    </cfRule>
    <cfRule type="cellIs" dxfId="444" priority="218" operator="equal">
      <formula>"Not Started"</formula>
    </cfRule>
    <cfRule type="cellIs" dxfId="443" priority="219" operator="equal">
      <formula>"Completed"</formula>
    </cfRule>
    <cfRule type="cellIs" dxfId="442" priority="220" operator="equal">
      <formula>"Not Start"</formula>
    </cfRule>
  </conditionalFormatting>
  <conditionalFormatting sqref="L110:L117">
    <cfRule type="cellIs" dxfId="441" priority="211" operator="equal">
      <formula>"Re-checked"</formula>
    </cfRule>
    <cfRule type="cellIs" dxfId="440" priority="212" operator="equal">
      <formula>"In-Progress"</formula>
    </cfRule>
    <cfRule type="cellIs" dxfId="439" priority="213" operator="equal">
      <formula>"Not Started"</formula>
    </cfRule>
    <cfRule type="cellIs" dxfId="438" priority="214" operator="equal">
      <formula>"Completed"</formula>
    </cfRule>
    <cfRule type="cellIs" dxfId="437" priority="215" operator="equal">
      <formula>"Not Start"</formula>
    </cfRule>
  </conditionalFormatting>
  <conditionalFormatting sqref="K101:K104">
    <cfRule type="cellIs" dxfId="436" priority="206" operator="equal">
      <formula>"Re-checked"</formula>
    </cfRule>
    <cfRule type="cellIs" dxfId="435" priority="207" operator="equal">
      <formula>"In-Progress"</formula>
    </cfRule>
    <cfRule type="cellIs" dxfId="434" priority="208" operator="equal">
      <formula>"Not Started"</formula>
    </cfRule>
    <cfRule type="cellIs" dxfId="433" priority="209" operator="equal">
      <formula>"Completed"</formula>
    </cfRule>
    <cfRule type="cellIs" dxfId="432" priority="210" operator="equal">
      <formula>"Not Start"</formula>
    </cfRule>
  </conditionalFormatting>
  <conditionalFormatting sqref="L100:L104">
    <cfRule type="cellIs" dxfId="431" priority="201" operator="equal">
      <formula>"Re-checked"</formula>
    </cfRule>
    <cfRule type="cellIs" dxfId="430" priority="202" operator="equal">
      <formula>"In-Progress"</formula>
    </cfRule>
    <cfRule type="cellIs" dxfId="429" priority="203" operator="equal">
      <formula>"Not Started"</formula>
    </cfRule>
    <cfRule type="cellIs" dxfId="428" priority="204" operator="equal">
      <formula>"Completed"</formula>
    </cfRule>
    <cfRule type="cellIs" dxfId="427" priority="205" operator="equal">
      <formula>"Not Start"</formula>
    </cfRule>
  </conditionalFormatting>
  <conditionalFormatting sqref="K106">
    <cfRule type="cellIs" dxfId="426" priority="196" operator="equal">
      <formula>"Re-checked"</formula>
    </cfRule>
    <cfRule type="cellIs" dxfId="425" priority="197" operator="equal">
      <formula>"In-Progress"</formula>
    </cfRule>
    <cfRule type="cellIs" dxfId="424" priority="198" operator="equal">
      <formula>"Not Started"</formula>
    </cfRule>
    <cfRule type="cellIs" dxfId="423" priority="199" operator="equal">
      <formula>"Completed"</formula>
    </cfRule>
    <cfRule type="cellIs" dxfId="422" priority="200" operator="equal">
      <formula>"Not Start"</formula>
    </cfRule>
  </conditionalFormatting>
  <conditionalFormatting sqref="L106">
    <cfRule type="cellIs" dxfId="421" priority="191" operator="equal">
      <formula>"Re-checked"</formula>
    </cfRule>
    <cfRule type="cellIs" dxfId="420" priority="192" operator="equal">
      <formula>"In-Progress"</formula>
    </cfRule>
    <cfRule type="cellIs" dxfId="419" priority="193" operator="equal">
      <formula>"Not Started"</formula>
    </cfRule>
    <cfRule type="cellIs" dxfId="418" priority="194" operator="equal">
      <formula>"Completed"</formula>
    </cfRule>
    <cfRule type="cellIs" dxfId="417" priority="195" operator="equal">
      <formula>"Not Start"</formula>
    </cfRule>
  </conditionalFormatting>
  <conditionalFormatting sqref="K108">
    <cfRule type="cellIs" dxfId="416" priority="186" operator="equal">
      <formula>"Re-checked"</formula>
    </cfRule>
    <cfRule type="cellIs" dxfId="415" priority="187" operator="equal">
      <formula>"In-Progress"</formula>
    </cfRule>
    <cfRule type="cellIs" dxfId="414" priority="188" operator="equal">
      <formula>"Not Started"</formula>
    </cfRule>
    <cfRule type="cellIs" dxfId="413" priority="189" operator="equal">
      <formula>"Completed"</formula>
    </cfRule>
    <cfRule type="cellIs" dxfId="412" priority="190" operator="equal">
      <formula>"Not Start"</formula>
    </cfRule>
  </conditionalFormatting>
  <conditionalFormatting sqref="L108">
    <cfRule type="cellIs" dxfId="411" priority="181" operator="equal">
      <formula>"Re-checked"</formula>
    </cfRule>
    <cfRule type="cellIs" dxfId="410" priority="182" operator="equal">
      <formula>"In-Progress"</formula>
    </cfRule>
    <cfRule type="cellIs" dxfId="409" priority="183" operator="equal">
      <formula>"Not Started"</formula>
    </cfRule>
    <cfRule type="cellIs" dxfId="408" priority="184" operator="equal">
      <formula>"Completed"</formula>
    </cfRule>
    <cfRule type="cellIs" dxfId="407" priority="185" operator="equal">
      <formula>"Not Start"</formula>
    </cfRule>
  </conditionalFormatting>
  <conditionalFormatting sqref="K153:K157">
    <cfRule type="cellIs" dxfId="406" priority="171" operator="equal">
      <formula>"Re-checked"</formula>
    </cfRule>
    <cfRule type="cellIs" dxfId="405" priority="172" operator="equal">
      <formula>"In-Progress"</formula>
    </cfRule>
    <cfRule type="cellIs" dxfId="404" priority="173" operator="equal">
      <formula>"Not Started"</formula>
    </cfRule>
    <cfRule type="cellIs" dxfId="403" priority="174" operator="equal">
      <formula>"Completed"</formula>
    </cfRule>
    <cfRule type="cellIs" dxfId="402" priority="175" operator="equal">
      <formula>"Not Start"</formula>
    </cfRule>
  </conditionalFormatting>
  <conditionalFormatting sqref="K152">
    <cfRule type="cellIs" dxfId="401" priority="166" operator="equal">
      <formula>"Re-checked"</formula>
    </cfRule>
    <cfRule type="cellIs" dxfId="400" priority="167" operator="equal">
      <formula>"In-Progress"</formula>
    </cfRule>
    <cfRule type="cellIs" dxfId="399" priority="168" operator="equal">
      <formula>"Not Started"</formula>
    </cfRule>
    <cfRule type="cellIs" dxfId="398" priority="169" operator="equal">
      <formula>"Completed"</formula>
    </cfRule>
    <cfRule type="cellIs" dxfId="397" priority="170" operator="equal">
      <formula>"Not Start"</formula>
    </cfRule>
  </conditionalFormatting>
  <conditionalFormatting sqref="L152:L157">
    <cfRule type="cellIs" dxfId="396" priority="161" operator="equal">
      <formula>"Re-checked"</formula>
    </cfRule>
    <cfRule type="cellIs" dxfId="395" priority="162" operator="equal">
      <formula>"In-Progress"</formula>
    </cfRule>
    <cfRule type="cellIs" dxfId="394" priority="163" operator="equal">
      <formula>"Not Started"</formula>
    </cfRule>
    <cfRule type="cellIs" dxfId="393" priority="164" operator="equal">
      <formula>"Completed"</formula>
    </cfRule>
    <cfRule type="cellIs" dxfId="392" priority="165" operator="equal">
      <formula>"Not Start"</formula>
    </cfRule>
  </conditionalFormatting>
  <conditionalFormatting sqref="K159:K167">
    <cfRule type="cellIs" dxfId="391" priority="156" operator="equal">
      <formula>"Re-checked"</formula>
    </cfRule>
    <cfRule type="cellIs" dxfId="390" priority="157" operator="equal">
      <formula>"In-Progress"</formula>
    </cfRule>
    <cfRule type="cellIs" dxfId="389" priority="158" operator="equal">
      <formula>"Not Started"</formula>
    </cfRule>
    <cfRule type="cellIs" dxfId="388" priority="159" operator="equal">
      <formula>"Completed"</formula>
    </cfRule>
    <cfRule type="cellIs" dxfId="387" priority="160" operator="equal">
      <formula>"Not Start"</formula>
    </cfRule>
  </conditionalFormatting>
  <conditionalFormatting sqref="L159:L167">
    <cfRule type="cellIs" dxfId="386" priority="151" operator="equal">
      <formula>"Re-checked"</formula>
    </cfRule>
    <cfRule type="cellIs" dxfId="385" priority="152" operator="equal">
      <formula>"In-Progress"</formula>
    </cfRule>
    <cfRule type="cellIs" dxfId="384" priority="153" operator="equal">
      <formula>"Not Started"</formula>
    </cfRule>
    <cfRule type="cellIs" dxfId="383" priority="154" operator="equal">
      <formula>"Completed"</formula>
    </cfRule>
    <cfRule type="cellIs" dxfId="382" priority="155" operator="equal">
      <formula>"Not Start"</formula>
    </cfRule>
  </conditionalFormatting>
  <conditionalFormatting sqref="K169:K180">
    <cfRule type="cellIs" dxfId="381" priority="146" operator="equal">
      <formula>"Re-checked"</formula>
    </cfRule>
    <cfRule type="cellIs" dxfId="380" priority="147" operator="equal">
      <formula>"In-Progress"</formula>
    </cfRule>
    <cfRule type="cellIs" dxfId="379" priority="148" operator="equal">
      <formula>"Not Started"</formula>
    </cfRule>
    <cfRule type="cellIs" dxfId="378" priority="149" operator="equal">
      <formula>"Completed"</formula>
    </cfRule>
    <cfRule type="cellIs" dxfId="377" priority="150" operator="equal">
      <formula>"Not Start"</formula>
    </cfRule>
  </conditionalFormatting>
  <conditionalFormatting sqref="L169:L180">
    <cfRule type="cellIs" dxfId="376" priority="141" operator="equal">
      <formula>"Re-checked"</formula>
    </cfRule>
    <cfRule type="cellIs" dxfId="375" priority="142" operator="equal">
      <formula>"In-Progress"</formula>
    </cfRule>
    <cfRule type="cellIs" dxfId="374" priority="143" operator="equal">
      <formula>"Not Started"</formula>
    </cfRule>
    <cfRule type="cellIs" dxfId="373" priority="144" operator="equal">
      <formula>"Completed"</formula>
    </cfRule>
    <cfRule type="cellIs" dxfId="372" priority="145" operator="equal">
      <formula>"Not Start"</formula>
    </cfRule>
  </conditionalFormatting>
  <conditionalFormatting sqref="K182">
    <cfRule type="cellIs" dxfId="371" priority="136" operator="equal">
      <formula>"Re-checked"</formula>
    </cfRule>
    <cfRule type="cellIs" dxfId="370" priority="137" operator="equal">
      <formula>"In-Progress"</formula>
    </cfRule>
    <cfRule type="cellIs" dxfId="369" priority="138" operator="equal">
      <formula>"Not Started"</formula>
    </cfRule>
    <cfRule type="cellIs" dxfId="368" priority="139" operator="equal">
      <formula>"Completed"</formula>
    </cfRule>
    <cfRule type="cellIs" dxfId="367" priority="140" operator="equal">
      <formula>"Not Start"</formula>
    </cfRule>
  </conditionalFormatting>
  <conditionalFormatting sqref="K184:K192">
    <cfRule type="cellIs" dxfId="366" priority="131" operator="equal">
      <formula>"Re-checked"</formula>
    </cfRule>
    <cfRule type="cellIs" dxfId="365" priority="132" operator="equal">
      <formula>"In-Progress"</formula>
    </cfRule>
    <cfRule type="cellIs" dxfId="364" priority="133" operator="equal">
      <formula>"Not Started"</formula>
    </cfRule>
    <cfRule type="cellIs" dxfId="363" priority="134" operator="equal">
      <formula>"Completed"</formula>
    </cfRule>
    <cfRule type="cellIs" dxfId="362" priority="135" operator="equal">
      <formula>"Not Start"</formula>
    </cfRule>
  </conditionalFormatting>
  <conditionalFormatting sqref="L184:L192">
    <cfRule type="cellIs" dxfId="361" priority="126" operator="equal">
      <formula>"Re-checked"</formula>
    </cfRule>
    <cfRule type="cellIs" dxfId="360" priority="127" operator="equal">
      <formula>"In-Progress"</formula>
    </cfRule>
    <cfRule type="cellIs" dxfId="359" priority="128" operator="equal">
      <formula>"Not Started"</formula>
    </cfRule>
    <cfRule type="cellIs" dxfId="358" priority="129" operator="equal">
      <formula>"Completed"</formula>
    </cfRule>
    <cfRule type="cellIs" dxfId="357" priority="130" operator="equal">
      <formula>"Not Start"</formula>
    </cfRule>
  </conditionalFormatting>
  <conditionalFormatting sqref="K194:K195">
    <cfRule type="cellIs" dxfId="356" priority="121" operator="equal">
      <formula>"Re-checked"</formula>
    </cfRule>
    <cfRule type="cellIs" dxfId="355" priority="122" operator="equal">
      <formula>"In-Progress"</formula>
    </cfRule>
    <cfRule type="cellIs" dxfId="354" priority="123" operator="equal">
      <formula>"Not Started"</formula>
    </cfRule>
    <cfRule type="cellIs" dxfId="353" priority="124" operator="equal">
      <formula>"Completed"</formula>
    </cfRule>
    <cfRule type="cellIs" dxfId="352" priority="125" operator="equal">
      <formula>"Not Start"</formula>
    </cfRule>
  </conditionalFormatting>
  <conditionalFormatting sqref="L194:L195">
    <cfRule type="cellIs" dxfId="351" priority="116" operator="equal">
      <formula>"Re-checked"</formula>
    </cfRule>
    <cfRule type="cellIs" dxfId="350" priority="117" operator="equal">
      <formula>"In-Progress"</formula>
    </cfRule>
    <cfRule type="cellIs" dxfId="349" priority="118" operator="equal">
      <formula>"Not Started"</formula>
    </cfRule>
    <cfRule type="cellIs" dxfId="348" priority="119" operator="equal">
      <formula>"Completed"</formula>
    </cfRule>
    <cfRule type="cellIs" dxfId="347" priority="120" operator="equal">
      <formula>"Not Start"</formula>
    </cfRule>
  </conditionalFormatting>
  <conditionalFormatting sqref="K197:K207">
    <cfRule type="cellIs" dxfId="346" priority="111" operator="equal">
      <formula>"Re-checked"</formula>
    </cfRule>
    <cfRule type="cellIs" dxfId="345" priority="112" operator="equal">
      <formula>"In-Progress"</formula>
    </cfRule>
    <cfRule type="cellIs" dxfId="344" priority="113" operator="equal">
      <formula>"Not Started"</formula>
    </cfRule>
    <cfRule type="cellIs" dxfId="343" priority="114" operator="equal">
      <formula>"Completed"</formula>
    </cfRule>
    <cfRule type="cellIs" dxfId="342" priority="115" operator="equal">
      <formula>"Not Start"</formula>
    </cfRule>
  </conditionalFormatting>
  <conditionalFormatting sqref="L197:L207">
    <cfRule type="cellIs" dxfId="341" priority="106" operator="equal">
      <formula>"Re-checked"</formula>
    </cfRule>
    <cfRule type="cellIs" dxfId="340" priority="107" operator="equal">
      <formula>"In-Progress"</formula>
    </cfRule>
    <cfRule type="cellIs" dxfId="339" priority="108" operator="equal">
      <formula>"Not Started"</formula>
    </cfRule>
    <cfRule type="cellIs" dxfId="338" priority="109" operator="equal">
      <formula>"Completed"</formula>
    </cfRule>
    <cfRule type="cellIs" dxfId="337" priority="110" operator="equal">
      <formula>"Not Start"</formula>
    </cfRule>
  </conditionalFormatting>
  <conditionalFormatting sqref="K137:K145">
    <cfRule type="cellIs" dxfId="336" priority="101" operator="equal">
      <formula>"Re-checked"</formula>
    </cfRule>
    <cfRule type="cellIs" dxfId="335" priority="102" operator="equal">
      <formula>"In-Progress"</formula>
    </cfRule>
    <cfRule type="cellIs" dxfId="334" priority="103" operator="equal">
      <formula>"Not Started"</formula>
    </cfRule>
    <cfRule type="cellIs" dxfId="333" priority="104" operator="equal">
      <formula>"Completed"</formula>
    </cfRule>
    <cfRule type="cellIs" dxfId="332" priority="105" operator="equal">
      <formula>"Not Start"</formula>
    </cfRule>
  </conditionalFormatting>
  <conditionalFormatting sqref="L137:L145">
    <cfRule type="cellIs" dxfId="331" priority="96" operator="equal">
      <formula>"Re-checked"</formula>
    </cfRule>
    <cfRule type="cellIs" dxfId="330" priority="97" operator="equal">
      <formula>"In-Progress"</formula>
    </cfRule>
    <cfRule type="cellIs" dxfId="329" priority="98" operator="equal">
      <formula>"Not Started"</formula>
    </cfRule>
    <cfRule type="cellIs" dxfId="328" priority="99" operator="equal">
      <formula>"Completed"</formula>
    </cfRule>
    <cfRule type="cellIs" dxfId="327" priority="100" operator="equal">
      <formula>"Not Start"</formula>
    </cfRule>
  </conditionalFormatting>
  <conditionalFormatting sqref="K148:K150">
    <cfRule type="cellIs" dxfId="326" priority="91" operator="equal">
      <formula>"Re-checked"</formula>
    </cfRule>
    <cfRule type="cellIs" dxfId="325" priority="92" operator="equal">
      <formula>"In-Progress"</formula>
    </cfRule>
    <cfRule type="cellIs" dxfId="324" priority="93" operator="equal">
      <formula>"Not Started"</formula>
    </cfRule>
    <cfRule type="cellIs" dxfId="323" priority="94" operator="equal">
      <formula>"Completed"</formula>
    </cfRule>
    <cfRule type="cellIs" dxfId="322" priority="95" operator="equal">
      <formula>"Not Start"</formula>
    </cfRule>
  </conditionalFormatting>
  <conditionalFormatting sqref="L148:L150">
    <cfRule type="cellIs" dxfId="321" priority="86" operator="equal">
      <formula>"Re-checked"</formula>
    </cfRule>
    <cfRule type="cellIs" dxfId="320" priority="87" operator="equal">
      <formula>"In-Progress"</formula>
    </cfRule>
    <cfRule type="cellIs" dxfId="319" priority="88" operator="equal">
      <formula>"Not Started"</formula>
    </cfRule>
    <cfRule type="cellIs" dxfId="318" priority="89" operator="equal">
      <formula>"Completed"</formula>
    </cfRule>
    <cfRule type="cellIs" dxfId="317" priority="90" operator="equal">
      <formula>"Not Start"</formula>
    </cfRule>
  </conditionalFormatting>
  <conditionalFormatting sqref="K86:K93">
    <cfRule type="cellIs" dxfId="316" priority="81" operator="equal">
      <formula>"Re-checked"</formula>
    </cfRule>
    <cfRule type="cellIs" dxfId="315" priority="82" operator="equal">
      <formula>"In-Progress"</formula>
    </cfRule>
    <cfRule type="cellIs" dxfId="314" priority="83" operator="equal">
      <formula>"Not Started"</formula>
    </cfRule>
    <cfRule type="cellIs" dxfId="313" priority="84" operator="equal">
      <formula>"Completed"</formula>
    </cfRule>
    <cfRule type="cellIs" dxfId="312" priority="85" operator="equal">
      <formula>"Not Start"</formula>
    </cfRule>
  </conditionalFormatting>
  <conditionalFormatting sqref="L86:L93">
    <cfRule type="cellIs" dxfId="311" priority="76" operator="equal">
      <formula>"Re-checked"</formula>
    </cfRule>
    <cfRule type="cellIs" dxfId="310" priority="77" operator="equal">
      <formula>"In-Progress"</formula>
    </cfRule>
    <cfRule type="cellIs" dxfId="309" priority="78" operator="equal">
      <formula>"Not Started"</formula>
    </cfRule>
    <cfRule type="cellIs" dxfId="308" priority="79" operator="equal">
      <formula>"Completed"</formula>
    </cfRule>
    <cfRule type="cellIs" dxfId="307" priority="80" operator="equal">
      <formula>"Not Start"</formula>
    </cfRule>
  </conditionalFormatting>
  <conditionalFormatting sqref="K95">
    <cfRule type="cellIs" dxfId="306" priority="71" operator="equal">
      <formula>"Re-checked"</formula>
    </cfRule>
    <cfRule type="cellIs" dxfId="305" priority="72" operator="equal">
      <formula>"In-Progress"</formula>
    </cfRule>
    <cfRule type="cellIs" dxfId="304" priority="73" operator="equal">
      <formula>"Not Started"</formula>
    </cfRule>
    <cfRule type="cellIs" dxfId="303" priority="74" operator="equal">
      <formula>"Completed"</formula>
    </cfRule>
    <cfRule type="cellIs" dxfId="302" priority="75" operator="equal">
      <formula>"Not Start"</formula>
    </cfRule>
  </conditionalFormatting>
  <conditionalFormatting sqref="L95">
    <cfRule type="cellIs" dxfId="301" priority="66" operator="equal">
      <formula>"Re-checked"</formula>
    </cfRule>
    <cfRule type="cellIs" dxfId="300" priority="67" operator="equal">
      <formula>"In-Progress"</formula>
    </cfRule>
    <cfRule type="cellIs" dxfId="299" priority="68" operator="equal">
      <formula>"Not Started"</formula>
    </cfRule>
    <cfRule type="cellIs" dxfId="298" priority="69" operator="equal">
      <formula>"Completed"</formula>
    </cfRule>
    <cfRule type="cellIs" dxfId="297" priority="70" operator="equal">
      <formula>"Not Start"</formula>
    </cfRule>
  </conditionalFormatting>
  <conditionalFormatting sqref="K97">
    <cfRule type="cellIs" dxfId="296" priority="61" operator="equal">
      <formula>"Re-checked"</formula>
    </cfRule>
    <cfRule type="cellIs" dxfId="295" priority="62" operator="equal">
      <formula>"In-Progress"</formula>
    </cfRule>
    <cfRule type="cellIs" dxfId="294" priority="63" operator="equal">
      <formula>"Not Started"</formula>
    </cfRule>
    <cfRule type="cellIs" dxfId="293" priority="64" operator="equal">
      <formula>"Completed"</formula>
    </cfRule>
    <cfRule type="cellIs" dxfId="292" priority="65" operator="equal">
      <formula>"Not Start"</formula>
    </cfRule>
  </conditionalFormatting>
  <conditionalFormatting sqref="K68:K83">
    <cfRule type="cellIs" dxfId="291" priority="56" operator="equal">
      <formula>"Re-checked"</formula>
    </cfRule>
    <cfRule type="cellIs" dxfId="290" priority="57" operator="equal">
      <formula>"In-Progress"</formula>
    </cfRule>
    <cfRule type="cellIs" dxfId="289" priority="58" operator="equal">
      <formula>"Not Started"</formula>
    </cfRule>
    <cfRule type="cellIs" dxfId="288" priority="59" operator="equal">
      <formula>"Completed"</formula>
    </cfRule>
    <cfRule type="cellIs" dxfId="287" priority="60" operator="equal">
      <formula>"Not Start"</formula>
    </cfRule>
  </conditionalFormatting>
  <conditionalFormatting sqref="K84">
    <cfRule type="cellIs" dxfId="286" priority="51" operator="equal">
      <formula>"Re-checked"</formula>
    </cfRule>
    <cfRule type="cellIs" dxfId="285" priority="52" operator="equal">
      <formula>"In-Progress"</formula>
    </cfRule>
    <cfRule type="cellIs" dxfId="284" priority="53" operator="equal">
      <formula>"Not Started"</formula>
    </cfRule>
    <cfRule type="cellIs" dxfId="283" priority="54" operator="equal">
      <formula>"Completed"</formula>
    </cfRule>
    <cfRule type="cellIs" dxfId="282" priority="55" operator="equal">
      <formula>"Not Start"</formula>
    </cfRule>
  </conditionalFormatting>
  <conditionalFormatting sqref="L75:L84">
    <cfRule type="cellIs" dxfId="281" priority="46" operator="equal">
      <formula>"Re-checked"</formula>
    </cfRule>
    <cfRule type="cellIs" dxfId="280" priority="47" operator="equal">
      <formula>"In-Progress"</formula>
    </cfRule>
    <cfRule type="cellIs" dxfId="279" priority="48" operator="equal">
      <formula>"Not Started"</formula>
    </cfRule>
    <cfRule type="cellIs" dxfId="278" priority="49" operator="equal">
      <formula>"Completed"</formula>
    </cfRule>
    <cfRule type="cellIs" dxfId="277" priority="50" operator="equal">
      <formula>"Not Start"</formula>
    </cfRule>
  </conditionalFormatting>
  <conditionalFormatting sqref="L68:L71">
    <cfRule type="cellIs" dxfId="276" priority="41" operator="equal">
      <formula>"Re-checked"</formula>
    </cfRule>
    <cfRule type="cellIs" dxfId="275" priority="42" operator="equal">
      <formula>"In-Progress"</formula>
    </cfRule>
    <cfRule type="cellIs" dxfId="274" priority="43" operator="equal">
      <formula>"Not Started"</formula>
    </cfRule>
    <cfRule type="cellIs" dxfId="273" priority="44" operator="equal">
      <formula>"Completed"</formula>
    </cfRule>
    <cfRule type="cellIs" dxfId="272" priority="45" operator="equal">
      <formula>"Not Start"</formula>
    </cfRule>
  </conditionalFormatting>
  <conditionalFormatting sqref="K50:K66">
    <cfRule type="cellIs" dxfId="271" priority="36" operator="equal">
      <formula>"Re-checked"</formula>
    </cfRule>
    <cfRule type="cellIs" dxfId="270" priority="37" operator="equal">
      <formula>"In-Progress"</formula>
    </cfRule>
    <cfRule type="cellIs" dxfId="269" priority="38" operator="equal">
      <formula>"Not Started"</formula>
    </cfRule>
    <cfRule type="cellIs" dxfId="268" priority="39" operator="equal">
      <formula>"Completed"</formula>
    </cfRule>
    <cfRule type="cellIs" dxfId="267" priority="40" operator="equal">
      <formula>"Not Start"</formula>
    </cfRule>
  </conditionalFormatting>
  <conditionalFormatting sqref="L50:L66">
    <cfRule type="cellIs" dxfId="266" priority="31" operator="equal">
      <formula>"Re-checked"</formula>
    </cfRule>
    <cfRule type="cellIs" dxfId="265" priority="32" operator="equal">
      <formula>"In-Progress"</formula>
    </cfRule>
    <cfRule type="cellIs" dxfId="264" priority="33" operator="equal">
      <formula>"Not Started"</formula>
    </cfRule>
    <cfRule type="cellIs" dxfId="263" priority="34" operator="equal">
      <formula>"Completed"</formula>
    </cfRule>
    <cfRule type="cellIs" dxfId="262" priority="35" operator="equal">
      <formula>"Not Start"</formula>
    </cfRule>
  </conditionalFormatting>
  <conditionalFormatting sqref="K27:K39">
    <cfRule type="cellIs" dxfId="261" priority="26" operator="equal">
      <formula>"Re-checked"</formula>
    </cfRule>
    <cfRule type="cellIs" dxfId="260" priority="27" operator="equal">
      <formula>"In-Progress"</formula>
    </cfRule>
    <cfRule type="cellIs" dxfId="259" priority="28" operator="equal">
      <formula>"Not Started"</formula>
    </cfRule>
    <cfRule type="cellIs" dxfId="258" priority="29" operator="equal">
      <formula>"Completed"</formula>
    </cfRule>
    <cfRule type="cellIs" dxfId="257" priority="30" operator="equal">
      <formula>"Not Start"</formula>
    </cfRule>
  </conditionalFormatting>
  <conditionalFormatting sqref="L27:L39">
    <cfRule type="cellIs" dxfId="256" priority="21" operator="equal">
      <formula>"Re-checked"</formula>
    </cfRule>
    <cfRule type="cellIs" dxfId="255" priority="22" operator="equal">
      <formula>"In-Progress"</formula>
    </cfRule>
    <cfRule type="cellIs" dxfId="254" priority="23" operator="equal">
      <formula>"Not Started"</formula>
    </cfRule>
    <cfRule type="cellIs" dxfId="253" priority="24" operator="equal">
      <formula>"Completed"</formula>
    </cfRule>
    <cfRule type="cellIs" dxfId="252" priority="25" operator="equal">
      <formula>"Not Start"</formula>
    </cfRule>
  </conditionalFormatting>
  <conditionalFormatting sqref="K19:K21">
    <cfRule type="cellIs" dxfId="251" priority="16" operator="equal">
      <formula>"Re-checked"</formula>
    </cfRule>
    <cfRule type="cellIs" dxfId="250" priority="17" operator="equal">
      <formula>"In-Progress"</formula>
    </cfRule>
    <cfRule type="cellIs" dxfId="249" priority="18" operator="equal">
      <formula>"Not Started"</formula>
    </cfRule>
    <cfRule type="cellIs" dxfId="248" priority="19" operator="equal">
      <formula>"Completed"</formula>
    </cfRule>
    <cfRule type="cellIs" dxfId="247" priority="20" operator="equal">
      <formula>"Not Start"</formula>
    </cfRule>
  </conditionalFormatting>
  <conditionalFormatting sqref="L18:L23">
    <cfRule type="cellIs" dxfId="246" priority="11" operator="equal">
      <formula>"Re-checked"</formula>
    </cfRule>
    <cfRule type="cellIs" dxfId="245" priority="12" operator="equal">
      <formula>"In-Progress"</formula>
    </cfRule>
    <cfRule type="cellIs" dxfId="244" priority="13" operator="equal">
      <formula>"Not Started"</formula>
    </cfRule>
    <cfRule type="cellIs" dxfId="243" priority="14" operator="equal">
      <formula>"Completed"</formula>
    </cfRule>
    <cfRule type="cellIs" dxfId="242" priority="15" operator="equal">
      <formula>"Not Start"</formula>
    </cfRule>
  </conditionalFormatting>
  <conditionalFormatting sqref="K5:K11">
    <cfRule type="cellIs" dxfId="241" priority="6" operator="equal">
      <formula>"Re-checked"</formula>
    </cfRule>
    <cfRule type="cellIs" dxfId="240" priority="7" operator="equal">
      <formula>"In-Progress"</formula>
    </cfRule>
    <cfRule type="cellIs" dxfId="239" priority="8" operator="equal">
      <formula>"Not Started"</formula>
    </cfRule>
    <cfRule type="cellIs" dxfId="238" priority="9" operator="equal">
      <formula>"Completed"</formula>
    </cfRule>
    <cfRule type="cellIs" dxfId="237" priority="10" operator="equal">
      <formula>"Not Start"</formula>
    </cfRule>
  </conditionalFormatting>
  <conditionalFormatting sqref="L5:L11">
    <cfRule type="cellIs" dxfId="236" priority="1" operator="equal">
      <formula>"Re-checked"</formula>
    </cfRule>
    <cfRule type="cellIs" dxfId="235" priority="2" operator="equal">
      <formula>"In-Progress"</formula>
    </cfRule>
    <cfRule type="cellIs" dxfId="234" priority="3" operator="equal">
      <formula>"Not Started"</formula>
    </cfRule>
    <cfRule type="cellIs" dxfId="233" priority="4" operator="equal">
      <formula>"Completed"</formula>
    </cfRule>
    <cfRule type="cellIs" dxfId="232" priority="5" operator="equal">
      <formula>"Not Start"</formula>
    </cfRule>
  </conditionalFormatting>
  <dataValidations count="1">
    <dataValidation type="list" allowBlank="1" showInputMessage="1" showErrorMessage="1" sqref="E5:F39 E119:F121 E125:F133 H45:L48 E194:F195 H41:L43 T4:U27 E50:F66 E95:F95 E45:F48 E68:F84 E97:F97 H95:L95 E106:F106 E108:F108 E86:F93 E123:F123 H123:L123 E184:F192 E135:F135 H106:L106 H135:L135 E110:F117 E99:F104 E41:F43 E169:F180 E137:F145 E159:F167 H108:L108 E182:F182 E147:F157 E197:F207 H97:L97 H182:L182 H125:L133 H119:L121 H110:L117 H99:L104 H159:L167 H169:L180 H184:L192 H194:L195 H197:L207 H137:L145 H147:L157 H86:L93 H68:L84 H50:L66 H5:L39" xr:uid="{BEFC1408-92E6-4A8A-A1A2-1C0F78424F27}">
      <formula1>"Not Started,In-Progress,Re-checked,Completed"</formula1>
    </dataValidation>
  </dataValidations>
  <pageMargins left="0.7" right="0.7" top="0.75" bottom="0.75" header="0.3" footer="0.3"/>
  <pageSetup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E9913-90E1-46AE-8BF3-1D23374E251E}">
  <sheetPr filterMode="1">
    <tabColor rgb="FFFFC000"/>
  </sheetPr>
  <dimension ref="A1:R186"/>
  <sheetViews>
    <sheetView zoomScale="70" zoomScaleNormal="70" workbookViewId="0">
      <pane ySplit="2" topLeftCell="A3" activePane="bottomLeft" state="frozen"/>
      <selection pane="bottomLeft" activeCell="D168" sqref="D168"/>
    </sheetView>
  </sheetViews>
  <sheetFormatPr defaultColWidth="9.140625" defaultRowHeight="14.45"/>
  <cols>
    <col min="1" max="1" width="9.140625" style="27"/>
    <col min="2" max="2" width="8.7109375" style="54" customWidth="1"/>
    <col min="3" max="3" width="21.140625" style="54" customWidth="1"/>
    <col min="4" max="4" width="22" style="54" customWidth="1"/>
    <col min="5" max="5" width="36.42578125" style="54" customWidth="1"/>
    <col min="6" max="6" width="53.5703125" style="54" customWidth="1"/>
    <col min="7" max="7" width="12.140625" style="27" hidden="1" customWidth="1"/>
    <col min="8" max="8" width="16.85546875" style="54" hidden="1" customWidth="1"/>
    <col min="9" max="11" width="16.42578125" style="27" hidden="1" customWidth="1"/>
    <col min="12" max="13" width="19.28515625" style="27" customWidth="1"/>
    <col min="14" max="14" width="24.42578125" style="27" customWidth="1"/>
    <col min="15" max="15" width="55.28515625" style="54" customWidth="1"/>
    <col min="16" max="16" width="50.7109375" style="48" customWidth="1"/>
    <col min="17" max="17" width="25.140625" style="54" bestFit="1" customWidth="1"/>
    <col min="18" max="18" width="8.7109375" style="54" bestFit="1" customWidth="1"/>
    <col min="19" max="16384" width="9.140625" style="54"/>
  </cols>
  <sheetData>
    <row r="1" spans="1:17">
      <c r="F1" s="27"/>
      <c r="L1" s="54"/>
      <c r="M1" s="655" t="s">
        <v>23945</v>
      </c>
      <c r="N1" s="656" t="s">
        <v>23946</v>
      </c>
    </row>
    <row r="2" spans="1:17" s="27" customFormat="1">
      <c r="A2" s="649" t="s">
        <v>21792</v>
      </c>
      <c r="B2" s="649" t="s">
        <v>21794</v>
      </c>
      <c r="C2" s="649" t="s">
        <v>21840</v>
      </c>
      <c r="D2" s="649" t="s">
        <v>22289</v>
      </c>
      <c r="E2" s="649" t="s">
        <v>23947</v>
      </c>
      <c r="F2" s="657" t="s">
        <v>23948</v>
      </c>
      <c r="G2" s="658" t="s">
        <v>23949</v>
      </c>
      <c r="H2" s="658" t="s">
        <v>23950</v>
      </c>
      <c r="I2" s="658" t="s">
        <v>23951</v>
      </c>
      <c r="J2" s="658" t="s">
        <v>22333</v>
      </c>
      <c r="K2" s="658" t="s">
        <v>28</v>
      </c>
      <c r="L2" s="658" t="s">
        <v>32</v>
      </c>
      <c r="M2" s="658" t="s">
        <v>23952</v>
      </c>
      <c r="N2" s="658" t="s">
        <v>3205</v>
      </c>
      <c r="O2" s="658" t="s">
        <v>23953</v>
      </c>
      <c r="P2" s="649" t="s">
        <v>23954</v>
      </c>
      <c r="Q2" s="649" t="s">
        <v>23955</v>
      </c>
    </row>
    <row r="3" spans="1:17" ht="159.6">
      <c r="A3" s="659">
        <v>1</v>
      </c>
      <c r="B3" s="651" t="s">
        <v>22258</v>
      </c>
      <c r="C3" s="651" t="s">
        <v>22782</v>
      </c>
      <c r="D3" s="651" t="s">
        <v>22783</v>
      </c>
      <c r="E3" s="651" t="s">
        <v>22555</v>
      </c>
      <c r="F3" s="651" t="s">
        <v>23956</v>
      </c>
      <c r="G3" s="659" t="s">
        <v>21799</v>
      </c>
      <c r="H3" s="660">
        <v>45355</v>
      </c>
      <c r="I3" s="659"/>
      <c r="J3" s="659"/>
      <c r="K3" s="659"/>
      <c r="L3" s="659" t="s">
        <v>23904</v>
      </c>
      <c r="M3" s="660">
        <v>45358</v>
      </c>
      <c r="N3" s="660">
        <v>45362</v>
      </c>
      <c r="O3" s="661" t="s">
        <v>23957</v>
      </c>
      <c r="P3" s="662"/>
      <c r="Q3" s="651" t="s">
        <v>23958</v>
      </c>
    </row>
    <row r="4" spans="1:17" ht="87">
      <c r="A4" s="659">
        <v>2</v>
      </c>
      <c r="B4" s="651" t="s">
        <v>22258</v>
      </c>
      <c r="C4" s="651" t="s">
        <v>22782</v>
      </c>
      <c r="D4" s="651" t="s">
        <v>22783</v>
      </c>
      <c r="E4" s="651" t="s">
        <v>3461</v>
      </c>
      <c r="F4" s="651" t="s">
        <v>23959</v>
      </c>
      <c r="G4" s="659" t="s">
        <v>23960</v>
      </c>
      <c r="H4" s="660">
        <v>45356</v>
      </c>
      <c r="I4" s="659"/>
      <c r="J4" s="659"/>
      <c r="K4" s="659"/>
      <c r="L4" s="659" t="s">
        <v>23904</v>
      </c>
      <c r="M4" s="660">
        <v>45358</v>
      </c>
      <c r="N4" s="660">
        <v>45362</v>
      </c>
      <c r="O4" s="661" t="s">
        <v>23961</v>
      </c>
      <c r="P4" s="662"/>
      <c r="Q4" s="651" t="s">
        <v>23958</v>
      </c>
    </row>
    <row r="5" spans="1:17" ht="101.45">
      <c r="A5" s="659">
        <v>3</v>
      </c>
      <c r="B5" s="651" t="s">
        <v>22258</v>
      </c>
      <c r="C5" s="651" t="s">
        <v>22782</v>
      </c>
      <c r="D5" s="651" t="s">
        <v>22783</v>
      </c>
      <c r="E5" s="651" t="s">
        <v>7944</v>
      </c>
      <c r="F5" s="651" t="s">
        <v>23962</v>
      </c>
      <c r="G5" s="659" t="s">
        <v>23960</v>
      </c>
      <c r="H5" s="660">
        <v>45356</v>
      </c>
      <c r="I5" s="659"/>
      <c r="J5" s="659"/>
      <c r="K5" s="659"/>
      <c r="L5" s="659" t="s">
        <v>23904</v>
      </c>
      <c r="M5" s="660">
        <v>45358</v>
      </c>
      <c r="N5" s="660">
        <v>45362</v>
      </c>
      <c r="O5" s="662" t="s">
        <v>23963</v>
      </c>
      <c r="P5" s="662"/>
      <c r="Q5" s="651" t="s">
        <v>23958</v>
      </c>
    </row>
    <row r="6" spans="1:17" ht="101.45">
      <c r="A6" s="659">
        <v>4</v>
      </c>
      <c r="B6" s="651" t="s">
        <v>22258</v>
      </c>
      <c r="C6" s="651" t="s">
        <v>22782</v>
      </c>
      <c r="D6" s="651" t="s">
        <v>22783</v>
      </c>
      <c r="E6" s="651" t="s">
        <v>3651</v>
      </c>
      <c r="F6" s="651" t="s">
        <v>23964</v>
      </c>
      <c r="G6" s="659" t="s">
        <v>23960</v>
      </c>
      <c r="H6" s="660">
        <v>45356</v>
      </c>
      <c r="I6" s="659"/>
      <c r="J6" s="659"/>
      <c r="K6" s="659"/>
      <c r="L6" s="659" t="s">
        <v>23904</v>
      </c>
      <c r="M6" s="660">
        <v>45361</v>
      </c>
      <c r="N6" s="660">
        <v>45362</v>
      </c>
      <c r="O6" s="663" t="s">
        <v>23965</v>
      </c>
      <c r="P6" s="651"/>
      <c r="Q6" s="662" t="s">
        <v>23966</v>
      </c>
    </row>
    <row r="7" spans="1:17" ht="48.75" customHeight="1">
      <c r="A7" s="659">
        <v>5</v>
      </c>
      <c r="B7" s="651" t="s">
        <v>22258</v>
      </c>
      <c r="C7" s="651" t="s">
        <v>22782</v>
      </c>
      <c r="D7" s="651" t="s">
        <v>22783</v>
      </c>
      <c r="E7" s="651" t="s">
        <v>4977</v>
      </c>
      <c r="F7" s="651" t="s">
        <v>23967</v>
      </c>
      <c r="G7" s="659" t="s">
        <v>23960</v>
      </c>
      <c r="H7" s="660">
        <v>45356</v>
      </c>
      <c r="I7" s="659"/>
      <c r="J7" s="659"/>
      <c r="K7" s="659"/>
      <c r="L7" s="659" t="s">
        <v>23904</v>
      </c>
      <c r="M7" s="660">
        <v>45361</v>
      </c>
      <c r="N7" s="660">
        <v>45362</v>
      </c>
      <c r="O7" s="661" t="s">
        <v>23968</v>
      </c>
      <c r="P7" s="651"/>
      <c r="Q7" s="651" t="s">
        <v>23958</v>
      </c>
    </row>
    <row r="8" spans="1:17">
      <c r="A8" s="664">
        <v>0</v>
      </c>
      <c r="B8" s="665" t="s">
        <v>22258</v>
      </c>
      <c r="C8" s="665" t="s">
        <v>22782</v>
      </c>
      <c r="D8" s="665" t="s">
        <v>22783</v>
      </c>
      <c r="E8" s="665" t="s">
        <v>8745</v>
      </c>
      <c r="F8" s="665" t="s">
        <v>23969</v>
      </c>
      <c r="G8" s="664" t="s">
        <v>23960</v>
      </c>
      <c r="H8" s="666">
        <v>45356</v>
      </c>
      <c r="I8" s="664"/>
      <c r="J8" s="664"/>
      <c r="K8" s="664"/>
      <c r="L8" s="664" t="s">
        <v>23970</v>
      </c>
      <c r="M8" s="664"/>
      <c r="N8" s="664"/>
      <c r="O8" s="665"/>
      <c r="P8" s="665"/>
      <c r="Q8" s="651"/>
    </row>
    <row r="9" spans="1:17" ht="130.5">
      <c r="A9" s="659">
        <v>6</v>
      </c>
      <c r="B9" s="651" t="s">
        <v>22258</v>
      </c>
      <c r="C9" s="651" t="s">
        <v>22782</v>
      </c>
      <c r="D9" s="651" t="s">
        <v>22783</v>
      </c>
      <c r="E9" s="651" t="s">
        <v>10979</v>
      </c>
      <c r="F9" s="651" t="s">
        <v>23971</v>
      </c>
      <c r="G9" s="659" t="s">
        <v>23960</v>
      </c>
      <c r="H9" s="660">
        <v>45356</v>
      </c>
      <c r="I9" s="659"/>
      <c r="J9" s="659"/>
      <c r="K9" s="659"/>
      <c r="L9" s="659" t="s">
        <v>23904</v>
      </c>
      <c r="M9" s="660">
        <v>45361</v>
      </c>
      <c r="N9" s="660">
        <v>45362</v>
      </c>
      <c r="O9" s="661" t="s">
        <v>23972</v>
      </c>
      <c r="P9" s="662"/>
      <c r="Q9" s="662" t="s">
        <v>23966</v>
      </c>
    </row>
    <row r="10" spans="1:17" ht="72.599999999999994">
      <c r="A10" s="659">
        <v>7</v>
      </c>
      <c r="B10" s="651" t="s">
        <v>22258</v>
      </c>
      <c r="C10" s="651" t="s">
        <v>22782</v>
      </c>
      <c r="D10" s="651" t="s">
        <v>22783</v>
      </c>
      <c r="E10" s="651" t="s">
        <v>11044</v>
      </c>
      <c r="F10" s="651" t="s">
        <v>23973</v>
      </c>
      <c r="G10" s="659" t="s">
        <v>23960</v>
      </c>
      <c r="H10" s="660">
        <v>45356</v>
      </c>
      <c r="I10" s="659" t="s">
        <v>22584</v>
      </c>
      <c r="J10" s="659"/>
      <c r="K10" s="659"/>
      <c r="L10" s="659" t="s">
        <v>23007</v>
      </c>
      <c r="M10" s="660">
        <v>45362</v>
      </c>
      <c r="N10" s="660">
        <v>45358</v>
      </c>
      <c r="O10" s="662" t="s">
        <v>23974</v>
      </c>
      <c r="P10" s="651"/>
      <c r="Q10" s="651"/>
    </row>
    <row r="11" spans="1:17">
      <c r="A11" s="664">
        <v>0</v>
      </c>
      <c r="B11" s="665" t="s">
        <v>22258</v>
      </c>
      <c r="C11" s="665" t="s">
        <v>22782</v>
      </c>
      <c r="D11" s="665" t="s">
        <v>22783</v>
      </c>
      <c r="E11" s="665" t="s">
        <v>11107</v>
      </c>
      <c r="F11" s="665" t="s">
        <v>23975</v>
      </c>
      <c r="G11" s="664" t="s">
        <v>23960</v>
      </c>
      <c r="H11" s="666">
        <v>45356</v>
      </c>
      <c r="I11" s="664"/>
      <c r="J11" s="664"/>
      <c r="K11" s="664"/>
      <c r="L11" s="664" t="s">
        <v>23970</v>
      </c>
      <c r="M11" s="664"/>
      <c r="N11" s="664"/>
      <c r="O11" s="665"/>
      <c r="P11" s="665"/>
      <c r="Q11" s="651"/>
    </row>
    <row r="12" spans="1:17" ht="130.5">
      <c r="A12" s="659">
        <v>8</v>
      </c>
      <c r="B12" s="651" t="s">
        <v>22258</v>
      </c>
      <c r="C12" s="651" t="s">
        <v>22782</v>
      </c>
      <c r="D12" s="651" t="s">
        <v>22783</v>
      </c>
      <c r="E12" s="651" t="s">
        <v>11464</v>
      </c>
      <c r="F12" s="651" t="s">
        <v>23976</v>
      </c>
      <c r="G12" s="659" t="s">
        <v>23960</v>
      </c>
      <c r="H12" s="660">
        <v>45356</v>
      </c>
      <c r="I12" s="659"/>
      <c r="J12" s="659"/>
      <c r="K12" s="659"/>
      <c r="L12" s="659" t="s">
        <v>23007</v>
      </c>
      <c r="M12" s="660">
        <v>45362</v>
      </c>
      <c r="N12" s="660">
        <v>45358</v>
      </c>
      <c r="O12" s="661" t="s">
        <v>23977</v>
      </c>
      <c r="P12" s="662"/>
      <c r="Q12" s="651"/>
    </row>
    <row r="13" spans="1:17" ht="101.45">
      <c r="A13" s="659">
        <v>9</v>
      </c>
      <c r="B13" s="651" t="s">
        <v>22258</v>
      </c>
      <c r="C13" s="651" t="s">
        <v>22782</v>
      </c>
      <c r="D13" s="651" t="s">
        <v>22783</v>
      </c>
      <c r="E13" s="651" t="s">
        <v>11587</v>
      </c>
      <c r="F13" s="651" t="s">
        <v>23978</v>
      </c>
      <c r="G13" s="659" t="s">
        <v>23960</v>
      </c>
      <c r="H13" s="660">
        <v>45356</v>
      </c>
      <c r="I13" s="659"/>
      <c r="J13" s="659"/>
      <c r="K13" s="659"/>
      <c r="L13" s="659" t="s">
        <v>23007</v>
      </c>
      <c r="M13" s="660">
        <v>45362</v>
      </c>
      <c r="N13" s="660">
        <v>45358</v>
      </c>
      <c r="O13" s="661" t="s">
        <v>23979</v>
      </c>
      <c r="P13" s="651"/>
      <c r="Q13" s="651"/>
    </row>
    <row r="14" spans="1:17" ht="159.6">
      <c r="A14" s="659">
        <v>10</v>
      </c>
      <c r="B14" s="651" t="s">
        <v>22258</v>
      </c>
      <c r="C14" s="651" t="s">
        <v>22782</v>
      </c>
      <c r="D14" s="651" t="s">
        <v>22783</v>
      </c>
      <c r="E14" s="651" t="s">
        <v>11672</v>
      </c>
      <c r="F14" s="651" t="s">
        <v>23980</v>
      </c>
      <c r="G14" s="659" t="s">
        <v>23960</v>
      </c>
      <c r="H14" s="660">
        <v>45356</v>
      </c>
      <c r="I14" s="659"/>
      <c r="J14" s="659"/>
      <c r="K14" s="659"/>
      <c r="L14" s="659" t="s">
        <v>23007</v>
      </c>
      <c r="M14" s="660">
        <v>45362</v>
      </c>
      <c r="N14" s="660">
        <v>45358</v>
      </c>
      <c r="O14" s="661" t="s">
        <v>23981</v>
      </c>
      <c r="P14" s="651"/>
      <c r="Q14" s="651"/>
    </row>
    <row r="15" spans="1:17" ht="101.45">
      <c r="A15" s="659">
        <v>11</v>
      </c>
      <c r="B15" s="651" t="s">
        <v>22258</v>
      </c>
      <c r="C15" s="651" t="s">
        <v>22782</v>
      </c>
      <c r="D15" s="651" t="s">
        <v>22783</v>
      </c>
      <c r="E15" s="651" t="s">
        <v>22545</v>
      </c>
      <c r="F15" s="651" t="s">
        <v>23982</v>
      </c>
      <c r="G15" s="659" t="s">
        <v>23960</v>
      </c>
      <c r="H15" s="660">
        <v>45356</v>
      </c>
      <c r="I15" s="659"/>
      <c r="J15" s="659"/>
      <c r="K15" s="659"/>
      <c r="L15" s="659" t="s">
        <v>23007</v>
      </c>
      <c r="M15" s="660">
        <v>45362</v>
      </c>
      <c r="N15" s="660">
        <v>45358</v>
      </c>
      <c r="O15" s="661" t="s">
        <v>23983</v>
      </c>
      <c r="P15" s="651"/>
      <c r="Q15" s="651"/>
    </row>
    <row r="16" spans="1:17" ht="405.95">
      <c r="A16" s="659">
        <v>12</v>
      </c>
      <c r="B16" s="651" t="s">
        <v>22258</v>
      </c>
      <c r="C16" s="651" t="s">
        <v>22782</v>
      </c>
      <c r="D16" s="651" t="s">
        <v>22783</v>
      </c>
      <c r="E16" s="651" t="s">
        <v>11778</v>
      </c>
      <c r="F16" s="651" t="s">
        <v>23984</v>
      </c>
      <c r="G16" s="659" t="s">
        <v>23960</v>
      </c>
      <c r="H16" s="660">
        <v>45356</v>
      </c>
      <c r="I16" s="659"/>
      <c r="J16" s="659"/>
      <c r="K16" s="659"/>
      <c r="L16" s="659" t="s">
        <v>23007</v>
      </c>
      <c r="M16" s="660">
        <v>45362</v>
      </c>
      <c r="N16" s="660">
        <v>45358</v>
      </c>
      <c r="O16" s="661" t="s">
        <v>23985</v>
      </c>
      <c r="P16" s="651"/>
      <c r="Q16" s="651"/>
    </row>
    <row r="17" spans="1:17" ht="159.6">
      <c r="A17" s="659">
        <v>13</v>
      </c>
      <c r="B17" s="651" t="s">
        <v>22258</v>
      </c>
      <c r="C17" s="651" t="s">
        <v>22782</v>
      </c>
      <c r="D17" s="651" t="s">
        <v>22783</v>
      </c>
      <c r="E17" s="651" t="s">
        <v>12103</v>
      </c>
      <c r="F17" s="651" t="s">
        <v>23986</v>
      </c>
      <c r="G17" s="659" t="s">
        <v>23960</v>
      </c>
      <c r="H17" s="660">
        <v>45356</v>
      </c>
      <c r="I17" s="659"/>
      <c r="J17" s="659"/>
      <c r="K17" s="659"/>
      <c r="L17" s="659" t="s">
        <v>23007</v>
      </c>
      <c r="M17" s="660">
        <v>45362</v>
      </c>
      <c r="N17" s="660">
        <v>45358</v>
      </c>
      <c r="O17" s="661" t="s">
        <v>23987</v>
      </c>
      <c r="P17" s="651"/>
      <c r="Q17" s="651"/>
    </row>
    <row r="18" spans="1:17" ht="87">
      <c r="A18" s="659">
        <v>14</v>
      </c>
      <c r="B18" s="651" t="s">
        <v>22258</v>
      </c>
      <c r="C18" s="651" t="s">
        <v>22782</v>
      </c>
      <c r="D18" s="651" t="s">
        <v>22783</v>
      </c>
      <c r="E18" s="651" t="s">
        <v>12105</v>
      </c>
      <c r="F18" s="651" t="s">
        <v>23988</v>
      </c>
      <c r="G18" s="659" t="s">
        <v>23960</v>
      </c>
      <c r="H18" s="660">
        <v>45356</v>
      </c>
      <c r="I18" s="659"/>
      <c r="J18" s="659"/>
      <c r="K18" s="659"/>
      <c r="L18" s="659" t="s">
        <v>23007</v>
      </c>
      <c r="M18" s="660">
        <v>45362</v>
      </c>
      <c r="N18" s="660">
        <v>45358</v>
      </c>
      <c r="O18" s="662" t="s">
        <v>23989</v>
      </c>
      <c r="P18" s="651"/>
      <c r="Q18" s="651"/>
    </row>
    <row r="19" spans="1:17" ht="87">
      <c r="A19" s="659">
        <v>15</v>
      </c>
      <c r="B19" s="651" t="s">
        <v>22258</v>
      </c>
      <c r="C19" s="651" t="s">
        <v>22782</v>
      </c>
      <c r="D19" s="651" t="s">
        <v>22783</v>
      </c>
      <c r="E19" s="651" t="s">
        <v>22498</v>
      </c>
      <c r="F19" s="651" t="s">
        <v>23990</v>
      </c>
      <c r="G19" s="659" t="s">
        <v>23960</v>
      </c>
      <c r="H19" s="660">
        <v>45356</v>
      </c>
      <c r="I19" s="659"/>
      <c r="J19" s="659"/>
      <c r="K19" s="659"/>
      <c r="L19" s="659" t="s">
        <v>23007</v>
      </c>
      <c r="M19" s="660">
        <v>45362</v>
      </c>
      <c r="N19" s="660">
        <v>45358</v>
      </c>
      <c r="O19" s="661" t="s">
        <v>23991</v>
      </c>
      <c r="P19" s="651"/>
      <c r="Q19" s="651"/>
    </row>
    <row r="20" spans="1:17" ht="101.45">
      <c r="A20" s="659">
        <v>16</v>
      </c>
      <c r="B20" s="651" t="s">
        <v>22258</v>
      </c>
      <c r="C20" s="651" t="s">
        <v>22782</v>
      </c>
      <c r="D20" s="651" t="s">
        <v>22783</v>
      </c>
      <c r="E20" s="651" t="s">
        <v>12274</v>
      </c>
      <c r="F20" s="651" t="s">
        <v>23992</v>
      </c>
      <c r="G20" s="659" t="s">
        <v>23960</v>
      </c>
      <c r="H20" s="660">
        <v>45356</v>
      </c>
      <c r="I20" s="659"/>
      <c r="J20" s="659"/>
      <c r="K20" s="659"/>
      <c r="L20" s="659" t="s">
        <v>23007</v>
      </c>
      <c r="M20" s="660">
        <v>45362</v>
      </c>
      <c r="N20" s="660">
        <v>45358</v>
      </c>
      <c r="O20" s="661" t="s">
        <v>23993</v>
      </c>
      <c r="P20" s="651"/>
      <c r="Q20" s="651"/>
    </row>
    <row r="21" spans="1:17" ht="101.45">
      <c r="A21" s="659">
        <v>17</v>
      </c>
      <c r="B21" s="651" t="s">
        <v>22258</v>
      </c>
      <c r="C21" s="651" t="s">
        <v>22782</v>
      </c>
      <c r="D21" s="651" t="s">
        <v>22783</v>
      </c>
      <c r="E21" s="651" t="s">
        <v>12394</v>
      </c>
      <c r="F21" s="651" t="s">
        <v>23994</v>
      </c>
      <c r="G21" s="659" t="s">
        <v>23960</v>
      </c>
      <c r="H21" s="660">
        <v>45356</v>
      </c>
      <c r="I21" s="659"/>
      <c r="J21" s="659"/>
      <c r="K21" s="659"/>
      <c r="L21" s="659" t="s">
        <v>23007</v>
      </c>
      <c r="M21" s="660">
        <v>45362</v>
      </c>
      <c r="N21" s="660">
        <v>45358</v>
      </c>
      <c r="O21" s="662" t="s">
        <v>23993</v>
      </c>
      <c r="P21" s="651"/>
      <c r="Q21" s="651"/>
    </row>
    <row r="22" spans="1:17">
      <c r="A22" s="659">
        <v>18</v>
      </c>
      <c r="B22" s="651" t="s">
        <v>22258</v>
      </c>
      <c r="C22" s="651" t="s">
        <v>22439</v>
      </c>
      <c r="D22" s="651" t="s">
        <v>22634</v>
      </c>
      <c r="E22" s="651" t="s">
        <v>12760</v>
      </c>
      <c r="F22" s="651" t="s">
        <v>23995</v>
      </c>
      <c r="G22" s="659" t="s">
        <v>23960</v>
      </c>
      <c r="H22" s="660">
        <v>45356</v>
      </c>
      <c r="I22" s="659"/>
      <c r="J22" s="659"/>
      <c r="K22" s="659"/>
      <c r="L22" s="659" t="s">
        <v>23904</v>
      </c>
      <c r="M22" s="659"/>
      <c r="N22" s="660">
        <v>45358</v>
      </c>
      <c r="O22" s="651"/>
      <c r="P22" s="667" t="s">
        <v>23996</v>
      </c>
      <c r="Q22" s="651" t="s">
        <v>23958</v>
      </c>
    </row>
    <row r="23" spans="1:17" ht="159.6">
      <c r="A23" s="659">
        <v>19</v>
      </c>
      <c r="B23" s="651" t="s">
        <v>22258</v>
      </c>
      <c r="C23" s="651" t="s">
        <v>22782</v>
      </c>
      <c r="D23" s="651" t="s">
        <v>22783</v>
      </c>
      <c r="E23" s="651" t="s">
        <v>14194</v>
      </c>
      <c r="F23" s="651" t="s">
        <v>23997</v>
      </c>
      <c r="G23" s="659" t="s">
        <v>23960</v>
      </c>
      <c r="H23" s="660">
        <v>45356</v>
      </c>
      <c r="I23" s="659"/>
      <c r="J23" s="659"/>
      <c r="K23" s="659"/>
      <c r="L23" s="659" t="s">
        <v>23007</v>
      </c>
      <c r="M23" s="660">
        <v>45362</v>
      </c>
      <c r="N23" s="660">
        <v>45358</v>
      </c>
      <c r="O23" s="662" t="s">
        <v>23998</v>
      </c>
      <c r="P23" s="651"/>
      <c r="Q23" s="651"/>
    </row>
    <row r="24" spans="1:17" ht="43.5">
      <c r="A24" s="659">
        <v>20</v>
      </c>
      <c r="B24" s="651" t="s">
        <v>22258</v>
      </c>
      <c r="C24" s="651" t="s">
        <v>22782</v>
      </c>
      <c r="D24" s="651" t="s">
        <v>22783</v>
      </c>
      <c r="E24" s="651" t="s">
        <v>7473</v>
      </c>
      <c r="F24" s="651" t="s">
        <v>23999</v>
      </c>
      <c r="G24" s="659" t="s">
        <v>23960</v>
      </c>
      <c r="H24" s="660">
        <v>45356</v>
      </c>
      <c r="I24" s="659"/>
      <c r="J24" s="659"/>
      <c r="K24" s="659"/>
      <c r="L24" s="659" t="s">
        <v>23904</v>
      </c>
      <c r="M24" s="659"/>
      <c r="N24" s="660">
        <v>45358</v>
      </c>
      <c r="O24" s="651"/>
      <c r="P24" s="668" t="s">
        <v>24000</v>
      </c>
      <c r="Q24" s="651" t="s">
        <v>23958</v>
      </c>
    </row>
    <row r="25" spans="1:17">
      <c r="A25" s="664">
        <v>0</v>
      </c>
      <c r="B25" s="665" t="s">
        <v>22258</v>
      </c>
      <c r="C25" s="665" t="s">
        <v>22782</v>
      </c>
      <c r="D25" s="665" t="s">
        <v>22783</v>
      </c>
      <c r="E25" s="665" t="s">
        <v>7522</v>
      </c>
      <c r="F25" s="665" t="s">
        <v>24001</v>
      </c>
      <c r="G25" s="664" t="s">
        <v>23960</v>
      </c>
      <c r="H25" s="666">
        <v>45356</v>
      </c>
      <c r="I25" s="664"/>
      <c r="J25" s="664"/>
      <c r="K25" s="664"/>
      <c r="L25" s="664" t="s">
        <v>23970</v>
      </c>
      <c r="M25" s="664"/>
      <c r="N25" s="664"/>
      <c r="O25" s="665"/>
      <c r="P25" s="665"/>
      <c r="Q25" s="651"/>
    </row>
    <row r="26" spans="1:17" ht="72.599999999999994">
      <c r="A26" s="659">
        <v>21</v>
      </c>
      <c r="B26" s="651" t="s">
        <v>22258</v>
      </c>
      <c r="C26" s="651" t="s">
        <v>22782</v>
      </c>
      <c r="D26" s="651" t="s">
        <v>22783</v>
      </c>
      <c r="E26" s="651" t="s">
        <v>14388</v>
      </c>
      <c r="F26" s="651" t="s">
        <v>24002</v>
      </c>
      <c r="G26" s="659" t="s">
        <v>23960</v>
      </c>
      <c r="H26" s="660">
        <v>45356</v>
      </c>
      <c r="I26" s="659" t="s">
        <v>22584</v>
      </c>
      <c r="J26" s="659"/>
      <c r="K26" s="659"/>
      <c r="L26" s="659" t="s">
        <v>23007</v>
      </c>
      <c r="M26" s="660">
        <v>45362</v>
      </c>
      <c r="N26" s="660">
        <v>45358</v>
      </c>
      <c r="O26" s="662" t="s">
        <v>24003</v>
      </c>
      <c r="P26" s="651"/>
      <c r="Q26" s="651"/>
    </row>
    <row r="27" spans="1:17" ht="57.95">
      <c r="A27" s="659">
        <v>22</v>
      </c>
      <c r="B27" s="651" t="s">
        <v>22258</v>
      </c>
      <c r="C27" s="651" t="s">
        <v>22782</v>
      </c>
      <c r="D27" s="651" t="s">
        <v>22783</v>
      </c>
      <c r="E27" s="651" t="s">
        <v>22524</v>
      </c>
      <c r="F27" s="651" t="s">
        <v>24004</v>
      </c>
      <c r="G27" s="659" t="s">
        <v>23960</v>
      </c>
      <c r="H27" s="660">
        <v>45356</v>
      </c>
      <c r="I27" s="659"/>
      <c r="J27" s="659"/>
      <c r="K27" s="659"/>
      <c r="L27" s="659" t="s">
        <v>23007</v>
      </c>
      <c r="M27" s="660">
        <v>45362</v>
      </c>
      <c r="N27" s="660">
        <v>45358</v>
      </c>
      <c r="O27" s="662" t="s">
        <v>24005</v>
      </c>
      <c r="P27" s="651"/>
      <c r="Q27" s="651"/>
    </row>
    <row r="28" spans="1:17" ht="29.1">
      <c r="A28" s="659">
        <v>23</v>
      </c>
      <c r="B28" s="651" t="s">
        <v>22258</v>
      </c>
      <c r="C28" s="651" t="s">
        <v>22782</v>
      </c>
      <c r="D28" s="651" t="s">
        <v>22783</v>
      </c>
      <c r="E28" s="651" t="s">
        <v>16725</v>
      </c>
      <c r="F28" s="651" t="s">
        <v>24006</v>
      </c>
      <c r="G28" s="659" t="s">
        <v>23960</v>
      </c>
      <c r="H28" s="660">
        <v>45356</v>
      </c>
      <c r="I28" s="659"/>
      <c r="J28" s="659"/>
      <c r="K28" s="659"/>
      <c r="L28" s="659" t="s">
        <v>23904</v>
      </c>
      <c r="M28" s="659"/>
      <c r="N28" s="660">
        <v>45358</v>
      </c>
      <c r="O28" s="651"/>
      <c r="P28" s="668" t="s">
        <v>24007</v>
      </c>
      <c r="Q28" s="651" t="s">
        <v>23958</v>
      </c>
    </row>
    <row r="29" spans="1:17" ht="188.45">
      <c r="A29" s="659">
        <v>24</v>
      </c>
      <c r="B29" s="651" t="s">
        <v>22258</v>
      </c>
      <c r="C29" s="651" t="s">
        <v>22782</v>
      </c>
      <c r="D29" s="651" t="s">
        <v>22783</v>
      </c>
      <c r="E29" s="651" t="s">
        <v>16790</v>
      </c>
      <c r="F29" s="651" t="s">
        <v>24008</v>
      </c>
      <c r="G29" s="659" t="s">
        <v>23960</v>
      </c>
      <c r="H29" s="660">
        <v>45356</v>
      </c>
      <c r="I29" s="659"/>
      <c r="J29" s="659"/>
      <c r="K29" s="659"/>
      <c r="L29" s="659" t="s">
        <v>23007</v>
      </c>
      <c r="M29" s="660">
        <v>45362</v>
      </c>
      <c r="N29" s="660">
        <v>45358</v>
      </c>
      <c r="O29" s="661" t="s">
        <v>24009</v>
      </c>
      <c r="P29" s="651"/>
      <c r="Q29" s="651"/>
    </row>
    <row r="30" spans="1:17" ht="203.1">
      <c r="A30" s="659">
        <v>25</v>
      </c>
      <c r="B30" s="651" t="s">
        <v>22258</v>
      </c>
      <c r="C30" s="651" t="s">
        <v>22782</v>
      </c>
      <c r="D30" s="651" t="s">
        <v>22783</v>
      </c>
      <c r="E30" s="651" t="s">
        <v>16938</v>
      </c>
      <c r="F30" s="651" t="s">
        <v>24010</v>
      </c>
      <c r="G30" s="659" t="s">
        <v>23960</v>
      </c>
      <c r="H30" s="660">
        <v>45356</v>
      </c>
      <c r="I30" s="659"/>
      <c r="J30" s="659"/>
      <c r="K30" s="659"/>
      <c r="L30" s="659" t="s">
        <v>23904</v>
      </c>
      <c r="M30" s="660">
        <v>45362</v>
      </c>
      <c r="N30" s="660">
        <v>45363</v>
      </c>
      <c r="O30" s="661" t="s">
        <v>24011</v>
      </c>
      <c r="P30" s="651"/>
      <c r="Q30" s="651" t="s">
        <v>23958</v>
      </c>
    </row>
    <row r="31" spans="1:17" ht="144.94999999999999">
      <c r="A31" s="659">
        <v>26</v>
      </c>
      <c r="B31" s="651" t="s">
        <v>22258</v>
      </c>
      <c r="C31" s="651" t="s">
        <v>22782</v>
      </c>
      <c r="D31" s="651" t="s">
        <v>22783</v>
      </c>
      <c r="E31" s="651" t="s">
        <v>17118</v>
      </c>
      <c r="F31" s="651" t="s">
        <v>24012</v>
      </c>
      <c r="G31" s="659" t="s">
        <v>23960</v>
      </c>
      <c r="H31" s="660">
        <v>45356</v>
      </c>
      <c r="I31" s="659"/>
      <c r="J31" s="659"/>
      <c r="K31" s="659"/>
      <c r="L31" s="659" t="s">
        <v>23904</v>
      </c>
      <c r="M31" s="660">
        <v>45362</v>
      </c>
      <c r="N31" s="660">
        <v>45363</v>
      </c>
      <c r="O31" s="661" t="s">
        <v>24013</v>
      </c>
      <c r="P31" s="651"/>
      <c r="Q31" s="651" t="s">
        <v>23958</v>
      </c>
    </row>
    <row r="32" spans="1:17">
      <c r="A32" s="659">
        <v>27</v>
      </c>
      <c r="B32" s="651" t="s">
        <v>22258</v>
      </c>
      <c r="C32" s="651" t="s">
        <v>22782</v>
      </c>
      <c r="D32" s="651" t="s">
        <v>22783</v>
      </c>
      <c r="E32" s="651" t="s">
        <v>17182</v>
      </c>
      <c r="F32" s="651" t="s">
        <v>24014</v>
      </c>
      <c r="G32" s="659" t="s">
        <v>23960</v>
      </c>
      <c r="H32" s="660">
        <v>45356</v>
      </c>
      <c r="I32" s="659"/>
      <c r="J32" s="659"/>
      <c r="K32" s="659"/>
      <c r="L32" s="659" t="s">
        <v>23904</v>
      </c>
      <c r="M32" s="659"/>
      <c r="N32" s="660">
        <v>45358</v>
      </c>
      <c r="O32" s="651"/>
      <c r="P32" s="667" t="s">
        <v>23996</v>
      </c>
      <c r="Q32" s="651" t="s">
        <v>23958</v>
      </c>
    </row>
    <row r="33" spans="1:18" ht="87">
      <c r="A33" s="659">
        <v>28</v>
      </c>
      <c r="B33" s="651" t="s">
        <v>22258</v>
      </c>
      <c r="C33" s="651" t="s">
        <v>22782</v>
      </c>
      <c r="D33" s="651" t="s">
        <v>22783</v>
      </c>
      <c r="E33" s="651" t="s">
        <v>17209</v>
      </c>
      <c r="F33" s="651" t="s">
        <v>24015</v>
      </c>
      <c r="G33" s="659" t="s">
        <v>23960</v>
      </c>
      <c r="H33" s="660">
        <v>45356</v>
      </c>
      <c r="I33" s="659"/>
      <c r="J33" s="659"/>
      <c r="K33" s="659"/>
      <c r="L33" s="659" t="s">
        <v>23904</v>
      </c>
      <c r="M33" s="660">
        <v>45362</v>
      </c>
      <c r="N33" s="660">
        <v>45363</v>
      </c>
      <c r="O33" s="661" t="s">
        <v>24016</v>
      </c>
      <c r="P33" s="651"/>
      <c r="Q33" s="651" t="s">
        <v>23958</v>
      </c>
    </row>
    <row r="34" spans="1:18">
      <c r="A34" s="659">
        <v>29</v>
      </c>
      <c r="B34" s="651" t="s">
        <v>22258</v>
      </c>
      <c r="C34" s="651" t="s">
        <v>22782</v>
      </c>
      <c r="D34" s="651" t="s">
        <v>22783</v>
      </c>
      <c r="E34" s="651" t="s">
        <v>22532</v>
      </c>
      <c r="F34" s="651" t="s">
        <v>24017</v>
      </c>
      <c r="G34" s="659" t="s">
        <v>23960</v>
      </c>
      <c r="H34" s="660">
        <v>45356</v>
      </c>
      <c r="I34" s="659" t="s">
        <v>22584</v>
      </c>
      <c r="J34" s="659"/>
      <c r="K34" s="659"/>
      <c r="L34" s="659" t="s">
        <v>23904</v>
      </c>
      <c r="M34" s="659"/>
      <c r="N34" s="660">
        <v>45359</v>
      </c>
      <c r="O34" s="651"/>
      <c r="P34" s="667" t="s">
        <v>23996</v>
      </c>
      <c r="Q34" s="651" t="s">
        <v>23958</v>
      </c>
    </row>
    <row r="35" spans="1:18" ht="72.599999999999994">
      <c r="A35" s="659">
        <v>30</v>
      </c>
      <c r="B35" s="651" t="s">
        <v>22258</v>
      </c>
      <c r="C35" s="651" t="s">
        <v>22782</v>
      </c>
      <c r="D35" s="651" t="s">
        <v>22783</v>
      </c>
      <c r="E35" s="651" t="s">
        <v>22549</v>
      </c>
      <c r="F35" s="651" t="s">
        <v>24018</v>
      </c>
      <c r="G35" s="659" t="s">
        <v>23960</v>
      </c>
      <c r="H35" s="660">
        <v>45356</v>
      </c>
      <c r="I35" s="659"/>
      <c r="J35" s="659"/>
      <c r="K35" s="659"/>
      <c r="L35" s="659" t="s">
        <v>23904</v>
      </c>
      <c r="M35" s="660">
        <v>45362</v>
      </c>
      <c r="N35" s="660">
        <v>45363</v>
      </c>
      <c r="O35" s="661" t="s">
        <v>24019</v>
      </c>
      <c r="P35" s="651"/>
      <c r="Q35" s="651" t="s">
        <v>23958</v>
      </c>
    </row>
    <row r="36" spans="1:18" ht="87">
      <c r="A36" s="659">
        <v>31</v>
      </c>
      <c r="B36" s="651" t="s">
        <v>22258</v>
      </c>
      <c r="C36" s="651" t="s">
        <v>22782</v>
      </c>
      <c r="D36" s="651" t="s">
        <v>22783</v>
      </c>
      <c r="E36" s="651" t="s">
        <v>19450</v>
      </c>
      <c r="F36" s="651" t="s">
        <v>24020</v>
      </c>
      <c r="G36" s="659" t="s">
        <v>23960</v>
      </c>
      <c r="H36" s="660">
        <v>45356</v>
      </c>
      <c r="I36" s="659"/>
      <c r="J36" s="659"/>
      <c r="K36" s="659"/>
      <c r="L36" s="659" t="s">
        <v>23904</v>
      </c>
      <c r="M36" s="660">
        <v>45362</v>
      </c>
      <c r="N36" s="660">
        <v>45363</v>
      </c>
      <c r="O36" s="661" t="s">
        <v>24021</v>
      </c>
      <c r="P36" s="651"/>
      <c r="Q36" s="651" t="s">
        <v>23958</v>
      </c>
    </row>
    <row r="37" spans="1:18" ht="87">
      <c r="A37" s="659">
        <v>32</v>
      </c>
      <c r="B37" s="651" t="s">
        <v>22258</v>
      </c>
      <c r="C37" s="651" t="s">
        <v>22782</v>
      </c>
      <c r="D37" s="651" t="s">
        <v>22783</v>
      </c>
      <c r="E37" s="651" t="s">
        <v>19486</v>
      </c>
      <c r="F37" s="651" t="s">
        <v>24022</v>
      </c>
      <c r="G37" s="659" t="s">
        <v>23960</v>
      </c>
      <c r="H37" s="660">
        <v>45356</v>
      </c>
      <c r="I37" s="659"/>
      <c r="J37" s="659"/>
      <c r="K37" s="659"/>
      <c r="L37" s="659" t="s">
        <v>23904</v>
      </c>
      <c r="M37" s="660">
        <v>45362</v>
      </c>
      <c r="N37" s="660">
        <v>45363</v>
      </c>
      <c r="O37" s="661" t="s">
        <v>24023</v>
      </c>
      <c r="P37" s="651"/>
      <c r="Q37" s="651" t="s">
        <v>23958</v>
      </c>
    </row>
    <row r="38" spans="1:18" ht="116.1">
      <c r="A38" s="659">
        <v>33</v>
      </c>
      <c r="B38" s="651" t="s">
        <v>22258</v>
      </c>
      <c r="C38" s="651" t="s">
        <v>22782</v>
      </c>
      <c r="D38" s="651" t="s">
        <v>22783</v>
      </c>
      <c r="E38" s="651" t="s">
        <v>22541</v>
      </c>
      <c r="F38" s="651" t="s">
        <v>24024</v>
      </c>
      <c r="G38" s="659" t="s">
        <v>23960</v>
      </c>
      <c r="H38" s="660">
        <v>45356</v>
      </c>
      <c r="I38" s="659"/>
      <c r="J38" s="659"/>
      <c r="K38" s="659"/>
      <c r="L38" s="659" t="s">
        <v>23904</v>
      </c>
      <c r="M38" s="660">
        <v>45362</v>
      </c>
      <c r="N38" s="660">
        <v>45363</v>
      </c>
      <c r="O38" s="663" t="s">
        <v>24025</v>
      </c>
      <c r="P38" s="651"/>
      <c r="Q38" s="651" t="s">
        <v>23958</v>
      </c>
    </row>
    <row r="39" spans="1:18" ht="87">
      <c r="A39" s="659">
        <v>34</v>
      </c>
      <c r="B39" s="651" t="s">
        <v>22258</v>
      </c>
      <c r="C39" s="651" t="s">
        <v>22782</v>
      </c>
      <c r="D39" s="651" t="s">
        <v>22783</v>
      </c>
      <c r="E39" s="651" t="s">
        <v>22547</v>
      </c>
      <c r="F39" s="651" t="s">
        <v>24026</v>
      </c>
      <c r="G39" s="659" t="s">
        <v>23960</v>
      </c>
      <c r="H39" s="660">
        <v>45356</v>
      </c>
      <c r="I39" s="659"/>
      <c r="J39" s="659"/>
      <c r="K39" s="659"/>
      <c r="L39" s="659" t="s">
        <v>23904</v>
      </c>
      <c r="M39" s="660">
        <v>45362</v>
      </c>
      <c r="N39" s="660">
        <v>45363</v>
      </c>
      <c r="O39" s="661" t="s">
        <v>24027</v>
      </c>
      <c r="P39" s="651"/>
      <c r="Q39" s="651" t="s">
        <v>23958</v>
      </c>
    </row>
    <row r="40" spans="1:18" ht="87">
      <c r="A40" s="659">
        <v>35</v>
      </c>
      <c r="B40" s="651" t="s">
        <v>22258</v>
      </c>
      <c r="C40" s="651" t="s">
        <v>22782</v>
      </c>
      <c r="D40" s="651" t="s">
        <v>22783</v>
      </c>
      <c r="E40" s="651" t="s">
        <v>22543</v>
      </c>
      <c r="F40" s="651" t="s">
        <v>24028</v>
      </c>
      <c r="G40" s="659" t="s">
        <v>23960</v>
      </c>
      <c r="H40" s="660">
        <v>45356</v>
      </c>
      <c r="I40" s="659"/>
      <c r="J40" s="659"/>
      <c r="K40" s="659"/>
      <c r="L40" s="659" t="s">
        <v>23904</v>
      </c>
      <c r="M40" s="660">
        <v>45362</v>
      </c>
      <c r="N40" s="660">
        <v>45363</v>
      </c>
      <c r="O40" s="661" t="s">
        <v>24029</v>
      </c>
      <c r="P40" s="651"/>
      <c r="Q40" s="651" t="s">
        <v>23958</v>
      </c>
    </row>
    <row r="41" spans="1:18" ht="174">
      <c r="A41" s="659">
        <v>36</v>
      </c>
      <c r="B41" s="651" t="s">
        <v>22265</v>
      </c>
      <c r="C41" s="651" t="s">
        <v>22782</v>
      </c>
      <c r="D41" s="651" t="s">
        <v>22783</v>
      </c>
      <c r="E41" s="651" t="s">
        <v>7044</v>
      </c>
      <c r="F41" s="651" t="s">
        <v>24030</v>
      </c>
      <c r="G41" s="659" t="s">
        <v>23960</v>
      </c>
      <c r="H41" s="660">
        <v>45356</v>
      </c>
      <c r="I41" s="659"/>
      <c r="J41" s="659"/>
      <c r="K41" s="659"/>
      <c r="L41" s="659" t="s">
        <v>23007</v>
      </c>
      <c r="M41" s="660">
        <v>45363</v>
      </c>
      <c r="N41" s="669">
        <v>45363</v>
      </c>
      <c r="O41" s="661" t="s">
        <v>24031</v>
      </c>
      <c r="P41" s="651"/>
      <c r="Q41" s="651"/>
    </row>
    <row r="42" spans="1:18" ht="159.6">
      <c r="A42" s="659">
        <v>37</v>
      </c>
      <c r="B42" s="651" t="s">
        <v>22265</v>
      </c>
      <c r="C42" s="651" t="s">
        <v>22782</v>
      </c>
      <c r="D42" s="651" t="s">
        <v>22783</v>
      </c>
      <c r="E42" s="651" t="s">
        <v>7326</v>
      </c>
      <c r="F42" s="651" t="s">
        <v>24032</v>
      </c>
      <c r="G42" s="659" t="s">
        <v>23960</v>
      </c>
      <c r="H42" s="660">
        <v>45356</v>
      </c>
      <c r="I42" s="659"/>
      <c r="J42" s="659"/>
      <c r="K42" s="659"/>
      <c r="L42" s="659" t="s">
        <v>24033</v>
      </c>
      <c r="M42" s="660">
        <v>45362</v>
      </c>
      <c r="N42" s="669">
        <v>45363</v>
      </c>
      <c r="O42" s="661" t="s">
        <v>24034</v>
      </c>
      <c r="P42" s="651"/>
      <c r="Q42" s="651"/>
    </row>
    <row r="43" spans="1:18" ht="57.95">
      <c r="A43" s="659">
        <v>38</v>
      </c>
      <c r="B43" s="651" t="s">
        <v>22265</v>
      </c>
      <c r="C43" s="651" t="s">
        <v>22782</v>
      </c>
      <c r="D43" s="651" t="s">
        <v>22783</v>
      </c>
      <c r="E43" s="651" t="s">
        <v>7442</v>
      </c>
      <c r="F43" s="651" t="s">
        <v>24035</v>
      </c>
      <c r="G43" s="659" t="s">
        <v>23960</v>
      </c>
      <c r="H43" s="660">
        <v>45356</v>
      </c>
      <c r="I43" s="659" t="s">
        <v>22584</v>
      </c>
      <c r="J43" s="659"/>
      <c r="K43" s="659"/>
      <c r="L43" s="659" t="s">
        <v>23904</v>
      </c>
      <c r="M43" s="660">
        <v>45362</v>
      </c>
      <c r="N43" s="669">
        <v>45363</v>
      </c>
      <c r="O43" s="661" t="s">
        <v>24036</v>
      </c>
      <c r="P43" s="651"/>
      <c r="Q43" s="651" t="s">
        <v>23958</v>
      </c>
    </row>
    <row r="44" spans="1:18" hidden="1">
      <c r="A44" s="659">
        <v>39</v>
      </c>
      <c r="B44" s="651" t="s">
        <v>22275</v>
      </c>
      <c r="C44" s="651" t="s">
        <v>22082</v>
      </c>
      <c r="D44" s="651" t="s">
        <v>22886</v>
      </c>
      <c r="E44" s="651" t="s">
        <v>7450</v>
      </c>
      <c r="F44" s="651" t="s">
        <v>24037</v>
      </c>
      <c r="G44" s="659" t="s">
        <v>24038</v>
      </c>
      <c r="H44" s="660">
        <v>45350</v>
      </c>
      <c r="I44" s="659"/>
      <c r="J44" s="659"/>
      <c r="K44" s="659"/>
      <c r="L44" s="659" t="s">
        <v>23904</v>
      </c>
      <c r="M44" s="660">
        <v>45359</v>
      </c>
      <c r="N44" s="660">
        <v>45362</v>
      </c>
      <c r="O44" s="670"/>
      <c r="P44" s="670" t="s">
        <v>22584</v>
      </c>
      <c r="Q44" s="651" t="s">
        <v>24039</v>
      </c>
    </row>
    <row r="45" spans="1:18" hidden="1">
      <c r="A45" s="659">
        <v>40</v>
      </c>
      <c r="B45" s="651" t="s">
        <v>22275</v>
      </c>
      <c r="C45" s="651" t="s">
        <v>22082</v>
      </c>
      <c r="D45" s="651" t="s">
        <v>22886</v>
      </c>
      <c r="E45" s="651" t="s">
        <v>7459</v>
      </c>
      <c r="F45" s="651" t="s">
        <v>24040</v>
      </c>
      <c r="G45" s="659" t="s">
        <v>24038</v>
      </c>
      <c r="H45" s="660">
        <v>45350</v>
      </c>
      <c r="I45" s="659"/>
      <c r="J45" s="659"/>
      <c r="K45" s="659"/>
      <c r="L45" s="659" t="s">
        <v>23904</v>
      </c>
      <c r="M45" s="660">
        <v>45359</v>
      </c>
      <c r="N45" s="660">
        <v>45362</v>
      </c>
      <c r="O45" s="670"/>
      <c r="P45" s="670" t="s">
        <v>22584</v>
      </c>
      <c r="Q45" s="651" t="s">
        <v>24039</v>
      </c>
    </row>
    <row r="46" spans="1:18" hidden="1">
      <c r="A46" s="659">
        <v>41</v>
      </c>
      <c r="B46" s="651" t="s">
        <v>22275</v>
      </c>
      <c r="C46" s="651" t="s">
        <v>22082</v>
      </c>
      <c r="D46" s="651" t="s">
        <v>22886</v>
      </c>
      <c r="E46" s="651" t="s">
        <v>7463</v>
      </c>
      <c r="F46" s="651" t="s">
        <v>24041</v>
      </c>
      <c r="G46" s="659" t="s">
        <v>24038</v>
      </c>
      <c r="H46" s="660">
        <v>45350</v>
      </c>
      <c r="I46" s="659"/>
      <c r="J46" s="659"/>
      <c r="K46" s="659"/>
      <c r="L46" s="659" t="s">
        <v>23904</v>
      </c>
      <c r="M46" s="660">
        <v>45363</v>
      </c>
      <c r="N46" s="660">
        <v>45364</v>
      </c>
      <c r="O46" s="661"/>
      <c r="P46" s="670" t="s">
        <v>22584</v>
      </c>
      <c r="Q46" s="651" t="s">
        <v>24039</v>
      </c>
    </row>
    <row r="47" spans="1:18" hidden="1">
      <c r="A47" s="659">
        <v>42</v>
      </c>
      <c r="B47" s="651" t="s">
        <v>22275</v>
      </c>
      <c r="C47" s="651" t="s">
        <v>22082</v>
      </c>
      <c r="D47" s="651" t="s">
        <v>22886</v>
      </c>
      <c r="E47" s="651" t="s">
        <v>7471</v>
      </c>
      <c r="F47" s="651" t="s">
        <v>24042</v>
      </c>
      <c r="G47" s="659" t="s">
        <v>24038</v>
      </c>
      <c r="H47" s="660">
        <v>45350</v>
      </c>
      <c r="I47" s="659" t="s">
        <v>22584</v>
      </c>
      <c r="J47" s="659"/>
      <c r="K47" s="659"/>
      <c r="L47" s="659" t="s">
        <v>23904</v>
      </c>
      <c r="M47" s="660">
        <v>45356</v>
      </c>
      <c r="N47" s="660">
        <v>45358</v>
      </c>
      <c r="O47" s="670" t="s">
        <v>24043</v>
      </c>
      <c r="P47" s="670" t="s">
        <v>14</v>
      </c>
      <c r="Q47" s="651" t="s">
        <v>23958</v>
      </c>
    </row>
    <row r="48" spans="1:18" ht="72.599999999999994" hidden="1">
      <c r="A48" s="659">
        <v>43</v>
      </c>
      <c r="B48" s="651" t="s">
        <v>22081</v>
      </c>
      <c r="C48" s="651" t="s">
        <v>22082</v>
      </c>
      <c r="D48" s="651" t="s">
        <v>22652</v>
      </c>
      <c r="E48" s="651" t="s">
        <v>22499</v>
      </c>
      <c r="F48" s="651" t="s">
        <v>24044</v>
      </c>
      <c r="G48" s="659" t="s">
        <v>21799</v>
      </c>
      <c r="H48" s="660">
        <v>45355</v>
      </c>
      <c r="I48" s="659"/>
      <c r="J48" s="659"/>
      <c r="K48" s="659"/>
      <c r="L48" s="659" t="s">
        <v>24033</v>
      </c>
      <c r="M48" s="660">
        <v>45362</v>
      </c>
      <c r="N48" s="660">
        <v>45359</v>
      </c>
      <c r="O48" s="661" t="s">
        <v>24045</v>
      </c>
      <c r="P48" s="670" t="s">
        <v>22584</v>
      </c>
      <c r="Q48" s="651"/>
      <c r="R48" s="616" t="s">
        <v>24046</v>
      </c>
    </row>
    <row r="49" spans="1:18" ht="72.599999999999994" hidden="1">
      <c r="A49" s="659">
        <v>44</v>
      </c>
      <c r="B49" s="651" t="s">
        <v>22081</v>
      </c>
      <c r="C49" s="651" t="s">
        <v>22082</v>
      </c>
      <c r="D49" s="651" t="s">
        <v>22652</v>
      </c>
      <c r="E49" s="651" t="s">
        <v>22500</v>
      </c>
      <c r="F49" s="651" t="s">
        <v>24047</v>
      </c>
      <c r="G49" s="659" t="s">
        <v>21799</v>
      </c>
      <c r="H49" s="660">
        <v>45355</v>
      </c>
      <c r="I49" s="659"/>
      <c r="J49" s="659"/>
      <c r="K49" s="659"/>
      <c r="L49" s="659" t="s">
        <v>23904</v>
      </c>
      <c r="M49" s="660">
        <v>45362</v>
      </c>
      <c r="N49" s="660">
        <v>45359</v>
      </c>
      <c r="O49" s="661" t="s">
        <v>24048</v>
      </c>
      <c r="P49" s="670" t="s">
        <v>22584</v>
      </c>
      <c r="Q49" s="651" t="s">
        <v>23958</v>
      </c>
    </row>
    <row r="50" spans="1:18" ht="57.95" hidden="1">
      <c r="A50" s="659">
        <v>45</v>
      </c>
      <c r="B50" s="651" t="s">
        <v>22081</v>
      </c>
      <c r="C50" s="651" t="s">
        <v>22082</v>
      </c>
      <c r="D50" s="651" t="s">
        <v>22652</v>
      </c>
      <c r="E50" s="651" t="s">
        <v>22501</v>
      </c>
      <c r="F50" s="651" t="s">
        <v>24049</v>
      </c>
      <c r="G50" s="659" t="s">
        <v>21799</v>
      </c>
      <c r="H50" s="660">
        <v>45355</v>
      </c>
      <c r="I50" s="659"/>
      <c r="J50" s="659"/>
      <c r="K50" s="659"/>
      <c r="L50" s="659" t="s">
        <v>23904</v>
      </c>
      <c r="M50" s="660">
        <v>45359</v>
      </c>
      <c r="N50" s="660">
        <v>45359</v>
      </c>
      <c r="O50" s="661" t="s">
        <v>24050</v>
      </c>
      <c r="P50" s="670" t="s">
        <v>22584</v>
      </c>
      <c r="Q50" s="651" t="s">
        <v>23958</v>
      </c>
    </row>
    <row r="51" spans="1:18" hidden="1">
      <c r="A51" s="659">
        <v>46</v>
      </c>
      <c r="B51" s="651" t="s">
        <v>22081</v>
      </c>
      <c r="C51" s="651" t="s">
        <v>22082</v>
      </c>
      <c r="D51" s="651" t="s">
        <v>22652</v>
      </c>
      <c r="E51" s="651" t="s">
        <v>22528</v>
      </c>
      <c r="F51" s="651" t="s">
        <v>24051</v>
      </c>
      <c r="G51" s="659" t="s">
        <v>21799</v>
      </c>
      <c r="H51" s="660">
        <v>45356</v>
      </c>
      <c r="I51" s="659" t="s">
        <v>22584</v>
      </c>
      <c r="J51" s="659"/>
      <c r="K51" s="659"/>
      <c r="L51" s="659" t="s">
        <v>23904</v>
      </c>
      <c r="M51" s="660">
        <v>45359</v>
      </c>
      <c r="N51" s="660">
        <v>45359</v>
      </c>
      <c r="O51" s="671" t="s">
        <v>24052</v>
      </c>
      <c r="P51" s="670" t="s">
        <v>22584</v>
      </c>
      <c r="Q51" s="651" t="s">
        <v>23958</v>
      </c>
      <c r="R51" s="54" t="s">
        <v>24053</v>
      </c>
    </row>
    <row r="52" spans="1:18" hidden="1">
      <c r="A52" s="659">
        <v>47</v>
      </c>
      <c r="B52" s="651" t="s">
        <v>22081</v>
      </c>
      <c r="C52" s="651" t="s">
        <v>22082</v>
      </c>
      <c r="D52" s="651" t="s">
        <v>22652</v>
      </c>
      <c r="E52" s="651" t="s">
        <v>22529</v>
      </c>
      <c r="F52" s="651" t="s">
        <v>24054</v>
      </c>
      <c r="G52" s="659" t="s">
        <v>21799</v>
      </c>
      <c r="H52" s="660">
        <v>45356</v>
      </c>
      <c r="I52" s="659" t="s">
        <v>22584</v>
      </c>
      <c r="J52" s="659"/>
      <c r="K52" s="659"/>
      <c r="L52" s="659" t="s">
        <v>23904</v>
      </c>
      <c r="M52" s="660">
        <v>45359</v>
      </c>
      <c r="N52" s="660">
        <v>45359</v>
      </c>
      <c r="O52" s="671" t="s">
        <v>24052</v>
      </c>
      <c r="P52" s="670" t="s">
        <v>22584</v>
      </c>
      <c r="Q52" s="651" t="s">
        <v>23958</v>
      </c>
      <c r="R52" s="54" t="s">
        <v>24053</v>
      </c>
    </row>
    <row r="53" spans="1:18" hidden="1">
      <c r="A53" s="659">
        <v>48</v>
      </c>
      <c r="B53" s="651" t="s">
        <v>22081</v>
      </c>
      <c r="C53" s="651" t="s">
        <v>22082</v>
      </c>
      <c r="D53" s="651" t="s">
        <v>22652</v>
      </c>
      <c r="E53" s="651" t="s">
        <v>22530</v>
      </c>
      <c r="F53" s="651" t="s">
        <v>24055</v>
      </c>
      <c r="G53" s="659" t="s">
        <v>21799</v>
      </c>
      <c r="H53" s="660">
        <v>45356</v>
      </c>
      <c r="I53" s="659" t="s">
        <v>22584</v>
      </c>
      <c r="J53" s="659"/>
      <c r="K53" s="659"/>
      <c r="L53" s="659" t="s">
        <v>23904</v>
      </c>
      <c r="M53" s="660">
        <v>45359</v>
      </c>
      <c r="N53" s="660">
        <v>45359</v>
      </c>
      <c r="O53" s="671" t="s">
        <v>24052</v>
      </c>
      <c r="P53" s="670" t="s">
        <v>22584</v>
      </c>
      <c r="Q53" s="651" t="s">
        <v>23958</v>
      </c>
      <c r="R53" s="54" t="s">
        <v>24053</v>
      </c>
    </row>
    <row r="54" spans="1:18" ht="57.95" hidden="1">
      <c r="A54" s="659">
        <v>49</v>
      </c>
      <c r="B54" s="651" t="s">
        <v>22081</v>
      </c>
      <c r="C54" s="651" t="s">
        <v>22082</v>
      </c>
      <c r="D54" s="651" t="s">
        <v>22652</v>
      </c>
      <c r="E54" s="651" t="s">
        <v>22531</v>
      </c>
      <c r="F54" s="651" t="s">
        <v>24056</v>
      </c>
      <c r="G54" s="659" t="s">
        <v>21799</v>
      </c>
      <c r="H54" s="660">
        <v>45355</v>
      </c>
      <c r="I54" s="659"/>
      <c r="J54" s="659"/>
      <c r="K54" s="659"/>
      <c r="L54" s="659" t="s">
        <v>23904</v>
      </c>
      <c r="M54" s="660">
        <v>45359</v>
      </c>
      <c r="N54" s="660">
        <v>45359</v>
      </c>
      <c r="O54" s="661" t="s">
        <v>24050</v>
      </c>
      <c r="P54" s="670" t="s">
        <v>22584</v>
      </c>
      <c r="Q54" s="651" t="s">
        <v>23958</v>
      </c>
    </row>
    <row r="55" spans="1:18" ht="41.25" hidden="1" customHeight="1">
      <c r="A55" s="659">
        <v>50</v>
      </c>
      <c r="B55" s="651" t="s">
        <v>22081</v>
      </c>
      <c r="C55" s="651" t="s">
        <v>22082</v>
      </c>
      <c r="D55" s="651" t="s">
        <v>22652</v>
      </c>
      <c r="E55" s="651" t="s">
        <v>22533</v>
      </c>
      <c r="F55" s="651" t="s">
        <v>24057</v>
      </c>
      <c r="G55" s="659" t="s">
        <v>21799</v>
      </c>
      <c r="H55" s="660">
        <v>45356</v>
      </c>
      <c r="I55" s="659" t="s">
        <v>22584</v>
      </c>
      <c r="J55" s="659"/>
      <c r="K55" s="659"/>
      <c r="L55" s="659" t="s">
        <v>23904</v>
      </c>
      <c r="M55" s="660">
        <v>45363</v>
      </c>
      <c r="N55" s="660">
        <v>45363</v>
      </c>
      <c r="O55" s="661" t="s">
        <v>24058</v>
      </c>
      <c r="P55" s="670" t="s">
        <v>22584</v>
      </c>
      <c r="Q55" s="651" t="s">
        <v>23958</v>
      </c>
      <c r="R55" s="54" t="s">
        <v>24053</v>
      </c>
    </row>
    <row r="56" spans="1:18" ht="87" hidden="1">
      <c r="A56" s="659">
        <v>51</v>
      </c>
      <c r="B56" s="651" t="s">
        <v>22081</v>
      </c>
      <c r="C56" s="651" t="s">
        <v>22082</v>
      </c>
      <c r="D56" s="651" t="s">
        <v>22652</v>
      </c>
      <c r="E56" s="651" t="s">
        <v>22534</v>
      </c>
      <c r="F56" s="651" t="s">
        <v>24059</v>
      </c>
      <c r="G56" s="659" t="s">
        <v>21799</v>
      </c>
      <c r="H56" s="660">
        <v>45355</v>
      </c>
      <c r="I56" s="659"/>
      <c r="J56" s="659"/>
      <c r="K56" s="659"/>
      <c r="L56" s="659" t="s">
        <v>23904</v>
      </c>
      <c r="M56" s="660">
        <v>45363</v>
      </c>
      <c r="N56" s="660">
        <v>45363</v>
      </c>
      <c r="O56" s="661" t="s">
        <v>24060</v>
      </c>
      <c r="P56" s="670" t="s">
        <v>22584</v>
      </c>
      <c r="Q56" s="651" t="s">
        <v>23958</v>
      </c>
    </row>
    <row r="57" spans="1:18" ht="87" hidden="1">
      <c r="A57" s="659">
        <v>52</v>
      </c>
      <c r="B57" s="651" t="s">
        <v>22081</v>
      </c>
      <c r="C57" s="651" t="s">
        <v>22082</v>
      </c>
      <c r="D57" s="651" t="s">
        <v>22652</v>
      </c>
      <c r="E57" s="651" t="s">
        <v>22535</v>
      </c>
      <c r="F57" s="651" t="s">
        <v>24061</v>
      </c>
      <c r="G57" s="659" t="s">
        <v>21799</v>
      </c>
      <c r="H57" s="660">
        <v>45355</v>
      </c>
      <c r="I57" s="659"/>
      <c r="J57" s="659"/>
      <c r="K57" s="659"/>
      <c r="L57" s="659" t="s">
        <v>23904</v>
      </c>
      <c r="M57" s="660">
        <v>45363</v>
      </c>
      <c r="N57" s="660">
        <v>45363</v>
      </c>
      <c r="O57" s="661" t="s">
        <v>24062</v>
      </c>
      <c r="P57" s="670" t="s">
        <v>22584</v>
      </c>
      <c r="Q57" s="651" t="s">
        <v>23958</v>
      </c>
    </row>
    <row r="58" spans="1:18" ht="57.95" hidden="1">
      <c r="A58" s="659">
        <v>53</v>
      </c>
      <c r="B58" s="651" t="s">
        <v>22081</v>
      </c>
      <c r="C58" s="651" t="s">
        <v>22082</v>
      </c>
      <c r="D58" s="651" t="s">
        <v>22652</v>
      </c>
      <c r="E58" s="651" t="s">
        <v>22536</v>
      </c>
      <c r="F58" s="651" t="s">
        <v>24063</v>
      </c>
      <c r="G58" s="659" t="s">
        <v>21799</v>
      </c>
      <c r="H58" s="660">
        <v>45355</v>
      </c>
      <c r="I58" s="659"/>
      <c r="J58" s="659"/>
      <c r="K58" s="659"/>
      <c r="L58" s="659" t="s">
        <v>23904</v>
      </c>
      <c r="M58" s="660">
        <v>45359</v>
      </c>
      <c r="N58" s="660">
        <v>45359</v>
      </c>
      <c r="O58" s="661" t="s">
        <v>24050</v>
      </c>
      <c r="P58" s="670" t="s">
        <v>22584</v>
      </c>
      <c r="Q58" s="651" t="s">
        <v>23958</v>
      </c>
    </row>
    <row r="59" spans="1:18" ht="57.95" hidden="1">
      <c r="A59" s="659">
        <v>54</v>
      </c>
      <c r="B59" s="651" t="s">
        <v>22081</v>
      </c>
      <c r="C59" s="651" t="s">
        <v>22082</v>
      </c>
      <c r="D59" s="651" t="s">
        <v>22652</v>
      </c>
      <c r="E59" s="651" t="s">
        <v>22537</v>
      </c>
      <c r="F59" s="651" t="s">
        <v>24064</v>
      </c>
      <c r="G59" s="659" t="s">
        <v>21799</v>
      </c>
      <c r="H59" s="660">
        <v>45355</v>
      </c>
      <c r="I59" s="659"/>
      <c r="J59" s="659"/>
      <c r="K59" s="659"/>
      <c r="L59" s="659" t="s">
        <v>23904</v>
      </c>
      <c r="M59" s="660">
        <v>45359</v>
      </c>
      <c r="N59" s="660">
        <v>45355</v>
      </c>
      <c r="O59" s="661" t="s">
        <v>24050</v>
      </c>
      <c r="P59" s="670" t="s">
        <v>22584</v>
      </c>
      <c r="Q59" s="651" t="s">
        <v>23958</v>
      </c>
    </row>
    <row r="60" spans="1:18" ht="57.95" hidden="1">
      <c r="A60" s="659">
        <v>55</v>
      </c>
      <c r="B60" s="651" t="s">
        <v>22081</v>
      </c>
      <c r="C60" s="651" t="s">
        <v>22082</v>
      </c>
      <c r="D60" s="651" t="s">
        <v>22652</v>
      </c>
      <c r="E60" s="651" t="s">
        <v>22538</v>
      </c>
      <c r="F60" s="651" t="s">
        <v>24065</v>
      </c>
      <c r="G60" s="659" t="s">
        <v>21799</v>
      </c>
      <c r="H60" s="660">
        <v>45355</v>
      </c>
      <c r="I60" s="659"/>
      <c r="J60" s="659"/>
      <c r="K60" s="659"/>
      <c r="L60" s="659" t="s">
        <v>23904</v>
      </c>
      <c r="M60" s="660">
        <v>45359</v>
      </c>
      <c r="N60" s="660">
        <v>45359</v>
      </c>
      <c r="O60" s="661" t="s">
        <v>24050</v>
      </c>
      <c r="P60" s="670" t="s">
        <v>22584</v>
      </c>
      <c r="Q60" s="651" t="s">
        <v>23958</v>
      </c>
    </row>
    <row r="61" spans="1:18" ht="217.5" hidden="1">
      <c r="A61" s="659">
        <v>56</v>
      </c>
      <c r="B61" s="651" t="s">
        <v>22081</v>
      </c>
      <c r="C61" s="651" t="s">
        <v>22082</v>
      </c>
      <c r="D61" s="651" t="s">
        <v>22652</v>
      </c>
      <c r="E61" s="651" t="s">
        <v>22540</v>
      </c>
      <c r="F61" s="651" t="s">
        <v>24066</v>
      </c>
      <c r="G61" s="659" t="s">
        <v>21799</v>
      </c>
      <c r="H61" s="660">
        <v>45355</v>
      </c>
      <c r="I61" s="659"/>
      <c r="J61" s="659"/>
      <c r="K61" s="659"/>
      <c r="L61" s="659" t="s">
        <v>23904</v>
      </c>
      <c r="M61" s="660">
        <v>45362</v>
      </c>
      <c r="N61" s="660">
        <v>45363</v>
      </c>
      <c r="O61" s="661" t="s">
        <v>24067</v>
      </c>
      <c r="P61" s="670" t="s">
        <v>22584</v>
      </c>
      <c r="Q61" s="651" t="s">
        <v>23958</v>
      </c>
    </row>
    <row r="62" spans="1:18" ht="57.95" hidden="1">
      <c r="A62" s="659">
        <v>57</v>
      </c>
      <c r="B62" s="651" t="s">
        <v>22081</v>
      </c>
      <c r="C62" s="651" t="s">
        <v>22082</v>
      </c>
      <c r="D62" s="651" t="s">
        <v>22652</v>
      </c>
      <c r="E62" s="651" t="s">
        <v>22542</v>
      </c>
      <c r="F62" s="651" t="s">
        <v>24068</v>
      </c>
      <c r="G62" s="659" t="s">
        <v>21799</v>
      </c>
      <c r="H62" s="660">
        <v>45355</v>
      </c>
      <c r="I62" s="659"/>
      <c r="J62" s="659"/>
      <c r="K62" s="659"/>
      <c r="L62" s="659" t="s">
        <v>23904</v>
      </c>
      <c r="M62" s="660">
        <v>45359</v>
      </c>
      <c r="N62" s="660">
        <v>45359</v>
      </c>
      <c r="O62" s="661" t="s">
        <v>24050</v>
      </c>
      <c r="P62" s="670" t="s">
        <v>22584</v>
      </c>
      <c r="Q62" s="651" t="s">
        <v>23958</v>
      </c>
    </row>
    <row r="63" spans="1:18" ht="57.95" hidden="1">
      <c r="A63" s="659">
        <v>58</v>
      </c>
      <c r="B63" s="651" t="s">
        <v>22081</v>
      </c>
      <c r="C63" s="651" t="s">
        <v>22082</v>
      </c>
      <c r="D63" s="651" t="s">
        <v>22652</v>
      </c>
      <c r="E63" s="651" t="s">
        <v>22544</v>
      </c>
      <c r="F63" s="651" t="s">
        <v>24069</v>
      </c>
      <c r="G63" s="659" t="s">
        <v>21799</v>
      </c>
      <c r="H63" s="660">
        <v>45355</v>
      </c>
      <c r="I63" s="659"/>
      <c r="J63" s="659"/>
      <c r="K63" s="659"/>
      <c r="L63" s="659" t="s">
        <v>23904</v>
      </c>
      <c r="M63" s="660">
        <v>45359</v>
      </c>
      <c r="N63" s="660">
        <v>45359</v>
      </c>
      <c r="O63" s="661" t="s">
        <v>24050</v>
      </c>
      <c r="P63" s="670" t="s">
        <v>22584</v>
      </c>
      <c r="Q63" s="651" t="s">
        <v>23958</v>
      </c>
    </row>
    <row r="64" spans="1:18" ht="72.599999999999994" hidden="1">
      <c r="A64" s="659">
        <v>59</v>
      </c>
      <c r="B64" s="651" t="s">
        <v>22081</v>
      </c>
      <c r="C64" s="651" t="s">
        <v>22082</v>
      </c>
      <c r="D64" s="651" t="s">
        <v>22652</v>
      </c>
      <c r="E64" s="651" t="s">
        <v>22546</v>
      </c>
      <c r="F64" s="651" t="s">
        <v>24070</v>
      </c>
      <c r="G64" s="659" t="s">
        <v>21799</v>
      </c>
      <c r="H64" s="660">
        <v>45355</v>
      </c>
      <c r="I64" s="659"/>
      <c r="J64" s="659"/>
      <c r="K64" s="659"/>
      <c r="L64" s="659" t="s">
        <v>24033</v>
      </c>
      <c r="M64" s="660">
        <v>45359</v>
      </c>
      <c r="N64" s="660">
        <v>45359</v>
      </c>
      <c r="O64" s="661" t="s">
        <v>24071</v>
      </c>
      <c r="P64" s="670" t="s">
        <v>22584</v>
      </c>
      <c r="Q64" s="651"/>
    </row>
    <row r="65" spans="1:18" ht="29.1" hidden="1">
      <c r="A65" s="659">
        <v>60</v>
      </c>
      <c r="B65" s="651" t="s">
        <v>22110</v>
      </c>
      <c r="C65" s="651" t="s">
        <v>22082</v>
      </c>
      <c r="D65" s="651" t="s">
        <v>22652</v>
      </c>
      <c r="E65" s="651" t="s">
        <v>22502</v>
      </c>
      <c r="F65" s="651" t="s">
        <v>24072</v>
      </c>
      <c r="G65" s="659" t="s">
        <v>21799</v>
      </c>
      <c r="H65" s="660">
        <v>45355</v>
      </c>
      <c r="I65" s="659"/>
      <c r="J65" s="659"/>
      <c r="K65" s="659"/>
      <c r="L65" s="659" t="s">
        <v>24033</v>
      </c>
      <c r="M65" s="660">
        <v>45359</v>
      </c>
      <c r="N65" s="660">
        <v>45362</v>
      </c>
      <c r="O65" s="670" t="s">
        <v>24073</v>
      </c>
      <c r="P65" s="670" t="s">
        <v>22584</v>
      </c>
      <c r="Q65" s="651"/>
    </row>
    <row r="66" spans="1:18" ht="15" hidden="1" customHeight="1">
      <c r="A66" s="659">
        <v>61</v>
      </c>
      <c r="B66" s="651" t="s">
        <v>22110</v>
      </c>
      <c r="C66" s="651" t="s">
        <v>22082</v>
      </c>
      <c r="D66" s="651" t="s">
        <v>22652</v>
      </c>
      <c r="E66" s="651" t="s">
        <v>22503</v>
      </c>
      <c r="F66" s="651" t="s">
        <v>24074</v>
      </c>
      <c r="G66" s="659" t="s">
        <v>21799</v>
      </c>
      <c r="H66" s="660">
        <v>45355</v>
      </c>
      <c r="I66" s="659"/>
      <c r="J66" s="659"/>
      <c r="K66" s="659"/>
      <c r="L66" s="659" t="s">
        <v>23904</v>
      </c>
      <c r="M66" s="660">
        <v>45359</v>
      </c>
      <c r="N66" s="660">
        <v>45362</v>
      </c>
      <c r="O66" s="672"/>
      <c r="P66" s="670" t="s">
        <v>22584</v>
      </c>
      <c r="Q66" s="651" t="s">
        <v>23958</v>
      </c>
      <c r="R66" s="673"/>
    </row>
    <row r="67" spans="1:18" hidden="1">
      <c r="A67" s="659">
        <v>62</v>
      </c>
      <c r="B67" s="651" t="s">
        <v>22110</v>
      </c>
      <c r="C67" s="651" t="s">
        <v>22082</v>
      </c>
      <c r="D67" s="651" t="s">
        <v>22652</v>
      </c>
      <c r="E67" s="651" t="s">
        <v>22504</v>
      </c>
      <c r="F67" s="651" t="s">
        <v>24075</v>
      </c>
      <c r="G67" s="659" t="s">
        <v>21799</v>
      </c>
      <c r="H67" s="660">
        <v>45356</v>
      </c>
      <c r="I67" s="659" t="s">
        <v>22584</v>
      </c>
      <c r="J67" s="659"/>
      <c r="K67" s="659"/>
      <c r="L67" s="659" t="s">
        <v>23904</v>
      </c>
      <c r="M67" s="659"/>
      <c r="N67" s="660">
        <v>45358</v>
      </c>
      <c r="O67" s="651"/>
      <c r="P67" s="670" t="s">
        <v>14</v>
      </c>
      <c r="Q67" s="651" t="s">
        <v>23958</v>
      </c>
    </row>
    <row r="68" spans="1:18" hidden="1">
      <c r="A68" s="659">
        <v>63</v>
      </c>
      <c r="B68" s="651" t="s">
        <v>22110</v>
      </c>
      <c r="C68" s="651" t="s">
        <v>22082</v>
      </c>
      <c r="D68" s="651" t="s">
        <v>22652</v>
      </c>
      <c r="E68" s="651" t="s">
        <v>22505</v>
      </c>
      <c r="F68" s="651" t="s">
        <v>24076</v>
      </c>
      <c r="G68" s="659" t="s">
        <v>21799</v>
      </c>
      <c r="H68" s="660">
        <v>45356</v>
      </c>
      <c r="I68" s="659" t="s">
        <v>22584</v>
      </c>
      <c r="J68" s="659"/>
      <c r="K68" s="659"/>
      <c r="L68" s="659" t="s">
        <v>23904</v>
      </c>
      <c r="M68" s="659"/>
      <c r="N68" s="660">
        <v>45358</v>
      </c>
      <c r="O68" s="651"/>
      <c r="P68" s="670" t="s">
        <v>14</v>
      </c>
      <c r="Q68" s="651" t="s">
        <v>23958</v>
      </c>
    </row>
    <row r="69" spans="1:18" hidden="1">
      <c r="A69" s="659">
        <v>64</v>
      </c>
      <c r="B69" s="651" t="s">
        <v>22110</v>
      </c>
      <c r="C69" s="651" t="s">
        <v>22082</v>
      </c>
      <c r="D69" s="651" t="s">
        <v>22652</v>
      </c>
      <c r="E69" s="651" t="s">
        <v>22507</v>
      </c>
      <c r="F69" s="651" t="s">
        <v>24077</v>
      </c>
      <c r="G69" s="659" t="s">
        <v>21799</v>
      </c>
      <c r="H69" s="660">
        <v>45355</v>
      </c>
      <c r="I69" s="659"/>
      <c r="J69" s="659"/>
      <c r="K69" s="659"/>
      <c r="L69" s="659" t="s">
        <v>23904</v>
      </c>
      <c r="M69" s="660">
        <v>45356</v>
      </c>
      <c r="N69" s="660">
        <v>45362</v>
      </c>
      <c r="O69" s="662"/>
      <c r="P69" s="670" t="s">
        <v>14</v>
      </c>
      <c r="Q69" s="651" t="s">
        <v>23958</v>
      </c>
    </row>
    <row r="70" spans="1:18" ht="15" hidden="1" customHeight="1">
      <c r="A70" s="659">
        <v>65</v>
      </c>
      <c r="B70" s="651" t="s">
        <v>22110</v>
      </c>
      <c r="C70" s="651" t="s">
        <v>22082</v>
      </c>
      <c r="D70" s="651" t="s">
        <v>22652</v>
      </c>
      <c r="E70" s="651" t="s">
        <v>22508</v>
      </c>
      <c r="F70" s="651" t="s">
        <v>24078</v>
      </c>
      <c r="G70" s="659" t="s">
        <v>21799</v>
      </c>
      <c r="H70" s="660">
        <v>45356</v>
      </c>
      <c r="I70" s="659" t="s">
        <v>22584</v>
      </c>
      <c r="J70" s="659"/>
      <c r="K70" s="659"/>
      <c r="L70" s="659" t="s">
        <v>23904</v>
      </c>
      <c r="M70" s="660">
        <v>45359</v>
      </c>
      <c r="N70" s="660">
        <v>45362</v>
      </c>
      <c r="O70" s="672"/>
      <c r="P70" s="670" t="s">
        <v>22584</v>
      </c>
      <c r="Q70" s="651" t="s">
        <v>23958</v>
      </c>
      <c r="R70" s="673"/>
    </row>
    <row r="71" spans="1:18" hidden="1">
      <c r="A71" s="659">
        <v>66</v>
      </c>
      <c r="B71" s="651" t="s">
        <v>22110</v>
      </c>
      <c r="C71" s="651" t="s">
        <v>22082</v>
      </c>
      <c r="D71" s="651" t="s">
        <v>22652</v>
      </c>
      <c r="E71" s="651" t="s">
        <v>22509</v>
      </c>
      <c r="F71" s="651" t="s">
        <v>24079</v>
      </c>
      <c r="G71" s="659" t="s">
        <v>21799</v>
      </c>
      <c r="H71" s="660">
        <v>45356</v>
      </c>
      <c r="I71" s="659" t="s">
        <v>22584</v>
      </c>
      <c r="J71" s="659"/>
      <c r="K71" s="659"/>
      <c r="L71" s="659" t="s">
        <v>23904</v>
      </c>
      <c r="M71" s="660">
        <v>45359</v>
      </c>
      <c r="N71" s="660">
        <v>45362</v>
      </c>
      <c r="O71" s="672"/>
      <c r="P71" s="670" t="s">
        <v>22584</v>
      </c>
      <c r="Q71" s="651" t="s">
        <v>23958</v>
      </c>
    </row>
    <row r="72" spans="1:18" hidden="1">
      <c r="A72" s="659">
        <v>67</v>
      </c>
      <c r="B72" s="651" t="s">
        <v>22110</v>
      </c>
      <c r="C72" s="651" t="s">
        <v>22082</v>
      </c>
      <c r="D72" s="651" t="s">
        <v>22652</v>
      </c>
      <c r="E72" s="651" t="s">
        <v>22510</v>
      </c>
      <c r="F72" s="651" t="s">
        <v>24080</v>
      </c>
      <c r="G72" s="659" t="s">
        <v>21799</v>
      </c>
      <c r="H72" s="660">
        <v>45356</v>
      </c>
      <c r="I72" s="659" t="s">
        <v>22584</v>
      </c>
      <c r="J72" s="659"/>
      <c r="K72" s="659"/>
      <c r="L72" s="659" t="s">
        <v>23904</v>
      </c>
      <c r="M72" s="659"/>
      <c r="N72" s="660">
        <v>45362</v>
      </c>
      <c r="O72" s="672"/>
      <c r="P72" s="670" t="s">
        <v>22584</v>
      </c>
      <c r="Q72" s="651" t="s">
        <v>23958</v>
      </c>
    </row>
    <row r="73" spans="1:18" hidden="1">
      <c r="A73" s="659">
        <v>68</v>
      </c>
      <c r="B73" s="651" t="s">
        <v>22110</v>
      </c>
      <c r="C73" s="651" t="s">
        <v>22082</v>
      </c>
      <c r="D73" s="651" t="s">
        <v>22652</v>
      </c>
      <c r="E73" s="651" t="s">
        <v>22511</v>
      </c>
      <c r="F73" s="651" t="s">
        <v>24081</v>
      </c>
      <c r="G73" s="659" t="s">
        <v>21799</v>
      </c>
      <c r="H73" s="660">
        <v>45356</v>
      </c>
      <c r="I73" s="659" t="s">
        <v>22584</v>
      </c>
      <c r="J73" s="659"/>
      <c r="K73" s="659"/>
      <c r="L73" s="659" t="s">
        <v>23904</v>
      </c>
      <c r="M73" s="660">
        <v>45359</v>
      </c>
      <c r="N73" s="660">
        <v>45362</v>
      </c>
      <c r="O73" s="662"/>
      <c r="P73" s="670" t="s">
        <v>22584</v>
      </c>
      <c r="Q73" s="651" t="s">
        <v>23958</v>
      </c>
    </row>
    <row r="74" spans="1:18" hidden="1">
      <c r="A74" s="659">
        <v>69</v>
      </c>
      <c r="B74" s="651" t="s">
        <v>22110</v>
      </c>
      <c r="C74" s="651" t="s">
        <v>22082</v>
      </c>
      <c r="D74" s="651" t="s">
        <v>22652</v>
      </c>
      <c r="E74" s="651" t="s">
        <v>22512</v>
      </c>
      <c r="F74" s="651" t="s">
        <v>24082</v>
      </c>
      <c r="G74" s="659" t="s">
        <v>21799</v>
      </c>
      <c r="H74" s="660">
        <v>45356</v>
      </c>
      <c r="I74" s="659" t="s">
        <v>22584</v>
      </c>
      <c r="J74" s="659"/>
      <c r="K74" s="659"/>
      <c r="L74" s="659" t="s">
        <v>23904</v>
      </c>
      <c r="M74" s="660">
        <v>45359</v>
      </c>
      <c r="N74" s="660">
        <v>45362</v>
      </c>
      <c r="O74" s="670"/>
      <c r="P74" s="670" t="s">
        <v>22584</v>
      </c>
      <c r="Q74" s="651" t="s">
        <v>23958</v>
      </c>
    </row>
    <row r="75" spans="1:18" hidden="1">
      <c r="A75" s="659">
        <v>70</v>
      </c>
      <c r="B75" s="651" t="s">
        <v>22110</v>
      </c>
      <c r="C75" s="651" t="s">
        <v>22082</v>
      </c>
      <c r="D75" s="651" t="s">
        <v>22652</v>
      </c>
      <c r="E75" s="651" t="s">
        <v>22513</v>
      </c>
      <c r="F75" s="651" t="s">
        <v>24083</v>
      </c>
      <c r="G75" s="659" t="s">
        <v>21799</v>
      </c>
      <c r="H75" s="660">
        <v>45356</v>
      </c>
      <c r="I75" s="659" t="s">
        <v>22584</v>
      </c>
      <c r="J75" s="659"/>
      <c r="K75" s="659"/>
      <c r="L75" s="659" t="s">
        <v>23904</v>
      </c>
      <c r="M75" s="660">
        <v>45359</v>
      </c>
      <c r="N75" s="660">
        <v>45362</v>
      </c>
      <c r="O75" s="651"/>
      <c r="P75" s="670" t="s">
        <v>22584</v>
      </c>
      <c r="Q75" s="651" t="s">
        <v>23958</v>
      </c>
    </row>
    <row r="76" spans="1:18" hidden="1">
      <c r="A76" s="659">
        <v>71</v>
      </c>
      <c r="B76" s="651" t="s">
        <v>22110</v>
      </c>
      <c r="C76" s="651" t="s">
        <v>22082</v>
      </c>
      <c r="D76" s="651" t="s">
        <v>22652</v>
      </c>
      <c r="E76" s="651" t="s">
        <v>22514</v>
      </c>
      <c r="F76" s="651" t="s">
        <v>24084</v>
      </c>
      <c r="G76" s="659" t="s">
        <v>21799</v>
      </c>
      <c r="H76" s="660">
        <v>45356</v>
      </c>
      <c r="I76" s="659" t="s">
        <v>22584</v>
      </c>
      <c r="J76" s="659"/>
      <c r="K76" s="659"/>
      <c r="L76" s="659" t="s">
        <v>23904</v>
      </c>
      <c r="M76" s="660">
        <v>45359</v>
      </c>
      <c r="N76" s="660">
        <v>45362</v>
      </c>
      <c r="O76" s="672"/>
      <c r="P76" s="670" t="s">
        <v>22584</v>
      </c>
      <c r="Q76" s="651" t="s">
        <v>23958</v>
      </c>
      <c r="R76" s="673"/>
    </row>
    <row r="77" spans="1:18" hidden="1">
      <c r="A77" s="659">
        <v>72</v>
      </c>
      <c r="B77" s="651" t="s">
        <v>22110</v>
      </c>
      <c r="C77" s="651" t="s">
        <v>22082</v>
      </c>
      <c r="D77" s="651" t="s">
        <v>22652</v>
      </c>
      <c r="E77" s="651" t="s">
        <v>22556</v>
      </c>
      <c r="F77" s="651" t="s">
        <v>24085</v>
      </c>
      <c r="G77" s="659" t="s">
        <v>21799</v>
      </c>
      <c r="H77" s="660">
        <v>45355</v>
      </c>
      <c r="I77" s="659"/>
      <c r="J77" s="659"/>
      <c r="K77" s="659"/>
      <c r="L77" s="659" t="s">
        <v>23904</v>
      </c>
      <c r="M77" s="660">
        <v>45359</v>
      </c>
      <c r="N77" s="660">
        <v>45362</v>
      </c>
      <c r="O77" s="672"/>
      <c r="P77" s="670" t="s">
        <v>22584</v>
      </c>
      <c r="Q77" s="651" t="s">
        <v>23958</v>
      </c>
    </row>
    <row r="78" spans="1:18" hidden="1">
      <c r="A78" s="659">
        <v>73</v>
      </c>
      <c r="B78" s="651" t="s">
        <v>22110</v>
      </c>
      <c r="C78" s="651" t="s">
        <v>22082</v>
      </c>
      <c r="D78" s="651" t="s">
        <v>22652</v>
      </c>
      <c r="E78" s="651" t="s">
        <v>22557</v>
      </c>
      <c r="F78" s="651" t="s">
        <v>24086</v>
      </c>
      <c r="G78" s="659" t="s">
        <v>21799</v>
      </c>
      <c r="H78" s="660">
        <v>45356</v>
      </c>
      <c r="I78" s="659" t="s">
        <v>22584</v>
      </c>
      <c r="J78" s="659"/>
      <c r="K78" s="659"/>
      <c r="L78" s="659" t="s">
        <v>23904</v>
      </c>
      <c r="M78" s="660">
        <v>45359</v>
      </c>
      <c r="N78" s="660">
        <v>45362</v>
      </c>
      <c r="O78" s="662"/>
      <c r="P78" s="670" t="s">
        <v>22584</v>
      </c>
      <c r="Q78" s="651" t="s">
        <v>23958</v>
      </c>
    </row>
    <row r="79" spans="1:18" hidden="1">
      <c r="A79" s="659">
        <v>74</v>
      </c>
      <c r="B79" s="651" t="s">
        <v>22110</v>
      </c>
      <c r="C79" s="651" t="s">
        <v>22082</v>
      </c>
      <c r="D79" s="651" t="s">
        <v>22652</v>
      </c>
      <c r="E79" s="651" t="s">
        <v>22558</v>
      </c>
      <c r="F79" s="651" t="s">
        <v>24087</v>
      </c>
      <c r="G79" s="659" t="s">
        <v>21799</v>
      </c>
      <c r="H79" s="660">
        <v>45355</v>
      </c>
      <c r="I79" s="659"/>
      <c r="J79" s="659"/>
      <c r="K79" s="659"/>
      <c r="L79" s="659" t="s">
        <v>23904</v>
      </c>
      <c r="M79" s="660">
        <v>45359</v>
      </c>
      <c r="N79" s="660">
        <v>45362</v>
      </c>
      <c r="O79" s="670"/>
      <c r="P79" s="670" t="s">
        <v>22584</v>
      </c>
      <c r="Q79" s="651" t="s">
        <v>23958</v>
      </c>
    </row>
    <row r="80" spans="1:18" hidden="1">
      <c r="A80" s="659">
        <v>75</v>
      </c>
      <c r="B80" s="651" t="s">
        <v>22110</v>
      </c>
      <c r="C80" s="651" t="s">
        <v>22082</v>
      </c>
      <c r="D80" s="651" t="s">
        <v>22652</v>
      </c>
      <c r="E80" s="651" t="s">
        <v>22559</v>
      </c>
      <c r="F80" s="651" t="s">
        <v>24088</v>
      </c>
      <c r="G80" s="659" t="s">
        <v>21799</v>
      </c>
      <c r="H80" s="660">
        <v>45355</v>
      </c>
      <c r="I80" s="659"/>
      <c r="J80" s="659"/>
      <c r="K80" s="659"/>
      <c r="L80" s="659" t="s">
        <v>23904</v>
      </c>
      <c r="M80" s="660">
        <v>45359</v>
      </c>
      <c r="N80" s="660">
        <v>45362</v>
      </c>
      <c r="O80" s="670"/>
      <c r="P80" s="670" t="s">
        <v>22584</v>
      </c>
      <c r="Q80" s="651" t="s">
        <v>23958</v>
      </c>
    </row>
    <row r="81" spans="1:17" hidden="1">
      <c r="A81" s="659">
        <v>76</v>
      </c>
      <c r="B81" s="651" t="s">
        <v>22110</v>
      </c>
      <c r="C81" s="651" t="s">
        <v>22082</v>
      </c>
      <c r="D81" s="651" t="s">
        <v>22652</v>
      </c>
      <c r="E81" s="651" t="s">
        <v>22560</v>
      </c>
      <c r="F81" s="651" t="s">
        <v>24089</v>
      </c>
      <c r="G81" s="659" t="s">
        <v>21799</v>
      </c>
      <c r="H81" s="660">
        <v>45355</v>
      </c>
      <c r="I81" s="659"/>
      <c r="J81" s="659"/>
      <c r="K81" s="659"/>
      <c r="L81" s="659" t="s">
        <v>23904</v>
      </c>
      <c r="M81" s="660">
        <v>45359</v>
      </c>
      <c r="N81" s="660">
        <v>45362</v>
      </c>
      <c r="O81" s="670"/>
      <c r="P81" s="670" t="s">
        <v>22584</v>
      </c>
      <c r="Q81" s="651" t="s">
        <v>23958</v>
      </c>
    </row>
    <row r="82" spans="1:17" ht="57.95">
      <c r="A82" s="659">
        <v>77</v>
      </c>
      <c r="B82" s="651" t="s">
        <v>21998</v>
      </c>
      <c r="C82" s="651" t="s">
        <v>22439</v>
      </c>
      <c r="D82" s="651" t="s">
        <v>22362</v>
      </c>
      <c r="E82" s="651" t="s">
        <v>13189</v>
      </c>
      <c r="F82" s="651" t="s">
        <v>24090</v>
      </c>
      <c r="G82" s="659" t="s">
        <v>24038</v>
      </c>
      <c r="H82" s="660">
        <v>45351</v>
      </c>
      <c r="I82" s="659"/>
      <c r="J82" s="659"/>
      <c r="K82" s="659"/>
      <c r="L82" s="659" t="s">
        <v>23904</v>
      </c>
      <c r="M82" s="659"/>
      <c r="N82" s="659"/>
      <c r="O82" s="662" t="s">
        <v>24091</v>
      </c>
      <c r="P82" s="668" t="s">
        <v>24092</v>
      </c>
      <c r="Q82" s="651" t="s">
        <v>23958</v>
      </c>
    </row>
    <row r="83" spans="1:17" ht="29.1">
      <c r="A83" s="659">
        <v>78</v>
      </c>
      <c r="B83" s="651" t="s">
        <v>21998</v>
      </c>
      <c r="C83" s="651" t="s">
        <v>22435</v>
      </c>
      <c r="D83" s="651" t="s">
        <v>22333</v>
      </c>
      <c r="E83" s="651" t="s">
        <v>6664</v>
      </c>
      <c r="F83" s="651" t="s">
        <v>24093</v>
      </c>
      <c r="G83" s="659" t="s">
        <v>24038</v>
      </c>
      <c r="H83" s="660">
        <v>45351</v>
      </c>
      <c r="I83" s="659" t="s">
        <v>22584</v>
      </c>
      <c r="J83" s="659" t="s">
        <v>22584</v>
      </c>
      <c r="K83" s="659"/>
      <c r="L83" s="659" t="s">
        <v>23904</v>
      </c>
      <c r="M83" s="659"/>
      <c r="N83" s="659"/>
      <c r="O83" s="661" t="s">
        <v>24094</v>
      </c>
      <c r="P83" s="668" t="s">
        <v>24095</v>
      </c>
      <c r="Q83" s="651" t="s">
        <v>23958</v>
      </c>
    </row>
    <row r="84" spans="1:17" ht="57.95">
      <c r="A84" s="659">
        <v>79</v>
      </c>
      <c r="B84" s="651" t="s">
        <v>21998</v>
      </c>
      <c r="C84" s="651" t="s">
        <v>22435</v>
      </c>
      <c r="D84" s="651" t="s">
        <v>22333</v>
      </c>
      <c r="E84" s="651" t="s">
        <v>6687</v>
      </c>
      <c r="F84" s="651" t="s">
        <v>24096</v>
      </c>
      <c r="G84" s="659" t="s">
        <v>24038</v>
      </c>
      <c r="H84" s="660">
        <v>45351</v>
      </c>
      <c r="I84" s="659"/>
      <c r="J84" s="659" t="s">
        <v>22584</v>
      </c>
      <c r="K84" s="659"/>
      <c r="L84" s="659" t="s">
        <v>23904</v>
      </c>
      <c r="M84" s="660">
        <v>45356</v>
      </c>
      <c r="N84" s="660">
        <v>45362</v>
      </c>
      <c r="O84" s="662" t="s">
        <v>24097</v>
      </c>
      <c r="P84" s="662"/>
      <c r="Q84" s="674" t="s">
        <v>24039</v>
      </c>
    </row>
    <row r="85" spans="1:17" ht="144.94999999999999">
      <c r="A85" s="659">
        <v>80</v>
      </c>
      <c r="B85" s="651" t="s">
        <v>21998</v>
      </c>
      <c r="C85" s="651" t="s">
        <v>22435</v>
      </c>
      <c r="D85" s="651" t="s">
        <v>22333</v>
      </c>
      <c r="E85" s="651" t="s">
        <v>6787</v>
      </c>
      <c r="F85" s="651" t="s">
        <v>24098</v>
      </c>
      <c r="G85" s="659" t="s">
        <v>24038</v>
      </c>
      <c r="H85" s="660">
        <v>45351</v>
      </c>
      <c r="I85" s="659"/>
      <c r="J85" s="659" t="s">
        <v>22584</v>
      </c>
      <c r="K85" s="659"/>
      <c r="L85" s="659" t="s">
        <v>24033</v>
      </c>
      <c r="M85" s="660">
        <v>45363</v>
      </c>
      <c r="N85" s="660">
        <v>45362</v>
      </c>
      <c r="O85" s="663" t="s">
        <v>24099</v>
      </c>
      <c r="P85" s="663"/>
      <c r="Q85" s="651"/>
    </row>
    <row r="86" spans="1:17" ht="101.45">
      <c r="A86" s="659">
        <v>81</v>
      </c>
      <c r="B86" s="651" t="s">
        <v>21998</v>
      </c>
      <c r="C86" s="651" t="s">
        <v>22435</v>
      </c>
      <c r="D86" s="651" t="s">
        <v>22333</v>
      </c>
      <c r="E86" s="651" t="s">
        <v>6835</v>
      </c>
      <c r="F86" s="651" t="s">
        <v>24100</v>
      </c>
      <c r="G86" s="659" t="s">
        <v>24038</v>
      </c>
      <c r="H86" s="660">
        <v>45351</v>
      </c>
      <c r="I86" s="659"/>
      <c r="J86" s="659" t="s">
        <v>22584</v>
      </c>
      <c r="K86" s="659"/>
      <c r="L86" s="659" t="s">
        <v>23007</v>
      </c>
      <c r="M86" s="660">
        <v>45363</v>
      </c>
      <c r="N86" s="660">
        <v>45362</v>
      </c>
      <c r="O86" s="663" t="s">
        <v>24101</v>
      </c>
      <c r="P86" s="663"/>
      <c r="Q86" s="651"/>
    </row>
    <row r="87" spans="1:17">
      <c r="A87" s="659">
        <v>82</v>
      </c>
      <c r="B87" s="651" t="s">
        <v>21998</v>
      </c>
      <c r="C87" s="651" t="s">
        <v>22435</v>
      </c>
      <c r="D87" s="651" t="s">
        <v>22333</v>
      </c>
      <c r="E87" s="651" t="s">
        <v>6962</v>
      </c>
      <c r="F87" s="651" t="s">
        <v>24102</v>
      </c>
      <c r="G87" s="659" t="s">
        <v>24038</v>
      </c>
      <c r="H87" s="660">
        <v>45351</v>
      </c>
      <c r="I87" s="659" t="s">
        <v>22584</v>
      </c>
      <c r="J87" s="659" t="s">
        <v>22584</v>
      </c>
      <c r="K87" s="659"/>
      <c r="L87" s="659" t="s">
        <v>23904</v>
      </c>
      <c r="M87" s="659"/>
      <c r="N87" s="659"/>
      <c r="O87" s="651" t="s">
        <v>24094</v>
      </c>
      <c r="P87" s="667" t="s">
        <v>23996</v>
      </c>
      <c r="Q87" s="651" t="s">
        <v>23958</v>
      </c>
    </row>
    <row r="88" spans="1:17" ht="29.1">
      <c r="A88" s="659">
        <v>83</v>
      </c>
      <c r="B88" s="651" t="s">
        <v>21998</v>
      </c>
      <c r="C88" s="651" t="s">
        <v>22435</v>
      </c>
      <c r="D88" s="651" t="s">
        <v>22333</v>
      </c>
      <c r="E88" s="651" t="s">
        <v>6979</v>
      </c>
      <c r="F88" s="651" t="s">
        <v>24103</v>
      </c>
      <c r="G88" s="659" t="s">
        <v>24038</v>
      </c>
      <c r="H88" s="660">
        <v>45351</v>
      </c>
      <c r="I88" s="659"/>
      <c r="J88" s="659" t="s">
        <v>22584</v>
      </c>
      <c r="K88" s="659"/>
      <c r="L88" s="659" t="s">
        <v>23904</v>
      </c>
      <c r="M88" s="660">
        <v>45356</v>
      </c>
      <c r="N88" s="660">
        <v>45355</v>
      </c>
      <c r="O88" s="663" t="s">
        <v>24104</v>
      </c>
      <c r="P88" s="663"/>
      <c r="Q88" s="651" t="s">
        <v>23958</v>
      </c>
    </row>
    <row r="89" spans="1:17" ht="72.599999999999994">
      <c r="A89" s="659">
        <v>84</v>
      </c>
      <c r="B89" s="651" t="s">
        <v>21998</v>
      </c>
      <c r="C89" s="651" t="s">
        <v>22435</v>
      </c>
      <c r="D89" s="651" t="s">
        <v>22333</v>
      </c>
      <c r="E89" s="651" t="s">
        <v>13234</v>
      </c>
      <c r="F89" s="651" t="s">
        <v>24105</v>
      </c>
      <c r="G89" s="659" t="s">
        <v>24038</v>
      </c>
      <c r="H89" s="660">
        <v>45351</v>
      </c>
      <c r="I89" s="659"/>
      <c r="J89" s="659" t="s">
        <v>22584</v>
      </c>
      <c r="K89" s="659"/>
      <c r="L89" s="659" t="s">
        <v>23007</v>
      </c>
      <c r="M89" s="660">
        <v>45363</v>
      </c>
      <c r="N89" s="660">
        <v>45355</v>
      </c>
      <c r="O89" s="663" t="s">
        <v>24106</v>
      </c>
      <c r="P89" s="663"/>
      <c r="Q89" s="651"/>
    </row>
    <row r="90" spans="1:17" ht="188.45">
      <c r="A90" s="659">
        <v>85</v>
      </c>
      <c r="B90" s="651" t="s">
        <v>22108</v>
      </c>
      <c r="C90" s="651" t="s">
        <v>22439</v>
      </c>
      <c r="D90" s="651" t="s">
        <v>22362</v>
      </c>
      <c r="E90" s="651" t="s">
        <v>22489</v>
      </c>
      <c r="F90" s="651" t="s">
        <v>24107</v>
      </c>
      <c r="G90" s="659" t="s">
        <v>21799</v>
      </c>
      <c r="H90" s="660">
        <v>45355</v>
      </c>
      <c r="I90" s="659"/>
      <c r="J90" s="659"/>
      <c r="K90" s="659"/>
      <c r="L90" s="659" t="s">
        <v>23007</v>
      </c>
      <c r="M90" s="660">
        <v>45364</v>
      </c>
      <c r="N90" s="660">
        <v>45363</v>
      </c>
      <c r="O90" s="661" t="s">
        <v>24108</v>
      </c>
      <c r="P90" s="651"/>
      <c r="Q90" s="651"/>
    </row>
    <row r="91" spans="1:17" ht="72.599999999999994">
      <c r="A91" s="659">
        <v>86</v>
      </c>
      <c r="B91" s="651" t="s">
        <v>22279</v>
      </c>
      <c r="C91" s="651" t="s">
        <v>22435</v>
      </c>
      <c r="D91" s="651" t="s">
        <v>22729</v>
      </c>
      <c r="E91" s="651" t="s">
        <v>8711</v>
      </c>
      <c r="F91" s="651" t="s">
        <v>24109</v>
      </c>
      <c r="G91" s="659" t="s">
        <v>24038</v>
      </c>
      <c r="H91" s="660">
        <v>45351</v>
      </c>
      <c r="I91" s="659"/>
      <c r="J91" s="659"/>
      <c r="K91" s="659"/>
      <c r="L91" s="659" t="s">
        <v>23904</v>
      </c>
      <c r="M91" s="660">
        <v>45362</v>
      </c>
      <c r="N91" s="660">
        <v>45363</v>
      </c>
      <c r="O91" s="661" t="s">
        <v>24110</v>
      </c>
      <c r="P91" s="651"/>
      <c r="Q91" s="651" t="s">
        <v>23958</v>
      </c>
    </row>
    <row r="92" spans="1:17" ht="43.5">
      <c r="A92" s="659">
        <v>87</v>
      </c>
      <c r="B92" s="651" t="s">
        <v>22283</v>
      </c>
      <c r="C92" s="651" t="s">
        <v>22439</v>
      </c>
      <c r="D92" s="651" t="s">
        <v>22634</v>
      </c>
      <c r="E92" s="651" t="s">
        <v>13902</v>
      </c>
      <c r="F92" s="651" t="s">
        <v>24111</v>
      </c>
      <c r="G92" s="659" t="s">
        <v>23960</v>
      </c>
      <c r="H92" s="660">
        <v>45356</v>
      </c>
      <c r="I92" s="659"/>
      <c r="J92" s="659"/>
      <c r="K92" s="659"/>
      <c r="L92" s="659" t="s">
        <v>23904</v>
      </c>
      <c r="M92" s="659"/>
      <c r="N92" s="660">
        <v>45358</v>
      </c>
      <c r="O92" s="651" t="s">
        <v>24112</v>
      </c>
      <c r="P92" s="668" t="s">
        <v>24113</v>
      </c>
      <c r="Q92" s="651" t="s">
        <v>23958</v>
      </c>
    </row>
    <row r="93" spans="1:17">
      <c r="A93" s="659">
        <v>88</v>
      </c>
      <c r="B93" s="651" t="s">
        <v>22059</v>
      </c>
      <c r="C93" s="651" t="s">
        <v>22439</v>
      </c>
      <c r="D93" s="651" t="s">
        <v>22362</v>
      </c>
      <c r="E93" s="651" t="s">
        <v>22554</v>
      </c>
      <c r="F93" s="651" t="s">
        <v>24114</v>
      </c>
      <c r="G93" s="659" t="s">
        <v>21799</v>
      </c>
      <c r="H93" s="660">
        <v>45356</v>
      </c>
      <c r="I93" s="659" t="s">
        <v>22584</v>
      </c>
      <c r="J93" s="659"/>
      <c r="K93" s="659"/>
      <c r="L93" s="659" t="s">
        <v>23904</v>
      </c>
      <c r="M93" s="659"/>
      <c r="N93" s="660">
        <v>45358</v>
      </c>
      <c r="O93" s="651"/>
      <c r="P93" s="667" t="s">
        <v>14</v>
      </c>
      <c r="Q93" s="651" t="s">
        <v>23958</v>
      </c>
    </row>
    <row r="94" spans="1:17" ht="159.6">
      <c r="A94" s="659">
        <v>89</v>
      </c>
      <c r="B94" s="651" t="s">
        <v>21843</v>
      </c>
      <c r="C94" s="651" t="s">
        <v>22439</v>
      </c>
      <c r="D94" s="651" t="s">
        <v>22877</v>
      </c>
      <c r="E94" s="651" t="s">
        <v>13318</v>
      </c>
      <c r="F94" s="651" t="s">
        <v>24115</v>
      </c>
      <c r="G94" s="659" t="s">
        <v>24038</v>
      </c>
      <c r="H94" s="660">
        <v>45350</v>
      </c>
      <c r="I94" s="659"/>
      <c r="J94" s="659"/>
      <c r="K94" s="659"/>
      <c r="L94" s="659" t="s">
        <v>23904</v>
      </c>
      <c r="M94" s="660">
        <v>45363</v>
      </c>
      <c r="N94" s="660">
        <v>45364</v>
      </c>
      <c r="O94" s="661" t="s">
        <v>24116</v>
      </c>
      <c r="P94" s="662"/>
      <c r="Q94" s="651" t="s">
        <v>23958</v>
      </c>
    </row>
    <row r="95" spans="1:17" ht="203.1">
      <c r="A95" s="659">
        <v>90</v>
      </c>
      <c r="B95" s="651" t="s">
        <v>21843</v>
      </c>
      <c r="C95" s="651" t="s">
        <v>22439</v>
      </c>
      <c r="D95" s="651" t="s">
        <v>22877</v>
      </c>
      <c r="E95" s="675" t="s">
        <v>13376</v>
      </c>
      <c r="F95" s="651" t="s">
        <v>24117</v>
      </c>
      <c r="G95" s="659" t="s">
        <v>24038</v>
      </c>
      <c r="H95" s="660">
        <v>45350</v>
      </c>
      <c r="I95" s="659"/>
      <c r="J95" s="659"/>
      <c r="K95" s="659"/>
      <c r="L95" s="659" t="s">
        <v>23904</v>
      </c>
      <c r="M95" s="660">
        <v>45363</v>
      </c>
      <c r="N95" s="660">
        <v>45364</v>
      </c>
      <c r="O95" s="676" t="s">
        <v>24118</v>
      </c>
      <c r="P95" s="662"/>
      <c r="Q95" s="651" t="s">
        <v>23958</v>
      </c>
    </row>
    <row r="96" spans="1:17">
      <c r="A96" s="659">
        <v>91</v>
      </c>
      <c r="B96" s="651" t="s">
        <v>21843</v>
      </c>
      <c r="C96" s="651" t="s">
        <v>22439</v>
      </c>
      <c r="D96" s="651" t="s">
        <v>22877</v>
      </c>
      <c r="E96" s="675" t="s">
        <v>13504</v>
      </c>
      <c r="F96" s="651" t="s">
        <v>24119</v>
      </c>
      <c r="G96" s="659" t="s">
        <v>24038</v>
      </c>
      <c r="H96" s="660">
        <v>45350</v>
      </c>
      <c r="I96" s="659" t="s">
        <v>22584</v>
      </c>
      <c r="J96" s="659"/>
      <c r="K96" s="659"/>
      <c r="L96" s="659" t="s">
        <v>23904</v>
      </c>
      <c r="M96" s="660">
        <v>45363</v>
      </c>
      <c r="N96" s="660">
        <v>45364</v>
      </c>
      <c r="O96" s="651" t="s">
        <v>24120</v>
      </c>
      <c r="P96" s="651"/>
      <c r="Q96" s="674" t="s">
        <v>24121</v>
      </c>
    </row>
    <row r="97" spans="1:18">
      <c r="A97" s="659">
        <v>92</v>
      </c>
      <c r="B97" s="651" t="s">
        <v>21843</v>
      </c>
      <c r="C97" s="651" t="s">
        <v>22439</v>
      </c>
      <c r="D97" s="651" t="s">
        <v>22877</v>
      </c>
      <c r="E97" s="675" t="s">
        <v>13562</v>
      </c>
      <c r="F97" s="651" t="s">
        <v>24122</v>
      </c>
      <c r="G97" s="659" t="s">
        <v>24038</v>
      </c>
      <c r="H97" s="660">
        <v>45350</v>
      </c>
      <c r="I97" s="659"/>
      <c r="J97" s="659"/>
      <c r="K97" s="659"/>
      <c r="L97" s="659" t="s">
        <v>23904</v>
      </c>
      <c r="M97" s="659"/>
      <c r="N97" s="660">
        <v>45358</v>
      </c>
      <c r="O97" s="651"/>
      <c r="P97" s="667" t="s">
        <v>14</v>
      </c>
      <c r="Q97" s="651" t="s">
        <v>23958</v>
      </c>
    </row>
    <row r="98" spans="1:18" ht="87">
      <c r="A98" s="659">
        <v>93</v>
      </c>
      <c r="B98" s="651" t="s">
        <v>21843</v>
      </c>
      <c r="C98" s="651" t="s">
        <v>22439</v>
      </c>
      <c r="D98" s="651" t="s">
        <v>22877</v>
      </c>
      <c r="E98" s="675" t="s">
        <v>13591</v>
      </c>
      <c r="F98" s="651" t="s">
        <v>24123</v>
      </c>
      <c r="G98" s="659" t="s">
        <v>24038</v>
      </c>
      <c r="H98" s="660">
        <v>45350</v>
      </c>
      <c r="I98" s="659"/>
      <c r="J98" s="659"/>
      <c r="K98" s="659"/>
      <c r="L98" s="659" t="s">
        <v>23904</v>
      </c>
      <c r="M98" s="660">
        <v>45363</v>
      </c>
      <c r="N98" s="660">
        <v>45364</v>
      </c>
      <c r="O98" s="661" t="s">
        <v>24124</v>
      </c>
      <c r="P98" s="662"/>
      <c r="Q98" s="651" t="s">
        <v>23958</v>
      </c>
    </row>
    <row r="99" spans="1:18">
      <c r="A99" s="659">
        <v>94</v>
      </c>
      <c r="B99" s="651" t="s">
        <v>21843</v>
      </c>
      <c r="C99" s="651" t="s">
        <v>22439</v>
      </c>
      <c r="D99" s="651" t="s">
        <v>22877</v>
      </c>
      <c r="E99" s="675" t="s">
        <v>13593</v>
      </c>
      <c r="F99" s="651" t="s">
        <v>24125</v>
      </c>
      <c r="G99" s="659" t="s">
        <v>24038</v>
      </c>
      <c r="H99" s="660">
        <v>45350</v>
      </c>
      <c r="I99" s="659"/>
      <c r="J99" s="659"/>
      <c r="K99" s="659"/>
      <c r="L99" s="659" t="s">
        <v>23904</v>
      </c>
      <c r="M99" s="659"/>
      <c r="N99" s="660">
        <v>45358</v>
      </c>
      <c r="O99" s="651"/>
      <c r="P99" s="677" t="s">
        <v>24126</v>
      </c>
      <c r="Q99" s="651" t="s">
        <v>23958</v>
      </c>
    </row>
    <row r="100" spans="1:18">
      <c r="A100" s="659">
        <v>95</v>
      </c>
      <c r="B100" s="651" t="s">
        <v>21843</v>
      </c>
      <c r="C100" s="651" t="s">
        <v>22439</v>
      </c>
      <c r="D100" s="651" t="s">
        <v>22877</v>
      </c>
      <c r="E100" s="675" t="s">
        <v>13716</v>
      </c>
      <c r="F100" s="651" t="s">
        <v>24127</v>
      </c>
      <c r="G100" s="659" t="s">
        <v>24038</v>
      </c>
      <c r="H100" s="660">
        <v>45350</v>
      </c>
      <c r="I100" s="659"/>
      <c r="J100" s="659"/>
      <c r="K100" s="659"/>
      <c r="L100" s="659" t="s">
        <v>23904</v>
      </c>
      <c r="M100" s="659"/>
      <c r="N100" s="660">
        <v>45358</v>
      </c>
      <c r="O100" s="651"/>
      <c r="P100" s="677" t="s">
        <v>24126</v>
      </c>
      <c r="Q100" s="651" t="s">
        <v>23958</v>
      </c>
    </row>
    <row r="101" spans="1:18" ht="87">
      <c r="A101" s="659">
        <v>96</v>
      </c>
      <c r="B101" s="651" t="s">
        <v>21843</v>
      </c>
      <c r="C101" s="651" t="s">
        <v>22439</v>
      </c>
      <c r="D101" s="651" t="s">
        <v>22877</v>
      </c>
      <c r="E101" s="675" t="s">
        <v>19887</v>
      </c>
      <c r="F101" s="651" t="s">
        <v>24128</v>
      </c>
      <c r="G101" s="659" t="s">
        <v>24038</v>
      </c>
      <c r="H101" s="660">
        <v>45350</v>
      </c>
      <c r="I101" s="659"/>
      <c r="J101" s="659"/>
      <c r="K101" s="659"/>
      <c r="L101" s="659" t="s">
        <v>23904</v>
      </c>
      <c r="M101" s="660">
        <v>45363</v>
      </c>
      <c r="N101" s="660">
        <v>45364</v>
      </c>
      <c r="O101" s="661" t="s">
        <v>24129</v>
      </c>
      <c r="P101" s="662"/>
      <c r="Q101" s="651" t="s">
        <v>23958</v>
      </c>
    </row>
    <row r="102" spans="1:18">
      <c r="A102" s="659">
        <v>97</v>
      </c>
      <c r="B102" s="651" t="s">
        <v>22243</v>
      </c>
      <c r="C102" s="651" t="s">
        <v>22439</v>
      </c>
      <c r="D102" s="651" t="s">
        <v>22362</v>
      </c>
      <c r="E102" s="651" t="s">
        <v>22550</v>
      </c>
      <c r="F102" s="651" t="s">
        <v>24130</v>
      </c>
      <c r="G102" s="659" t="s">
        <v>21799</v>
      </c>
      <c r="H102" s="660">
        <v>45355</v>
      </c>
      <c r="I102" s="659"/>
      <c r="J102" s="659"/>
      <c r="K102" s="659"/>
      <c r="L102" s="659" t="s">
        <v>24033</v>
      </c>
      <c r="M102" s="660">
        <v>45356</v>
      </c>
      <c r="N102" s="660">
        <v>45358</v>
      </c>
      <c r="O102" s="672" t="s">
        <v>24131</v>
      </c>
      <c r="P102" s="672"/>
      <c r="Q102" s="651"/>
      <c r="R102" s="673"/>
    </row>
    <row r="103" spans="1:18">
      <c r="A103" s="659">
        <v>98</v>
      </c>
      <c r="B103" s="651" t="s">
        <v>22243</v>
      </c>
      <c r="C103" s="651" t="s">
        <v>22439</v>
      </c>
      <c r="D103" s="651" t="s">
        <v>22362</v>
      </c>
      <c r="E103" s="651" t="s">
        <v>22551</v>
      </c>
      <c r="F103" s="651" t="s">
        <v>24132</v>
      </c>
      <c r="G103" s="659" t="s">
        <v>21799</v>
      </c>
      <c r="H103" s="660">
        <v>45356</v>
      </c>
      <c r="I103" s="659" t="s">
        <v>22584</v>
      </c>
      <c r="J103" s="659"/>
      <c r="K103" s="659"/>
      <c r="L103" s="659" t="s">
        <v>24033</v>
      </c>
      <c r="M103" s="660">
        <v>45356</v>
      </c>
      <c r="N103" s="660">
        <v>45358</v>
      </c>
      <c r="O103" s="672" t="s">
        <v>24131</v>
      </c>
      <c r="P103" s="672"/>
      <c r="Q103" s="651"/>
    </row>
    <row r="104" spans="1:18">
      <c r="A104" s="659">
        <v>99</v>
      </c>
      <c r="B104" s="651" t="s">
        <v>22243</v>
      </c>
      <c r="C104" s="651" t="s">
        <v>22439</v>
      </c>
      <c r="D104" s="651" t="s">
        <v>22362</v>
      </c>
      <c r="E104" s="651" t="s">
        <v>22552</v>
      </c>
      <c r="F104" s="651" t="s">
        <v>24133</v>
      </c>
      <c r="G104" s="659" t="s">
        <v>21799</v>
      </c>
      <c r="H104" s="660">
        <v>45356</v>
      </c>
      <c r="I104" s="659" t="s">
        <v>22584</v>
      </c>
      <c r="J104" s="659"/>
      <c r="K104" s="659"/>
      <c r="L104" s="659" t="s">
        <v>24033</v>
      </c>
      <c r="M104" s="660">
        <v>45356</v>
      </c>
      <c r="N104" s="660">
        <v>45358</v>
      </c>
      <c r="O104" s="672" t="s">
        <v>24131</v>
      </c>
      <c r="P104" s="672"/>
      <c r="Q104" s="651"/>
    </row>
    <row r="105" spans="1:18" ht="72.599999999999994">
      <c r="A105" s="659">
        <v>100</v>
      </c>
      <c r="B105" s="651" t="s">
        <v>22254</v>
      </c>
      <c r="C105" s="651" t="s">
        <v>22439</v>
      </c>
      <c r="D105" s="651" t="s">
        <v>22362</v>
      </c>
      <c r="E105" s="651" t="s">
        <v>22568</v>
      </c>
      <c r="F105" s="651" t="s">
        <v>24134</v>
      </c>
      <c r="G105" s="659" t="s">
        <v>21799</v>
      </c>
      <c r="H105" s="660">
        <v>45355</v>
      </c>
      <c r="I105" s="659"/>
      <c r="J105" s="659"/>
      <c r="K105" s="659"/>
      <c r="L105" s="659" t="s">
        <v>24033</v>
      </c>
      <c r="M105" s="659"/>
      <c r="N105" s="660">
        <v>45354</v>
      </c>
      <c r="O105" s="678" t="s">
        <v>24135</v>
      </c>
      <c r="P105" s="678"/>
      <c r="Q105" s="651"/>
    </row>
    <row r="106" spans="1:18">
      <c r="A106" s="659">
        <v>101</v>
      </c>
      <c r="B106" s="651" t="s">
        <v>21851</v>
      </c>
      <c r="C106" s="651" t="s">
        <v>22439</v>
      </c>
      <c r="D106" s="651" t="s">
        <v>22634</v>
      </c>
      <c r="E106" s="651" t="s">
        <v>22490</v>
      </c>
      <c r="F106" s="651" t="s">
        <v>24136</v>
      </c>
      <c r="G106" s="659" t="s">
        <v>21799</v>
      </c>
      <c r="H106" s="660">
        <v>45355</v>
      </c>
      <c r="I106" s="659"/>
      <c r="J106" s="659"/>
      <c r="K106" s="659"/>
      <c r="L106" s="659" t="s">
        <v>24033</v>
      </c>
      <c r="M106" s="659"/>
      <c r="N106" s="660">
        <v>45358</v>
      </c>
      <c r="O106" s="651" t="s">
        <v>24137</v>
      </c>
      <c r="P106" s="651"/>
      <c r="Q106" s="651"/>
    </row>
    <row r="107" spans="1:18">
      <c r="A107" s="659">
        <v>102</v>
      </c>
      <c r="B107" s="651" t="s">
        <v>21851</v>
      </c>
      <c r="C107" s="651" t="s">
        <v>22439</v>
      </c>
      <c r="D107" s="651" t="s">
        <v>22634</v>
      </c>
      <c r="E107" s="651" t="s">
        <v>22491</v>
      </c>
      <c r="F107" s="651" t="s">
        <v>24138</v>
      </c>
      <c r="G107" s="659" t="s">
        <v>21799</v>
      </c>
      <c r="H107" s="660">
        <v>45355</v>
      </c>
      <c r="I107" s="659"/>
      <c r="J107" s="659"/>
      <c r="K107" s="659"/>
      <c r="L107" s="659" t="s">
        <v>24033</v>
      </c>
      <c r="M107" s="659"/>
      <c r="N107" s="660">
        <v>45358</v>
      </c>
      <c r="O107" s="651" t="s">
        <v>24137</v>
      </c>
      <c r="P107" s="651"/>
      <c r="Q107" s="651"/>
    </row>
    <row r="108" spans="1:18">
      <c r="A108" s="659">
        <v>103</v>
      </c>
      <c r="B108" s="651" t="s">
        <v>21851</v>
      </c>
      <c r="C108" s="651" t="s">
        <v>22439</v>
      </c>
      <c r="D108" s="651" t="s">
        <v>22634</v>
      </c>
      <c r="E108" s="651" t="s">
        <v>22492</v>
      </c>
      <c r="F108" s="651" t="s">
        <v>24139</v>
      </c>
      <c r="G108" s="659" t="s">
        <v>21799</v>
      </c>
      <c r="H108" s="660">
        <v>45355</v>
      </c>
      <c r="I108" s="659"/>
      <c r="J108" s="659"/>
      <c r="K108" s="659"/>
      <c r="L108" s="659" t="s">
        <v>24033</v>
      </c>
      <c r="M108" s="659"/>
      <c r="N108" s="660">
        <v>45358</v>
      </c>
      <c r="O108" s="651" t="s">
        <v>24137</v>
      </c>
      <c r="P108" s="651"/>
      <c r="Q108" s="651"/>
    </row>
    <row r="109" spans="1:18">
      <c r="A109" s="659">
        <v>104</v>
      </c>
      <c r="B109" s="651" t="s">
        <v>21851</v>
      </c>
      <c r="C109" s="651" t="s">
        <v>22439</v>
      </c>
      <c r="D109" s="651" t="s">
        <v>22634</v>
      </c>
      <c r="E109" s="651" t="s">
        <v>22494</v>
      </c>
      <c r="F109" s="651" t="s">
        <v>24140</v>
      </c>
      <c r="G109" s="659" t="s">
        <v>21799</v>
      </c>
      <c r="H109" s="660">
        <v>45355</v>
      </c>
      <c r="I109" s="659"/>
      <c r="J109" s="659"/>
      <c r="K109" s="659"/>
      <c r="L109" s="659" t="s">
        <v>24033</v>
      </c>
      <c r="M109" s="659"/>
      <c r="N109" s="660">
        <v>45358</v>
      </c>
      <c r="O109" s="651" t="s">
        <v>24137</v>
      </c>
      <c r="P109" s="651"/>
      <c r="Q109" s="651"/>
    </row>
    <row r="110" spans="1:18">
      <c r="A110" s="659">
        <v>105</v>
      </c>
      <c r="B110" s="651" t="s">
        <v>21851</v>
      </c>
      <c r="C110" s="651" t="s">
        <v>22439</v>
      </c>
      <c r="D110" s="651" t="s">
        <v>22634</v>
      </c>
      <c r="E110" s="651" t="s">
        <v>22495</v>
      </c>
      <c r="F110" s="651" t="s">
        <v>24141</v>
      </c>
      <c r="G110" s="659" t="s">
        <v>21799</v>
      </c>
      <c r="H110" s="660">
        <v>45355</v>
      </c>
      <c r="I110" s="659"/>
      <c r="J110" s="659"/>
      <c r="K110" s="659"/>
      <c r="L110" s="659" t="s">
        <v>24033</v>
      </c>
      <c r="M110" s="659"/>
      <c r="N110" s="660">
        <v>45358</v>
      </c>
      <c r="O110" s="651" t="s">
        <v>24137</v>
      </c>
      <c r="P110" s="651"/>
      <c r="Q110" s="651"/>
    </row>
    <row r="111" spans="1:18">
      <c r="A111" s="659">
        <v>106</v>
      </c>
      <c r="B111" s="651" t="s">
        <v>21851</v>
      </c>
      <c r="C111" s="651" t="s">
        <v>22439</v>
      </c>
      <c r="D111" s="651" t="s">
        <v>22634</v>
      </c>
      <c r="E111" s="651" t="s">
        <v>22496</v>
      </c>
      <c r="F111" s="651" t="s">
        <v>24142</v>
      </c>
      <c r="G111" s="659" t="s">
        <v>21799</v>
      </c>
      <c r="H111" s="660">
        <v>45355</v>
      </c>
      <c r="I111" s="659"/>
      <c r="J111" s="659"/>
      <c r="K111" s="659"/>
      <c r="L111" s="659" t="s">
        <v>24033</v>
      </c>
      <c r="M111" s="659"/>
      <c r="N111" s="660">
        <v>45358</v>
      </c>
      <c r="O111" s="651" t="s">
        <v>24137</v>
      </c>
      <c r="P111" s="651"/>
      <c r="Q111" s="651"/>
    </row>
    <row r="112" spans="1:18">
      <c r="A112" s="659">
        <v>107</v>
      </c>
      <c r="B112" s="651" t="s">
        <v>21851</v>
      </c>
      <c r="C112" s="651" t="s">
        <v>22439</v>
      </c>
      <c r="D112" s="651" t="s">
        <v>22634</v>
      </c>
      <c r="E112" s="651" t="s">
        <v>22497</v>
      </c>
      <c r="F112" s="651" t="s">
        <v>24143</v>
      </c>
      <c r="G112" s="659" t="s">
        <v>21799</v>
      </c>
      <c r="H112" s="660">
        <v>45355</v>
      </c>
      <c r="I112" s="659"/>
      <c r="J112" s="659"/>
      <c r="K112" s="659"/>
      <c r="L112" s="659" t="s">
        <v>24033</v>
      </c>
      <c r="M112" s="659"/>
      <c r="N112" s="660">
        <v>45358</v>
      </c>
      <c r="O112" s="651" t="s">
        <v>24137</v>
      </c>
      <c r="P112" s="651"/>
      <c r="Q112" s="651"/>
    </row>
    <row r="113" spans="1:17">
      <c r="A113" s="659">
        <v>108</v>
      </c>
      <c r="B113" s="651" t="s">
        <v>21851</v>
      </c>
      <c r="C113" s="651" t="s">
        <v>22439</v>
      </c>
      <c r="D113" s="651" t="s">
        <v>22634</v>
      </c>
      <c r="E113" s="651" t="s">
        <v>2435</v>
      </c>
      <c r="F113" s="651" t="s">
        <v>24144</v>
      </c>
      <c r="G113" s="659" t="s">
        <v>24038</v>
      </c>
      <c r="H113" s="660">
        <v>45351</v>
      </c>
      <c r="I113" s="659"/>
      <c r="J113" s="659"/>
      <c r="K113" s="659"/>
      <c r="L113" s="659" t="s">
        <v>24033</v>
      </c>
      <c r="M113" s="660">
        <v>45356</v>
      </c>
      <c r="N113" s="660">
        <v>45355</v>
      </c>
      <c r="O113" s="651" t="s">
        <v>24137</v>
      </c>
      <c r="P113" s="651"/>
      <c r="Q113" s="651"/>
    </row>
    <row r="114" spans="1:17" ht="87" hidden="1">
      <c r="A114" s="659">
        <v>109</v>
      </c>
      <c r="B114" s="651" t="s">
        <v>21851</v>
      </c>
      <c r="C114" s="651" t="s">
        <v>22082</v>
      </c>
      <c r="D114" s="651" t="s">
        <v>22737</v>
      </c>
      <c r="E114" s="651" t="s">
        <v>8724</v>
      </c>
      <c r="F114" s="651" t="s">
        <v>24145</v>
      </c>
      <c r="G114" s="659" t="s">
        <v>24038</v>
      </c>
      <c r="H114" s="660">
        <v>45351</v>
      </c>
      <c r="I114" s="659" t="s">
        <v>22584</v>
      </c>
      <c r="J114" s="659"/>
      <c r="K114" s="659"/>
      <c r="L114" s="659" t="s">
        <v>23904</v>
      </c>
      <c r="M114" s="660">
        <v>45359</v>
      </c>
      <c r="N114" s="660">
        <v>45355</v>
      </c>
      <c r="O114" s="661" t="s">
        <v>24146</v>
      </c>
      <c r="P114" s="670" t="s">
        <v>22584</v>
      </c>
      <c r="Q114" s="651" t="s">
        <v>23958</v>
      </c>
    </row>
    <row r="115" spans="1:17" ht="72.599999999999994">
      <c r="A115" s="659">
        <v>110</v>
      </c>
      <c r="B115" s="651" t="s">
        <v>22250</v>
      </c>
      <c r="C115" s="651" t="s">
        <v>22439</v>
      </c>
      <c r="D115" s="651" t="s">
        <v>22362</v>
      </c>
      <c r="E115" s="651" t="s">
        <v>13043</v>
      </c>
      <c r="F115" s="651" t="s">
        <v>24147</v>
      </c>
      <c r="G115" s="659" t="s">
        <v>23960</v>
      </c>
      <c r="H115" s="660">
        <v>45356</v>
      </c>
      <c r="I115" s="659"/>
      <c r="J115" s="659"/>
      <c r="K115" s="659"/>
      <c r="L115" s="659" t="s">
        <v>24033</v>
      </c>
      <c r="M115" s="659"/>
      <c r="N115" s="660">
        <v>45358</v>
      </c>
      <c r="O115" s="679" t="s">
        <v>24148</v>
      </c>
      <c r="P115" s="680"/>
      <c r="Q115" s="651"/>
    </row>
    <row r="116" spans="1:17" ht="101.45">
      <c r="A116" s="659">
        <v>111</v>
      </c>
      <c r="B116" s="651" t="s">
        <v>22010</v>
      </c>
      <c r="C116" s="651" t="s">
        <v>22439</v>
      </c>
      <c r="D116" s="651" t="s">
        <v>22362</v>
      </c>
      <c r="E116" s="651" t="s">
        <v>22561</v>
      </c>
      <c r="F116" s="651" t="s">
        <v>24149</v>
      </c>
      <c r="G116" s="659" t="s">
        <v>21799</v>
      </c>
      <c r="H116" s="660">
        <v>45355</v>
      </c>
      <c r="I116" s="659"/>
      <c r="J116" s="659"/>
      <c r="K116" s="659"/>
      <c r="L116" s="659" t="s">
        <v>23007</v>
      </c>
      <c r="M116" s="660">
        <v>45362</v>
      </c>
      <c r="N116" s="660">
        <v>45359</v>
      </c>
      <c r="O116" s="661" t="s">
        <v>24150</v>
      </c>
      <c r="P116" s="651"/>
      <c r="Q116" s="651"/>
    </row>
    <row r="117" spans="1:17" ht="116.1">
      <c r="A117" s="659">
        <v>112</v>
      </c>
      <c r="B117" s="651" t="s">
        <v>22010</v>
      </c>
      <c r="C117" s="651" t="s">
        <v>22439</v>
      </c>
      <c r="D117" s="651" t="s">
        <v>22362</v>
      </c>
      <c r="E117" s="651" t="s">
        <v>22562</v>
      </c>
      <c r="F117" s="651" t="s">
        <v>24151</v>
      </c>
      <c r="G117" s="659" t="s">
        <v>21799</v>
      </c>
      <c r="H117" s="660">
        <v>45355</v>
      </c>
      <c r="I117" s="659"/>
      <c r="J117" s="659"/>
      <c r="K117" s="659"/>
      <c r="L117" s="659" t="s">
        <v>23007</v>
      </c>
      <c r="M117" s="660">
        <v>45362</v>
      </c>
      <c r="N117" s="660">
        <v>45359</v>
      </c>
      <c r="O117" s="661" t="s">
        <v>24152</v>
      </c>
      <c r="P117" s="651"/>
      <c r="Q117" s="651"/>
    </row>
    <row r="118" spans="1:17" ht="116.1">
      <c r="A118" s="659">
        <v>113</v>
      </c>
      <c r="B118" s="651" t="s">
        <v>22010</v>
      </c>
      <c r="C118" s="651" t="s">
        <v>22439</v>
      </c>
      <c r="D118" s="651" t="s">
        <v>22362</v>
      </c>
      <c r="E118" s="651" t="s">
        <v>22563</v>
      </c>
      <c r="F118" s="651" t="s">
        <v>24153</v>
      </c>
      <c r="G118" s="659" t="s">
        <v>21799</v>
      </c>
      <c r="H118" s="660">
        <v>45355</v>
      </c>
      <c r="I118" s="659"/>
      <c r="J118" s="659"/>
      <c r="K118" s="659"/>
      <c r="L118" s="659" t="s">
        <v>23007</v>
      </c>
      <c r="M118" s="660">
        <v>45362</v>
      </c>
      <c r="N118" s="660">
        <v>45359</v>
      </c>
      <c r="O118" s="676" t="s">
        <v>24154</v>
      </c>
      <c r="P118" s="651"/>
      <c r="Q118" s="651"/>
    </row>
    <row r="119" spans="1:17" ht="87">
      <c r="A119" s="659">
        <v>114</v>
      </c>
      <c r="B119" s="651" t="s">
        <v>22010</v>
      </c>
      <c r="C119" s="651" t="s">
        <v>22439</v>
      </c>
      <c r="D119" s="651" t="s">
        <v>22362</v>
      </c>
      <c r="E119" s="651" t="s">
        <v>22564</v>
      </c>
      <c r="F119" s="651" t="s">
        <v>24155</v>
      </c>
      <c r="G119" s="659" t="s">
        <v>21799</v>
      </c>
      <c r="H119" s="660">
        <v>45355</v>
      </c>
      <c r="I119" s="659"/>
      <c r="J119" s="659"/>
      <c r="K119" s="659"/>
      <c r="L119" s="659" t="s">
        <v>23007</v>
      </c>
      <c r="M119" s="660">
        <v>45364</v>
      </c>
      <c r="N119" s="660">
        <v>45359</v>
      </c>
      <c r="O119" s="662" t="s">
        <v>24156</v>
      </c>
      <c r="P119" s="651"/>
      <c r="Q119" s="651"/>
    </row>
    <row r="120" spans="1:17" ht="144.94999999999999">
      <c r="A120" s="659">
        <v>115</v>
      </c>
      <c r="B120" s="651" t="s">
        <v>22010</v>
      </c>
      <c r="C120" s="651" t="s">
        <v>22439</v>
      </c>
      <c r="D120" s="651" t="s">
        <v>22362</v>
      </c>
      <c r="E120" s="651" t="s">
        <v>22565</v>
      </c>
      <c r="F120" s="651" t="s">
        <v>24157</v>
      </c>
      <c r="G120" s="659" t="s">
        <v>21799</v>
      </c>
      <c r="H120" s="660">
        <v>45355</v>
      </c>
      <c r="I120" s="659"/>
      <c r="J120" s="659"/>
      <c r="K120" s="659"/>
      <c r="L120" s="659" t="s">
        <v>23007</v>
      </c>
      <c r="M120" s="660">
        <v>45362</v>
      </c>
      <c r="N120" s="660">
        <v>45359</v>
      </c>
      <c r="O120" s="661" t="s">
        <v>24158</v>
      </c>
      <c r="P120" s="651"/>
      <c r="Q120" s="651"/>
    </row>
    <row r="121" spans="1:17" ht="261">
      <c r="A121" s="659">
        <v>116</v>
      </c>
      <c r="B121" s="651" t="s">
        <v>22010</v>
      </c>
      <c r="C121" s="651" t="s">
        <v>22439</v>
      </c>
      <c r="D121" s="651" t="s">
        <v>22362</v>
      </c>
      <c r="E121" s="651" t="s">
        <v>22566</v>
      </c>
      <c r="F121" s="651" t="s">
        <v>24159</v>
      </c>
      <c r="G121" s="659" t="s">
        <v>21799</v>
      </c>
      <c r="H121" s="660">
        <v>45355</v>
      </c>
      <c r="I121" s="659"/>
      <c r="J121" s="659"/>
      <c r="K121" s="659"/>
      <c r="L121" s="659" t="s">
        <v>23007</v>
      </c>
      <c r="M121" s="660">
        <v>45362</v>
      </c>
      <c r="N121" s="660">
        <v>45359</v>
      </c>
      <c r="O121" s="661" t="s">
        <v>24160</v>
      </c>
      <c r="P121" s="651"/>
      <c r="Q121" s="651"/>
    </row>
    <row r="122" spans="1:17" ht="72.599999999999994">
      <c r="A122" s="659">
        <v>117</v>
      </c>
      <c r="B122" s="651" t="s">
        <v>22010</v>
      </c>
      <c r="C122" s="651" t="s">
        <v>22439</v>
      </c>
      <c r="D122" s="651" t="s">
        <v>22362</v>
      </c>
      <c r="E122" s="651" t="s">
        <v>22567</v>
      </c>
      <c r="F122" s="651" t="s">
        <v>24161</v>
      </c>
      <c r="G122" s="659" t="s">
        <v>21799</v>
      </c>
      <c r="H122" s="660">
        <v>45355</v>
      </c>
      <c r="I122" s="659"/>
      <c r="J122" s="659"/>
      <c r="K122" s="659"/>
      <c r="L122" s="659" t="s">
        <v>23007</v>
      </c>
      <c r="M122" s="660">
        <v>45362</v>
      </c>
      <c r="N122" s="660">
        <v>45359</v>
      </c>
      <c r="O122" s="661" t="s">
        <v>24162</v>
      </c>
      <c r="P122" s="651"/>
      <c r="Q122" s="651"/>
    </row>
    <row r="123" spans="1:17" ht="29.1">
      <c r="A123" s="659">
        <v>118</v>
      </c>
      <c r="B123" s="651" t="s">
        <v>22010</v>
      </c>
      <c r="C123" s="651" t="s">
        <v>22439</v>
      </c>
      <c r="D123" s="651" t="s">
        <v>22362</v>
      </c>
      <c r="E123" s="651" t="s">
        <v>3388</v>
      </c>
      <c r="F123" s="651" t="s">
        <v>24163</v>
      </c>
      <c r="G123" s="659" t="s">
        <v>24038</v>
      </c>
      <c r="H123" s="660">
        <v>45351</v>
      </c>
      <c r="I123" s="659" t="s">
        <v>22584</v>
      </c>
      <c r="J123" s="659"/>
      <c r="K123" s="659"/>
      <c r="L123" s="659" t="s">
        <v>23904</v>
      </c>
      <c r="M123" s="659"/>
      <c r="N123" s="659"/>
      <c r="O123" s="662" t="s">
        <v>24164</v>
      </c>
      <c r="P123" s="667" t="s">
        <v>23996</v>
      </c>
      <c r="Q123" s="651" t="s">
        <v>23958</v>
      </c>
    </row>
    <row r="124" spans="1:17" ht="29.1">
      <c r="A124" s="659">
        <v>119</v>
      </c>
      <c r="B124" s="651" t="s">
        <v>22010</v>
      </c>
      <c r="C124" s="651" t="s">
        <v>22439</v>
      </c>
      <c r="D124" s="651" t="s">
        <v>22362</v>
      </c>
      <c r="E124" s="651" t="s">
        <v>3407</v>
      </c>
      <c r="F124" s="651" t="s">
        <v>24165</v>
      </c>
      <c r="G124" s="659" t="s">
        <v>24038</v>
      </c>
      <c r="H124" s="660">
        <v>45351</v>
      </c>
      <c r="I124" s="659"/>
      <c r="J124" s="659"/>
      <c r="K124" s="659"/>
      <c r="L124" s="659" t="s">
        <v>23904</v>
      </c>
      <c r="M124" s="660">
        <v>45357</v>
      </c>
      <c r="N124" s="660">
        <v>45362</v>
      </c>
      <c r="O124" s="662" t="s">
        <v>24166</v>
      </c>
      <c r="P124" s="651"/>
      <c r="Q124" s="651" t="s">
        <v>23958</v>
      </c>
    </row>
    <row r="125" spans="1:17" ht="217.5">
      <c r="A125" s="659">
        <v>120</v>
      </c>
      <c r="B125" s="651" t="s">
        <v>21948</v>
      </c>
      <c r="C125" s="651" t="s">
        <v>22439</v>
      </c>
      <c r="D125" s="651" t="s">
        <v>22362</v>
      </c>
      <c r="E125" s="651" t="s">
        <v>8433</v>
      </c>
      <c r="F125" s="651" t="s">
        <v>24167</v>
      </c>
      <c r="G125" s="659" t="s">
        <v>24038</v>
      </c>
      <c r="H125" s="660">
        <v>45351</v>
      </c>
      <c r="I125" s="659"/>
      <c r="J125" s="659"/>
      <c r="K125" s="659"/>
      <c r="L125" s="659" t="s">
        <v>23904</v>
      </c>
      <c r="M125" s="660">
        <v>45362</v>
      </c>
      <c r="N125" s="660">
        <v>45363</v>
      </c>
      <c r="O125" s="661" t="s">
        <v>24168</v>
      </c>
      <c r="P125" s="651"/>
      <c r="Q125" s="651" t="s">
        <v>23958</v>
      </c>
    </row>
    <row r="126" spans="1:17" ht="203.1">
      <c r="A126" s="659">
        <v>121</v>
      </c>
      <c r="B126" s="651" t="s">
        <v>21948</v>
      </c>
      <c r="C126" s="651" t="s">
        <v>22439</v>
      </c>
      <c r="D126" s="651" t="s">
        <v>22362</v>
      </c>
      <c r="E126" s="651" t="s">
        <v>8708</v>
      </c>
      <c r="F126" s="651" t="s">
        <v>24169</v>
      </c>
      <c r="G126" s="659" t="s">
        <v>24038</v>
      </c>
      <c r="H126" s="660">
        <v>45351</v>
      </c>
      <c r="I126" s="659"/>
      <c r="J126" s="659"/>
      <c r="K126" s="659"/>
      <c r="L126" s="659" t="s">
        <v>23904</v>
      </c>
      <c r="M126" s="660">
        <v>45362</v>
      </c>
      <c r="N126" s="660">
        <v>45363</v>
      </c>
      <c r="O126" s="661" t="s">
        <v>24170</v>
      </c>
      <c r="P126" s="651"/>
      <c r="Q126" s="651" t="s">
        <v>23958</v>
      </c>
    </row>
    <row r="127" spans="1:17">
      <c r="A127" s="659">
        <v>122</v>
      </c>
      <c r="B127" s="651" t="s">
        <v>21948</v>
      </c>
      <c r="C127" s="651" t="s">
        <v>22439</v>
      </c>
      <c r="D127" s="651" t="s">
        <v>22362</v>
      </c>
      <c r="E127" s="651" t="s">
        <v>13718</v>
      </c>
      <c r="F127" s="651" t="s">
        <v>24171</v>
      </c>
      <c r="G127" s="659" t="s">
        <v>24038</v>
      </c>
      <c r="H127" s="660">
        <v>45351</v>
      </c>
      <c r="I127" s="659"/>
      <c r="J127" s="659"/>
      <c r="K127" s="659"/>
      <c r="L127" s="659" t="s">
        <v>23904</v>
      </c>
      <c r="M127" s="660">
        <v>45362</v>
      </c>
      <c r="N127" s="660">
        <v>45363</v>
      </c>
      <c r="O127" s="675" t="s">
        <v>24172</v>
      </c>
      <c r="P127" s="651"/>
      <c r="Q127" s="651" t="s">
        <v>23958</v>
      </c>
    </row>
    <row r="128" spans="1:17" ht="116.1">
      <c r="A128" s="659">
        <v>123</v>
      </c>
      <c r="B128" s="651" t="s">
        <v>21948</v>
      </c>
      <c r="C128" s="651" t="s">
        <v>22439</v>
      </c>
      <c r="D128" s="651" t="s">
        <v>22362</v>
      </c>
      <c r="E128" s="651" t="s">
        <v>13725</v>
      </c>
      <c r="F128" s="651" t="s">
        <v>24173</v>
      </c>
      <c r="G128" s="659" t="s">
        <v>24038</v>
      </c>
      <c r="H128" s="660">
        <v>45351</v>
      </c>
      <c r="I128" s="659"/>
      <c r="J128" s="659"/>
      <c r="K128" s="659"/>
      <c r="L128" s="659" t="s">
        <v>23904</v>
      </c>
      <c r="M128" s="660">
        <v>45362</v>
      </c>
      <c r="N128" s="660">
        <v>45363</v>
      </c>
      <c r="O128" s="661" t="s">
        <v>24174</v>
      </c>
      <c r="P128" s="651"/>
      <c r="Q128" s="651" t="s">
        <v>23958</v>
      </c>
    </row>
    <row r="129" spans="1:18" ht="101.45">
      <c r="A129" s="659">
        <v>124</v>
      </c>
      <c r="B129" s="651" t="s">
        <v>21948</v>
      </c>
      <c r="C129" s="651" t="s">
        <v>22439</v>
      </c>
      <c r="D129" s="651" t="s">
        <v>22362</v>
      </c>
      <c r="E129" s="651" t="s">
        <v>22966</v>
      </c>
      <c r="F129" s="651" t="s">
        <v>24175</v>
      </c>
      <c r="G129" s="659" t="s">
        <v>24038</v>
      </c>
      <c r="H129" s="660">
        <v>45351</v>
      </c>
      <c r="I129" s="659"/>
      <c r="J129" s="659"/>
      <c r="K129" s="659"/>
      <c r="L129" s="659" t="s">
        <v>23904</v>
      </c>
      <c r="M129" s="660">
        <v>45362</v>
      </c>
      <c r="N129" s="660">
        <v>45363</v>
      </c>
      <c r="O129" s="681" t="s">
        <v>24176</v>
      </c>
      <c r="P129" s="651"/>
      <c r="Q129" s="651" t="s">
        <v>23958</v>
      </c>
    </row>
    <row r="130" spans="1:18" ht="101.45">
      <c r="A130" s="659">
        <v>125</v>
      </c>
      <c r="B130" s="651" t="s">
        <v>21948</v>
      </c>
      <c r="C130" s="651" t="s">
        <v>22439</v>
      </c>
      <c r="D130" s="651" t="s">
        <v>22362</v>
      </c>
      <c r="E130" s="651" t="s">
        <v>13823</v>
      </c>
      <c r="F130" s="651" t="s">
        <v>24177</v>
      </c>
      <c r="G130" s="659" t="s">
        <v>24038</v>
      </c>
      <c r="H130" s="660">
        <v>45351</v>
      </c>
      <c r="I130" s="659"/>
      <c r="J130" s="659"/>
      <c r="K130" s="659"/>
      <c r="L130" s="659" t="s">
        <v>23904</v>
      </c>
      <c r="M130" s="660">
        <v>45362</v>
      </c>
      <c r="N130" s="660">
        <v>45363</v>
      </c>
      <c r="O130" s="661" t="s">
        <v>24178</v>
      </c>
      <c r="P130" s="651"/>
      <c r="Q130" s="651" t="s">
        <v>23958</v>
      </c>
    </row>
    <row r="131" spans="1:18" ht="72.599999999999994">
      <c r="A131" s="659">
        <v>126</v>
      </c>
      <c r="B131" s="651" t="s">
        <v>21800</v>
      </c>
      <c r="C131" s="651" t="s">
        <v>22439</v>
      </c>
      <c r="D131" s="651" t="s">
        <v>22362</v>
      </c>
      <c r="E131" s="651" t="s">
        <v>22479</v>
      </c>
      <c r="F131" s="651" t="s">
        <v>24179</v>
      </c>
      <c r="G131" s="659" t="s">
        <v>21799</v>
      </c>
      <c r="H131" s="660">
        <v>45355</v>
      </c>
      <c r="I131" s="659"/>
      <c r="J131" s="659"/>
      <c r="K131" s="659"/>
      <c r="L131" s="659" t="s">
        <v>23007</v>
      </c>
      <c r="M131" s="660">
        <v>45363</v>
      </c>
      <c r="N131" s="660">
        <v>45359</v>
      </c>
      <c r="O131" s="663" t="s">
        <v>24180</v>
      </c>
      <c r="P131" s="651"/>
      <c r="Q131" s="651"/>
    </row>
    <row r="132" spans="1:18">
      <c r="A132" s="659">
        <v>127</v>
      </c>
      <c r="B132" s="651" t="s">
        <v>21800</v>
      </c>
      <c r="C132" s="651" t="s">
        <v>22439</v>
      </c>
      <c r="D132" s="651" t="s">
        <v>22362</v>
      </c>
      <c r="E132" s="651" t="s">
        <v>22482</v>
      </c>
      <c r="F132" s="651" t="s">
        <v>24181</v>
      </c>
      <c r="G132" s="659" t="s">
        <v>21799</v>
      </c>
      <c r="H132" s="660">
        <v>45355</v>
      </c>
      <c r="I132" s="659"/>
      <c r="J132" s="659"/>
      <c r="K132" s="659"/>
      <c r="L132" s="659" t="s">
        <v>23007</v>
      </c>
      <c r="M132" s="660">
        <v>45363</v>
      </c>
      <c r="N132" s="660">
        <v>45359</v>
      </c>
      <c r="O132" s="651" t="s">
        <v>24120</v>
      </c>
      <c r="P132" s="651"/>
      <c r="Q132" s="651"/>
    </row>
    <row r="133" spans="1:18">
      <c r="A133" s="659">
        <v>128</v>
      </c>
      <c r="B133" s="651" t="s">
        <v>21800</v>
      </c>
      <c r="C133" s="651" t="s">
        <v>22439</v>
      </c>
      <c r="D133" s="651" t="s">
        <v>22362</v>
      </c>
      <c r="E133" s="651" t="s">
        <v>22483</v>
      </c>
      <c r="F133" s="651" t="s">
        <v>24182</v>
      </c>
      <c r="G133" s="659" t="s">
        <v>21799</v>
      </c>
      <c r="H133" s="660">
        <v>45355</v>
      </c>
      <c r="I133" s="659"/>
      <c r="J133" s="659"/>
      <c r="K133" s="659"/>
      <c r="L133" s="659" t="s">
        <v>23007</v>
      </c>
      <c r="M133" s="660">
        <v>45363</v>
      </c>
      <c r="N133" s="660">
        <v>45359</v>
      </c>
      <c r="O133" s="651" t="s">
        <v>24120</v>
      </c>
      <c r="P133" s="651"/>
      <c r="Q133" s="651"/>
    </row>
    <row r="134" spans="1:18" ht="43.5">
      <c r="A134" s="659">
        <v>129</v>
      </c>
      <c r="B134" s="651" t="s">
        <v>21800</v>
      </c>
      <c r="C134" s="651" t="s">
        <v>22439</v>
      </c>
      <c r="D134" s="651" t="s">
        <v>22362</v>
      </c>
      <c r="E134" s="651" t="s">
        <v>22484</v>
      </c>
      <c r="F134" s="651" t="s">
        <v>24183</v>
      </c>
      <c r="G134" s="659" t="s">
        <v>21799</v>
      </c>
      <c r="H134" s="660">
        <v>45355</v>
      </c>
      <c r="I134" s="659"/>
      <c r="J134" s="659"/>
      <c r="K134" s="659"/>
      <c r="L134" s="659" t="s">
        <v>23007</v>
      </c>
      <c r="M134" s="660">
        <v>45363</v>
      </c>
      <c r="N134" s="660">
        <v>45359</v>
      </c>
      <c r="O134" s="663" t="s">
        <v>24184</v>
      </c>
      <c r="P134" s="651"/>
      <c r="Q134" s="651"/>
    </row>
    <row r="135" spans="1:18" ht="57.95">
      <c r="A135" s="659">
        <v>130</v>
      </c>
      <c r="B135" s="651" t="s">
        <v>21800</v>
      </c>
      <c r="C135" s="651" t="s">
        <v>22439</v>
      </c>
      <c r="D135" s="651" t="s">
        <v>22362</v>
      </c>
      <c r="E135" s="651" t="s">
        <v>22485</v>
      </c>
      <c r="F135" s="651" t="s">
        <v>24185</v>
      </c>
      <c r="G135" s="659" t="s">
        <v>21799</v>
      </c>
      <c r="H135" s="660">
        <v>45356</v>
      </c>
      <c r="I135" s="659" t="s">
        <v>22584</v>
      </c>
      <c r="J135" s="659"/>
      <c r="K135" s="659"/>
      <c r="L135" s="659" t="s">
        <v>23007</v>
      </c>
      <c r="M135" s="660">
        <v>45363</v>
      </c>
      <c r="N135" s="660">
        <v>45359</v>
      </c>
      <c r="O135" s="661" t="s">
        <v>24186</v>
      </c>
      <c r="P135" s="651"/>
      <c r="Q135" s="651"/>
    </row>
    <row r="136" spans="1:18">
      <c r="A136" s="659">
        <v>131</v>
      </c>
      <c r="B136" s="651" t="s">
        <v>21800</v>
      </c>
      <c r="C136" s="651" t="s">
        <v>22439</v>
      </c>
      <c r="D136" s="651" t="s">
        <v>22362</v>
      </c>
      <c r="E136" s="651" t="s">
        <v>22486</v>
      </c>
      <c r="F136" s="651" t="s">
        <v>24187</v>
      </c>
      <c r="G136" s="659" t="s">
        <v>21799</v>
      </c>
      <c r="H136" s="660">
        <v>45355</v>
      </c>
      <c r="I136" s="659"/>
      <c r="J136" s="659"/>
      <c r="K136" s="659"/>
      <c r="L136" s="659" t="s">
        <v>23007</v>
      </c>
      <c r="M136" s="660">
        <v>45363</v>
      </c>
      <c r="N136" s="660">
        <v>45359</v>
      </c>
      <c r="O136" s="651" t="s">
        <v>24120</v>
      </c>
      <c r="P136" s="651"/>
      <c r="Q136" s="651"/>
    </row>
    <row r="137" spans="1:18" ht="43.5">
      <c r="A137" s="659">
        <v>132</v>
      </c>
      <c r="B137" s="651" t="s">
        <v>21800</v>
      </c>
      <c r="C137" s="651" t="s">
        <v>22439</v>
      </c>
      <c r="D137" s="651" t="s">
        <v>22362</v>
      </c>
      <c r="E137" s="651" t="s">
        <v>22487</v>
      </c>
      <c r="F137" s="651" t="s">
        <v>24188</v>
      </c>
      <c r="G137" s="659" t="s">
        <v>21799</v>
      </c>
      <c r="H137" s="660">
        <v>45355</v>
      </c>
      <c r="I137" s="659"/>
      <c r="J137" s="659"/>
      <c r="K137" s="659"/>
      <c r="L137" s="659" t="s">
        <v>23007</v>
      </c>
      <c r="M137" s="660">
        <v>45363</v>
      </c>
      <c r="N137" s="660">
        <v>45359</v>
      </c>
      <c r="O137" s="663" t="s">
        <v>24189</v>
      </c>
      <c r="P137" s="651"/>
      <c r="Q137" s="651"/>
    </row>
    <row r="138" spans="1:18">
      <c r="A138" s="659">
        <v>133</v>
      </c>
      <c r="B138" s="651" t="s">
        <v>21800</v>
      </c>
      <c r="C138" s="651" t="s">
        <v>22439</v>
      </c>
      <c r="D138" s="651" t="s">
        <v>22362</v>
      </c>
      <c r="E138" s="651" t="s">
        <v>22488</v>
      </c>
      <c r="F138" s="651" t="s">
        <v>24190</v>
      </c>
      <c r="G138" s="659" t="s">
        <v>21799</v>
      </c>
      <c r="H138" s="660">
        <v>45355</v>
      </c>
      <c r="I138" s="659"/>
      <c r="J138" s="659"/>
      <c r="K138" s="659"/>
      <c r="L138" s="659" t="s">
        <v>23007</v>
      </c>
      <c r="M138" s="660">
        <v>45363</v>
      </c>
      <c r="N138" s="660">
        <v>45359</v>
      </c>
      <c r="O138" s="651" t="s">
        <v>24120</v>
      </c>
      <c r="P138" s="651"/>
      <c r="Q138" s="651"/>
    </row>
    <row r="139" spans="1:18" ht="57.95">
      <c r="A139" s="659">
        <v>134</v>
      </c>
      <c r="B139" s="651" t="s">
        <v>21800</v>
      </c>
      <c r="C139" s="651" t="s">
        <v>22439</v>
      </c>
      <c r="D139" s="651" t="s">
        <v>22362</v>
      </c>
      <c r="E139" s="651" t="s">
        <v>2372</v>
      </c>
      <c r="F139" s="651" t="s">
        <v>24191</v>
      </c>
      <c r="G139" s="659" t="s">
        <v>24038</v>
      </c>
      <c r="H139" s="660">
        <v>45350</v>
      </c>
      <c r="I139" s="659"/>
      <c r="J139" s="659"/>
      <c r="K139" s="659"/>
      <c r="L139" s="659" t="s">
        <v>23007</v>
      </c>
      <c r="M139" s="660">
        <v>45363</v>
      </c>
      <c r="N139" s="660">
        <v>45355</v>
      </c>
      <c r="O139" s="661" t="s">
        <v>24192</v>
      </c>
      <c r="P139" s="651"/>
      <c r="Q139" s="651"/>
    </row>
    <row r="140" spans="1:18" ht="29.1">
      <c r="A140" s="659">
        <v>135</v>
      </c>
      <c r="B140" s="651" t="s">
        <v>21800</v>
      </c>
      <c r="C140" s="651" t="s">
        <v>22439</v>
      </c>
      <c r="D140" s="651" t="s">
        <v>22362</v>
      </c>
      <c r="E140" s="651" t="s">
        <v>22506</v>
      </c>
      <c r="F140" s="651" t="s">
        <v>24193</v>
      </c>
      <c r="G140" s="659" t="s">
        <v>23960</v>
      </c>
      <c r="H140" s="660">
        <v>45356</v>
      </c>
      <c r="I140" s="659"/>
      <c r="J140" s="659"/>
      <c r="K140" s="659"/>
      <c r="L140" s="659" t="s">
        <v>24033</v>
      </c>
      <c r="M140" s="660">
        <v>45363</v>
      </c>
      <c r="N140" s="660">
        <v>45355</v>
      </c>
      <c r="O140" s="661" t="s">
        <v>24194</v>
      </c>
      <c r="P140" s="651"/>
      <c r="Q140" s="651"/>
    </row>
    <row r="141" spans="1:18" ht="101.45">
      <c r="A141" s="659">
        <v>136</v>
      </c>
      <c r="B141" s="651" t="s">
        <v>21800</v>
      </c>
      <c r="C141" s="651" t="s">
        <v>22439</v>
      </c>
      <c r="D141" s="651" t="s">
        <v>22362</v>
      </c>
      <c r="E141" s="651" t="s">
        <v>13839</v>
      </c>
      <c r="F141" s="651" t="s">
        <v>24195</v>
      </c>
      <c r="G141" s="659" t="s">
        <v>23960</v>
      </c>
      <c r="H141" s="660">
        <v>45356</v>
      </c>
      <c r="I141" s="659"/>
      <c r="J141" s="659"/>
      <c r="K141" s="659"/>
      <c r="L141" s="659" t="s">
        <v>24033</v>
      </c>
      <c r="M141" s="659"/>
      <c r="N141" s="660">
        <v>45357</v>
      </c>
      <c r="O141" s="661" t="s">
        <v>24196</v>
      </c>
      <c r="P141" s="661"/>
      <c r="Q141" s="651"/>
    </row>
    <row r="142" spans="1:18" ht="29.1">
      <c r="A142" s="659">
        <v>137</v>
      </c>
      <c r="B142" s="651" t="s">
        <v>21808</v>
      </c>
      <c r="C142" s="651" t="s">
        <v>22439</v>
      </c>
      <c r="D142" s="651" t="s">
        <v>22362</v>
      </c>
      <c r="E142" s="651" t="s">
        <v>7616</v>
      </c>
      <c r="F142" s="651" t="s">
        <v>24197</v>
      </c>
      <c r="G142" s="659" t="s">
        <v>24038</v>
      </c>
      <c r="H142" s="660">
        <v>45350</v>
      </c>
      <c r="I142" s="659"/>
      <c r="J142" s="659"/>
      <c r="K142" s="659"/>
      <c r="L142" s="659" t="s">
        <v>24033</v>
      </c>
      <c r="M142" s="660">
        <v>45358</v>
      </c>
      <c r="N142" s="660">
        <v>45358</v>
      </c>
      <c r="O142" s="661" t="s">
        <v>24198</v>
      </c>
      <c r="P142" s="661"/>
      <c r="Q142" s="651"/>
    </row>
    <row r="143" spans="1:18" ht="57.95">
      <c r="A143" s="659">
        <v>138</v>
      </c>
      <c r="B143" s="651" t="s">
        <v>21808</v>
      </c>
      <c r="C143" s="651" t="s">
        <v>22439</v>
      </c>
      <c r="D143" s="651" t="s">
        <v>22362</v>
      </c>
      <c r="E143" s="651" t="s">
        <v>2196</v>
      </c>
      <c r="F143" s="651" t="s">
        <v>24199</v>
      </c>
      <c r="G143" s="659" t="s">
        <v>24038</v>
      </c>
      <c r="H143" s="660">
        <v>45350</v>
      </c>
      <c r="I143" s="659"/>
      <c r="J143" s="659"/>
      <c r="K143" s="659"/>
      <c r="L143" s="659" t="s">
        <v>24033</v>
      </c>
      <c r="M143" s="660">
        <v>45357</v>
      </c>
      <c r="N143" s="660">
        <v>45355</v>
      </c>
      <c r="O143" s="672" t="s">
        <v>24200</v>
      </c>
      <c r="P143" s="672"/>
      <c r="Q143" s="651"/>
      <c r="R143" s="673"/>
    </row>
    <row r="144" spans="1:18" ht="32.25" customHeight="1">
      <c r="A144" s="659">
        <v>139</v>
      </c>
      <c r="B144" s="651" t="s">
        <v>21808</v>
      </c>
      <c r="C144" s="651" t="s">
        <v>22439</v>
      </c>
      <c r="D144" s="651" t="s">
        <v>22362</v>
      </c>
      <c r="E144" s="651" t="s">
        <v>2310</v>
      </c>
      <c r="F144" s="651" t="s">
        <v>24201</v>
      </c>
      <c r="G144" s="659" t="s">
        <v>24038</v>
      </c>
      <c r="H144" s="660">
        <v>45350</v>
      </c>
      <c r="I144" s="659" t="s">
        <v>22584</v>
      </c>
      <c r="J144" s="659"/>
      <c r="K144" s="659"/>
      <c r="L144" s="659" t="s">
        <v>24033</v>
      </c>
      <c r="M144" s="660">
        <v>45356</v>
      </c>
      <c r="N144" s="660">
        <v>45357</v>
      </c>
      <c r="O144" s="662" t="s">
        <v>24202</v>
      </c>
      <c r="P144" s="662"/>
      <c r="Q144" s="651"/>
    </row>
    <row r="145" spans="1:17" ht="39" customHeight="1">
      <c r="A145" s="659">
        <v>140</v>
      </c>
      <c r="B145" s="651" t="s">
        <v>21808</v>
      </c>
      <c r="C145" s="651" t="s">
        <v>22439</v>
      </c>
      <c r="D145" s="651" t="s">
        <v>22362</v>
      </c>
      <c r="E145" s="651" t="s">
        <v>2324</v>
      </c>
      <c r="F145" s="651" t="s">
        <v>24203</v>
      </c>
      <c r="G145" s="659" t="s">
        <v>24038</v>
      </c>
      <c r="H145" s="660">
        <v>45350</v>
      </c>
      <c r="I145" s="659" t="s">
        <v>22584</v>
      </c>
      <c r="J145" s="659"/>
      <c r="K145" s="659"/>
      <c r="L145" s="659" t="s">
        <v>24033</v>
      </c>
      <c r="M145" s="660">
        <v>45356</v>
      </c>
      <c r="N145" s="660">
        <v>45355</v>
      </c>
      <c r="O145" s="662" t="s">
        <v>24202</v>
      </c>
      <c r="P145" s="662"/>
      <c r="Q145" s="651"/>
    </row>
    <row r="146" spans="1:17">
      <c r="A146" s="659">
        <v>141</v>
      </c>
      <c r="B146" s="651" t="s">
        <v>21808</v>
      </c>
      <c r="C146" s="651" t="s">
        <v>22439</v>
      </c>
      <c r="D146" s="651" t="s">
        <v>22362</v>
      </c>
      <c r="E146" s="651" t="s">
        <v>2357</v>
      </c>
      <c r="F146" s="651" t="s">
        <v>24204</v>
      </c>
      <c r="G146" s="659" t="s">
        <v>24038</v>
      </c>
      <c r="H146" s="660">
        <v>45350</v>
      </c>
      <c r="I146" s="659" t="s">
        <v>22584</v>
      </c>
      <c r="J146" s="659"/>
      <c r="K146" s="659"/>
      <c r="L146" s="659" t="s">
        <v>24033</v>
      </c>
      <c r="M146" s="660">
        <v>45356</v>
      </c>
      <c r="N146" s="660">
        <v>45355</v>
      </c>
      <c r="O146" s="662" t="s">
        <v>24202</v>
      </c>
      <c r="P146" s="662"/>
      <c r="Q146" s="651"/>
    </row>
    <row r="147" spans="1:17">
      <c r="A147" s="659">
        <v>142</v>
      </c>
      <c r="B147" s="651" t="s">
        <v>21808</v>
      </c>
      <c r="C147" s="651" t="s">
        <v>22439</v>
      </c>
      <c r="D147" s="651" t="s">
        <v>22362</v>
      </c>
      <c r="E147" s="651" t="s">
        <v>2414</v>
      </c>
      <c r="F147" s="651" t="s">
        <v>24205</v>
      </c>
      <c r="G147" s="659" t="s">
        <v>24038</v>
      </c>
      <c r="H147" s="660">
        <v>45350</v>
      </c>
      <c r="I147" s="659" t="s">
        <v>22584</v>
      </c>
      <c r="J147" s="659"/>
      <c r="K147" s="659"/>
      <c r="L147" s="659" t="s">
        <v>24033</v>
      </c>
      <c r="M147" s="660">
        <v>45356</v>
      </c>
      <c r="N147" s="660">
        <v>45355</v>
      </c>
      <c r="O147" s="662" t="s">
        <v>24202</v>
      </c>
      <c r="P147" s="662"/>
      <c r="Q147" s="651"/>
    </row>
    <row r="148" spans="1:17">
      <c r="A148" s="659">
        <v>143</v>
      </c>
      <c r="B148" s="651" t="s">
        <v>21808</v>
      </c>
      <c r="C148" s="651" t="s">
        <v>22439</v>
      </c>
      <c r="D148" s="651" t="s">
        <v>22362</v>
      </c>
      <c r="E148" s="651" t="s">
        <v>2421</v>
      </c>
      <c r="F148" s="651" t="s">
        <v>24206</v>
      </c>
      <c r="G148" s="659" t="s">
        <v>24038</v>
      </c>
      <c r="H148" s="660">
        <v>45350</v>
      </c>
      <c r="I148" s="659" t="s">
        <v>22584</v>
      </c>
      <c r="J148" s="659"/>
      <c r="K148" s="659"/>
      <c r="L148" s="659" t="s">
        <v>24033</v>
      </c>
      <c r="M148" s="660">
        <v>45356</v>
      </c>
      <c r="N148" s="660">
        <v>45355</v>
      </c>
      <c r="O148" s="662" t="s">
        <v>24202</v>
      </c>
      <c r="P148" s="662"/>
      <c r="Q148" s="651"/>
    </row>
    <row r="149" spans="1:17" ht="36" customHeight="1">
      <c r="A149" s="659">
        <v>144</v>
      </c>
      <c r="B149" s="651" t="s">
        <v>21808</v>
      </c>
      <c r="C149" s="651" t="s">
        <v>22439</v>
      </c>
      <c r="D149" s="651" t="s">
        <v>22362</v>
      </c>
      <c r="E149" s="651" t="s">
        <v>2426</v>
      </c>
      <c r="F149" s="651" t="s">
        <v>24207</v>
      </c>
      <c r="G149" s="659" t="s">
        <v>24038</v>
      </c>
      <c r="H149" s="660">
        <v>45350</v>
      </c>
      <c r="I149" s="659" t="s">
        <v>22584</v>
      </c>
      <c r="J149" s="659"/>
      <c r="K149" s="659"/>
      <c r="L149" s="659" t="s">
        <v>24033</v>
      </c>
      <c r="M149" s="660">
        <v>45356</v>
      </c>
      <c r="N149" s="660">
        <v>45355</v>
      </c>
      <c r="O149" s="662" t="s">
        <v>24202</v>
      </c>
      <c r="P149" s="662"/>
      <c r="Q149" s="651"/>
    </row>
    <row r="150" spans="1:17">
      <c r="A150" s="659">
        <v>145</v>
      </c>
      <c r="B150" s="651" t="s">
        <v>21808</v>
      </c>
      <c r="C150" s="651" t="s">
        <v>22439</v>
      </c>
      <c r="D150" s="651" t="s">
        <v>22362</v>
      </c>
      <c r="E150" s="651" t="s">
        <v>13859</v>
      </c>
      <c r="F150" s="651" t="s">
        <v>24208</v>
      </c>
      <c r="G150" s="659" t="s">
        <v>23960</v>
      </c>
      <c r="H150" s="660">
        <v>45355</v>
      </c>
      <c r="I150" s="659"/>
      <c r="J150" s="659"/>
      <c r="K150" s="659"/>
      <c r="L150" s="659" t="s">
        <v>23904</v>
      </c>
      <c r="M150" s="659"/>
      <c r="N150" s="660">
        <v>45358</v>
      </c>
      <c r="O150" s="662" t="s">
        <v>24202</v>
      </c>
      <c r="P150" s="667" t="s">
        <v>23996</v>
      </c>
      <c r="Q150" s="651" t="s">
        <v>23958</v>
      </c>
    </row>
    <row r="151" spans="1:17" hidden="1">
      <c r="A151" s="659">
        <v>146</v>
      </c>
      <c r="B151" s="651" t="s">
        <v>22127</v>
      </c>
      <c r="C151" s="651" t="s">
        <v>22082</v>
      </c>
      <c r="D151" s="651" t="s">
        <v>22652</v>
      </c>
      <c r="E151" s="651" t="s">
        <v>22515</v>
      </c>
      <c r="F151" s="651" t="s">
        <v>24209</v>
      </c>
      <c r="G151" s="659" t="s">
        <v>21799</v>
      </c>
      <c r="H151" s="660">
        <v>45355</v>
      </c>
      <c r="I151" s="659"/>
      <c r="J151" s="659"/>
      <c r="K151" s="659"/>
      <c r="L151" s="659" t="s">
        <v>23904</v>
      </c>
      <c r="M151" s="660">
        <v>45356</v>
      </c>
      <c r="N151" s="660">
        <v>45358</v>
      </c>
      <c r="O151" s="651"/>
      <c r="P151" s="670" t="s">
        <v>14</v>
      </c>
      <c r="Q151" s="651" t="s">
        <v>23958</v>
      </c>
    </row>
    <row r="152" spans="1:17" hidden="1">
      <c r="A152" s="659">
        <v>147</v>
      </c>
      <c r="B152" s="651" t="s">
        <v>22127</v>
      </c>
      <c r="C152" s="651" t="s">
        <v>22082</v>
      </c>
      <c r="D152" s="651" t="s">
        <v>22652</v>
      </c>
      <c r="E152" s="651" t="s">
        <v>22516</v>
      </c>
      <c r="F152" s="651" t="s">
        <v>24210</v>
      </c>
      <c r="G152" s="659" t="s">
        <v>21799</v>
      </c>
      <c r="H152" s="660">
        <v>45355</v>
      </c>
      <c r="I152" s="659"/>
      <c r="J152" s="659"/>
      <c r="K152" s="659"/>
      <c r="L152" s="659" t="s">
        <v>23904</v>
      </c>
      <c r="M152" s="660">
        <v>45356</v>
      </c>
      <c r="N152" s="660">
        <v>45358</v>
      </c>
      <c r="O152" s="651"/>
      <c r="P152" s="670" t="s">
        <v>14</v>
      </c>
      <c r="Q152" s="651" t="s">
        <v>23958</v>
      </c>
    </row>
    <row r="153" spans="1:17" hidden="1">
      <c r="A153" s="659">
        <v>148</v>
      </c>
      <c r="B153" s="651" t="s">
        <v>22127</v>
      </c>
      <c r="C153" s="651" t="s">
        <v>22082</v>
      </c>
      <c r="D153" s="651" t="s">
        <v>22652</v>
      </c>
      <c r="E153" s="651" t="s">
        <v>22517</v>
      </c>
      <c r="F153" s="651" t="s">
        <v>24211</v>
      </c>
      <c r="G153" s="659" t="s">
        <v>21799</v>
      </c>
      <c r="H153" s="660">
        <v>45355</v>
      </c>
      <c r="I153" s="659"/>
      <c r="J153" s="659"/>
      <c r="K153" s="659"/>
      <c r="L153" s="659" t="s">
        <v>23904</v>
      </c>
      <c r="M153" s="660">
        <v>45356</v>
      </c>
      <c r="N153" s="660">
        <v>45358</v>
      </c>
      <c r="O153" s="651"/>
      <c r="P153" s="670" t="s">
        <v>14</v>
      </c>
      <c r="Q153" s="651" t="s">
        <v>23958</v>
      </c>
    </row>
    <row r="154" spans="1:17" hidden="1">
      <c r="A154" s="659">
        <v>149</v>
      </c>
      <c r="B154" s="651" t="s">
        <v>22127</v>
      </c>
      <c r="C154" s="651" t="s">
        <v>22082</v>
      </c>
      <c r="D154" s="651" t="s">
        <v>22652</v>
      </c>
      <c r="E154" s="651" t="s">
        <v>22518</v>
      </c>
      <c r="F154" s="651" t="s">
        <v>24212</v>
      </c>
      <c r="G154" s="659" t="s">
        <v>21799</v>
      </c>
      <c r="H154" s="660">
        <v>45355</v>
      </c>
      <c r="I154" s="659"/>
      <c r="J154" s="659"/>
      <c r="K154" s="659"/>
      <c r="L154" s="659" t="s">
        <v>23904</v>
      </c>
      <c r="M154" s="660">
        <v>45356</v>
      </c>
      <c r="N154" s="660">
        <v>45358</v>
      </c>
      <c r="O154" s="651"/>
      <c r="P154" s="670" t="s">
        <v>14</v>
      </c>
      <c r="Q154" s="651" t="s">
        <v>23958</v>
      </c>
    </row>
    <row r="155" spans="1:17" hidden="1">
      <c r="A155" s="659">
        <v>150</v>
      </c>
      <c r="B155" s="651" t="s">
        <v>22127</v>
      </c>
      <c r="C155" s="651" t="s">
        <v>22082</v>
      </c>
      <c r="D155" s="651" t="s">
        <v>22652</v>
      </c>
      <c r="E155" s="651" t="s">
        <v>22519</v>
      </c>
      <c r="F155" s="651" t="s">
        <v>24213</v>
      </c>
      <c r="G155" s="659" t="s">
        <v>21799</v>
      </c>
      <c r="H155" s="660">
        <v>45355</v>
      </c>
      <c r="I155" s="659"/>
      <c r="J155" s="659"/>
      <c r="K155" s="659"/>
      <c r="L155" s="659" t="s">
        <v>23904</v>
      </c>
      <c r="M155" s="660">
        <v>45356</v>
      </c>
      <c r="N155" s="660">
        <v>45358</v>
      </c>
      <c r="O155" s="651"/>
      <c r="P155" s="670" t="s">
        <v>14</v>
      </c>
      <c r="Q155" s="651" t="s">
        <v>23958</v>
      </c>
    </row>
    <row r="156" spans="1:17" hidden="1">
      <c r="A156" s="659">
        <v>151</v>
      </c>
      <c r="B156" s="651" t="s">
        <v>22127</v>
      </c>
      <c r="C156" s="651" t="s">
        <v>22082</v>
      </c>
      <c r="D156" s="651" t="s">
        <v>22652</v>
      </c>
      <c r="E156" s="651" t="s">
        <v>22520</v>
      </c>
      <c r="F156" s="651" t="s">
        <v>24214</v>
      </c>
      <c r="G156" s="659" t="s">
        <v>21799</v>
      </c>
      <c r="H156" s="660">
        <v>45355</v>
      </c>
      <c r="I156" s="659"/>
      <c r="J156" s="659"/>
      <c r="K156" s="659"/>
      <c r="L156" s="659" t="s">
        <v>23904</v>
      </c>
      <c r="M156" s="660">
        <v>45356</v>
      </c>
      <c r="N156" s="660">
        <v>45358</v>
      </c>
      <c r="O156" s="651"/>
      <c r="P156" s="670" t="s">
        <v>14</v>
      </c>
      <c r="Q156" s="651" t="s">
        <v>23958</v>
      </c>
    </row>
    <row r="157" spans="1:17" hidden="1">
      <c r="A157" s="659">
        <v>152</v>
      </c>
      <c r="B157" s="651" t="s">
        <v>22127</v>
      </c>
      <c r="C157" s="651" t="s">
        <v>22082</v>
      </c>
      <c r="D157" s="651" t="s">
        <v>22652</v>
      </c>
      <c r="E157" s="651" t="s">
        <v>22521</v>
      </c>
      <c r="F157" s="651" t="s">
        <v>24215</v>
      </c>
      <c r="G157" s="659" t="s">
        <v>21799</v>
      </c>
      <c r="H157" s="660">
        <v>45355</v>
      </c>
      <c r="I157" s="659"/>
      <c r="J157" s="659"/>
      <c r="K157" s="659"/>
      <c r="L157" s="659" t="s">
        <v>23904</v>
      </c>
      <c r="M157" s="660">
        <v>45356</v>
      </c>
      <c r="N157" s="660">
        <v>45358</v>
      </c>
      <c r="O157" s="651"/>
      <c r="P157" s="670" t="s">
        <v>14</v>
      </c>
      <c r="Q157" s="651" t="s">
        <v>23958</v>
      </c>
    </row>
    <row r="158" spans="1:17" hidden="1">
      <c r="A158" s="659">
        <v>153</v>
      </c>
      <c r="B158" s="651" t="s">
        <v>22127</v>
      </c>
      <c r="C158" s="651" t="s">
        <v>22082</v>
      </c>
      <c r="D158" s="651" t="s">
        <v>22652</v>
      </c>
      <c r="E158" s="651" t="s">
        <v>22522</v>
      </c>
      <c r="F158" s="651" t="s">
        <v>24216</v>
      </c>
      <c r="G158" s="659" t="s">
        <v>21799</v>
      </c>
      <c r="H158" s="660">
        <v>45355</v>
      </c>
      <c r="I158" s="659"/>
      <c r="J158" s="659"/>
      <c r="K158" s="659"/>
      <c r="L158" s="659" t="s">
        <v>23904</v>
      </c>
      <c r="M158" s="660">
        <v>45356</v>
      </c>
      <c r="N158" s="660">
        <v>45358</v>
      </c>
      <c r="O158" s="651"/>
      <c r="P158" s="670" t="s">
        <v>14</v>
      </c>
      <c r="Q158" s="651" t="s">
        <v>23958</v>
      </c>
    </row>
    <row r="159" spans="1:17" hidden="1">
      <c r="A159" s="659">
        <v>154</v>
      </c>
      <c r="B159" s="651" t="s">
        <v>22127</v>
      </c>
      <c r="C159" s="651" t="s">
        <v>22082</v>
      </c>
      <c r="D159" s="651" t="s">
        <v>22652</v>
      </c>
      <c r="E159" s="651" t="s">
        <v>22523</v>
      </c>
      <c r="F159" s="651" t="s">
        <v>24217</v>
      </c>
      <c r="G159" s="659" t="s">
        <v>21799</v>
      </c>
      <c r="H159" s="660">
        <v>45355</v>
      </c>
      <c r="I159" s="659"/>
      <c r="J159" s="659"/>
      <c r="K159" s="659"/>
      <c r="L159" s="659" t="s">
        <v>23904</v>
      </c>
      <c r="M159" s="660">
        <v>45356</v>
      </c>
      <c r="N159" s="660">
        <v>45358</v>
      </c>
      <c r="O159" s="651"/>
      <c r="P159" s="670" t="s">
        <v>14</v>
      </c>
      <c r="Q159" s="651" t="s">
        <v>23958</v>
      </c>
    </row>
    <row r="160" spans="1:17" hidden="1">
      <c r="A160" s="659">
        <v>155</v>
      </c>
      <c r="B160" s="651" t="s">
        <v>22127</v>
      </c>
      <c r="C160" s="651" t="s">
        <v>22082</v>
      </c>
      <c r="D160" s="651" t="s">
        <v>22652</v>
      </c>
      <c r="E160" s="651" t="s">
        <v>22525</v>
      </c>
      <c r="F160" s="651" t="s">
        <v>24218</v>
      </c>
      <c r="G160" s="659" t="s">
        <v>21799</v>
      </c>
      <c r="H160" s="660">
        <v>45355</v>
      </c>
      <c r="I160" s="659"/>
      <c r="J160" s="659"/>
      <c r="K160" s="659"/>
      <c r="L160" s="659" t="s">
        <v>23904</v>
      </c>
      <c r="M160" s="660">
        <v>45356</v>
      </c>
      <c r="N160" s="660">
        <v>45358</v>
      </c>
      <c r="O160" s="651"/>
      <c r="P160" s="670" t="s">
        <v>14</v>
      </c>
      <c r="Q160" s="651" t="s">
        <v>23958</v>
      </c>
    </row>
    <row r="161" spans="1:17" hidden="1">
      <c r="A161" s="659">
        <v>156</v>
      </c>
      <c r="B161" s="651" t="s">
        <v>22127</v>
      </c>
      <c r="C161" s="651" t="s">
        <v>22082</v>
      </c>
      <c r="D161" s="651" t="s">
        <v>22652</v>
      </c>
      <c r="E161" s="651" t="s">
        <v>22526</v>
      </c>
      <c r="F161" s="651" t="s">
        <v>24219</v>
      </c>
      <c r="G161" s="659" t="s">
        <v>21799</v>
      </c>
      <c r="H161" s="660">
        <v>45355</v>
      </c>
      <c r="I161" s="659"/>
      <c r="J161" s="659"/>
      <c r="K161" s="659"/>
      <c r="L161" s="659" t="s">
        <v>23904</v>
      </c>
      <c r="M161" s="660">
        <v>45356</v>
      </c>
      <c r="N161" s="660">
        <v>45358</v>
      </c>
      <c r="O161" s="651"/>
      <c r="P161" s="670" t="s">
        <v>14</v>
      </c>
      <c r="Q161" s="651" t="s">
        <v>23958</v>
      </c>
    </row>
    <row r="162" spans="1:17" hidden="1">
      <c r="A162" s="659">
        <v>157</v>
      </c>
      <c r="B162" s="651" t="s">
        <v>22127</v>
      </c>
      <c r="C162" s="651" t="s">
        <v>22082</v>
      </c>
      <c r="D162" s="651" t="s">
        <v>22652</v>
      </c>
      <c r="E162" s="651" t="s">
        <v>22527</v>
      </c>
      <c r="F162" s="651" t="s">
        <v>24220</v>
      </c>
      <c r="G162" s="659" t="s">
        <v>21799</v>
      </c>
      <c r="H162" s="660">
        <v>45356</v>
      </c>
      <c r="I162" s="659" t="s">
        <v>22584</v>
      </c>
      <c r="J162" s="659"/>
      <c r="K162" s="659"/>
      <c r="L162" s="659" t="s">
        <v>23904</v>
      </c>
      <c r="M162" s="659"/>
      <c r="N162" s="660">
        <v>45358</v>
      </c>
      <c r="O162" s="651"/>
      <c r="P162" s="670" t="s">
        <v>14</v>
      </c>
      <c r="Q162" s="651" t="s">
        <v>23958</v>
      </c>
    </row>
    <row r="163" spans="1:17" hidden="1">
      <c r="A163" s="659">
        <v>158</v>
      </c>
      <c r="B163" s="651" t="s">
        <v>22271</v>
      </c>
      <c r="C163" s="651" t="s">
        <v>22082</v>
      </c>
      <c r="D163" s="651" t="s">
        <v>22652</v>
      </c>
      <c r="E163" s="651" t="s">
        <v>19933</v>
      </c>
      <c r="F163" s="651" t="s">
        <v>24221</v>
      </c>
      <c r="G163" s="659" t="s">
        <v>23960</v>
      </c>
      <c r="H163" s="660">
        <v>45356</v>
      </c>
      <c r="I163" s="659"/>
      <c r="J163" s="659"/>
      <c r="K163" s="659"/>
      <c r="L163" s="659" t="s">
        <v>23904</v>
      </c>
      <c r="M163" s="659"/>
      <c r="N163" s="660">
        <v>45358</v>
      </c>
      <c r="O163" s="651"/>
      <c r="P163" s="670" t="s">
        <v>14</v>
      </c>
      <c r="Q163" s="651" t="s">
        <v>23958</v>
      </c>
    </row>
    <row r="164" spans="1:17">
      <c r="A164" s="659">
        <v>159</v>
      </c>
      <c r="B164" s="651" t="s">
        <v>21971</v>
      </c>
      <c r="C164" s="651" t="s">
        <v>22435</v>
      </c>
      <c r="D164" s="651" t="s">
        <v>22333</v>
      </c>
      <c r="E164" s="651" t="s">
        <v>2901</v>
      </c>
      <c r="F164" s="651" t="s">
        <v>24222</v>
      </c>
      <c r="G164" s="659" t="s">
        <v>24038</v>
      </c>
      <c r="H164" s="660">
        <v>45351</v>
      </c>
      <c r="I164" s="659" t="s">
        <v>22584</v>
      </c>
      <c r="J164" s="659" t="s">
        <v>22584</v>
      </c>
      <c r="K164" s="659"/>
      <c r="L164" s="659" t="s">
        <v>23904</v>
      </c>
      <c r="M164" s="659"/>
      <c r="N164" s="660">
        <v>45357</v>
      </c>
      <c r="O164" s="662" t="s">
        <v>24223</v>
      </c>
      <c r="P164" s="677" t="s">
        <v>24126</v>
      </c>
      <c r="Q164" s="651" t="s">
        <v>23958</v>
      </c>
    </row>
    <row r="165" spans="1:17" ht="43.5">
      <c r="A165" s="659">
        <v>160</v>
      </c>
      <c r="B165" s="651" t="s">
        <v>21971</v>
      </c>
      <c r="C165" s="651" t="s">
        <v>22435</v>
      </c>
      <c r="D165" s="651" t="s">
        <v>22333</v>
      </c>
      <c r="E165" s="651" t="s">
        <v>3080</v>
      </c>
      <c r="F165" s="651" t="s">
        <v>24224</v>
      </c>
      <c r="G165" s="659" t="s">
        <v>24038</v>
      </c>
      <c r="H165" s="660">
        <v>45351</v>
      </c>
      <c r="I165" s="659" t="s">
        <v>22584</v>
      </c>
      <c r="J165" s="659" t="s">
        <v>22584</v>
      </c>
      <c r="K165" s="659"/>
      <c r="L165" s="659" t="s">
        <v>23904</v>
      </c>
      <c r="M165" s="660">
        <v>45358</v>
      </c>
      <c r="N165" s="660">
        <v>45362</v>
      </c>
      <c r="O165" s="662" t="s">
        <v>24225</v>
      </c>
      <c r="P165" s="662"/>
      <c r="Q165" s="651" t="s">
        <v>23958</v>
      </c>
    </row>
    <row r="166" spans="1:17" ht="29.1">
      <c r="A166" s="659">
        <v>161</v>
      </c>
      <c r="B166" s="651" t="s">
        <v>21971</v>
      </c>
      <c r="C166" s="651" t="s">
        <v>22435</v>
      </c>
      <c r="D166" s="651" t="s">
        <v>22333</v>
      </c>
      <c r="E166" s="651" t="s">
        <v>3102</v>
      </c>
      <c r="F166" s="651" t="s">
        <v>24226</v>
      </c>
      <c r="G166" s="659" t="s">
        <v>24038</v>
      </c>
      <c r="H166" s="660">
        <v>45351</v>
      </c>
      <c r="I166" s="659"/>
      <c r="J166" s="659" t="s">
        <v>22584</v>
      </c>
      <c r="K166" s="659"/>
      <c r="L166" s="659" t="s">
        <v>23904</v>
      </c>
      <c r="M166" s="660">
        <v>45358</v>
      </c>
      <c r="N166" s="660">
        <v>45362</v>
      </c>
      <c r="O166" s="663" t="s">
        <v>24227</v>
      </c>
      <c r="P166" s="663"/>
      <c r="Q166" s="651" t="s">
        <v>23958</v>
      </c>
    </row>
    <row r="167" spans="1:17">
      <c r="A167" s="659">
        <v>162</v>
      </c>
      <c r="B167" s="651" t="s">
        <v>21971</v>
      </c>
      <c r="C167" s="651" t="s">
        <v>22435</v>
      </c>
      <c r="D167" s="651" t="s">
        <v>22333</v>
      </c>
      <c r="E167" s="651" t="s">
        <v>3170</v>
      </c>
      <c r="F167" s="651" t="s">
        <v>24228</v>
      </c>
      <c r="G167" s="659" t="s">
        <v>24038</v>
      </c>
      <c r="H167" s="660">
        <v>45351</v>
      </c>
      <c r="I167" s="659" t="s">
        <v>22584</v>
      </c>
      <c r="J167" s="659" t="s">
        <v>22584</v>
      </c>
      <c r="K167" s="659"/>
      <c r="L167" s="659" t="s">
        <v>23904</v>
      </c>
      <c r="M167" s="659"/>
      <c r="N167" s="660">
        <v>45357</v>
      </c>
      <c r="O167" s="651" t="s">
        <v>24223</v>
      </c>
      <c r="P167" s="667" t="s">
        <v>14</v>
      </c>
      <c r="Q167" s="651" t="s">
        <v>23958</v>
      </c>
    </row>
    <row r="168" spans="1:17" ht="29.1">
      <c r="A168" s="659">
        <v>163</v>
      </c>
      <c r="B168" s="651" t="s">
        <v>21971</v>
      </c>
      <c r="C168" s="651" t="s">
        <v>22435</v>
      </c>
      <c r="D168" s="651" t="s">
        <v>22333</v>
      </c>
      <c r="E168" s="651" t="s">
        <v>3177</v>
      </c>
      <c r="F168" s="651" t="s">
        <v>24229</v>
      </c>
      <c r="G168" s="659" t="s">
        <v>24038</v>
      </c>
      <c r="H168" s="660">
        <v>45351</v>
      </c>
      <c r="I168" s="659"/>
      <c r="J168" s="659" t="s">
        <v>22584</v>
      </c>
      <c r="K168" s="659"/>
      <c r="L168" s="659" t="s">
        <v>23904</v>
      </c>
      <c r="M168" s="660">
        <v>45358</v>
      </c>
      <c r="N168" s="660">
        <v>45362</v>
      </c>
      <c r="O168" s="663" t="s">
        <v>24227</v>
      </c>
      <c r="P168" s="663"/>
      <c r="Q168" s="651" t="s">
        <v>23958</v>
      </c>
    </row>
    <row r="169" spans="1:17">
      <c r="A169" s="659">
        <v>164</v>
      </c>
      <c r="B169" s="651" t="s">
        <v>21971</v>
      </c>
      <c r="C169" s="651" t="s">
        <v>22435</v>
      </c>
      <c r="D169" s="651" t="s">
        <v>22333</v>
      </c>
      <c r="E169" s="651" t="s">
        <v>3273</v>
      </c>
      <c r="F169" s="651" t="s">
        <v>24230</v>
      </c>
      <c r="G169" s="659" t="s">
        <v>24038</v>
      </c>
      <c r="H169" s="660">
        <v>45351</v>
      </c>
      <c r="I169" s="659"/>
      <c r="J169" s="659" t="s">
        <v>22584</v>
      </c>
      <c r="K169" s="659"/>
      <c r="L169" s="659" t="s">
        <v>24033</v>
      </c>
      <c r="M169" s="659"/>
      <c r="N169" s="660">
        <v>45357</v>
      </c>
      <c r="O169" s="682" t="s">
        <v>24231</v>
      </c>
      <c r="P169" s="682"/>
      <c r="Q169" s="651"/>
    </row>
    <row r="170" spans="1:17">
      <c r="A170" s="659">
        <v>165</v>
      </c>
      <c r="B170" s="651" t="s">
        <v>21971</v>
      </c>
      <c r="C170" s="651" t="s">
        <v>22435</v>
      </c>
      <c r="D170" s="651" t="s">
        <v>22333</v>
      </c>
      <c r="E170" s="651" t="s">
        <v>7583</v>
      </c>
      <c r="F170" s="651" t="s">
        <v>24232</v>
      </c>
      <c r="G170" s="659" t="s">
        <v>24038</v>
      </c>
      <c r="H170" s="660">
        <v>45351</v>
      </c>
      <c r="I170" s="659" t="s">
        <v>22584</v>
      </c>
      <c r="J170" s="659" t="s">
        <v>22584</v>
      </c>
      <c r="K170" s="659"/>
      <c r="L170" s="659" t="s">
        <v>23904</v>
      </c>
      <c r="M170" s="659"/>
      <c r="N170" s="660">
        <v>45357</v>
      </c>
      <c r="O170" s="651" t="s">
        <v>24223</v>
      </c>
      <c r="P170" s="667" t="s">
        <v>14</v>
      </c>
      <c r="Q170" s="651" t="s">
        <v>23958</v>
      </c>
    </row>
    <row r="171" spans="1:17">
      <c r="A171" s="659">
        <v>166</v>
      </c>
      <c r="B171" s="651" t="s">
        <v>21971</v>
      </c>
      <c r="C171" s="651" t="s">
        <v>22435</v>
      </c>
      <c r="D171" s="651" t="s">
        <v>22333</v>
      </c>
      <c r="E171" s="651" t="s">
        <v>7592</v>
      </c>
      <c r="F171" s="651" t="s">
        <v>24233</v>
      </c>
      <c r="G171" s="659" t="s">
        <v>24038</v>
      </c>
      <c r="H171" s="660">
        <v>45351</v>
      </c>
      <c r="I171" s="659" t="s">
        <v>22584</v>
      </c>
      <c r="J171" s="659" t="s">
        <v>22584</v>
      </c>
      <c r="K171" s="659"/>
      <c r="L171" s="659" t="s">
        <v>23904</v>
      </c>
      <c r="M171" s="659"/>
      <c r="N171" s="660">
        <v>45357</v>
      </c>
      <c r="O171" s="651" t="s">
        <v>24223</v>
      </c>
      <c r="P171" s="667" t="s">
        <v>14</v>
      </c>
      <c r="Q171" s="651" t="s">
        <v>23958</v>
      </c>
    </row>
    <row r="172" spans="1:17">
      <c r="A172" s="659">
        <v>167</v>
      </c>
      <c r="B172" s="651" t="s">
        <v>21971</v>
      </c>
      <c r="C172" s="651" t="s">
        <v>22435</v>
      </c>
      <c r="D172" s="651" t="s">
        <v>22333</v>
      </c>
      <c r="E172" s="651" t="s">
        <v>7595</v>
      </c>
      <c r="F172" s="651" t="s">
        <v>24234</v>
      </c>
      <c r="G172" s="659" t="s">
        <v>24038</v>
      </c>
      <c r="H172" s="660">
        <v>45351</v>
      </c>
      <c r="I172" s="659" t="s">
        <v>22584</v>
      </c>
      <c r="J172" s="659" t="s">
        <v>22584</v>
      </c>
      <c r="K172" s="659"/>
      <c r="L172" s="659" t="s">
        <v>23904</v>
      </c>
      <c r="M172" s="659"/>
      <c r="N172" s="660">
        <v>45357</v>
      </c>
      <c r="O172" s="651" t="s">
        <v>24223</v>
      </c>
      <c r="P172" s="677" t="s">
        <v>24126</v>
      </c>
      <c r="Q172" s="651" t="s">
        <v>23958</v>
      </c>
    </row>
    <row r="173" spans="1:17" ht="72.599999999999994">
      <c r="A173" s="659">
        <v>168</v>
      </c>
      <c r="B173" s="651" t="s">
        <v>21934</v>
      </c>
      <c r="C173" s="651" t="s">
        <v>22439</v>
      </c>
      <c r="D173" s="651" t="s">
        <v>22362</v>
      </c>
      <c r="E173" s="651" t="s">
        <v>2485</v>
      </c>
      <c r="F173" s="651" t="s">
        <v>24235</v>
      </c>
      <c r="G173" s="659" t="s">
        <v>24038</v>
      </c>
      <c r="H173" s="660">
        <v>45351</v>
      </c>
      <c r="I173" s="659"/>
      <c r="J173" s="659"/>
      <c r="K173" s="659"/>
      <c r="L173" s="659" t="s">
        <v>23904</v>
      </c>
      <c r="M173" s="660">
        <v>45357</v>
      </c>
      <c r="N173" s="660">
        <v>45358</v>
      </c>
      <c r="O173" s="670" t="s">
        <v>24236</v>
      </c>
      <c r="P173" s="668" t="s">
        <v>24237</v>
      </c>
      <c r="Q173" s="651" t="s">
        <v>23958</v>
      </c>
    </row>
    <row r="174" spans="1:17">
      <c r="A174" s="659">
        <v>169</v>
      </c>
      <c r="B174" s="651" t="s">
        <v>21934</v>
      </c>
      <c r="C174" s="651" t="s">
        <v>22439</v>
      </c>
      <c r="D174" s="651" t="s">
        <v>22362</v>
      </c>
      <c r="E174" s="651" t="s">
        <v>2583</v>
      </c>
      <c r="F174" s="651" t="s">
        <v>24238</v>
      </c>
      <c r="G174" s="659" t="s">
        <v>24038</v>
      </c>
      <c r="H174" s="660">
        <v>45351</v>
      </c>
      <c r="I174" s="659"/>
      <c r="J174" s="659"/>
      <c r="K174" s="659"/>
      <c r="L174" s="659" t="s">
        <v>23904</v>
      </c>
      <c r="M174" s="659"/>
      <c r="N174" s="659"/>
      <c r="O174" s="662" t="s">
        <v>24239</v>
      </c>
      <c r="P174" s="667" t="s">
        <v>24240</v>
      </c>
      <c r="Q174" s="651" t="s">
        <v>23958</v>
      </c>
    </row>
    <row r="175" spans="1:17">
      <c r="A175" s="659">
        <v>170</v>
      </c>
      <c r="B175" s="651" t="s">
        <v>22061</v>
      </c>
      <c r="C175" s="651" t="s">
        <v>22439</v>
      </c>
      <c r="D175" s="651" t="s">
        <v>22362</v>
      </c>
      <c r="E175" s="651" t="s">
        <v>22548</v>
      </c>
      <c r="F175" s="651" t="s">
        <v>24241</v>
      </c>
      <c r="G175" s="659" t="s">
        <v>21799</v>
      </c>
      <c r="H175" s="660">
        <v>45355</v>
      </c>
      <c r="I175" s="659"/>
      <c r="J175" s="659"/>
      <c r="K175" s="659"/>
      <c r="L175" s="659" t="s">
        <v>23904</v>
      </c>
      <c r="M175" s="659"/>
      <c r="N175" s="660">
        <v>45358</v>
      </c>
      <c r="O175" s="651"/>
      <c r="P175" s="667" t="s">
        <v>23996</v>
      </c>
      <c r="Q175" s="651" t="s">
        <v>23958</v>
      </c>
    </row>
    <row r="176" spans="1:17">
      <c r="A176" s="659">
        <v>171</v>
      </c>
      <c r="B176" s="651" t="s">
        <v>22061</v>
      </c>
      <c r="C176" s="651" t="s">
        <v>22439</v>
      </c>
      <c r="D176" s="651" t="s">
        <v>22362</v>
      </c>
      <c r="E176" s="651" t="s">
        <v>22553</v>
      </c>
      <c r="F176" s="651" t="s">
        <v>24242</v>
      </c>
      <c r="G176" s="659" t="s">
        <v>21799</v>
      </c>
      <c r="H176" s="660">
        <v>45356</v>
      </c>
      <c r="I176" s="659" t="s">
        <v>22584</v>
      </c>
      <c r="J176" s="659"/>
      <c r="K176" s="659"/>
      <c r="L176" s="659" t="s">
        <v>24033</v>
      </c>
      <c r="M176" s="659"/>
      <c r="N176" s="660">
        <v>45358</v>
      </c>
      <c r="O176" s="651" t="s">
        <v>24243</v>
      </c>
      <c r="P176" s="651"/>
      <c r="Q176" s="651"/>
    </row>
    <row r="177" spans="1:17">
      <c r="A177" s="659">
        <v>172</v>
      </c>
      <c r="B177" s="651" t="s">
        <v>22061</v>
      </c>
      <c r="C177" s="651" t="s">
        <v>22435</v>
      </c>
      <c r="D177" s="651" t="s">
        <v>22333</v>
      </c>
      <c r="E177" s="651" t="s">
        <v>5185</v>
      </c>
      <c r="F177" s="651" t="s">
        <v>24244</v>
      </c>
      <c r="G177" s="659" t="s">
        <v>24038</v>
      </c>
      <c r="H177" s="660">
        <v>45351</v>
      </c>
      <c r="I177" s="659"/>
      <c r="J177" s="659" t="s">
        <v>22584</v>
      </c>
      <c r="K177" s="659"/>
      <c r="L177" s="659" t="s">
        <v>23904</v>
      </c>
      <c r="M177" s="659"/>
      <c r="N177" s="660">
        <v>45358</v>
      </c>
      <c r="O177" s="651"/>
      <c r="P177" s="667" t="s">
        <v>23996</v>
      </c>
      <c r="Q177" s="651" t="s">
        <v>23958</v>
      </c>
    </row>
    <row r="178" spans="1:17">
      <c r="A178" s="659">
        <v>173</v>
      </c>
      <c r="B178" s="651" t="s">
        <v>22061</v>
      </c>
      <c r="C178" s="651" t="s">
        <v>22435</v>
      </c>
      <c r="D178" s="651" t="s">
        <v>22333</v>
      </c>
      <c r="E178" s="651" t="s">
        <v>5478</v>
      </c>
      <c r="F178" s="651" t="s">
        <v>24245</v>
      </c>
      <c r="G178" s="659" t="s">
        <v>24038</v>
      </c>
      <c r="H178" s="660">
        <v>45351</v>
      </c>
      <c r="I178" s="659"/>
      <c r="J178" s="659" t="s">
        <v>22584</v>
      </c>
      <c r="K178" s="659"/>
      <c r="L178" s="659" t="s">
        <v>24033</v>
      </c>
      <c r="M178" s="659"/>
      <c r="N178" s="660">
        <v>45358</v>
      </c>
      <c r="O178" s="651" t="s">
        <v>24246</v>
      </c>
      <c r="P178" s="651"/>
      <c r="Q178" s="651"/>
    </row>
    <row r="179" spans="1:17">
      <c r="A179" s="659">
        <v>174</v>
      </c>
      <c r="B179" s="651" t="s">
        <v>22061</v>
      </c>
      <c r="C179" s="651" t="s">
        <v>22435</v>
      </c>
      <c r="D179" s="651" t="s">
        <v>22333</v>
      </c>
      <c r="E179" s="651" t="s">
        <v>5653</v>
      </c>
      <c r="F179" s="651" t="s">
        <v>24247</v>
      </c>
      <c r="G179" s="659" t="s">
        <v>24038</v>
      </c>
      <c r="H179" s="660">
        <v>45351</v>
      </c>
      <c r="I179" s="659"/>
      <c r="J179" s="659" t="s">
        <v>22584</v>
      </c>
      <c r="K179" s="659"/>
      <c r="L179" s="659" t="s">
        <v>23904</v>
      </c>
      <c r="M179" s="660">
        <v>45356</v>
      </c>
      <c r="N179" s="660">
        <v>45358</v>
      </c>
      <c r="O179" s="661"/>
      <c r="P179" s="683" t="s">
        <v>24248</v>
      </c>
      <c r="Q179" s="651" t="s">
        <v>23958</v>
      </c>
    </row>
    <row r="180" spans="1:17">
      <c r="A180" s="659">
        <v>175</v>
      </c>
      <c r="B180" s="651" t="s">
        <v>22061</v>
      </c>
      <c r="C180" s="651" t="s">
        <v>22435</v>
      </c>
      <c r="D180" s="651" t="s">
        <v>22333</v>
      </c>
      <c r="E180" s="651" t="s">
        <v>5807</v>
      </c>
      <c r="F180" s="651" t="s">
        <v>24249</v>
      </c>
      <c r="G180" s="659" t="s">
        <v>24038</v>
      </c>
      <c r="H180" s="660">
        <v>45351</v>
      </c>
      <c r="I180" s="659" t="s">
        <v>22584</v>
      </c>
      <c r="J180" s="659" t="s">
        <v>22584</v>
      </c>
      <c r="K180" s="659"/>
      <c r="L180" s="659" t="s">
        <v>23904</v>
      </c>
      <c r="M180" s="659"/>
      <c r="N180" s="660">
        <v>45358</v>
      </c>
      <c r="O180" s="651"/>
      <c r="P180" s="683" t="s">
        <v>24248</v>
      </c>
      <c r="Q180" s="651" t="s">
        <v>23958</v>
      </c>
    </row>
    <row r="181" spans="1:17">
      <c r="A181" s="659">
        <v>176</v>
      </c>
      <c r="B181" s="651" t="s">
        <v>22061</v>
      </c>
      <c r="C181" s="651" t="s">
        <v>22435</v>
      </c>
      <c r="D181" s="651" t="s">
        <v>22333</v>
      </c>
      <c r="E181" s="651" t="s">
        <v>5826</v>
      </c>
      <c r="F181" s="651" t="s">
        <v>24250</v>
      </c>
      <c r="G181" s="659" t="s">
        <v>24038</v>
      </c>
      <c r="H181" s="660">
        <v>45351</v>
      </c>
      <c r="I181" s="659"/>
      <c r="J181" s="659" t="s">
        <v>22584</v>
      </c>
      <c r="K181" s="659"/>
      <c r="L181" s="659" t="s">
        <v>23904</v>
      </c>
      <c r="M181" s="660">
        <v>45356</v>
      </c>
      <c r="N181" s="660">
        <v>45358</v>
      </c>
      <c r="O181" s="661"/>
      <c r="P181" s="667" t="s">
        <v>23996</v>
      </c>
      <c r="Q181" s="651" t="s">
        <v>23958</v>
      </c>
    </row>
    <row r="182" spans="1:17">
      <c r="A182" s="659">
        <v>177</v>
      </c>
      <c r="B182" s="651" t="s">
        <v>22061</v>
      </c>
      <c r="C182" s="651" t="s">
        <v>22435</v>
      </c>
      <c r="D182" s="651" t="s">
        <v>22333</v>
      </c>
      <c r="E182" s="651" t="s">
        <v>6060</v>
      </c>
      <c r="F182" s="651" t="s">
        <v>24251</v>
      </c>
      <c r="G182" s="659" t="s">
        <v>24038</v>
      </c>
      <c r="H182" s="660">
        <v>45351</v>
      </c>
      <c r="I182" s="659"/>
      <c r="J182" s="659" t="s">
        <v>22584</v>
      </c>
      <c r="K182" s="659"/>
      <c r="L182" s="659" t="s">
        <v>23904</v>
      </c>
      <c r="M182" s="660">
        <v>45356</v>
      </c>
      <c r="N182" s="660">
        <v>45358</v>
      </c>
      <c r="O182" s="661"/>
      <c r="P182" s="667" t="s">
        <v>23996</v>
      </c>
      <c r="Q182" s="651" t="s">
        <v>23958</v>
      </c>
    </row>
    <row r="183" spans="1:17">
      <c r="A183" s="664">
        <v>0</v>
      </c>
      <c r="B183" s="665" t="s">
        <v>22061</v>
      </c>
      <c r="C183" s="665" t="s">
        <v>22435</v>
      </c>
      <c r="D183" s="665" t="s">
        <v>22333</v>
      </c>
      <c r="E183" s="665" t="s">
        <v>6134</v>
      </c>
      <c r="F183" s="665" t="s">
        <v>24252</v>
      </c>
      <c r="G183" s="659" t="s">
        <v>24038</v>
      </c>
      <c r="H183" s="660">
        <v>45351</v>
      </c>
      <c r="I183" s="659"/>
      <c r="J183" s="659" t="s">
        <v>22584</v>
      </c>
      <c r="K183" s="659"/>
      <c r="L183" s="664" t="s">
        <v>23970</v>
      </c>
      <c r="M183" s="666">
        <v>45356</v>
      </c>
      <c r="N183" s="666">
        <v>45358</v>
      </c>
      <c r="O183" s="684"/>
      <c r="P183" s="685" t="s">
        <v>23996</v>
      </c>
      <c r="Q183" s="651"/>
    </row>
    <row r="184" spans="1:17">
      <c r="A184" s="659">
        <v>179</v>
      </c>
      <c r="B184" s="651" t="s">
        <v>22061</v>
      </c>
      <c r="C184" s="651" t="s">
        <v>22435</v>
      </c>
      <c r="D184" s="651" t="s">
        <v>22333</v>
      </c>
      <c r="E184" s="651" t="s">
        <v>6165</v>
      </c>
      <c r="F184" s="651" t="s">
        <v>24253</v>
      </c>
      <c r="G184" s="659" t="s">
        <v>24038</v>
      </c>
      <c r="H184" s="660">
        <v>45351</v>
      </c>
      <c r="I184" s="659"/>
      <c r="J184" s="659" t="s">
        <v>22584</v>
      </c>
      <c r="K184" s="659"/>
      <c r="L184" s="659" t="s">
        <v>24033</v>
      </c>
      <c r="M184" s="660">
        <v>45357</v>
      </c>
      <c r="N184" s="660">
        <v>45358</v>
      </c>
      <c r="O184" s="686" t="s">
        <v>2187</v>
      </c>
      <c r="P184" s="686"/>
      <c r="Q184" s="651"/>
    </row>
    <row r="185" spans="1:17">
      <c r="A185" s="659">
        <v>180</v>
      </c>
      <c r="B185" s="651" t="s">
        <v>22061</v>
      </c>
      <c r="C185" s="651" t="s">
        <v>22435</v>
      </c>
      <c r="D185" s="651" t="s">
        <v>22333</v>
      </c>
      <c r="E185" s="651" t="s">
        <v>6594</v>
      </c>
      <c r="F185" s="651" t="s">
        <v>24254</v>
      </c>
      <c r="G185" s="659" t="s">
        <v>24038</v>
      </c>
      <c r="H185" s="660">
        <v>45351</v>
      </c>
      <c r="I185" s="659"/>
      <c r="J185" s="659" t="s">
        <v>22584</v>
      </c>
      <c r="K185" s="659"/>
      <c r="L185" s="659" t="s">
        <v>24033</v>
      </c>
      <c r="M185" s="660">
        <v>45357</v>
      </c>
      <c r="N185" s="660">
        <v>45358</v>
      </c>
      <c r="O185" s="686" t="s">
        <v>2187</v>
      </c>
      <c r="P185" s="686"/>
      <c r="Q185" s="651"/>
    </row>
    <row r="186" spans="1:17">
      <c r="A186" s="659">
        <v>181</v>
      </c>
      <c r="B186" s="651" t="s">
        <v>22061</v>
      </c>
      <c r="C186" s="651" t="s">
        <v>22435</v>
      </c>
      <c r="D186" s="651" t="s">
        <v>22333</v>
      </c>
      <c r="E186" s="651" t="s">
        <v>6611</v>
      </c>
      <c r="F186" s="651" t="s">
        <v>24255</v>
      </c>
      <c r="G186" s="659" t="s">
        <v>24038</v>
      </c>
      <c r="H186" s="660">
        <v>45351</v>
      </c>
      <c r="I186" s="659" t="s">
        <v>22584</v>
      </c>
      <c r="J186" s="659" t="s">
        <v>22584</v>
      </c>
      <c r="K186" s="659"/>
      <c r="L186" s="659" t="s">
        <v>23904</v>
      </c>
      <c r="M186" s="660">
        <v>45356</v>
      </c>
      <c r="N186" s="660">
        <v>45358</v>
      </c>
      <c r="O186" s="687"/>
      <c r="P186" s="667" t="s">
        <v>24256</v>
      </c>
      <c r="Q186" s="651" t="s">
        <v>23958</v>
      </c>
    </row>
  </sheetData>
  <autoFilter ref="A2:R186" xr:uid="{C3C586FF-9C9B-49FE-825F-A4D72AEF6E76}">
    <filterColumn colId="2">
      <filters>
        <filter val="Plan B (EBAN)"/>
        <filter val="Plan B (EBAN/DIH)"/>
        <filter val="Plan B (Source)"/>
      </filters>
    </filterColumn>
  </autoFilter>
  <conditionalFormatting sqref="L3:L186">
    <cfRule type="cellIs" dxfId="231" priority="9" operator="equal">
      <formula>"Reviewed"</formula>
    </cfRule>
    <cfRule type="cellIs" dxfId="230" priority="10" operator="equal">
      <formula>"ACN to recheck"</formula>
    </cfRule>
  </conditionalFormatting>
  <conditionalFormatting sqref="L3:M186 O129">
    <cfRule type="cellIs" dxfId="229" priority="11" operator="equal">
      <formula>"Re-submitted"</formula>
    </cfRule>
    <cfRule type="cellIs" dxfId="228" priority="15" operator="equal">
      <formula>"Submitted"</formula>
    </cfRule>
    <cfRule type="cellIs" dxfId="227" priority="16" operator="equal">
      <formula>"In-Progress"</formula>
    </cfRule>
    <cfRule type="cellIs" dxfId="226" priority="17" operator="equal">
      <formula>"Not Started"</formula>
    </cfRule>
  </conditionalFormatting>
  <conditionalFormatting sqref="N3:N66 N69:N91 N94:N101 N105:N115 N123:N161 N163:N174 N179:N186">
    <cfRule type="cellIs" dxfId="225" priority="12" operator="equal">
      <formula>"Reviewed"</formula>
    </cfRule>
    <cfRule type="cellIs" dxfId="224" priority="13" operator="equal">
      <formula>"ACN to recheck"</formula>
    </cfRule>
  </conditionalFormatting>
  <conditionalFormatting sqref="N3:N66 N69:N91 N163:N174 N179:N186">
    <cfRule type="cellIs" dxfId="223" priority="14" operator="equal">
      <formula>"Not Started"</formula>
    </cfRule>
  </conditionalFormatting>
  <conditionalFormatting sqref="N94:N161">
    <cfRule type="cellIs" dxfId="222" priority="4" operator="equal">
      <formula>"Not Started"</formula>
    </cfRule>
  </conditionalFormatting>
  <conditionalFormatting sqref="N102:N104">
    <cfRule type="cellIs" dxfId="221" priority="5" operator="equal">
      <formula>"Re-submitted"</formula>
    </cfRule>
    <cfRule type="cellIs" dxfId="220" priority="6" operator="equal">
      <formula>"Submitted"</formula>
    </cfRule>
    <cfRule type="cellIs" dxfId="219" priority="7" operator="equal">
      <formula>"In-Progress"</formula>
    </cfRule>
  </conditionalFormatting>
  <conditionalFormatting sqref="N116:N122">
    <cfRule type="cellIs" dxfId="218" priority="1" operator="equal">
      <formula>"Re-submitted"</formula>
    </cfRule>
    <cfRule type="cellIs" dxfId="217" priority="2" operator="equal">
      <formula>"Submitted"</formula>
    </cfRule>
    <cfRule type="cellIs" dxfId="216" priority="3" operator="equal">
      <formula>"In-Progress"</formula>
    </cfRule>
  </conditionalFormatting>
  <dataValidations count="2">
    <dataValidation allowBlank="1" showInputMessage="1" showErrorMessage="1" sqref="N94:N128 N2:N66 M2:M1048576 N69:N91 N129:O129 N130:N161 N163:N174 N179:N1048576" xr:uid="{204C366C-ADE2-42C3-9AEE-A79E350F3ED9}"/>
    <dataValidation type="list" allowBlank="1" showInputMessage="1" showErrorMessage="1" sqref="L1:L1048576" xr:uid="{1C085E47-0C21-4A4C-8529-7350B9556411}">
      <formula1>"Not Started, In-Progress, Submitted, ACN to recheck,Re-submitted,Reviewed,Cancelled"</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DCAA6-5A71-481D-8C39-2FE2CD27EFC2}">
  <dimension ref="A1:J27"/>
  <sheetViews>
    <sheetView showGridLines="0" zoomScaleNormal="100" workbookViewId="0">
      <pane ySplit="1" topLeftCell="A2" activePane="bottomLeft" state="frozen"/>
      <selection pane="bottomLeft" activeCell="C8" sqref="C8"/>
    </sheetView>
  </sheetViews>
  <sheetFormatPr defaultRowHeight="14.45"/>
  <cols>
    <col min="1" max="1" width="5.85546875" style="31" customWidth="1"/>
    <col min="2" max="2" width="14.140625" customWidth="1"/>
    <col min="3" max="3" width="25.140625" customWidth="1"/>
    <col min="4" max="4" width="31.42578125" customWidth="1"/>
    <col min="5" max="5" width="37.140625" customWidth="1"/>
    <col min="6" max="6" width="36.42578125" customWidth="1"/>
    <col min="7" max="7" width="33.5703125" customWidth="1"/>
    <col min="8" max="8" width="15.85546875" customWidth="1"/>
    <col min="9" max="9" width="40.5703125" customWidth="1"/>
    <col min="10" max="10" width="38.42578125" customWidth="1"/>
  </cols>
  <sheetData>
    <row r="1" spans="1:10" s="32" customFormat="1">
      <c r="A1" s="568" t="s">
        <v>21792</v>
      </c>
      <c r="B1" s="568" t="s">
        <v>21794</v>
      </c>
      <c r="C1" s="568" t="s">
        <v>23885</v>
      </c>
      <c r="D1" s="586" t="s">
        <v>23866</v>
      </c>
      <c r="E1" s="447" t="s">
        <v>24257</v>
      </c>
      <c r="F1" s="447" t="s">
        <v>24258</v>
      </c>
      <c r="G1" s="568" t="s">
        <v>23105</v>
      </c>
      <c r="H1" s="568" t="s">
        <v>24259</v>
      </c>
      <c r="I1" s="447" t="s">
        <v>24260</v>
      </c>
      <c r="J1" s="447" t="s">
        <v>24261</v>
      </c>
    </row>
    <row r="2" spans="1:10">
      <c r="A2" s="4">
        <v>1</v>
      </c>
      <c r="B2" s="273" t="s">
        <v>21998</v>
      </c>
      <c r="C2" s="455" t="s">
        <v>6664</v>
      </c>
      <c r="D2" s="455" t="s">
        <v>22000</v>
      </c>
      <c r="E2" s="455" t="s">
        <v>23456</v>
      </c>
      <c r="F2" s="455" t="s">
        <v>24262</v>
      </c>
      <c r="G2" s="455" t="s">
        <v>24263</v>
      </c>
      <c r="H2" s="455" t="s">
        <v>24264</v>
      </c>
      <c r="I2" s="1" t="s">
        <v>24265</v>
      </c>
      <c r="J2" s="1" t="s">
        <v>24266</v>
      </c>
    </row>
    <row r="3" spans="1:10">
      <c r="A3" s="4">
        <v>2</v>
      </c>
      <c r="B3" s="459" t="s">
        <v>21998</v>
      </c>
      <c r="C3" s="455" t="s">
        <v>6687</v>
      </c>
      <c r="D3" s="455" t="s">
        <v>22460</v>
      </c>
      <c r="E3" s="455" t="s">
        <v>23459</v>
      </c>
      <c r="F3" s="455" t="s">
        <v>24267</v>
      </c>
      <c r="G3" s="455" t="s">
        <v>24268</v>
      </c>
      <c r="H3" s="455" t="s">
        <v>24264</v>
      </c>
      <c r="I3" s="1"/>
      <c r="J3" s="1"/>
    </row>
    <row r="4" spans="1:10">
      <c r="A4" s="4">
        <v>3</v>
      </c>
      <c r="B4" s="332" t="s">
        <v>21998</v>
      </c>
      <c r="C4" s="455" t="s">
        <v>6787</v>
      </c>
      <c r="D4" s="455" t="s">
        <v>22461</v>
      </c>
      <c r="E4" s="455" t="s">
        <v>23463</v>
      </c>
      <c r="F4" s="455" t="s">
        <v>24269</v>
      </c>
      <c r="G4" s="455" t="s">
        <v>24270</v>
      </c>
      <c r="H4" s="455" t="s">
        <v>24264</v>
      </c>
      <c r="I4" s="1"/>
      <c r="J4" s="1"/>
    </row>
    <row r="5" spans="1:10">
      <c r="A5" s="4">
        <v>4</v>
      </c>
      <c r="B5" s="332" t="s">
        <v>21998</v>
      </c>
      <c r="C5" s="455" t="s">
        <v>6835</v>
      </c>
      <c r="D5" s="455" t="s">
        <v>22462</v>
      </c>
      <c r="E5" s="455" t="s">
        <v>23467</v>
      </c>
      <c r="F5" s="455" t="s">
        <v>24271</v>
      </c>
      <c r="G5" s="455" t="s">
        <v>24272</v>
      </c>
      <c r="H5" s="455" t="s">
        <v>24264</v>
      </c>
      <c r="I5" s="1"/>
      <c r="J5" s="1"/>
    </row>
    <row r="6" spans="1:10">
      <c r="A6" s="4">
        <v>5</v>
      </c>
      <c r="B6" s="459" t="s">
        <v>21998</v>
      </c>
      <c r="C6" s="455" t="s">
        <v>6962</v>
      </c>
      <c r="D6" s="455" t="s">
        <v>22463</v>
      </c>
      <c r="E6" s="455" t="s">
        <v>23471</v>
      </c>
      <c r="F6" s="455" t="s">
        <v>24273</v>
      </c>
      <c r="G6" s="455" t="s">
        <v>24274</v>
      </c>
      <c r="H6" s="455" t="s">
        <v>24264</v>
      </c>
      <c r="I6" s="1"/>
      <c r="J6" s="1"/>
    </row>
    <row r="7" spans="1:10">
      <c r="A7" s="4">
        <v>6</v>
      </c>
      <c r="B7" s="459" t="s">
        <v>21998</v>
      </c>
      <c r="C7" s="455" t="s">
        <v>6979</v>
      </c>
      <c r="D7" s="455" t="s">
        <v>22464</v>
      </c>
      <c r="E7" s="455" t="s">
        <v>23475</v>
      </c>
      <c r="F7" s="455" t="s">
        <v>24275</v>
      </c>
      <c r="G7" s="455" t="s">
        <v>24276</v>
      </c>
      <c r="H7" s="455" t="s">
        <v>24264</v>
      </c>
      <c r="I7" s="1" t="s">
        <v>24277</v>
      </c>
      <c r="J7" s="1" t="s">
        <v>24278</v>
      </c>
    </row>
    <row r="8" spans="1:10" ht="15" customHeight="1">
      <c r="A8" s="4">
        <v>7</v>
      </c>
      <c r="B8" s="459" t="s">
        <v>21998</v>
      </c>
      <c r="C8" s="455" t="s">
        <v>13234</v>
      </c>
      <c r="D8" s="455" t="s">
        <v>22465</v>
      </c>
      <c r="E8" s="455" t="s">
        <v>23479</v>
      </c>
      <c r="F8" s="455" t="s">
        <v>24279</v>
      </c>
      <c r="G8" s="455" t="s">
        <v>24280</v>
      </c>
      <c r="H8" s="455" t="s">
        <v>24264</v>
      </c>
      <c r="I8" s="1"/>
      <c r="J8" s="1"/>
    </row>
    <row r="9" spans="1:10">
      <c r="A9" s="4">
        <v>8</v>
      </c>
      <c r="B9" s="273" t="s">
        <v>21971</v>
      </c>
      <c r="C9" s="455" t="s">
        <v>2901</v>
      </c>
      <c r="D9" s="455" t="s">
        <v>21972</v>
      </c>
      <c r="E9" s="455" t="s">
        <v>23263</v>
      </c>
      <c r="F9" s="455" t="s">
        <v>24281</v>
      </c>
      <c r="G9" s="455" t="s">
        <v>24282</v>
      </c>
      <c r="H9" s="455" t="s">
        <v>24264</v>
      </c>
      <c r="I9" s="1"/>
      <c r="J9" s="1"/>
    </row>
    <row r="10" spans="1:10">
      <c r="A10" s="4">
        <v>9</v>
      </c>
      <c r="B10" s="273" t="s">
        <v>21971</v>
      </c>
      <c r="C10" s="455" t="s">
        <v>3080</v>
      </c>
      <c r="D10" s="455" t="s">
        <v>21973</v>
      </c>
      <c r="E10" s="455" t="s">
        <v>23267</v>
      </c>
      <c r="F10" s="455" t="s">
        <v>24283</v>
      </c>
      <c r="G10" s="455" t="s">
        <v>24284</v>
      </c>
      <c r="H10" s="455" t="s">
        <v>24264</v>
      </c>
      <c r="I10" s="1"/>
      <c r="J10" s="1"/>
    </row>
    <row r="11" spans="1:10">
      <c r="A11" s="4">
        <v>10</v>
      </c>
      <c r="B11" s="273" t="s">
        <v>21971</v>
      </c>
      <c r="C11" s="455" t="s">
        <v>3102</v>
      </c>
      <c r="D11" s="455" t="s">
        <v>24285</v>
      </c>
      <c r="E11" s="455" t="s">
        <v>23270</v>
      </c>
      <c r="F11" s="455" t="s">
        <v>24286</v>
      </c>
      <c r="G11" s="455" t="s">
        <v>24287</v>
      </c>
      <c r="H11" s="455" t="s">
        <v>24264</v>
      </c>
      <c r="I11" s="1"/>
      <c r="J11" s="1"/>
    </row>
    <row r="12" spans="1:10">
      <c r="A12" s="4">
        <v>11</v>
      </c>
      <c r="B12" s="273" t="s">
        <v>21971</v>
      </c>
      <c r="C12" s="455" t="s">
        <v>3170</v>
      </c>
      <c r="D12" s="455" t="s">
        <v>21975</v>
      </c>
      <c r="E12" s="455" t="s">
        <v>23273</v>
      </c>
      <c r="F12" s="455" t="s">
        <v>24288</v>
      </c>
      <c r="G12" s="455" t="s">
        <v>24289</v>
      </c>
      <c r="H12" s="455" t="s">
        <v>24264</v>
      </c>
      <c r="I12" s="1"/>
      <c r="J12" s="1"/>
    </row>
    <row r="13" spans="1:10">
      <c r="A13" s="4">
        <v>12</v>
      </c>
      <c r="B13" s="273" t="s">
        <v>21971</v>
      </c>
      <c r="C13" s="455" t="s">
        <v>3177</v>
      </c>
      <c r="D13" s="455" t="s">
        <v>24290</v>
      </c>
      <c r="E13" s="455" t="s">
        <v>23277</v>
      </c>
      <c r="F13" s="455" t="s">
        <v>24291</v>
      </c>
      <c r="G13" s="455" t="s">
        <v>24292</v>
      </c>
      <c r="H13" s="455" t="s">
        <v>24264</v>
      </c>
      <c r="I13" s="1"/>
      <c r="J13" s="1"/>
    </row>
    <row r="14" spans="1:10">
      <c r="A14" s="4">
        <v>13</v>
      </c>
      <c r="B14" s="273" t="s">
        <v>21971</v>
      </c>
      <c r="C14" s="455" t="s">
        <v>3273</v>
      </c>
      <c r="D14" s="455" t="s">
        <v>24293</v>
      </c>
      <c r="E14" s="455" t="s">
        <v>23281</v>
      </c>
      <c r="F14" s="455" t="s">
        <v>24294</v>
      </c>
      <c r="G14" s="455" t="s">
        <v>24295</v>
      </c>
      <c r="H14" s="455" t="s">
        <v>24264</v>
      </c>
      <c r="I14" s="1"/>
      <c r="J14" s="1"/>
    </row>
    <row r="15" spans="1:10">
      <c r="A15" s="4">
        <v>14</v>
      </c>
      <c r="B15" s="273" t="s">
        <v>21971</v>
      </c>
      <c r="C15" s="455" t="s">
        <v>7583</v>
      </c>
      <c r="D15" s="455" t="s">
        <v>22436</v>
      </c>
      <c r="E15" s="455" t="s">
        <v>23616</v>
      </c>
      <c r="F15" s="455" t="s">
        <v>24296</v>
      </c>
      <c r="G15" s="455" t="s">
        <v>24297</v>
      </c>
      <c r="H15" s="455" t="s">
        <v>24264</v>
      </c>
      <c r="I15" s="1"/>
      <c r="J15" s="1"/>
    </row>
    <row r="16" spans="1:10">
      <c r="A16" s="4">
        <v>15</v>
      </c>
      <c r="B16" s="273" t="s">
        <v>21971</v>
      </c>
      <c r="C16" s="455" t="s">
        <v>7592</v>
      </c>
      <c r="D16" s="455" t="s">
        <v>22473</v>
      </c>
      <c r="E16" s="455" t="s">
        <v>23619</v>
      </c>
      <c r="F16" s="455" t="s">
        <v>24298</v>
      </c>
      <c r="G16" s="455" t="s">
        <v>24299</v>
      </c>
      <c r="H16" s="455" t="s">
        <v>24264</v>
      </c>
      <c r="I16" s="1"/>
      <c r="J16" s="1"/>
    </row>
    <row r="17" spans="1:10">
      <c r="A17" s="4">
        <v>16</v>
      </c>
      <c r="B17" s="597" t="s">
        <v>21971</v>
      </c>
      <c r="C17" s="597" t="s">
        <v>7595</v>
      </c>
      <c r="D17" s="597" t="s">
        <v>21996</v>
      </c>
      <c r="E17" s="597" t="s">
        <v>23627</v>
      </c>
      <c r="F17" s="597" t="s">
        <v>24300</v>
      </c>
      <c r="G17" s="597" t="s">
        <v>24301</v>
      </c>
      <c r="H17" s="455" t="s">
        <v>24264</v>
      </c>
      <c r="I17" s="1"/>
      <c r="J17" s="1"/>
    </row>
    <row r="18" spans="1:10">
      <c r="A18" s="4">
        <v>17</v>
      </c>
      <c r="B18" s="273" t="s">
        <v>22061</v>
      </c>
      <c r="C18" s="455" t="s">
        <v>5185</v>
      </c>
      <c r="D18" s="455" t="s">
        <v>22062</v>
      </c>
      <c r="E18" s="455" t="s">
        <v>23410</v>
      </c>
      <c r="F18" s="455" t="s">
        <v>24302</v>
      </c>
      <c r="G18" s="455" t="s">
        <v>24303</v>
      </c>
      <c r="H18" s="455" t="s">
        <v>24304</v>
      </c>
      <c r="I18" s="1"/>
      <c r="J18" s="1"/>
    </row>
    <row r="19" spans="1:10">
      <c r="A19" s="4">
        <v>18</v>
      </c>
      <c r="B19" s="273" t="s">
        <v>22061</v>
      </c>
      <c r="C19" s="455" t="s">
        <v>5478</v>
      </c>
      <c r="D19" s="455" t="s">
        <v>22063</v>
      </c>
      <c r="E19" s="455" t="s">
        <v>23414</v>
      </c>
      <c r="F19" s="455" t="s">
        <v>24305</v>
      </c>
      <c r="G19" s="455" t="s">
        <v>24306</v>
      </c>
      <c r="H19" s="455" t="s">
        <v>24304</v>
      </c>
      <c r="I19" s="1"/>
      <c r="J19" s="1"/>
    </row>
    <row r="20" spans="1:10">
      <c r="A20" s="4">
        <v>19</v>
      </c>
      <c r="B20" s="273" t="s">
        <v>22061</v>
      </c>
      <c r="C20" s="455" t="s">
        <v>5653</v>
      </c>
      <c r="D20" s="455" t="s">
        <v>22064</v>
      </c>
      <c r="E20" s="455" t="s">
        <v>23418</v>
      </c>
      <c r="F20" s="455" t="s">
        <v>24307</v>
      </c>
      <c r="G20" s="455" t="s">
        <v>24308</v>
      </c>
      <c r="H20" s="455" t="s">
        <v>24304</v>
      </c>
      <c r="I20" s="1"/>
      <c r="J20" s="1"/>
    </row>
    <row r="21" spans="1:10">
      <c r="A21" s="4">
        <v>20</v>
      </c>
      <c r="B21" s="273" t="s">
        <v>22061</v>
      </c>
      <c r="C21" s="455" t="s">
        <v>5807</v>
      </c>
      <c r="D21" s="455" t="s">
        <v>22065</v>
      </c>
      <c r="E21" s="455" t="s">
        <v>23421</v>
      </c>
      <c r="F21" s="455" t="s">
        <v>24309</v>
      </c>
      <c r="G21" s="455" t="s">
        <v>24310</v>
      </c>
      <c r="H21" s="455" t="s">
        <v>24304</v>
      </c>
      <c r="I21" s="1"/>
      <c r="J21" s="1"/>
    </row>
    <row r="22" spans="1:10">
      <c r="A22" s="4">
        <v>21</v>
      </c>
      <c r="B22" s="273" t="s">
        <v>22061</v>
      </c>
      <c r="C22" s="455" t="s">
        <v>5826</v>
      </c>
      <c r="D22" s="455" t="s">
        <v>22066</v>
      </c>
      <c r="E22" s="455" t="s">
        <v>23424</v>
      </c>
      <c r="F22" s="455" t="s">
        <v>24311</v>
      </c>
      <c r="G22" s="455" t="s">
        <v>24312</v>
      </c>
      <c r="H22" s="455" t="s">
        <v>24304</v>
      </c>
      <c r="I22" s="1"/>
      <c r="J22" s="1"/>
    </row>
    <row r="23" spans="1:10">
      <c r="A23" s="4">
        <v>22</v>
      </c>
      <c r="B23" s="273" t="s">
        <v>22061</v>
      </c>
      <c r="C23" s="455" t="s">
        <v>6060</v>
      </c>
      <c r="D23" s="455" t="s">
        <v>24313</v>
      </c>
      <c r="E23" s="455" t="s">
        <v>23432</v>
      </c>
      <c r="F23" s="455" t="s">
        <v>24314</v>
      </c>
      <c r="G23" s="455" t="s">
        <v>24315</v>
      </c>
      <c r="H23" s="455" t="s">
        <v>24304</v>
      </c>
      <c r="I23" s="1"/>
      <c r="J23" s="1"/>
    </row>
    <row r="24" spans="1:10">
      <c r="A24" s="4">
        <v>23</v>
      </c>
      <c r="B24" s="332" t="s">
        <v>22061</v>
      </c>
      <c r="C24" s="455" t="s">
        <v>6134</v>
      </c>
      <c r="D24" s="455" t="s">
        <v>24316</v>
      </c>
      <c r="E24" s="455" t="s">
        <v>24317</v>
      </c>
      <c r="F24" s="455" t="s">
        <v>24318</v>
      </c>
      <c r="G24" s="455" t="s">
        <v>24319</v>
      </c>
      <c r="H24" s="455" t="s">
        <v>24304</v>
      </c>
      <c r="I24" s="1"/>
      <c r="J24" s="1"/>
    </row>
    <row r="25" spans="1:10">
      <c r="A25" s="4">
        <v>24</v>
      </c>
      <c r="B25" s="332" t="s">
        <v>22061</v>
      </c>
      <c r="C25" s="455" t="s">
        <v>6165</v>
      </c>
      <c r="D25" s="455" t="s">
        <v>22080</v>
      </c>
      <c r="E25" s="455" t="s">
        <v>23444</v>
      </c>
      <c r="F25" s="455" t="s">
        <v>24320</v>
      </c>
      <c r="G25" s="455" t="s">
        <v>24321</v>
      </c>
      <c r="H25" s="455" t="s">
        <v>24304</v>
      </c>
      <c r="I25" s="1"/>
      <c r="J25" s="1"/>
    </row>
    <row r="26" spans="1:10">
      <c r="A26" s="4">
        <v>25</v>
      </c>
      <c r="B26" s="332" t="s">
        <v>22061</v>
      </c>
      <c r="C26" s="455" t="s">
        <v>6594</v>
      </c>
      <c r="D26" s="455" t="s">
        <v>24322</v>
      </c>
      <c r="E26" s="455" t="s">
        <v>23448</v>
      </c>
      <c r="F26" s="455" t="s">
        <v>24323</v>
      </c>
      <c r="G26" s="455" t="s">
        <v>24324</v>
      </c>
      <c r="H26" s="455" t="s">
        <v>24304</v>
      </c>
      <c r="I26" s="1"/>
      <c r="J26" s="1"/>
    </row>
    <row r="27" spans="1:10">
      <c r="A27" s="4">
        <v>26</v>
      </c>
      <c r="B27" s="459" t="s">
        <v>22061</v>
      </c>
      <c r="C27" s="455" t="s">
        <v>6611</v>
      </c>
      <c r="D27" s="455" t="s">
        <v>22074</v>
      </c>
      <c r="E27" s="455" t="s">
        <v>23451</v>
      </c>
      <c r="F27" s="455" t="s">
        <v>24325</v>
      </c>
      <c r="G27" s="455" t="s">
        <v>24326</v>
      </c>
      <c r="H27" s="455" t="s">
        <v>24304</v>
      </c>
      <c r="I27" s="1"/>
      <c r="J27" s="1"/>
    </row>
  </sheetData>
  <autoFilter ref="A1:J27" xr:uid="{477DCAA6-5A71-481D-8C39-2FE2CD27EFC2}"/>
  <conditionalFormatting sqref="E2:E27">
    <cfRule type="duplicateValues" dxfId="215" priority="1"/>
  </conditionalFormatting>
  <pageMargins left="0.7" right="0.7" top="0.75" bottom="0.75" header="0.3" footer="0.3"/>
  <pageSetup orientation="portrait"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3C187-17C7-470A-9F8A-E927BE50EFAB}">
  <sheetPr filterMode="1"/>
  <dimension ref="A1:G39"/>
  <sheetViews>
    <sheetView topLeftCell="D1" workbookViewId="0">
      <selection activeCell="F41" sqref="F41"/>
    </sheetView>
  </sheetViews>
  <sheetFormatPr defaultRowHeight="14.45"/>
  <cols>
    <col min="2" max="2" width="17.7109375" customWidth="1"/>
    <col min="3" max="3" width="18.140625" customWidth="1"/>
    <col min="4" max="4" width="31.28515625" bestFit="1" customWidth="1"/>
    <col min="5" max="5" width="62.140625" customWidth="1"/>
    <col min="6" max="6" width="28" customWidth="1"/>
    <col min="7" max="7" width="27.85546875" customWidth="1"/>
  </cols>
  <sheetData>
    <row r="1" spans="1:7">
      <c r="A1" s="649" t="s">
        <v>21794</v>
      </c>
      <c r="B1" s="649" t="s">
        <v>21840</v>
      </c>
      <c r="C1" s="649" t="s">
        <v>22289</v>
      </c>
      <c r="D1" s="649" t="s">
        <v>23947</v>
      </c>
      <c r="E1" s="650" t="s">
        <v>24327</v>
      </c>
      <c r="F1" s="735" t="s">
        <v>24328</v>
      </c>
      <c r="G1" s="736" t="s">
        <v>24329</v>
      </c>
    </row>
    <row r="2" spans="1:7">
      <c r="A2" s="651" t="s">
        <v>22258</v>
      </c>
      <c r="B2" s="651" t="s">
        <v>22782</v>
      </c>
      <c r="C2" s="651" t="s">
        <v>22783</v>
      </c>
      <c r="D2" s="651" t="s">
        <v>22555</v>
      </c>
      <c r="E2" s="652" t="s">
        <v>24330</v>
      </c>
      <c r="F2" s="652" t="s">
        <v>2006</v>
      </c>
      <c r="G2" s="652" t="s">
        <v>24331</v>
      </c>
    </row>
    <row r="3" spans="1:7">
      <c r="A3" s="651" t="s">
        <v>22258</v>
      </c>
      <c r="B3" s="651" t="s">
        <v>22782</v>
      </c>
      <c r="C3" s="651" t="s">
        <v>22783</v>
      </c>
      <c r="D3" s="651" t="s">
        <v>3461</v>
      </c>
      <c r="E3" s="652" t="s">
        <v>24332</v>
      </c>
      <c r="F3" s="652" t="s">
        <v>3482</v>
      </c>
      <c r="G3" s="652" t="s">
        <v>24333</v>
      </c>
    </row>
    <row r="4" spans="1:7" ht="29.1">
      <c r="A4" s="651" t="s">
        <v>22258</v>
      </c>
      <c r="B4" s="651" t="s">
        <v>22782</v>
      </c>
      <c r="C4" s="651" t="s">
        <v>22783</v>
      </c>
      <c r="D4" s="737" t="s">
        <v>7944</v>
      </c>
      <c r="E4" s="652" t="s">
        <v>24334</v>
      </c>
      <c r="F4" s="738" t="s">
        <v>24335</v>
      </c>
      <c r="G4" s="738" t="s">
        <v>24336</v>
      </c>
    </row>
    <row r="5" spans="1:7" ht="72.599999999999994">
      <c r="A5" s="651" t="s">
        <v>22258</v>
      </c>
      <c r="B5" s="651" t="s">
        <v>22782</v>
      </c>
      <c r="C5" s="651" t="s">
        <v>22783</v>
      </c>
      <c r="D5" s="737" t="s">
        <v>3651</v>
      </c>
      <c r="E5" s="652" t="s">
        <v>24330</v>
      </c>
      <c r="F5" s="738" t="s">
        <v>24337</v>
      </c>
      <c r="G5" s="738" t="s">
        <v>24333</v>
      </c>
    </row>
    <row r="6" spans="1:7" hidden="1">
      <c r="A6" s="651" t="s">
        <v>22258</v>
      </c>
      <c r="B6" s="651" t="s">
        <v>22782</v>
      </c>
      <c r="C6" s="651" t="s">
        <v>22783</v>
      </c>
      <c r="D6" s="651" t="s">
        <v>4977</v>
      </c>
      <c r="E6" s="652" t="s">
        <v>24334</v>
      </c>
      <c r="F6" s="652" t="s">
        <v>14</v>
      </c>
      <c r="G6" s="652"/>
    </row>
    <row r="7" spans="1:7" hidden="1">
      <c r="A7" s="651" t="s">
        <v>22258</v>
      </c>
      <c r="B7" s="651" t="s">
        <v>22782</v>
      </c>
      <c r="C7" s="651" t="s">
        <v>22783</v>
      </c>
      <c r="D7" s="651" t="s">
        <v>10979</v>
      </c>
      <c r="E7" s="652" t="s">
        <v>24332</v>
      </c>
      <c r="F7" s="652" t="s">
        <v>14</v>
      </c>
      <c r="G7" s="652"/>
    </row>
    <row r="8" spans="1:7" hidden="1">
      <c r="A8" s="651" t="s">
        <v>22258</v>
      </c>
      <c r="B8" s="651" t="s">
        <v>22782</v>
      </c>
      <c r="C8" s="651" t="s">
        <v>22783</v>
      </c>
      <c r="D8" s="651" t="s">
        <v>11044</v>
      </c>
      <c r="E8" s="652" t="s">
        <v>24332</v>
      </c>
      <c r="F8" s="652" t="s">
        <v>14</v>
      </c>
      <c r="G8" s="652"/>
    </row>
    <row r="9" spans="1:7" hidden="1">
      <c r="A9" s="651" t="s">
        <v>22258</v>
      </c>
      <c r="B9" s="651" t="s">
        <v>22782</v>
      </c>
      <c r="C9" s="651" t="s">
        <v>22783</v>
      </c>
      <c r="D9" s="651" t="s">
        <v>11464</v>
      </c>
      <c r="E9" s="652" t="s">
        <v>24332</v>
      </c>
      <c r="F9" s="652" t="s">
        <v>14</v>
      </c>
      <c r="G9" s="652"/>
    </row>
    <row r="10" spans="1:7" hidden="1">
      <c r="A10" s="651" t="s">
        <v>22258</v>
      </c>
      <c r="B10" s="651" t="s">
        <v>22782</v>
      </c>
      <c r="C10" s="651" t="s">
        <v>22783</v>
      </c>
      <c r="D10" s="651" t="s">
        <v>11587</v>
      </c>
      <c r="E10" s="652" t="s">
        <v>24332</v>
      </c>
      <c r="F10" s="652" t="s">
        <v>14</v>
      </c>
      <c r="G10" s="652"/>
    </row>
    <row r="11" spans="1:7" hidden="1">
      <c r="A11" s="651" t="s">
        <v>22258</v>
      </c>
      <c r="B11" s="651" t="s">
        <v>22782</v>
      </c>
      <c r="C11" s="651" t="s">
        <v>22783</v>
      </c>
      <c r="D11" s="651" t="s">
        <v>11672</v>
      </c>
      <c r="E11" s="652" t="s">
        <v>24332</v>
      </c>
      <c r="F11" s="652" t="s">
        <v>14</v>
      </c>
      <c r="G11" s="652"/>
    </row>
    <row r="12" spans="1:7" hidden="1">
      <c r="A12" s="651" t="s">
        <v>22258</v>
      </c>
      <c r="B12" s="651" t="s">
        <v>22782</v>
      </c>
      <c r="C12" s="651" t="s">
        <v>22783</v>
      </c>
      <c r="D12" s="651" t="s">
        <v>22545</v>
      </c>
      <c r="E12" s="652" t="s">
        <v>24338</v>
      </c>
      <c r="F12" s="652" t="s">
        <v>14</v>
      </c>
      <c r="G12" s="652"/>
    </row>
    <row r="13" spans="1:7" hidden="1">
      <c r="A13" s="651" t="s">
        <v>22258</v>
      </c>
      <c r="B13" s="651" t="s">
        <v>22782</v>
      </c>
      <c r="C13" s="651" t="s">
        <v>22783</v>
      </c>
      <c r="D13" s="739" t="s">
        <v>11778</v>
      </c>
      <c r="E13" s="652" t="s">
        <v>24330</v>
      </c>
      <c r="F13" s="652" t="s">
        <v>14</v>
      </c>
      <c r="G13" s="652" t="s">
        <v>24339</v>
      </c>
    </row>
    <row r="14" spans="1:7" hidden="1">
      <c r="A14" s="651" t="s">
        <v>22258</v>
      </c>
      <c r="B14" s="651" t="s">
        <v>22782</v>
      </c>
      <c r="C14" s="651" t="s">
        <v>22783</v>
      </c>
      <c r="D14" s="651" t="s">
        <v>12103</v>
      </c>
      <c r="E14" s="652" t="s">
        <v>24334</v>
      </c>
      <c r="F14" s="652" t="s">
        <v>14</v>
      </c>
      <c r="G14" s="652"/>
    </row>
    <row r="15" spans="1:7" hidden="1">
      <c r="A15" s="651" t="s">
        <v>22258</v>
      </c>
      <c r="B15" s="651" t="s">
        <v>22782</v>
      </c>
      <c r="C15" s="651" t="s">
        <v>22783</v>
      </c>
      <c r="D15" s="651" t="s">
        <v>12105</v>
      </c>
      <c r="E15" s="652" t="s">
        <v>24332</v>
      </c>
      <c r="F15" s="652" t="s">
        <v>14</v>
      </c>
      <c r="G15" s="652"/>
    </row>
    <row r="16" spans="1:7" hidden="1">
      <c r="A16" s="651" t="s">
        <v>22258</v>
      </c>
      <c r="B16" s="651" t="s">
        <v>22782</v>
      </c>
      <c r="C16" s="651" t="s">
        <v>22783</v>
      </c>
      <c r="D16" s="651" t="s">
        <v>22498</v>
      </c>
      <c r="E16" s="652" t="s">
        <v>24332</v>
      </c>
      <c r="F16" s="652" t="s">
        <v>14</v>
      </c>
      <c r="G16" s="652"/>
    </row>
    <row r="17" spans="1:7" hidden="1">
      <c r="A17" s="651" t="s">
        <v>22258</v>
      </c>
      <c r="B17" s="651" t="s">
        <v>22782</v>
      </c>
      <c r="C17" s="651" t="s">
        <v>22783</v>
      </c>
      <c r="D17" s="651" t="s">
        <v>12274</v>
      </c>
      <c r="E17" s="652" t="s">
        <v>24332</v>
      </c>
      <c r="F17" s="652" t="s">
        <v>14</v>
      </c>
      <c r="G17" s="652"/>
    </row>
    <row r="18" spans="1:7" hidden="1">
      <c r="A18" s="651" t="s">
        <v>22258</v>
      </c>
      <c r="B18" s="651" t="s">
        <v>22782</v>
      </c>
      <c r="C18" s="651" t="s">
        <v>22783</v>
      </c>
      <c r="D18" s="651" t="s">
        <v>12394</v>
      </c>
      <c r="E18" s="652" t="s">
        <v>24332</v>
      </c>
      <c r="F18" s="652" t="s">
        <v>14</v>
      </c>
      <c r="G18" s="652"/>
    </row>
    <row r="19" spans="1:7">
      <c r="A19" s="651" t="s">
        <v>22258</v>
      </c>
      <c r="B19" s="651" t="s">
        <v>22439</v>
      </c>
      <c r="C19" s="651" t="s">
        <v>22634</v>
      </c>
      <c r="D19" s="651" t="s">
        <v>12760</v>
      </c>
      <c r="E19" s="652" t="s">
        <v>24334</v>
      </c>
      <c r="F19" s="652" t="s">
        <v>12836</v>
      </c>
      <c r="G19" s="652" t="s">
        <v>24340</v>
      </c>
    </row>
    <row r="20" spans="1:7" hidden="1">
      <c r="A20" s="651" t="s">
        <v>22258</v>
      </c>
      <c r="B20" s="651" t="s">
        <v>22782</v>
      </c>
      <c r="C20" s="651" t="s">
        <v>22783</v>
      </c>
      <c r="D20" s="651" t="s">
        <v>22539</v>
      </c>
      <c r="E20" s="652" t="s">
        <v>24341</v>
      </c>
      <c r="F20" s="652" t="s">
        <v>14</v>
      </c>
      <c r="G20" s="652"/>
    </row>
    <row r="21" spans="1:7" hidden="1">
      <c r="A21" s="651" t="s">
        <v>22258</v>
      </c>
      <c r="B21" s="651" t="s">
        <v>22782</v>
      </c>
      <c r="C21" s="651" t="s">
        <v>22783</v>
      </c>
      <c r="D21" s="737" t="s">
        <v>7473</v>
      </c>
      <c r="E21" s="652" t="s">
        <v>24330</v>
      </c>
      <c r="F21" s="652" t="s">
        <v>14</v>
      </c>
      <c r="G21" s="652"/>
    </row>
    <row r="22" spans="1:7">
      <c r="A22" s="651" t="s">
        <v>22258</v>
      </c>
      <c r="B22" s="651" t="s">
        <v>22782</v>
      </c>
      <c r="C22" s="651" t="s">
        <v>22783</v>
      </c>
      <c r="D22" s="651" t="s">
        <v>14388</v>
      </c>
      <c r="E22" s="652" t="s">
        <v>24332</v>
      </c>
      <c r="F22" s="652" t="s">
        <v>14441</v>
      </c>
      <c r="G22" s="652" t="s">
        <v>24342</v>
      </c>
    </row>
    <row r="23" spans="1:7" hidden="1">
      <c r="A23" s="651" t="s">
        <v>22258</v>
      </c>
      <c r="B23" s="651" t="s">
        <v>22782</v>
      </c>
      <c r="C23" s="651" t="s">
        <v>22783</v>
      </c>
      <c r="D23" s="651" t="s">
        <v>22524</v>
      </c>
      <c r="E23" s="652" t="s">
        <v>24332</v>
      </c>
      <c r="F23" s="652" t="s">
        <v>14</v>
      </c>
      <c r="G23" s="652"/>
    </row>
    <row r="24" spans="1:7" hidden="1">
      <c r="A24" s="651" t="s">
        <v>22258</v>
      </c>
      <c r="B24" s="651" t="s">
        <v>22782</v>
      </c>
      <c r="C24" s="651" t="s">
        <v>22783</v>
      </c>
      <c r="D24" s="737" t="s">
        <v>16725</v>
      </c>
      <c r="E24" s="652" t="s">
        <v>24330</v>
      </c>
      <c r="F24" s="652" t="s">
        <v>14</v>
      </c>
      <c r="G24" s="652"/>
    </row>
    <row r="25" spans="1:7" hidden="1">
      <c r="A25" s="651" t="s">
        <v>22258</v>
      </c>
      <c r="B25" s="651" t="s">
        <v>22782</v>
      </c>
      <c r="C25" s="651" t="s">
        <v>22783</v>
      </c>
      <c r="D25" s="651" t="s">
        <v>16790</v>
      </c>
      <c r="E25" s="652" t="s">
        <v>24332</v>
      </c>
      <c r="F25" s="652" t="s">
        <v>14</v>
      </c>
      <c r="G25" s="652"/>
    </row>
    <row r="26" spans="1:7" hidden="1">
      <c r="A26" s="651" t="s">
        <v>22258</v>
      </c>
      <c r="B26" s="651" t="s">
        <v>22782</v>
      </c>
      <c r="C26" s="651" t="s">
        <v>22783</v>
      </c>
      <c r="D26" s="651" t="s">
        <v>16938</v>
      </c>
      <c r="E26" s="652" t="s">
        <v>24332</v>
      </c>
      <c r="F26" s="652" t="s">
        <v>14</v>
      </c>
      <c r="G26" s="652"/>
    </row>
    <row r="27" spans="1:7" hidden="1">
      <c r="A27" s="651" t="s">
        <v>22258</v>
      </c>
      <c r="B27" s="651" t="s">
        <v>22782</v>
      </c>
      <c r="C27" s="651" t="s">
        <v>22783</v>
      </c>
      <c r="D27" s="651" t="s">
        <v>17118</v>
      </c>
      <c r="E27" s="652" t="s">
        <v>24332</v>
      </c>
      <c r="F27" s="652" t="s">
        <v>14</v>
      </c>
      <c r="G27" s="652"/>
    </row>
    <row r="28" spans="1:7" hidden="1">
      <c r="A28" s="651" t="s">
        <v>22258</v>
      </c>
      <c r="B28" s="651" t="s">
        <v>22782</v>
      </c>
      <c r="C28" s="651" t="s">
        <v>22783</v>
      </c>
      <c r="D28" s="651" t="s">
        <v>17182</v>
      </c>
      <c r="E28" s="652" t="s">
        <v>24332</v>
      </c>
      <c r="F28" s="652" t="s">
        <v>14</v>
      </c>
      <c r="G28" s="652"/>
    </row>
    <row r="29" spans="1:7" hidden="1">
      <c r="A29" s="651" t="s">
        <v>22258</v>
      </c>
      <c r="B29" s="651" t="s">
        <v>22782</v>
      </c>
      <c r="C29" s="651" t="s">
        <v>22783</v>
      </c>
      <c r="D29" s="651" t="s">
        <v>17209</v>
      </c>
      <c r="E29" s="652" t="s">
        <v>24332</v>
      </c>
      <c r="F29" s="652" t="s">
        <v>14</v>
      </c>
      <c r="G29" s="652"/>
    </row>
    <row r="30" spans="1:7" hidden="1">
      <c r="A30" s="651" t="s">
        <v>22258</v>
      </c>
      <c r="B30" s="651" t="s">
        <v>22782</v>
      </c>
      <c r="C30" s="651" t="s">
        <v>22783</v>
      </c>
      <c r="D30" s="651" t="s">
        <v>22532</v>
      </c>
      <c r="E30" s="652" t="s">
        <v>24330</v>
      </c>
      <c r="F30" s="652" t="s">
        <v>14</v>
      </c>
      <c r="G30" s="652"/>
    </row>
    <row r="31" spans="1:7" hidden="1">
      <c r="A31" s="651" t="s">
        <v>22258</v>
      </c>
      <c r="B31" s="651" t="s">
        <v>22782</v>
      </c>
      <c r="C31" s="651" t="s">
        <v>22783</v>
      </c>
      <c r="D31" s="651" t="s">
        <v>22549</v>
      </c>
      <c r="E31" s="652" t="s">
        <v>24338</v>
      </c>
      <c r="F31" s="652" t="s">
        <v>14</v>
      </c>
      <c r="G31" s="652"/>
    </row>
    <row r="32" spans="1:7" hidden="1">
      <c r="A32" s="651" t="s">
        <v>22258</v>
      </c>
      <c r="B32" s="651" t="s">
        <v>22782</v>
      </c>
      <c r="C32" s="651" t="s">
        <v>22783</v>
      </c>
      <c r="D32" s="651" t="s">
        <v>19450</v>
      </c>
      <c r="E32" s="652" t="s">
        <v>24332</v>
      </c>
      <c r="F32" s="652" t="s">
        <v>14</v>
      </c>
      <c r="G32" s="652"/>
    </row>
    <row r="33" spans="1:7" hidden="1">
      <c r="A33" s="651" t="s">
        <v>22258</v>
      </c>
      <c r="B33" s="651" t="s">
        <v>22782</v>
      </c>
      <c r="C33" s="651" t="s">
        <v>22783</v>
      </c>
      <c r="D33" s="651" t="s">
        <v>19486</v>
      </c>
      <c r="E33" s="652" t="s">
        <v>24330</v>
      </c>
      <c r="F33" s="652" t="s">
        <v>14</v>
      </c>
      <c r="G33" s="652"/>
    </row>
    <row r="34" spans="1:7" hidden="1">
      <c r="A34" s="651" t="s">
        <v>22258</v>
      </c>
      <c r="B34" s="651" t="s">
        <v>22782</v>
      </c>
      <c r="C34" s="651" t="s">
        <v>22783</v>
      </c>
      <c r="D34" s="651" t="s">
        <v>22541</v>
      </c>
      <c r="E34" s="652" t="s">
        <v>24341</v>
      </c>
      <c r="F34" s="652" t="s">
        <v>14</v>
      </c>
      <c r="G34" s="652"/>
    </row>
    <row r="35" spans="1:7" hidden="1">
      <c r="A35" s="651" t="s">
        <v>22258</v>
      </c>
      <c r="B35" s="651" t="s">
        <v>22782</v>
      </c>
      <c r="C35" s="651" t="s">
        <v>22783</v>
      </c>
      <c r="D35" s="651" t="s">
        <v>22547</v>
      </c>
      <c r="E35" s="652" t="s">
        <v>24338</v>
      </c>
      <c r="F35" s="652" t="s">
        <v>14</v>
      </c>
      <c r="G35" s="652"/>
    </row>
    <row r="36" spans="1:7" hidden="1">
      <c r="A36" s="651" t="s">
        <v>22258</v>
      </c>
      <c r="B36" s="651" t="s">
        <v>22782</v>
      </c>
      <c r="C36" s="651" t="s">
        <v>22783</v>
      </c>
      <c r="D36" s="651" t="s">
        <v>22543</v>
      </c>
      <c r="E36" s="652" t="s">
        <v>24338</v>
      </c>
      <c r="F36" s="652" t="s">
        <v>14</v>
      </c>
      <c r="G36" s="652"/>
    </row>
    <row r="37" spans="1:7">
      <c r="A37" s="651" t="s">
        <v>22265</v>
      </c>
      <c r="B37" s="651" t="s">
        <v>22782</v>
      </c>
      <c r="C37" s="651" t="s">
        <v>22783</v>
      </c>
      <c r="D37" s="651" t="s">
        <v>7044</v>
      </c>
      <c r="E37" s="652" t="s">
        <v>24334</v>
      </c>
      <c r="F37" s="652" t="s">
        <v>7076</v>
      </c>
      <c r="G37" s="652" t="s">
        <v>24343</v>
      </c>
    </row>
    <row r="38" spans="1:7">
      <c r="A38" s="651" t="s">
        <v>22265</v>
      </c>
      <c r="B38" s="651" t="s">
        <v>22782</v>
      </c>
      <c r="C38" s="651" t="s">
        <v>22783</v>
      </c>
      <c r="D38" s="651" t="s">
        <v>7326</v>
      </c>
      <c r="E38" s="652" t="s">
        <v>24334</v>
      </c>
      <c r="F38" s="652" t="s">
        <v>7076</v>
      </c>
      <c r="G38" s="652" t="s">
        <v>24343</v>
      </c>
    </row>
    <row r="39" spans="1:7" hidden="1">
      <c r="A39" s="651" t="s">
        <v>22265</v>
      </c>
      <c r="B39" s="651" t="s">
        <v>22782</v>
      </c>
      <c r="C39" s="651" t="s">
        <v>22783</v>
      </c>
      <c r="D39" s="651" t="s">
        <v>7442</v>
      </c>
      <c r="E39" s="652" t="s">
        <v>24334</v>
      </c>
      <c r="F39" s="652" t="s">
        <v>14</v>
      </c>
      <c r="G39" s="652"/>
    </row>
  </sheetData>
  <autoFilter ref="A1:G39" xr:uid="{FF93C187-17C7-470A-9F8A-E927BE50EFAB}">
    <filterColumn colId="5">
      <filters>
        <filter val="1. dh045_expiry_date_mmyy_x000a_2. dh045_pot_exp_date"/>
        <filter val="card_expir_date"/>
        <filter val="dh002_card_expir_dte_x000a_dh002_lst_expir_dte_x000a_dh002_pot_exp_date_x000a_dh002_pend_pot_exp_date_x000a_dh002_prior_pot_exp_date"/>
        <filter val="dh011_d_expire_dte"/>
        <filter val="dh013_exp_date"/>
        <filter val="expireddate"/>
        <filter val="oatkn_acct_exp_date"/>
      </filters>
    </filterColumn>
  </autoFilter>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397C1-804E-4E2B-8D84-95DE1DB0AC34}">
  <sheetPr>
    <tabColor rgb="FFFF0000"/>
  </sheetPr>
  <dimension ref="A1:M56"/>
  <sheetViews>
    <sheetView showGridLines="0" topLeftCell="A15" zoomScale="115" zoomScaleNormal="115" workbookViewId="0">
      <selection activeCell="E28" sqref="E28"/>
    </sheetView>
  </sheetViews>
  <sheetFormatPr defaultRowHeight="14.45"/>
  <cols>
    <col min="1" max="1" width="31.85546875" customWidth="1"/>
    <col min="2" max="3" width="17.42578125" customWidth="1"/>
    <col min="4" max="4" width="16.5703125" customWidth="1"/>
    <col min="5" max="5" width="15.42578125" customWidth="1"/>
    <col min="6" max="7" width="19" customWidth="1"/>
    <col min="8" max="8" width="15.140625" customWidth="1"/>
    <col min="9" max="9" width="21.85546875" customWidth="1"/>
    <col min="10" max="10" width="15.140625" customWidth="1"/>
    <col min="11" max="11" width="16.5703125" customWidth="1"/>
    <col min="12" max="12" width="18.42578125" customWidth="1"/>
    <col min="13" max="13" width="15" customWidth="1"/>
    <col min="14" max="14" width="18.42578125" customWidth="1"/>
    <col min="15" max="15" width="16.5703125" customWidth="1"/>
  </cols>
  <sheetData>
    <row r="1" spans="1:13">
      <c r="A1" s="84" t="s">
        <v>24344</v>
      </c>
      <c r="F1" s="84" t="s">
        <v>24345</v>
      </c>
    </row>
    <row r="2" spans="1:13" ht="43.5">
      <c r="A2" s="383" t="s">
        <v>21793</v>
      </c>
      <c r="B2" s="337" t="s">
        <v>24346</v>
      </c>
      <c r="C2" s="337" t="s">
        <v>24347</v>
      </c>
      <c r="D2" s="384" t="s">
        <v>24348</v>
      </c>
      <c r="F2" s="337" t="s">
        <v>21793</v>
      </c>
      <c r="G2" s="337" t="s">
        <v>24349</v>
      </c>
      <c r="H2" s="484" t="s">
        <v>24350</v>
      </c>
      <c r="I2" s="337" t="s">
        <v>24351</v>
      </c>
      <c r="J2" s="384" t="s">
        <v>24352</v>
      </c>
      <c r="K2" s="337" t="s">
        <v>24353</v>
      </c>
      <c r="L2" s="384" t="s">
        <v>24354</v>
      </c>
      <c r="M2" s="481" t="s">
        <v>24355</v>
      </c>
    </row>
    <row r="3" spans="1:13">
      <c r="A3" s="378" t="s">
        <v>24356</v>
      </c>
      <c r="B3" s="404">
        <v>77</v>
      </c>
      <c r="C3" s="483">
        <v>45355</v>
      </c>
      <c r="D3" s="390">
        <v>45358</v>
      </c>
      <c r="F3" s="378" t="s">
        <v>24357</v>
      </c>
      <c r="G3" s="378">
        <f>B3-H3</f>
        <v>20</v>
      </c>
      <c r="H3" s="485">
        <v>57</v>
      </c>
      <c r="I3" s="386" t="s">
        <v>24358</v>
      </c>
      <c r="J3" s="386" t="s">
        <v>24358</v>
      </c>
      <c r="K3" s="483">
        <v>45355</v>
      </c>
      <c r="L3" s="334">
        <v>45357</v>
      </c>
      <c r="M3" s="334">
        <v>45363</v>
      </c>
    </row>
    <row r="4" spans="1:13" ht="29.1">
      <c r="A4" s="378" t="s">
        <v>24359</v>
      </c>
      <c r="B4" s="404">
        <v>52</v>
      </c>
      <c r="C4" s="483">
        <v>45355</v>
      </c>
      <c r="D4" s="390">
        <v>45358</v>
      </c>
      <c r="F4" s="378" t="s">
        <v>24360</v>
      </c>
      <c r="G4" s="378">
        <f>B4-H4</f>
        <v>19</v>
      </c>
      <c r="H4" s="485">
        <v>33</v>
      </c>
      <c r="I4" s="388" t="s">
        <v>24358</v>
      </c>
      <c r="J4" s="388" t="s">
        <v>24358</v>
      </c>
      <c r="K4" s="483">
        <v>45355</v>
      </c>
      <c r="L4" s="334">
        <v>45357</v>
      </c>
      <c r="M4" s="334">
        <v>45363</v>
      </c>
    </row>
    <row r="5" spans="1:13" ht="29.1">
      <c r="A5" s="378" t="s">
        <v>24361</v>
      </c>
      <c r="B5" s="404">
        <v>55</v>
      </c>
      <c r="C5" s="483">
        <v>45355</v>
      </c>
      <c r="D5" s="390">
        <v>45358</v>
      </c>
      <c r="F5" s="378" t="s">
        <v>24362</v>
      </c>
      <c r="G5" s="378">
        <f>B5-H5</f>
        <v>5</v>
      </c>
      <c r="H5" s="485">
        <v>50</v>
      </c>
      <c r="I5" s="388" t="s">
        <v>24358</v>
      </c>
      <c r="J5" s="388" t="s">
        <v>24358</v>
      </c>
      <c r="K5" s="483">
        <v>45355</v>
      </c>
      <c r="L5" s="334">
        <v>45357</v>
      </c>
      <c r="M5" s="334">
        <v>45363</v>
      </c>
    </row>
    <row r="6" spans="1:13">
      <c r="A6" s="437"/>
      <c r="B6" s="440">
        <f>SUM(B3:B5)</f>
        <v>184</v>
      </c>
      <c r="C6" s="438"/>
      <c r="D6" s="439"/>
      <c r="G6" s="490">
        <f>SUM(G3:G5)</f>
        <v>44</v>
      </c>
      <c r="H6" s="486">
        <f>SUM(H3:H5)</f>
        <v>140</v>
      </c>
    </row>
    <row r="8" spans="1:13" ht="43.5">
      <c r="F8" s="383" t="s">
        <v>21793</v>
      </c>
      <c r="G8" s="484" t="s">
        <v>24349</v>
      </c>
      <c r="H8" s="337" t="s">
        <v>24350</v>
      </c>
      <c r="I8" s="337" t="s">
        <v>24351</v>
      </c>
      <c r="J8" s="384" t="s">
        <v>24352</v>
      </c>
      <c r="K8" s="337" t="s">
        <v>24353</v>
      </c>
      <c r="L8" s="384" t="s">
        <v>24354</v>
      </c>
      <c r="M8" s="481" t="s">
        <v>24355</v>
      </c>
    </row>
    <row r="9" spans="1:13">
      <c r="A9" s="390" t="s">
        <v>21840</v>
      </c>
      <c r="F9" s="378" t="s">
        <v>21799</v>
      </c>
      <c r="G9" s="485">
        <f>G3</f>
        <v>20</v>
      </c>
      <c r="H9" s="378">
        <v>57</v>
      </c>
      <c r="I9" s="483">
        <v>45349</v>
      </c>
      <c r="J9" s="334">
        <v>45356</v>
      </c>
      <c r="K9" s="598">
        <v>45358</v>
      </c>
      <c r="L9" s="334">
        <v>45362</v>
      </c>
      <c r="M9" s="334">
        <v>45365</v>
      </c>
    </row>
    <row r="10" spans="1:13">
      <c r="A10" s="483" t="s">
        <v>39</v>
      </c>
      <c r="F10" s="378" t="s">
        <v>24363</v>
      </c>
      <c r="G10" s="485">
        <f>G4</f>
        <v>19</v>
      </c>
      <c r="H10" s="378">
        <v>33</v>
      </c>
      <c r="I10" s="483">
        <v>45350</v>
      </c>
      <c r="J10" s="334">
        <v>45356</v>
      </c>
      <c r="K10" s="598">
        <v>45358</v>
      </c>
      <c r="L10" s="334">
        <v>45362</v>
      </c>
      <c r="M10" s="334">
        <v>45365</v>
      </c>
    </row>
    <row r="11" spans="1:13">
      <c r="A11" s="487" t="s">
        <v>24364</v>
      </c>
      <c r="F11" s="378" t="s">
        <v>24365</v>
      </c>
      <c r="G11" s="485">
        <f>G5</f>
        <v>5</v>
      </c>
      <c r="H11" s="378">
        <v>50</v>
      </c>
      <c r="I11" s="483">
        <v>45352</v>
      </c>
      <c r="J11" s="489">
        <v>45357</v>
      </c>
      <c r="K11" s="599">
        <v>45362</v>
      </c>
      <c r="L11" s="334">
        <v>45364</v>
      </c>
      <c r="M11" s="334">
        <v>45369</v>
      </c>
    </row>
    <row r="12" spans="1:13">
      <c r="G12" s="486">
        <f>SUM(G9:G11)</f>
        <v>44</v>
      </c>
      <c r="H12" s="440">
        <f>SUM(H9:H11)</f>
        <v>140</v>
      </c>
    </row>
    <row r="13" spans="1:13">
      <c r="G13" s="486"/>
      <c r="H13" s="440"/>
    </row>
    <row r="14" spans="1:13">
      <c r="G14" s="486"/>
      <c r="H14" s="440"/>
    </row>
    <row r="15" spans="1:13">
      <c r="H15" s="440"/>
    </row>
    <row r="16" spans="1:13">
      <c r="A16" s="84" t="s">
        <v>24366</v>
      </c>
      <c r="G16" s="486"/>
      <c r="H16" s="440"/>
    </row>
    <row r="17" spans="1:10" ht="29.1">
      <c r="A17" s="383" t="s">
        <v>22215</v>
      </c>
      <c r="B17" s="337" t="s">
        <v>24346</v>
      </c>
      <c r="C17" s="337" t="s">
        <v>23006</v>
      </c>
      <c r="D17" s="337" t="s">
        <v>23904</v>
      </c>
      <c r="E17" s="481" t="s">
        <v>24367</v>
      </c>
      <c r="F17" s="369" t="s">
        <v>24033</v>
      </c>
      <c r="G17" s="384" t="s">
        <v>24368</v>
      </c>
      <c r="H17" s="384" t="s">
        <v>24369</v>
      </c>
      <c r="J17" s="611" t="s">
        <v>23039</v>
      </c>
    </row>
    <row r="18" spans="1:10">
      <c r="A18" s="378" t="s">
        <v>22259</v>
      </c>
      <c r="B18" s="404">
        <v>35</v>
      </c>
      <c r="C18" s="617" t="s">
        <v>24370</v>
      </c>
      <c r="D18" s="404">
        <v>20</v>
      </c>
      <c r="E18" s="404">
        <v>15</v>
      </c>
      <c r="F18" s="605">
        <v>0</v>
      </c>
      <c r="G18" s="608">
        <v>45359</v>
      </c>
      <c r="H18" s="1"/>
      <c r="J18" s="625" t="s">
        <v>24371</v>
      </c>
    </row>
    <row r="19" spans="1:10">
      <c r="A19" s="378" t="s">
        <v>22266</v>
      </c>
      <c r="B19" s="404">
        <v>3</v>
      </c>
      <c r="C19" s="617" t="s">
        <v>24370</v>
      </c>
      <c r="D19" s="404">
        <v>1</v>
      </c>
      <c r="E19" s="404">
        <v>1</v>
      </c>
      <c r="F19" s="605">
        <v>1</v>
      </c>
      <c r="G19" s="608">
        <v>45359</v>
      </c>
      <c r="H19" s="1"/>
      <c r="J19" s="625" t="s">
        <v>24372</v>
      </c>
    </row>
    <row r="20" spans="1:10">
      <c r="A20" s="378" t="s">
        <v>22276</v>
      </c>
      <c r="B20" s="404">
        <v>4</v>
      </c>
      <c r="C20" s="617" t="s">
        <v>24370</v>
      </c>
      <c r="D20" s="404">
        <v>3</v>
      </c>
      <c r="E20" s="404">
        <v>1</v>
      </c>
      <c r="F20" s="605">
        <v>0</v>
      </c>
      <c r="G20" s="604"/>
      <c r="H20" s="1"/>
      <c r="J20" s="626" t="s">
        <v>24373</v>
      </c>
    </row>
    <row r="21" spans="1:10">
      <c r="A21" s="378" t="s">
        <v>22213</v>
      </c>
      <c r="B21" s="404">
        <v>17</v>
      </c>
      <c r="C21" s="617" t="s">
        <v>24370</v>
      </c>
      <c r="D21" s="404">
        <v>15</v>
      </c>
      <c r="E21" s="404">
        <v>0</v>
      </c>
      <c r="F21" s="605">
        <v>2</v>
      </c>
      <c r="G21" s="607">
        <v>45362</v>
      </c>
      <c r="H21" s="1"/>
      <c r="J21" t="s">
        <v>24374</v>
      </c>
    </row>
    <row r="22" spans="1:10">
      <c r="A22" s="378" t="s">
        <v>22219</v>
      </c>
      <c r="B22" s="404">
        <v>17</v>
      </c>
      <c r="C22" s="617" t="s">
        <v>24370</v>
      </c>
      <c r="D22" s="404">
        <v>16</v>
      </c>
      <c r="E22" s="404">
        <v>0</v>
      </c>
      <c r="F22" s="605">
        <v>1</v>
      </c>
      <c r="G22" s="604"/>
      <c r="H22" s="1"/>
      <c r="J22" s="612" t="s">
        <v>24375</v>
      </c>
    </row>
    <row r="23" spans="1:10">
      <c r="A23" s="378" t="s">
        <v>22234</v>
      </c>
      <c r="B23" s="404">
        <v>8</v>
      </c>
      <c r="C23" s="617" t="s">
        <v>24370</v>
      </c>
      <c r="D23" s="404">
        <v>5</v>
      </c>
      <c r="E23" s="404">
        <v>2</v>
      </c>
      <c r="F23" s="605">
        <v>1</v>
      </c>
      <c r="G23" s="604"/>
      <c r="H23" s="1"/>
    </row>
    <row r="24" spans="1:10">
      <c r="A24" s="378" t="s">
        <v>22210</v>
      </c>
      <c r="B24" s="404">
        <v>1</v>
      </c>
      <c r="C24" s="617" t="s">
        <v>24370</v>
      </c>
      <c r="D24" s="404">
        <v>0</v>
      </c>
      <c r="E24" s="404">
        <v>0</v>
      </c>
      <c r="F24" s="605">
        <v>1</v>
      </c>
      <c r="G24" s="607">
        <v>45362</v>
      </c>
      <c r="H24" s="1"/>
    </row>
    <row r="25" spans="1:10">
      <c r="A25" s="378" t="s">
        <v>22280</v>
      </c>
      <c r="B25" s="404">
        <v>1</v>
      </c>
      <c r="C25" s="600" t="s">
        <v>39</v>
      </c>
      <c r="D25" s="404">
        <v>1</v>
      </c>
      <c r="E25" s="404">
        <v>0</v>
      </c>
      <c r="F25" s="605">
        <v>0</v>
      </c>
      <c r="G25" s="607">
        <v>45362</v>
      </c>
      <c r="H25" s="1"/>
      <c r="J25" s="602" t="s">
        <v>24376</v>
      </c>
    </row>
    <row r="26" spans="1:10">
      <c r="A26" s="378" t="s">
        <v>22230</v>
      </c>
      <c r="B26" s="404">
        <v>6</v>
      </c>
      <c r="C26" s="617" t="s">
        <v>24370</v>
      </c>
      <c r="D26" s="404">
        <v>6</v>
      </c>
      <c r="E26" s="404">
        <v>0</v>
      </c>
      <c r="F26" s="605">
        <v>0</v>
      </c>
      <c r="G26" s="607">
        <v>45362</v>
      </c>
      <c r="H26" s="1"/>
      <c r="J26" s="602" t="s">
        <v>24377</v>
      </c>
    </row>
    <row r="27" spans="1:10">
      <c r="A27" s="378" t="s">
        <v>22284</v>
      </c>
      <c r="B27" s="404">
        <v>1</v>
      </c>
      <c r="C27" s="600" t="s">
        <v>39</v>
      </c>
      <c r="D27" s="404">
        <v>1</v>
      </c>
      <c r="E27" s="404">
        <v>0</v>
      </c>
      <c r="F27" s="605">
        <v>0</v>
      </c>
      <c r="G27" s="604"/>
      <c r="H27" s="1"/>
      <c r="J27" s="602" t="s">
        <v>24378</v>
      </c>
    </row>
    <row r="28" spans="1:10">
      <c r="A28" s="378" t="s">
        <v>22286</v>
      </c>
      <c r="B28" s="404">
        <v>1</v>
      </c>
      <c r="C28" s="600" t="s">
        <v>39</v>
      </c>
      <c r="D28" s="404">
        <v>1</v>
      </c>
      <c r="E28" s="404">
        <v>0</v>
      </c>
      <c r="F28" s="605">
        <v>0</v>
      </c>
      <c r="G28" s="604"/>
      <c r="H28" s="1"/>
      <c r="J28" s="602"/>
    </row>
    <row r="29" spans="1:10">
      <c r="A29" s="378" t="s">
        <v>22224</v>
      </c>
      <c r="B29" s="404">
        <v>8</v>
      </c>
      <c r="C29" s="617" t="s">
        <v>24370</v>
      </c>
      <c r="D29" s="404">
        <v>4</v>
      </c>
      <c r="E29" s="404">
        <v>4</v>
      </c>
      <c r="F29" s="605">
        <v>0</v>
      </c>
      <c r="G29" s="610">
        <v>45364</v>
      </c>
      <c r="H29" s="1"/>
      <c r="J29" s="602" t="s">
        <v>24379</v>
      </c>
    </row>
    <row r="30" spans="1:10">
      <c r="A30" s="378" t="s">
        <v>22244</v>
      </c>
      <c r="B30" s="404">
        <v>3</v>
      </c>
      <c r="C30" s="617" t="s">
        <v>24370</v>
      </c>
      <c r="D30" s="404">
        <v>0</v>
      </c>
      <c r="E30" s="404">
        <v>0</v>
      </c>
      <c r="F30" s="605">
        <v>3</v>
      </c>
      <c r="G30" s="610">
        <v>45364</v>
      </c>
      <c r="H30" s="1"/>
      <c r="J30" s="602" t="s">
        <v>24380</v>
      </c>
    </row>
    <row r="31" spans="1:10">
      <c r="A31" s="378" t="s">
        <v>22255</v>
      </c>
      <c r="B31" s="404">
        <v>1</v>
      </c>
      <c r="C31" s="617" t="s">
        <v>24370</v>
      </c>
      <c r="D31" s="404">
        <v>0</v>
      </c>
      <c r="E31" s="404">
        <v>0</v>
      </c>
      <c r="F31" s="605">
        <v>1</v>
      </c>
      <c r="G31" s="610">
        <v>45364</v>
      </c>
      <c r="H31" s="1"/>
      <c r="J31" s="603" t="s">
        <v>24381</v>
      </c>
    </row>
    <row r="32" spans="1:10">
      <c r="A32" s="378" t="s">
        <v>22206</v>
      </c>
      <c r="B32" s="404">
        <v>9</v>
      </c>
      <c r="C32" s="617" t="s">
        <v>24370</v>
      </c>
      <c r="D32" s="404">
        <v>1</v>
      </c>
      <c r="E32" s="404">
        <v>0</v>
      </c>
      <c r="F32" s="605">
        <v>8</v>
      </c>
      <c r="G32" s="610">
        <v>45364</v>
      </c>
      <c r="H32" s="1"/>
    </row>
    <row r="33" spans="1:8">
      <c r="A33" s="378" t="s">
        <v>22251</v>
      </c>
      <c r="B33" s="404">
        <v>1</v>
      </c>
      <c r="C33" s="617" t="s">
        <v>24370</v>
      </c>
      <c r="D33" s="404">
        <v>0</v>
      </c>
      <c r="E33" s="404">
        <v>0</v>
      </c>
      <c r="F33" s="605">
        <v>1</v>
      </c>
      <c r="G33" s="609">
        <v>45363</v>
      </c>
      <c r="H33" s="1"/>
    </row>
    <row r="34" spans="1:8">
      <c r="A34" s="378" t="s">
        <v>22238</v>
      </c>
      <c r="B34" s="404">
        <v>9</v>
      </c>
      <c r="C34" s="617" t="s">
        <v>24370</v>
      </c>
      <c r="D34" s="404">
        <v>2</v>
      </c>
      <c r="E34" s="404">
        <v>6</v>
      </c>
      <c r="F34" s="605">
        <v>1</v>
      </c>
      <c r="G34" s="607">
        <v>45362</v>
      </c>
      <c r="H34" s="1"/>
    </row>
    <row r="35" spans="1:8">
      <c r="A35" s="378" t="s">
        <v>22197</v>
      </c>
      <c r="B35" s="404">
        <v>11</v>
      </c>
      <c r="C35" s="617" t="s">
        <v>24370</v>
      </c>
      <c r="D35" s="404">
        <v>0</v>
      </c>
      <c r="E35" s="404">
        <v>9</v>
      </c>
      <c r="F35" s="605">
        <v>2</v>
      </c>
      <c r="G35" s="609">
        <v>45363</v>
      </c>
      <c r="H35" s="1"/>
    </row>
    <row r="36" spans="1:8">
      <c r="A36" s="378" t="s">
        <v>22203</v>
      </c>
      <c r="B36" s="404">
        <v>9</v>
      </c>
      <c r="C36" s="617" t="s">
        <v>24370</v>
      </c>
      <c r="D36" s="404">
        <v>1</v>
      </c>
      <c r="E36" s="404">
        <v>0</v>
      </c>
      <c r="F36" s="605">
        <v>8</v>
      </c>
      <c r="G36" s="609">
        <v>45363</v>
      </c>
      <c r="H36" s="1"/>
    </row>
    <row r="37" spans="1:8">
      <c r="A37" s="378" t="s">
        <v>22247</v>
      </c>
      <c r="B37" s="404">
        <v>12</v>
      </c>
      <c r="C37" s="600" t="s">
        <v>39</v>
      </c>
      <c r="D37" s="404">
        <v>12</v>
      </c>
      <c r="E37" s="404">
        <v>0</v>
      </c>
      <c r="F37" s="605">
        <v>0</v>
      </c>
      <c r="G37" s="604"/>
      <c r="H37" s="1"/>
    </row>
    <row r="38" spans="1:8">
      <c r="A38" s="378" t="s">
        <v>22272</v>
      </c>
      <c r="B38" s="404">
        <v>1</v>
      </c>
      <c r="C38" s="600" t="s">
        <v>39</v>
      </c>
      <c r="D38" s="404">
        <v>1</v>
      </c>
      <c r="E38" s="404">
        <v>0</v>
      </c>
      <c r="F38" s="605">
        <v>0</v>
      </c>
      <c r="G38" s="604"/>
      <c r="H38" s="1"/>
    </row>
    <row r="39" spans="1:8">
      <c r="A39" s="378" t="s">
        <v>22231</v>
      </c>
      <c r="B39" s="404">
        <v>9</v>
      </c>
      <c r="C39" s="617" t="s">
        <v>24370</v>
      </c>
      <c r="D39" s="404">
        <v>8</v>
      </c>
      <c r="E39" s="404">
        <v>0</v>
      </c>
      <c r="F39" s="605">
        <v>1</v>
      </c>
      <c r="G39" s="610">
        <v>45364</v>
      </c>
      <c r="H39" s="1"/>
    </row>
    <row r="40" spans="1:8">
      <c r="A40" s="378" t="s">
        <v>22229</v>
      </c>
      <c r="B40" s="404">
        <v>2</v>
      </c>
      <c r="C40" s="600" t="s">
        <v>39</v>
      </c>
      <c r="D40" s="404">
        <v>2</v>
      </c>
      <c r="E40" s="404">
        <v>0</v>
      </c>
      <c r="F40" s="605">
        <v>0</v>
      </c>
      <c r="G40" s="604"/>
      <c r="H40" s="1"/>
    </row>
    <row r="41" spans="1:8">
      <c r="A41" s="378" t="s">
        <v>22241</v>
      </c>
      <c r="B41" s="404">
        <v>11</v>
      </c>
      <c r="C41" s="617" t="s">
        <v>24370</v>
      </c>
      <c r="D41" s="404">
        <v>7</v>
      </c>
      <c r="E41" s="404">
        <v>0</v>
      </c>
      <c r="F41" s="606">
        <v>4</v>
      </c>
      <c r="G41" s="610">
        <v>45364</v>
      </c>
      <c r="H41" s="1"/>
    </row>
    <row r="42" spans="1:8">
      <c r="B42" s="601">
        <f>SUM(B18:B41)</f>
        <v>180</v>
      </c>
      <c r="D42" s="601">
        <f>SUM(D18:D41)</f>
        <v>107</v>
      </c>
      <c r="E42" s="601">
        <f>SUM(E18:E41)</f>
        <v>38</v>
      </c>
      <c r="F42" s="601">
        <f>SUM(F18:F41)</f>
        <v>35</v>
      </c>
    </row>
    <row r="43" spans="1:8">
      <c r="G43" s="486"/>
      <c r="H43" s="440"/>
    </row>
    <row r="44" spans="1:8" s="482" customFormat="1" ht="3" customHeight="1"/>
    <row r="45" spans="1:8">
      <c r="A45" s="84" t="s">
        <v>24382</v>
      </c>
    </row>
    <row r="46" spans="1:8">
      <c r="A46" t="s">
        <v>24383</v>
      </c>
    </row>
    <row r="47" spans="1:8">
      <c r="A47" t="s">
        <v>24384</v>
      </c>
    </row>
    <row r="48" spans="1:8" ht="29.1">
      <c r="A48" s="383" t="s">
        <v>21793</v>
      </c>
      <c r="B48" s="337" t="s">
        <v>24346</v>
      </c>
      <c r="C48" s="337" t="s">
        <v>24347</v>
      </c>
      <c r="D48" s="384" t="s">
        <v>24348</v>
      </c>
    </row>
    <row r="49" spans="1:4">
      <c r="A49" s="491" t="s">
        <v>24385</v>
      </c>
      <c r="B49" s="492">
        <v>26</v>
      </c>
      <c r="C49" s="334">
        <v>45364</v>
      </c>
      <c r="D49" s="390">
        <v>45366</v>
      </c>
    </row>
    <row r="50" spans="1:4">
      <c r="A50" s="378" t="s">
        <v>24386</v>
      </c>
      <c r="B50" s="404">
        <f>51+97</f>
        <v>148</v>
      </c>
      <c r="C50" s="334">
        <v>45370</v>
      </c>
      <c r="D50" s="390">
        <v>45372</v>
      </c>
    </row>
    <row r="51" spans="1:4">
      <c r="A51" s="378" t="s">
        <v>24387</v>
      </c>
      <c r="B51" s="404">
        <v>10</v>
      </c>
      <c r="C51" s="334">
        <v>45371</v>
      </c>
      <c r="D51" s="390">
        <v>45373</v>
      </c>
    </row>
    <row r="52" spans="1:4">
      <c r="A52" s="437"/>
      <c r="B52" s="440">
        <f>SUM(B49:B51)</f>
        <v>184</v>
      </c>
      <c r="C52" s="438"/>
      <c r="D52" s="439"/>
    </row>
    <row r="56" spans="1:4">
      <c r="A56" s="437" t="s">
        <v>24388</v>
      </c>
    </row>
  </sheetData>
  <autoFilter ref="A17:G42" xr:uid="{5FC397C1-804E-4E2B-8D84-95DE1DB0AC34}"/>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21E8-3FBA-4B9C-B58D-E04BF1F53A33}">
  <dimension ref="A1:L7"/>
  <sheetViews>
    <sheetView showGridLines="0" zoomScale="115" zoomScaleNormal="115" workbookViewId="0">
      <selection activeCell="I15" sqref="I15"/>
    </sheetView>
  </sheetViews>
  <sheetFormatPr defaultRowHeight="14.45"/>
  <cols>
    <col min="1" max="1" width="22.140625" bestFit="1" customWidth="1"/>
    <col min="2" max="3" width="15.140625" customWidth="1"/>
    <col min="4" max="4" width="16.5703125" customWidth="1"/>
    <col min="5" max="5" width="18.42578125" customWidth="1"/>
    <col min="6" max="6" width="16.5703125" customWidth="1"/>
    <col min="8" max="8" width="27.5703125" bestFit="1" customWidth="1"/>
    <col min="9" max="9" width="16.140625" bestFit="1" customWidth="1"/>
    <col min="10" max="10" width="27.140625" customWidth="1"/>
    <col min="11" max="11" width="28.85546875" customWidth="1"/>
    <col min="12" max="12" width="14.42578125" customWidth="1"/>
  </cols>
  <sheetData>
    <row r="1" spans="1:12" ht="43.5">
      <c r="A1" s="368" t="s">
        <v>21793</v>
      </c>
      <c r="B1" s="337" t="s">
        <v>24351</v>
      </c>
      <c r="C1" s="369" t="s">
        <v>24352</v>
      </c>
      <c r="D1" s="371" t="s">
        <v>24353</v>
      </c>
      <c r="E1" s="370" t="s">
        <v>24354</v>
      </c>
      <c r="F1" s="371" t="s">
        <v>24355</v>
      </c>
      <c r="H1" s="397" t="s">
        <v>24389</v>
      </c>
      <c r="I1" s="397" t="s">
        <v>24390</v>
      </c>
      <c r="J1" s="397" t="s">
        <v>24391</v>
      </c>
      <c r="K1" s="397" t="s">
        <v>24392</v>
      </c>
      <c r="L1" s="397" t="s">
        <v>24393</v>
      </c>
    </row>
    <row r="2" spans="1:12" ht="72.599999999999994">
      <c r="A2" s="436" t="s">
        <v>24394</v>
      </c>
      <c r="B2" s="377">
        <v>45349</v>
      </c>
      <c r="C2" s="334">
        <v>45356</v>
      </c>
      <c r="D2" s="334">
        <v>45358</v>
      </c>
      <c r="E2" s="334">
        <v>45362</v>
      </c>
      <c r="F2" s="334">
        <v>45365</v>
      </c>
      <c r="H2" s="10" t="s">
        <v>24395</v>
      </c>
      <c r="I2" s="10" t="s">
        <v>24396</v>
      </c>
      <c r="J2" s="10" t="s">
        <v>24397</v>
      </c>
      <c r="K2" s="10" t="s">
        <v>24398</v>
      </c>
      <c r="L2" s="10" t="s">
        <v>24399</v>
      </c>
    </row>
    <row r="3" spans="1:12" ht="57.95">
      <c r="A3" s="436" t="s">
        <v>24400</v>
      </c>
      <c r="B3" s="377">
        <v>45350</v>
      </c>
      <c r="C3" s="334">
        <v>45356</v>
      </c>
      <c r="D3" s="334">
        <v>45358</v>
      </c>
      <c r="E3" s="334">
        <v>45362</v>
      </c>
      <c r="F3" s="334">
        <v>45365</v>
      </c>
      <c r="H3" s="10" t="s">
        <v>24401</v>
      </c>
      <c r="I3" s="10" t="s">
        <v>24402</v>
      </c>
      <c r="J3" s="10" t="s">
        <v>24403</v>
      </c>
      <c r="K3" s="10" t="s">
        <v>24404</v>
      </c>
      <c r="L3" s="10" t="s">
        <v>24405</v>
      </c>
    </row>
    <row r="4" spans="1:12" ht="43.5">
      <c r="A4" s="436" t="s">
        <v>24406</v>
      </c>
      <c r="B4" s="385">
        <v>45352</v>
      </c>
      <c r="C4" s="334">
        <v>45357</v>
      </c>
      <c r="D4" s="334">
        <v>45362</v>
      </c>
      <c r="E4" s="334">
        <v>45364</v>
      </c>
      <c r="F4" s="334">
        <v>45369</v>
      </c>
      <c r="H4" s="10" t="s">
        <v>24407</v>
      </c>
      <c r="I4" s="76"/>
      <c r="J4" s="76"/>
      <c r="K4" s="76"/>
      <c r="L4" s="76"/>
    </row>
    <row r="5" spans="1:12" ht="29.1">
      <c r="A5" s="432" t="s">
        <v>24408</v>
      </c>
      <c r="B5" s="433" t="s">
        <v>24358</v>
      </c>
      <c r="C5" s="433" t="s">
        <v>24358</v>
      </c>
      <c r="D5" s="377">
        <v>45355</v>
      </c>
      <c r="E5" s="377">
        <v>45357</v>
      </c>
      <c r="F5" s="377">
        <v>45363</v>
      </c>
    </row>
    <row r="6" spans="1:12" ht="29.1">
      <c r="A6" s="387" t="s">
        <v>24409</v>
      </c>
      <c r="B6" s="434" t="s">
        <v>24358</v>
      </c>
      <c r="C6" s="434" t="s">
        <v>24358</v>
      </c>
      <c r="D6" s="435">
        <v>45355</v>
      </c>
      <c r="E6" s="377">
        <v>45357</v>
      </c>
      <c r="F6" s="377">
        <v>45363</v>
      </c>
    </row>
    <row r="7" spans="1:12" ht="29.1">
      <c r="A7" s="387" t="s">
        <v>24410</v>
      </c>
      <c r="B7" s="434" t="s">
        <v>24358</v>
      </c>
      <c r="C7" s="434" t="s">
        <v>24358</v>
      </c>
      <c r="D7" s="435">
        <v>45355</v>
      </c>
      <c r="E7" s="377">
        <v>45357</v>
      </c>
      <c r="F7" s="377">
        <v>45363</v>
      </c>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1D938-CF03-469F-AEC5-1EFE137A6865}">
  <sheetPr>
    <tabColor rgb="FFFFC000"/>
  </sheetPr>
  <dimension ref="A1:Q115"/>
  <sheetViews>
    <sheetView showGridLines="0" zoomScale="80" zoomScaleNormal="80" workbookViewId="0">
      <pane ySplit="2" topLeftCell="A3" activePane="bottomLeft" state="frozen"/>
      <selection pane="bottomLeft" activeCell="F7" sqref="F7"/>
    </sheetView>
  </sheetViews>
  <sheetFormatPr defaultColWidth="8.85546875" defaultRowHeight="18" customHeight="1"/>
  <cols>
    <col min="1" max="1" width="7" style="27" customWidth="1"/>
    <col min="2" max="2" width="15" style="54" customWidth="1"/>
    <col min="3" max="3" width="30.140625" style="54" bestFit="1" customWidth="1"/>
    <col min="4" max="4" width="40.5703125" style="27" bestFit="1" customWidth="1"/>
    <col min="5" max="5" width="15.85546875" style="27" bestFit="1" customWidth="1"/>
    <col min="6" max="6" width="43.42578125" style="54" customWidth="1"/>
    <col min="7" max="7" width="12.85546875" style="313" customWidth="1"/>
    <col min="8" max="8" width="52.140625" style="54" bestFit="1" customWidth="1"/>
    <col min="9" max="9" width="77.5703125" style="54" customWidth="1"/>
    <col min="10" max="10" width="69.42578125" style="54" customWidth="1"/>
    <col min="11" max="16384" width="8.85546875" style="54"/>
  </cols>
  <sheetData>
    <row r="1" spans="1:17" ht="18" customHeight="1">
      <c r="C1" s="333">
        <f>COUNTA(C3:C653)</f>
        <v>111</v>
      </c>
      <c r="H1" s="312" t="s">
        <v>24411</v>
      </c>
      <c r="I1" s="312" t="s">
        <v>24412</v>
      </c>
    </row>
    <row r="2" spans="1:17" s="323" customFormat="1" ht="18" customHeight="1">
      <c r="A2" s="327" t="s">
        <v>21792</v>
      </c>
      <c r="B2" s="327" t="s">
        <v>22215</v>
      </c>
      <c r="C2" s="328" t="s">
        <v>22569</v>
      </c>
      <c r="D2" s="327" t="s">
        <v>24413</v>
      </c>
      <c r="E2" s="327" t="s">
        <v>24414</v>
      </c>
      <c r="F2" s="327" t="s">
        <v>24415</v>
      </c>
      <c r="G2" s="329" t="s">
        <v>34</v>
      </c>
      <c r="H2" s="327" t="s">
        <v>24416</v>
      </c>
      <c r="I2" s="327" t="s">
        <v>24417</v>
      </c>
      <c r="J2" s="330" t="s">
        <v>24418</v>
      </c>
      <c r="P2" s="323" t="s">
        <v>24413</v>
      </c>
      <c r="Q2" s="323" t="s">
        <v>24419</v>
      </c>
    </row>
    <row r="3" spans="1:17" ht="18" customHeight="1">
      <c r="A3" s="254">
        <v>1</v>
      </c>
      <c r="B3" s="255" t="s">
        <v>22247</v>
      </c>
      <c r="C3" s="255" t="s">
        <v>22515</v>
      </c>
      <c r="D3" s="254" t="str">
        <f>VLOOKUP(C3,'Dev Inventory'!K:Q,5,FALSE)</f>
        <v>rdm_cst_ip_lgl_stc_tp_cd</v>
      </c>
      <c r="E3" s="254" t="e">
        <f t="shared" ref="E3:E34" si="0">VLOOKUP(D3,$P$3:$Q$4,2,FALSE)</f>
        <v>#N/A</v>
      </c>
      <c r="F3" s="255" t="e">
        <f t="shared" ref="F3:F34" si="1">"ingest_"&amp;C3&amp;"_"&amp;E3</f>
        <v>#N/A</v>
      </c>
      <c r="G3" s="314" t="s">
        <v>24420</v>
      </c>
      <c r="H3" s="255" t="e">
        <f t="shared" ref="H3:H14" si="2">"job_config_"&amp;F3&amp;".json"</f>
        <v>#N/A</v>
      </c>
      <c r="I3" s="167" t="e">
        <f t="shared" ref="I3:I68" si="3">"/Volumes/mdp{env}/artifact/config/mdp/ingest/"&amp;B3&amp;"/"&amp;H3</f>
        <v>#N/A</v>
      </c>
      <c r="J3" s="40" t="e">
        <f t="shared" ref="J3:J68" si="4">"{'job_name': '"&amp;F3&amp;"', 'pos_dt': '"&amp;G3&amp;"', 'job_config': f'"&amp;I3&amp;"'},"</f>
        <v>#N/A</v>
      </c>
      <c r="P3" s="54" t="s">
        <v>22586</v>
      </c>
      <c r="Q3" s="54" t="s">
        <v>24421</v>
      </c>
    </row>
    <row r="4" spans="1:17" ht="18" customHeight="1">
      <c r="A4" s="254">
        <v>2</v>
      </c>
      <c r="B4" s="255" t="s">
        <v>22247</v>
      </c>
      <c r="C4" s="255" t="s">
        <v>22516</v>
      </c>
      <c r="D4" s="254" t="str">
        <f>VLOOKUP(C4,'Dev Inventory'!K:Q,5,FALSE)</f>
        <v>rdm_cst_nat_cd</v>
      </c>
      <c r="E4" s="254" t="e">
        <f t="shared" si="0"/>
        <v>#N/A</v>
      </c>
      <c r="F4" s="255" t="e">
        <f t="shared" si="1"/>
        <v>#N/A</v>
      </c>
      <c r="G4" s="314" t="s">
        <v>24420</v>
      </c>
      <c r="H4" s="255" t="e">
        <f t="shared" si="2"/>
        <v>#N/A</v>
      </c>
      <c r="I4" s="167" t="e">
        <f t="shared" si="3"/>
        <v>#N/A</v>
      </c>
      <c r="J4" s="40" t="e">
        <f t="shared" si="4"/>
        <v>#N/A</v>
      </c>
      <c r="P4" s="54" t="s">
        <v>22639</v>
      </c>
      <c r="Q4" s="54" t="s">
        <v>24422</v>
      </c>
    </row>
    <row r="5" spans="1:17" ht="18" customHeight="1">
      <c r="A5" s="254">
        <v>3</v>
      </c>
      <c r="B5" s="255" t="s">
        <v>22247</v>
      </c>
      <c r="C5" s="255" t="s">
        <v>22517</v>
      </c>
      <c r="D5" s="254" t="str">
        <f>VLOOKUP(C5,'Dev Inventory'!K:Q,5,FALSE)</f>
        <v>rdm_cst_mar_st_cd</v>
      </c>
      <c r="E5" s="254" t="e">
        <f t="shared" si="0"/>
        <v>#N/A</v>
      </c>
      <c r="F5" s="255" t="e">
        <f t="shared" si="1"/>
        <v>#N/A</v>
      </c>
      <c r="G5" s="314" t="s">
        <v>24420</v>
      </c>
      <c r="H5" s="255" t="e">
        <f t="shared" si="2"/>
        <v>#N/A</v>
      </c>
      <c r="I5" s="167" t="e">
        <f t="shared" si="3"/>
        <v>#N/A</v>
      </c>
      <c r="J5" s="40" t="e">
        <f t="shared" si="4"/>
        <v>#N/A</v>
      </c>
    </row>
    <row r="6" spans="1:17" ht="18" customHeight="1">
      <c r="A6" s="254">
        <v>4</v>
      </c>
      <c r="B6" s="255" t="s">
        <v>22247</v>
      </c>
      <c r="C6" s="255" t="s">
        <v>22518</v>
      </c>
      <c r="D6" s="254" t="str">
        <f>VLOOKUP(C6,'Dev Inventory'!K:Q,5,FALSE)</f>
        <v>rdm_cst_ctf_tp_cd</v>
      </c>
      <c r="E6" s="254" t="e">
        <f t="shared" si="0"/>
        <v>#N/A</v>
      </c>
      <c r="F6" s="255" t="e">
        <f t="shared" si="1"/>
        <v>#N/A</v>
      </c>
      <c r="G6" s="314" t="s">
        <v>24420</v>
      </c>
      <c r="H6" s="255" t="e">
        <f t="shared" si="2"/>
        <v>#N/A</v>
      </c>
      <c r="I6" s="167" t="e">
        <f t="shared" si="3"/>
        <v>#N/A</v>
      </c>
      <c r="J6" s="40" t="e">
        <f t="shared" si="4"/>
        <v>#N/A</v>
      </c>
    </row>
    <row r="7" spans="1:17" ht="18" customHeight="1">
      <c r="A7" s="254">
        <v>5</v>
      </c>
      <c r="B7" s="255" t="s">
        <v>22247</v>
      </c>
      <c r="C7" s="255" t="s">
        <v>22519</v>
      </c>
      <c r="D7" s="254" t="str">
        <f>VLOOKUP(C7,'Dev Inventory'!K:Q,5,FALSE)</f>
        <v>rdm_cst_ocp_cd</v>
      </c>
      <c r="E7" s="254" t="e">
        <f t="shared" si="0"/>
        <v>#N/A</v>
      </c>
      <c r="F7" s="255" t="e">
        <f t="shared" si="1"/>
        <v>#N/A</v>
      </c>
      <c r="G7" s="314" t="s">
        <v>24420</v>
      </c>
      <c r="H7" s="255" t="e">
        <f t="shared" si="2"/>
        <v>#N/A</v>
      </c>
      <c r="I7" s="167" t="e">
        <f t="shared" si="3"/>
        <v>#N/A</v>
      </c>
      <c r="J7" s="40" t="e">
        <f t="shared" si="4"/>
        <v>#N/A</v>
      </c>
    </row>
    <row r="8" spans="1:17" ht="18" customHeight="1">
      <c r="A8" s="254">
        <v>6</v>
      </c>
      <c r="B8" s="255" t="s">
        <v>22247</v>
      </c>
      <c r="C8" s="255" t="s">
        <v>22520</v>
      </c>
      <c r="D8" s="254" t="str">
        <f>VLOOKUP(C8,'Dev Inventory'!K:Q,5,FALSE)</f>
        <v>rdm_cst_prof_cd</v>
      </c>
      <c r="E8" s="254" t="e">
        <f t="shared" si="0"/>
        <v>#N/A</v>
      </c>
      <c r="F8" s="255" t="e">
        <f t="shared" si="1"/>
        <v>#N/A</v>
      </c>
      <c r="G8" s="314" t="s">
        <v>24420</v>
      </c>
      <c r="H8" s="255" t="e">
        <f t="shared" si="2"/>
        <v>#N/A</v>
      </c>
      <c r="I8" s="167" t="e">
        <f t="shared" si="3"/>
        <v>#N/A</v>
      </c>
      <c r="J8" s="40" t="e">
        <f t="shared" si="4"/>
        <v>#N/A</v>
      </c>
    </row>
    <row r="9" spans="1:17" ht="18" customHeight="1">
      <c r="A9" s="254">
        <v>7</v>
      </c>
      <c r="B9" s="255" t="s">
        <v>22247</v>
      </c>
      <c r="C9" s="255" t="s">
        <v>22521</v>
      </c>
      <c r="D9" s="254" t="str">
        <f>VLOOKUP(C9,'Dev Inventory'!K:Q,5,FALSE)</f>
        <v>rdm_cst_idv_incm_seg_cd</v>
      </c>
      <c r="E9" s="254" t="e">
        <f t="shared" si="0"/>
        <v>#N/A</v>
      </c>
      <c r="F9" s="255" t="e">
        <f t="shared" si="1"/>
        <v>#N/A</v>
      </c>
      <c r="G9" s="314" t="s">
        <v>24420</v>
      </c>
      <c r="H9" s="255" t="e">
        <f t="shared" si="2"/>
        <v>#N/A</v>
      </c>
      <c r="I9" s="167" t="e">
        <f t="shared" si="3"/>
        <v>#N/A</v>
      </c>
      <c r="J9" s="40" t="e">
        <f t="shared" si="4"/>
        <v>#N/A</v>
      </c>
    </row>
    <row r="10" spans="1:17" ht="18" customHeight="1">
      <c r="A10" s="254">
        <v>8</v>
      </c>
      <c r="B10" s="255" t="s">
        <v>22247</v>
      </c>
      <c r="C10" s="255" t="s">
        <v>22522</v>
      </c>
      <c r="D10" s="254" t="str">
        <f>VLOOKUP(C10,'Dev Inventory'!K:Q,5,FALSE)</f>
        <v>rdm_cst_seg_cd</v>
      </c>
      <c r="E10" s="254" t="e">
        <f t="shared" si="0"/>
        <v>#N/A</v>
      </c>
      <c r="F10" s="255" t="e">
        <f t="shared" si="1"/>
        <v>#N/A</v>
      </c>
      <c r="G10" s="314" t="s">
        <v>24420</v>
      </c>
      <c r="H10" s="255" t="e">
        <f t="shared" si="2"/>
        <v>#N/A</v>
      </c>
      <c r="I10" s="167" t="e">
        <f t="shared" si="3"/>
        <v>#N/A</v>
      </c>
      <c r="J10" s="40" t="e">
        <f t="shared" si="4"/>
        <v>#N/A</v>
      </c>
    </row>
    <row r="11" spans="1:17" ht="18" customHeight="1">
      <c r="A11" s="254">
        <v>9</v>
      </c>
      <c r="B11" s="255" t="s">
        <v>22247</v>
      </c>
      <c r="C11" s="255" t="s">
        <v>22523</v>
      </c>
      <c r="D11" s="254" t="str">
        <f>VLOOKUP(C11,'Dev Inventory'!K:Q,5,FALSE)</f>
        <v>rdm_card_tp_cd</v>
      </c>
      <c r="E11" s="254" t="e">
        <f t="shared" si="0"/>
        <v>#N/A</v>
      </c>
      <c r="F11" s="255" t="e">
        <f t="shared" si="1"/>
        <v>#N/A</v>
      </c>
      <c r="G11" s="314" t="s">
        <v>24420</v>
      </c>
      <c r="H11" s="255" t="e">
        <f t="shared" si="2"/>
        <v>#N/A</v>
      </c>
      <c r="I11" s="167" t="e">
        <f t="shared" si="3"/>
        <v>#N/A</v>
      </c>
      <c r="J11" s="40" t="e">
        <f t="shared" si="4"/>
        <v>#N/A</v>
      </c>
    </row>
    <row r="12" spans="1:17" ht="18" customHeight="1">
      <c r="A12" s="254">
        <v>10</v>
      </c>
      <c r="B12" s="255" t="s">
        <v>22247</v>
      </c>
      <c r="C12" s="255" t="s">
        <v>22525</v>
      </c>
      <c r="D12" s="254" t="str">
        <f>VLOOKUP(C12,'Dev Inventory'!K:Q,5,FALSE)</f>
        <v>rdm_pim_coa_pd</v>
      </c>
      <c r="E12" s="254" t="e">
        <f t="shared" si="0"/>
        <v>#N/A</v>
      </c>
      <c r="F12" s="255" t="e">
        <f t="shared" si="1"/>
        <v>#N/A</v>
      </c>
      <c r="G12" s="314" t="s">
        <v>24420</v>
      </c>
      <c r="H12" s="255" t="e">
        <f t="shared" si="2"/>
        <v>#N/A</v>
      </c>
      <c r="I12" s="167" t="e">
        <f t="shared" si="3"/>
        <v>#N/A</v>
      </c>
      <c r="J12" s="40" t="e">
        <f t="shared" si="4"/>
        <v>#N/A</v>
      </c>
    </row>
    <row r="13" spans="1:17" ht="18" customHeight="1">
      <c r="A13" s="254">
        <v>11</v>
      </c>
      <c r="B13" s="255" t="s">
        <v>22247</v>
      </c>
      <c r="C13" s="255" t="s">
        <v>22526</v>
      </c>
      <c r="D13" s="254" t="str">
        <f>VLOOKUP(C13,'Dev Inventory'!K:Q,5,FALSE)</f>
        <v>rdm_idy_cl_cd</v>
      </c>
      <c r="E13" s="254" t="e">
        <f t="shared" si="0"/>
        <v>#N/A</v>
      </c>
      <c r="F13" s="255" t="e">
        <f t="shared" si="1"/>
        <v>#N/A</v>
      </c>
      <c r="G13" s="314" t="s">
        <v>24420</v>
      </c>
      <c r="H13" s="255" t="e">
        <f t="shared" si="2"/>
        <v>#N/A</v>
      </c>
      <c r="I13" s="167" t="e">
        <f t="shared" si="3"/>
        <v>#N/A</v>
      </c>
      <c r="J13" s="40" t="e">
        <f t="shared" si="4"/>
        <v>#N/A</v>
      </c>
    </row>
    <row r="14" spans="1:17" ht="18" customHeight="1">
      <c r="A14" s="254">
        <v>12</v>
      </c>
      <c r="B14" s="255" t="s">
        <v>22247</v>
      </c>
      <c r="C14" s="255" t="s">
        <v>22527</v>
      </c>
      <c r="D14" s="254" t="str">
        <f>VLOOKUP(C14,'Dev Inventory'!K:Q,5,FALSE)</f>
        <v>rdm_idy_cl_sub_grp_cd</v>
      </c>
      <c r="E14" s="254" t="e">
        <f t="shared" si="0"/>
        <v>#N/A</v>
      </c>
      <c r="F14" s="255" t="e">
        <f t="shared" si="1"/>
        <v>#N/A</v>
      </c>
      <c r="G14" s="314" t="s">
        <v>24420</v>
      </c>
      <c r="H14" s="255" t="e">
        <f t="shared" si="2"/>
        <v>#N/A</v>
      </c>
      <c r="I14" s="167" t="e">
        <f t="shared" si="3"/>
        <v>#N/A</v>
      </c>
      <c r="J14" s="40" t="e">
        <f t="shared" si="4"/>
        <v>#N/A</v>
      </c>
    </row>
    <row r="15" spans="1:17" ht="18" customHeight="1">
      <c r="A15" s="77">
        <v>13</v>
      </c>
      <c r="B15" s="39" t="s">
        <v>22219</v>
      </c>
      <c r="C15" s="39" t="s">
        <v>22502</v>
      </c>
      <c r="D15" s="77" t="str">
        <f>VLOOKUP(C15,'Dev Inventory'!K:Q,5,FALSE)</f>
        <v>csm_custxformxconsent</v>
      </c>
      <c r="E15" s="77" t="e">
        <f t="shared" si="0"/>
        <v>#N/A</v>
      </c>
      <c r="F15" s="39" t="e">
        <f t="shared" si="1"/>
        <v>#N/A</v>
      </c>
      <c r="G15" s="315" t="s">
        <v>24423</v>
      </c>
      <c r="H15" s="39" t="e">
        <f t="shared" ref="H15:H31" si="5">"job_config_"&amp;F15&amp;".json"</f>
        <v>#N/A</v>
      </c>
      <c r="I15" s="118" t="e">
        <f t="shared" si="3"/>
        <v>#N/A</v>
      </c>
      <c r="J15" s="40" t="e">
        <f t="shared" si="4"/>
        <v>#N/A</v>
      </c>
    </row>
    <row r="16" spans="1:17" ht="18" customHeight="1">
      <c r="A16" s="77">
        <v>14</v>
      </c>
      <c r="B16" s="39" t="s">
        <v>22219</v>
      </c>
      <c r="C16" s="39" t="s">
        <v>22503</v>
      </c>
      <c r="D16" s="77" t="str">
        <f>VLOOKUP(C16,'Dev Inventory'!K:Q,5,FALSE)</f>
        <v>csm_formxappr</v>
      </c>
      <c r="E16" s="77" t="e">
        <f t="shared" si="0"/>
        <v>#N/A</v>
      </c>
      <c r="F16" s="39" t="e">
        <f t="shared" si="1"/>
        <v>#N/A</v>
      </c>
      <c r="G16" s="315" t="s">
        <v>24423</v>
      </c>
      <c r="H16" s="39" t="e">
        <f t="shared" si="5"/>
        <v>#N/A</v>
      </c>
      <c r="I16" s="118" t="e">
        <f t="shared" si="3"/>
        <v>#N/A</v>
      </c>
      <c r="J16" s="40" t="e">
        <f t="shared" si="4"/>
        <v>#N/A</v>
      </c>
    </row>
    <row r="17" spans="1:10" ht="18" customHeight="1">
      <c r="A17" s="77">
        <v>15</v>
      </c>
      <c r="B17" s="39" t="s">
        <v>22219</v>
      </c>
      <c r="C17" s="39" t="s">
        <v>22504</v>
      </c>
      <c r="D17" s="77" t="str">
        <f>VLOOKUP(C17,'Dev Inventory'!K:Q,5,FALSE)</f>
        <v>csm_channel</v>
      </c>
      <c r="E17" s="77" t="e">
        <f t="shared" si="0"/>
        <v>#N/A</v>
      </c>
      <c r="F17" s="39" t="e">
        <f t="shared" si="1"/>
        <v>#N/A</v>
      </c>
      <c r="G17" s="315" t="s">
        <v>24423</v>
      </c>
      <c r="H17" s="39" t="e">
        <f t="shared" si="5"/>
        <v>#N/A</v>
      </c>
      <c r="I17" s="118" t="e">
        <f t="shared" si="3"/>
        <v>#N/A</v>
      </c>
      <c r="J17" s="40" t="e">
        <f t="shared" si="4"/>
        <v>#N/A</v>
      </c>
    </row>
    <row r="18" spans="1:10" ht="18" customHeight="1">
      <c r="A18" s="77">
        <v>16</v>
      </c>
      <c r="B18" s="39" t="s">
        <v>22219</v>
      </c>
      <c r="C18" s="39" t="s">
        <v>22505</v>
      </c>
      <c r="D18" s="77" t="str">
        <f>VLOOKUP(C18,'Dev Inventory'!K:Q,5,FALSE)</f>
        <v>csm_originateproductcoa</v>
      </c>
      <c r="E18" s="77" t="e">
        <f t="shared" si="0"/>
        <v>#N/A</v>
      </c>
      <c r="F18" s="39" t="e">
        <f t="shared" si="1"/>
        <v>#N/A</v>
      </c>
      <c r="G18" s="315" t="s">
        <v>24423</v>
      </c>
      <c r="H18" s="39" t="e">
        <f t="shared" si="5"/>
        <v>#N/A</v>
      </c>
      <c r="I18" s="118" t="e">
        <f t="shared" si="3"/>
        <v>#N/A</v>
      </c>
      <c r="J18" s="40" t="e">
        <f t="shared" si="4"/>
        <v>#N/A</v>
      </c>
    </row>
    <row r="19" spans="1:10" ht="18" customHeight="1">
      <c r="A19" s="77">
        <v>17</v>
      </c>
      <c r="B19" s="39" t="s">
        <v>22219</v>
      </c>
      <c r="C19" s="39" t="s">
        <v>22507</v>
      </c>
      <c r="D19" s="77" t="str">
        <f>VLOOKUP(C19,'Dev Inventory'!K:Q,5,FALSE)</f>
        <v>csm_originateproductnoncoa</v>
      </c>
      <c r="E19" s="77" t="e">
        <f t="shared" si="0"/>
        <v>#N/A</v>
      </c>
      <c r="F19" s="39" t="e">
        <f t="shared" si="1"/>
        <v>#N/A</v>
      </c>
      <c r="G19" s="315" t="s">
        <v>24423</v>
      </c>
      <c r="H19" s="39" t="e">
        <f t="shared" si="5"/>
        <v>#N/A</v>
      </c>
      <c r="I19" s="118" t="e">
        <f t="shared" si="3"/>
        <v>#N/A</v>
      </c>
      <c r="J19" s="40" t="e">
        <f t="shared" si="4"/>
        <v>#N/A</v>
      </c>
    </row>
    <row r="20" spans="1:10" ht="18" customHeight="1">
      <c r="A20" s="77">
        <v>18</v>
      </c>
      <c r="B20" s="39" t="s">
        <v>22219</v>
      </c>
      <c r="C20" s="39" t="s">
        <v>22508</v>
      </c>
      <c r="D20" s="77" t="str">
        <f>VLOOKUP(C20,'Dev Inventory'!K:Q,5,FALSE)</f>
        <v>csm_purpose</v>
      </c>
      <c r="E20" s="77" t="e">
        <f t="shared" si="0"/>
        <v>#N/A</v>
      </c>
      <c r="F20" s="39" t="e">
        <f t="shared" si="1"/>
        <v>#N/A</v>
      </c>
      <c r="G20" s="315" t="s">
        <v>24423</v>
      </c>
      <c r="H20" s="39" t="e">
        <f t="shared" si="5"/>
        <v>#N/A</v>
      </c>
      <c r="I20" s="118" t="e">
        <f t="shared" si="3"/>
        <v>#N/A</v>
      </c>
      <c r="J20" s="40" t="e">
        <f t="shared" si="4"/>
        <v>#N/A</v>
      </c>
    </row>
    <row r="21" spans="1:10" ht="18" customHeight="1">
      <c r="A21" s="77">
        <v>19</v>
      </c>
      <c r="B21" s="39" t="s">
        <v>22219</v>
      </c>
      <c r="C21" s="39" t="s">
        <v>22509</v>
      </c>
      <c r="D21" s="77" t="str">
        <f>VLOOKUP(C21,'Dev Inventory'!K:Q,5,FALSE)</f>
        <v>csm_company</v>
      </c>
      <c r="E21" s="77" t="e">
        <f t="shared" si="0"/>
        <v>#N/A</v>
      </c>
      <c r="F21" s="39" t="e">
        <f t="shared" si="1"/>
        <v>#N/A</v>
      </c>
      <c r="G21" s="315" t="s">
        <v>24423</v>
      </c>
      <c r="H21" s="39" t="e">
        <f t="shared" si="5"/>
        <v>#N/A</v>
      </c>
      <c r="I21" s="118" t="e">
        <f t="shared" si="3"/>
        <v>#N/A</v>
      </c>
      <c r="J21" s="40" t="e">
        <f t="shared" si="4"/>
        <v>#N/A</v>
      </c>
    </row>
    <row r="22" spans="1:10" ht="18" customHeight="1">
      <c r="A22" s="77">
        <v>20</v>
      </c>
      <c r="B22" s="39" t="s">
        <v>22219</v>
      </c>
      <c r="C22" s="39" t="s">
        <v>22510</v>
      </c>
      <c r="D22" s="77" t="str">
        <f>VLOOKUP(C22,'Dev Inventory'!K:Q,5,FALSE)</f>
        <v>csm_receivertype</v>
      </c>
      <c r="E22" s="77" t="e">
        <f t="shared" si="0"/>
        <v>#N/A</v>
      </c>
      <c r="F22" s="39" t="e">
        <f t="shared" si="1"/>
        <v>#N/A</v>
      </c>
      <c r="G22" s="315" t="s">
        <v>24423</v>
      </c>
      <c r="H22" s="39" t="e">
        <f t="shared" si="5"/>
        <v>#N/A</v>
      </c>
      <c r="I22" s="118" t="e">
        <f t="shared" si="3"/>
        <v>#N/A</v>
      </c>
      <c r="J22" s="40" t="e">
        <f t="shared" si="4"/>
        <v>#N/A</v>
      </c>
    </row>
    <row r="23" spans="1:10" ht="18" customHeight="1">
      <c r="A23" s="77">
        <v>21</v>
      </c>
      <c r="B23" s="39" t="s">
        <v>22219</v>
      </c>
      <c r="C23" s="39" t="s">
        <v>22511</v>
      </c>
      <c r="D23" s="77" t="str">
        <f>VLOOKUP(C23,'Dev Inventory'!K:Q,5,FALSE)</f>
        <v>csm_formconsent</v>
      </c>
      <c r="E23" s="77" t="e">
        <f t="shared" si="0"/>
        <v>#N/A</v>
      </c>
      <c r="F23" s="39" t="e">
        <f t="shared" si="1"/>
        <v>#N/A</v>
      </c>
      <c r="G23" s="315" t="s">
        <v>24423</v>
      </c>
      <c r="H23" s="39" t="e">
        <f t="shared" si="5"/>
        <v>#N/A</v>
      </c>
      <c r="I23" s="118" t="e">
        <f t="shared" si="3"/>
        <v>#N/A</v>
      </c>
      <c r="J23" s="40" t="e">
        <f t="shared" si="4"/>
        <v>#N/A</v>
      </c>
    </row>
    <row r="24" spans="1:10" ht="18" customHeight="1">
      <c r="A24" s="77">
        <v>22</v>
      </c>
      <c r="B24" s="39" t="s">
        <v>22219</v>
      </c>
      <c r="C24" s="39" t="s">
        <v>22512</v>
      </c>
      <c r="D24" s="77" t="str">
        <f>VLOOKUP(C24,'Dev Inventory'!K:Q,5,FALSE)</f>
        <v>csm_formxcontent</v>
      </c>
      <c r="E24" s="77" t="e">
        <f t="shared" si="0"/>
        <v>#N/A</v>
      </c>
      <c r="F24" s="39" t="e">
        <f t="shared" si="1"/>
        <v>#N/A</v>
      </c>
      <c r="G24" s="315" t="s">
        <v>24423</v>
      </c>
      <c r="H24" s="39" t="e">
        <f t="shared" si="5"/>
        <v>#N/A</v>
      </c>
      <c r="I24" s="118" t="e">
        <f t="shared" si="3"/>
        <v>#N/A</v>
      </c>
      <c r="J24" s="40" t="e">
        <f t="shared" si="4"/>
        <v>#N/A</v>
      </c>
    </row>
    <row r="25" spans="1:10" ht="18" customHeight="1">
      <c r="A25" s="77">
        <v>23</v>
      </c>
      <c r="B25" s="39" t="s">
        <v>22219</v>
      </c>
      <c r="C25" s="39" t="s">
        <v>22513</v>
      </c>
      <c r="D25" s="77" t="str">
        <f>VLOOKUP(C25,'Dev Inventory'!K:Q,5,FALSE)</f>
        <v>csm_action</v>
      </c>
      <c r="E25" s="77" t="e">
        <f t="shared" si="0"/>
        <v>#N/A</v>
      </c>
      <c r="F25" s="39" t="e">
        <f t="shared" si="1"/>
        <v>#N/A</v>
      </c>
      <c r="G25" s="315" t="s">
        <v>24423</v>
      </c>
      <c r="H25" s="39" t="e">
        <f t="shared" si="5"/>
        <v>#N/A</v>
      </c>
      <c r="I25" s="118" t="e">
        <f t="shared" si="3"/>
        <v>#N/A</v>
      </c>
      <c r="J25" s="40" t="e">
        <f t="shared" si="4"/>
        <v>#N/A</v>
      </c>
    </row>
    <row r="26" spans="1:10" ht="18" customHeight="1">
      <c r="A26" s="77">
        <v>24</v>
      </c>
      <c r="B26" s="39" t="s">
        <v>22219</v>
      </c>
      <c r="C26" s="39" t="s">
        <v>22514</v>
      </c>
      <c r="D26" s="77" t="str">
        <f>VLOOKUP(C26,'Dev Inventory'!K:Q,5,FALSE)</f>
        <v>csm_product</v>
      </c>
      <c r="E26" s="77" t="e">
        <f t="shared" si="0"/>
        <v>#N/A</v>
      </c>
      <c r="F26" s="39" t="e">
        <f t="shared" si="1"/>
        <v>#N/A</v>
      </c>
      <c r="G26" s="315" t="s">
        <v>24423</v>
      </c>
      <c r="H26" s="39" t="e">
        <f t="shared" si="5"/>
        <v>#N/A</v>
      </c>
      <c r="I26" s="118" t="e">
        <f t="shared" si="3"/>
        <v>#N/A</v>
      </c>
      <c r="J26" s="40" t="e">
        <f t="shared" si="4"/>
        <v>#N/A</v>
      </c>
    </row>
    <row r="27" spans="1:10" ht="18" customHeight="1">
      <c r="A27" s="77">
        <v>25</v>
      </c>
      <c r="B27" s="39" t="s">
        <v>22219</v>
      </c>
      <c r="C27" s="39" t="s">
        <v>22556</v>
      </c>
      <c r="D27" s="77" t="str">
        <f>VLOOKUP(C27,'Dev Inventory'!K:Q,5,FALSE)</f>
        <v>csm_downstreamrules</v>
      </c>
      <c r="E27" s="77" t="e">
        <f t="shared" si="0"/>
        <v>#N/A</v>
      </c>
      <c r="F27" s="39" t="e">
        <f t="shared" si="1"/>
        <v>#N/A</v>
      </c>
      <c r="G27" s="315" t="s">
        <v>24423</v>
      </c>
      <c r="H27" s="39" t="e">
        <f t="shared" si="5"/>
        <v>#N/A</v>
      </c>
      <c r="I27" s="118" t="e">
        <f t="shared" si="3"/>
        <v>#N/A</v>
      </c>
      <c r="J27" s="40" t="e">
        <f t="shared" si="4"/>
        <v>#N/A</v>
      </c>
    </row>
    <row r="28" spans="1:10" ht="18" customHeight="1">
      <c r="A28" s="77">
        <v>26</v>
      </c>
      <c r="B28" s="39" t="s">
        <v>22219</v>
      </c>
      <c r="C28" s="39" t="s">
        <v>22557</v>
      </c>
      <c r="D28" s="77" t="str">
        <f>VLOOKUP(C28,'Dev Inventory'!K:Q,5,FALSE)</f>
        <v>csm_downstreamconfig</v>
      </c>
      <c r="E28" s="77" t="e">
        <f t="shared" si="0"/>
        <v>#N/A</v>
      </c>
      <c r="F28" s="39" t="e">
        <f t="shared" si="1"/>
        <v>#N/A</v>
      </c>
      <c r="G28" s="315" t="s">
        <v>24423</v>
      </c>
      <c r="H28" s="39" t="e">
        <f t="shared" si="5"/>
        <v>#N/A</v>
      </c>
      <c r="I28" s="118" t="e">
        <f t="shared" si="3"/>
        <v>#N/A</v>
      </c>
      <c r="J28" s="40" t="e">
        <f t="shared" si="4"/>
        <v>#N/A</v>
      </c>
    </row>
    <row r="29" spans="1:10" ht="18" customHeight="1">
      <c r="A29" s="77">
        <v>27</v>
      </c>
      <c r="B29" s="39" t="s">
        <v>22219</v>
      </c>
      <c r="C29" s="39" t="s">
        <v>22558</v>
      </c>
      <c r="D29" s="77" t="str">
        <f>VLOOKUP(C29,'Dev Inventory'!K:Q,5,FALSE)</f>
        <v>csm_custxformxconsentlog</v>
      </c>
      <c r="E29" s="77" t="e">
        <f t="shared" si="0"/>
        <v>#N/A</v>
      </c>
      <c r="F29" s="39" t="e">
        <f t="shared" si="1"/>
        <v>#N/A</v>
      </c>
      <c r="G29" s="315" t="s">
        <v>24423</v>
      </c>
      <c r="H29" s="39" t="e">
        <f t="shared" si="5"/>
        <v>#N/A</v>
      </c>
      <c r="I29" s="118" t="e">
        <f t="shared" si="3"/>
        <v>#N/A</v>
      </c>
      <c r="J29" s="40" t="e">
        <f t="shared" si="4"/>
        <v>#N/A</v>
      </c>
    </row>
    <row r="30" spans="1:10" ht="18" customHeight="1">
      <c r="A30" s="77">
        <v>28</v>
      </c>
      <c r="B30" s="70" t="s">
        <v>22219</v>
      </c>
      <c r="C30" s="70" t="s">
        <v>22559</v>
      </c>
      <c r="D30" s="77" t="str">
        <f>VLOOKUP(C30,'Dev Inventory'!K:Q,5,FALSE)</f>
        <v>csm_custxformxconsentderived</v>
      </c>
      <c r="E30" s="77" t="e">
        <f t="shared" si="0"/>
        <v>#N/A</v>
      </c>
      <c r="F30" s="70" t="e">
        <f t="shared" si="1"/>
        <v>#N/A</v>
      </c>
      <c r="G30" s="322"/>
      <c r="H30" s="70" t="e">
        <f t="shared" si="5"/>
        <v>#N/A</v>
      </c>
      <c r="I30" s="118" t="e">
        <f t="shared" si="3"/>
        <v>#N/A</v>
      </c>
      <c r="J30" s="40" t="e">
        <f t="shared" si="4"/>
        <v>#N/A</v>
      </c>
    </row>
    <row r="31" spans="1:10" ht="18" customHeight="1">
      <c r="A31" s="77">
        <v>29</v>
      </c>
      <c r="B31" s="39" t="s">
        <v>22219</v>
      </c>
      <c r="C31" s="39" t="s">
        <v>22560</v>
      </c>
      <c r="D31" s="77" t="str">
        <f>VLOOKUP(C31,'Dev Inventory'!K:Q,5,FALSE)</f>
        <v>csm_custxformxconsentderivedlog</v>
      </c>
      <c r="E31" s="77" t="e">
        <f t="shared" si="0"/>
        <v>#N/A</v>
      </c>
      <c r="F31" s="39" t="e">
        <f t="shared" si="1"/>
        <v>#N/A</v>
      </c>
      <c r="G31" s="316"/>
      <c r="H31" s="39" t="e">
        <f t="shared" si="5"/>
        <v>#N/A</v>
      </c>
      <c r="I31" s="321" t="e">
        <f t="shared" si="3"/>
        <v>#N/A</v>
      </c>
      <c r="J31" s="40" t="e">
        <f t="shared" si="4"/>
        <v>#N/A</v>
      </c>
    </row>
    <row r="32" spans="1:10" ht="18" customHeight="1">
      <c r="A32" s="254">
        <v>30</v>
      </c>
      <c r="B32" s="255" t="s">
        <v>22213</v>
      </c>
      <c r="C32" s="255" t="s">
        <v>22499</v>
      </c>
      <c r="D32" s="254" t="str">
        <f>VLOOKUP(C32,'Dev Inventory'!K:Q,5,FALSE)</f>
        <v>cis_ipxar</v>
      </c>
      <c r="E32" s="254" t="e">
        <f t="shared" si="0"/>
        <v>#N/A</v>
      </c>
      <c r="F32" s="255" t="e">
        <f t="shared" si="1"/>
        <v>#N/A</v>
      </c>
      <c r="G32" s="315" t="s">
        <v>24424</v>
      </c>
      <c r="H32" s="255" t="e">
        <f t="shared" ref="H32:H65" si="6">"job_config_"&amp;F32&amp;".json"</f>
        <v>#N/A</v>
      </c>
      <c r="I32" s="165" t="e">
        <f t="shared" ref="I32:I67" si="7">"/Volumes/mdp{env}/artifact/config/mdp/ingest/"&amp;B32&amp;"/"&amp;H32</f>
        <v>#N/A</v>
      </c>
      <c r="J32" s="283" t="e">
        <f t="shared" ref="J32:J66" si="8">"{'job_name': '"&amp;F32&amp;"', 'pos_dt': '"&amp;G32&amp;"', 'job_config': f'"&amp;I32&amp;"'},"</f>
        <v>#N/A</v>
      </c>
    </row>
    <row r="33" spans="1:10" ht="18" customHeight="1">
      <c r="A33" s="254">
        <v>31</v>
      </c>
      <c r="B33" s="255" t="s">
        <v>22213</v>
      </c>
      <c r="C33" s="255" t="s">
        <v>22500</v>
      </c>
      <c r="D33" s="254" t="str">
        <f>VLOOKUP(C33,'Dev Inventory'!K:Q,5,FALSE)</f>
        <v>cis_ip</v>
      </c>
      <c r="E33" s="254" t="e">
        <f t="shared" si="0"/>
        <v>#N/A</v>
      </c>
      <c r="F33" s="255" t="e">
        <f t="shared" si="1"/>
        <v>#N/A</v>
      </c>
      <c r="G33" s="315" t="s">
        <v>24424</v>
      </c>
      <c r="H33" s="255" t="e">
        <f t="shared" si="6"/>
        <v>#N/A</v>
      </c>
      <c r="I33" s="165" t="e">
        <f t="shared" si="7"/>
        <v>#N/A</v>
      </c>
      <c r="J33" s="283" t="e">
        <f t="shared" si="8"/>
        <v>#N/A</v>
      </c>
    </row>
    <row r="34" spans="1:10" ht="18" customHeight="1">
      <c r="A34" s="254">
        <v>32</v>
      </c>
      <c r="B34" s="255" t="s">
        <v>22213</v>
      </c>
      <c r="C34" s="255" t="s">
        <v>22501</v>
      </c>
      <c r="D34" s="254" t="str">
        <f>VLOOKUP(C34,'Dev Inventory'!K:Q,5,FALSE)</f>
        <v>cis_ar</v>
      </c>
      <c r="E34" s="254" t="e">
        <f t="shared" si="0"/>
        <v>#N/A</v>
      </c>
      <c r="F34" s="255" t="e">
        <f t="shared" si="1"/>
        <v>#N/A</v>
      </c>
      <c r="G34" s="315" t="s">
        <v>24424</v>
      </c>
      <c r="H34" s="255" t="e">
        <f t="shared" si="6"/>
        <v>#N/A</v>
      </c>
      <c r="I34" s="165" t="e">
        <f t="shared" si="7"/>
        <v>#N/A</v>
      </c>
      <c r="J34" s="283" t="e">
        <f t="shared" si="8"/>
        <v>#N/A</v>
      </c>
    </row>
    <row r="35" spans="1:10" ht="18" customHeight="1">
      <c r="A35" s="254">
        <v>33</v>
      </c>
      <c r="B35" s="255" t="s">
        <v>22213</v>
      </c>
      <c r="C35" s="255" t="s">
        <v>22528</v>
      </c>
      <c r="D35" s="254" t="str">
        <f>VLOOKUP(C35,'Dev Inventory'!K:Q,5,FALSE)</f>
        <v>cis_relar</v>
      </c>
      <c r="E35" s="254" t="e">
        <f t="shared" ref="E35:E66" si="9">VLOOKUP(D35,$P$3:$Q$4,2,FALSE)</f>
        <v>#N/A</v>
      </c>
      <c r="F35" s="255" t="e">
        <f t="shared" ref="F35:F66" si="10">"ingest_"&amp;C35&amp;"_"&amp;E35</f>
        <v>#N/A</v>
      </c>
      <c r="G35" s="315" t="s">
        <v>24424</v>
      </c>
      <c r="H35" s="255" t="e">
        <f t="shared" si="6"/>
        <v>#N/A</v>
      </c>
      <c r="I35" s="165" t="e">
        <f t="shared" si="7"/>
        <v>#N/A</v>
      </c>
      <c r="J35" s="283" t="e">
        <f t="shared" si="8"/>
        <v>#N/A</v>
      </c>
    </row>
    <row r="36" spans="1:10" ht="18" customHeight="1">
      <c r="A36" s="254">
        <v>34</v>
      </c>
      <c r="B36" s="255" t="s">
        <v>22213</v>
      </c>
      <c r="C36" s="255" t="s">
        <v>22529</v>
      </c>
      <c r="D36" s="254" t="str">
        <f>VLOOKUP(C36,'Dev Inventory'!K:Q,5,FALSE)</f>
        <v>cis_doctp</v>
      </c>
      <c r="E36" s="254" t="e">
        <f t="shared" si="9"/>
        <v>#N/A</v>
      </c>
      <c r="F36" s="255" t="e">
        <f t="shared" si="10"/>
        <v>#N/A</v>
      </c>
      <c r="G36" s="315" t="s">
        <v>24424</v>
      </c>
      <c r="H36" s="255" t="e">
        <f t="shared" si="6"/>
        <v>#N/A</v>
      </c>
      <c r="I36" s="165" t="e">
        <f t="shared" si="7"/>
        <v>#N/A</v>
      </c>
      <c r="J36" s="283" t="e">
        <f t="shared" si="8"/>
        <v>#N/A</v>
      </c>
    </row>
    <row r="37" spans="1:10" ht="18" customHeight="1">
      <c r="A37" s="254">
        <v>35</v>
      </c>
      <c r="B37" s="255" t="s">
        <v>22213</v>
      </c>
      <c r="C37" s="255" t="s">
        <v>22530</v>
      </c>
      <c r="D37" s="254" t="str">
        <f>VLOOKUP(C37,'Dev Inventory'!K:Q,5,FALSE)</f>
        <v>cis_cntreltp</v>
      </c>
      <c r="E37" s="254" t="e">
        <f t="shared" si="9"/>
        <v>#N/A</v>
      </c>
      <c r="F37" s="255" t="e">
        <f t="shared" si="10"/>
        <v>#N/A</v>
      </c>
      <c r="G37" s="315" t="s">
        <v>24424</v>
      </c>
      <c r="H37" s="255" t="e">
        <f t="shared" si="6"/>
        <v>#N/A</v>
      </c>
      <c r="I37" s="165" t="e">
        <f t="shared" si="7"/>
        <v>#N/A</v>
      </c>
      <c r="J37" s="283" t="e">
        <f t="shared" si="8"/>
        <v>#N/A</v>
      </c>
    </row>
    <row r="38" spans="1:10" ht="18" customHeight="1">
      <c r="A38" s="254">
        <v>36</v>
      </c>
      <c r="B38" s="255" t="s">
        <v>22213</v>
      </c>
      <c r="C38" s="255" t="s">
        <v>22531</v>
      </c>
      <c r="D38" s="254" t="str">
        <f>VLOOKUP(C38,'Dev Inventory'!K:Q,5,FALSE)</f>
        <v>cis_ipxcontact</v>
      </c>
      <c r="E38" s="254" t="e">
        <f t="shared" si="9"/>
        <v>#N/A</v>
      </c>
      <c r="F38" s="255" t="e">
        <f t="shared" si="10"/>
        <v>#N/A</v>
      </c>
      <c r="G38" s="315" t="s">
        <v>24424</v>
      </c>
      <c r="H38" s="255" t="e">
        <f t="shared" si="6"/>
        <v>#N/A</v>
      </c>
      <c r="I38" s="165" t="e">
        <f t="shared" si="7"/>
        <v>#N/A</v>
      </c>
      <c r="J38" s="283" t="e">
        <f t="shared" si="8"/>
        <v>#N/A</v>
      </c>
    </row>
    <row r="39" spans="1:10" ht="18" customHeight="1">
      <c r="A39" s="254">
        <v>37</v>
      </c>
      <c r="B39" s="255" t="s">
        <v>22213</v>
      </c>
      <c r="C39" s="255" t="s">
        <v>22533</v>
      </c>
      <c r="D39" s="254" t="str">
        <f>VLOOKUP(C39,'Dev Inventory'!K:Q,5,FALSE)</f>
        <v>cis_conttp</v>
      </c>
      <c r="E39" s="254" t="e">
        <f t="shared" si="9"/>
        <v>#N/A</v>
      </c>
      <c r="F39" s="255" t="e">
        <f t="shared" si="10"/>
        <v>#N/A</v>
      </c>
      <c r="G39" s="315" t="s">
        <v>24424</v>
      </c>
      <c r="H39" s="255" t="e">
        <f t="shared" si="6"/>
        <v>#N/A</v>
      </c>
      <c r="I39" s="165" t="e">
        <f t="shared" si="7"/>
        <v>#N/A</v>
      </c>
      <c r="J39" s="283" t="e">
        <f t="shared" si="8"/>
        <v>#N/A</v>
      </c>
    </row>
    <row r="40" spans="1:10" ht="18" customHeight="1">
      <c r="A40" s="254">
        <v>38</v>
      </c>
      <c r="B40" s="255" t="s">
        <v>22213</v>
      </c>
      <c r="C40" s="255" t="s">
        <v>22534</v>
      </c>
      <c r="D40" s="254" t="str">
        <f>VLOOKUP(C40,'Dev Inventory'!K:Q,5,FALSE)</f>
        <v>cis_continfo</v>
      </c>
      <c r="E40" s="254" t="e">
        <f t="shared" si="9"/>
        <v>#N/A</v>
      </c>
      <c r="F40" s="255" t="e">
        <f t="shared" si="10"/>
        <v>#N/A</v>
      </c>
      <c r="G40" s="315" t="s">
        <v>24424</v>
      </c>
      <c r="H40" s="255" t="e">
        <f t="shared" si="6"/>
        <v>#N/A</v>
      </c>
      <c r="I40" s="165" t="e">
        <f t="shared" si="7"/>
        <v>#N/A</v>
      </c>
      <c r="J40" s="283" t="e">
        <f t="shared" si="8"/>
        <v>#N/A</v>
      </c>
    </row>
    <row r="41" spans="1:10" ht="18" customHeight="1">
      <c r="A41" s="254">
        <v>39</v>
      </c>
      <c r="B41" s="255" t="s">
        <v>22213</v>
      </c>
      <c r="C41" s="255" t="s">
        <v>22535</v>
      </c>
      <c r="D41" s="254" t="str">
        <f>VLOOKUP(C41,'Dev Inventory'!K:Q,5,FALSE)</f>
        <v>cis_idv</v>
      </c>
      <c r="E41" s="254" t="e">
        <f t="shared" si="9"/>
        <v>#N/A</v>
      </c>
      <c r="F41" s="255" t="e">
        <f t="shared" si="10"/>
        <v>#N/A</v>
      </c>
      <c r="G41" s="315" t="s">
        <v>24424</v>
      </c>
      <c r="H41" s="255" t="e">
        <f t="shared" si="6"/>
        <v>#N/A</v>
      </c>
      <c r="I41" s="165" t="e">
        <f t="shared" si="7"/>
        <v>#N/A</v>
      </c>
      <c r="J41" s="283" t="e">
        <f t="shared" si="8"/>
        <v>#N/A</v>
      </c>
    </row>
    <row r="42" spans="1:10" ht="18" customHeight="1">
      <c r="A42" s="254">
        <v>40</v>
      </c>
      <c r="B42" s="255" t="s">
        <v>22213</v>
      </c>
      <c r="C42" s="255" t="s">
        <v>22536</v>
      </c>
      <c r="D42" s="254" t="str">
        <f>VLOOKUP(C42,'Dev Inventory'!K:Q,5,FALSE)</f>
        <v>cis_org</v>
      </c>
      <c r="E42" s="254" t="e">
        <f t="shared" si="9"/>
        <v>#N/A</v>
      </c>
      <c r="F42" s="255" t="e">
        <f t="shared" si="10"/>
        <v>#N/A</v>
      </c>
      <c r="G42" s="315" t="s">
        <v>24424</v>
      </c>
      <c r="H42" s="255" t="e">
        <f t="shared" si="6"/>
        <v>#N/A</v>
      </c>
      <c r="I42" s="165" t="e">
        <f t="shared" si="7"/>
        <v>#N/A</v>
      </c>
      <c r="J42" s="283" t="e">
        <f t="shared" si="8"/>
        <v>#N/A</v>
      </c>
    </row>
    <row r="43" spans="1:10" ht="18" customHeight="1">
      <c r="A43" s="254">
        <v>41</v>
      </c>
      <c r="B43" s="255" t="s">
        <v>22213</v>
      </c>
      <c r="C43" s="255" t="s">
        <v>22537</v>
      </c>
      <c r="D43" s="254" t="str">
        <f>VLOOKUP(C43,'Dev Inventory'!K:Q,5,FALSE)</f>
        <v>cis_ipsegment</v>
      </c>
      <c r="E43" s="254" t="e">
        <f t="shared" si="9"/>
        <v>#N/A</v>
      </c>
      <c r="F43" s="255" t="e">
        <f t="shared" si="10"/>
        <v>#N/A</v>
      </c>
      <c r="G43" s="315" t="s">
        <v>24424</v>
      </c>
      <c r="H43" s="255" t="e">
        <f t="shared" si="6"/>
        <v>#N/A</v>
      </c>
      <c r="I43" s="165" t="e">
        <f t="shared" si="7"/>
        <v>#N/A</v>
      </c>
      <c r="J43" s="283" t="e">
        <f t="shared" si="8"/>
        <v>#N/A</v>
      </c>
    </row>
    <row r="44" spans="1:10" ht="18" customHeight="1">
      <c r="A44" s="254">
        <v>42</v>
      </c>
      <c r="B44" s="255" t="s">
        <v>22213</v>
      </c>
      <c r="C44" s="255" t="s">
        <v>22538</v>
      </c>
      <c r="D44" s="254" t="str">
        <f>VLOOKUP(C44,'Dev Inventory'!K:Q,5,FALSE)</f>
        <v>cis_histsegm</v>
      </c>
      <c r="E44" s="254" t="e">
        <f t="shared" si="9"/>
        <v>#N/A</v>
      </c>
      <c r="F44" s="255" t="e">
        <f t="shared" si="10"/>
        <v>#N/A</v>
      </c>
      <c r="G44" s="315" t="s">
        <v>24424</v>
      </c>
      <c r="H44" s="255" t="e">
        <f t="shared" si="6"/>
        <v>#N/A</v>
      </c>
      <c r="I44" s="165" t="e">
        <f t="shared" si="7"/>
        <v>#N/A</v>
      </c>
      <c r="J44" s="283" t="e">
        <f t="shared" si="8"/>
        <v>#N/A</v>
      </c>
    </row>
    <row r="45" spans="1:10" ht="18" customHeight="1">
      <c r="A45" s="254">
        <v>43</v>
      </c>
      <c r="B45" s="255" t="s">
        <v>22213</v>
      </c>
      <c r="C45" s="255" t="s">
        <v>22540</v>
      </c>
      <c r="D45" s="254" t="str">
        <f>VLOOKUP(C45,'Dev Inventory'!K:Q,5,FALSE)</f>
        <v>cis_addr</v>
      </c>
      <c r="E45" s="254" t="e">
        <f t="shared" si="9"/>
        <v>#N/A</v>
      </c>
      <c r="F45" s="255" t="e">
        <f t="shared" si="10"/>
        <v>#N/A</v>
      </c>
      <c r="G45" s="315" t="s">
        <v>24424</v>
      </c>
      <c r="H45" s="255" t="e">
        <f t="shared" si="6"/>
        <v>#N/A</v>
      </c>
      <c r="I45" s="165" t="e">
        <f t="shared" si="7"/>
        <v>#N/A</v>
      </c>
      <c r="J45" s="283" t="e">
        <f t="shared" si="8"/>
        <v>#N/A</v>
      </c>
    </row>
    <row r="46" spans="1:10" ht="18" customHeight="1">
      <c r="A46" s="254">
        <v>44</v>
      </c>
      <c r="B46" s="255" t="s">
        <v>22213</v>
      </c>
      <c r="C46" s="255" t="s">
        <v>22542</v>
      </c>
      <c r="D46" s="254" t="str">
        <f>VLOOKUP(C46,'Dev Inventory'!K:Q,5,FALSE)</f>
        <v>cis_ipxaddr</v>
      </c>
      <c r="E46" s="254" t="e">
        <f t="shared" si="9"/>
        <v>#N/A</v>
      </c>
      <c r="F46" s="255" t="e">
        <f t="shared" si="10"/>
        <v>#N/A</v>
      </c>
      <c r="G46" s="315" t="s">
        <v>24424</v>
      </c>
      <c r="H46" s="255" t="e">
        <f t="shared" si="6"/>
        <v>#N/A</v>
      </c>
      <c r="I46" s="165" t="e">
        <f t="shared" si="7"/>
        <v>#N/A</v>
      </c>
      <c r="J46" s="283" t="e">
        <f t="shared" si="8"/>
        <v>#N/A</v>
      </c>
    </row>
    <row r="47" spans="1:10" ht="18" customHeight="1">
      <c r="A47" s="254">
        <v>45</v>
      </c>
      <c r="B47" s="324" t="s">
        <v>22213</v>
      </c>
      <c r="C47" s="324" t="s">
        <v>22544</v>
      </c>
      <c r="D47" s="254" t="str">
        <f>VLOOKUP(C47,'Dev Inventory'!K:Q,5,FALSE)</f>
        <v>cis_dntcnt</v>
      </c>
      <c r="E47" s="254" t="e">
        <f t="shared" si="9"/>
        <v>#N/A</v>
      </c>
      <c r="F47" s="324" t="e">
        <f t="shared" si="10"/>
        <v>#N/A</v>
      </c>
      <c r="G47" s="315" t="s">
        <v>24424</v>
      </c>
      <c r="H47" s="324" t="e">
        <f t="shared" si="6"/>
        <v>#N/A</v>
      </c>
      <c r="I47" s="325" t="e">
        <f t="shared" si="7"/>
        <v>#N/A</v>
      </c>
      <c r="J47" s="326" t="e">
        <f t="shared" si="8"/>
        <v>#N/A</v>
      </c>
    </row>
    <row r="48" spans="1:10" ht="18" customHeight="1">
      <c r="A48" s="254">
        <v>46</v>
      </c>
      <c r="B48" s="255" t="s">
        <v>22213</v>
      </c>
      <c r="C48" s="255" t="s">
        <v>22546</v>
      </c>
      <c r="D48" s="254" t="str">
        <f>VLOOKUP(C48,'Dev Inventory'!K:Q,5,FALSE)</f>
        <v>cis_othdoc</v>
      </c>
      <c r="E48" s="254" t="e">
        <f t="shared" si="9"/>
        <v>#N/A</v>
      </c>
      <c r="F48" s="255" t="e">
        <f t="shared" si="10"/>
        <v>#N/A</v>
      </c>
      <c r="G48" s="315" t="s">
        <v>24424</v>
      </c>
      <c r="H48" s="255" t="e">
        <f t="shared" si="6"/>
        <v>#N/A</v>
      </c>
      <c r="I48" s="255" t="e">
        <f t="shared" si="7"/>
        <v>#N/A</v>
      </c>
      <c r="J48" s="283" t="e">
        <f t="shared" si="8"/>
        <v>#N/A</v>
      </c>
    </row>
    <row r="49" spans="1:10" ht="18" customHeight="1">
      <c r="A49" s="254">
        <v>30</v>
      </c>
      <c r="B49" s="255" t="s">
        <v>22213</v>
      </c>
      <c r="C49" s="255" t="s">
        <v>22499</v>
      </c>
      <c r="D49" s="254" t="str">
        <f>VLOOKUP(C49,'Dev Inventory'!K:Q,5,FALSE)</f>
        <v>cis_ipxar</v>
      </c>
      <c r="E49" s="254" t="e">
        <f t="shared" si="9"/>
        <v>#N/A</v>
      </c>
      <c r="F49" s="255" t="e">
        <f t="shared" si="10"/>
        <v>#N/A</v>
      </c>
      <c r="G49" s="315" t="s">
        <v>24425</v>
      </c>
      <c r="H49" s="255" t="e">
        <f t="shared" si="6"/>
        <v>#N/A</v>
      </c>
      <c r="I49" s="165" t="e">
        <f t="shared" si="7"/>
        <v>#N/A</v>
      </c>
      <c r="J49" s="283" t="e">
        <f t="shared" si="8"/>
        <v>#N/A</v>
      </c>
    </row>
    <row r="50" spans="1:10" ht="18" customHeight="1">
      <c r="A50" s="254">
        <v>31</v>
      </c>
      <c r="B50" s="255" t="s">
        <v>22213</v>
      </c>
      <c r="C50" s="255" t="s">
        <v>22500</v>
      </c>
      <c r="D50" s="254" t="str">
        <f>VLOOKUP(C50,'Dev Inventory'!K:Q,5,FALSE)</f>
        <v>cis_ip</v>
      </c>
      <c r="E50" s="254" t="e">
        <f t="shared" si="9"/>
        <v>#N/A</v>
      </c>
      <c r="F50" s="255" t="e">
        <f t="shared" si="10"/>
        <v>#N/A</v>
      </c>
      <c r="G50" s="315" t="s">
        <v>24425</v>
      </c>
      <c r="H50" s="255" t="e">
        <f t="shared" si="6"/>
        <v>#N/A</v>
      </c>
      <c r="I50" s="165" t="e">
        <f t="shared" si="7"/>
        <v>#N/A</v>
      </c>
      <c r="J50" s="283" t="e">
        <f t="shared" si="8"/>
        <v>#N/A</v>
      </c>
    </row>
    <row r="51" spans="1:10" ht="18" customHeight="1">
      <c r="A51" s="254">
        <v>32</v>
      </c>
      <c r="B51" s="255" t="s">
        <v>22213</v>
      </c>
      <c r="C51" s="255" t="s">
        <v>22501</v>
      </c>
      <c r="D51" s="254" t="str">
        <f>VLOOKUP(C51,'Dev Inventory'!K:Q,5,FALSE)</f>
        <v>cis_ar</v>
      </c>
      <c r="E51" s="254" t="e">
        <f t="shared" si="9"/>
        <v>#N/A</v>
      </c>
      <c r="F51" s="255" t="e">
        <f t="shared" si="10"/>
        <v>#N/A</v>
      </c>
      <c r="G51" s="315" t="s">
        <v>24425</v>
      </c>
      <c r="H51" s="255" t="e">
        <f t="shared" si="6"/>
        <v>#N/A</v>
      </c>
      <c r="I51" s="165" t="e">
        <f t="shared" si="7"/>
        <v>#N/A</v>
      </c>
      <c r="J51" s="283" t="e">
        <f t="shared" si="8"/>
        <v>#N/A</v>
      </c>
    </row>
    <row r="52" spans="1:10" ht="18" customHeight="1">
      <c r="A52" s="254">
        <v>33</v>
      </c>
      <c r="B52" s="255" t="s">
        <v>22213</v>
      </c>
      <c r="C52" s="255" t="s">
        <v>22528</v>
      </c>
      <c r="D52" s="254" t="str">
        <f>VLOOKUP(C52,'Dev Inventory'!K:Q,5,FALSE)</f>
        <v>cis_relar</v>
      </c>
      <c r="E52" s="254" t="e">
        <f t="shared" si="9"/>
        <v>#N/A</v>
      </c>
      <c r="F52" s="255" t="e">
        <f t="shared" si="10"/>
        <v>#N/A</v>
      </c>
      <c r="G52" s="315" t="s">
        <v>24425</v>
      </c>
      <c r="H52" s="255" t="e">
        <f t="shared" si="6"/>
        <v>#N/A</v>
      </c>
      <c r="I52" s="165" t="e">
        <f t="shared" si="7"/>
        <v>#N/A</v>
      </c>
      <c r="J52" s="283" t="e">
        <f t="shared" si="8"/>
        <v>#N/A</v>
      </c>
    </row>
    <row r="53" spans="1:10" ht="18" customHeight="1">
      <c r="A53" s="254">
        <v>34</v>
      </c>
      <c r="B53" s="255" t="s">
        <v>22213</v>
      </c>
      <c r="C53" s="255" t="s">
        <v>22529</v>
      </c>
      <c r="D53" s="254" t="str">
        <f>VLOOKUP(C53,'Dev Inventory'!K:Q,5,FALSE)</f>
        <v>cis_doctp</v>
      </c>
      <c r="E53" s="254" t="e">
        <f t="shared" si="9"/>
        <v>#N/A</v>
      </c>
      <c r="F53" s="255" t="e">
        <f t="shared" si="10"/>
        <v>#N/A</v>
      </c>
      <c r="G53" s="315" t="s">
        <v>24425</v>
      </c>
      <c r="H53" s="255" t="e">
        <f t="shared" si="6"/>
        <v>#N/A</v>
      </c>
      <c r="I53" s="165" t="e">
        <f t="shared" si="7"/>
        <v>#N/A</v>
      </c>
      <c r="J53" s="283" t="e">
        <f t="shared" si="8"/>
        <v>#N/A</v>
      </c>
    </row>
    <row r="54" spans="1:10" ht="18" customHeight="1">
      <c r="A54" s="254">
        <v>35</v>
      </c>
      <c r="B54" s="255" t="s">
        <v>22213</v>
      </c>
      <c r="C54" s="255" t="s">
        <v>22530</v>
      </c>
      <c r="D54" s="254" t="str">
        <f>VLOOKUP(C54,'Dev Inventory'!K:Q,5,FALSE)</f>
        <v>cis_cntreltp</v>
      </c>
      <c r="E54" s="254" t="e">
        <f t="shared" si="9"/>
        <v>#N/A</v>
      </c>
      <c r="F54" s="255" t="e">
        <f t="shared" si="10"/>
        <v>#N/A</v>
      </c>
      <c r="G54" s="315" t="s">
        <v>24425</v>
      </c>
      <c r="H54" s="255" t="e">
        <f t="shared" si="6"/>
        <v>#N/A</v>
      </c>
      <c r="I54" s="165" t="e">
        <f t="shared" si="7"/>
        <v>#N/A</v>
      </c>
      <c r="J54" s="283" t="e">
        <f t="shared" si="8"/>
        <v>#N/A</v>
      </c>
    </row>
    <row r="55" spans="1:10" ht="18" customHeight="1">
      <c r="A55" s="254">
        <v>36</v>
      </c>
      <c r="B55" s="255" t="s">
        <v>22213</v>
      </c>
      <c r="C55" s="255" t="s">
        <v>22531</v>
      </c>
      <c r="D55" s="254" t="str">
        <f>VLOOKUP(C55,'Dev Inventory'!K:Q,5,FALSE)</f>
        <v>cis_ipxcontact</v>
      </c>
      <c r="E55" s="254" t="e">
        <f t="shared" si="9"/>
        <v>#N/A</v>
      </c>
      <c r="F55" s="255" t="e">
        <f t="shared" si="10"/>
        <v>#N/A</v>
      </c>
      <c r="G55" s="315" t="s">
        <v>24425</v>
      </c>
      <c r="H55" s="255" t="e">
        <f t="shared" si="6"/>
        <v>#N/A</v>
      </c>
      <c r="I55" s="165" t="e">
        <f t="shared" si="7"/>
        <v>#N/A</v>
      </c>
      <c r="J55" s="283" t="e">
        <f t="shared" si="8"/>
        <v>#N/A</v>
      </c>
    </row>
    <row r="56" spans="1:10" ht="18" customHeight="1">
      <c r="A56" s="254">
        <v>37</v>
      </c>
      <c r="B56" s="255" t="s">
        <v>22213</v>
      </c>
      <c r="C56" s="255" t="s">
        <v>22533</v>
      </c>
      <c r="D56" s="254" t="str">
        <f>VLOOKUP(C56,'Dev Inventory'!K:Q,5,FALSE)</f>
        <v>cis_conttp</v>
      </c>
      <c r="E56" s="254" t="e">
        <f t="shared" si="9"/>
        <v>#N/A</v>
      </c>
      <c r="F56" s="255" t="e">
        <f t="shared" si="10"/>
        <v>#N/A</v>
      </c>
      <c r="G56" s="315" t="s">
        <v>24425</v>
      </c>
      <c r="H56" s="255" t="e">
        <f t="shared" si="6"/>
        <v>#N/A</v>
      </c>
      <c r="I56" s="165" t="e">
        <f t="shared" si="7"/>
        <v>#N/A</v>
      </c>
      <c r="J56" s="283" t="e">
        <f t="shared" si="8"/>
        <v>#N/A</v>
      </c>
    </row>
    <row r="57" spans="1:10" ht="18" customHeight="1">
      <c r="A57" s="254">
        <v>38</v>
      </c>
      <c r="B57" s="255" t="s">
        <v>22213</v>
      </c>
      <c r="C57" s="255" t="s">
        <v>22534</v>
      </c>
      <c r="D57" s="254" t="str">
        <f>VLOOKUP(C57,'Dev Inventory'!K:Q,5,FALSE)</f>
        <v>cis_continfo</v>
      </c>
      <c r="E57" s="254" t="e">
        <f t="shared" si="9"/>
        <v>#N/A</v>
      </c>
      <c r="F57" s="255" t="e">
        <f t="shared" si="10"/>
        <v>#N/A</v>
      </c>
      <c r="G57" s="315" t="s">
        <v>24425</v>
      </c>
      <c r="H57" s="255" t="e">
        <f t="shared" si="6"/>
        <v>#N/A</v>
      </c>
      <c r="I57" s="165" t="e">
        <f t="shared" si="7"/>
        <v>#N/A</v>
      </c>
      <c r="J57" s="283" t="e">
        <f t="shared" si="8"/>
        <v>#N/A</v>
      </c>
    </row>
    <row r="58" spans="1:10" ht="18" customHeight="1">
      <c r="A58" s="254">
        <v>39</v>
      </c>
      <c r="B58" s="255" t="s">
        <v>22213</v>
      </c>
      <c r="C58" s="255" t="s">
        <v>22535</v>
      </c>
      <c r="D58" s="254" t="str">
        <f>VLOOKUP(C58,'Dev Inventory'!K:Q,5,FALSE)</f>
        <v>cis_idv</v>
      </c>
      <c r="E58" s="254" t="e">
        <f t="shared" si="9"/>
        <v>#N/A</v>
      </c>
      <c r="F58" s="255" t="e">
        <f t="shared" si="10"/>
        <v>#N/A</v>
      </c>
      <c r="G58" s="315" t="s">
        <v>24425</v>
      </c>
      <c r="H58" s="255" t="e">
        <f t="shared" si="6"/>
        <v>#N/A</v>
      </c>
      <c r="I58" s="165" t="e">
        <f t="shared" si="7"/>
        <v>#N/A</v>
      </c>
      <c r="J58" s="283" t="e">
        <f t="shared" si="8"/>
        <v>#N/A</v>
      </c>
    </row>
    <row r="59" spans="1:10" ht="18" customHeight="1">
      <c r="A59" s="254">
        <v>40</v>
      </c>
      <c r="B59" s="255" t="s">
        <v>22213</v>
      </c>
      <c r="C59" s="255" t="s">
        <v>22536</v>
      </c>
      <c r="D59" s="254" t="str">
        <f>VLOOKUP(C59,'Dev Inventory'!K:Q,5,FALSE)</f>
        <v>cis_org</v>
      </c>
      <c r="E59" s="254" t="e">
        <f t="shared" si="9"/>
        <v>#N/A</v>
      </c>
      <c r="F59" s="255" t="e">
        <f t="shared" si="10"/>
        <v>#N/A</v>
      </c>
      <c r="G59" s="315" t="s">
        <v>24425</v>
      </c>
      <c r="H59" s="255" t="e">
        <f t="shared" si="6"/>
        <v>#N/A</v>
      </c>
      <c r="I59" s="165" t="e">
        <f t="shared" si="7"/>
        <v>#N/A</v>
      </c>
      <c r="J59" s="283" t="e">
        <f t="shared" si="8"/>
        <v>#N/A</v>
      </c>
    </row>
    <row r="60" spans="1:10" ht="18" customHeight="1">
      <c r="A60" s="254">
        <v>41</v>
      </c>
      <c r="B60" s="255" t="s">
        <v>22213</v>
      </c>
      <c r="C60" s="255" t="s">
        <v>22537</v>
      </c>
      <c r="D60" s="254" t="str">
        <f>VLOOKUP(C60,'Dev Inventory'!K:Q,5,FALSE)</f>
        <v>cis_ipsegment</v>
      </c>
      <c r="E60" s="254" t="e">
        <f t="shared" si="9"/>
        <v>#N/A</v>
      </c>
      <c r="F60" s="255" t="e">
        <f t="shared" si="10"/>
        <v>#N/A</v>
      </c>
      <c r="G60" s="315" t="s">
        <v>24425</v>
      </c>
      <c r="H60" s="255" t="e">
        <f t="shared" si="6"/>
        <v>#N/A</v>
      </c>
      <c r="I60" s="165" t="e">
        <f t="shared" si="7"/>
        <v>#N/A</v>
      </c>
      <c r="J60" s="283" t="e">
        <f t="shared" si="8"/>
        <v>#N/A</v>
      </c>
    </row>
    <row r="61" spans="1:10" ht="18" customHeight="1">
      <c r="A61" s="254">
        <v>42</v>
      </c>
      <c r="B61" s="255" t="s">
        <v>22213</v>
      </c>
      <c r="C61" s="255" t="s">
        <v>22538</v>
      </c>
      <c r="D61" s="254" t="str">
        <f>VLOOKUP(C61,'Dev Inventory'!K:Q,5,FALSE)</f>
        <v>cis_histsegm</v>
      </c>
      <c r="E61" s="254" t="e">
        <f t="shared" si="9"/>
        <v>#N/A</v>
      </c>
      <c r="F61" s="255" t="e">
        <f t="shared" si="10"/>
        <v>#N/A</v>
      </c>
      <c r="G61" s="315" t="s">
        <v>24425</v>
      </c>
      <c r="H61" s="255" t="e">
        <f t="shared" si="6"/>
        <v>#N/A</v>
      </c>
      <c r="I61" s="165" t="e">
        <f t="shared" si="7"/>
        <v>#N/A</v>
      </c>
      <c r="J61" s="283" t="e">
        <f t="shared" si="8"/>
        <v>#N/A</v>
      </c>
    </row>
    <row r="62" spans="1:10" ht="18" customHeight="1">
      <c r="A62" s="254">
        <v>43</v>
      </c>
      <c r="B62" s="255" t="s">
        <v>22213</v>
      </c>
      <c r="C62" s="255" t="s">
        <v>22540</v>
      </c>
      <c r="D62" s="254" t="str">
        <f>VLOOKUP(C62,'Dev Inventory'!K:Q,5,FALSE)</f>
        <v>cis_addr</v>
      </c>
      <c r="E62" s="254" t="e">
        <f t="shared" si="9"/>
        <v>#N/A</v>
      </c>
      <c r="F62" s="255" t="e">
        <f t="shared" si="10"/>
        <v>#N/A</v>
      </c>
      <c r="G62" s="315" t="s">
        <v>24425</v>
      </c>
      <c r="H62" s="255" t="e">
        <f t="shared" si="6"/>
        <v>#N/A</v>
      </c>
      <c r="I62" s="165" t="e">
        <f t="shared" si="7"/>
        <v>#N/A</v>
      </c>
      <c r="J62" s="283" t="e">
        <f t="shared" si="8"/>
        <v>#N/A</v>
      </c>
    </row>
    <row r="63" spans="1:10" ht="18" customHeight="1">
      <c r="A63" s="254">
        <v>44</v>
      </c>
      <c r="B63" s="255" t="s">
        <v>22213</v>
      </c>
      <c r="C63" s="255" t="s">
        <v>22542</v>
      </c>
      <c r="D63" s="254" t="str">
        <f>VLOOKUP(C63,'Dev Inventory'!K:Q,5,FALSE)</f>
        <v>cis_ipxaddr</v>
      </c>
      <c r="E63" s="254" t="e">
        <f t="shared" si="9"/>
        <v>#N/A</v>
      </c>
      <c r="F63" s="255" t="e">
        <f t="shared" si="10"/>
        <v>#N/A</v>
      </c>
      <c r="G63" s="315" t="s">
        <v>24425</v>
      </c>
      <c r="H63" s="255" t="e">
        <f t="shared" si="6"/>
        <v>#N/A</v>
      </c>
      <c r="I63" s="165" t="e">
        <f t="shared" si="7"/>
        <v>#N/A</v>
      </c>
      <c r="J63" s="283" t="e">
        <f t="shared" si="8"/>
        <v>#N/A</v>
      </c>
    </row>
    <row r="64" spans="1:10" ht="18" customHeight="1">
      <c r="A64" s="254">
        <v>45</v>
      </c>
      <c r="B64" s="324" t="s">
        <v>22213</v>
      </c>
      <c r="C64" s="324" t="s">
        <v>22544</v>
      </c>
      <c r="D64" s="254" t="str">
        <f>VLOOKUP(C64,'Dev Inventory'!K:Q,5,FALSE)</f>
        <v>cis_dntcnt</v>
      </c>
      <c r="E64" s="254" t="e">
        <f t="shared" si="9"/>
        <v>#N/A</v>
      </c>
      <c r="F64" s="324" t="e">
        <f t="shared" si="10"/>
        <v>#N/A</v>
      </c>
      <c r="G64" s="315" t="s">
        <v>24425</v>
      </c>
      <c r="H64" s="324" t="e">
        <f t="shared" si="6"/>
        <v>#N/A</v>
      </c>
      <c r="I64" s="325" t="e">
        <f t="shared" si="7"/>
        <v>#N/A</v>
      </c>
      <c r="J64" s="326" t="e">
        <f t="shared" si="8"/>
        <v>#N/A</v>
      </c>
    </row>
    <row r="65" spans="1:10" ht="18" customHeight="1">
      <c r="A65" s="254">
        <v>46</v>
      </c>
      <c r="B65" s="255" t="s">
        <v>22213</v>
      </c>
      <c r="C65" s="255" t="s">
        <v>22546</v>
      </c>
      <c r="D65" s="254" t="str">
        <f>VLOOKUP(C65,'Dev Inventory'!K:Q,5,FALSE)</f>
        <v>cis_othdoc</v>
      </c>
      <c r="E65" s="254" t="e">
        <f t="shared" si="9"/>
        <v>#N/A</v>
      </c>
      <c r="F65" s="255" t="e">
        <f t="shared" si="10"/>
        <v>#N/A</v>
      </c>
      <c r="G65" s="315" t="s">
        <v>24425</v>
      </c>
      <c r="H65" s="255" t="e">
        <f t="shared" si="6"/>
        <v>#N/A</v>
      </c>
      <c r="I65" s="255" t="e">
        <f t="shared" si="7"/>
        <v>#N/A</v>
      </c>
      <c r="J65" s="283" t="e">
        <f t="shared" si="8"/>
        <v>#N/A</v>
      </c>
    </row>
    <row r="66" spans="1:10" ht="18" customHeight="1">
      <c r="A66" s="254">
        <v>47</v>
      </c>
      <c r="B66" s="255" t="s">
        <v>22213</v>
      </c>
      <c r="C66" s="255" t="s">
        <v>22499</v>
      </c>
      <c r="D66" s="254" t="str">
        <f>VLOOKUP(C66,'Dev Inventory'!K:Q,5,FALSE)</f>
        <v>cis_ipxar</v>
      </c>
      <c r="E66" s="254" t="e">
        <f t="shared" si="9"/>
        <v>#N/A</v>
      </c>
      <c r="F66" s="255" t="e">
        <f t="shared" si="10"/>
        <v>#N/A</v>
      </c>
      <c r="G66" s="315" t="s">
        <v>24426</v>
      </c>
      <c r="H66" s="255" t="e">
        <f t="shared" ref="H66:H113" si="11">"job_config_"&amp;F66&amp;".json"</f>
        <v>#N/A</v>
      </c>
      <c r="I66" s="165" t="e">
        <f t="shared" si="7"/>
        <v>#N/A</v>
      </c>
      <c r="J66" s="283" t="e">
        <f t="shared" si="8"/>
        <v>#N/A</v>
      </c>
    </row>
    <row r="67" spans="1:10" ht="18" customHeight="1">
      <c r="A67" s="254">
        <v>48</v>
      </c>
      <c r="B67" s="255" t="s">
        <v>22213</v>
      </c>
      <c r="C67" s="255" t="s">
        <v>22500</v>
      </c>
      <c r="D67" s="254" t="str">
        <f>VLOOKUP(C67,'Dev Inventory'!K:Q,5,FALSE)</f>
        <v>cis_ip</v>
      </c>
      <c r="E67" s="254" t="e">
        <f t="shared" ref="E67:E98" si="12">VLOOKUP(D67,$P$3:$Q$4,2,FALSE)</f>
        <v>#N/A</v>
      </c>
      <c r="F67" s="255" t="e">
        <f t="shared" ref="F67:F98" si="13">"ingest_"&amp;C67&amp;"_"&amp;E67</f>
        <v>#N/A</v>
      </c>
      <c r="G67" s="315" t="s">
        <v>24426</v>
      </c>
      <c r="H67" s="255" t="e">
        <f t="shared" si="11"/>
        <v>#N/A</v>
      </c>
      <c r="I67" s="165" t="e">
        <f t="shared" si="7"/>
        <v>#N/A</v>
      </c>
      <c r="J67" s="283" t="e">
        <f t="shared" si="4"/>
        <v>#N/A</v>
      </c>
    </row>
    <row r="68" spans="1:10" ht="18" customHeight="1">
      <c r="A68" s="254">
        <v>49</v>
      </c>
      <c r="B68" s="255" t="s">
        <v>22213</v>
      </c>
      <c r="C68" s="255" t="s">
        <v>22501</v>
      </c>
      <c r="D68" s="254" t="str">
        <f>VLOOKUP(C68,'Dev Inventory'!K:Q,5,FALSE)</f>
        <v>cis_ar</v>
      </c>
      <c r="E68" s="254" t="e">
        <f t="shared" si="12"/>
        <v>#N/A</v>
      </c>
      <c r="F68" s="255" t="e">
        <f t="shared" si="13"/>
        <v>#N/A</v>
      </c>
      <c r="G68" s="315" t="s">
        <v>24426</v>
      </c>
      <c r="H68" s="255" t="e">
        <f t="shared" si="11"/>
        <v>#N/A</v>
      </c>
      <c r="I68" s="165" t="e">
        <f t="shared" si="3"/>
        <v>#N/A</v>
      </c>
      <c r="J68" s="283" t="e">
        <f t="shared" si="4"/>
        <v>#N/A</v>
      </c>
    </row>
    <row r="69" spans="1:10" ht="18" customHeight="1">
      <c r="A69" s="254">
        <v>50</v>
      </c>
      <c r="B69" s="255" t="s">
        <v>22213</v>
      </c>
      <c r="C69" s="255" t="s">
        <v>22528</v>
      </c>
      <c r="D69" s="254" t="str">
        <f>VLOOKUP(C69,'Dev Inventory'!K:Q,5,FALSE)</f>
        <v>cis_relar</v>
      </c>
      <c r="E69" s="254" t="e">
        <f t="shared" si="12"/>
        <v>#N/A</v>
      </c>
      <c r="F69" s="255" t="e">
        <f t="shared" si="13"/>
        <v>#N/A</v>
      </c>
      <c r="G69" s="315" t="s">
        <v>24426</v>
      </c>
      <c r="H69" s="255" t="e">
        <f t="shared" si="11"/>
        <v>#N/A</v>
      </c>
      <c r="I69" s="165" t="e">
        <f t="shared" ref="I69:I100" si="14">"/Volumes/mdp{env}/artifact/config/mdp/ingest/"&amp;B69&amp;"/"&amp;H69</f>
        <v>#N/A</v>
      </c>
      <c r="J69" s="283" t="e">
        <f>"{'job_name': '"&amp;F69&amp;"', 'pos_dt': '"&amp;G69&amp;"', 'job_config': f'"&amp;I69&amp;"'},"</f>
        <v>#N/A</v>
      </c>
    </row>
    <row r="70" spans="1:10" ht="18" customHeight="1">
      <c r="A70" s="254">
        <v>51</v>
      </c>
      <c r="B70" s="255" t="s">
        <v>22213</v>
      </c>
      <c r="C70" s="255" t="s">
        <v>22529</v>
      </c>
      <c r="D70" s="254" t="str">
        <f>VLOOKUP(C70,'Dev Inventory'!K:Q,5,FALSE)</f>
        <v>cis_doctp</v>
      </c>
      <c r="E70" s="254" t="e">
        <f t="shared" si="12"/>
        <v>#N/A</v>
      </c>
      <c r="F70" s="255" t="e">
        <f t="shared" si="13"/>
        <v>#N/A</v>
      </c>
      <c r="G70" s="315" t="s">
        <v>24426</v>
      </c>
      <c r="H70" s="255" t="e">
        <f t="shared" si="11"/>
        <v>#N/A</v>
      </c>
      <c r="I70" s="165" t="e">
        <f t="shared" si="14"/>
        <v>#N/A</v>
      </c>
      <c r="J70" s="283" t="e">
        <f>"{'job_name': '"&amp;F70&amp;"', 'pos_dt': '"&amp;G70&amp;"', 'job_config': f'"&amp;I70&amp;"'},"</f>
        <v>#N/A</v>
      </c>
    </row>
    <row r="71" spans="1:10" ht="18" customHeight="1">
      <c r="A71" s="254">
        <v>52</v>
      </c>
      <c r="B71" s="255" t="s">
        <v>22213</v>
      </c>
      <c r="C71" s="255" t="s">
        <v>22530</v>
      </c>
      <c r="D71" s="254" t="str">
        <f>VLOOKUP(C71,'Dev Inventory'!K:Q,5,FALSE)</f>
        <v>cis_cntreltp</v>
      </c>
      <c r="E71" s="254" t="e">
        <f t="shared" si="12"/>
        <v>#N/A</v>
      </c>
      <c r="F71" s="255" t="e">
        <f t="shared" si="13"/>
        <v>#N/A</v>
      </c>
      <c r="G71" s="315" t="s">
        <v>24426</v>
      </c>
      <c r="H71" s="255" t="e">
        <f t="shared" si="11"/>
        <v>#N/A</v>
      </c>
      <c r="I71" s="165" t="e">
        <f>"/Volumes/mdp{env}/artifact/config/mdp/ingest/"&amp;B71&amp;"/"&amp;H71</f>
        <v>#N/A</v>
      </c>
      <c r="J71" s="283" t="e">
        <f t="shared" ref="J71:J100" si="15">"{'job_name': '"&amp;F71&amp;"', 'pos_dt': '"&amp;G71&amp;"', 'job_config': f'"&amp;I71&amp;"'},"</f>
        <v>#N/A</v>
      </c>
    </row>
    <row r="72" spans="1:10" ht="18" customHeight="1">
      <c r="A72" s="254">
        <v>53</v>
      </c>
      <c r="B72" s="255" t="s">
        <v>22213</v>
      </c>
      <c r="C72" s="255" t="s">
        <v>22531</v>
      </c>
      <c r="D72" s="254" t="str">
        <f>VLOOKUP(C72,'Dev Inventory'!K:Q,5,FALSE)</f>
        <v>cis_ipxcontact</v>
      </c>
      <c r="E72" s="254" t="e">
        <f t="shared" si="12"/>
        <v>#N/A</v>
      </c>
      <c r="F72" s="255" t="e">
        <f t="shared" si="13"/>
        <v>#N/A</v>
      </c>
      <c r="G72" s="315" t="s">
        <v>24426</v>
      </c>
      <c r="H72" s="255" t="e">
        <f t="shared" si="11"/>
        <v>#N/A</v>
      </c>
      <c r="I72" s="165" t="e">
        <f t="shared" si="14"/>
        <v>#N/A</v>
      </c>
      <c r="J72" s="283" t="e">
        <f t="shared" si="15"/>
        <v>#N/A</v>
      </c>
    </row>
    <row r="73" spans="1:10" ht="18" customHeight="1">
      <c r="A73" s="254">
        <v>54</v>
      </c>
      <c r="B73" s="255" t="s">
        <v>22213</v>
      </c>
      <c r="C73" s="255" t="s">
        <v>22533</v>
      </c>
      <c r="D73" s="254" t="str">
        <f>VLOOKUP(C73,'Dev Inventory'!K:Q,5,FALSE)</f>
        <v>cis_conttp</v>
      </c>
      <c r="E73" s="254" t="e">
        <f t="shared" si="12"/>
        <v>#N/A</v>
      </c>
      <c r="F73" s="255" t="e">
        <f t="shared" si="13"/>
        <v>#N/A</v>
      </c>
      <c r="G73" s="315" t="s">
        <v>24426</v>
      </c>
      <c r="H73" s="255" t="e">
        <f t="shared" si="11"/>
        <v>#N/A</v>
      </c>
      <c r="I73" s="165" t="e">
        <f t="shared" si="14"/>
        <v>#N/A</v>
      </c>
      <c r="J73" s="283" t="e">
        <f t="shared" si="15"/>
        <v>#N/A</v>
      </c>
    </row>
    <row r="74" spans="1:10" ht="18" customHeight="1">
      <c r="A74" s="254">
        <v>55</v>
      </c>
      <c r="B74" s="255" t="s">
        <v>22213</v>
      </c>
      <c r="C74" s="255" t="s">
        <v>22534</v>
      </c>
      <c r="D74" s="254" t="str">
        <f>VLOOKUP(C74,'Dev Inventory'!K:Q,5,FALSE)</f>
        <v>cis_continfo</v>
      </c>
      <c r="E74" s="254" t="e">
        <f t="shared" si="12"/>
        <v>#N/A</v>
      </c>
      <c r="F74" s="255" t="e">
        <f t="shared" si="13"/>
        <v>#N/A</v>
      </c>
      <c r="G74" s="315" t="s">
        <v>24426</v>
      </c>
      <c r="H74" s="255" t="e">
        <f t="shared" si="11"/>
        <v>#N/A</v>
      </c>
      <c r="I74" s="165" t="e">
        <f t="shared" si="14"/>
        <v>#N/A</v>
      </c>
      <c r="J74" s="283" t="e">
        <f t="shared" si="15"/>
        <v>#N/A</v>
      </c>
    </row>
    <row r="75" spans="1:10" ht="18" customHeight="1">
      <c r="A75" s="254">
        <v>56</v>
      </c>
      <c r="B75" s="255" t="s">
        <v>22213</v>
      </c>
      <c r="C75" s="255" t="s">
        <v>22535</v>
      </c>
      <c r="D75" s="254" t="str">
        <f>VLOOKUP(C75,'Dev Inventory'!K:Q,5,FALSE)</f>
        <v>cis_idv</v>
      </c>
      <c r="E75" s="254" t="e">
        <f t="shared" si="12"/>
        <v>#N/A</v>
      </c>
      <c r="F75" s="255" t="e">
        <f t="shared" si="13"/>
        <v>#N/A</v>
      </c>
      <c r="G75" s="315" t="s">
        <v>24426</v>
      </c>
      <c r="H75" s="255" t="e">
        <f t="shared" si="11"/>
        <v>#N/A</v>
      </c>
      <c r="I75" s="165" t="e">
        <f t="shared" si="14"/>
        <v>#N/A</v>
      </c>
      <c r="J75" s="283" t="e">
        <f t="shared" si="15"/>
        <v>#N/A</v>
      </c>
    </row>
    <row r="76" spans="1:10" ht="18" customHeight="1">
      <c r="A76" s="254">
        <v>57</v>
      </c>
      <c r="B76" s="255" t="s">
        <v>22213</v>
      </c>
      <c r="C76" s="255" t="s">
        <v>22536</v>
      </c>
      <c r="D76" s="254" t="str">
        <f>VLOOKUP(C76,'Dev Inventory'!K:Q,5,FALSE)</f>
        <v>cis_org</v>
      </c>
      <c r="E76" s="254" t="e">
        <f t="shared" si="12"/>
        <v>#N/A</v>
      </c>
      <c r="F76" s="255" t="e">
        <f t="shared" si="13"/>
        <v>#N/A</v>
      </c>
      <c r="G76" s="315" t="s">
        <v>24426</v>
      </c>
      <c r="H76" s="255" t="e">
        <f t="shared" si="11"/>
        <v>#N/A</v>
      </c>
      <c r="I76" s="165" t="e">
        <f t="shared" si="14"/>
        <v>#N/A</v>
      </c>
      <c r="J76" s="283" t="e">
        <f t="shared" si="15"/>
        <v>#N/A</v>
      </c>
    </row>
    <row r="77" spans="1:10" ht="18" customHeight="1">
      <c r="A77" s="254">
        <v>58</v>
      </c>
      <c r="B77" s="255" t="s">
        <v>22213</v>
      </c>
      <c r="C77" s="255" t="s">
        <v>22537</v>
      </c>
      <c r="D77" s="254" t="str">
        <f>VLOOKUP(C77,'Dev Inventory'!K:Q,5,FALSE)</f>
        <v>cis_ipsegment</v>
      </c>
      <c r="E77" s="254" t="e">
        <f t="shared" si="12"/>
        <v>#N/A</v>
      </c>
      <c r="F77" s="255" t="e">
        <f t="shared" si="13"/>
        <v>#N/A</v>
      </c>
      <c r="G77" s="315" t="s">
        <v>24426</v>
      </c>
      <c r="H77" s="255" t="e">
        <f t="shared" si="11"/>
        <v>#N/A</v>
      </c>
      <c r="I77" s="165" t="e">
        <f t="shared" si="14"/>
        <v>#N/A</v>
      </c>
      <c r="J77" s="283" t="e">
        <f t="shared" si="15"/>
        <v>#N/A</v>
      </c>
    </row>
    <row r="78" spans="1:10" ht="18" customHeight="1">
      <c r="A78" s="254">
        <v>59</v>
      </c>
      <c r="B78" s="255" t="s">
        <v>22213</v>
      </c>
      <c r="C78" s="255" t="s">
        <v>22538</v>
      </c>
      <c r="D78" s="254" t="str">
        <f>VLOOKUP(C78,'Dev Inventory'!K:Q,5,FALSE)</f>
        <v>cis_histsegm</v>
      </c>
      <c r="E78" s="254" t="e">
        <f t="shared" si="12"/>
        <v>#N/A</v>
      </c>
      <c r="F78" s="255" t="e">
        <f t="shared" si="13"/>
        <v>#N/A</v>
      </c>
      <c r="G78" s="315" t="s">
        <v>24426</v>
      </c>
      <c r="H78" s="255" t="e">
        <f t="shared" si="11"/>
        <v>#N/A</v>
      </c>
      <c r="I78" s="165" t="e">
        <f t="shared" si="14"/>
        <v>#N/A</v>
      </c>
      <c r="J78" s="283" t="e">
        <f t="shared" si="15"/>
        <v>#N/A</v>
      </c>
    </row>
    <row r="79" spans="1:10" ht="18" customHeight="1">
      <c r="A79" s="254">
        <v>60</v>
      </c>
      <c r="B79" s="255" t="s">
        <v>22213</v>
      </c>
      <c r="C79" s="255" t="s">
        <v>22540</v>
      </c>
      <c r="D79" s="254" t="str">
        <f>VLOOKUP(C79,'Dev Inventory'!K:Q,5,FALSE)</f>
        <v>cis_addr</v>
      </c>
      <c r="E79" s="254" t="e">
        <f t="shared" si="12"/>
        <v>#N/A</v>
      </c>
      <c r="F79" s="255" t="e">
        <f t="shared" si="13"/>
        <v>#N/A</v>
      </c>
      <c r="G79" s="315" t="s">
        <v>24426</v>
      </c>
      <c r="H79" s="255" t="e">
        <f t="shared" si="11"/>
        <v>#N/A</v>
      </c>
      <c r="I79" s="165" t="e">
        <f t="shared" si="14"/>
        <v>#N/A</v>
      </c>
      <c r="J79" s="283" t="e">
        <f t="shared" si="15"/>
        <v>#N/A</v>
      </c>
    </row>
    <row r="80" spans="1:10" ht="18" customHeight="1">
      <c r="A80" s="254">
        <v>61</v>
      </c>
      <c r="B80" s="255" t="s">
        <v>22213</v>
      </c>
      <c r="C80" s="255" t="s">
        <v>22542</v>
      </c>
      <c r="D80" s="254" t="str">
        <f>VLOOKUP(C80,'Dev Inventory'!K:Q,5,FALSE)</f>
        <v>cis_ipxaddr</v>
      </c>
      <c r="E80" s="254" t="e">
        <f t="shared" si="12"/>
        <v>#N/A</v>
      </c>
      <c r="F80" s="255" t="e">
        <f t="shared" si="13"/>
        <v>#N/A</v>
      </c>
      <c r="G80" s="315" t="s">
        <v>24426</v>
      </c>
      <c r="H80" s="255" t="e">
        <f t="shared" si="11"/>
        <v>#N/A</v>
      </c>
      <c r="I80" s="165" t="e">
        <f t="shared" si="14"/>
        <v>#N/A</v>
      </c>
      <c r="J80" s="283" t="e">
        <f t="shared" si="15"/>
        <v>#N/A</v>
      </c>
    </row>
    <row r="81" spans="1:10" ht="18" customHeight="1">
      <c r="A81" s="254">
        <v>62</v>
      </c>
      <c r="B81" s="324" t="s">
        <v>22213</v>
      </c>
      <c r="C81" s="324" t="s">
        <v>22544</v>
      </c>
      <c r="D81" s="254" t="str">
        <f>VLOOKUP(C81,'Dev Inventory'!K:Q,5,FALSE)</f>
        <v>cis_dntcnt</v>
      </c>
      <c r="E81" s="254" t="e">
        <f t="shared" si="12"/>
        <v>#N/A</v>
      </c>
      <c r="F81" s="324" t="e">
        <f t="shared" si="13"/>
        <v>#N/A</v>
      </c>
      <c r="G81" s="315" t="s">
        <v>24426</v>
      </c>
      <c r="H81" s="324" t="e">
        <f t="shared" si="11"/>
        <v>#N/A</v>
      </c>
      <c r="I81" s="325" t="e">
        <f t="shared" si="14"/>
        <v>#N/A</v>
      </c>
      <c r="J81" s="326" t="e">
        <f t="shared" si="15"/>
        <v>#N/A</v>
      </c>
    </row>
    <row r="82" spans="1:10" ht="18" customHeight="1">
      <c r="A82" s="254">
        <v>63</v>
      </c>
      <c r="B82" s="255" t="s">
        <v>22213</v>
      </c>
      <c r="C82" s="255" t="s">
        <v>22546</v>
      </c>
      <c r="D82" s="254" t="str">
        <f>VLOOKUP(C82,'Dev Inventory'!K:Q,5,FALSE)</f>
        <v>cis_othdoc</v>
      </c>
      <c r="E82" s="254" t="e">
        <f t="shared" si="12"/>
        <v>#N/A</v>
      </c>
      <c r="F82" s="255" t="e">
        <f t="shared" si="13"/>
        <v>#N/A</v>
      </c>
      <c r="G82" s="315" t="s">
        <v>24426</v>
      </c>
      <c r="H82" s="255" t="e">
        <f t="shared" si="11"/>
        <v>#N/A</v>
      </c>
      <c r="I82" s="255" t="e">
        <f t="shared" si="14"/>
        <v>#N/A</v>
      </c>
      <c r="J82" s="283" t="e">
        <f t="shared" si="15"/>
        <v>#N/A</v>
      </c>
    </row>
    <row r="83" spans="1:10" ht="18" customHeight="1">
      <c r="A83" s="77">
        <v>64</v>
      </c>
      <c r="B83" s="39" t="s">
        <v>22259</v>
      </c>
      <c r="C83" s="39" t="s">
        <v>22555</v>
      </c>
      <c r="D83" s="77" t="str">
        <f>VLOOKUP(C83,'Dev Inventory'!K:Q,5,FALSE)</f>
        <v>cardlink_la10s_oatkn</v>
      </c>
      <c r="E83" s="77" t="e">
        <f t="shared" si="12"/>
        <v>#N/A</v>
      </c>
      <c r="F83" s="39" t="e">
        <f t="shared" si="13"/>
        <v>#N/A</v>
      </c>
      <c r="G83" s="316"/>
      <c r="H83" s="39" t="e">
        <f t="shared" si="11"/>
        <v>#N/A</v>
      </c>
      <c r="I83" s="39" t="e">
        <f t="shared" si="14"/>
        <v>#N/A</v>
      </c>
      <c r="J83" s="40" t="e">
        <f t="shared" si="15"/>
        <v>#N/A</v>
      </c>
    </row>
    <row r="84" spans="1:10" ht="18" customHeight="1">
      <c r="A84" s="254">
        <v>65</v>
      </c>
      <c r="B84" s="255" t="s">
        <v>22197</v>
      </c>
      <c r="C84" s="255" t="s">
        <v>22479</v>
      </c>
      <c r="D84" s="254" t="str">
        <f>VLOOKUP(C84,'Dev Inventory'!K:Q,5,FALSE)</f>
        <v>pcb_dep_src_pf_ar_sa_dly</v>
      </c>
      <c r="E84" s="254" t="e">
        <f t="shared" si="12"/>
        <v>#N/A</v>
      </c>
      <c r="F84" s="255" t="e">
        <f t="shared" si="13"/>
        <v>#N/A</v>
      </c>
      <c r="G84" s="316"/>
      <c r="H84" s="255" t="e">
        <f t="shared" si="11"/>
        <v>#N/A</v>
      </c>
      <c r="I84" s="255" t="e">
        <f t="shared" si="14"/>
        <v>#N/A</v>
      </c>
      <c r="J84" s="283" t="e">
        <f t="shared" si="15"/>
        <v>#N/A</v>
      </c>
    </row>
    <row r="85" spans="1:10" ht="18" customHeight="1">
      <c r="A85" s="254">
        <v>66</v>
      </c>
      <c r="B85" s="255" t="s">
        <v>22197</v>
      </c>
      <c r="C85" s="255" t="s">
        <v>22482</v>
      </c>
      <c r="D85" s="254" t="str">
        <f>VLOOKUP(C85,'Dev Inventory'!K:Q,5,FALSE)</f>
        <v>pcb_dep_src_pf_ar_ca_dly</v>
      </c>
      <c r="E85" s="254" t="e">
        <f t="shared" si="12"/>
        <v>#N/A</v>
      </c>
      <c r="F85" s="255" t="e">
        <f t="shared" si="13"/>
        <v>#N/A</v>
      </c>
      <c r="G85" s="316"/>
      <c r="H85" s="255" t="e">
        <f t="shared" si="11"/>
        <v>#N/A</v>
      </c>
      <c r="I85" s="255" t="e">
        <f t="shared" si="14"/>
        <v>#N/A</v>
      </c>
      <c r="J85" s="283" t="e">
        <f t="shared" si="15"/>
        <v>#N/A</v>
      </c>
    </row>
    <row r="86" spans="1:10" ht="18" customHeight="1">
      <c r="A86" s="254">
        <v>67</v>
      </c>
      <c r="B86" s="255" t="s">
        <v>22197</v>
      </c>
      <c r="C86" s="255" t="s">
        <v>22483</v>
      </c>
      <c r="D86" s="254" t="str">
        <f>VLOOKUP(C86,'Dev Inventory'!K:Q,5,FALSE)</f>
        <v>pcb_dep_src_pf_ar_fx_dly</v>
      </c>
      <c r="E86" s="254" t="e">
        <f t="shared" si="12"/>
        <v>#N/A</v>
      </c>
      <c r="F86" s="255" t="e">
        <f t="shared" si="13"/>
        <v>#N/A</v>
      </c>
      <c r="G86" s="316"/>
      <c r="H86" s="255" t="e">
        <f t="shared" si="11"/>
        <v>#N/A</v>
      </c>
      <c r="I86" s="255" t="e">
        <f t="shared" si="14"/>
        <v>#N/A</v>
      </c>
      <c r="J86" s="283" t="e">
        <f t="shared" si="15"/>
        <v>#N/A</v>
      </c>
    </row>
    <row r="87" spans="1:10" ht="18" customHeight="1">
      <c r="A87" s="254">
        <v>68</v>
      </c>
      <c r="B87" s="255" t="s">
        <v>22197</v>
      </c>
      <c r="C87" s="255" t="s">
        <v>22484</v>
      </c>
      <c r="D87" s="254" t="str">
        <f>VLOOKUP(C87,'Dev Inventory'!K:Q,5,FALSE)</f>
        <v>pcb_dep_src_pf_ar_sf_dly</v>
      </c>
      <c r="E87" s="254" t="e">
        <f t="shared" si="12"/>
        <v>#N/A</v>
      </c>
      <c r="F87" s="255" t="e">
        <f t="shared" si="13"/>
        <v>#N/A</v>
      </c>
      <c r="G87" s="316"/>
      <c r="H87" s="255" t="e">
        <f t="shared" si="11"/>
        <v>#N/A</v>
      </c>
      <c r="I87" s="255" t="e">
        <f t="shared" si="14"/>
        <v>#N/A</v>
      </c>
      <c r="J87" s="283" t="e">
        <f t="shared" si="15"/>
        <v>#N/A</v>
      </c>
    </row>
    <row r="88" spans="1:10" ht="18" customHeight="1">
      <c r="A88" s="254">
        <v>69</v>
      </c>
      <c r="B88" s="255" t="s">
        <v>22197</v>
      </c>
      <c r="C88" s="255" t="s">
        <v>22485</v>
      </c>
      <c r="D88" s="254" t="str">
        <f>VLOOKUP(C88,'Dev Inventory'!K:Q,5,FALSE)</f>
        <v>pcb_dep_extrate1</v>
      </c>
      <c r="E88" s="254" t="e">
        <f t="shared" si="12"/>
        <v>#N/A</v>
      </c>
      <c r="F88" s="255" t="e">
        <f t="shared" si="13"/>
        <v>#N/A</v>
      </c>
      <c r="G88" s="316"/>
      <c r="H88" s="255" t="e">
        <f t="shared" si="11"/>
        <v>#N/A</v>
      </c>
      <c r="I88" s="255" t="e">
        <f t="shared" si="14"/>
        <v>#N/A</v>
      </c>
      <c r="J88" s="283" t="e">
        <f t="shared" si="15"/>
        <v>#N/A</v>
      </c>
    </row>
    <row r="89" spans="1:10" ht="18" customHeight="1">
      <c r="A89" s="254">
        <v>70</v>
      </c>
      <c r="B89" s="255" t="s">
        <v>22197</v>
      </c>
      <c r="C89" s="255" t="s">
        <v>22486</v>
      </c>
      <c r="D89" s="254" t="str">
        <f>VLOOKUP(C89,'Dev Inventory'!K:Q,5,FALSE)</f>
        <v>pcb_dep_src_pf_txn_mis_eft_dly</v>
      </c>
      <c r="E89" s="254" t="e">
        <f t="shared" si="12"/>
        <v>#N/A</v>
      </c>
      <c r="F89" s="255" t="e">
        <f t="shared" si="13"/>
        <v>#N/A</v>
      </c>
      <c r="G89" s="316"/>
      <c r="H89" s="255" t="e">
        <f t="shared" si="11"/>
        <v>#N/A</v>
      </c>
      <c r="I89" s="255" t="e">
        <f t="shared" si="14"/>
        <v>#N/A</v>
      </c>
      <c r="J89" s="283" t="e">
        <f t="shared" si="15"/>
        <v>#N/A</v>
      </c>
    </row>
    <row r="90" spans="1:10" ht="18" customHeight="1">
      <c r="A90" s="254">
        <v>71</v>
      </c>
      <c r="B90" s="255" t="s">
        <v>22197</v>
      </c>
      <c r="C90" s="255" t="s">
        <v>22487</v>
      </c>
      <c r="D90" s="254" t="str">
        <f>VLOOKUP(C90,'Dev Inventory'!K:Q,5,FALSE)</f>
        <v>pcb_dep_cls500029</v>
      </c>
      <c r="E90" s="254" t="e">
        <f t="shared" si="12"/>
        <v>#N/A</v>
      </c>
      <c r="F90" s="255" t="e">
        <f t="shared" si="13"/>
        <v>#N/A</v>
      </c>
      <c r="G90" s="316"/>
      <c r="H90" s="255" t="e">
        <f t="shared" si="11"/>
        <v>#N/A</v>
      </c>
      <c r="I90" s="255" t="e">
        <f t="shared" si="14"/>
        <v>#N/A</v>
      </c>
      <c r="J90" s="283" t="e">
        <f t="shared" si="15"/>
        <v>#N/A</v>
      </c>
    </row>
    <row r="91" spans="1:10" ht="18" customHeight="1">
      <c r="A91" s="254">
        <v>72</v>
      </c>
      <c r="B91" s="255" t="s">
        <v>22197</v>
      </c>
      <c r="C91" s="255" t="s">
        <v>22488</v>
      </c>
      <c r="D91" s="254" t="str">
        <f>VLOOKUP(C91,'Dev Inventory'!K:Q,5,FALSE)</f>
        <v>pcb_dep_src_pf_ar_ca_cr_inf_dly</v>
      </c>
      <c r="E91" s="254" t="e">
        <f t="shared" si="12"/>
        <v>#N/A</v>
      </c>
      <c r="F91" s="255" t="e">
        <f t="shared" si="13"/>
        <v>#N/A</v>
      </c>
      <c r="G91" s="316"/>
      <c r="H91" s="255" t="e">
        <f t="shared" si="11"/>
        <v>#N/A</v>
      </c>
      <c r="I91" s="255" t="e">
        <f t="shared" si="14"/>
        <v>#N/A</v>
      </c>
      <c r="J91" s="283" t="e">
        <f t="shared" si="15"/>
        <v>#N/A</v>
      </c>
    </row>
    <row r="92" spans="1:10" ht="18" customHeight="1">
      <c r="A92" s="77">
        <v>73</v>
      </c>
      <c r="B92" s="39" t="s">
        <v>22210</v>
      </c>
      <c r="C92" s="39" t="s">
        <v>22489</v>
      </c>
      <c r="D92" s="77" t="str">
        <f>VLOOKUP(C92,'Dev Inventory'!K:Q,5,FALSE)</f>
        <v>fcd_ar</v>
      </c>
      <c r="E92" s="77" t="e">
        <f t="shared" si="12"/>
        <v>#N/A</v>
      </c>
      <c r="F92" s="39" t="e">
        <f t="shared" si="13"/>
        <v>#N/A</v>
      </c>
      <c r="G92" s="316"/>
      <c r="H92" s="39" t="e">
        <f t="shared" si="11"/>
        <v>#N/A</v>
      </c>
      <c r="I92" s="39" t="e">
        <f t="shared" si="14"/>
        <v>#N/A</v>
      </c>
      <c r="J92" s="40" t="e">
        <f t="shared" si="15"/>
        <v>#N/A</v>
      </c>
    </row>
    <row r="93" spans="1:10" ht="18" customHeight="1">
      <c r="A93" s="254">
        <v>74</v>
      </c>
      <c r="B93" s="255" t="s">
        <v>22206</v>
      </c>
      <c r="C93" s="255" t="s">
        <v>22490</v>
      </c>
      <c r="D93" s="254" t="str">
        <f>VLOOKUP(C93,'Dev Inventory'!K:Q,5,FALSE)</f>
        <v>lpm_as400_lmt_ar_inf_bfr_wrtof</v>
      </c>
      <c r="E93" s="254" t="e">
        <f t="shared" si="12"/>
        <v>#N/A</v>
      </c>
      <c r="F93" s="255" t="e">
        <f t="shared" si="13"/>
        <v>#N/A</v>
      </c>
      <c r="G93" s="316"/>
      <c r="H93" s="255" t="e">
        <f t="shared" si="11"/>
        <v>#N/A</v>
      </c>
      <c r="I93" s="255" t="e">
        <f t="shared" si="14"/>
        <v>#N/A</v>
      </c>
      <c r="J93" s="283" t="e">
        <f t="shared" si="15"/>
        <v>#N/A</v>
      </c>
    </row>
    <row r="94" spans="1:10" ht="18" customHeight="1">
      <c r="A94" s="254">
        <v>75</v>
      </c>
      <c r="B94" s="255" t="s">
        <v>22206</v>
      </c>
      <c r="C94" s="255" t="s">
        <v>22491</v>
      </c>
      <c r="D94" s="254" t="str">
        <f>VLOOKUP(C94,'Dev Inventory'!K:Q,5,FALSE)</f>
        <v>lpm_as400_ln_cntg_dmmy_clss_prvn</v>
      </c>
      <c r="E94" s="254" t="e">
        <f t="shared" si="12"/>
        <v>#N/A</v>
      </c>
      <c r="F94" s="255" t="e">
        <f t="shared" si="13"/>
        <v>#N/A</v>
      </c>
      <c r="G94" s="316"/>
      <c r="H94" s="255" t="e">
        <f t="shared" si="11"/>
        <v>#N/A</v>
      </c>
      <c r="I94" s="255" t="e">
        <f t="shared" si="14"/>
        <v>#N/A</v>
      </c>
      <c r="J94" s="283" t="e">
        <f t="shared" si="15"/>
        <v>#N/A</v>
      </c>
    </row>
    <row r="95" spans="1:10" ht="18" customHeight="1">
      <c r="A95" s="254">
        <v>76</v>
      </c>
      <c r="B95" s="255" t="s">
        <v>22206</v>
      </c>
      <c r="C95" s="255" t="s">
        <v>22492</v>
      </c>
      <c r="D95" s="254" t="str">
        <f>VLOOKUP(C95,'Dev Inventory'!K:Q,5,FALSE)</f>
        <v>lpm_as400_ln_card_clss_prvn</v>
      </c>
      <c r="E95" s="254" t="e">
        <f t="shared" si="12"/>
        <v>#N/A</v>
      </c>
      <c r="F95" s="255" t="e">
        <f t="shared" si="13"/>
        <v>#N/A</v>
      </c>
      <c r="G95" s="316"/>
      <c r="H95" s="255" t="e">
        <f t="shared" si="11"/>
        <v>#N/A</v>
      </c>
      <c r="I95" s="255" t="e">
        <f t="shared" si="14"/>
        <v>#N/A</v>
      </c>
      <c r="J95" s="283" t="e">
        <f t="shared" si="15"/>
        <v>#N/A</v>
      </c>
    </row>
    <row r="96" spans="1:10" ht="18" customHeight="1">
      <c r="A96" s="254">
        <v>77</v>
      </c>
      <c r="B96" s="255" t="s">
        <v>22206</v>
      </c>
      <c r="C96" s="255" t="s">
        <v>22494</v>
      </c>
      <c r="D96" s="254" t="str">
        <f>VLOOKUP(C96,'Dev Inventory'!K:Q,5,FALSE)</f>
        <v>lpm_as400_ln_cntg_clss_prvn</v>
      </c>
      <c r="E96" s="254" t="e">
        <f t="shared" si="12"/>
        <v>#N/A</v>
      </c>
      <c r="F96" s="255" t="e">
        <f t="shared" si="13"/>
        <v>#N/A</v>
      </c>
      <c r="G96" s="316"/>
      <c r="H96" s="255" t="e">
        <f t="shared" si="11"/>
        <v>#N/A</v>
      </c>
      <c r="I96" s="255" t="e">
        <f t="shared" si="14"/>
        <v>#N/A</v>
      </c>
      <c r="J96" s="283" t="e">
        <f t="shared" si="15"/>
        <v>#N/A</v>
      </c>
    </row>
    <row r="97" spans="1:10" ht="18" customHeight="1">
      <c r="A97" s="254">
        <v>78</v>
      </c>
      <c r="B97" s="255" t="s">
        <v>22206</v>
      </c>
      <c r="C97" s="255" t="s">
        <v>22495</v>
      </c>
      <c r="D97" s="254" t="str">
        <f>VLOOKUP(C97,'Dev Inventory'!K:Q,5,FALSE)</f>
        <v>lpm_as400_ar_clss_qly</v>
      </c>
      <c r="E97" s="254" t="e">
        <f t="shared" si="12"/>
        <v>#N/A</v>
      </c>
      <c r="F97" s="255" t="e">
        <f t="shared" si="13"/>
        <v>#N/A</v>
      </c>
      <c r="G97" s="316"/>
      <c r="H97" s="255" t="e">
        <f t="shared" si="11"/>
        <v>#N/A</v>
      </c>
      <c r="I97" s="255" t="e">
        <f t="shared" si="14"/>
        <v>#N/A</v>
      </c>
      <c r="J97" s="283" t="e">
        <f t="shared" si="15"/>
        <v>#N/A</v>
      </c>
    </row>
    <row r="98" spans="1:10" ht="18" customHeight="1">
      <c r="A98" s="254">
        <v>79</v>
      </c>
      <c r="B98" s="255" t="s">
        <v>22206</v>
      </c>
      <c r="C98" s="255" t="s">
        <v>22496</v>
      </c>
      <c r="D98" s="254" t="str">
        <f>VLOOKUP(C98,'Dev Inventory'!K:Q,5,FALSE)</f>
        <v>lpm_as400_ln_cntg_clss_prvn_bfr_wrtof</v>
      </c>
      <c r="E98" s="254" t="e">
        <f t="shared" si="12"/>
        <v>#N/A</v>
      </c>
      <c r="F98" s="255" t="e">
        <f t="shared" si="13"/>
        <v>#N/A</v>
      </c>
      <c r="G98" s="316"/>
      <c r="H98" s="255" t="e">
        <f t="shared" si="11"/>
        <v>#N/A</v>
      </c>
      <c r="I98" s="255" t="e">
        <f t="shared" si="14"/>
        <v>#N/A</v>
      </c>
      <c r="J98" s="283" t="e">
        <f t="shared" si="15"/>
        <v>#N/A</v>
      </c>
    </row>
    <row r="99" spans="1:10" ht="18" customHeight="1">
      <c r="A99" s="254">
        <v>80</v>
      </c>
      <c r="B99" s="255" t="s">
        <v>22206</v>
      </c>
      <c r="C99" s="255" t="s">
        <v>22497</v>
      </c>
      <c r="D99" s="254" t="str">
        <f>VLOOKUP(C99,'Dev Inventory'!K:Q,5,FALSE)</f>
        <v>lpm_as400_lmt_inf_bfr_wrtof</v>
      </c>
      <c r="E99" s="254" t="e">
        <f t="shared" ref="E99:E113" si="16">VLOOKUP(D99,$P$3:$Q$4,2,FALSE)</f>
        <v>#N/A</v>
      </c>
      <c r="F99" s="255" t="e">
        <f t="shared" ref="F99:F113" si="17">"ingest_"&amp;C99&amp;"_"&amp;E99</f>
        <v>#N/A</v>
      </c>
      <c r="G99" s="316"/>
      <c r="H99" s="255" t="e">
        <f t="shared" si="11"/>
        <v>#N/A</v>
      </c>
      <c r="I99" s="255" t="e">
        <f t="shared" si="14"/>
        <v>#N/A</v>
      </c>
      <c r="J99" s="283" t="e">
        <f t="shared" si="15"/>
        <v>#N/A</v>
      </c>
    </row>
    <row r="100" spans="1:10" ht="18" customHeight="1">
      <c r="A100" s="77">
        <v>81</v>
      </c>
      <c r="B100" s="39" t="s">
        <v>22241</v>
      </c>
      <c r="C100" s="39" t="s">
        <v>22548</v>
      </c>
      <c r="D100" s="77" t="str">
        <f>VLOOKUP(C100,'Dev Inventory'!K:Q,5,FALSE)</f>
        <v>ud_ka_fundcode</v>
      </c>
      <c r="E100" s="77" t="e">
        <f t="shared" si="16"/>
        <v>#N/A</v>
      </c>
      <c r="F100" s="39" t="e">
        <f t="shared" si="17"/>
        <v>#N/A</v>
      </c>
      <c r="G100" s="316"/>
      <c r="H100" s="39" t="e">
        <f t="shared" si="11"/>
        <v>#N/A</v>
      </c>
      <c r="I100" s="39" t="e">
        <f t="shared" si="14"/>
        <v>#N/A</v>
      </c>
      <c r="J100" s="40" t="e">
        <f t="shared" si="15"/>
        <v>#N/A</v>
      </c>
    </row>
    <row r="101" spans="1:10" ht="18" customHeight="1">
      <c r="A101" s="77">
        <v>82</v>
      </c>
      <c r="B101" s="39" t="s">
        <v>22241</v>
      </c>
      <c r="C101" s="39" t="s">
        <v>22553</v>
      </c>
      <c r="D101" s="77" t="str">
        <f>VLOOKUP(C101,'Dev Inventory'!K:Q,5,FALSE)</f>
        <v>ud_privatefund_balance</v>
      </c>
      <c r="E101" s="77" t="e">
        <f t="shared" si="16"/>
        <v>#N/A</v>
      </c>
      <c r="F101" s="39" t="e">
        <f t="shared" si="17"/>
        <v>#N/A</v>
      </c>
      <c r="G101" s="316"/>
      <c r="H101" s="39" t="e">
        <f t="shared" si="11"/>
        <v>#N/A</v>
      </c>
      <c r="I101" s="39" t="e">
        <f t="shared" ref="I101:I113" si="18">"/Volumes/mdp{env}/artifact/config/mdp/ingest/"&amp;B101&amp;"/"&amp;H101</f>
        <v>#N/A</v>
      </c>
      <c r="J101" s="40" t="e">
        <f t="shared" ref="J101:J113" si="19">"{'job_name': '"&amp;F101&amp;"', 'pos_dt': '"&amp;G101&amp;"', 'job_config': f'"&amp;I101&amp;"'},"</f>
        <v>#N/A</v>
      </c>
    </row>
    <row r="102" spans="1:10" ht="18" customHeight="1">
      <c r="A102" s="254">
        <v>83</v>
      </c>
      <c r="B102" s="255" t="s">
        <v>22244</v>
      </c>
      <c r="C102" s="255" t="s">
        <v>22550</v>
      </c>
      <c r="D102" s="254" t="str">
        <f>VLOOKUP(C102,'Dev Inventory'!K:Q,5,FALSE)</f>
        <v>ks_fundmaster</v>
      </c>
      <c r="E102" s="254" t="e">
        <f t="shared" si="16"/>
        <v>#N/A</v>
      </c>
      <c r="F102" s="255" t="e">
        <f t="shared" si="17"/>
        <v>#N/A</v>
      </c>
      <c r="G102" s="316"/>
      <c r="H102" s="255" t="e">
        <f t="shared" si="11"/>
        <v>#N/A</v>
      </c>
      <c r="I102" s="255" t="e">
        <f t="shared" si="18"/>
        <v>#N/A</v>
      </c>
      <c r="J102" s="283" t="e">
        <f t="shared" si="19"/>
        <v>#N/A</v>
      </c>
    </row>
    <row r="103" spans="1:10" ht="18" customHeight="1">
      <c r="A103" s="254">
        <v>84</v>
      </c>
      <c r="B103" s="255" t="s">
        <v>22244</v>
      </c>
      <c r="C103" s="255" t="s">
        <v>22551</v>
      </c>
      <c r="D103" s="254" t="str">
        <f>VLOOKUP(C103,'Dev Inventory'!K:Q,5,FALSE)</f>
        <v>ks_fundportfolio</v>
      </c>
      <c r="E103" s="254" t="e">
        <f t="shared" si="16"/>
        <v>#N/A</v>
      </c>
      <c r="F103" s="255" t="e">
        <f t="shared" si="17"/>
        <v>#N/A</v>
      </c>
      <c r="G103" s="316"/>
      <c r="H103" s="255" t="e">
        <f t="shared" si="11"/>
        <v>#N/A</v>
      </c>
      <c r="I103" s="255" t="e">
        <f t="shared" si="18"/>
        <v>#N/A</v>
      </c>
      <c r="J103" s="283" t="e">
        <f t="shared" si="19"/>
        <v>#N/A</v>
      </c>
    </row>
    <row r="104" spans="1:10" ht="18" customHeight="1">
      <c r="A104" s="254">
        <v>85</v>
      </c>
      <c r="B104" s="255" t="s">
        <v>22244</v>
      </c>
      <c r="C104" s="255" t="s">
        <v>22552</v>
      </c>
      <c r="D104" s="254" t="str">
        <f>VLOOKUP(C104,'Dev Inventory'!K:Q,5,FALSE)</f>
        <v>ks_custprofile</v>
      </c>
      <c r="E104" s="254" t="e">
        <f t="shared" si="16"/>
        <v>#N/A</v>
      </c>
      <c r="F104" s="255" t="e">
        <f t="shared" si="17"/>
        <v>#N/A</v>
      </c>
      <c r="G104" s="316"/>
      <c r="H104" s="255" t="e">
        <f t="shared" si="11"/>
        <v>#N/A</v>
      </c>
      <c r="I104" s="255" t="e">
        <f t="shared" si="18"/>
        <v>#N/A</v>
      </c>
      <c r="J104" s="283" t="e">
        <f t="shared" si="19"/>
        <v>#N/A</v>
      </c>
    </row>
    <row r="105" spans="1:10" ht="18" customHeight="1">
      <c r="A105" s="77">
        <v>86</v>
      </c>
      <c r="B105" s="39" t="s">
        <v>22286</v>
      </c>
      <c r="C105" s="39" t="s">
        <v>22554</v>
      </c>
      <c r="D105" s="77" t="str">
        <f>VLOOKUP(C105,'Dev Inventory'!K:Q,5,FALSE)</f>
        <v>hris_staff_accnt_vw</v>
      </c>
      <c r="E105" s="77" t="e">
        <f t="shared" si="16"/>
        <v>#N/A</v>
      </c>
      <c r="F105" s="39" t="e">
        <f t="shared" si="17"/>
        <v>#N/A</v>
      </c>
      <c r="G105" s="316"/>
      <c r="H105" s="39" t="e">
        <f t="shared" si="11"/>
        <v>#N/A</v>
      </c>
      <c r="I105" s="39" t="e">
        <f t="shared" si="18"/>
        <v>#N/A</v>
      </c>
      <c r="J105" s="40" t="e">
        <f t="shared" si="19"/>
        <v>#N/A</v>
      </c>
    </row>
    <row r="106" spans="1:10" ht="18" customHeight="1">
      <c r="A106" s="254">
        <v>87</v>
      </c>
      <c r="B106" s="255" t="s">
        <v>22238</v>
      </c>
      <c r="C106" s="255" t="s">
        <v>22561</v>
      </c>
      <c r="D106" s="254" t="str">
        <f>VLOOKUP(C106,'Dev Inventory'!K:Q,5,FALSE)</f>
        <v>mx_src_murx_deal_ar</v>
      </c>
      <c r="E106" s="254" t="e">
        <f t="shared" si="16"/>
        <v>#N/A</v>
      </c>
      <c r="F106" s="255" t="e">
        <f t="shared" si="17"/>
        <v>#N/A</v>
      </c>
      <c r="G106" s="316"/>
      <c r="H106" s="255" t="e">
        <f t="shared" si="11"/>
        <v>#N/A</v>
      </c>
      <c r="I106" s="255" t="e">
        <f t="shared" si="18"/>
        <v>#N/A</v>
      </c>
      <c r="J106" s="283" t="e">
        <f t="shared" si="19"/>
        <v>#N/A</v>
      </c>
    </row>
    <row r="107" spans="1:10" ht="18" customHeight="1">
      <c r="A107" s="254">
        <v>88</v>
      </c>
      <c r="B107" s="255" t="s">
        <v>22238</v>
      </c>
      <c r="C107" s="255" t="s">
        <v>22562</v>
      </c>
      <c r="D107" s="254" t="str">
        <f>VLOOKUP(C107,'Dev Inventory'!K:Q,5,FALSE)</f>
        <v>mx_report_limit_ctp_funded_forint</v>
      </c>
      <c r="E107" s="254" t="e">
        <f t="shared" si="16"/>
        <v>#N/A</v>
      </c>
      <c r="F107" s="255" t="e">
        <f t="shared" si="17"/>
        <v>#N/A</v>
      </c>
      <c r="G107" s="316"/>
      <c r="H107" s="255" t="e">
        <f t="shared" si="11"/>
        <v>#N/A</v>
      </c>
      <c r="I107" s="255" t="e">
        <f t="shared" si="18"/>
        <v>#N/A</v>
      </c>
      <c r="J107" s="283" t="e">
        <f t="shared" si="19"/>
        <v>#N/A</v>
      </c>
    </row>
    <row r="108" spans="1:10" ht="18" customHeight="1">
      <c r="A108" s="254">
        <v>89</v>
      </c>
      <c r="B108" s="255" t="s">
        <v>22238</v>
      </c>
      <c r="C108" s="255" t="s">
        <v>22563</v>
      </c>
      <c r="D108" s="254" t="str">
        <f>VLOOKUP(C108,'Dev Inventory'!K:Q,5,FALSE)</f>
        <v>mx_report_limit_pse_forint</v>
      </c>
      <c r="E108" s="254" t="e">
        <f t="shared" si="16"/>
        <v>#N/A</v>
      </c>
      <c r="F108" s="255" t="e">
        <f t="shared" si="17"/>
        <v>#N/A</v>
      </c>
      <c r="G108" s="316"/>
      <c r="H108" s="255" t="e">
        <f t="shared" si="11"/>
        <v>#N/A</v>
      </c>
      <c r="I108" s="255" t="e">
        <f t="shared" si="18"/>
        <v>#N/A</v>
      </c>
      <c r="J108" s="283" t="e">
        <f t="shared" si="19"/>
        <v>#N/A</v>
      </c>
    </row>
    <row r="109" spans="1:10" ht="18" customHeight="1">
      <c r="A109" s="254">
        <v>90</v>
      </c>
      <c r="B109" s="255" t="s">
        <v>22238</v>
      </c>
      <c r="C109" s="255" t="s">
        <v>22564</v>
      </c>
      <c r="D109" s="254" t="str">
        <f>VLOOKUP(C109,'Dev Inventory'!K:Q,5,FALSE)</f>
        <v>mx_report_limit_se_forint</v>
      </c>
      <c r="E109" s="254" t="e">
        <f t="shared" si="16"/>
        <v>#N/A</v>
      </c>
      <c r="F109" s="255" t="e">
        <f t="shared" si="17"/>
        <v>#N/A</v>
      </c>
      <c r="G109" s="316"/>
      <c r="H109" s="255" t="e">
        <f t="shared" si="11"/>
        <v>#N/A</v>
      </c>
      <c r="I109" s="255" t="e">
        <f t="shared" si="18"/>
        <v>#N/A</v>
      </c>
      <c r="J109" s="283" t="e">
        <f t="shared" si="19"/>
        <v>#N/A</v>
      </c>
    </row>
    <row r="110" spans="1:10" ht="18" customHeight="1">
      <c r="A110" s="254">
        <v>91</v>
      </c>
      <c r="B110" s="255" t="s">
        <v>22238</v>
      </c>
      <c r="C110" s="255" t="s">
        <v>22565</v>
      </c>
      <c r="D110" s="254" t="str">
        <f>VLOOKUP(C110,'Dev Inventory'!K:Q,5,FALSE)</f>
        <v>mx_reset_lp_ctp_funded_forint</v>
      </c>
      <c r="E110" s="254" t="e">
        <f t="shared" si="16"/>
        <v>#N/A</v>
      </c>
      <c r="F110" s="255" t="e">
        <f t="shared" si="17"/>
        <v>#N/A</v>
      </c>
      <c r="G110" s="316"/>
      <c r="H110" s="255" t="e">
        <f t="shared" si="11"/>
        <v>#N/A</v>
      </c>
      <c r="I110" s="255" t="e">
        <f t="shared" si="18"/>
        <v>#N/A</v>
      </c>
      <c r="J110" s="283" t="e">
        <f t="shared" si="19"/>
        <v>#N/A</v>
      </c>
    </row>
    <row r="111" spans="1:10" ht="18" customHeight="1">
      <c r="A111" s="254">
        <v>92</v>
      </c>
      <c r="B111" s="255" t="s">
        <v>22238</v>
      </c>
      <c r="C111" s="255" t="s">
        <v>22566</v>
      </c>
      <c r="D111" s="254" t="str">
        <f>VLOOKUP(C111,'Dev Inventory'!K:Q,5,FALSE)</f>
        <v>mx_reset_mplcde_forint</v>
      </c>
      <c r="E111" s="254" t="e">
        <f t="shared" si="16"/>
        <v>#N/A</v>
      </c>
      <c r="F111" s="255" t="e">
        <f t="shared" si="17"/>
        <v>#N/A</v>
      </c>
      <c r="G111" s="316"/>
      <c r="H111" s="255" t="e">
        <f t="shared" si="11"/>
        <v>#N/A</v>
      </c>
      <c r="I111" s="255" t="e">
        <f t="shared" si="18"/>
        <v>#N/A</v>
      </c>
      <c r="J111" s="283" t="e">
        <f t="shared" si="19"/>
        <v>#N/A</v>
      </c>
    </row>
    <row r="112" spans="1:10" ht="18" customHeight="1">
      <c r="A112" s="254">
        <v>93</v>
      </c>
      <c r="B112" s="255" t="s">
        <v>22238</v>
      </c>
      <c r="C112" s="255" t="s">
        <v>22567</v>
      </c>
      <c r="D112" s="254" t="str">
        <f>VLOOKUP(C112,'Dev Inventory'!K:Q,5,FALSE)</f>
        <v>mx_limiteffective</v>
      </c>
      <c r="E112" s="254" t="e">
        <f t="shared" si="16"/>
        <v>#N/A</v>
      </c>
      <c r="F112" s="255" t="e">
        <f t="shared" si="17"/>
        <v>#N/A</v>
      </c>
      <c r="G112" s="316"/>
      <c r="H112" s="255" t="e">
        <f t="shared" si="11"/>
        <v>#N/A</v>
      </c>
      <c r="I112" s="255" t="e">
        <f t="shared" si="18"/>
        <v>#N/A</v>
      </c>
      <c r="J112" s="283" t="e">
        <f t="shared" si="19"/>
        <v>#N/A</v>
      </c>
    </row>
    <row r="113" spans="1:10" ht="18" customHeight="1">
      <c r="A113" s="77">
        <v>94</v>
      </c>
      <c r="B113" s="39" t="s">
        <v>22255</v>
      </c>
      <c r="C113" s="39" t="s">
        <v>22568</v>
      </c>
      <c r="D113" s="77" t="str">
        <f>VLOOKUP(C113,'Dev Inventory'!K:Q,5,FALSE)</f>
        <v>lec_lecp_lec3d18</v>
      </c>
      <c r="E113" s="77" t="e">
        <f t="shared" si="16"/>
        <v>#N/A</v>
      </c>
      <c r="F113" s="39" t="e">
        <f t="shared" si="17"/>
        <v>#N/A</v>
      </c>
      <c r="G113" s="316"/>
      <c r="H113" s="39" t="e">
        <f t="shared" si="11"/>
        <v>#N/A</v>
      </c>
      <c r="I113" s="39" t="e">
        <f t="shared" si="18"/>
        <v>#N/A</v>
      </c>
      <c r="J113" s="40" t="e">
        <f t="shared" si="19"/>
        <v>#N/A</v>
      </c>
    </row>
    <row r="115" spans="1:10" ht="18" customHeight="1">
      <c r="A115" s="27" t="s">
        <v>24427</v>
      </c>
    </row>
  </sheetData>
  <autoFilter ref="A2:J113" xr:uid="{F161D938-CF03-469F-AEC5-1EFE137A6865}"/>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48A43-BA68-43BD-B2FD-B16CD33F0917}">
  <dimension ref="A1:J13"/>
  <sheetViews>
    <sheetView workbookViewId="0">
      <selection activeCell="C2" sqref="C2"/>
    </sheetView>
  </sheetViews>
  <sheetFormatPr defaultColWidth="8.85546875" defaultRowHeight="14.45"/>
  <cols>
    <col min="1" max="1" width="8.85546875" style="27"/>
    <col min="2" max="2" width="11.5703125" style="27" customWidth="1"/>
    <col min="3" max="3" width="14.42578125" style="54" customWidth="1"/>
    <col min="4" max="4" width="16.140625" style="54" customWidth="1"/>
    <col min="5" max="5" width="17.42578125" style="54" customWidth="1"/>
    <col min="6" max="6" width="27.140625" style="54" customWidth="1"/>
    <col min="7" max="7" width="17.85546875" style="54" bestFit="1" customWidth="1"/>
    <col min="8" max="8" width="8.85546875" style="54"/>
    <col min="9" max="9" width="15.42578125" style="54" customWidth="1"/>
    <col min="10" max="10" width="33.140625" style="54" customWidth="1"/>
    <col min="11" max="16384" width="8.85546875" style="54"/>
  </cols>
  <sheetData>
    <row r="1" spans="1:10" ht="26.1">
      <c r="A1" s="77"/>
      <c r="B1" s="282" t="s">
        <v>22571</v>
      </c>
      <c r="C1" s="296" t="s">
        <v>22573</v>
      </c>
      <c r="D1" s="298" t="s">
        <v>22574</v>
      </c>
      <c r="E1" s="299" t="s">
        <v>22575</v>
      </c>
      <c r="F1" s="46"/>
    </row>
    <row r="2" spans="1:10" ht="29.1">
      <c r="A2" s="77">
        <v>1</v>
      </c>
      <c r="B2" s="77" t="s">
        <v>22584</v>
      </c>
      <c r="C2" s="118" t="s">
        <v>22584</v>
      </c>
      <c r="D2" s="300" t="s">
        <v>22583</v>
      </c>
      <c r="E2" s="301" t="s">
        <v>22583</v>
      </c>
      <c r="F2" s="297" t="s">
        <v>24428</v>
      </c>
      <c r="I2" s="294"/>
      <c r="J2" s="54" t="s">
        <v>24429</v>
      </c>
    </row>
    <row r="3" spans="1:10" ht="29.1">
      <c r="A3" s="77">
        <v>2</v>
      </c>
      <c r="B3" s="77" t="s">
        <v>22584</v>
      </c>
      <c r="C3" s="118" t="s">
        <v>22584</v>
      </c>
      <c r="D3" s="300" t="s">
        <v>22584</v>
      </c>
      <c r="E3" s="301" t="s">
        <v>23011</v>
      </c>
      <c r="F3" s="297" t="s">
        <v>24428</v>
      </c>
      <c r="I3" s="282" t="s">
        <v>22575</v>
      </c>
      <c r="J3" s="54" t="s">
        <v>24430</v>
      </c>
    </row>
    <row r="4" spans="1:10" ht="15" thickBot="1">
      <c r="A4" s="77">
        <v>3</v>
      </c>
      <c r="B4" s="77" t="s">
        <v>22584</v>
      </c>
      <c r="C4" s="118" t="s">
        <v>22583</v>
      </c>
      <c r="D4" s="302" t="s">
        <v>22585</v>
      </c>
      <c r="E4" s="303" t="s">
        <v>23011</v>
      </c>
      <c r="F4" s="46" t="s">
        <v>22585</v>
      </c>
    </row>
    <row r="12" spans="1:10">
      <c r="F12" s="180" t="s">
        <v>22573</v>
      </c>
      <c r="G12" s="54" t="s">
        <v>24431</v>
      </c>
    </row>
    <row r="13" spans="1:10">
      <c r="F13" s="180" t="s">
        <v>22574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F9C7A-B388-4A7C-BF7D-80209FB1D62F}">
  <sheetPr>
    <tabColor theme="7" tint="0.79998168889431442"/>
  </sheetPr>
  <dimension ref="A1:X78"/>
  <sheetViews>
    <sheetView showGridLines="0" topLeftCell="A52" workbookViewId="0">
      <selection activeCell="B69" sqref="B69"/>
    </sheetView>
  </sheetViews>
  <sheetFormatPr defaultRowHeight="14.45"/>
  <cols>
    <col min="1" max="1" width="7.140625" customWidth="1"/>
    <col min="2" max="2" width="52.5703125" bestFit="1" customWidth="1"/>
    <col min="3" max="3" width="16.140625" customWidth="1"/>
    <col min="4" max="4" width="18" customWidth="1"/>
    <col min="5" max="5" width="16.5703125" bestFit="1" customWidth="1"/>
    <col min="6" max="6" width="12.85546875" customWidth="1"/>
    <col min="7" max="8" width="5.140625" bestFit="1" customWidth="1"/>
    <col min="9" max="9" width="5.140625" customWidth="1"/>
    <col min="10" max="10" width="26.140625" bestFit="1" customWidth="1"/>
    <col min="11" max="11" width="10.85546875" bestFit="1" customWidth="1"/>
    <col min="12" max="12" width="5.140625" bestFit="1" customWidth="1"/>
    <col min="13" max="13" width="6.85546875" bestFit="1" customWidth="1"/>
    <col min="14" max="14" width="3.140625" bestFit="1" customWidth="1"/>
    <col min="15" max="15" width="3.85546875" bestFit="1" customWidth="1"/>
    <col min="16" max="16" width="11.42578125" bestFit="1" customWidth="1"/>
    <col min="17" max="17" width="12.5703125" bestFit="1" customWidth="1"/>
    <col min="18" max="18" width="35.42578125" bestFit="1" customWidth="1"/>
    <col min="19" max="19" width="33.5703125" bestFit="1" customWidth="1"/>
    <col min="20" max="21" width="11.42578125" bestFit="1" customWidth="1"/>
    <col min="22" max="22" width="18.140625" bestFit="1" customWidth="1"/>
    <col min="23" max="23" width="10.85546875" bestFit="1" customWidth="1"/>
    <col min="24" max="24" width="11.5703125" bestFit="1" customWidth="1"/>
    <col min="25" max="25" width="14.5703125" bestFit="1" customWidth="1"/>
    <col min="26" max="26" width="3.5703125" bestFit="1" customWidth="1"/>
    <col min="27" max="27" width="5.140625" bestFit="1" customWidth="1"/>
    <col min="28" max="28" width="7.5703125" bestFit="1" customWidth="1"/>
    <col min="29" max="29" width="7.42578125" bestFit="1" customWidth="1"/>
    <col min="30" max="30" width="8.42578125" bestFit="1" customWidth="1"/>
    <col min="31" max="31" width="13.42578125" bestFit="1" customWidth="1"/>
    <col min="32" max="32" width="16.140625" bestFit="1" customWidth="1"/>
    <col min="33" max="33" width="14.5703125" bestFit="1" customWidth="1"/>
    <col min="34" max="34" width="17.42578125" bestFit="1" customWidth="1"/>
    <col min="35" max="35" width="8.5703125" bestFit="1" customWidth="1"/>
    <col min="36" max="36" width="7.42578125" bestFit="1" customWidth="1"/>
    <col min="37" max="37" width="11.42578125" bestFit="1" customWidth="1"/>
    <col min="38" max="38" width="12.42578125" bestFit="1" customWidth="1"/>
    <col min="39" max="39" width="15.140625" bestFit="1" customWidth="1"/>
    <col min="40" max="40" width="13.42578125" bestFit="1" customWidth="1"/>
    <col min="41" max="41" width="7.42578125" bestFit="1" customWidth="1"/>
    <col min="42" max="42" width="16.140625" bestFit="1" customWidth="1"/>
    <col min="43" max="43" width="13.42578125" bestFit="1" customWidth="1"/>
    <col min="44" max="44" width="16.140625" bestFit="1" customWidth="1"/>
    <col min="45" max="45" width="7.42578125" bestFit="1" customWidth="1"/>
    <col min="46" max="46" width="9.85546875" bestFit="1" customWidth="1"/>
    <col min="47" max="47" width="8" bestFit="1" customWidth="1"/>
    <col min="48" max="48" width="10.5703125" bestFit="1" customWidth="1"/>
    <col min="49" max="49" width="13.5703125" bestFit="1" customWidth="1"/>
    <col min="50" max="50" width="16.42578125" bestFit="1" customWidth="1"/>
    <col min="51" max="51" width="16.5703125" bestFit="1" customWidth="1"/>
    <col min="52" max="52" width="19.42578125" bestFit="1" customWidth="1"/>
    <col min="53" max="54" width="7.42578125" bestFit="1" customWidth="1"/>
    <col min="55" max="55" width="8.42578125" bestFit="1" customWidth="1"/>
    <col min="56" max="56" width="5.140625" bestFit="1" customWidth="1"/>
  </cols>
  <sheetData>
    <row r="1" spans="1:24">
      <c r="A1" s="203" t="s">
        <v>24432</v>
      </c>
    </row>
    <row r="2" spans="1:24">
      <c r="A2" s="207" t="s">
        <v>23009</v>
      </c>
      <c r="B2" s="208" t="s">
        <v>23005</v>
      </c>
      <c r="C2" s="208"/>
      <c r="D2" s="208"/>
      <c r="E2" s="209"/>
      <c r="I2" s="231"/>
      <c r="J2" s="400" t="s">
        <v>22289</v>
      </c>
      <c r="K2" s="401" t="s">
        <v>23004</v>
      </c>
      <c r="R2" s="402" t="s">
        <v>23001</v>
      </c>
      <c r="S2" s="403" t="s">
        <v>24433</v>
      </c>
      <c r="V2" s="409" t="s">
        <v>22289</v>
      </c>
      <c r="W2" s="401" t="s">
        <v>23004</v>
      </c>
    </row>
    <row r="3" spans="1:24">
      <c r="A3" s="210" t="s">
        <v>23001</v>
      </c>
      <c r="B3" s="401" t="s">
        <v>22733</v>
      </c>
      <c r="C3" s="401" t="s">
        <v>22582</v>
      </c>
      <c r="D3" s="401" t="s">
        <v>24434</v>
      </c>
      <c r="E3" s="211" t="s">
        <v>23008</v>
      </c>
      <c r="I3" s="232"/>
      <c r="J3" s="149" t="s">
        <v>22082</v>
      </c>
      <c r="K3">
        <v>52</v>
      </c>
      <c r="R3" s="342" t="s">
        <v>23701</v>
      </c>
      <c r="S3" s="1">
        <v>5</v>
      </c>
      <c r="V3" s="149" t="s">
        <v>22082</v>
      </c>
      <c r="W3">
        <v>52</v>
      </c>
    </row>
    <row r="4" spans="1:24">
      <c r="A4" s="204" t="s">
        <v>21799</v>
      </c>
      <c r="C4">
        <v>74</v>
      </c>
      <c r="D4">
        <v>3</v>
      </c>
      <c r="E4" s="398">
        <v>77</v>
      </c>
      <c r="J4" s="150" t="s">
        <v>22652</v>
      </c>
      <c r="K4">
        <v>47</v>
      </c>
      <c r="R4" s="205" t="s">
        <v>22275</v>
      </c>
      <c r="S4" s="289">
        <v>4</v>
      </c>
      <c r="V4" s="307" t="s">
        <v>22275</v>
      </c>
      <c r="W4">
        <v>4</v>
      </c>
    </row>
    <row r="5" spans="1:24">
      <c r="A5" s="205" t="s">
        <v>22581</v>
      </c>
      <c r="C5">
        <v>74</v>
      </c>
      <c r="D5">
        <v>3</v>
      </c>
      <c r="E5" s="398">
        <v>77</v>
      </c>
      <c r="J5" s="407" t="s">
        <v>22081</v>
      </c>
      <c r="K5" s="177">
        <v>17</v>
      </c>
      <c r="R5" s="205" t="s">
        <v>22271</v>
      </c>
      <c r="S5" s="289">
        <v>1</v>
      </c>
      <c r="V5" s="307" t="s">
        <v>22081</v>
      </c>
      <c r="W5">
        <v>17</v>
      </c>
    </row>
    <row r="6" spans="1:24">
      <c r="A6" s="204" t="s">
        <v>21842</v>
      </c>
      <c r="B6">
        <v>3</v>
      </c>
      <c r="C6">
        <v>104</v>
      </c>
      <c r="E6" s="398">
        <v>107</v>
      </c>
      <c r="J6" s="407" t="s">
        <v>22110</v>
      </c>
      <c r="K6" s="177">
        <v>17</v>
      </c>
      <c r="R6" s="405" t="s">
        <v>23654</v>
      </c>
      <c r="S6" s="406">
        <v>46</v>
      </c>
      <c r="V6" s="307" t="s">
        <v>22110</v>
      </c>
      <c r="W6">
        <v>17</v>
      </c>
    </row>
    <row r="7" spans="1:24">
      <c r="A7" s="205" t="s">
        <v>22732</v>
      </c>
      <c r="B7">
        <v>1</v>
      </c>
      <c r="E7" s="398">
        <v>1</v>
      </c>
      <c r="J7" s="407" t="s">
        <v>22127</v>
      </c>
      <c r="K7" s="177">
        <v>12</v>
      </c>
      <c r="R7" s="205" t="s">
        <v>22081</v>
      </c>
      <c r="S7" s="289">
        <v>17</v>
      </c>
      <c r="V7" s="150" t="s">
        <v>21851</v>
      </c>
      <c r="W7">
        <v>1</v>
      </c>
    </row>
    <row r="8" spans="1:24">
      <c r="A8" s="205" t="s">
        <v>22581</v>
      </c>
      <c r="B8">
        <v>2</v>
      </c>
      <c r="C8">
        <v>38</v>
      </c>
      <c r="E8" s="398">
        <v>40</v>
      </c>
      <c r="J8" s="151" t="s">
        <v>22271</v>
      </c>
      <c r="K8">
        <v>1</v>
      </c>
      <c r="L8" t="s">
        <v>24435</v>
      </c>
      <c r="R8" s="205" t="s">
        <v>22110</v>
      </c>
      <c r="S8" s="289">
        <v>17</v>
      </c>
      <c r="V8" s="150" t="s">
        <v>22127</v>
      </c>
      <c r="W8">
        <v>12</v>
      </c>
      <c r="X8" t="s">
        <v>24435</v>
      </c>
    </row>
    <row r="9" spans="1:24">
      <c r="A9" s="205" t="s">
        <v>22612</v>
      </c>
      <c r="C9">
        <v>48</v>
      </c>
      <c r="E9" s="398">
        <v>48</v>
      </c>
      <c r="J9" s="150" t="s">
        <v>22737</v>
      </c>
      <c r="K9">
        <v>1</v>
      </c>
      <c r="R9" s="205" t="s">
        <v>22127</v>
      </c>
      <c r="S9" s="289">
        <v>12</v>
      </c>
      <c r="V9" s="150" t="s">
        <v>22271</v>
      </c>
      <c r="W9">
        <v>1</v>
      </c>
    </row>
    <row r="10" spans="1:24">
      <c r="A10" s="205" t="s">
        <v>23017</v>
      </c>
      <c r="C10">
        <v>17</v>
      </c>
      <c r="E10" s="398">
        <v>17</v>
      </c>
      <c r="J10" s="151" t="s">
        <v>21851</v>
      </c>
      <c r="K10">
        <v>1</v>
      </c>
      <c r="R10" s="405" t="s">
        <v>24436</v>
      </c>
      <c r="S10" s="406">
        <v>1</v>
      </c>
      <c r="V10" s="149" t="s">
        <v>22439</v>
      </c>
      <c r="W10">
        <v>65</v>
      </c>
    </row>
    <row r="11" spans="1:24">
      <c r="A11" s="205" t="s">
        <v>23014</v>
      </c>
      <c r="C11">
        <v>1</v>
      </c>
      <c r="E11" s="398">
        <v>1</v>
      </c>
      <c r="J11" s="150" t="s">
        <v>22886</v>
      </c>
      <c r="K11">
        <v>4</v>
      </c>
      <c r="R11" s="205" t="s">
        <v>22279</v>
      </c>
      <c r="S11" s="289">
        <v>1</v>
      </c>
      <c r="V11" s="150" t="s">
        <v>22258</v>
      </c>
      <c r="W11">
        <v>1</v>
      </c>
    </row>
    <row r="12" spans="1:24">
      <c r="A12" s="206" t="s">
        <v>23008</v>
      </c>
      <c r="B12" s="305">
        <v>3</v>
      </c>
      <c r="C12" s="305">
        <v>178</v>
      </c>
      <c r="D12" s="305">
        <v>3</v>
      </c>
      <c r="E12" s="399">
        <v>184</v>
      </c>
      <c r="J12" s="151" t="s">
        <v>22275</v>
      </c>
      <c r="K12">
        <v>4</v>
      </c>
      <c r="R12" s="342" t="s">
        <v>23708</v>
      </c>
      <c r="S12" s="1">
        <v>1</v>
      </c>
      <c r="V12" s="150" t="s">
        <v>21998</v>
      </c>
      <c r="W12">
        <v>1</v>
      </c>
    </row>
    <row r="13" spans="1:24">
      <c r="J13" s="149" t="s">
        <v>22439</v>
      </c>
      <c r="K13">
        <v>65</v>
      </c>
      <c r="R13" s="205" t="s">
        <v>21977</v>
      </c>
      <c r="S13" s="289">
        <v>1</v>
      </c>
      <c r="V13" s="150" t="s">
        <v>22108</v>
      </c>
      <c r="W13">
        <v>1</v>
      </c>
    </row>
    <row r="14" spans="1:24">
      <c r="J14" s="150" t="s">
        <v>22362</v>
      </c>
      <c r="K14">
        <v>46</v>
      </c>
      <c r="R14" s="342" t="s">
        <v>24437</v>
      </c>
      <c r="S14" s="1">
        <v>9</v>
      </c>
      <c r="V14" s="150" t="s">
        <v>22059</v>
      </c>
      <c r="W14">
        <v>1</v>
      </c>
    </row>
    <row r="15" spans="1:24">
      <c r="J15" s="151" t="s">
        <v>21998</v>
      </c>
      <c r="K15">
        <v>1</v>
      </c>
      <c r="R15" s="205" t="s">
        <v>21843</v>
      </c>
      <c r="S15" s="289">
        <v>8</v>
      </c>
      <c r="V15" s="150" t="s">
        <v>21843</v>
      </c>
      <c r="W15">
        <v>8</v>
      </c>
    </row>
    <row r="16" spans="1:24">
      <c r="J16" s="151" t="s">
        <v>22108</v>
      </c>
      <c r="K16">
        <v>1</v>
      </c>
      <c r="R16" s="205" t="s">
        <v>21800</v>
      </c>
      <c r="S16" s="289">
        <v>1</v>
      </c>
      <c r="V16" s="150" t="s">
        <v>22243</v>
      </c>
      <c r="W16">
        <v>3</v>
      </c>
    </row>
    <row r="17" spans="1:23">
      <c r="A17" s="207" t="s">
        <v>23001</v>
      </c>
      <c r="B17" s="222" t="s">
        <v>23009</v>
      </c>
      <c r="J17" s="151" t="s">
        <v>22059</v>
      </c>
      <c r="K17">
        <v>1</v>
      </c>
      <c r="R17" s="342" t="s">
        <v>24438</v>
      </c>
      <c r="S17" s="1">
        <v>10</v>
      </c>
      <c r="V17" s="150" t="s">
        <v>22254</v>
      </c>
      <c r="W17">
        <v>1</v>
      </c>
    </row>
    <row r="18" spans="1:23">
      <c r="A18" s="204" t="s">
        <v>21799</v>
      </c>
      <c r="B18" s="398">
        <v>77</v>
      </c>
      <c r="J18" s="151" t="s">
        <v>22243</v>
      </c>
      <c r="K18">
        <v>3</v>
      </c>
      <c r="R18" s="205" t="s">
        <v>22258</v>
      </c>
      <c r="S18" s="289">
        <v>1</v>
      </c>
      <c r="V18" s="150" t="s">
        <v>21851</v>
      </c>
      <c r="W18">
        <v>8</v>
      </c>
    </row>
    <row r="19" spans="1:23">
      <c r="A19" s="205" t="s">
        <v>22258</v>
      </c>
      <c r="B19" s="398">
        <v>1</v>
      </c>
      <c r="J19" s="151" t="s">
        <v>22254</v>
      </c>
      <c r="K19">
        <v>1</v>
      </c>
      <c r="R19" s="205" t="s">
        <v>24439</v>
      </c>
      <c r="S19" s="289">
        <v>1</v>
      </c>
      <c r="V19" s="150" t="s">
        <v>22250</v>
      </c>
      <c r="W19">
        <v>1</v>
      </c>
    </row>
    <row r="20" spans="1:23">
      <c r="A20" s="205" t="s">
        <v>22081</v>
      </c>
      <c r="B20" s="398">
        <v>17</v>
      </c>
      <c r="J20" s="151" t="s">
        <v>22250</v>
      </c>
      <c r="K20">
        <v>1</v>
      </c>
      <c r="R20" s="205" t="s">
        <v>21851</v>
      </c>
      <c r="S20" s="289">
        <v>8</v>
      </c>
      <c r="V20" s="150" t="s">
        <v>22010</v>
      </c>
      <c r="W20">
        <v>9</v>
      </c>
    </row>
    <row r="21" spans="1:23">
      <c r="A21" s="205" t="s">
        <v>22110</v>
      </c>
      <c r="B21" s="398">
        <v>17</v>
      </c>
      <c r="J21" s="151" t="s">
        <v>22010</v>
      </c>
      <c r="K21">
        <v>9</v>
      </c>
      <c r="R21" s="342" t="s">
        <v>23812</v>
      </c>
      <c r="S21" s="1">
        <v>26</v>
      </c>
      <c r="V21" s="150" t="s">
        <v>21948</v>
      </c>
      <c r="W21">
        <v>6</v>
      </c>
    </row>
    <row r="22" spans="1:23">
      <c r="A22" s="205" t="s">
        <v>22108</v>
      </c>
      <c r="B22" s="398">
        <v>1</v>
      </c>
      <c r="J22" s="151" t="s">
        <v>21948</v>
      </c>
      <c r="K22">
        <v>6</v>
      </c>
      <c r="R22" s="205" t="s">
        <v>21998</v>
      </c>
      <c r="S22" s="289">
        <v>7</v>
      </c>
      <c r="V22" s="150" t="s">
        <v>21800</v>
      </c>
      <c r="W22">
        <v>11</v>
      </c>
    </row>
    <row r="23" spans="1:23">
      <c r="A23" s="205" t="s">
        <v>22059</v>
      </c>
      <c r="B23" s="398">
        <v>1</v>
      </c>
      <c r="J23" s="151" t="s">
        <v>21800</v>
      </c>
      <c r="K23">
        <v>10</v>
      </c>
      <c r="R23" s="205" t="s">
        <v>21971</v>
      </c>
      <c r="S23" s="289">
        <v>9</v>
      </c>
      <c r="V23" s="150" t="s">
        <v>21808</v>
      </c>
      <c r="W23">
        <v>9</v>
      </c>
    </row>
    <row r="24" spans="1:23">
      <c r="A24" s="205" t="s">
        <v>22243</v>
      </c>
      <c r="B24" s="398">
        <v>3</v>
      </c>
      <c r="J24" s="151" t="s">
        <v>21808</v>
      </c>
      <c r="K24">
        <v>9</v>
      </c>
      <c r="R24" s="205" t="s">
        <v>22061</v>
      </c>
      <c r="S24" s="289">
        <v>10</v>
      </c>
      <c r="V24" s="150" t="s">
        <v>21934</v>
      </c>
      <c r="W24">
        <v>2</v>
      </c>
    </row>
    <row r="25" spans="1:23">
      <c r="A25" s="205" t="s">
        <v>22254</v>
      </c>
      <c r="B25" s="398">
        <v>1</v>
      </c>
      <c r="J25" s="151" t="s">
        <v>21934</v>
      </c>
      <c r="K25">
        <v>2</v>
      </c>
      <c r="R25" s="342" t="s">
        <v>23710</v>
      </c>
      <c r="S25" s="1">
        <v>83</v>
      </c>
      <c r="V25" s="150" t="s">
        <v>22061</v>
      </c>
      <c r="W25">
        <v>2</v>
      </c>
    </row>
    <row r="26" spans="1:23">
      <c r="A26" s="205" t="s">
        <v>21851</v>
      </c>
      <c r="B26" s="398">
        <v>7</v>
      </c>
      <c r="J26" s="151" t="s">
        <v>22061</v>
      </c>
      <c r="K26">
        <v>2</v>
      </c>
      <c r="R26" s="205" t="s">
        <v>22258</v>
      </c>
      <c r="S26" s="289">
        <v>34</v>
      </c>
      <c r="V26" s="150" t="s">
        <v>22283</v>
      </c>
      <c r="W26">
        <v>1</v>
      </c>
    </row>
    <row r="27" spans="1:23">
      <c r="A27" s="205" t="s">
        <v>22010</v>
      </c>
      <c r="B27" s="398">
        <v>7</v>
      </c>
      <c r="J27" s="150" t="s">
        <v>22634</v>
      </c>
      <c r="K27">
        <v>11</v>
      </c>
      <c r="R27" s="205" t="s">
        <v>22265</v>
      </c>
      <c r="S27" s="289">
        <v>3</v>
      </c>
      <c r="V27" s="149" t="s">
        <v>22782</v>
      </c>
      <c r="W27">
        <v>40</v>
      </c>
    </row>
    <row r="28" spans="1:23">
      <c r="A28" s="205" t="s">
        <v>21800</v>
      </c>
      <c r="B28" s="398">
        <v>8</v>
      </c>
      <c r="J28" s="151" t="s">
        <v>22258</v>
      </c>
      <c r="K28">
        <v>1</v>
      </c>
      <c r="R28" s="205" t="s">
        <v>21998</v>
      </c>
      <c r="S28" s="289">
        <v>1</v>
      </c>
      <c r="V28" s="150" t="s">
        <v>22258</v>
      </c>
      <c r="W28">
        <v>37</v>
      </c>
    </row>
    <row r="29" spans="1:23">
      <c r="A29" s="205" t="s">
        <v>22127</v>
      </c>
      <c r="B29" s="398">
        <v>12</v>
      </c>
      <c r="J29" s="151" t="s">
        <v>21851</v>
      </c>
      <c r="K29">
        <v>8</v>
      </c>
      <c r="R29" s="205" t="s">
        <v>22108</v>
      </c>
      <c r="S29" s="289">
        <v>1</v>
      </c>
      <c r="V29" s="150" t="s">
        <v>22265</v>
      </c>
      <c r="W29">
        <v>3</v>
      </c>
    </row>
    <row r="30" spans="1:23">
      <c r="A30" s="205" t="s">
        <v>22061</v>
      </c>
      <c r="B30" s="398">
        <v>2</v>
      </c>
      <c r="J30" s="151" t="s">
        <v>21800</v>
      </c>
      <c r="K30">
        <v>1</v>
      </c>
      <c r="R30" s="205" t="s">
        <v>22059</v>
      </c>
      <c r="S30" s="289">
        <v>1</v>
      </c>
      <c r="V30" s="149" t="s">
        <v>22435</v>
      </c>
      <c r="W30">
        <v>27</v>
      </c>
    </row>
    <row r="31" spans="1:23">
      <c r="A31" s="204" t="s">
        <v>21842</v>
      </c>
      <c r="B31" s="398">
        <v>107</v>
      </c>
      <c r="J31" s="151" t="s">
        <v>22283</v>
      </c>
      <c r="K31">
        <v>1</v>
      </c>
      <c r="R31" s="205" t="s">
        <v>22243</v>
      </c>
      <c r="S31" s="289">
        <v>3</v>
      </c>
      <c r="V31" s="150" t="s">
        <v>21998</v>
      </c>
      <c r="W31">
        <v>7</v>
      </c>
    </row>
    <row r="32" spans="1:23">
      <c r="A32" s="205" t="s">
        <v>22258</v>
      </c>
      <c r="B32" s="398">
        <v>37</v>
      </c>
      <c r="J32" s="150" t="s">
        <v>22877</v>
      </c>
      <c r="K32">
        <v>8</v>
      </c>
      <c r="R32" s="205" t="s">
        <v>22254</v>
      </c>
      <c r="S32" s="289">
        <v>1</v>
      </c>
      <c r="V32" s="150" t="s">
        <v>22279</v>
      </c>
      <c r="W32">
        <v>1</v>
      </c>
    </row>
    <row r="33" spans="1:23">
      <c r="A33" s="205" t="s">
        <v>22265</v>
      </c>
      <c r="B33" s="398">
        <v>3</v>
      </c>
      <c r="J33" s="151" t="s">
        <v>21843</v>
      </c>
      <c r="K33">
        <v>8</v>
      </c>
      <c r="R33" s="205" t="s">
        <v>22250</v>
      </c>
      <c r="S33" s="289">
        <v>1</v>
      </c>
      <c r="V33" s="150" t="s">
        <v>21971</v>
      </c>
      <c r="W33">
        <v>9</v>
      </c>
    </row>
    <row r="34" spans="1:23">
      <c r="A34" s="205" t="s">
        <v>22275</v>
      </c>
      <c r="B34" s="398">
        <v>4</v>
      </c>
      <c r="J34" s="149" t="s">
        <v>22782</v>
      </c>
      <c r="K34">
        <v>40</v>
      </c>
      <c r="R34" s="205" t="s">
        <v>22010</v>
      </c>
      <c r="S34" s="289">
        <v>9</v>
      </c>
      <c r="V34" s="150" t="s">
        <v>22061</v>
      </c>
      <c r="W34">
        <v>10</v>
      </c>
    </row>
    <row r="35" spans="1:23">
      <c r="A35" s="205" t="s">
        <v>21998</v>
      </c>
      <c r="B35" s="398">
        <v>8</v>
      </c>
      <c r="J35" s="150" t="s">
        <v>22783</v>
      </c>
      <c r="K35">
        <v>40</v>
      </c>
      <c r="R35" s="205" t="s">
        <v>21948</v>
      </c>
      <c r="S35" s="289">
        <v>6</v>
      </c>
      <c r="V35" s="149" t="s">
        <v>23012</v>
      </c>
      <c r="W35">
        <v>184</v>
      </c>
    </row>
    <row r="36" spans="1:23">
      <c r="A36" s="205" t="s">
        <v>22279</v>
      </c>
      <c r="B36" s="398">
        <v>1</v>
      </c>
      <c r="J36" s="151" t="s">
        <v>22258</v>
      </c>
      <c r="K36">
        <v>37</v>
      </c>
      <c r="R36" s="205" t="s">
        <v>21800</v>
      </c>
      <c r="S36" s="289">
        <v>10</v>
      </c>
    </row>
    <row r="37" spans="1:23">
      <c r="A37" s="205" t="s">
        <v>21843</v>
      </c>
      <c r="B37" s="398">
        <v>8</v>
      </c>
      <c r="J37" s="151" t="s">
        <v>22265</v>
      </c>
      <c r="K37">
        <v>3</v>
      </c>
      <c r="R37" s="205" t="s">
        <v>21808</v>
      </c>
      <c r="S37" s="289">
        <v>9</v>
      </c>
    </row>
    <row r="38" spans="1:23">
      <c r="A38" s="205" t="s">
        <v>21851</v>
      </c>
      <c r="B38" s="398">
        <v>2</v>
      </c>
      <c r="J38" s="149" t="s">
        <v>22435</v>
      </c>
      <c r="K38">
        <v>27</v>
      </c>
      <c r="R38" s="205" t="s">
        <v>21934</v>
      </c>
      <c r="S38" s="289">
        <v>2</v>
      </c>
    </row>
    <row r="39" spans="1:23">
      <c r="A39" s="205" t="s">
        <v>22250</v>
      </c>
      <c r="B39" s="398">
        <v>1</v>
      </c>
      <c r="J39" s="150" t="s">
        <v>22333</v>
      </c>
      <c r="K39">
        <v>26</v>
      </c>
      <c r="R39" s="205" t="s">
        <v>22061</v>
      </c>
      <c r="S39" s="289">
        <v>2</v>
      </c>
    </row>
    <row r="40" spans="1:23">
      <c r="A40" s="205" t="s">
        <v>22010</v>
      </c>
      <c r="B40" s="398">
        <v>2</v>
      </c>
      <c r="J40" s="151" t="s">
        <v>21998</v>
      </c>
      <c r="K40">
        <v>7</v>
      </c>
      <c r="R40" s="342" t="s">
        <v>23012</v>
      </c>
      <c r="S40" s="1">
        <v>181</v>
      </c>
    </row>
    <row r="41" spans="1:23">
      <c r="A41" s="205" t="s">
        <v>21948</v>
      </c>
      <c r="B41" s="398">
        <v>6</v>
      </c>
      <c r="J41" s="151" t="s">
        <v>21971</v>
      </c>
      <c r="K41">
        <v>9</v>
      </c>
    </row>
    <row r="42" spans="1:23">
      <c r="A42" s="205" t="s">
        <v>21800</v>
      </c>
      <c r="B42" s="398">
        <v>3</v>
      </c>
      <c r="J42" s="151" t="s">
        <v>22061</v>
      </c>
      <c r="K42">
        <v>10</v>
      </c>
    </row>
    <row r="43" spans="1:23">
      <c r="A43" s="205" t="s">
        <v>21808</v>
      </c>
      <c r="B43" s="398">
        <v>9</v>
      </c>
      <c r="J43" s="150" t="s">
        <v>22729</v>
      </c>
      <c r="K43">
        <v>1</v>
      </c>
    </row>
    <row r="44" spans="1:23">
      <c r="A44" s="205" t="s">
        <v>22271</v>
      </c>
      <c r="B44" s="398">
        <v>1</v>
      </c>
      <c r="J44" s="151" t="s">
        <v>22279</v>
      </c>
      <c r="K44">
        <v>1</v>
      </c>
    </row>
    <row r="45" spans="1:23">
      <c r="A45" s="205" t="s">
        <v>21971</v>
      </c>
      <c r="B45" s="398">
        <v>9</v>
      </c>
      <c r="J45" s="149" t="s">
        <v>23012</v>
      </c>
      <c r="K45">
        <v>184</v>
      </c>
    </row>
    <row r="46" spans="1:23">
      <c r="A46" s="205" t="s">
        <v>21934</v>
      </c>
      <c r="B46" s="398">
        <v>2</v>
      </c>
    </row>
    <row r="47" spans="1:23">
      <c r="A47" s="205" t="s">
        <v>22061</v>
      </c>
      <c r="B47" s="398">
        <v>10</v>
      </c>
    </row>
    <row r="48" spans="1:23">
      <c r="A48" s="205" t="s">
        <v>22283</v>
      </c>
      <c r="B48" s="398">
        <v>1</v>
      </c>
    </row>
    <row r="49" spans="1:5">
      <c r="A49" s="206" t="s">
        <v>23008</v>
      </c>
      <c r="B49" s="399">
        <v>184</v>
      </c>
    </row>
    <row r="55" spans="1:5">
      <c r="A55" s="212" t="s">
        <v>24440</v>
      </c>
    </row>
    <row r="56" spans="1:5">
      <c r="A56" s="212" t="s">
        <v>24441</v>
      </c>
    </row>
    <row r="57" spans="1:5">
      <c r="A57" s="408" t="s">
        <v>24442</v>
      </c>
    </row>
    <row r="58" spans="1:5">
      <c r="A58" s="408" t="s">
        <v>24443</v>
      </c>
      <c r="C58" s="216"/>
      <c r="D58" s="217"/>
      <c r="E58" s="217"/>
    </row>
    <row r="59" spans="1:5">
      <c r="A59" s="408" t="s">
        <v>24444</v>
      </c>
      <c r="C59" s="58"/>
      <c r="D59" s="218"/>
      <c r="E59" s="218"/>
    </row>
    <row r="60" spans="1:5">
      <c r="A60" s="408" t="s">
        <v>24445</v>
      </c>
      <c r="C60" s="218"/>
      <c r="D60" s="219"/>
      <c r="E60" s="218"/>
    </row>
    <row r="63" spans="1:5">
      <c r="A63" s="488"/>
      <c r="B63" s="488"/>
      <c r="C63" s="412"/>
      <c r="D63" s="412"/>
      <c r="E63" s="413"/>
    </row>
    <row r="64" spans="1:5">
      <c r="A64" s="410"/>
      <c r="B64" s="1"/>
      <c r="C64" s="1"/>
      <c r="D64" s="1"/>
      <c r="E64" s="411"/>
    </row>
    <row r="65" spans="1:5">
      <c r="A65" s="234"/>
      <c r="B65" s="1"/>
      <c r="C65" s="1"/>
      <c r="D65" s="1"/>
      <c r="E65" s="234"/>
    </row>
    <row r="66" spans="1:5">
      <c r="A66" s="410"/>
      <c r="B66" s="1"/>
      <c r="C66" s="1"/>
      <c r="D66" s="1"/>
      <c r="E66" s="234"/>
    </row>
    <row r="67" spans="1:5">
      <c r="A67" s="234"/>
      <c r="B67" s="1"/>
      <c r="C67" s="1"/>
      <c r="D67" s="1"/>
      <c r="E67" s="234"/>
    </row>
    <row r="68" spans="1:5">
      <c r="A68" s="410"/>
      <c r="B68" s="1"/>
      <c r="C68" s="1"/>
      <c r="D68" s="1"/>
      <c r="E68" s="234"/>
    </row>
    <row r="69" spans="1:5">
      <c r="A69" s="234"/>
      <c r="B69" s="414"/>
      <c r="C69" s="1"/>
      <c r="D69" s="1"/>
      <c r="E69" s="234"/>
    </row>
    <row r="70" spans="1:5">
      <c r="A70" s="410"/>
      <c r="B70" s="1"/>
      <c r="C70" s="1"/>
      <c r="D70" s="1"/>
      <c r="E70" s="234"/>
    </row>
    <row r="71" spans="1:5">
      <c r="A71" s="234"/>
      <c r="B71" s="1"/>
      <c r="C71" s="1"/>
      <c r="D71" s="1"/>
      <c r="E71" s="234"/>
    </row>
    <row r="72" spans="1:5">
      <c r="A72" s="410"/>
      <c r="B72" s="1"/>
      <c r="C72" s="1"/>
      <c r="D72" s="1"/>
      <c r="E72" s="411"/>
    </row>
    <row r="73" spans="1:5">
      <c r="A73" s="234"/>
      <c r="B73" s="1"/>
      <c r="C73" s="1"/>
      <c r="D73" s="1"/>
      <c r="E73" s="234"/>
    </row>
    <row r="74" spans="1:5">
      <c r="A74" s="410"/>
      <c r="B74" s="1"/>
      <c r="C74" s="1"/>
      <c r="D74" s="1"/>
      <c r="E74" s="234"/>
    </row>
    <row r="75" spans="1:5">
      <c r="A75" s="234"/>
      <c r="B75" s="1"/>
      <c r="C75" s="1"/>
      <c r="D75" s="1"/>
      <c r="E75" s="234"/>
    </row>
    <row r="76" spans="1:5">
      <c r="A76" s="410"/>
      <c r="B76" s="1"/>
      <c r="C76" s="1"/>
      <c r="D76" s="1"/>
      <c r="E76" s="234"/>
    </row>
    <row r="77" spans="1:5">
      <c r="A77" s="234"/>
      <c r="B77" s="1"/>
      <c r="C77" s="1"/>
      <c r="D77" s="1"/>
      <c r="E77" s="411"/>
    </row>
    <row r="78" spans="1:5">
      <c r="A78" s="410"/>
      <c r="B78" s="1"/>
      <c r="C78" s="1"/>
      <c r="D78" s="1"/>
      <c r="E78" s="1"/>
    </row>
  </sheetData>
  <pageMargins left="0.7" right="0.7" top="0.75" bottom="0.75" header="0.3" footer="0.3"/>
  <pageSetup orientation="portrait"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29A6-C003-4E7E-8B29-EAA38E1B38D5}">
  <dimension ref="A1:L38"/>
  <sheetViews>
    <sheetView workbookViewId="0">
      <selection activeCell="E35" sqref="E35"/>
    </sheetView>
  </sheetViews>
  <sheetFormatPr defaultRowHeight="14.45"/>
  <cols>
    <col min="3" max="3" width="13" bestFit="1" customWidth="1"/>
    <col min="4" max="4" width="53.5703125" customWidth="1"/>
    <col min="5" max="5" width="66.85546875" customWidth="1"/>
    <col min="6" max="6" width="15.140625" customWidth="1"/>
    <col min="7" max="7" width="28.42578125" customWidth="1"/>
  </cols>
  <sheetData>
    <row r="1" spans="1:12">
      <c r="A1" s="269" t="s">
        <v>21792</v>
      </c>
      <c r="B1" s="269" t="s">
        <v>21793</v>
      </c>
      <c r="C1" s="269" t="s">
        <v>24446</v>
      </c>
      <c r="D1" s="269" t="s">
        <v>24447</v>
      </c>
      <c r="E1" s="269" t="s">
        <v>24448</v>
      </c>
      <c r="F1" s="269" t="s">
        <v>24449</v>
      </c>
      <c r="G1" s="269" t="s">
        <v>32</v>
      </c>
    </row>
    <row r="2" spans="1:12" ht="29.1">
      <c r="A2" s="1">
        <v>1</v>
      </c>
      <c r="B2" s="1" t="s">
        <v>24450</v>
      </c>
      <c r="C2" s="1" t="s">
        <v>22259</v>
      </c>
      <c r="D2" s="274" t="s">
        <v>24451</v>
      </c>
      <c r="E2" s="287" t="s">
        <v>24452</v>
      </c>
      <c r="F2" s="1" t="s">
        <v>24453</v>
      </c>
      <c r="G2" s="1" t="s">
        <v>24454</v>
      </c>
    </row>
    <row r="3" spans="1:12">
      <c r="A3" s="1">
        <v>2</v>
      </c>
      <c r="B3" s="1" t="s">
        <v>24450</v>
      </c>
      <c r="C3" s="1" t="s">
        <v>22110</v>
      </c>
      <c r="D3" s="274" t="s">
        <v>24455</v>
      </c>
      <c r="E3" s="1" t="s">
        <v>24456</v>
      </c>
      <c r="F3" s="1" t="s">
        <v>24457</v>
      </c>
      <c r="G3" s="1" t="s">
        <v>24454</v>
      </c>
    </row>
    <row r="4" spans="1:12">
      <c r="A4" s="1">
        <v>3</v>
      </c>
      <c r="B4" s="1" t="s">
        <v>24450</v>
      </c>
      <c r="C4" s="1" t="s">
        <v>22110</v>
      </c>
      <c r="D4" s="274" t="s">
        <v>24458</v>
      </c>
      <c r="E4" s="1" t="s">
        <v>24456</v>
      </c>
      <c r="F4" s="1" t="s">
        <v>24457</v>
      </c>
      <c r="G4" s="1" t="s">
        <v>24454</v>
      </c>
    </row>
    <row r="5" spans="1:12">
      <c r="A5" s="1">
        <v>4</v>
      </c>
      <c r="B5" s="1" t="s">
        <v>24450</v>
      </c>
      <c r="C5" s="1" t="s">
        <v>22110</v>
      </c>
      <c r="D5" s="274" t="s">
        <v>24459</v>
      </c>
      <c r="E5" s="1" t="s">
        <v>24456</v>
      </c>
      <c r="F5" s="1" t="s">
        <v>24457</v>
      </c>
      <c r="G5" s="1" t="s">
        <v>24454</v>
      </c>
    </row>
    <row r="6" spans="1:12">
      <c r="A6" s="1">
        <v>5</v>
      </c>
      <c r="B6" s="1" t="s">
        <v>24450</v>
      </c>
      <c r="C6" s="1" t="s">
        <v>22010</v>
      </c>
      <c r="D6" s="274" t="s">
        <v>24460</v>
      </c>
      <c r="E6" s="1" t="s">
        <v>24461</v>
      </c>
      <c r="F6" s="1" t="s">
        <v>24457</v>
      </c>
      <c r="G6" s="1" t="s">
        <v>24454</v>
      </c>
    </row>
    <row r="7" spans="1:12">
      <c r="A7" s="1">
        <v>6</v>
      </c>
      <c r="B7" s="1" t="s">
        <v>24450</v>
      </c>
      <c r="C7" s="1" t="s">
        <v>24462</v>
      </c>
      <c r="D7" s="274" t="s">
        <v>24463</v>
      </c>
      <c r="E7" s="1" t="s">
        <v>24461</v>
      </c>
      <c r="F7" s="1" t="s">
        <v>24457</v>
      </c>
      <c r="G7" s="1" t="s">
        <v>24454</v>
      </c>
    </row>
    <row r="8" spans="1:12">
      <c r="A8" s="1">
        <v>7</v>
      </c>
      <c r="B8" s="1" t="s">
        <v>24450</v>
      </c>
      <c r="C8" s="1" t="s">
        <v>22010</v>
      </c>
      <c r="D8" s="274" t="s">
        <v>24460</v>
      </c>
      <c r="E8" s="1" t="s">
        <v>24464</v>
      </c>
      <c r="F8" s="1" t="s">
        <v>24453</v>
      </c>
      <c r="G8" s="1" t="s">
        <v>24454</v>
      </c>
    </row>
    <row r="9" spans="1:12">
      <c r="A9" s="1">
        <v>8</v>
      </c>
      <c r="B9" s="1" t="s">
        <v>24450</v>
      </c>
      <c r="C9" s="1" t="s">
        <v>22010</v>
      </c>
      <c r="D9" s="1" t="s">
        <v>24465</v>
      </c>
      <c r="E9" s="1" t="s">
        <v>24466</v>
      </c>
      <c r="F9" s="1" t="s">
        <v>24453</v>
      </c>
      <c r="G9" s="1" t="s">
        <v>24454</v>
      </c>
    </row>
    <row r="10" spans="1:12">
      <c r="A10" s="1">
        <v>9</v>
      </c>
      <c r="B10" s="1" t="s">
        <v>24450</v>
      </c>
      <c r="C10" s="1" t="s">
        <v>22010</v>
      </c>
      <c r="D10" s="1" t="s">
        <v>24467</v>
      </c>
      <c r="E10" s="1" t="s">
        <v>24466</v>
      </c>
      <c r="F10" s="1" t="s">
        <v>24453</v>
      </c>
      <c r="G10" s="1" t="s">
        <v>24454</v>
      </c>
    </row>
    <row r="11" spans="1:12">
      <c r="A11" s="1">
        <v>10</v>
      </c>
      <c r="B11" s="1" t="s">
        <v>24450</v>
      </c>
      <c r="C11" s="1" t="s">
        <v>22010</v>
      </c>
      <c r="D11" s="1" t="s">
        <v>24468</v>
      </c>
      <c r="E11" s="1" t="s">
        <v>24466</v>
      </c>
      <c r="F11" s="1" t="s">
        <v>24453</v>
      </c>
      <c r="G11" s="1" t="s">
        <v>24454</v>
      </c>
    </row>
    <row r="12" spans="1:12">
      <c r="A12" s="1">
        <v>11</v>
      </c>
      <c r="B12" s="1" t="s">
        <v>24450</v>
      </c>
      <c r="C12" s="1" t="s">
        <v>24462</v>
      </c>
      <c r="D12" s="1" t="s">
        <v>24463</v>
      </c>
      <c r="E12" s="1" t="s">
        <v>24466</v>
      </c>
      <c r="F12" s="1" t="s">
        <v>24453</v>
      </c>
      <c r="G12" s="1" t="s">
        <v>24454</v>
      </c>
      <c r="L12" t="s">
        <v>24112</v>
      </c>
    </row>
    <row r="13" spans="1:12">
      <c r="A13" s="1">
        <v>12</v>
      </c>
      <c r="B13" s="1" t="s">
        <v>24450</v>
      </c>
      <c r="C13" s="1" t="s">
        <v>22010</v>
      </c>
      <c r="D13" s="1" t="s">
        <v>24469</v>
      </c>
      <c r="E13" s="1" t="s">
        <v>24466</v>
      </c>
      <c r="F13" s="1" t="s">
        <v>24453</v>
      </c>
      <c r="G13" s="1" t="s">
        <v>24454</v>
      </c>
    </row>
    <row r="14" spans="1:12">
      <c r="A14" s="1">
        <v>13</v>
      </c>
      <c r="B14" s="1" t="s">
        <v>24450</v>
      </c>
      <c r="C14" s="1" t="s">
        <v>22258</v>
      </c>
      <c r="D14" s="1" t="s">
        <v>24470</v>
      </c>
      <c r="E14" s="1" t="s">
        <v>24471</v>
      </c>
      <c r="F14" s="1" t="s">
        <v>24472</v>
      </c>
      <c r="G14" s="1" t="s">
        <v>24454</v>
      </c>
    </row>
    <row r="15" spans="1:12">
      <c r="A15" s="1">
        <v>14</v>
      </c>
      <c r="B15" s="1" t="s">
        <v>24450</v>
      </c>
      <c r="C15" s="1" t="s">
        <v>22243</v>
      </c>
      <c r="D15" s="1" t="s">
        <v>24473</v>
      </c>
      <c r="E15" s="1" t="s">
        <v>24466</v>
      </c>
      <c r="F15" s="1" t="s">
        <v>24453</v>
      </c>
      <c r="G15" s="1" t="s">
        <v>24454</v>
      </c>
    </row>
    <row r="16" spans="1:12">
      <c r="A16" s="1">
        <v>15</v>
      </c>
      <c r="B16" s="1" t="s">
        <v>24450</v>
      </c>
      <c r="C16" s="1" t="s">
        <v>22061</v>
      </c>
      <c r="D16" s="1" t="s">
        <v>24474</v>
      </c>
      <c r="E16" s="1" t="s">
        <v>24466</v>
      </c>
      <c r="F16" s="1" t="s">
        <v>24453</v>
      </c>
      <c r="G16" s="1" t="s">
        <v>24454</v>
      </c>
    </row>
    <row r="17" spans="1:7">
      <c r="A17" s="1">
        <v>16</v>
      </c>
      <c r="B17" s="1" t="s">
        <v>24450</v>
      </c>
      <c r="C17" s="1" t="s">
        <v>24462</v>
      </c>
      <c r="D17" s="340" t="s">
        <v>24142</v>
      </c>
      <c r="E17" s="1" t="s">
        <v>24475</v>
      </c>
      <c r="F17" s="1" t="s">
        <v>24453</v>
      </c>
      <c r="G17" s="1" t="s">
        <v>24454</v>
      </c>
    </row>
    <row r="18" spans="1:7">
      <c r="A18" s="1">
        <v>17</v>
      </c>
      <c r="B18" s="1" t="s">
        <v>24450</v>
      </c>
      <c r="C18" s="1" t="s">
        <v>24462</v>
      </c>
      <c r="D18" s="340" t="s">
        <v>24136</v>
      </c>
      <c r="E18" s="1" t="s">
        <v>24476</v>
      </c>
      <c r="F18" s="1" t="s">
        <v>24453</v>
      </c>
      <c r="G18" s="1" t="s">
        <v>24454</v>
      </c>
    </row>
    <row r="19" spans="1:7">
      <c r="A19" s="1">
        <v>18</v>
      </c>
      <c r="B19" s="1" t="s">
        <v>24450</v>
      </c>
      <c r="C19" s="1" t="s">
        <v>24462</v>
      </c>
      <c r="D19" s="340" t="s">
        <v>24463</v>
      </c>
      <c r="E19" s="1" t="s">
        <v>24477</v>
      </c>
      <c r="F19" s="1" t="s">
        <v>24453</v>
      </c>
      <c r="G19" s="1" t="s">
        <v>24454</v>
      </c>
    </row>
    <row r="20" spans="1:7">
      <c r="A20" s="1">
        <v>19</v>
      </c>
      <c r="B20" s="1" t="s">
        <v>24450</v>
      </c>
      <c r="C20" s="1" t="s">
        <v>22010</v>
      </c>
      <c r="D20" s="1" t="s">
        <v>24478</v>
      </c>
      <c r="E20" s="1" t="s">
        <v>24479</v>
      </c>
      <c r="F20" s="1" t="s">
        <v>24453</v>
      </c>
      <c r="G20" s="1" t="s">
        <v>24454</v>
      </c>
    </row>
    <row r="21" spans="1:7">
      <c r="A21" s="1">
        <v>20</v>
      </c>
      <c r="B21" s="1" t="s">
        <v>24450</v>
      </c>
      <c r="C21" s="1" t="s">
        <v>22010</v>
      </c>
      <c r="D21" s="1" t="s">
        <v>24480</v>
      </c>
      <c r="E21" s="1" t="s">
        <v>24479</v>
      </c>
      <c r="F21" s="1" t="s">
        <v>24453</v>
      </c>
      <c r="G21" s="1" t="s">
        <v>24454</v>
      </c>
    </row>
    <row r="22" spans="1:7">
      <c r="A22" s="1">
        <v>21</v>
      </c>
      <c r="B22" s="1" t="s">
        <v>24481</v>
      </c>
      <c r="C22" s="1" t="s">
        <v>22276</v>
      </c>
      <c r="D22" s="82" t="s">
        <v>24482</v>
      </c>
      <c r="E22" s="1" t="s">
        <v>24466</v>
      </c>
      <c r="F22" s="1" t="s">
        <v>24453</v>
      </c>
      <c r="G22" s="1" t="s">
        <v>24454</v>
      </c>
    </row>
    <row r="23" spans="1:7">
      <c r="A23" s="1">
        <v>22</v>
      </c>
      <c r="B23" s="1" t="s">
        <v>24481</v>
      </c>
      <c r="C23" s="1" t="s">
        <v>22224</v>
      </c>
      <c r="D23" s="1" t="s">
        <v>24483</v>
      </c>
      <c r="E23" s="1" t="s">
        <v>24466</v>
      </c>
      <c r="F23" s="1" t="s">
        <v>24453</v>
      </c>
      <c r="G23" s="1" t="s">
        <v>24454</v>
      </c>
    </row>
    <row r="24" spans="1:7">
      <c r="A24" s="1">
        <v>23</v>
      </c>
      <c r="B24" s="1" t="s">
        <v>24481</v>
      </c>
      <c r="C24" s="1" t="s">
        <v>22224</v>
      </c>
      <c r="D24" s="1" t="s">
        <v>24484</v>
      </c>
      <c r="E24" s="1" t="s">
        <v>24466</v>
      </c>
      <c r="F24" s="1" t="s">
        <v>24453</v>
      </c>
      <c r="G24" s="1" t="s">
        <v>24454</v>
      </c>
    </row>
    <row r="25" spans="1:7">
      <c r="A25" s="1">
        <v>24</v>
      </c>
      <c r="B25" s="1" t="s">
        <v>24481</v>
      </c>
      <c r="C25" s="1" t="s">
        <v>22010</v>
      </c>
      <c r="D25" s="1" t="s">
        <v>24485</v>
      </c>
      <c r="E25" s="1" t="s">
        <v>24486</v>
      </c>
      <c r="F25" s="1" t="s">
        <v>24453</v>
      </c>
      <c r="G25" s="1" t="s">
        <v>24454</v>
      </c>
    </row>
    <row r="26" spans="1:7">
      <c r="A26" s="1">
        <v>25</v>
      </c>
      <c r="B26" s="1" t="s">
        <v>24481</v>
      </c>
      <c r="C26" s="1" t="s">
        <v>24487</v>
      </c>
      <c r="D26" s="1" t="s">
        <v>24488</v>
      </c>
      <c r="E26" s="1" t="s">
        <v>24466</v>
      </c>
      <c r="F26" s="1" t="s">
        <v>24453</v>
      </c>
      <c r="G26" s="1" t="s">
        <v>24454</v>
      </c>
    </row>
    <row r="27" spans="1:7">
      <c r="A27" s="1">
        <v>26</v>
      </c>
      <c r="B27" s="1" t="s">
        <v>24481</v>
      </c>
      <c r="C27" s="1" t="s">
        <v>24489</v>
      </c>
      <c r="D27" s="1" t="s">
        <v>24490</v>
      </c>
      <c r="E27" s="1" t="s">
        <v>24466</v>
      </c>
      <c r="F27" s="1" t="s">
        <v>24453</v>
      </c>
      <c r="G27" s="1" t="s">
        <v>24454</v>
      </c>
    </row>
    <row r="28" spans="1:7">
      <c r="A28" s="1"/>
      <c r="B28" s="1"/>
      <c r="C28" s="1"/>
      <c r="D28" s="1"/>
      <c r="E28" s="1"/>
      <c r="F28" s="1"/>
      <c r="G28" s="1"/>
    </row>
    <row r="29" spans="1:7">
      <c r="A29" s="1"/>
      <c r="B29" s="1"/>
      <c r="C29" s="1"/>
      <c r="D29" s="1"/>
      <c r="E29" s="1"/>
      <c r="F29" s="1"/>
      <c r="G29" s="1"/>
    </row>
    <row r="30" spans="1:7">
      <c r="A30" s="1"/>
      <c r="B30" s="1"/>
      <c r="C30" s="1"/>
      <c r="D30" s="1"/>
      <c r="E30" s="1"/>
      <c r="F30" s="1"/>
      <c r="G30" s="1"/>
    </row>
    <row r="31" spans="1:7">
      <c r="A31" s="1"/>
      <c r="B31" s="1"/>
      <c r="C31" s="1"/>
      <c r="D31" s="1"/>
      <c r="E31" s="1"/>
      <c r="F31" s="1"/>
      <c r="G31" s="1"/>
    </row>
    <row r="32" spans="1:7">
      <c r="A32" s="1"/>
      <c r="B32" s="1"/>
      <c r="C32" s="1"/>
      <c r="D32" s="1"/>
      <c r="E32" s="1"/>
      <c r="F32" s="1"/>
      <c r="G32" s="1"/>
    </row>
    <row r="33" spans="1:7">
      <c r="A33" s="1"/>
      <c r="B33" s="1"/>
      <c r="C33" s="1"/>
      <c r="D33" s="1"/>
      <c r="E33" s="1"/>
      <c r="F33" s="1"/>
      <c r="G33" s="1"/>
    </row>
    <row r="34" spans="1:7">
      <c r="A34" s="1"/>
      <c r="B34" s="1"/>
      <c r="C34" s="1"/>
      <c r="D34" s="1"/>
      <c r="E34" s="1"/>
      <c r="F34" s="1"/>
      <c r="G34" s="1"/>
    </row>
    <row r="35" spans="1:7">
      <c r="A35" s="1"/>
      <c r="B35" s="1"/>
      <c r="C35" s="1"/>
      <c r="D35" s="1"/>
      <c r="E35" s="1"/>
      <c r="F35" s="1"/>
      <c r="G35" s="1"/>
    </row>
    <row r="36" spans="1:7">
      <c r="A36" s="1"/>
      <c r="B36" s="1"/>
      <c r="C36" s="1"/>
      <c r="D36" s="1"/>
      <c r="E36" s="1"/>
      <c r="F36" s="1"/>
      <c r="G36" s="1"/>
    </row>
    <row r="37" spans="1:7">
      <c r="A37" s="1"/>
      <c r="B37" s="1"/>
      <c r="C37" s="1"/>
      <c r="D37" s="1"/>
      <c r="E37" s="1"/>
      <c r="F37" s="1"/>
      <c r="G37" s="1"/>
    </row>
    <row r="38" spans="1:7">
      <c r="A38" s="1"/>
      <c r="B38" s="1"/>
      <c r="C38" s="1"/>
      <c r="D38" s="1"/>
      <c r="E38" s="1"/>
      <c r="F38" s="1"/>
      <c r="G38" s="1"/>
    </row>
  </sheetData>
  <conditionalFormatting sqref="G2:G38">
    <cfRule type="cellIs" dxfId="214" priority="1" operator="equal">
      <formula>"Resolved"</formula>
    </cfRule>
    <cfRule type="cellIs" dxfId="213" priority="2" operator="equal">
      <formula>"In-Progress"</formula>
    </cfRule>
    <cfRule type="cellIs" dxfId="212" priority="3" operator="equal">
      <formula>"Not Started"</formula>
    </cfRule>
  </conditionalFormatting>
  <dataValidations count="1">
    <dataValidation type="list" allowBlank="1" showInputMessage="1" showErrorMessage="1" sqref="G2:G38" xr:uid="{D16A091B-FB2E-456B-B000-6FB8F824EF7C}">
      <formula1>"Not Started, In-Progress, Resolved"</formula1>
    </dataValidation>
  </dataValidations>
  <hyperlinks>
    <hyperlink ref="D2" r:id="rId1" xr:uid="{DFA113A0-8F74-4FDA-9384-0BB68DE09879}"/>
    <hyperlink ref="D4" r:id="rId2" xr:uid="{E3021261-5C25-45E3-802E-A5C511995DDC}"/>
    <hyperlink ref="D3" r:id="rId3" xr:uid="{59A9C6A6-7B5E-4DCF-8276-4C7DE622B130}"/>
    <hyperlink ref="D5" r:id="rId4" xr:uid="{5D5207CB-7911-45ED-9491-8D2BD5E81BAE}"/>
    <hyperlink ref="D6" r:id="rId5" xr:uid="{FA4F9915-3E4F-4EF8-8629-88D53DB01B28}"/>
    <hyperlink ref="D7" r:id="rId6" xr:uid="{52F78931-5244-41F3-8ECB-9986123EA46C}"/>
    <hyperlink ref="D8" r:id="rId7" xr:uid="{A38D3531-0249-4EEA-A957-604CE592A5F5}"/>
    <hyperlink ref="D17" r:id="rId8" xr:uid="{A699AA60-AD38-4F4A-B459-02826117795A}"/>
    <hyperlink ref="D18" r:id="rId9" xr:uid="{655B518C-8D00-42BA-BE75-F6DFC0DA33B4}"/>
    <hyperlink ref="D19" r:id="rId10" xr:uid="{6FE31307-42EF-4111-88AF-B4363964A822}"/>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3258-2C84-46F8-9ECE-32F0BA4FC59A}">
  <dimension ref="A1:K25"/>
  <sheetViews>
    <sheetView workbookViewId="0">
      <selection activeCell="D28" sqref="D28"/>
    </sheetView>
  </sheetViews>
  <sheetFormatPr defaultRowHeight="14.45"/>
  <cols>
    <col min="1" max="1" width="8.5703125" style="32"/>
    <col min="2" max="2" width="11.42578125" bestFit="1" customWidth="1"/>
    <col min="3" max="3" width="20" bestFit="1" customWidth="1"/>
    <col min="4" max="4" width="20.85546875" customWidth="1"/>
    <col min="5" max="5" width="30.140625" customWidth="1"/>
    <col min="6" max="6" width="27.140625" customWidth="1"/>
    <col min="7" max="7" width="32.42578125" bestFit="1" customWidth="1"/>
    <col min="8" max="8" width="19.140625" customWidth="1"/>
    <col min="10" max="10" width="13.140625" customWidth="1"/>
  </cols>
  <sheetData>
    <row r="1" spans="1:8">
      <c r="A1" s="237" t="s">
        <v>24491</v>
      </c>
      <c r="B1" s="238" t="s">
        <v>23044</v>
      </c>
      <c r="C1" s="238" t="s">
        <v>24492</v>
      </c>
      <c r="D1" s="235" t="s">
        <v>24493</v>
      </c>
      <c r="E1" s="235" t="s">
        <v>24494</v>
      </c>
      <c r="F1" s="236" t="s">
        <v>24495</v>
      </c>
      <c r="G1" s="236" t="s">
        <v>24496</v>
      </c>
      <c r="H1" s="177" t="s">
        <v>32</v>
      </c>
    </row>
    <row r="2" spans="1:8">
      <c r="A2" s="234">
        <v>1</v>
      </c>
      <c r="B2" s="1" t="s">
        <v>22197</v>
      </c>
      <c r="C2" s="1" t="s">
        <v>22197</v>
      </c>
      <c r="D2" s="1" t="str">
        <f t="shared" ref="D2:D25" si="0">"raw_"&amp;B2</f>
        <v>raw_pcb_dep</v>
      </c>
      <c r="E2" s="1" t="str">
        <f t="shared" ref="E2:E25" si="1">"db_init_"&amp;D2&amp;".sql"</f>
        <v>db_init_raw_pcb_dep.sql</v>
      </c>
      <c r="F2" s="1" t="str">
        <f t="shared" ref="F2:F25" si="2">"persist_"&amp;B2</f>
        <v>persist_pcb_dep</v>
      </c>
      <c r="G2" s="1" t="str">
        <f t="shared" ref="G2:G25" si="3">"db_init_"&amp;F2&amp;".sql"</f>
        <v>db_init_persist_pcb_dep.sql</v>
      </c>
      <c r="H2" t="s">
        <v>24497</v>
      </c>
    </row>
    <row r="3" spans="1:8">
      <c r="A3" s="234">
        <v>2</v>
      </c>
      <c r="B3" s="1" t="s">
        <v>22203</v>
      </c>
      <c r="C3" s="1" t="s">
        <v>22203</v>
      </c>
      <c r="D3" s="1" t="str">
        <f t="shared" si="0"/>
        <v>raw_pcb_loan</v>
      </c>
      <c r="E3" s="1" t="str">
        <f t="shared" si="1"/>
        <v>db_init_raw_pcb_loan.sql</v>
      </c>
      <c r="F3" s="1" t="str">
        <f t="shared" si="2"/>
        <v>persist_pcb_loan</v>
      </c>
      <c r="G3" s="1" t="str">
        <f t="shared" si="3"/>
        <v>db_init_persist_pcb_loan.sql</v>
      </c>
      <c r="H3" t="s">
        <v>24497</v>
      </c>
    </row>
    <row r="4" spans="1:8">
      <c r="A4" s="234">
        <v>3</v>
      </c>
      <c r="B4" s="1" t="s">
        <v>22210</v>
      </c>
      <c r="C4" s="1" t="s">
        <v>22210</v>
      </c>
      <c r="D4" s="1" t="str">
        <f t="shared" si="0"/>
        <v>raw_fcd</v>
      </c>
      <c r="E4" s="1" t="str">
        <f t="shared" si="1"/>
        <v>db_init_raw_fcd.sql</v>
      </c>
      <c r="F4" s="1" t="str">
        <f t="shared" si="2"/>
        <v>persist_fcd</v>
      </c>
      <c r="G4" s="1" t="str">
        <f t="shared" si="3"/>
        <v>db_init_persist_fcd.sql</v>
      </c>
      <c r="H4" t="s">
        <v>24497</v>
      </c>
    </row>
    <row r="5" spans="1:8">
      <c r="A5" s="234">
        <v>4</v>
      </c>
      <c r="B5" s="1" t="s">
        <v>22206</v>
      </c>
      <c r="C5" s="1" t="s">
        <v>22206</v>
      </c>
      <c r="D5" s="1" t="str">
        <f t="shared" si="0"/>
        <v>raw_lpm_as400</v>
      </c>
      <c r="E5" s="1" t="str">
        <f t="shared" si="1"/>
        <v>db_init_raw_lpm_as400.sql</v>
      </c>
      <c r="F5" s="1" t="str">
        <f t="shared" si="2"/>
        <v>persist_lpm_as400</v>
      </c>
      <c r="G5" s="1" t="str">
        <f t="shared" si="3"/>
        <v>db_init_persist_lpm_as400.sql</v>
      </c>
      <c r="H5" t="s">
        <v>24497</v>
      </c>
    </row>
    <row r="6" spans="1:8">
      <c r="A6" s="234">
        <v>5</v>
      </c>
      <c r="B6" s="1" t="s">
        <v>22213</v>
      </c>
      <c r="C6" s="1" t="s">
        <v>22213</v>
      </c>
      <c r="D6" s="1" t="str">
        <f t="shared" si="0"/>
        <v>raw_cis</v>
      </c>
      <c r="E6" s="1" t="str">
        <f t="shared" si="1"/>
        <v>db_init_raw_cis.sql</v>
      </c>
      <c r="F6" s="1" t="str">
        <f t="shared" si="2"/>
        <v>persist_cis</v>
      </c>
      <c r="G6" s="1" t="str">
        <f t="shared" si="3"/>
        <v>db_init_persist_cis.sql</v>
      </c>
      <c r="H6" t="s">
        <v>24497</v>
      </c>
    </row>
    <row r="7" spans="1:8">
      <c r="A7" s="234">
        <v>6</v>
      </c>
      <c r="B7" s="1" t="s">
        <v>22219</v>
      </c>
      <c r="C7" s="1" t="s">
        <v>22219</v>
      </c>
      <c r="D7" s="1" t="str">
        <f t="shared" si="0"/>
        <v>raw_csm</v>
      </c>
      <c r="E7" s="1" t="str">
        <f t="shared" si="1"/>
        <v>db_init_raw_csm.sql</v>
      </c>
      <c r="F7" s="1" t="str">
        <f t="shared" si="2"/>
        <v>persist_csm</v>
      </c>
      <c r="G7" s="1" t="str">
        <f t="shared" si="3"/>
        <v>db_init_persist_csm.sql</v>
      </c>
      <c r="H7" t="s">
        <v>24497</v>
      </c>
    </row>
    <row r="8" spans="1:8">
      <c r="A8" s="234">
        <v>7</v>
      </c>
      <c r="B8" s="1" t="s">
        <v>22229</v>
      </c>
      <c r="C8" s="1" t="s">
        <v>22229</v>
      </c>
      <c r="D8" s="1" t="str">
        <f t="shared" si="0"/>
        <v>raw_trade_na</v>
      </c>
      <c r="E8" s="1" t="str">
        <f t="shared" si="1"/>
        <v>db_init_raw_trade_na.sql</v>
      </c>
      <c r="F8" s="1" t="str">
        <f t="shared" si="2"/>
        <v>persist_trade_na</v>
      </c>
      <c r="G8" s="1" t="str">
        <f t="shared" si="3"/>
        <v>db_init_persist_trade_na.sql</v>
      </c>
      <c r="H8" t="s">
        <v>24497</v>
      </c>
    </row>
    <row r="9" spans="1:8">
      <c r="A9" s="234">
        <v>8</v>
      </c>
      <c r="B9" s="1" t="s">
        <v>22230</v>
      </c>
      <c r="C9" s="1" t="s">
        <v>22230</v>
      </c>
      <c r="D9" s="1" t="str">
        <f t="shared" si="0"/>
        <v>raw_gts</v>
      </c>
      <c r="E9" s="1" t="str">
        <f t="shared" si="1"/>
        <v>db_init_raw_gts.sql</v>
      </c>
      <c r="F9" s="1" t="str">
        <f t="shared" si="2"/>
        <v>persist_gts</v>
      </c>
      <c r="G9" s="1" t="str">
        <f t="shared" si="3"/>
        <v>db_init_persist_gts.sql</v>
      </c>
      <c r="H9" t="s">
        <v>24497</v>
      </c>
    </row>
    <row r="10" spans="1:8">
      <c r="A10" s="234">
        <v>9</v>
      </c>
      <c r="B10" s="1" t="s">
        <v>22231</v>
      </c>
      <c r="C10" s="1" t="s">
        <v>22231</v>
      </c>
      <c r="D10" s="1" t="str">
        <f t="shared" si="0"/>
        <v>raw_scf</v>
      </c>
      <c r="E10" s="1" t="str">
        <f t="shared" si="1"/>
        <v>db_init_raw_scf.sql</v>
      </c>
      <c r="F10" s="1" t="str">
        <f t="shared" si="2"/>
        <v>persist_scf</v>
      </c>
      <c r="G10" s="1" t="str">
        <f t="shared" si="3"/>
        <v>db_init_persist_scf.sql</v>
      </c>
      <c r="H10" t="s">
        <v>24497</v>
      </c>
    </row>
    <row r="11" spans="1:8">
      <c r="A11" s="234">
        <v>10</v>
      </c>
      <c r="B11" s="1" t="s">
        <v>22238</v>
      </c>
      <c r="C11" s="1" t="s">
        <v>22238</v>
      </c>
      <c r="D11" s="1" t="str">
        <f t="shared" si="0"/>
        <v>raw_mx</v>
      </c>
      <c r="E11" s="1" t="str">
        <f t="shared" si="1"/>
        <v>db_init_raw_mx.sql</v>
      </c>
      <c r="F11" s="1" t="str">
        <f t="shared" si="2"/>
        <v>persist_mx</v>
      </c>
      <c r="G11" s="1" t="str">
        <f t="shared" si="3"/>
        <v>db_init_persist_mx.sql</v>
      </c>
      <c r="H11" t="s">
        <v>24497</v>
      </c>
    </row>
    <row r="12" spans="1:8">
      <c r="A12" s="234">
        <v>11</v>
      </c>
      <c r="B12" s="1" t="s">
        <v>22247</v>
      </c>
      <c r="C12" s="1" t="s">
        <v>22247</v>
      </c>
      <c r="D12" s="1" t="str">
        <f t="shared" si="0"/>
        <v>raw_rdm</v>
      </c>
      <c r="E12" s="1" t="str">
        <f t="shared" si="1"/>
        <v>db_init_raw_rdm.sql</v>
      </c>
      <c r="F12" s="1" t="str">
        <f t="shared" si="2"/>
        <v>persist_rdm</v>
      </c>
      <c r="G12" s="1" t="str">
        <f t="shared" si="3"/>
        <v>db_init_persist_rdm.sql</v>
      </c>
      <c r="H12" t="s">
        <v>24497</v>
      </c>
    </row>
    <row r="13" spans="1:8">
      <c r="A13" s="234">
        <v>12</v>
      </c>
      <c r="B13" s="1" t="s">
        <v>22280</v>
      </c>
      <c r="C13" s="1" t="s">
        <v>22280</v>
      </c>
      <c r="D13" s="1" t="str">
        <f t="shared" si="0"/>
        <v>raw_fxb</v>
      </c>
      <c r="E13" s="1" t="str">
        <f t="shared" si="1"/>
        <v>db_init_raw_fxb.sql</v>
      </c>
      <c r="F13" s="1" t="str">
        <f t="shared" si="2"/>
        <v>persist_fxb</v>
      </c>
      <c r="G13" s="1" t="str">
        <f t="shared" si="3"/>
        <v>db_init_persist_fxb.sql</v>
      </c>
      <c r="H13" t="s">
        <v>24497</v>
      </c>
    </row>
    <row r="14" spans="1:8">
      <c r="A14" s="234">
        <v>13</v>
      </c>
      <c r="B14" s="1" t="s">
        <v>24498</v>
      </c>
      <c r="C14" s="1" t="s">
        <v>24498</v>
      </c>
      <c r="D14" s="1" t="str">
        <f t="shared" si="0"/>
        <v>raw_dih</v>
      </c>
      <c r="E14" s="1" t="str">
        <f t="shared" si="1"/>
        <v>db_init_raw_dih.sql</v>
      </c>
      <c r="F14" s="1" t="str">
        <f t="shared" si="2"/>
        <v>persist_dih</v>
      </c>
      <c r="G14" s="1" t="str">
        <f t="shared" si="3"/>
        <v>db_init_persist_dih.sql</v>
      </c>
      <c r="H14" t="s">
        <v>24497</v>
      </c>
    </row>
    <row r="15" spans="1:8">
      <c r="A15" s="234">
        <v>14</v>
      </c>
      <c r="B15" s="1" t="s">
        <v>22259</v>
      </c>
      <c r="C15" s="1" t="s">
        <v>22259</v>
      </c>
      <c r="D15" s="1" t="str">
        <f t="shared" si="0"/>
        <v>raw_cardlink</v>
      </c>
      <c r="E15" s="1" t="str">
        <f t="shared" si="1"/>
        <v>db_init_raw_cardlink.sql</v>
      </c>
      <c r="F15" s="1" t="str">
        <f t="shared" si="2"/>
        <v>persist_cardlink</v>
      </c>
      <c r="G15" s="1" t="str">
        <f t="shared" si="3"/>
        <v>db_init_persist_cardlink.sql</v>
      </c>
      <c r="H15" t="s">
        <v>24497</v>
      </c>
    </row>
    <row r="16" spans="1:8">
      <c r="A16" s="234">
        <v>15</v>
      </c>
      <c r="B16" s="1" t="s">
        <v>22272</v>
      </c>
      <c r="C16" s="1" t="s">
        <v>22272</v>
      </c>
      <c r="D16" s="1" t="str">
        <f t="shared" si="0"/>
        <v>raw_rmst</v>
      </c>
      <c r="E16" s="1" t="str">
        <f t="shared" si="1"/>
        <v>db_init_raw_rmst.sql</v>
      </c>
      <c r="F16" s="1" t="str">
        <f t="shared" si="2"/>
        <v>persist_rmst</v>
      </c>
      <c r="G16" s="1" t="str">
        <f t="shared" si="3"/>
        <v>db_init_persist_rmst.sql</v>
      </c>
      <c r="H16" t="s">
        <v>24497</v>
      </c>
    </row>
    <row r="17" spans="1:11">
      <c r="A17" s="234">
        <v>16</v>
      </c>
      <c r="B17" s="1" t="s">
        <v>22251</v>
      </c>
      <c r="C17" s="1" t="s">
        <v>22251</v>
      </c>
      <c r="D17" s="1" t="str">
        <f t="shared" si="0"/>
        <v>raw_lpm_wrtoff</v>
      </c>
      <c r="E17" s="1" t="str">
        <f t="shared" si="1"/>
        <v>db_init_raw_lpm_wrtoff.sql</v>
      </c>
      <c r="F17" s="1" t="str">
        <f t="shared" si="2"/>
        <v>persist_lpm_wrtoff</v>
      </c>
      <c r="G17" s="1" t="str">
        <f t="shared" si="3"/>
        <v>db_init_persist_lpm_wrtoff.sql</v>
      </c>
      <c r="H17" t="s">
        <v>24497</v>
      </c>
    </row>
    <row r="18" spans="1:11">
      <c r="A18" s="234">
        <v>17</v>
      </c>
      <c r="B18" s="1" t="s">
        <v>22241</v>
      </c>
      <c r="C18" s="1" t="s">
        <v>22241</v>
      </c>
      <c r="D18" s="1" t="str">
        <f t="shared" si="0"/>
        <v>raw_ud</v>
      </c>
      <c r="E18" s="1" t="str">
        <f t="shared" si="1"/>
        <v>db_init_raw_ud.sql</v>
      </c>
      <c r="F18" s="1" t="str">
        <f t="shared" si="2"/>
        <v>persist_ud</v>
      </c>
      <c r="G18" s="1" t="str">
        <f t="shared" si="3"/>
        <v>db_init_persist_ud.sql</v>
      </c>
      <c r="H18" t="s">
        <v>24497</v>
      </c>
      <c r="J18" s="260"/>
      <c r="K18" s="260"/>
    </row>
    <row r="19" spans="1:11">
      <c r="A19" s="234">
        <v>18</v>
      </c>
      <c r="B19" s="1" t="s">
        <v>22244</v>
      </c>
      <c r="C19" s="1" t="s">
        <v>22244</v>
      </c>
      <c r="D19" s="1" t="str">
        <f t="shared" si="0"/>
        <v>raw_ks</v>
      </c>
      <c r="E19" s="1" t="str">
        <f t="shared" si="1"/>
        <v>db_init_raw_ks.sql</v>
      </c>
      <c r="F19" s="1" t="str">
        <f t="shared" si="2"/>
        <v>persist_ks</v>
      </c>
      <c r="G19" s="1" t="str">
        <f t="shared" si="3"/>
        <v>db_init_persist_ks.sql</v>
      </c>
      <c r="H19" t="s">
        <v>24497</v>
      </c>
    </row>
    <row r="20" spans="1:11">
      <c r="A20" s="234">
        <v>19</v>
      </c>
      <c r="B20" s="1" t="s">
        <v>22234</v>
      </c>
      <c r="C20" s="1" t="s">
        <v>22234</v>
      </c>
      <c r="D20" s="1" t="str">
        <f t="shared" si="0"/>
        <v>raw_dgtl_fctrng</v>
      </c>
      <c r="E20" s="1" t="str">
        <f t="shared" si="1"/>
        <v>db_init_raw_dgtl_fctrng.sql</v>
      </c>
      <c r="F20" s="1" t="str">
        <f t="shared" si="2"/>
        <v>persist_dgtl_fctrng</v>
      </c>
      <c r="G20" s="1" t="str">
        <f t="shared" si="3"/>
        <v>db_init_persist_dgtl_fctrng.sql</v>
      </c>
      <c r="H20" t="s">
        <v>24497</v>
      </c>
    </row>
    <row r="21" spans="1:11">
      <c r="A21" s="234">
        <v>20</v>
      </c>
      <c r="B21" s="1" t="s">
        <v>22266</v>
      </c>
      <c r="C21" s="1" t="s">
        <v>22266</v>
      </c>
      <c r="D21" s="1" t="str">
        <f t="shared" si="0"/>
        <v>raw_cardlink_acq</v>
      </c>
      <c r="E21" s="1" t="str">
        <f t="shared" si="1"/>
        <v>db_init_raw_cardlink_acq.sql</v>
      </c>
      <c r="F21" s="1" t="str">
        <f t="shared" si="2"/>
        <v>persist_cardlink_acq</v>
      </c>
      <c r="G21" s="1" t="str">
        <f t="shared" si="3"/>
        <v>db_init_persist_cardlink_acq.sql</v>
      </c>
      <c r="H21" t="s">
        <v>24497</v>
      </c>
    </row>
    <row r="22" spans="1:11">
      <c r="A22" s="234">
        <v>21</v>
      </c>
      <c r="B22" s="1" t="s">
        <v>22276</v>
      </c>
      <c r="C22" s="1" t="s">
        <v>22276</v>
      </c>
      <c r="D22" s="1" t="str">
        <f t="shared" si="0"/>
        <v>raw_ccms</v>
      </c>
      <c r="E22" s="1" t="str">
        <f t="shared" si="1"/>
        <v>db_init_raw_ccms.sql</v>
      </c>
      <c r="F22" s="1" t="str">
        <f t="shared" si="2"/>
        <v>persist_ccms</v>
      </c>
      <c r="G22" s="1" t="str">
        <f t="shared" si="3"/>
        <v>db_init_persist_ccms.sql</v>
      </c>
      <c r="H22" t="s">
        <v>24497</v>
      </c>
    </row>
    <row r="23" spans="1:11">
      <c r="A23" s="234">
        <v>22</v>
      </c>
      <c r="B23" s="1" t="s">
        <v>22286</v>
      </c>
      <c r="C23" s="1" t="s">
        <v>22286</v>
      </c>
      <c r="D23" s="1" t="str">
        <f t="shared" si="0"/>
        <v>raw_hris</v>
      </c>
      <c r="E23" s="1" t="str">
        <f t="shared" si="1"/>
        <v>db_init_raw_hris.sql</v>
      </c>
      <c r="F23" s="1" t="str">
        <f t="shared" si="2"/>
        <v>persist_hris</v>
      </c>
      <c r="G23" s="1" t="str">
        <f t="shared" si="3"/>
        <v>db_init_persist_hris.sql</v>
      </c>
      <c r="H23" t="s">
        <v>24497</v>
      </c>
    </row>
    <row r="24" spans="1:11">
      <c r="A24" s="234">
        <v>23</v>
      </c>
      <c r="B24" s="1" t="s">
        <v>22224</v>
      </c>
      <c r="C24" s="1" t="s">
        <v>22224</v>
      </c>
      <c r="D24" s="1" t="str">
        <f t="shared" si="0"/>
        <v>raw_kplus</v>
      </c>
      <c r="E24" s="1" t="str">
        <f t="shared" si="1"/>
        <v>db_init_raw_kplus.sql</v>
      </c>
      <c r="F24" s="1" t="str">
        <f t="shared" si="2"/>
        <v>persist_kplus</v>
      </c>
      <c r="G24" s="1" t="str">
        <f t="shared" si="3"/>
        <v>db_init_persist_kplus.sql</v>
      </c>
      <c r="H24" t="s">
        <v>24497</v>
      </c>
    </row>
    <row r="25" spans="1:11">
      <c r="A25" s="234">
        <v>24</v>
      </c>
      <c r="B25" s="1" t="s">
        <v>22255</v>
      </c>
      <c r="C25" s="1" t="s">
        <v>22255</v>
      </c>
      <c r="D25" s="1" t="str">
        <f t="shared" si="0"/>
        <v>raw_lec</v>
      </c>
      <c r="E25" s="1" t="str">
        <f t="shared" si="1"/>
        <v>db_init_raw_lec.sql</v>
      </c>
      <c r="F25" s="1" t="str">
        <f t="shared" si="2"/>
        <v>persist_lec</v>
      </c>
      <c r="G25" s="1" t="str">
        <f t="shared" si="3"/>
        <v>db_init_persist_lec.sql</v>
      </c>
      <c r="H25" t="s">
        <v>24497</v>
      </c>
    </row>
  </sheetData>
  <autoFilter ref="B1:B25" xr:uid="{57FD3258-2C84-46F8-9ECE-32F0BA4FC59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48225-6950-43A5-ABED-2ADB30CD8738}">
  <dimension ref="A1:H8"/>
  <sheetViews>
    <sheetView showGridLines="0" workbookViewId="0">
      <pane ySplit="1" topLeftCell="A2" activePane="bottomLeft" state="frozen"/>
      <selection pane="bottomLeft" activeCell="F4" sqref="F4"/>
    </sheetView>
  </sheetViews>
  <sheetFormatPr defaultColWidth="8.5703125" defaultRowHeight="14.45"/>
  <cols>
    <col min="1" max="1" width="3.85546875" style="27" bestFit="1" customWidth="1"/>
    <col min="2" max="2" width="16.140625" style="27" customWidth="1"/>
    <col min="3" max="3" width="14.5703125" style="54" customWidth="1"/>
    <col min="4" max="4" width="16.140625" style="54" bestFit="1" customWidth="1"/>
    <col min="5" max="5" width="17.42578125" style="54" bestFit="1" customWidth="1"/>
    <col min="6" max="6" width="60.85546875" style="54" customWidth="1"/>
    <col min="7" max="7" width="28.85546875" style="54" customWidth="1"/>
    <col min="8" max="16384" width="8.5703125" style="54"/>
  </cols>
  <sheetData>
    <row r="1" spans="1:8">
      <c r="A1" s="251" t="s">
        <v>23648</v>
      </c>
      <c r="B1" s="251" t="s">
        <v>21793</v>
      </c>
      <c r="C1" s="252" t="s">
        <v>21840</v>
      </c>
      <c r="D1" s="252" t="s">
        <v>22215</v>
      </c>
      <c r="E1" s="252" t="s">
        <v>24499</v>
      </c>
      <c r="F1" s="252" t="s">
        <v>24500</v>
      </c>
      <c r="G1" s="253" t="s">
        <v>24501</v>
      </c>
      <c r="H1" s="285" t="s">
        <v>32</v>
      </c>
    </row>
    <row r="2" spans="1:8" ht="57" customHeight="1">
      <c r="A2" s="254">
        <v>1</v>
      </c>
      <c r="B2" s="254" t="s">
        <v>21799</v>
      </c>
      <c r="C2" s="255" t="s">
        <v>21844</v>
      </c>
      <c r="D2" s="255" t="s">
        <v>24502</v>
      </c>
      <c r="E2" s="255"/>
      <c r="F2" s="257" t="s">
        <v>24503</v>
      </c>
      <c r="G2" s="167" t="s">
        <v>22434</v>
      </c>
      <c r="H2" s="77" t="s">
        <v>24504</v>
      </c>
    </row>
    <row r="3" spans="1:8" ht="43.5">
      <c r="A3" s="254">
        <v>2</v>
      </c>
      <c r="B3" s="254" t="s">
        <v>21842</v>
      </c>
      <c r="C3" s="255" t="s">
        <v>21844</v>
      </c>
      <c r="D3" s="255" t="s">
        <v>24502</v>
      </c>
      <c r="E3" s="255"/>
      <c r="F3" s="256" t="s">
        <v>24505</v>
      </c>
      <c r="G3" s="167" t="s">
        <v>24506</v>
      </c>
      <c r="H3" s="77" t="s">
        <v>24504</v>
      </c>
    </row>
    <row r="4" spans="1:8" ht="116.1">
      <c r="A4" s="254">
        <v>3</v>
      </c>
      <c r="B4" s="254" t="s">
        <v>21799</v>
      </c>
      <c r="C4" s="255"/>
      <c r="D4" s="255"/>
      <c r="E4" s="255"/>
      <c r="F4" s="283" t="s">
        <v>24507</v>
      </c>
      <c r="G4" s="167"/>
      <c r="H4" s="77" t="s">
        <v>24504</v>
      </c>
    </row>
    <row r="5" spans="1:8" ht="60.6" customHeight="1">
      <c r="A5" s="77">
        <v>4</v>
      </c>
      <c r="B5" s="254" t="s">
        <v>21799</v>
      </c>
      <c r="C5" s="255" t="s">
        <v>22439</v>
      </c>
      <c r="D5" s="255" t="s">
        <v>24462</v>
      </c>
      <c r="E5" s="286" t="s">
        <v>22636</v>
      </c>
      <c r="F5" s="283" t="s">
        <v>24508</v>
      </c>
      <c r="G5" s="167" t="s">
        <v>22586</v>
      </c>
      <c r="H5" s="77" t="s">
        <v>24504</v>
      </c>
    </row>
    <row r="6" spans="1:8" ht="78.599999999999994" customHeight="1">
      <c r="A6" s="77">
        <v>5</v>
      </c>
      <c r="B6" s="77" t="s">
        <v>21799</v>
      </c>
      <c r="C6" s="39" t="s">
        <v>22439</v>
      </c>
      <c r="D6" s="39"/>
      <c r="E6" s="284" t="s">
        <v>24509</v>
      </c>
      <c r="F6" s="40" t="s">
        <v>24510</v>
      </c>
      <c r="G6" s="118"/>
      <c r="H6" s="77" t="s">
        <v>24511</v>
      </c>
    </row>
    <row r="7" spans="1:8" ht="57.95">
      <c r="A7" s="77">
        <v>6</v>
      </c>
      <c r="B7" s="77" t="s">
        <v>21842</v>
      </c>
      <c r="C7" s="39" t="s">
        <v>24512</v>
      </c>
      <c r="D7" s="40" t="s">
        <v>24513</v>
      </c>
      <c r="E7" s="39"/>
      <c r="F7" s="40" t="s">
        <v>24514</v>
      </c>
      <c r="G7" s="39"/>
      <c r="H7" s="77" t="s">
        <v>24511</v>
      </c>
    </row>
    <row r="8" spans="1:8" ht="43.5">
      <c r="A8" s="77">
        <v>7</v>
      </c>
      <c r="B8" s="77" t="s">
        <v>21842</v>
      </c>
      <c r="C8" s="39" t="s">
        <v>22439</v>
      </c>
      <c r="D8" s="39" t="s">
        <v>22309</v>
      </c>
      <c r="E8" s="284" t="s">
        <v>22595</v>
      </c>
      <c r="F8" s="288" t="s">
        <v>24515</v>
      </c>
      <c r="G8" s="39"/>
      <c r="H8" s="77" t="s">
        <v>24511</v>
      </c>
    </row>
  </sheetData>
  <hyperlinks>
    <hyperlink ref="E5" r:id="rId1" display="../../../../../../../../:x:/r/sites/KBank-MDF/Shared Documents/General/03 W2 Functional and Use Case/01 Data Ingestion/60 Ingestion Foundation/01 Analysis/02 KBMF Source/LPM-AS400/LMD23400.xls?d=wcfe446eb826a4c72aee6d7ea33e8551e&amp;csf=1&amp;web=1&amp;e=mOwGeq" xr:uid="{4F7C8E24-1721-46DC-8696-68E31FAFBC7C}"/>
    <hyperlink ref="E6" r:id="rId2" display="../../../../../../../../:x:/r/sites/KBank-MDF/Shared Documents/General/03 W2 Functional and Use Case/01 Data Ingestion/60 Ingestion Foundation/01 Analysis/02 KBMF Source/Trade Navigator/KBMF_Batch_TF_MIS-Report_(ALM).xls?d=wfd2817903afd40fba64ff3ff8c6f49e5&amp;csf=1&amp;web=1&amp;e=bmEmpO" xr:uid="{E2DCA5CF-EA09-40CC-95D5-2679E16ACA5B}"/>
    <hyperlink ref="E8" r:id="rId3" display="../../../../../../../../:x:/r/sites/KBank-MDF/Shared Documents/General/03 W2 Functional and Use Case/01 Data Ingestion/60 Ingestion Foundation/01 Analysis/02 KBMF Source/PCB_Lending/Common_Account_Info.xlsx?d=w1d468917216e4390b61cbd2ceef0892b&amp;csf=1&amp;web=1&amp;e=Cok5lF" xr:uid="{C13E8E03-91C4-492E-89B7-EC18C22E6C01}"/>
  </hyperlinks>
  <pageMargins left="0.7" right="0.7" top="0.75" bottom="0.75" header="0.3" footer="0.3"/>
  <drawing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03395-89D7-4226-AD85-08EDAF3F03F2}">
  <sheetPr codeName="Sheet20"/>
  <dimension ref="A3:E42"/>
  <sheetViews>
    <sheetView workbookViewId="0"/>
  </sheetViews>
  <sheetFormatPr defaultColWidth="11.42578125" defaultRowHeight="14.45"/>
  <cols>
    <col min="1" max="1" width="28.140625" bestFit="1" customWidth="1"/>
    <col min="2" max="5" width="14.42578125" customWidth="1"/>
  </cols>
  <sheetData>
    <row r="3" spans="1:5">
      <c r="A3" s="148" t="s">
        <v>23009</v>
      </c>
      <c r="B3" s="148" t="s">
        <v>23005</v>
      </c>
    </row>
    <row r="4" spans="1:5">
      <c r="A4" s="148" t="s">
        <v>23001</v>
      </c>
      <c r="B4" s="160" t="s">
        <v>22082</v>
      </c>
      <c r="C4" s="160" t="s">
        <v>21844</v>
      </c>
      <c r="D4" s="160" t="s">
        <v>24516</v>
      </c>
      <c r="E4" s="160" t="s">
        <v>23012</v>
      </c>
    </row>
    <row r="5" spans="1:5">
      <c r="A5" s="149" t="s">
        <v>21842</v>
      </c>
      <c r="B5">
        <v>29</v>
      </c>
      <c r="C5">
        <v>28</v>
      </c>
      <c r="E5">
        <v>57</v>
      </c>
    </row>
    <row r="6" spans="1:5">
      <c r="A6" s="150" t="s">
        <v>22081</v>
      </c>
      <c r="B6">
        <v>3</v>
      </c>
      <c r="E6">
        <v>3</v>
      </c>
    </row>
    <row r="7" spans="1:5">
      <c r="A7" s="150" t="s">
        <v>22110</v>
      </c>
      <c r="B7">
        <v>12</v>
      </c>
      <c r="E7">
        <v>12</v>
      </c>
    </row>
    <row r="8" spans="1:5">
      <c r="A8" s="150" t="s">
        <v>21977</v>
      </c>
      <c r="B8">
        <v>1</v>
      </c>
      <c r="E8">
        <v>1</v>
      </c>
    </row>
    <row r="9" spans="1:5">
      <c r="A9" s="150" t="s">
        <v>22108</v>
      </c>
      <c r="C9">
        <v>1</v>
      </c>
      <c r="E9">
        <v>1</v>
      </c>
    </row>
    <row r="10" spans="1:5">
      <c r="A10" s="150" t="s">
        <v>22279</v>
      </c>
      <c r="B10">
        <v>1</v>
      </c>
      <c r="E10">
        <v>1</v>
      </c>
    </row>
    <row r="11" spans="1:5">
      <c r="A11" s="150" t="s">
        <v>21851</v>
      </c>
      <c r="C11">
        <v>8</v>
      </c>
      <c r="E11">
        <v>8</v>
      </c>
    </row>
    <row r="12" spans="1:5">
      <c r="A12" s="150" t="s">
        <v>22010</v>
      </c>
      <c r="C12">
        <v>2</v>
      </c>
      <c r="E12">
        <v>2</v>
      </c>
    </row>
    <row r="13" spans="1:5">
      <c r="A13" s="150" t="s">
        <v>21948</v>
      </c>
      <c r="C13">
        <v>2</v>
      </c>
      <c r="E13">
        <v>2</v>
      </c>
    </row>
    <row r="14" spans="1:5">
      <c r="A14" s="150" t="s">
        <v>24517</v>
      </c>
      <c r="C14">
        <v>4</v>
      </c>
      <c r="E14">
        <v>4</v>
      </c>
    </row>
    <row r="15" spans="1:5">
      <c r="A15" s="150" t="s">
        <v>24518</v>
      </c>
      <c r="C15">
        <v>3</v>
      </c>
      <c r="E15">
        <v>3</v>
      </c>
    </row>
    <row r="16" spans="1:5">
      <c r="A16" s="150" t="s">
        <v>22127</v>
      </c>
      <c r="B16">
        <v>12</v>
      </c>
      <c r="E16">
        <v>12</v>
      </c>
    </row>
    <row r="17" spans="1:5">
      <c r="A17" s="150" t="s">
        <v>21971</v>
      </c>
      <c r="C17">
        <v>6</v>
      </c>
      <c r="E17">
        <v>6</v>
      </c>
    </row>
    <row r="18" spans="1:5">
      <c r="A18" s="150" t="s">
        <v>21934</v>
      </c>
      <c r="C18">
        <v>2</v>
      </c>
      <c r="E18">
        <v>2</v>
      </c>
    </row>
    <row r="19" spans="1:5">
      <c r="A19" s="149" t="s">
        <v>24519</v>
      </c>
      <c r="B19">
        <v>34</v>
      </c>
      <c r="C19">
        <v>24</v>
      </c>
      <c r="D19">
        <v>1</v>
      </c>
      <c r="E19">
        <v>59</v>
      </c>
    </row>
    <row r="20" spans="1:5">
      <c r="A20" s="150" t="s">
        <v>22258</v>
      </c>
      <c r="B20">
        <v>18</v>
      </c>
      <c r="D20">
        <v>1</v>
      </c>
      <c r="E20">
        <v>19</v>
      </c>
    </row>
    <row r="21" spans="1:5">
      <c r="A21" s="150" t="s">
        <v>22081</v>
      </c>
      <c r="B21">
        <v>14</v>
      </c>
      <c r="E21">
        <v>14</v>
      </c>
    </row>
    <row r="22" spans="1:5">
      <c r="A22" s="150" t="s">
        <v>21998</v>
      </c>
      <c r="C22">
        <v>8</v>
      </c>
      <c r="E22">
        <v>8</v>
      </c>
    </row>
    <row r="23" spans="1:5">
      <c r="A23" s="150" t="s">
        <v>22243</v>
      </c>
      <c r="C23">
        <v>3</v>
      </c>
      <c r="E23">
        <v>3</v>
      </c>
    </row>
    <row r="24" spans="1:5">
      <c r="A24" s="150" t="s">
        <v>22250</v>
      </c>
      <c r="C24">
        <v>1</v>
      </c>
      <c r="E24">
        <v>1</v>
      </c>
    </row>
    <row r="25" spans="1:5">
      <c r="A25" s="150" t="s">
        <v>24520</v>
      </c>
      <c r="B25">
        <v>1</v>
      </c>
      <c r="E25">
        <v>1</v>
      </c>
    </row>
    <row r="26" spans="1:5">
      <c r="A26" s="150" t="s">
        <v>22271</v>
      </c>
      <c r="B26">
        <v>1</v>
      </c>
      <c r="E26">
        <v>1</v>
      </c>
    </row>
    <row r="27" spans="1:5">
      <c r="A27" s="150" t="s">
        <v>22061</v>
      </c>
      <c r="C27">
        <v>11</v>
      </c>
      <c r="E27">
        <v>11</v>
      </c>
    </row>
    <row r="28" spans="1:5">
      <c r="A28" s="150" t="s">
        <v>24521</v>
      </c>
      <c r="C28">
        <v>1</v>
      </c>
      <c r="E28">
        <v>1</v>
      </c>
    </row>
    <row r="29" spans="1:5">
      <c r="A29" s="149" t="s">
        <v>24522</v>
      </c>
      <c r="B29">
        <v>32</v>
      </c>
      <c r="C29">
        <v>18</v>
      </c>
      <c r="E29">
        <v>50</v>
      </c>
    </row>
    <row r="30" spans="1:5">
      <c r="A30" s="150" t="s">
        <v>22258</v>
      </c>
      <c r="B30">
        <v>16</v>
      </c>
      <c r="E30">
        <v>16</v>
      </c>
    </row>
    <row r="31" spans="1:5">
      <c r="A31" s="150" t="s">
        <v>22265</v>
      </c>
      <c r="B31">
        <v>4</v>
      </c>
      <c r="E31">
        <v>4</v>
      </c>
    </row>
    <row r="32" spans="1:5">
      <c r="A32" s="150" t="s">
        <v>22275</v>
      </c>
      <c r="B32">
        <v>4</v>
      </c>
      <c r="E32">
        <v>4</v>
      </c>
    </row>
    <row r="33" spans="1:5">
      <c r="A33" s="150" t="s">
        <v>22110</v>
      </c>
      <c r="B33">
        <v>5</v>
      </c>
      <c r="E33">
        <v>5</v>
      </c>
    </row>
    <row r="34" spans="1:5">
      <c r="A34" s="150" t="s">
        <v>22059</v>
      </c>
      <c r="C34">
        <v>1</v>
      </c>
      <c r="E34">
        <v>1</v>
      </c>
    </row>
    <row r="35" spans="1:5">
      <c r="A35" s="150" t="s">
        <v>21843</v>
      </c>
      <c r="B35">
        <v>3</v>
      </c>
      <c r="C35">
        <v>5</v>
      </c>
      <c r="E35">
        <v>8</v>
      </c>
    </row>
    <row r="36" spans="1:5">
      <c r="A36" s="150" t="s">
        <v>22254</v>
      </c>
      <c r="C36">
        <v>1</v>
      </c>
      <c r="E36">
        <v>1</v>
      </c>
    </row>
    <row r="37" spans="1:5">
      <c r="A37" s="150" t="s">
        <v>22010</v>
      </c>
      <c r="C37">
        <v>7</v>
      </c>
      <c r="E37">
        <v>7</v>
      </c>
    </row>
    <row r="38" spans="1:5">
      <c r="A38" s="150" t="s">
        <v>21948</v>
      </c>
      <c r="C38">
        <v>4</v>
      </c>
      <c r="E38">
        <v>4</v>
      </c>
    </row>
    <row r="39" spans="1:5">
      <c r="A39" s="149" t="s">
        <v>21799</v>
      </c>
      <c r="C39">
        <v>10</v>
      </c>
      <c r="E39">
        <v>10</v>
      </c>
    </row>
    <row r="40" spans="1:5">
      <c r="A40" s="150" t="s">
        <v>21800</v>
      </c>
      <c r="C40">
        <v>5</v>
      </c>
      <c r="E40">
        <v>5</v>
      </c>
    </row>
    <row r="41" spans="1:5">
      <c r="A41" s="150" t="s">
        <v>21808</v>
      </c>
      <c r="C41">
        <v>5</v>
      </c>
      <c r="E41">
        <v>5</v>
      </c>
    </row>
    <row r="42" spans="1:5">
      <c r="A42" s="149" t="s">
        <v>23012</v>
      </c>
      <c r="B42">
        <v>95</v>
      </c>
      <c r="C42">
        <v>80</v>
      </c>
      <c r="D42">
        <v>1</v>
      </c>
      <c r="E42">
        <v>176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97DB5-89EE-4327-8CC5-8C96683317E0}">
  <sheetPr codeName="Sheet6">
    <tabColor theme="9" tint="0.79998168889431442"/>
  </sheetPr>
  <dimension ref="A1:N12"/>
  <sheetViews>
    <sheetView workbookViewId="0"/>
  </sheetViews>
  <sheetFormatPr defaultColWidth="4.42578125" defaultRowHeight="14.45"/>
  <cols>
    <col min="1" max="1" width="5.5703125" style="21" customWidth="1"/>
    <col min="2" max="2" width="10.140625" style="21" bestFit="1" customWidth="1"/>
    <col min="3" max="3" width="12.42578125" style="11" customWidth="1"/>
    <col min="4" max="4" width="9.140625" style="11" customWidth="1"/>
    <col min="5" max="5" width="37.5703125" style="11" customWidth="1"/>
    <col min="6" max="6" width="11.42578125" style="11" customWidth="1"/>
    <col min="7" max="7" width="15.140625" style="11" customWidth="1"/>
    <col min="8" max="8" width="58.140625" style="11" customWidth="1"/>
    <col min="9" max="9" width="61.5703125" style="11" customWidth="1"/>
    <col min="10" max="10" width="16.85546875" style="11" customWidth="1"/>
    <col min="11" max="11" width="20.42578125" style="11" customWidth="1"/>
    <col min="12" max="12" width="21.42578125" style="11" customWidth="1"/>
    <col min="13" max="13" width="19.140625" style="11" customWidth="1"/>
    <col min="14" max="14" width="35" style="11" customWidth="1"/>
    <col min="15" max="16384" width="4.42578125" style="11"/>
  </cols>
  <sheetData>
    <row r="1" spans="1:14" s="49" customFormat="1" ht="21.75" customHeight="1">
      <c r="A1" s="31">
        <f>COUNTA(A3:A12)</f>
        <v>10</v>
      </c>
      <c r="B1" s="50"/>
    </row>
    <row r="2" spans="1:14" s="21" customFormat="1">
      <c r="A2" s="22" t="s">
        <v>21792</v>
      </c>
      <c r="B2" s="22" t="s">
        <v>21793</v>
      </c>
      <c r="C2" s="22" t="s">
        <v>21794</v>
      </c>
      <c r="D2" s="22" t="s">
        <v>21840</v>
      </c>
      <c r="E2" s="33" t="s">
        <v>21795</v>
      </c>
      <c r="F2" s="44" t="s">
        <v>21796</v>
      </c>
      <c r="G2" s="44" t="s">
        <v>22289</v>
      </c>
      <c r="H2" s="18" t="s">
        <v>21797</v>
      </c>
      <c r="I2" s="18" t="s">
        <v>21798</v>
      </c>
      <c r="J2" s="18" t="s">
        <v>22290</v>
      </c>
      <c r="K2" s="18" t="s">
        <v>28</v>
      </c>
      <c r="L2" s="18" t="s">
        <v>22577</v>
      </c>
      <c r="M2" s="79" t="s">
        <v>24523</v>
      </c>
      <c r="N2" s="79" t="s">
        <v>23948</v>
      </c>
    </row>
    <row r="3" spans="1:14">
      <c r="A3" s="20">
        <v>1</v>
      </c>
      <c r="B3" s="20" t="s">
        <v>21799</v>
      </c>
      <c r="C3" s="10" t="s">
        <v>21800</v>
      </c>
      <c r="D3" s="10" t="s">
        <v>21844</v>
      </c>
      <c r="E3" s="39" t="s">
        <v>21801</v>
      </c>
      <c r="F3" s="39" t="s">
        <v>21802</v>
      </c>
      <c r="G3" s="46" t="s">
        <v>22310</v>
      </c>
      <c r="H3" s="46" t="s">
        <v>22579</v>
      </c>
      <c r="I3" s="46" t="s">
        <v>24524</v>
      </c>
      <c r="J3" s="46" t="s">
        <v>8</v>
      </c>
      <c r="K3" s="46"/>
      <c r="L3" s="85" t="s">
        <v>22584</v>
      </c>
      <c r="M3" s="77" t="s">
        <v>22318</v>
      </c>
      <c r="N3" s="10"/>
    </row>
    <row r="4" spans="1:14">
      <c r="A4" s="20">
        <v>2</v>
      </c>
      <c r="B4" s="20" t="s">
        <v>21799</v>
      </c>
      <c r="C4" s="10" t="s">
        <v>21800</v>
      </c>
      <c r="D4" s="10" t="s">
        <v>21844</v>
      </c>
      <c r="E4" s="39" t="s">
        <v>21803</v>
      </c>
      <c r="F4" s="39" t="s">
        <v>21802</v>
      </c>
      <c r="G4" s="46" t="s">
        <v>22310</v>
      </c>
      <c r="H4" s="46" t="s">
        <v>22587</v>
      </c>
      <c r="I4" s="46" t="s">
        <v>24525</v>
      </c>
      <c r="J4" s="46" t="s">
        <v>8</v>
      </c>
      <c r="K4" s="46"/>
      <c r="L4" s="85" t="s">
        <v>22584</v>
      </c>
      <c r="M4" s="77" t="s">
        <v>22318</v>
      </c>
      <c r="N4" s="10"/>
    </row>
    <row r="5" spans="1:14">
      <c r="A5" s="20">
        <v>3</v>
      </c>
      <c r="B5" s="20" t="s">
        <v>21799</v>
      </c>
      <c r="C5" s="10" t="s">
        <v>21800</v>
      </c>
      <c r="D5" s="10" t="s">
        <v>21844</v>
      </c>
      <c r="E5" s="39" t="s">
        <v>21804</v>
      </c>
      <c r="F5" s="39" t="s">
        <v>21802</v>
      </c>
      <c r="G5" s="46" t="s">
        <v>22310</v>
      </c>
      <c r="H5" s="46" t="s">
        <v>22589</v>
      </c>
      <c r="I5" s="46" t="s">
        <v>24526</v>
      </c>
      <c r="J5" s="46" t="s">
        <v>8</v>
      </c>
      <c r="K5" s="46"/>
      <c r="L5" s="85" t="s">
        <v>22584</v>
      </c>
      <c r="M5" s="77" t="s">
        <v>22318</v>
      </c>
      <c r="N5" s="10"/>
    </row>
    <row r="6" spans="1:14">
      <c r="A6" s="20">
        <v>4</v>
      </c>
      <c r="B6" s="20" t="s">
        <v>21799</v>
      </c>
      <c r="C6" s="10" t="s">
        <v>21800</v>
      </c>
      <c r="D6" s="10" t="s">
        <v>21844</v>
      </c>
      <c r="E6" s="39" t="s">
        <v>21805</v>
      </c>
      <c r="F6" s="39" t="s">
        <v>21802</v>
      </c>
      <c r="G6" s="46" t="s">
        <v>22310</v>
      </c>
      <c r="H6" s="46" t="s">
        <v>22591</v>
      </c>
      <c r="I6" s="39" t="s">
        <v>24527</v>
      </c>
      <c r="J6" s="46" t="s">
        <v>8</v>
      </c>
      <c r="K6" s="46"/>
      <c r="L6" s="85" t="s">
        <v>22584</v>
      </c>
      <c r="M6" s="77" t="s">
        <v>22318</v>
      </c>
      <c r="N6" s="10"/>
    </row>
    <row r="7" spans="1:14">
      <c r="A7" s="20">
        <v>5</v>
      </c>
      <c r="B7" s="20" t="s">
        <v>21799</v>
      </c>
      <c r="C7" s="10" t="s">
        <v>21800</v>
      </c>
      <c r="D7" s="10" t="s">
        <v>21844</v>
      </c>
      <c r="E7" s="39" t="s">
        <v>21806</v>
      </c>
      <c r="F7" s="39" t="s">
        <v>21802</v>
      </c>
      <c r="G7" s="46" t="s">
        <v>22310</v>
      </c>
      <c r="H7" s="46" t="s">
        <v>22593</v>
      </c>
      <c r="I7" s="39" t="s">
        <v>22594</v>
      </c>
      <c r="J7" s="46" t="s">
        <v>8</v>
      </c>
      <c r="K7" s="46"/>
      <c r="L7" s="85" t="s">
        <v>22584</v>
      </c>
      <c r="M7" s="77" t="s">
        <v>22318</v>
      </c>
    </row>
    <row r="8" spans="1:14">
      <c r="A8" s="20">
        <v>6</v>
      </c>
      <c r="B8" s="20" t="s">
        <v>21799</v>
      </c>
      <c r="C8" s="10" t="s">
        <v>21808</v>
      </c>
      <c r="D8" s="10" t="s">
        <v>21844</v>
      </c>
      <c r="E8" s="39" t="s">
        <v>21809</v>
      </c>
      <c r="F8" s="39" t="s">
        <v>21802</v>
      </c>
      <c r="G8" s="46" t="s">
        <v>22310</v>
      </c>
      <c r="H8" s="46" t="s">
        <v>22595</v>
      </c>
      <c r="I8" s="39" t="s">
        <v>22596</v>
      </c>
      <c r="J8" s="46" t="s">
        <v>8</v>
      </c>
      <c r="K8" s="46"/>
      <c r="L8" s="85" t="s">
        <v>22584</v>
      </c>
      <c r="M8" s="77" t="s">
        <v>22318</v>
      </c>
      <c r="N8" s="10"/>
    </row>
    <row r="9" spans="1:14">
      <c r="A9" s="20">
        <v>7</v>
      </c>
      <c r="B9" s="20" t="s">
        <v>21799</v>
      </c>
      <c r="C9" s="10" t="s">
        <v>21808</v>
      </c>
      <c r="D9" s="10" t="s">
        <v>21844</v>
      </c>
      <c r="E9" s="71" t="s">
        <v>21810</v>
      </c>
      <c r="F9" s="39" t="s">
        <v>21802</v>
      </c>
      <c r="G9" s="46" t="s">
        <v>22310</v>
      </c>
      <c r="H9" s="96" t="s">
        <v>22599</v>
      </c>
      <c r="I9" s="39" t="s">
        <v>22600</v>
      </c>
      <c r="J9" s="46" t="s">
        <v>8</v>
      </c>
      <c r="K9" s="46"/>
      <c r="L9" s="85" t="s">
        <v>22584</v>
      </c>
      <c r="M9" s="77" t="s">
        <v>22318</v>
      </c>
      <c r="N9" s="10"/>
    </row>
    <row r="10" spans="1:14">
      <c r="A10" s="20">
        <v>8</v>
      </c>
      <c r="B10" s="20" t="s">
        <v>21799</v>
      </c>
      <c r="C10" s="10" t="s">
        <v>21808</v>
      </c>
      <c r="D10" s="10" t="s">
        <v>21844</v>
      </c>
      <c r="E10" s="71" t="s">
        <v>21807</v>
      </c>
      <c r="F10" s="39" t="s">
        <v>21802</v>
      </c>
      <c r="G10" s="46" t="s">
        <v>22310</v>
      </c>
      <c r="H10" s="46" t="s">
        <v>22603</v>
      </c>
      <c r="I10" s="39" t="s">
        <v>24528</v>
      </c>
      <c r="J10" s="46" t="s">
        <v>8</v>
      </c>
      <c r="K10" s="46"/>
      <c r="L10" s="85" t="s">
        <v>22584</v>
      </c>
      <c r="M10" s="77" t="s">
        <v>22318</v>
      </c>
      <c r="N10" s="10"/>
    </row>
    <row r="11" spans="1:14">
      <c r="A11" s="20">
        <v>9</v>
      </c>
      <c r="B11" s="20" t="s">
        <v>21799</v>
      </c>
      <c r="C11" s="10" t="s">
        <v>21808</v>
      </c>
      <c r="D11" s="10" t="s">
        <v>21844</v>
      </c>
      <c r="E11" s="71" t="s">
        <v>21812</v>
      </c>
      <c r="F11" s="39" t="s">
        <v>21802</v>
      </c>
      <c r="G11" s="46" t="s">
        <v>22310</v>
      </c>
      <c r="H11" s="46" t="s">
        <v>22605</v>
      </c>
      <c r="I11" s="39" t="s">
        <v>22606</v>
      </c>
      <c r="J11" s="46" t="s">
        <v>8</v>
      </c>
      <c r="K11" s="46"/>
      <c r="L11" s="85" t="s">
        <v>22584</v>
      </c>
      <c r="M11" s="77" t="s">
        <v>22318</v>
      </c>
      <c r="N11" s="10"/>
    </row>
    <row r="12" spans="1:14">
      <c r="A12" s="20">
        <v>10</v>
      </c>
      <c r="B12" s="20" t="s">
        <v>21799</v>
      </c>
      <c r="C12" s="10" t="s">
        <v>21808</v>
      </c>
      <c r="D12" s="10" t="s">
        <v>21844</v>
      </c>
      <c r="E12" s="71" t="s">
        <v>21820</v>
      </c>
      <c r="F12" s="39" t="s">
        <v>21802</v>
      </c>
      <c r="G12" s="46" t="s">
        <v>22310</v>
      </c>
      <c r="H12" s="46" t="s">
        <v>22607</v>
      </c>
      <c r="I12" s="39" t="s">
        <v>22608</v>
      </c>
      <c r="J12" s="46" t="s">
        <v>8</v>
      </c>
      <c r="K12" s="46"/>
      <c r="L12" s="85" t="s">
        <v>22584</v>
      </c>
      <c r="M12" s="77" t="s">
        <v>22318</v>
      </c>
      <c r="N12" s="10"/>
    </row>
  </sheetData>
  <autoFilter ref="A2:M12" xr:uid="{DD497DB5-89EE-4327-8CC5-8C96683317E0}"/>
  <conditionalFormatting sqref="E2">
    <cfRule type="duplicateValues" dxfId="211" priority="49"/>
    <cfRule type="duplicateValues" dxfId="210" priority="50"/>
    <cfRule type="duplicateValues" dxfId="209" priority="51"/>
    <cfRule type="duplicateValues" dxfId="208" priority="52"/>
    <cfRule type="duplicateValues" dxfId="207" priority="53"/>
    <cfRule type="duplicateValues" dxfId="206" priority="54"/>
    <cfRule type="duplicateValues" dxfId="205" priority="55"/>
    <cfRule type="duplicateValues" dxfId="204" priority="56"/>
    <cfRule type="duplicateValues" dxfId="203" priority="57"/>
    <cfRule type="duplicateValues" dxfId="202" priority="58"/>
    <cfRule type="duplicateValues" dxfId="201" priority="59"/>
    <cfRule type="duplicateValues" dxfId="200" priority="60"/>
    <cfRule type="duplicateValues" dxfId="199" priority="61"/>
  </conditionalFormatting>
  <conditionalFormatting sqref="F2:G2 E6:E12">
    <cfRule type="duplicateValues" dxfId="198" priority="89"/>
    <cfRule type="duplicateValues" dxfId="197" priority="90"/>
    <cfRule type="duplicateValues" dxfId="196" priority="91"/>
    <cfRule type="duplicateValues" dxfId="195" priority="92"/>
    <cfRule type="duplicateValues" dxfId="194" priority="93"/>
    <cfRule type="duplicateValues" dxfId="193" priority="94"/>
    <cfRule type="duplicateValues" dxfId="192" priority="95"/>
    <cfRule type="duplicateValues" dxfId="191" priority="96"/>
    <cfRule type="duplicateValues" dxfId="190" priority="97"/>
    <cfRule type="duplicateValues" dxfId="189" priority="98"/>
  </conditionalFormatting>
  <conditionalFormatting sqref="J1:M1048576">
    <cfRule type="cellIs" dxfId="188" priority="4" operator="equal">
      <formula>"Confirmed"</formula>
    </cfRule>
    <cfRule type="cellIs" dxfId="187" priority="6" operator="equal">
      <formula>"Pending Confirm"</formula>
    </cfRule>
  </conditionalFormatting>
  <conditionalFormatting sqref="M3:M12">
    <cfRule type="cellIs" dxfId="186" priority="1" operator="equal">
      <formula>"Completed"</formula>
    </cfRule>
    <cfRule type="cellIs" dxfId="185" priority="2" operator="equal">
      <formula>"In Progress"</formula>
    </cfRule>
    <cfRule type="cellIs" dxfId="184" priority="3" operator="equal">
      <formula>"Not Started"</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5E6BD57-25C3-4B6C-BBBA-78E0DDBD93E6}">
          <x14:formula1>
            <xm:f>'Version Control'!$R$2:$R$3</xm:f>
          </x14:formula1>
          <xm:sqref>J3:K12 M3:M12</xm:sqref>
        </x14:dataValidation>
        <x14:dataValidation type="list" allowBlank="1" showInputMessage="1" showErrorMessage="1" xr:uid="{0C6B3FED-E14F-495C-948A-529D07CB1D7D}">
          <x14:formula1>
            <xm:f>List!$A$2:$A$4</xm:f>
          </x14:formula1>
          <xm:sqref>M3:M12</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A8340-1EAD-4D35-B035-C7F9C42981E9}">
  <sheetPr codeName="Sheet8">
    <tabColor theme="9" tint="0.79998168889431442"/>
  </sheetPr>
  <dimension ref="A1:AG73"/>
  <sheetViews>
    <sheetView workbookViewId="0"/>
  </sheetViews>
  <sheetFormatPr defaultColWidth="4.42578125" defaultRowHeight="14.45"/>
  <cols>
    <col min="1" max="1" width="5.5703125" style="21" customWidth="1"/>
    <col min="2" max="2" width="10.140625" style="21" customWidth="1"/>
    <col min="3" max="3" width="15.5703125" style="11" customWidth="1"/>
    <col min="4" max="4" width="9.140625" style="11" customWidth="1"/>
    <col min="5" max="5" width="35.42578125" style="11" customWidth="1"/>
    <col min="6" max="6" width="11.42578125" style="11" customWidth="1"/>
    <col min="7" max="7" width="17" style="11" customWidth="1"/>
    <col min="8" max="8" width="48.85546875" style="11" customWidth="1"/>
    <col min="9" max="9" width="48.140625" style="11" customWidth="1"/>
    <col min="10" max="10" width="21.42578125" style="11" customWidth="1"/>
    <col min="11" max="11" width="28.42578125" style="11" customWidth="1"/>
    <col min="12" max="12" width="19.140625" style="11" customWidth="1"/>
    <col min="13" max="13" width="30" style="21" customWidth="1"/>
    <col min="14" max="14" width="17" style="11" customWidth="1"/>
    <col min="15" max="15" width="37.42578125" style="11" customWidth="1"/>
    <col min="16" max="16" width="14.42578125" style="11" customWidth="1"/>
    <col min="17" max="17" width="18.140625" style="11" customWidth="1"/>
    <col min="18" max="24" width="4.42578125" style="11"/>
    <col min="25" max="26" width="11.42578125" style="11" bestFit="1" customWidth="1"/>
    <col min="27" max="28" width="4.42578125" style="11"/>
    <col min="29" max="29" width="29.42578125" style="11" bestFit="1" customWidth="1"/>
    <col min="30" max="30" width="16.42578125" style="11" bestFit="1" customWidth="1"/>
    <col min="31" max="33" width="11.42578125" style="11" bestFit="1" customWidth="1"/>
    <col min="34" max="16384" width="4.42578125" style="11"/>
  </cols>
  <sheetData>
    <row r="1" spans="1:33" s="48" customFormat="1">
      <c r="A1" s="27">
        <f>COUNTA(A6:A616)</f>
        <v>68</v>
      </c>
      <c r="B1" s="81"/>
      <c r="M1" s="27"/>
    </row>
    <row r="2" spans="1:33" s="21" customFormat="1" ht="29.1">
      <c r="A2" s="22" t="s">
        <v>21792</v>
      </c>
      <c r="B2" s="22" t="s">
        <v>21793</v>
      </c>
      <c r="C2" s="22" t="s">
        <v>21794</v>
      </c>
      <c r="D2" s="22" t="s">
        <v>21840</v>
      </c>
      <c r="E2" s="22" t="s">
        <v>21795</v>
      </c>
      <c r="F2" s="22" t="s">
        <v>21796</v>
      </c>
      <c r="G2" s="22" t="s">
        <v>22289</v>
      </c>
      <c r="H2" s="22" t="s">
        <v>21797</v>
      </c>
      <c r="I2" s="18" t="s">
        <v>21798</v>
      </c>
      <c r="J2" s="18" t="s">
        <v>22290</v>
      </c>
      <c r="K2" s="18" t="s">
        <v>28</v>
      </c>
      <c r="L2" s="18" t="s">
        <v>22577</v>
      </c>
      <c r="M2" s="18" t="s">
        <v>22578</v>
      </c>
      <c r="N2" s="79" t="s">
        <v>24523</v>
      </c>
      <c r="O2" s="79" t="s">
        <v>23948</v>
      </c>
      <c r="P2" s="138" t="s">
        <v>24529</v>
      </c>
      <c r="Q2" s="138" t="s">
        <v>24530</v>
      </c>
      <c r="Y2"/>
      <c r="Z2"/>
    </row>
    <row r="3" spans="1:33" ht="15" customHeight="1">
      <c r="A3" s="99">
        <v>0</v>
      </c>
      <c r="B3" s="99" t="s">
        <v>21842</v>
      </c>
      <c r="C3" s="100" t="s">
        <v>22127</v>
      </c>
      <c r="D3" s="100" t="s">
        <v>22082</v>
      </c>
      <c r="E3" s="101" t="s">
        <v>22144</v>
      </c>
      <c r="F3" s="101" t="s">
        <v>21977</v>
      </c>
      <c r="G3" s="102"/>
      <c r="H3" s="103" t="s">
        <v>24531</v>
      </c>
      <c r="I3" s="101" t="s">
        <v>22145</v>
      </c>
      <c r="J3" s="101" t="s">
        <v>24532</v>
      </c>
      <c r="K3" s="101"/>
      <c r="L3" s="98"/>
      <c r="M3" s="98"/>
      <c r="N3" s="98"/>
      <c r="O3" s="100"/>
      <c r="P3" s="100"/>
      <c r="Q3" s="140"/>
      <c r="Y3" s="109"/>
      <c r="Z3"/>
      <c r="AF3" s="109"/>
    </row>
    <row r="4" spans="1:33">
      <c r="A4" s="99">
        <v>0</v>
      </c>
      <c r="B4" s="99" t="s">
        <v>21842</v>
      </c>
      <c r="C4" s="100" t="s">
        <v>22127</v>
      </c>
      <c r="D4" s="100" t="s">
        <v>22082</v>
      </c>
      <c r="E4" s="101" t="s">
        <v>22150</v>
      </c>
      <c r="F4" s="101" t="s">
        <v>14</v>
      </c>
      <c r="G4" s="102"/>
      <c r="H4" s="102"/>
      <c r="I4" s="101"/>
      <c r="J4" s="101" t="s">
        <v>24532</v>
      </c>
      <c r="K4" s="101"/>
      <c r="L4" s="98"/>
      <c r="M4" s="98"/>
      <c r="N4" s="98"/>
      <c r="O4" s="100"/>
      <c r="P4" s="100"/>
      <c r="Q4" s="140"/>
      <c r="Y4"/>
      <c r="Z4"/>
      <c r="AF4"/>
      <c r="AG4"/>
    </row>
    <row r="5" spans="1:33">
      <c r="A5" s="99">
        <v>0</v>
      </c>
      <c r="B5" s="99" t="s">
        <v>21842</v>
      </c>
      <c r="C5" s="100" t="s">
        <v>22127</v>
      </c>
      <c r="D5" s="100" t="s">
        <v>22082</v>
      </c>
      <c r="E5" s="101" t="s">
        <v>22151</v>
      </c>
      <c r="F5" s="101" t="s">
        <v>14</v>
      </c>
      <c r="G5" s="102"/>
      <c r="H5" s="102"/>
      <c r="I5" s="101"/>
      <c r="J5" s="101" t="s">
        <v>24532</v>
      </c>
      <c r="K5" s="101"/>
      <c r="L5" s="98"/>
      <c r="M5" s="98"/>
      <c r="N5" s="98"/>
      <c r="O5" s="100"/>
      <c r="P5" s="100"/>
      <c r="Q5" s="140"/>
      <c r="Y5"/>
      <c r="Z5"/>
      <c r="AF5"/>
      <c r="AG5"/>
    </row>
    <row r="6" spans="1:33" ht="14.45" customHeight="1">
      <c r="A6" s="20">
        <v>1</v>
      </c>
      <c r="B6" s="20" t="s">
        <v>21842</v>
      </c>
      <c r="C6" s="10" t="s">
        <v>21843</v>
      </c>
      <c r="D6" s="10" t="s">
        <v>21844</v>
      </c>
      <c r="E6" s="39" t="s">
        <v>21845</v>
      </c>
      <c r="F6" s="39" t="s">
        <v>21802</v>
      </c>
      <c r="G6" s="46" t="s">
        <v>22317</v>
      </c>
      <c r="H6" s="161" t="s">
        <v>22950</v>
      </c>
      <c r="I6" s="39" t="s">
        <v>21846</v>
      </c>
      <c r="J6" s="46" t="s">
        <v>8</v>
      </c>
      <c r="K6" s="15" t="s">
        <v>24533</v>
      </c>
      <c r="L6" s="20" t="s">
        <v>22584</v>
      </c>
      <c r="M6" s="20" t="s">
        <v>22583</v>
      </c>
      <c r="N6" s="77" t="s">
        <v>22318</v>
      </c>
      <c r="O6" s="10"/>
      <c r="P6" s="10" t="s">
        <v>23028</v>
      </c>
      <c r="Q6" s="139">
        <v>45309</v>
      </c>
      <c r="Y6"/>
      <c r="Z6"/>
      <c r="AF6"/>
      <c r="AG6"/>
    </row>
    <row r="7" spans="1:33" ht="14.45" customHeight="1">
      <c r="A7" s="20">
        <v>2</v>
      </c>
      <c r="B7" s="20" t="s">
        <v>21842</v>
      </c>
      <c r="C7" s="10" t="s">
        <v>21843</v>
      </c>
      <c r="D7" s="10" t="s">
        <v>21844</v>
      </c>
      <c r="E7" s="39" t="s">
        <v>21847</v>
      </c>
      <c r="F7" s="39" t="s">
        <v>21802</v>
      </c>
      <c r="G7" s="46" t="s">
        <v>22317</v>
      </c>
      <c r="H7" s="162" t="s">
        <v>22950</v>
      </c>
      <c r="I7" s="39" t="s">
        <v>21848</v>
      </c>
      <c r="J7" s="46" t="s">
        <v>8</v>
      </c>
      <c r="K7" s="15" t="s">
        <v>24533</v>
      </c>
      <c r="L7" s="20" t="s">
        <v>22584</v>
      </c>
      <c r="M7" s="20" t="s">
        <v>22583</v>
      </c>
      <c r="N7" s="77" t="s">
        <v>23022</v>
      </c>
      <c r="O7" s="10"/>
      <c r="P7" s="10" t="s">
        <v>23028</v>
      </c>
      <c r="Q7" s="139">
        <v>45309</v>
      </c>
      <c r="Y7"/>
      <c r="Z7"/>
      <c r="AF7"/>
      <c r="AG7"/>
    </row>
    <row r="8" spans="1:33" ht="14.45" customHeight="1">
      <c r="A8" s="20">
        <v>3</v>
      </c>
      <c r="B8" s="20" t="s">
        <v>21842</v>
      </c>
      <c r="C8" s="10" t="s">
        <v>21843</v>
      </c>
      <c r="D8" s="10" t="s">
        <v>21844</v>
      </c>
      <c r="E8" s="39" t="s">
        <v>21849</v>
      </c>
      <c r="F8" s="39" t="s">
        <v>21802</v>
      </c>
      <c r="G8" s="46" t="s">
        <v>22317</v>
      </c>
      <c r="H8" s="161" t="s">
        <v>22950</v>
      </c>
      <c r="I8" s="39" t="s">
        <v>21850</v>
      </c>
      <c r="J8" s="46" t="s">
        <v>8</v>
      </c>
      <c r="K8" s="15" t="s">
        <v>24533</v>
      </c>
      <c r="L8" s="20" t="s">
        <v>22584</v>
      </c>
      <c r="M8" s="20" t="s">
        <v>22583</v>
      </c>
      <c r="N8" s="77" t="s">
        <v>23022</v>
      </c>
      <c r="O8" s="10"/>
      <c r="P8" s="10" t="s">
        <v>23028</v>
      </c>
      <c r="Q8" s="139">
        <v>45309</v>
      </c>
      <c r="Y8"/>
      <c r="Z8"/>
      <c r="AF8"/>
      <c r="AG8"/>
    </row>
    <row r="9" spans="1:33" ht="14.45" customHeight="1">
      <c r="A9" s="20">
        <v>4</v>
      </c>
      <c r="B9" s="20" t="s">
        <v>21842</v>
      </c>
      <c r="C9" s="10" t="s">
        <v>21851</v>
      </c>
      <c r="D9" s="10" t="s">
        <v>21844</v>
      </c>
      <c r="E9" s="39" t="s">
        <v>21852</v>
      </c>
      <c r="F9" s="39" t="s">
        <v>21802</v>
      </c>
      <c r="G9" s="46" t="s">
        <v>22310</v>
      </c>
      <c r="H9" s="163" t="s">
        <v>22636</v>
      </c>
      <c r="I9" s="39" t="s">
        <v>21853</v>
      </c>
      <c r="J9" s="46" t="s">
        <v>8</v>
      </c>
      <c r="K9" s="10"/>
      <c r="L9" s="20" t="s">
        <v>22584</v>
      </c>
      <c r="M9" s="20" t="s">
        <v>22583</v>
      </c>
      <c r="N9" s="77" t="s">
        <v>22318</v>
      </c>
      <c r="O9" s="10"/>
      <c r="P9" s="10" t="s">
        <v>23028</v>
      </c>
      <c r="Q9" s="139">
        <v>45309</v>
      </c>
      <c r="Y9"/>
      <c r="Z9"/>
      <c r="AF9"/>
      <c r="AG9"/>
    </row>
    <row r="10" spans="1:33" ht="14.45" customHeight="1">
      <c r="A10" s="20">
        <v>5</v>
      </c>
      <c r="B10" s="20" t="s">
        <v>21842</v>
      </c>
      <c r="C10" s="10" t="s">
        <v>21851</v>
      </c>
      <c r="D10" s="10" t="s">
        <v>21844</v>
      </c>
      <c r="E10" s="39" t="s">
        <v>21854</v>
      </c>
      <c r="F10" s="39" t="s">
        <v>21802</v>
      </c>
      <c r="G10" s="46" t="s">
        <v>22310</v>
      </c>
      <c r="H10" s="163" t="s">
        <v>22638</v>
      </c>
      <c r="I10" s="39" t="s">
        <v>21855</v>
      </c>
      <c r="J10" s="46" t="s">
        <v>8</v>
      </c>
      <c r="K10" s="10"/>
      <c r="L10" s="20" t="s">
        <v>22584</v>
      </c>
      <c r="M10" s="20" t="s">
        <v>22583</v>
      </c>
      <c r="N10" s="77" t="s">
        <v>23022</v>
      </c>
      <c r="O10" s="10"/>
      <c r="P10" s="10" t="s">
        <v>23028</v>
      </c>
      <c r="Q10" s="139">
        <v>45309</v>
      </c>
      <c r="Y10"/>
      <c r="Z10"/>
      <c r="AF10"/>
      <c r="AG10"/>
    </row>
    <row r="11" spans="1:33" ht="14.45" customHeight="1">
      <c r="A11" s="20">
        <v>6</v>
      </c>
      <c r="B11" s="20" t="s">
        <v>21842</v>
      </c>
      <c r="C11" s="10" t="s">
        <v>21851</v>
      </c>
      <c r="D11" s="10" t="s">
        <v>21844</v>
      </c>
      <c r="E11" s="39" t="s">
        <v>21856</v>
      </c>
      <c r="F11" s="39" t="s">
        <v>21802</v>
      </c>
      <c r="G11" s="46" t="s">
        <v>22310</v>
      </c>
      <c r="H11" s="163" t="s">
        <v>22641</v>
      </c>
      <c r="I11" s="39" t="s">
        <v>21857</v>
      </c>
      <c r="J11" s="46" t="s">
        <v>8</v>
      </c>
      <c r="K11" s="10"/>
      <c r="L11" s="20" t="s">
        <v>22584</v>
      </c>
      <c r="M11" s="20" t="s">
        <v>22583</v>
      </c>
      <c r="N11" s="77" t="s">
        <v>23022</v>
      </c>
      <c r="O11" s="10"/>
      <c r="P11" s="10" t="s">
        <v>23028</v>
      </c>
      <c r="Q11" s="139">
        <v>45309</v>
      </c>
      <c r="Y11"/>
      <c r="Z11"/>
      <c r="AF11"/>
      <c r="AG11"/>
    </row>
    <row r="12" spans="1:33" ht="14.45" customHeight="1">
      <c r="A12" s="20">
        <v>7</v>
      </c>
      <c r="B12" s="20" t="s">
        <v>21842</v>
      </c>
      <c r="C12" s="10" t="s">
        <v>21851</v>
      </c>
      <c r="D12" s="10" t="s">
        <v>21844</v>
      </c>
      <c r="E12" s="39" t="s">
        <v>21858</v>
      </c>
      <c r="F12" s="39" t="s">
        <v>21802</v>
      </c>
      <c r="G12" s="46" t="s">
        <v>22310</v>
      </c>
      <c r="H12" s="163" t="s">
        <v>22643</v>
      </c>
      <c r="I12" s="39" t="s">
        <v>21859</v>
      </c>
      <c r="J12" s="46" t="s">
        <v>8</v>
      </c>
      <c r="K12" s="10"/>
      <c r="L12" s="20" t="s">
        <v>22584</v>
      </c>
      <c r="M12" s="20" t="s">
        <v>22583</v>
      </c>
      <c r="N12" s="77" t="s">
        <v>23022</v>
      </c>
      <c r="O12" s="10"/>
      <c r="P12" s="10" t="s">
        <v>23028</v>
      </c>
      <c r="Q12" s="139">
        <v>45309</v>
      </c>
      <c r="Y12"/>
      <c r="Z12"/>
      <c r="AF12"/>
      <c r="AG12"/>
    </row>
    <row r="13" spans="1:33" ht="14.45" customHeight="1">
      <c r="A13" s="20">
        <v>8</v>
      </c>
      <c r="B13" s="20" t="s">
        <v>21842</v>
      </c>
      <c r="C13" s="10" t="s">
        <v>21851</v>
      </c>
      <c r="D13" s="10" t="s">
        <v>21844</v>
      </c>
      <c r="E13" s="39" t="s">
        <v>21860</v>
      </c>
      <c r="F13" s="39" t="s">
        <v>21802</v>
      </c>
      <c r="G13" s="46" t="s">
        <v>22310</v>
      </c>
      <c r="H13" s="163" t="s">
        <v>22645</v>
      </c>
      <c r="I13" s="39" t="s">
        <v>21861</v>
      </c>
      <c r="J13" s="46" t="s">
        <v>8</v>
      </c>
      <c r="K13" s="10"/>
      <c r="L13" s="20" t="s">
        <v>22584</v>
      </c>
      <c r="M13" s="20" t="s">
        <v>22583</v>
      </c>
      <c r="N13" s="77" t="s">
        <v>23022</v>
      </c>
      <c r="O13" s="10"/>
      <c r="P13" s="10" t="s">
        <v>23028</v>
      </c>
      <c r="Q13" s="139">
        <v>45309</v>
      </c>
      <c r="Y13"/>
      <c r="Z13"/>
      <c r="AF13"/>
      <c r="AG13"/>
    </row>
    <row r="14" spans="1:33" ht="14.45" customHeight="1">
      <c r="A14" s="20">
        <v>9</v>
      </c>
      <c r="B14" s="20" t="s">
        <v>21842</v>
      </c>
      <c r="C14" s="10" t="s">
        <v>21851</v>
      </c>
      <c r="D14" s="10" t="s">
        <v>21844</v>
      </c>
      <c r="E14" s="39" t="s">
        <v>21862</v>
      </c>
      <c r="F14" s="39" t="s">
        <v>21802</v>
      </c>
      <c r="G14" s="46" t="s">
        <v>22310</v>
      </c>
      <c r="H14" s="163" t="s">
        <v>22647</v>
      </c>
      <c r="I14" s="39" t="s">
        <v>21863</v>
      </c>
      <c r="J14" s="46" t="s">
        <v>8</v>
      </c>
      <c r="K14" s="10"/>
      <c r="L14" s="20" t="s">
        <v>22584</v>
      </c>
      <c r="M14" s="20" t="s">
        <v>22583</v>
      </c>
      <c r="N14" s="77" t="s">
        <v>23022</v>
      </c>
      <c r="O14" s="10"/>
      <c r="P14" s="10" t="s">
        <v>23028</v>
      </c>
      <c r="Q14" s="139">
        <v>45309</v>
      </c>
      <c r="Y14"/>
      <c r="Z14"/>
      <c r="AF14"/>
      <c r="AG14"/>
    </row>
    <row r="15" spans="1:33" ht="14.45" customHeight="1">
      <c r="A15" s="20">
        <v>10</v>
      </c>
      <c r="B15" s="20" t="s">
        <v>21842</v>
      </c>
      <c r="C15" s="10" t="s">
        <v>21851</v>
      </c>
      <c r="D15" s="10" t="s">
        <v>21844</v>
      </c>
      <c r="E15" s="39" t="s">
        <v>21901</v>
      </c>
      <c r="F15" s="39" t="s">
        <v>21802</v>
      </c>
      <c r="G15" s="46" t="s">
        <v>22310</v>
      </c>
      <c r="H15" s="163" t="s">
        <v>24534</v>
      </c>
      <c r="I15" s="39" t="s">
        <v>21902</v>
      </c>
      <c r="J15" s="46" t="s">
        <v>8</v>
      </c>
      <c r="K15" s="15"/>
      <c r="L15" s="20" t="s">
        <v>24535</v>
      </c>
      <c r="M15" s="20" t="s">
        <v>22583</v>
      </c>
      <c r="N15" s="77" t="s">
        <v>23022</v>
      </c>
      <c r="O15" s="10"/>
      <c r="P15" s="10" t="s">
        <v>23028</v>
      </c>
      <c r="Q15" s="139">
        <v>45309</v>
      </c>
      <c r="Y15"/>
      <c r="Z15"/>
      <c r="AF15"/>
      <c r="AG15"/>
    </row>
    <row r="16" spans="1:33" ht="14.45" customHeight="1">
      <c r="A16" s="20">
        <v>11</v>
      </c>
      <c r="B16" s="20" t="s">
        <v>21842</v>
      </c>
      <c r="C16" s="10" t="s">
        <v>21934</v>
      </c>
      <c r="D16" s="10" t="s">
        <v>21844</v>
      </c>
      <c r="E16" s="39" t="s">
        <v>21936</v>
      </c>
      <c r="F16" s="39" t="s">
        <v>21802</v>
      </c>
      <c r="G16" s="46" t="s">
        <v>22310</v>
      </c>
      <c r="H16" s="163" t="s">
        <v>22681</v>
      </c>
      <c r="I16" s="10"/>
      <c r="J16" s="46" t="s">
        <v>8</v>
      </c>
      <c r="K16" s="10"/>
      <c r="L16" s="20" t="s">
        <v>22584</v>
      </c>
      <c r="M16" s="20" t="s">
        <v>22583</v>
      </c>
      <c r="N16" s="77" t="s">
        <v>23022</v>
      </c>
      <c r="O16" s="10"/>
      <c r="P16" s="10" t="s">
        <v>23028</v>
      </c>
      <c r="Q16" s="139">
        <v>45309</v>
      </c>
      <c r="Y16"/>
      <c r="Z16"/>
      <c r="AF16"/>
      <c r="AG16"/>
    </row>
    <row r="17" spans="1:33" ht="14.45" customHeight="1">
      <c r="A17" s="20">
        <v>12</v>
      </c>
      <c r="B17" s="20" t="s">
        <v>21842</v>
      </c>
      <c r="C17" s="10" t="s">
        <v>21934</v>
      </c>
      <c r="D17" s="10" t="s">
        <v>21844</v>
      </c>
      <c r="E17" s="39" t="s">
        <v>21937</v>
      </c>
      <c r="F17" s="39" t="s">
        <v>21802</v>
      </c>
      <c r="G17" s="46" t="s">
        <v>22310</v>
      </c>
      <c r="H17" s="162" t="s">
        <v>22685</v>
      </c>
      <c r="I17" s="39"/>
      <c r="J17" s="46" t="s">
        <v>8</v>
      </c>
      <c r="K17" s="10" t="s">
        <v>24536</v>
      </c>
      <c r="L17" s="20" t="s">
        <v>22584</v>
      </c>
      <c r="M17" s="20" t="s">
        <v>22583</v>
      </c>
      <c r="N17" s="77" t="s">
        <v>23022</v>
      </c>
      <c r="O17" s="10"/>
      <c r="P17" s="10" t="s">
        <v>23028</v>
      </c>
      <c r="Q17" s="139">
        <v>45309</v>
      </c>
      <c r="Y17"/>
      <c r="Z17"/>
      <c r="AF17"/>
      <c r="AG17"/>
    </row>
    <row r="18" spans="1:33" ht="30" customHeight="1">
      <c r="A18" s="20">
        <v>13</v>
      </c>
      <c r="B18" s="20" t="s">
        <v>21842</v>
      </c>
      <c r="C18" s="10" t="s">
        <v>21948</v>
      </c>
      <c r="D18" s="10" t="s">
        <v>21844</v>
      </c>
      <c r="E18" s="39" t="s">
        <v>21949</v>
      </c>
      <c r="F18" s="39" t="s">
        <v>21802</v>
      </c>
      <c r="G18" s="46" t="s">
        <v>22310</v>
      </c>
      <c r="H18" s="164" t="s">
        <v>22687</v>
      </c>
      <c r="I18" s="39"/>
      <c r="J18" s="46" t="s">
        <v>8</v>
      </c>
      <c r="K18" s="10"/>
      <c r="L18" s="20" t="s">
        <v>22584</v>
      </c>
      <c r="M18" s="20" t="s">
        <v>22583</v>
      </c>
      <c r="N18" s="77" t="s">
        <v>23022</v>
      </c>
      <c r="O18" s="10"/>
      <c r="P18" s="10" t="s">
        <v>23028</v>
      </c>
      <c r="Q18" s="139">
        <v>45309</v>
      </c>
      <c r="Y18"/>
      <c r="Z18"/>
      <c r="AF18"/>
      <c r="AG18"/>
    </row>
    <row r="19" spans="1:33" ht="14.45" customHeight="1">
      <c r="A19" s="20">
        <v>14</v>
      </c>
      <c r="B19" s="20" t="s">
        <v>21842</v>
      </c>
      <c r="C19" s="10" t="s">
        <v>21948</v>
      </c>
      <c r="D19" s="10" t="s">
        <v>21844</v>
      </c>
      <c r="E19" s="39" t="s">
        <v>21950</v>
      </c>
      <c r="F19" s="39" t="s">
        <v>21802</v>
      </c>
      <c r="G19" s="46" t="s">
        <v>22310</v>
      </c>
      <c r="H19" s="163" t="s">
        <v>22691</v>
      </c>
      <c r="I19" s="39"/>
      <c r="J19" s="46" t="s">
        <v>8</v>
      </c>
      <c r="K19" s="10"/>
      <c r="L19" s="20" t="s">
        <v>22584</v>
      </c>
      <c r="M19" s="20" t="s">
        <v>22583</v>
      </c>
      <c r="N19" s="77" t="s">
        <v>23022</v>
      </c>
      <c r="O19" s="10"/>
      <c r="P19" s="10" t="s">
        <v>23028</v>
      </c>
      <c r="Q19" s="139">
        <v>45309</v>
      </c>
      <c r="Y19"/>
      <c r="Z19"/>
      <c r="AF19"/>
      <c r="AG19"/>
    </row>
    <row r="20" spans="1:33" ht="14.45" customHeight="1">
      <c r="A20" s="20">
        <v>15</v>
      </c>
      <c r="B20" s="20" t="s">
        <v>21842</v>
      </c>
      <c r="C20" s="10" t="s">
        <v>21971</v>
      </c>
      <c r="D20" s="10" t="s">
        <v>21844</v>
      </c>
      <c r="E20" s="39" t="s">
        <v>21972</v>
      </c>
      <c r="F20" s="39" t="s">
        <v>21802</v>
      </c>
      <c r="G20" s="46" t="s">
        <v>22317</v>
      </c>
      <c r="H20" s="163" t="s">
        <v>22693</v>
      </c>
      <c r="I20" s="39"/>
      <c r="J20" s="46" t="s">
        <v>8</v>
      </c>
      <c r="K20" s="10"/>
      <c r="L20" s="20" t="s">
        <v>22584</v>
      </c>
      <c r="M20" s="20" t="s">
        <v>22583</v>
      </c>
      <c r="N20" s="77" t="s">
        <v>23022</v>
      </c>
      <c r="O20" s="10"/>
      <c r="P20" s="10" t="s">
        <v>23028</v>
      </c>
      <c r="Q20" s="139">
        <v>45309</v>
      </c>
      <c r="Y20"/>
      <c r="Z20"/>
      <c r="AF20"/>
      <c r="AG20"/>
    </row>
    <row r="21" spans="1:33" ht="14.45" customHeight="1">
      <c r="A21" s="20">
        <v>16</v>
      </c>
      <c r="B21" s="20" t="s">
        <v>21842</v>
      </c>
      <c r="C21" s="10" t="s">
        <v>21971</v>
      </c>
      <c r="D21" s="10" t="s">
        <v>21844</v>
      </c>
      <c r="E21" s="39" t="s">
        <v>21973</v>
      </c>
      <c r="F21" s="39" t="s">
        <v>21802</v>
      </c>
      <c r="G21" s="46" t="s">
        <v>22317</v>
      </c>
      <c r="H21" s="163" t="s">
        <v>22696</v>
      </c>
      <c r="I21" s="70"/>
      <c r="J21" s="145" t="s">
        <v>8</v>
      </c>
      <c r="K21" s="10"/>
      <c r="L21" s="20" t="s">
        <v>22584</v>
      </c>
      <c r="M21" s="20" t="s">
        <v>22583</v>
      </c>
      <c r="N21" s="77" t="s">
        <v>23022</v>
      </c>
      <c r="O21" s="10"/>
      <c r="P21" s="10" t="s">
        <v>23028</v>
      </c>
      <c r="Q21" s="139">
        <v>45309</v>
      </c>
      <c r="Y21"/>
      <c r="Z21"/>
      <c r="AF21"/>
      <c r="AG21"/>
    </row>
    <row r="22" spans="1:33" ht="14.45" customHeight="1">
      <c r="A22" s="20">
        <v>17</v>
      </c>
      <c r="B22" s="20" t="s">
        <v>21842</v>
      </c>
      <c r="C22" s="10" t="s">
        <v>21971</v>
      </c>
      <c r="D22" s="10" t="s">
        <v>21844</v>
      </c>
      <c r="E22" s="39" t="s">
        <v>21974</v>
      </c>
      <c r="F22" s="39" t="s">
        <v>21802</v>
      </c>
      <c r="G22" s="46" t="s">
        <v>22317</v>
      </c>
      <c r="H22" s="165" t="s">
        <v>22698</v>
      </c>
      <c r="I22" s="39"/>
      <c r="J22" s="39" t="s">
        <v>8</v>
      </c>
      <c r="K22" s="23"/>
      <c r="L22" s="20" t="s">
        <v>22584</v>
      </c>
      <c r="M22" s="20" t="s">
        <v>22583</v>
      </c>
      <c r="N22" s="77" t="s">
        <v>23022</v>
      </c>
      <c r="O22" s="10"/>
      <c r="P22" s="10" t="s">
        <v>23028</v>
      </c>
      <c r="Q22" s="139">
        <v>45309</v>
      </c>
      <c r="Y22"/>
      <c r="Z22"/>
      <c r="AF22"/>
      <c r="AG22"/>
    </row>
    <row r="23" spans="1:33" ht="14.45" customHeight="1">
      <c r="A23" s="20">
        <v>18</v>
      </c>
      <c r="B23" s="20" t="s">
        <v>21842</v>
      </c>
      <c r="C23" s="10" t="s">
        <v>21971</v>
      </c>
      <c r="D23" s="10" t="s">
        <v>21844</v>
      </c>
      <c r="E23" s="39" t="s">
        <v>21975</v>
      </c>
      <c r="F23" s="39" t="s">
        <v>21802</v>
      </c>
      <c r="G23" s="46" t="s">
        <v>22317</v>
      </c>
      <c r="H23" s="165" t="s">
        <v>22700</v>
      </c>
      <c r="I23" s="39"/>
      <c r="J23" s="39" t="s">
        <v>8</v>
      </c>
      <c r="K23" s="23"/>
      <c r="L23" s="20" t="s">
        <v>22584</v>
      </c>
      <c r="M23" s="20" t="s">
        <v>22583</v>
      </c>
      <c r="N23" s="77" t="s">
        <v>23022</v>
      </c>
      <c r="O23" s="10"/>
      <c r="P23" s="10" t="s">
        <v>23028</v>
      </c>
      <c r="Q23" s="139">
        <v>45310</v>
      </c>
      <c r="Y23"/>
      <c r="Z23"/>
      <c r="AF23"/>
      <c r="AG23"/>
    </row>
    <row r="24" spans="1:33" ht="14.45" customHeight="1">
      <c r="A24" s="20">
        <v>19</v>
      </c>
      <c r="B24" s="20" t="s">
        <v>21842</v>
      </c>
      <c r="C24" s="10" t="s">
        <v>21971</v>
      </c>
      <c r="D24" s="10" t="s">
        <v>21844</v>
      </c>
      <c r="E24" s="39" t="s">
        <v>22447</v>
      </c>
      <c r="F24" s="39" t="s">
        <v>21802</v>
      </c>
      <c r="G24" s="46" t="s">
        <v>22317</v>
      </c>
      <c r="H24" s="166" t="s">
        <v>22702</v>
      </c>
      <c r="I24" s="39"/>
      <c r="J24" s="39" t="s">
        <v>8</v>
      </c>
      <c r="K24" s="23"/>
      <c r="L24" s="20" t="s">
        <v>22584</v>
      </c>
      <c r="M24" s="20" t="s">
        <v>22583</v>
      </c>
      <c r="N24" s="77" t="s">
        <v>23022</v>
      </c>
      <c r="O24" s="10"/>
      <c r="P24" s="10" t="s">
        <v>23028</v>
      </c>
      <c r="Q24" s="139">
        <v>45310</v>
      </c>
      <c r="Y24"/>
      <c r="Z24"/>
      <c r="AF24"/>
      <c r="AG24"/>
    </row>
    <row r="25" spans="1:33" ht="14.45" customHeight="1">
      <c r="A25" s="20">
        <v>20</v>
      </c>
      <c r="B25" s="20" t="s">
        <v>21842</v>
      </c>
      <c r="C25" s="10" t="s">
        <v>21971</v>
      </c>
      <c r="D25" s="10" t="s">
        <v>21844</v>
      </c>
      <c r="E25" s="39" t="s">
        <v>22448</v>
      </c>
      <c r="F25" s="39" t="s">
        <v>21802</v>
      </c>
      <c r="G25" s="46" t="s">
        <v>22317</v>
      </c>
      <c r="H25" s="166" t="s">
        <v>22704</v>
      </c>
      <c r="I25" s="10"/>
      <c r="J25" s="39" t="s">
        <v>8</v>
      </c>
      <c r="K25" s="23"/>
      <c r="L25" s="20" t="s">
        <v>22584</v>
      </c>
      <c r="M25" s="20" t="s">
        <v>22583</v>
      </c>
      <c r="N25" s="77" t="s">
        <v>23022</v>
      </c>
      <c r="O25" s="10"/>
      <c r="P25" s="10" t="s">
        <v>23028</v>
      </c>
      <c r="Q25" s="139">
        <v>45310</v>
      </c>
      <c r="Y25"/>
      <c r="Z25"/>
      <c r="AC25"/>
      <c r="AD25"/>
      <c r="AE25"/>
      <c r="AF25"/>
      <c r="AG25"/>
    </row>
    <row r="26" spans="1:33" ht="14.45" customHeight="1">
      <c r="A26" s="20">
        <v>21</v>
      </c>
      <c r="B26" s="20" t="s">
        <v>21842</v>
      </c>
      <c r="C26" s="10" t="s">
        <v>21998</v>
      </c>
      <c r="D26" s="10" t="s">
        <v>21844</v>
      </c>
      <c r="E26" s="39" t="s">
        <v>21999</v>
      </c>
      <c r="F26" s="39" t="s">
        <v>21802</v>
      </c>
      <c r="G26" s="39" t="s">
        <v>22310</v>
      </c>
      <c r="H26" s="167" t="s">
        <v>22860</v>
      </c>
      <c r="I26" s="39"/>
      <c r="J26" s="39" t="s">
        <v>8</v>
      </c>
      <c r="K26" s="23"/>
      <c r="L26" s="20" t="s">
        <v>22584</v>
      </c>
      <c r="M26" s="20" t="s">
        <v>22583</v>
      </c>
      <c r="N26" s="77" t="s">
        <v>23022</v>
      </c>
      <c r="O26" s="10"/>
      <c r="P26" s="10" t="s">
        <v>23028</v>
      </c>
      <c r="Q26" s="139">
        <v>45310</v>
      </c>
      <c r="Y26"/>
      <c r="Z26"/>
      <c r="AC26"/>
      <c r="AD26"/>
      <c r="AE26"/>
      <c r="AF26"/>
      <c r="AG26"/>
    </row>
    <row r="27" spans="1:33" ht="14.45" customHeight="1">
      <c r="A27" s="20">
        <v>22</v>
      </c>
      <c r="B27" s="20" t="s">
        <v>21842</v>
      </c>
      <c r="C27" s="10" t="s">
        <v>21998</v>
      </c>
      <c r="D27" s="10" t="s">
        <v>21844</v>
      </c>
      <c r="E27" s="39" t="s">
        <v>22000</v>
      </c>
      <c r="F27" s="39" t="s">
        <v>21802</v>
      </c>
      <c r="G27" s="39" t="s">
        <v>22317</v>
      </c>
      <c r="H27" s="167" t="s">
        <v>24537</v>
      </c>
      <c r="I27" s="39"/>
      <c r="J27" s="39" t="s">
        <v>8</v>
      </c>
      <c r="K27" s="23"/>
      <c r="L27" s="20" t="s">
        <v>22584</v>
      </c>
      <c r="M27" s="20" t="s">
        <v>22583</v>
      </c>
      <c r="N27" s="77" t="s">
        <v>23022</v>
      </c>
      <c r="O27" s="10"/>
      <c r="P27" s="10" t="s">
        <v>23028</v>
      </c>
      <c r="Q27" s="139">
        <v>45310</v>
      </c>
      <c r="Y27"/>
      <c r="Z27"/>
      <c r="AC27"/>
      <c r="AD27"/>
      <c r="AE27"/>
      <c r="AF27"/>
      <c r="AG27"/>
    </row>
    <row r="28" spans="1:33" ht="14.45" customHeight="1">
      <c r="A28" s="20">
        <v>23</v>
      </c>
      <c r="B28" s="20" t="s">
        <v>21842</v>
      </c>
      <c r="C28" s="10" t="s">
        <v>22010</v>
      </c>
      <c r="D28" s="10" t="s">
        <v>21844</v>
      </c>
      <c r="E28" s="39" t="s">
        <v>22011</v>
      </c>
      <c r="F28" s="39" t="s">
        <v>21802</v>
      </c>
      <c r="G28" s="46" t="s">
        <v>22310</v>
      </c>
      <c r="H28" s="165" t="s">
        <v>22706</v>
      </c>
      <c r="I28" s="39"/>
      <c r="J28" s="39" t="s">
        <v>8</v>
      </c>
      <c r="K28" s="23"/>
      <c r="L28" s="20" t="s">
        <v>22584</v>
      </c>
      <c r="M28" s="20" t="s">
        <v>22583</v>
      </c>
      <c r="N28" s="77" t="s">
        <v>23022</v>
      </c>
      <c r="O28" s="10"/>
      <c r="P28" s="10" t="s">
        <v>23028</v>
      </c>
      <c r="Q28" s="139">
        <v>45310</v>
      </c>
      <c r="Y28"/>
      <c r="Z28"/>
      <c r="AC28"/>
      <c r="AD28"/>
      <c r="AE28"/>
      <c r="AF28"/>
      <c r="AG28"/>
    </row>
    <row r="29" spans="1:33" ht="57.95">
      <c r="A29" s="20">
        <v>24</v>
      </c>
      <c r="B29" s="20" t="s">
        <v>21842</v>
      </c>
      <c r="C29" s="10" t="s">
        <v>22010</v>
      </c>
      <c r="D29" s="10" t="s">
        <v>21844</v>
      </c>
      <c r="E29" s="39" t="s">
        <v>22012</v>
      </c>
      <c r="F29" s="39" t="s">
        <v>21802</v>
      </c>
      <c r="G29" s="46" t="s">
        <v>22310</v>
      </c>
      <c r="H29" s="168" t="s">
        <v>22708</v>
      </c>
      <c r="I29" s="39"/>
      <c r="J29" s="39" t="s">
        <v>8</v>
      </c>
      <c r="K29" s="23" t="s">
        <v>22710</v>
      </c>
      <c r="L29" s="20" t="s">
        <v>22584</v>
      </c>
      <c r="M29" s="20" t="s">
        <v>22583</v>
      </c>
      <c r="N29" s="77" t="s">
        <v>23022</v>
      </c>
      <c r="O29" s="10"/>
      <c r="P29" s="10" t="s">
        <v>23028</v>
      </c>
      <c r="Q29" s="139">
        <v>45310</v>
      </c>
    </row>
    <row r="30" spans="1:33" ht="14.45" customHeight="1">
      <c r="A30" s="20">
        <v>25</v>
      </c>
      <c r="B30" s="20" t="s">
        <v>21842</v>
      </c>
      <c r="C30" s="10" t="s">
        <v>22059</v>
      </c>
      <c r="D30" s="10" t="s">
        <v>21844</v>
      </c>
      <c r="E30" s="39" t="s">
        <v>22060</v>
      </c>
      <c r="F30" s="39" t="s">
        <v>21802</v>
      </c>
      <c r="G30" s="46" t="s">
        <v>22310</v>
      </c>
      <c r="H30" s="163" t="s">
        <v>24538</v>
      </c>
      <c r="I30" s="146"/>
      <c r="J30" s="47" t="s">
        <v>8</v>
      </c>
      <c r="K30" s="10" t="s">
        <v>24539</v>
      </c>
      <c r="L30" s="20" t="s">
        <v>22584</v>
      </c>
      <c r="M30" s="20" t="s">
        <v>22583</v>
      </c>
      <c r="N30" s="77" t="s">
        <v>23022</v>
      </c>
      <c r="O30" s="10"/>
      <c r="P30" s="10" t="s">
        <v>23028</v>
      </c>
      <c r="Q30" s="139">
        <v>45310</v>
      </c>
    </row>
    <row r="31" spans="1:33" ht="14.45" customHeight="1">
      <c r="A31" s="20">
        <v>26</v>
      </c>
      <c r="B31" s="20" t="s">
        <v>21842</v>
      </c>
      <c r="C31" s="10" t="s">
        <v>22061</v>
      </c>
      <c r="D31" s="10" t="s">
        <v>21844</v>
      </c>
      <c r="E31" s="39" t="s">
        <v>22450</v>
      </c>
      <c r="F31" s="39" t="s">
        <v>21802</v>
      </c>
      <c r="G31" s="46" t="s">
        <v>22317</v>
      </c>
      <c r="H31" s="163" t="s">
        <v>22830</v>
      </c>
      <c r="I31" s="39"/>
      <c r="J31" s="46" t="s">
        <v>8</v>
      </c>
      <c r="K31" s="137" t="s">
        <v>24540</v>
      </c>
      <c r="L31" s="20" t="s">
        <v>22584</v>
      </c>
      <c r="M31" s="20" t="s">
        <v>22583</v>
      </c>
      <c r="N31" s="77" t="s">
        <v>23022</v>
      </c>
      <c r="O31" s="10"/>
      <c r="P31" s="10" t="s">
        <v>23028</v>
      </c>
      <c r="Q31" s="139">
        <v>45310</v>
      </c>
    </row>
    <row r="32" spans="1:33" ht="14.45" customHeight="1">
      <c r="A32" s="20">
        <v>27</v>
      </c>
      <c r="B32" s="20" t="s">
        <v>21842</v>
      </c>
      <c r="C32" s="10" t="s">
        <v>22061</v>
      </c>
      <c r="D32" s="10" t="s">
        <v>21844</v>
      </c>
      <c r="E32" s="39" t="s">
        <v>22451</v>
      </c>
      <c r="F32" s="39" t="s">
        <v>21802</v>
      </c>
      <c r="G32" s="46" t="s">
        <v>22317</v>
      </c>
      <c r="H32" s="163" t="s">
        <v>24541</v>
      </c>
      <c r="I32" s="39"/>
      <c r="J32" s="46" t="s">
        <v>8</v>
      </c>
      <c r="K32" s="137" t="s">
        <v>24540</v>
      </c>
      <c r="L32" s="20" t="s">
        <v>22584</v>
      </c>
      <c r="M32" s="20" t="s">
        <v>22583</v>
      </c>
      <c r="N32" s="77" t="s">
        <v>23022</v>
      </c>
      <c r="O32" s="10"/>
      <c r="P32" s="10" t="s">
        <v>23028</v>
      </c>
      <c r="Q32" s="139">
        <v>45310</v>
      </c>
    </row>
    <row r="33" spans="1:17" ht="14.45" customHeight="1">
      <c r="A33" s="20">
        <v>28</v>
      </c>
      <c r="B33" s="20" t="s">
        <v>21842</v>
      </c>
      <c r="C33" s="10" t="s">
        <v>22061</v>
      </c>
      <c r="D33" s="10" t="s">
        <v>21844</v>
      </c>
      <c r="E33" s="39" t="s">
        <v>22452</v>
      </c>
      <c r="F33" s="39" t="s">
        <v>21802</v>
      </c>
      <c r="G33" s="46" t="s">
        <v>22317</v>
      </c>
      <c r="H33" s="163" t="s">
        <v>22834</v>
      </c>
      <c r="I33" s="39"/>
      <c r="J33" s="46" t="s">
        <v>8</v>
      </c>
      <c r="K33" s="137" t="s">
        <v>24540</v>
      </c>
      <c r="L33" s="20" t="s">
        <v>22584</v>
      </c>
      <c r="M33" s="20" t="s">
        <v>22583</v>
      </c>
      <c r="N33" s="77" t="s">
        <v>23022</v>
      </c>
      <c r="O33" s="10"/>
      <c r="P33" s="10" t="s">
        <v>23028</v>
      </c>
      <c r="Q33" s="139">
        <v>45310</v>
      </c>
    </row>
    <row r="34" spans="1:17" ht="14.45" customHeight="1">
      <c r="A34" s="20">
        <v>29</v>
      </c>
      <c r="B34" s="20" t="s">
        <v>21842</v>
      </c>
      <c r="C34" s="10" t="s">
        <v>22061</v>
      </c>
      <c r="D34" s="10" t="s">
        <v>21844</v>
      </c>
      <c r="E34" s="39" t="s">
        <v>22453</v>
      </c>
      <c r="F34" s="39" t="s">
        <v>21802</v>
      </c>
      <c r="G34" s="46" t="s">
        <v>22317</v>
      </c>
      <c r="H34" s="163" t="s">
        <v>22836</v>
      </c>
      <c r="I34" s="39"/>
      <c r="J34" s="46" t="s">
        <v>8</v>
      </c>
      <c r="K34" s="137" t="s">
        <v>24540</v>
      </c>
      <c r="L34" s="20" t="s">
        <v>22584</v>
      </c>
      <c r="M34" s="20" t="s">
        <v>22583</v>
      </c>
      <c r="N34" s="77" t="s">
        <v>23022</v>
      </c>
      <c r="O34" s="10"/>
      <c r="P34" s="10" t="s">
        <v>23028</v>
      </c>
      <c r="Q34" s="139">
        <v>45310</v>
      </c>
    </row>
    <row r="35" spans="1:17" ht="14.45" customHeight="1">
      <c r="A35" s="20">
        <v>30</v>
      </c>
      <c r="B35" s="20" t="s">
        <v>21842</v>
      </c>
      <c r="C35" s="10" t="s">
        <v>22061</v>
      </c>
      <c r="D35" s="10" t="s">
        <v>21844</v>
      </c>
      <c r="E35" s="39" t="s">
        <v>22454</v>
      </c>
      <c r="F35" s="39" t="s">
        <v>21802</v>
      </c>
      <c r="G35" s="46" t="s">
        <v>22317</v>
      </c>
      <c r="H35" s="163" t="s">
        <v>22838</v>
      </c>
      <c r="I35" s="39"/>
      <c r="J35" s="46" t="s">
        <v>8</v>
      </c>
      <c r="K35" s="137" t="s">
        <v>24540</v>
      </c>
      <c r="L35" s="20" t="s">
        <v>24535</v>
      </c>
      <c r="M35" s="20" t="s">
        <v>22583</v>
      </c>
      <c r="N35" s="77" t="s">
        <v>23022</v>
      </c>
      <c r="O35" s="10"/>
      <c r="P35" s="10" t="s">
        <v>23028</v>
      </c>
      <c r="Q35" s="139">
        <v>45310</v>
      </c>
    </row>
    <row r="36" spans="1:17" ht="14.45" customHeight="1">
      <c r="A36" s="20">
        <v>31</v>
      </c>
      <c r="B36" s="20" t="s">
        <v>21842</v>
      </c>
      <c r="C36" s="10" t="s">
        <v>24521</v>
      </c>
      <c r="D36" s="10" t="s">
        <v>21844</v>
      </c>
      <c r="E36" s="39" t="s">
        <v>22067</v>
      </c>
      <c r="F36" s="39" t="s">
        <v>21802</v>
      </c>
      <c r="G36" s="46" t="s">
        <v>22310</v>
      </c>
      <c r="H36" s="163" t="s">
        <v>22840</v>
      </c>
      <c r="I36" s="39"/>
      <c r="J36" s="46" t="s">
        <v>8</v>
      </c>
      <c r="K36" s="10"/>
      <c r="L36" s="20" t="s">
        <v>22584</v>
      </c>
      <c r="M36" s="20" t="s">
        <v>22583</v>
      </c>
      <c r="N36" s="77" t="s">
        <v>23022</v>
      </c>
      <c r="O36" s="10"/>
      <c r="P36" s="10" t="s">
        <v>23028</v>
      </c>
      <c r="Q36" s="139">
        <v>45310</v>
      </c>
    </row>
    <row r="37" spans="1:17" ht="14.45" customHeight="1">
      <c r="A37" s="20">
        <v>32</v>
      </c>
      <c r="B37" s="20" t="s">
        <v>21842</v>
      </c>
      <c r="C37" s="10" t="s">
        <v>22243</v>
      </c>
      <c r="D37" s="10" t="s">
        <v>21844</v>
      </c>
      <c r="E37" s="39" t="s">
        <v>22068</v>
      </c>
      <c r="F37" s="39" t="s">
        <v>21802</v>
      </c>
      <c r="G37" s="46" t="s">
        <v>22310</v>
      </c>
      <c r="H37" s="163" t="s">
        <v>24542</v>
      </c>
      <c r="I37" s="39"/>
      <c r="J37" s="46" t="s">
        <v>8</v>
      </c>
      <c r="K37" s="10"/>
      <c r="L37" s="20" t="s">
        <v>22583</v>
      </c>
      <c r="M37" s="20" t="s">
        <v>22583</v>
      </c>
      <c r="N37" s="77" t="s">
        <v>23022</v>
      </c>
      <c r="O37" s="10"/>
      <c r="P37" s="10" t="s">
        <v>23028</v>
      </c>
      <c r="Q37" s="139">
        <v>45310</v>
      </c>
    </row>
    <row r="38" spans="1:17" ht="14.45" customHeight="1">
      <c r="A38" s="20">
        <v>33</v>
      </c>
      <c r="B38" s="20" t="s">
        <v>21842</v>
      </c>
      <c r="C38" s="10" t="s">
        <v>22061</v>
      </c>
      <c r="D38" s="10" t="s">
        <v>21844</v>
      </c>
      <c r="E38" s="39" t="s">
        <v>22455</v>
      </c>
      <c r="F38" s="39" t="s">
        <v>21802</v>
      </c>
      <c r="G38" s="46" t="s">
        <v>22317</v>
      </c>
      <c r="H38" s="169" t="s">
        <v>22842</v>
      </c>
      <c r="I38" s="39"/>
      <c r="J38" s="46" t="s">
        <v>8</v>
      </c>
      <c r="K38" s="137" t="s">
        <v>24540</v>
      </c>
      <c r="L38" s="20" t="s">
        <v>24535</v>
      </c>
      <c r="M38" s="20" t="s">
        <v>22583</v>
      </c>
      <c r="N38" s="77" t="s">
        <v>23022</v>
      </c>
      <c r="O38" s="10"/>
      <c r="P38" s="10" t="s">
        <v>23028</v>
      </c>
      <c r="Q38" s="139">
        <v>45310</v>
      </c>
    </row>
    <row r="39" spans="1:17" ht="14.45" customHeight="1">
      <c r="A39" s="20">
        <v>34</v>
      </c>
      <c r="B39" s="20" t="s">
        <v>21842</v>
      </c>
      <c r="C39" s="10" t="s">
        <v>22108</v>
      </c>
      <c r="D39" s="10" t="s">
        <v>21844</v>
      </c>
      <c r="E39" s="39" t="s">
        <v>22109</v>
      </c>
      <c r="F39" s="39" t="s">
        <v>21802</v>
      </c>
      <c r="G39" s="39" t="s">
        <v>22310</v>
      </c>
      <c r="H39" s="162" t="s">
        <v>22623</v>
      </c>
      <c r="I39" s="39"/>
      <c r="J39" s="46" t="s">
        <v>8</v>
      </c>
      <c r="K39" s="10"/>
      <c r="L39" s="20" t="s">
        <v>22584</v>
      </c>
      <c r="M39" s="20" t="s">
        <v>22583</v>
      </c>
      <c r="N39" s="77" t="s">
        <v>23022</v>
      </c>
      <c r="O39" s="10"/>
      <c r="P39" s="10" t="s">
        <v>23028</v>
      </c>
      <c r="Q39" s="139">
        <v>45310</v>
      </c>
    </row>
    <row r="40" spans="1:17">
      <c r="A40" s="20">
        <v>35</v>
      </c>
      <c r="B40" s="20" t="s">
        <v>21842</v>
      </c>
      <c r="C40" s="10" t="s">
        <v>22081</v>
      </c>
      <c r="D40" s="10" t="s">
        <v>22082</v>
      </c>
      <c r="E40" s="71" t="s">
        <v>22653</v>
      </c>
      <c r="F40" s="39" t="s">
        <v>14</v>
      </c>
      <c r="G40" s="46" t="s">
        <v>22310</v>
      </c>
      <c r="H40" s="46" t="s">
        <v>22654</v>
      </c>
      <c r="I40" s="39" t="s">
        <v>22655</v>
      </c>
      <c r="J40" s="46" t="s">
        <v>14</v>
      </c>
      <c r="K40" s="10"/>
      <c r="L40" s="20" t="s">
        <v>22584</v>
      </c>
      <c r="M40" s="20" t="s">
        <v>22584</v>
      </c>
      <c r="N40" s="77" t="s">
        <v>22318</v>
      </c>
      <c r="O40" s="10"/>
      <c r="P40" s="10" t="s">
        <v>23028</v>
      </c>
      <c r="Q40" s="139">
        <v>45308</v>
      </c>
    </row>
    <row r="41" spans="1:17">
      <c r="A41" s="20">
        <v>36</v>
      </c>
      <c r="B41" s="20" t="s">
        <v>21842</v>
      </c>
      <c r="C41" s="10" t="s">
        <v>22081</v>
      </c>
      <c r="D41" s="10" t="s">
        <v>22082</v>
      </c>
      <c r="E41" s="71" t="s">
        <v>22741</v>
      </c>
      <c r="F41" s="39" t="s">
        <v>14</v>
      </c>
      <c r="G41" s="46" t="s">
        <v>22310</v>
      </c>
      <c r="H41" s="46" t="s">
        <v>22742</v>
      </c>
      <c r="I41" s="39" t="s">
        <v>22743</v>
      </c>
      <c r="J41" s="46" t="s">
        <v>14</v>
      </c>
      <c r="K41" s="10"/>
      <c r="L41" s="20" t="s">
        <v>22584</v>
      </c>
      <c r="M41" s="20" t="s">
        <v>22584</v>
      </c>
      <c r="N41" s="77" t="s">
        <v>22318</v>
      </c>
      <c r="O41" s="10"/>
      <c r="P41" s="10" t="s">
        <v>23028</v>
      </c>
      <c r="Q41" s="139">
        <v>45308</v>
      </c>
    </row>
    <row r="42" spans="1:17">
      <c r="A42" s="20">
        <v>37</v>
      </c>
      <c r="B42" s="20" t="s">
        <v>21842</v>
      </c>
      <c r="C42" s="10" t="s">
        <v>22081</v>
      </c>
      <c r="D42" s="10" t="s">
        <v>22082</v>
      </c>
      <c r="E42" s="71" t="s">
        <v>22744</v>
      </c>
      <c r="F42" s="39" t="s">
        <v>14</v>
      </c>
      <c r="G42" s="46" t="s">
        <v>22310</v>
      </c>
      <c r="H42" s="46" t="s">
        <v>22745</v>
      </c>
      <c r="I42" s="39" t="s">
        <v>22746</v>
      </c>
      <c r="J42" s="46" t="s">
        <v>14</v>
      </c>
      <c r="K42" s="10"/>
      <c r="L42" s="20" t="s">
        <v>22584</v>
      </c>
      <c r="M42" s="20" t="s">
        <v>22584</v>
      </c>
      <c r="N42" s="77" t="s">
        <v>22318</v>
      </c>
      <c r="O42" s="10"/>
      <c r="P42" s="10" t="s">
        <v>23028</v>
      </c>
      <c r="Q42" s="139">
        <v>45308</v>
      </c>
    </row>
    <row r="43" spans="1:17">
      <c r="A43" s="20">
        <v>38</v>
      </c>
      <c r="B43" s="20" t="s">
        <v>21842</v>
      </c>
      <c r="C43" s="10" t="s">
        <v>22081</v>
      </c>
      <c r="D43" s="10" t="s">
        <v>22082</v>
      </c>
      <c r="E43" s="71" t="s">
        <v>22747</v>
      </c>
      <c r="F43" s="39" t="s">
        <v>14</v>
      </c>
      <c r="G43" s="46" t="s">
        <v>22310</v>
      </c>
      <c r="H43" s="46" t="s">
        <v>22748</v>
      </c>
      <c r="I43" s="39" t="s">
        <v>22749</v>
      </c>
      <c r="J43" s="46" t="s">
        <v>14</v>
      </c>
      <c r="K43" s="10"/>
      <c r="L43" s="20" t="s">
        <v>22584</v>
      </c>
      <c r="M43" s="20" t="s">
        <v>22584</v>
      </c>
      <c r="N43" s="77" t="s">
        <v>23022</v>
      </c>
      <c r="O43" s="10"/>
      <c r="P43" s="10" t="s">
        <v>23028</v>
      </c>
      <c r="Q43" s="139">
        <v>45308</v>
      </c>
    </row>
    <row r="44" spans="1:17">
      <c r="A44" s="20">
        <v>39</v>
      </c>
      <c r="B44" s="20" t="s">
        <v>21842</v>
      </c>
      <c r="C44" s="10" t="s">
        <v>22081</v>
      </c>
      <c r="D44" s="10" t="s">
        <v>22082</v>
      </c>
      <c r="E44" s="71" t="s">
        <v>22750</v>
      </c>
      <c r="F44" s="39" t="s">
        <v>14</v>
      </c>
      <c r="G44" s="46" t="s">
        <v>22310</v>
      </c>
      <c r="H44" s="46" t="s">
        <v>22751</v>
      </c>
      <c r="I44" s="39" t="s">
        <v>22752</v>
      </c>
      <c r="J44" s="46" t="s">
        <v>14</v>
      </c>
      <c r="K44" s="10"/>
      <c r="L44" s="20" t="s">
        <v>22584</v>
      </c>
      <c r="M44" s="20" t="s">
        <v>22584</v>
      </c>
      <c r="N44" s="77" t="s">
        <v>23022</v>
      </c>
      <c r="O44" s="10"/>
      <c r="P44" s="10" t="s">
        <v>23028</v>
      </c>
      <c r="Q44" s="139">
        <v>45308</v>
      </c>
    </row>
    <row r="45" spans="1:17">
      <c r="A45" s="20">
        <v>40</v>
      </c>
      <c r="B45" s="20" t="s">
        <v>21842</v>
      </c>
      <c r="C45" s="10" t="s">
        <v>22081</v>
      </c>
      <c r="D45" s="10" t="s">
        <v>22082</v>
      </c>
      <c r="E45" s="71" t="s">
        <v>22753</v>
      </c>
      <c r="F45" s="39" t="s">
        <v>14</v>
      </c>
      <c r="G45" s="46" t="s">
        <v>22310</v>
      </c>
      <c r="H45" s="46" t="s">
        <v>22754</v>
      </c>
      <c r="I45" s="39" t="s">
        <v>22755</v>
      </c>
      <c r="J45" s="46" t="s">
        <v>14</v>
      </c>
      <c r="K45" s="10"/>
      <c r="L45" s="20" t="s">
        <v>22584</v>
      </c>
      <c r="M45" s="20" t="s">
        <v>22584</v>
      </c>
      <c r="N45" s="77" t="s">
        <v>23022</v>
      </c>
      <c r="O45" s="10"/>
      <c r="P45" s="10" t="s">
        <v>23028</v>
      </c>
      <c r="Q45" s="139">
        <v>45308</v>
      </c>
    </row>
    <row r="46" spans="1:17">
      <c r="A46" s="20">
        <v>41</v>
      </c>
      <c r="B46" s="20" t="s">
        <v>21842</v>
      </c>
      <c r="C46" s="10" t="s">
        <v>22081</v>
      </c>
      <c r="D46" s="10" t="s">
        <v>22082</v>
      </c>
      <c r="E46" s="71" t="s">
        <v>22756</v>
      </c>
      <c r="F46" s="39" t="s">
        <v>14</v>
      </c>
      <c r="G46" s="46" t="s">
        <v>22310</v>
      </c>
      <c r="H46" s="46" t="s">
        <v>22757</v>
      </c>
      <c r="I46" s="39" t="s">
        <v>22758</v>
      </c>
      <c r="J46" s="46" t="s">
        <v>14</v>
      </c>
      <c r="K46" s="10"/>
      <c r="L46" s="20" t="s">
        <v>22584</v>
      </c>
      <c r="M46" s="20" t="s">
        <v>22584</v>
      </c>
      <c r="N46" s="77" t="s">
        <v>23022</v>
      </c>
      <c r="O46" s="10"/>
      <c r="P46" s="10" t="s">
        <v>23028</v>
      </c>
      <c r="Q46" s="139">
        <v>45308</v>
      </c>
    </row>
    <row r="47" spans="1:17">
      <c r="A47" s="20">
        <v>42</v>
      </c>
      <c r="B47" s="20" t="s">
        <v>21842</v>
      </c>
      <c r="C47" s="10" t="s">
        <v>22081</v>
      </c>
      <c r="D47" s="10" t="s">
        <v>22082</v>
      </c>
      <c r="E47" s="147" t="s">
        <v>22657</v>
      </c>
      <c r="F47" s="39" t="s">
        <v>14</v>
      </c>
      <c r="G47" s="46" t="s">
        <v>22310</v>
      </c>
      <c r="H47" s="46" t="s">
        <v>22658</v>
      </c>
      <c r="I47" s="39" t="s">
        <v>22659</v>
      </c>
      <c r="J47" s="46" t="s">
        <v>14</v>
      </c>
      <c r="K47" s="10"/>
      <c r="L47" s="20" t="s">
        <v>22584</v>
      </c>
      <c r="M47" s="20" t="s">
        <v>22584</v>
      </c>
      <c r="N47" s="77" t="s">
        <v>22318</v>
      </c>
      <c r="O47" s="10"/>
      <c r="P47" s="10" t="s">
        <v>23028</v>
      </c>
      <c r="Q47" s="139">
        <v>45308</v>
      </c>
    </row>
    <row r="48" spans="1:17">
      <c r="A48" s="20">
        <v>43</v>
      </c>
      <c r="B48" s="20" t="s">
        <v>21842</v>
      </c>
      <c r="C48" s="10" t="s">
        <v>22081</v>
      </c>
      <c r="D48" s="10" t="s">
        <v>22082</v>
      </c>
      <c r="E48" s="119" t="s">
        <v>22759</v>
      </c>
      <c r="F48" s="39" t="s">
        <v>14</v>
      </c>
      <c r="G48" s="46" t="s">
        <v>22310</v>
      </c>
      <c r="H48" s="46" t="s">
        <v>22760</v>
      </c>
      <c r="I48" s="39" t="s">
        <v>22761</v>
      </c>
      <c r="J48" s="46" t="s">
        <v>14</v>
      </c>
      <c r="K48" s="10"/>
      <c r="L48" s="20" t="s">
        <v>22584</v>
      </c>
      <c r="M48" s="20" t="s">
        <v>22584</v>
      </c>
      <c r="N48" s="77" t="s">
        <v>23022</v>
      </c>
      <c r="O48" s="10"/>
      <c r="P48" s="10" t="s">
        <v>23028</v>
      </c>
      <c r="Q48" s="139">
        <v>45308</v>
      </c>
    </row>
    <row r="49" spans="1:17">
      <c r="A49" s="20">
        <v>44</v>
      </c>
      <c r="B49" s="20" t="s">
        <v>21842</v>
      </c>
      <c r="C49" s="10" t="s">
        <v>22081</v>
      </c>
      <c r="D49" s="12" t="s">
        <v>22082</v>
      </c>
      <c r="E49" s="71" t="s">
        <v>22762</v>
      </c>
      <c r="F49" s="46" t="s">
        <v>14</v>
      </c>
      <c r="G49" s="46" t="s">
        <v>22310</v>
      </c>
      <c r="H49" s="46" t="s">
        <v>22763</v>
      </c>
      <c r="I49" s="39" t="s">
        <v>22764</v>
      </c>
      <c r="J49" s="46" t="s">
        <v>14</v>
      </c>
      <c r="K49" s="10"/>
      <c r="L49" s="20" t="s">
        <v>22584</v>
      </c>
      <c r="M49" s="20" t="s">
        <v>22584</v>
      </c>
      <c r="N49" s="77" t="s">
        <v>23022</v>
      </c>
      <c r="O49" s="10"/>
      <c r="P49" s="10" t="s">
        <v>23028</v>
      </c>
      <c r="Q49" s="139">
        <v>45308</v>
      </c>
    </row>
    <row r="50" spans="1:17">
      <c r="A50" s="20">
        <v>45</v>
      </c>
      <c r="B50" s="20" t="s">
        <v>21842</v>
      </c>
      <c r="C50" s="10" t="s">
        <v>22081</v>
      </c>
      <c r="D50" s="12" t="s">
        <v>22082</v>
      </c>
      <c r="E50" s="71" t="s">
        <v>22765</v>
      </c>
      <c r="F50" s="46" t="s">
        <v>14</v>
      </c>
      <c r="G50" s="46" t="s">
        <v>22310</v>
      </c>
      <c r="H50" s="46" t="s">
        <v>22766</v>
      </c>
      <c r="I50" s="39" t="s">
        <v>22767</v>
      </c>
      <c r="J50" s="46" t="s">
        <v>14</v>
      </c>
      <c r="K50" s="10"/>
      <c r="L50" s="20" t="s">
        <v>22584</v>
      </c>
      <c r="M50" s="20" t="s">
        <v>22584</v>
      </c>
      <c r="N50" s="77" t="s">
        <v>23022</v>
      </c>
      <c r="O50" s="10"/>
      <c r="P50" s="10" t="s">
        <v>23028</v>
      </c>
      <c r="Q50" s="139">
        <v>45308</v>
      </c>
    </row>
    <row r="51" spans="1:17">
      <c r="A51" s="20">
        <v>46</v>
      </c>
      <c r="B51" s="20" t="s">
        <v>21842</v>
      </c>
      <c r="C51" s="10" t="s">
        <v>22081</v>
      </c>
      <c r="D51" s="12" t="s">
        <v>22082</v>
      </c>
      <c r="E51" s="71" t="s">
        <v>22768</v>
      </c>
      <c r="F51" s="46" t="s">
        <v>14</v>
      </c>
      <c r="G51" s="46" t="s">
        <v>22310</v>
      </c>
      <c r="H51" s="46" t="s">
        <v>22769</v>
      </c>
      <c r="I51" s="39" t="s">
        <v>22767</v>
      </c>
      <c r="J51" s="46" t="s">
        <v>14</v>
      </c>
      <c r="K51" s="10"/>
      <c r="L51" s="20" t="s">
        <v>22584</v>
      </c>
      <c r="M51" s="20" t="s">
        <v>22584</v>
      </c>
      <c r="N51" s="77" t="s">
        <v>23022</v>
      </c>
      <c r="O51" s="10"/>
      <c r="P51" s="10" t="s">
        <v>23028</v>
      </c>
      <c r="Q51" s="139">
        <v>45308</v>
      </c>
    </row>
    <row r="52" spans="1:17">
      <c r="A52" s="20">
        <v>47</v>
      </c>
      <c r="B52" s="20" t="s">
        <v>21842</v>
      </c>
      <c r="C52" s="10" t="s">
        <v>22081</v>
      </c>
      <c r="D52" s="12" t="s">
        <v>22082</v>
      </c>
      <c r="E52" s="71" t="s">
        <v>22770</v>
      </c>
      <c r="F52" s="46" t="s">
        <v>14</v>
      </c>
      <c r="G52" s="46" t="s">
        <v>22310</v>
      </c>
      <c r="H52" s="46" t="s">
        <v>22771</v>
      </c>
      <c r="I52" s="39" t="s">
        <v>22772</v>
      </c>
      <c r="J52" s="46" t="s">
        <v>14</v>
      </c>
      <c r="K52" s="10"/>
      <c r="L52" s="20" t="s">
        <v>22584</v>
      </c>
      <c r="M52" s="20" t="s">
        <v>22584</v>
      </c>
      <c r="N52" s="77" t="s">
        <v>23022</v>
      </c>
      <c r="O52" s="10"/>
      <c r="P52" s="10" t="s">
        <v>23028</v>
      </c>
      <c r="Q52" s="139">
        <v>45308</v>
      </c>
    </row>
    <row r="53" spans="1:17">
      <c r="A53" s="20">
        <v>48</v>
      </c>
      <c r="B53" s="20" t="s">
        <v>21842</v>
      </c>
      <c r="C53" s="10" t="s">
        <v>22081</v>
      </c>
      <c r="D53" s="12" t="s">
        <v>22082</v>
      </c>
      <c r="E53" s="71" t="s">
        <v>22773</v>
      </c>
      <c r="F53" s="46" t="s">
        <v>14</v>
      </c>
      <c r="G53" s="46" t="s">
        <v>22310</v>
      </c>
      <c r="H53" s="39" t="s">
        <v>22774</v>
      </c>
      <c r="I53" s="39" t="s">
        <v>22775</v>
      </c>
      <c r="J53" s="46" t="s">
        <v>14</v>
      </c>
      <c r="K53" s="10"/>
      <c r="L53" s="20" t="s">
        <v>22584</v>
      </c>
      <c r="M53" s="20" t="s">
        <v>22584</v>
      </c>
      <c r="N53" s="77" t="s">
        <v>22318</v>
      </c>
      <c r="O53" s="10"/>
      <c r="P53" s="10" t="s">
        <v>23034</v>
      </c>
      <c r="Q53" s="139">
        <v>45308</v>
      </c>
    </row>
    <row r="54" spans="1:17">
      <c r="A54" s="20">
        <v>49</v>
      </c>
      <c r="B54" s="20" t="s">
        <v>21842</v>
      </c>
      <c r="C54" s="10" t="s">
        <v>22081</v>
      </c>
      <c r="D54" s="12" t="s">
        <v>22082</v>
      </c>
      <c r="E54" s="39" t="s">
        <v>22776</v>
      </c>
      <c r="F54" s="46" t="s">
        <v>14</v>
      </c>
      <c r="G54" s="46" t="s">
        <v>22310</v>
      </c>
      <c r="H54" s="39" t="s">
        <v>22777</v>
      </c>
      <c r="I54" s="39" t="s">
        <v>22778</v>
      </c>
      <c r="J54" s="46" t="s">
        <v>14</v>
      </c>
      <c r="K54" s="10"/>
      <c r="L54" s="20" t="s">
        <v>22584</v>
      </c>
      <c r="M54" s="20" t="s">
        <v>22584</v>
      </c>
      <c r="N54" s="77" t="s">
        <v>22318</v>
      </c>
      <c r="O54" s="10"/>
      <c r="P54" s="10" t="s">
        <v>23034</v>
      </c>
      <c r="Q54" s="139">
        <v>45308</v>
      </c>
    </row>
    <row r="55" spans="1:17">
      <c r="A55" s="20">
        <v>50</v>
      </c>
      <c r="B55" s="20" t="s">
        <v>21842</v>
      </c>
      <c r="C55" s="10" t="s">
        <v>22081</v>
      </c>
      <c r="D55" s="12" t="s">
        <v>22082</v>
      </c>
      <c r="E55" s="39" t="s">
        <v>22779</v>
      </c>
      <c r="F55" s="46" t="s">
        <v>14</v>
      </c>
      <c r="G55" s="46" t="s">
        <v>22310</v>
      </c>
      <c r="H55" s="39" t="s">
        <v>22780</v>
      </c>
      <c r="I55" s="39" t="s">
        <v>22781</v>
      </c>
      <c r="J55" s="46" t="s">
        <v>14</v>
      </c>
      <c r="K55" s="10"/>
      <c r="L55" s="20" t="s">
        <v>22584</v>
      </c>
      <c r="M55" s="20" t="s">
        <v>22584</v>
      </c>
      <c r="N55" s="77" t="s">
        <v>22318</v>
      </c>
      <c r="O55" s="10"/>
      <c r="P55" s="10" t="s">
        <v>23034</v>
      </c>
      <c r="Q55" s="139">
        <v>45308</v>
      </c>
    </row>
    <row r="56" spans="1:17">
      <c r="A56" s="20">
        <v>51</v>
      </c>
      <c r="B56" s="20" t="s">
        <v>21842</v>
      </c>
      <c r="C56" s="10" t="s">
        <v>22110</v>
      </c>
      <c r="D56" s="12" t="s">
        <v>22082</v>
      </c>
      <c r="E56" s="71" t="s">
        <v>22111</v>
      </c>
      <c r="F56" s="46" t="s">
        <v>14</v>
      </c>
      <c r="G56" s="46" t="s">
        <v>22310</v>
      </c>
      <c r="H56" s="39" t="s">
        <v>22662</v>
      </c>
      <c r="I56" s="39" t="s">
        <v>22112</v>
      </c>
      <c r="J56" s="46" t="s">
        <v>14</v>
      </c>
      <c r="K56" s="10"/>
      <c r="L56" s="20" t="s">
        <v>22584</v>
      </c>
      <c r="M56" s="20" t="s">
        <v>22584</v>
      </c>
      <c r="N56" s="77" t="s">
        <v>22318</v>
      </c>
      <c r="O56" s="10"/>
      <c r="P56" s="10" t="s">
        <v>23034</v>
      </c>
      <c r="Q56" s="139">
        <v>45308</v>
      </c>
    </row>
    <row r="57" spans="1:17">
      <c r="A57" s="20">
        <v>52</v>
      </c>
      <c r="B57" s="20" t="s">
        <v>21842</v>
      </c>
      <c r="C57" s="10" t="s">
        <v>22110</v>
      </c>
      <c r="D57" s="12" t="s">
        <v>22082</v>
      </c>
      <c r="E57" s="71" t="s">
        <v>22113</v>
      </c>
      <c r="F57" s="46" t="s">
        <v>14</v>
      </c>
      <c r="G57" s="46" t="s">
        <v>22310</v>
      </c>
      <c r="H57" s="39" t="s">
        <v>22664</v>
      </c>
      <c r="I57" s="39" t="s">
        <v>22114</v>
      </c>
      <c r="J57" s="46" t="s">
        <v>14</v>
      </c>
      <c r="K57" s="10"/>
      <c r="L57" s="20" t="s">
        <v>22584</v>
      </c>
      <c r="M57" s="20" t="s">
        <v>22584</v>
      </c>
      <c r="N57" s="77" t="s">
        <v>23022</v>
      </c>
      <c r="O57" s="10"/>
      <c r="P57" s="10" t="s">
        <v>23034</v>
      </c>
      <c r="Q57" s="139">
        <v>45308</v>
      </c>
    </row>
    <row r="58" spans="1:17">
      <c r="A58" s="20">
        <v>53</v>
      </c>
      <c r="B58" s="20" t="s">
        <v>21842</v>
      </c>
      <c r="C58" s="10" t="s">
        <v>22110</v>
      </c>
      <c r="D58" s="12" t="s">
        <v>22082</v>
      </c>
      <c r="E58" s="71" t="s">
        <v>22115</v>
      </c>
      <c r="F58" s="46" t="s">
        <v>14</v>
      </c>
      <c r="G58" s="46" t="s">
        <v>22310</v>
      </c>
      <c r="H58" s="39" t="s">
        <v>22665</v>
      </c>
      <c r="I58" s="39" t="s">
        <v>22116</v>
      </c>
      <c r="J58" s="46" t="s">
        <v>14</v>
      </c>
      <c r="K58" s="10"/>
      <c r="L58" s="20" t="s">
        <v>22584</v>
      </c>
      <c r="M58" s="20" t="s">
        <v>22584</v>
      </c>
      <c r="N58" s="77" t="s">
        <v>23022</v>
      </c>
      <c r="O58" s="10"/>
      <c r="P58" s="10" t="s">
        <v>23034</v>
      </c>
      <c r="Q58" s="139">
        <v>45308</v>
      </c>
    </row>
    <row r="59" spans="1:17">
      <c r="A59" s="20">
        <v>54</v>
      </c>
      <c r="B59" s="20" t="s">
        <v>21842</v>
      </c>
      <c r="C59" s="10" t="s">
        <v>22110</v>
      </c>
      <c r="D59" s="12" t="s">
        <v>22082</v>
      </c>
      <c r="E59" s="71" t="s">
        <v>22117</v>
      </c>
      <c r="F59" s="46" t="s">
        <v>14</v>
      </c>
      <c r="G59" s="46" t="s">
        <v>22310</v>
      </c>
      <c r="H59" s="39" t="s">
        <v>22666</v>
      </c>
      <c r="I59" s="39"/>
      <c r="J59" s="46" t="s">
        <v>14</v>
      </c>
      <c r="K59" s="10"/>
      <c r="L59" s="20" t="s">
        <v>22584</v>
      </c>
      <c r="M59" s="20" t="s">
        <v>22584</v>
      </c>
      <c r="N59" s="77" t="s">
        <v>23022</v>
      </c>
      <c r="O59" s="10"/>
      <c r="P59" s="10" t="s">
        <v>23034</v>
      </c>
      <c r="Q59" s="139">
        <v>45308</v>
      </c>
    </row>
    <row r="60" spans="1:17">
      <c r="A60" s="20">
        <v>55</v>
      </c>
      <c r="B60" s="20" t="s">
        <v>21842</v>
      </c>
      <c r="C60" s="10" t="s">
        <v>22110</v>
      </c>
      <c r="D60" s="10" t="s">
        <v>22082</v>
      </c>
      <c r="E60" s="120" t="s">
        <v>22118</v>
      </c>
      <c r="F60" s="39" t="s">
        <v>14</v>
      </c>
      <c r="G60" s="46" t="s">
        <v>22310</v>
      </c>
      <c r="H60" s="39" t="s">
        <v>22667</v>
      </c>
      <c r="I60" s="39" t="s">
        <v>22119</v>
      </c>
      <c r="J60" s="46" t="s">
        <v>14</v>
      </c>
      <c r="K60" s="10"/>
      <c r="L60" s="20" t="s">
        <v>22584</v>
      </c>
      <c r="M60" s="20" t="s">
        <v>22584</v>
      </c>
      <c r="N60" s="77" t="s">
        <v>23022</v>
      </c>
      <c r="O60" s="10"/>
      <c r="P60" s="10" t="s">
        <v>23034</v>
      </c>
      <c r="Q60" s="139">
        <v>45308</v>
      </c>
    </row>
    <row r="61" spans="1:17">
      <c r="A61" s="20">
        <v>56</v>
      </c>
      <c r="B61" s="20" t="s">
        <v>21842</v>
      </c>
      <c r="C61" s="10" t="s">
        <v>22110</v>
      </c>
      <c r="D61" s="10" t="s">
        <v>22082</v>
      </c>
      <c r="E61" s="71" t="s">
        <v>22120</v>
      </c>
      <c r="F61" s="39" t="s">
        <v>14</v>
      </c>
      <c r="G61" s="46" t="s">
        <v>22310</v>
      </c>
      <c r="H61" s="39" t="s">
        <v>22668</v>
      </c>
      <c r="I61" s="39" t="s">
        <v>22121</v>
      </c>
      <c r="J61" s="46" t="s">
        <v>14</v>
      </c>
      <c r="K61" s="10"/>
      <c r="L61" s="20" t="s">
        <v>22584</v>
      </c>
      <c r="M61" s="20" t="s">
        <v>22584</v>
      </c>
      <c r="N61" s="77" t="s">
        <v>23022</v>
      </c>
      <c r="O61" s="10"/>
      <c r="P61" s="10" t="s">
        <v>23034</v>
      </c>
      <c r="Q61" s="139">
        <v>45308</v>
      </c>
    </row>
    <row r="62" spans="1:17">
      <c r="A62" s="20">
        <v>57</v>
      </c>
      <c r="B62" s="20" t="s">
        <v>21842</v>
      </c>
      <c r="C62" s="10" t="s">
        <v>22110</v>
      </c>
      <c r="D62" s="10" t="s">
        <v>22082</v>
      </c>
      <c r="E62" s="71" t="s">
        <v>22122</v>
      </c>
      <c r="F62" s="39" t="s">
        <v>14</v>
      </c>
      <c r="G62" s="46" t="s">
        <v>22310</v>
      </c>
      <c r="H62" s="39" t="s">
        <v>22669</v>
      </c>
      <c r="I62" s="39" t="s">
        <v>22123</v>
      </c>
      <c r="J62" s="46" t="s">
        <v>14</v>
      </c>
      <c r="K62" s="10"/>
      <c r="L62" s="20" t="s">
        <v>22584</v>
      </c>
      <c r="M62" s="20" t="s">
        <v>22584</v>
      </c>
      <c r="N62" s="77" t="s">
        <v>23022</v>
      </c>
      <c r="O62" s="10"/>
      <c r="P62" s="10" t="s">
        <v>23034</v>
      </c>
      <c r="Q62" s="139">
        <v>45308</v>
      </c>
    </row>
    <row r="63" spans="1:17">
      <c r="A63" s="20">
        <v>58</v>
      </c>
      <c r="B63" s="20" t="s">
        <v>21842</v>
      </c>
      <c r="C63" s="10" t="s">
        <v>22110</v>
      </c>
      <c r="D63" s="10" t="s">
        <v>22082</v>
      </c>
      <c r="E63" s="71" t="s">
        <v>22124</v>
      </c>
      <c r="F63" s="39" t="s">
        <v>14</v>
      </c>
      <c r="G63" s="46" t="s">
        <v>22310</v>
      </c>
      <c r="H63" s="46" t="s">
        <v>22670</v>
      </c>
      <c r="I63" s="71" t="s">
        <v>22671</v>
      </c>
      <c r="J63" s="46" t="s">
        <v>14</v>
      </c>
      <c r="K63" s="10"/>
      <c r="L63" s="20" t="s">
        <v>22584</v>
      </c>
      <c r="M63" s="20" t="s">
        <v>22584</v>
      </c>
      <c r="N63" s="77" t="s">
        <v>23022</v>
      </c>
      <c r="O63" s="10"/>
      <c r="P63" s="10" t="s">
        <v>23034</v>
      </c>
      <c r="Q63" s="139">
        <v>45308</v>
      </c>
    </row>
    <row r="64" spans="1:17">
      <c r="A64" s="20">
        <v>59</v>
      </c>
      <c r="B64" s="20" t="s">
        <v>21842</v>
      </c>
      <c r="C64" s="10" t="s">
        <v>22110</v>
      </c>
      <c r="D64" s="10" t="s">
        <v>22082</v>
      </c>
      <c r="E64" s="71" t="s">
        <v>22125</v>
      </c>
      <c r="F64" s="39" t="s">
        <v>14</v>
      </c>
      <c r="G64" s="46" t="s">
        <v>22310</v>
      </c>
      <c r="H64" s="46" t="s">
        <v>22672</v>
      </c>
      <c r="I64" s="39"/>
      <c r="J64" s="46" t="s">
        <v>14</v>
      </c>
      <c r="K64" s="10"/>
      <c r="L64" s="20" t="s">
        <v>22584</v>
      </c>
      <c r="M64" s="20" t="s">
        <v>22584</v>
      </c>
      <c r="N64" s="77" t="s">
        <v>23022</v>
      </c>
      <c r="O64" s="10"/>
      <c r="P64" s="10" t="s">
        <v>23034</v>
      </c>
      <c r="Q64" s="139">
        <v>45308</v>
      </c>
    </row>
    <row r="65" spans="1:17">
      <c r="A65" s="20">
        <v>60</v>
      </c>
      <c r="B65" s="20" t="s">
        <v>21842</v>
      </c>
      <c r="C65" s="10" t="s">
        <v>22110</v>
      </c>
      <c r="D65" s="10" t="s">
        <v>22082</v>
      </c>
      <c r="E65" s="71" t="s">
        <v>22126</v>
      </c>
      <c r="F65" s="39" t="s">
        <v>14</v>
      </c>
      <c r="G65" s="46" t="s">
        <v>22310</v>
      </c>
      <c r="H65" s="46" t="s">
        <v>22674</v>
      </c>
      <c r="I65" s="39"/>
      <c r="J65" s="46" t="s">
        <v>14</v>
      </c>
      <c r="K65" s="10"/>
      <c r="L65" s="20" t="s">
        <v>22584</v>
      </c>
      <c r="M65" s="20" t="s">
        <v>22584</v>
      </c>
      <c r="N65" s="77" t="s">
        <v>23022</v>
      </c>
      <c r="O65" s="10"/>
      <c r="P65" s="10" t="s">
        <v>23034</v>
      </c>
      <c r="Q65" s="139">
        <v>45308</v>
      </c>
    </row>
    <row r="66" spans="1:17">
      <c r="A66" s="20">
        <v>61</v>
      </c>
      <c r="B66" s="20" t="s">
        <v>21842</v>
      </c>
      <c r="C66" s="10" t="s">
        <v>22127</v>
      </c>
      <c r="D66" s="10" t="s">
        <v>22082</v>
      </c>
      <c r="E66" s="39" t="s">
        <v>22128</v>
      </c>
      <c r="F66" s="39" t="s">
        <v>14</v>
      </c>
      <c r="G66" s="46" t="s">
        <v>22310</v>
      </c>
      <c r="H66" s="46" t="s">
        <v>24543</v>
      </c>
      <c r="I66" s="39" t="s">
        <v>22129</v>
      </c>
      <c r="J66" s="46" t="s">
        <v>14</v>
      </c>
      <c r="K66" s="10"/>
      <c r="L66" s="20" t="s">
        <v>22584</v>
      </c>
      <c r="M66" s="20" t="s">
        <v>22583</v>
      </c>
      <c r="N66" s="77" t="s">
        <v>23022</v>
      </c>
      <c r="O66" s="10"/>
      <c r="P66" s="10" t="s">
        <v>23034</v>
      </c>
      <c r="Q66" s="139">
        <v>45308</v>
      </c>
    </row>
    <row r="67" spans="1:17">
      <c r="A67" s="20">
        <v>62</v>
      </c>
      <c r="B67" s="20" t="s">
        <v>21842</v>
      </c>
      <c r="C67" s="10" t="s">
        <v>22127</v>
      </c>
      <c r="D67" s="10" t="s">
        <v>22082</v>
      </c>
      <c r="E67" s="39" t="s">
        <v>22130</v>
      </c>
      <c r="F67" s="39" t="s">
        <v>14</v>
      </c>
      <c r="G67" s="46" t="s">
        <v>22310</v>
      </c>
      <c r="H67" s="46" t="s">
        <v>24544</v>
      </c>
      <c r="I67" s="39" t="s">
        <v>22131</v>
      </c>
      <c r="J67" s="46" t="s">
        <v>14</v>
      </c>
      <c r="K67" s="10"/>
      <c r="L67" s="20" t="s">
        <v>22584</v>
      </c>
      <c r="M67" s="20" t="s">
        <v>22583</v>
      </c>
      <c r="N67" s="77" t="s">
        <v>23022</v>
      </c>
      <c r="O67" s="10"/>
      <c r="P67" s="10" t="s">
        <v>23034</v>
      </c>
      <c r="Q67" s="139">
        <v>45308</v>
      </c>
    </row>
    <row r="68" spans="1:17">
      <c r="A68" s="20">
        <v>63</v>
      </c>
      <c r="B68" s="20" t="s">
        <v>21842</v>
      </c>
      <c r="C68" s="10" t="s">
        <v>22127</v>
      </c>
      <c r="D68" s="10" t="s">
        <v>22082</v>
      </c>
      <c r="E68" s="39" t="s">
        <v>22132</v>
      </c>
      <c r="F68" s="39" t="s">
        <v>14</v>
      </c>
      <c r="G68" s="46" t="s">
        <v>22310</v>
      </c>
      <c r="H68" s="46" t="s">
        <v>24545</v>
      </c>
      <c r="I68" s="39" t="s">
        <v>22133</v>
      </c>
      <c r="J68" s="46" t="s">
        <v>14</v>
      </c>
      <c r="K68" s="10"/>
      <c r="L68" s="20" t="s">
        <v>22584</v>
      </c>
      <c r="M68" s="20" t="s">
        <v>22583</v>
      </c>
      <c r="N68" s="77" t="s">
        <v>23022</v>
      </c>
      <c r="O68" s="10"/>
      <c r="P68" s="10" t="s">
        <v>23034</v>
      </c>
      <c r="Q68" s="139">
        <v>45308</v>
      </c>
    </row>
    <row r="69" spans="1:17">
      <c r="A69" s="20">
        <v>64</v>
      </c>
      <c r="B69" s="20" t="s">
        <v>21842</v>
      </c>
      <c r="C69" s="10" t="s">
        <v>22127</v>
      </c>
      <c r="D69" s="10" t="s">
        <v>22082</v>
      </c>
      <c r="E69" s="39" t="s">
        <v>22134</v>
      </c>
      <c r="F69" s="39" t="s">
        <v>14</v>
      </c>
      <c r="G69" s="46" t="s">
        <v>22310</v>
      </c>
      <c r="H69" s="46" t="s">
        <v>24546</v>
      </c>
      <c r="I69" s="39" t="s">
        <v>22135</v>
      </c>
      <c r="J69" s="46" t="s">
        <v>14</v>
      </c>
      <c r="K69" s="10"/>
      <c r="L69" s="20" t="s">
        <v>22584</v>
      </c>
      <c r="M69" s="20" t="s">
        <v>22583</v>
      </c>
      <c r="N69" s="77" t="s">
        <v>23022</v>
      </c>
      <c r="O69" s="10"/>
      <c r="P69" s="10" t="s">
        <v>23034</v>
      </c>
      <c r="Q69" s="139">
        <v>45308</v>
      </c>
    </row>
    <row r="70" spans="1:17">
      <c r="A70" s="20">
        <v>65</v>
      </c>
      <c r="B70" s="20" t="s">
        <v>21842</v>
      </c>
      <c r="C70" s="10" t="s">
        <v>22127</v>
      </c>
      <c r="D70" s="10" t="s">
        <v>22082</v>
      </c>
      <c r="E70" s="39" t="s">
        <v>22136</v>
      </c>
      <c r="F70" s="39" t="s">
        <v>14</v>
      </c>
      <c r="G70" s="46" t="s">
        <v>22310</v>
      </c>
      <c r="H70" s="39" t="s">
        <v>24547</v>
      </c>
      <c r="I70" s="39" t="s">
        <v>22137</v>
      </c>
      <c r="J70" s="46" t="s">
        <v>14</v>
      </c>
      <c r="K70" s="10"/>
      <c r="L70" s="20" t="s">
        <v>22584</v>
      </c>
      <c r="M70" s="20" t="s">
        <v>22583</v>
      </c>
      <c r="N70" s="77" t="s">
        <v>23022</v>
      </c>
      <c r="O70" s="10"/>
      <c r="P70" s="10" t="s">
        <v>23034</v>
      </c>
      <c r="Q70" s="139">
        <v>45308</v>
      </c>
    </row>
    <row r="71" spans="1:17">
      <c r="A71" s="20">
        <v>66</v>
      </c>
      <c r="B71" s="20" t="s">
        <v>21842</v>
      </c>
      <c r="C71" s="10" t="s">
        <v>22127</v>
      </c>
      <c r="D71" s="10" t="s">
        <v>22082</v>
      </c>
      <c r="E71" s="39" t="s">
        <v>22138</v>
      </c>
      <c r="F71" s="39" t="s">
        <v>14</v>
      </c>
      <c r="G71" s="46" t="s">
        <v>22310</v>
      </c>
      <c r="H71" s="46" t="s">
        <v>24548</v>
      </c>
      <c r="I71" s="39" t="s">
        <v>22139</v>
      </c>
      <c r="J71" s="46" t="s">
        <v>14</v>
      </c>
      <c r="K71" s="10"/>
      <c r="L71" s="20" t="s">
        <v>22584</v>
      </c>
      <c r="M71" s="20" t="s">
        <v>22583</v>
      </c>
      <c r="N71" s="77" t="s">
        <v>23022</v>
      </c>
      <c r="O71" s="10"/>
      <c r="P71" s="10" t="s">
        <v>23034</v>
      </c>
      <c r="Q71" s="139">
        <v>45308</v>
      </c>
    </row>
    <row r="72" spans="1:17">
      <c r="A72" s="20">
        <v>67</v>
      </c>
      <c r="B72" s="20" t="s">
        <v>21842</v>
      </c>
      <c r="C72" s="10" t="s">
        <v>22127</v>
      </c>
      <c r="D72" s="10" t="s">
        <v>22082</v>
      </c>
      <c r="E72" s="39" t="s">
        <v>22140</v>
      </c>
      <c r="F72" s="39" t="s">
        <v>14</v>
      </c>
      <c r="G72" s="46" t="s">
        <v>22310</v>
      </c>
      <c r="H72" s="46" t="s">
        <v>24549</v>
      </c>
      <c r="I72" s="39" t="s">
        <v>22141</v>
      </c>
      <c r="J72" s="46" t="s">
        <v>14</v>
      </c>
      <c r="K72" s="10"/>
      <c r="L72" s="20" t="s">
        <v>22584</v>
      </c>
      <c r="M72" s="20" t="s">
        <v>22583</v>
      </c>
      <c r="N72" s="77" t="s">
        <v>23022</v>
      </c>
      <c r="O72" s="10"/>
      <c r="P72" s="10" t="s">
        <v>23034</v>
      </c>
      <c r="Q72" s="139">
        <v>45308</v>
      </c>
    </row>
    <row r="73" spans="1:17">
      <c r="A73" s="20">
        <v>68</v>
      </c>
      <c r="B73" s="20" t="s">
        <v>21842</v>
      </c>
      <c r="C73" s="10" t="s">
        <v>22127</v>
      </c>
      <c r="D73" s="10" t="s">
        <v>22082</v>
      </c>
      <c r="E73" s="71" t="s">
        <v>22146</v>
      </c>
      <c r="F73" s="39" t="s">
        <v>14</v>
      </c>
      <c r="G73" s="46" t="s">
        <v>22310</v>
      </c>
      <c r="H73" s="96" t="s">
        <v>24550</v>
      </c>
      <c r="I73" s="39" t="s">
        <v>22147</v>
      </c>
      <c r="J73" s="46" t="s">
        <v>14</v>
      </c>
      <c r="K73" s="10"/>
      <c r="L73" s="20" t="s">
        <v>22584</v>
      </c>
      <c r="M73" s="20" t="s">
        <v>22583</v>
      </c>
      <c r="N73" s="77" t="s">
        <v>23022</v>
      </c>
      <c r="O73" s="10"/>
      <c r="P73" s="10" t="s">
        <v>23034</v>
      </c>
      <c r="Q73" s="139">
        <v>45308</v>
      </c>
    </row>
  </sheetData>
  <autoFilter ref="A2:Q73" xr:uid="{ABEA8340-1EAD-4D35-B035-C7F9C42981E9}"/>
  <phoneticPr fontId="18" type="noConversion"/>
  <conditionalFormatting sqref="E27">
    <cfRule type="duplicateValues" dxfId="183" priority="47"/>
    <cfRule type="duplicateValues" dxfId="182" priority="48"/>
    <cfRule type="duplicateValues" dxfId="181" priority="49"/>
    <cfRule type="duplicateValues" dxfId="180" priority="50"/>
    <cfRule type="duplicateValues" dxfId="179" priority="51"/>
    <cfRule type="duplicateValues" dxfId="178" priority="52"/>
    <cfRule type="duplicateValues" dxfId="177" priority="53"/>
    <cfRule type="duplicateValues" dxfId="176" priority="54"/>
    <cfRule type="duplicateValues" dxfId="175" priority="55"/>
    <cfRule type="duplicateValues" dxfId="174" priority="56"/>
    <cfRule type="duplicateValues" dxfId="173" priority="57"/>
    <cfRule type="duplicateValues" dxfId="172" priority="58"/>
    <cfRule type="duplicateValues" dxfId="171" priority="59"/>
    <cfRule type="duplicateValues" dxfId="170" priority="60"/>
  </conditionalFormatting>
  <conditionalFormatting sqref="E51">
    <cfRule type="duplicateValues" dxfId="169" priority="33"/>
    <cfRule type="duplicateValues" dxfId="168" priority="34"/>
    <cfRule type="duplicateValues" dxfId="167" priority="35"/>
    <cfRule type="duplicateValues" dxfId="166" priority="36"/>
    <cfRule type="duplicateValues" dxfId="165" priority="37"/>
    <cfRule type="duplicateValues" dxfId="164" priority="38"/>
    <cfRule type="duplicateValues" dxfId="163" priority="39"/>
    <cfRule type="duplicateValues" dxfId="162" priority="40"/>
    <cfRule type="duplicateValues" dxfId="161" priority="41"/>
    <cfRule type="duplicateValues" dxfId="160" priority="42"/>
    <cfRule type="duplicateValues" dxfId="159" priority="43"/>
    <cfRule type="duplicateValues" dxfId="158" priority="44"/>
    <cfRule type="duplicateValues" dxfId="157" priority="45"/>
    <cfRule type="duplicateValues" dxfId="156" priority="46"/>
  </conditionalFormatting>
  <conditionalFormatting sqref="E52">
    <cfRule type="duplicateValues" dxfId="155" priority="19"/>
    <cfRule type="duplicateValues" dxfId="154" priority="20"/>
    <cfRule type="duplicateValues" dxfId="153" priority="21"/>
    <cfRule type="duplicateValues" dxfId="152" priority="22"/>
    <cfRule type="duplicateValues" dxfId="151" priority="23"/>
    <cfRule type="duplicateValues" dxfId="150" priority="24"/>
    <cfRule type="duplicateValues" dxfId="149" priority="25"/>
    <cfRule type="duplicateValues" dxfId="148" priority="26"/>
    <cfRule type="duplicateValues" dxfId="147" priority="27"/>
    <cfRule type="duplicateValues" dxfId="146" priority="28"/>
    <cfRule type="duplicateValues" dxfId="145" priority="29"/>
    <cfRule type="duplicateValues" dxfId="144" priority="30"/>
    <cfRule type="duplicateValues" dxfId="143" priority="31"/>
    <cfRule type="duplicateValues" dxfId="142" priority="32"/>
  </conditionalFormatting>
  <conditionalFormatting sqref="E54:E62 E39 E17:E20 E6:E12">
    <cfRule type="duplicateValues" dxfId="141" priority="91"/>
    <cfRule type="duplicateValues" dxfId="140" priority="92"/>
    <cfRule type="duplicateValues" dxfId="139" priority="93"/>
    <cfRule type="duplicateValues" dxfId="138" priority="94"/>
    <cfRule type="duplicateValues" dxfId="137" priority="95"/>
    <cfRule type="duplicateValues" dxfId="136" priority="96"/>
    <cfRule type="duplicateValues" dxfId="135" priority="97"/>
    <cfRule type="duplicateValues" dxfId="134" priority="98"/>
    <cfRule type="duplicateValues" dxfId="133" priority="99"/>
    <cfRule type="duplicateValues" dxfId="132" priority="100"/>
  </conditionalFormatting>
  <conditionalFormatting sqref="H7">
    <cfRule type="duplicateValues" dxfId="131" priority="9"/>
    <cfRule type="duplicateValues" dxfId="130" priority="10"/>
    <cfRule type="duplicateValues" dxfId="129" priority="11"/>
    <cfRule type="duplicateValues" dxfId="128" priority="12"/>
    <cfRule type="duplicateValues" dxfId="127" priority="13"/>
    <cfRule type="duplicateValues" dxfId="126" priority="14"/>
    <cfRule type="duplicateValues" dxfId="125" priority="15"/>
    <cfRule type="duplicateValues" dxfId="124" priority="16"/>
    <cfRule type="duplicateValues" dxfId="123" priority="17"/>
    <cfRule type="duplicateValues" dxfId="122" priority="18"/>
  </conditionalFormatting>
  <conditionalFormatting sqref="J1:J1048576">
    <cfRule type="cellIs" dxfId="121" priority="6" operator="equal">
      <formula>"Pending to provide"</formula>
    </cfRule>
  </conditionalFormatting>
  <conditionalFormatting sqref="J6:J73">
    <cfRule type="cellIs" dxfId="120" priority="7" operator="equal">
      <formula>"Confirmed"</formula>
    </cfRule>
    <cfRule type="cellIs" dxfId="119" priority="8" operator="equal">
      <formula>"Pending Confirm"</formula>
    </cfRule>
  </conditionalFormatting>
  <conditionalFormatting sqref="N2:N73">
    <cfRule type="cellIs" dxfId="118" priority="4" operator="equal">
      <formula>"Confirmed"</formula>
    </cfRule>
    <cfRule type="cellIs" dxfId="117" priority="5" operator="equal">
      <formula>"Pending Confirm"</formula>
    </cfRule>
  </conditionalFormatting>
  <conditionalFormatting sqref="N3:N73">
    <cfRule type="cellIs" dxfId="116" priority="1" operator="equal">
      <formula>"Completed"</formula>
    </cfRule>
    <cfRule type="cellIs" dxfId="115" priority="2" operator="equal">
      <formula>"In Progress"</formula>
    </cfRule>
    <cfRule type="cellIs" dxfId="114" priority="3" operator="equal">
      <formula>"Not Started"</formula>
    </cfRule>
  </conditionalFormatting>
  <hyperlinks>
    <hyperlink ref="K31" r:id="rId1" xr:uid="{F2DEF525-1645-400F-9A6C-46EE697D2787}"/>
    <hyperlink ref="K32" r:id="rId2" xr:uid="{72044D73-3A70-4542-836C-4249FF3AB867}"/>
    <hyperlink ref="K33" r:id="rId3" xr:uid="{026DC2D9-6935-4B98-8AF7-95CD880A329C}"/>
    <hyperlink ref="K34" r:id="rId4" xr:uid="{3C436D51-54EE-4627-AF07-AB17D7D849A0}"/>
    <hyperlink ref="K35" r:id="rId5" xr:uid="{934B43B3-30E8-4431-BC59-3E642B8592B8}"/>
    <hyperlink ref="K38" r:id="rId6" xr:uid="{3A879676-5376-41DB-9451-B72F4880CE57}"/>
  </hyperlinks>
  <pageMargins left="0.7" right="0.7" top="0.75" bottom="0.75" header="0.3" footer="0.3"/>
  <pageSetup orientation="portrait" r:id="rId7"/>
  <extLst>
    <ext xmlns:x14="http://schemas.microsoft.com/office/spreadsheetml/2009/9/main" uri="{CCE6A557-97BC-4b89-ADB6-D9C93CAAB3DF}">
      <x14:dataValidations xmlns:xm="http://schemas.microsoft.com/office/excel/2006/main" count="3">
        <x14:dataValidation type="list" allowBlank="1" showInputMessage="1" showErrorMessage="1" xr:uid="{BED424F5-BB85-4112-AE3E-E9092911E925}">
          <x14:formula1>
            <xm:f>'Version Control'!$R$2:$R$5</xm:f>
          </x14:formula1>
          <xm:sqref>J6:J73</xm:sqref>
        </x14:dataValidation>
        <x14:dataValidation type="list" allowBlank="1" showInputMessage="1" showErrorMessage="1" xr:uid="{3F2DA81F-8C1E-4896-A92D-17900B0DD361}">
          <x14:formula1>
            <xm:f>List!$A$2:$A$4</xm:f>
          </x14:formula1>
          <xm:sqref>N3:N73</xm:sqref>
        </x14:dataValidation>
        <x14:dataValidation type="list" allowBlank="1" showInputMessage="1" showErrorMessage="1" xr:uid="{058D16E6-ADE2-4AC5-8D1C-3D65661F3D1D}">
          <x14:formula1>
            <xm:f>'Version Control'!$R$2:$R$3</xm:f>
          </x14:formula1>
          <xm:sqref>N3:N73</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DA512-8829-4DE9-AA3E-413CA2BF09B4}">
  <sheetPr codeName="Sheet9">
    <tabColor theme="9" tint="0.79998168889431442"/>
  </sheetPr>
  <dimension ref="A1:W82"/>
  <sheetViews>
    <sheetView workbookViewId="0"/>
  </sheetViews>
  <sheetFormatPr defaultColWidth="4.42578125" defaultRowHeight="14.45"/>
  <cols>
    <col min="1" max="1" width="5.85546875" style="21" customWidth="1"/>
    <col min="2" max="2" width="12.42578125" style="21" customWidth="1"/>
    <col min="3" max="3" width="15.5703125" style="11" customWidth="1"/>
    <col min="4" max="4" width="12.42578125" style="11" customWidth="1"/>
    <col min="5" max="5" width="41.140625" style="11" customWidth="1"/>
    <col min="6" max="6" width="11.140625" style="11" customWidth="1"/>
    <col min="7" max="7" width="14.42578125" style="11" bestFit="1" customWidth="1"/>
    <col min="8" max="8" width="56.85546875" style="11" customWidth="1"/>
    <col min="9" max="9" width="29.85546875" style="11" bestFit="1" customWidth="1"/>
    <col min="10" max="10" width="18.42578125" style="11" bestFit="1" customWidth="1"/>
    <col min="11" max="11" width="56.42578125" style="11" customWidth="1"/>
    <col min="12" max="12" width="18.42578125" style="11" bestFit="1" customWidth="1"/>
    <col min="13" max="13" width="29.42578125" style="21" customWidth="1"/>
    <col min="14" max="14" width="43.42578125" style="21" customWidth="1"/>
    <col min="15" max="15" width="21.140625" style="11" customWidth="1"/>
    <col min="16" max="16" width="33.85546875" style="11" bestFit="1" customWidth="1"/>
    <col min="17" max="17" width="14.42578125" style="11" bestFit="1" customWidth="1"/>
    <col min="18" max="18" width="4.42578125" style="11"/>
    <col min="19" max="19" width="11.5703125" style="11" customWidth="1"/>
    <col min="20" max="20" width="11.42578125" style="11" bestFit="1" customWidth="1"/>
    <col min="21" max="21" width="4.42578125" style="11" bestFit="1" customWidth="1"/>
    <col min="22" max="23" width="11.42578125" style="11" bestFit="1" customWidth="1"/>
    <col min="24" max="16384" width="4.42578125" style="11"/>
  </cols>
  <sheetData>
    <row r="1" spans="1:23" s="49" customFormat="1">
      <c r="A1" s="31">
        <f>COUNTA(A13:A993)</f>
        <v>58</v>
      </c>
      <c r="B1" s="50"/>
      <c r="M1" s="31"/>
      <c r="N1" s="31"/>
      <c r="O1" s="48"/>
    </row>
    <row r="2" spans="1:23" s="21" customFormat="1" ht="29.1">
      <c r="A2" s="22" t="s">
        <v>21792</v>
      </c>
      <c r="B2" s="22" t="s">
        <v>21793</v>
      </c>
      <c r="C2" s="22" t="s">
        <v>21794</v>
      </c>
      <c r="D2" s="22" t="s">
        <v>21840</v>
      </c>
      <c r="E2" s="33" t="s">
        <v>21795</v>
      </c>
      <c r="F2" s="33" t="s">
        <v>21796</v>
      </c>
      <c r="G2" s="22" t="s">
        <v>22289</v>
      </c>
      <c r="H2" s="18" t="s">
        <v>21797</v>
      </c>
      <c r="I2" s="18" t="s">
        <v>21798</v>
      </c>
      <c r="J2" s="18" t="s">
        <v>22290</v>
      </c>
      <c r="K2" s="18" t="s">
        <v>28</v>
      </c>
      <c r="L2" s="18" t="s">
        <v>22577</v>
      </c>
      <c r="M2" s="18" t="s">
        <v>22578</v>
      </c>
      <c r="N2" s="18" t="s">
        <v>24551</v>
      </c>
      <c r="O2" s="79" t="s">
        <v>24523</v>
      </c>
      <c r="P2" s="79" t="s">
        <v>23948</v>
      </c>
      <c r="Q2" s="22" t="s">
        <v>22289</v>
      </c>
      <c r="S2"/>
      <c r="V2" s="110"/>
    </row>
    <row r="3" spans="1:23">
      <c r="A3" s="99">
        <v>0</v>
      </c>
      <c r="B3" s="99" t="s">
        <v>24519</v>
      </c>
      <c r="C3" s="104" t="s">
        <v>21843</v>
      </c>
      <c r="D3" s="104" t="s">
        <v>22082</v>
      </c>
      <c r="E3" s="104" t="s">
        <v>24552</v>
      </c>
      <c r="F3" s="101" t="s">
        <v>21977</v>
      </c>
      <c r="G3" s="101" t="s">
        <v>22310</v>
      </c>
      <c r="H3" s="101"/>
      <c r="I3" s="101"/>
      <c r="J3" s="101" t="s">
        <v>24553</v>
      </c>
      <c r="K3" s="100"/>
      <c r="L3" s="99"/>
      <c r="M3" s="99"/>
      <c r="N3" s="99"/>
      <c r="O3" s="98"/>
      <c r="P3" s="100"/>
      <c r="Q3" s="101" t="s">
        <v>22310</v>
      </c>
      <c r="T3"/>
      <c r="V3"/>
      <c r="W3"/>
    </row>
    <row r="4" spans="1:23">
      <c r="A4" s="99">
        <v>0</v>
      </c>
      <c r="B4" s="99" t="s">
        <v>24519</v>
      </c>
      <c r="C4" s="104" t="s">
        <v>21843</v>
      </c>
      <c r="D4" s="104" t="s">
        <v>22082</v>
      </c>
      <c r="E4" s="104" t="s">
        <v>24554</v>
      </c>
      <c r="F4" s="101" t="s">
        <v>21977</v>
      </c>
      <c r="G4" s="101" t="s">
        <v>22310</v>
      </c>
      <c r="H4" s="101"/>
      <c r="I4" s="101"/>
      <c r="J4" s="101" t="s">
        <v>24553</v>
      </c>
      <c r="K4" s="100"/>
      <c r="L4" s="99"/>
      <c r="M4" s="99"/>
      <c r="N4" s="99"/>
      <c r="O4" s="98"/>
      <c r="P4" s="100"/>
      <c r="Q4" s="101" t="s">
        <v>22310</v>
      </c>
      <c r="T4"/>
      <c r="V4"/>
      <c r="W4"/>
    </row>
    <row r="5" spans="1:23">
      <c r="A5" s="99">
        <v>0</v>
      </c>
      <c r="B5" s="99" t="s">
        <v>24519</v>
      </c>
      <c r="C5" s="104" t="s">
        <v>22127</v>
      </c>
      <c r="D5" s="104" t="s">
        <v>22082</v>
      </c>
      <c r="E5" s="104" t="s">
        <v>24555</v>
      </c>
      <c r="F5" s="101" t="s">
        <v>14</v>
      </c>
      <c r="G5" s="101" t="s">
        <v>22310</v>
      </c>
      <c r="H5" s="101"/>
      <c r="I5" s="101"/>
      <c r="J5" s="101" t="s">
        <v>24556</v>
      </c>
      <c r="K5" s="100"/>
      <c r="L5" s="99"/>
      <c r="M5" s="99"/>
      <c r="N5" s="99"/>
      <c r="O5" s="98"/>
      <c r="P5" s="100"/>
      <c r="Q5" s="101" t="s">
        <v>22310</v>
      </c>
      <c r="T5"/>
      <c r="V5"/>
      <c r="W5"/>
    </row>
    <row r="6" spans="1:23" s="48" customFormat="1">
      <c r="A6" s="99">
        <v>0</v>
      </c>
      <c r="B6" s="99" t="s">
        <v>24519</v>
      </c>
      <c r="C6" s="104" t="s">
        <v>22127</v>
      </c>
      <c r="D6" s="104" t="s">
        <v>22082</v>
      </c>
      <c r="E6" s="104" t="s">
        <v>24557</v>
      </c>
      <c r="F6" s="101" t="s">
        <v>14</v>
      </c>
      <c r="G6" s="101" t="s">
        <v>22310</v>
      </c>
      <c r="H6" s="101"/>
      <c r="I6" s="101"/>
      <c r="J6" s="101" t="s">
        <v>24556</v>
      </c>
      <c r="K6" s="100"/>
      <c r="L6" s="99"/>
      <c r="M6" s="99"/>
      <c r="N6" s="98"/>
      <c r="O6" s="98"/>
      <c r="P6" s="104"/>
      <c r="Q6" s="101" t="s">
        <v>22310</v>
      </c>
      <c r="T6"/>
      <c r="V6"/>
      <c r="W6"/>
    </row>
    <row r="7" spans="1:23">
      <c r="A7" s="99">
        <v>0</v>
      </c>
      <c r="B7" s="99" t="s">
        <v>24519</v>
      </c>
      <c r="C7" s="104" t="s">
        <v>22127</v>
      </c>
      <c r="D7" s="104" t="s">
        <v>22082</v>
      </c>
      <c r="E7" s="104" t="s">
        <v>24558</v>
      </c>
      <c r="F7" s="101" t="s">
        <v>14</v>
      </c>
      <c r="G7" s="101" t="s">
        <v>22310</v>
      </c>
      <c r="H7" s="101"/>
      <c r="I7" s="101"/>
      <c r="J7" s="101" t="s">
        <v>24559</v>
      </c>
      <c r="K7" s="100"/>
      <c r="L7" s="99"/>
      <c r="M7" s="99"/>
      <c r="N7" s="99"/>
      <c r="O7" s="98"/>
      <c r="P7" s="100"/>
      <c r="Q7" s="101" t="s">
        <v>22310</v>
      </c>
      <c r="T7"/>
      <c r="V7"/>
      <c r="W7"/>
    </row>
    <row r="8" spans="1:23">
      <c r="A8" s="99">
        <v>0</v>
      </c>
      <c r="B8" s="99" t="s">
        <v>24519</v>
      </c>
      <c r="C8" s="104" t="s">
        <v>22061</v>
      </c>
      <c r="D8" s="104" t="s">
        <v>21844</v>
      </c>
      <c r="E8" s="104" t="s">
        <v>22064</v>
      </c>
      <c r="F8" s="101" t="s">
        <v>21802</v>
      </c>
      <c r="G8" s="101" t="s">
        <v>22317</v>
      </c>
      <c r="H8" s="101"/>
      <c r="I8" s="101"/>
      <c r="J8" s="101" t="s">
        <v>24560</v>
      </c>
      <c r="K8" s="100"/>
      <c r="L8" s="99"/>
      <c r="M8" s="99"/>
      <c r="N8" s="99"/>
      <c r="O8" s="98"/>
      <c r="P8" s="100"/>
      <c r="Q8" s="101" t="s">
        <v>22317</v>
      </c>
    </row>
    <row r="9" spans="1:23">
      <c r="A9" s="99">
        <v>0</v>
      </c>
      <c r="B9" s="99" t="s">
        <v>24519</v>
      </c>
      <c r="C9" s="104" t="s">
        <v>22061</v>
      </c>
      <c r="D9" s="104" t="s">
        <v>21844</v>
      </c>
      <c r="E9" s="104" t="s">
        <v>24561</v>
      </c>
      <c r="F9" s="101" t="s">
        <v>21802</v>
      </c>
      <c r="G9" s="101" t="s">
        <v>22317</v>
      </c>
      <c r="H9" s="101"/>
      <c r="I9" s="101"/>
      <c r="J9" s="101" t="s">
        <v>24560</v>
      </c>
      <c r="K9" s="100"/>
      <c r="L9" s="99"/>
      <c r="M9" s="99"/>
      <c r="N9" s="99"/>
      <c r="O9" s="98"/>
      <c r="P9" s="100"/>
      <c r="Q9" s="101" t="s">
        <v>22317</v>
      </c>
    </row>
    <row r="10" spans="1:23">
      <c r="A10" s="99">
        <v>0</v>
      </c>
      <c r="B10" s="99" t="s">
        <v>24519</v>
      </c>
      <c r="C10" s="104" t="s">
        <v>22061</v>
      </c>
      <c r="D10" s="104" t="s">
        <v>21844</v>
      </c>
      <c r="E10" s="104" t="s">
        <v>24562</v>
      </c>
      <c r="F10" s="101" t="s">
        <v>21802</v>
      </c>
      <c r="G10" s="101" t="s">
        <v>22317</v>
      </c>
      <c r="H10" s="101"/>
      <c r="I10" s="101"/>
      <c r="J10" s="101" t="s">
        <v>24560</v>
      </c>
      <c r="K10" s="100"/>
      <c r="L10" s="99"/>
      <c r="M10" s="99"/>
      <c r="N10" s="99"/>
      <c r="O10" s="98"/>
      <c r="P10" s="100"/>
      <c r="Q10" s="101" t="s">
        <v>22317</v>
      </c>
    </row>
    <row r="11" spans="1:23">
      <c r="A11" s="99">
        <v>0</v>
      </c>
      <c r="B11" s="99" t="s">
        <v>24519</v>
      </c>
      <c r="C11" s="104" t="s">
        <v>22061</v>
      </c>
      <c r="D11" s="104" t="s">
        <v>21844</v>
      </c>
      <c r="E11" s="104" t="s">
        <v>22450</v>
      </c>
      <c r="F11" s="101" t="s">
        <v>21802</v>
      </c>
      <c r="G11" s="101" t="s">
        <v>22317</v>
      </c>
      <c r="H11" s="101"/>
      <c r="I11" s="101"/>
      <c r="J11" s="101" t="s">
        <v>24560</v>
      </c>
      <c r="K11" s="100"/>
      <c r="L11" s="99"/>
      <c r="M11" s="99"/>
      <c r="N11" s="99"/>
      <c r="O11" s="98"/>
      <c r="P11" s="100"/>
      <c r="Q11" s="101" t="s">
        <v>22317</v>
      </c>
    </row>
    <row r="12" spans="1:23" ht="29.1">
      <c r="A12" s="99">
        <v>0</v>
      </c>
      <c r="B12" s="99" t="s">
        <v>24519</v>
      </c>
      <c r="C12" s="112" t="s">
        <v>22243</v>
      </c>
      <c r="D12" s="112" t="s">
        <v>21844</v>
      </c>
      <c r="E12" s="112" t="s">
        <v>22444</v>
      </c>
      <c r="F12" s="141" t="s">
        <v>21802</v>
      </c>
      <c r="G12" s="141" t="s">
        <v>22310</v>
      </c>
      <c r="H12" s="142" t="s">
        <v>22848</v>
      </c>
      <c r="I12" s="141"/>
      <c r="J12" s="101" t="s">
        <v>24560</v>
      </c>
      <c r="K12" s="143"/>
      <c r="L12" s="144" t="s">
        <v>22583</v>
      </c>
      <c r="M12" s="99" t="s">
        <v>22583</v>
      </c>
      <c r="N12" s="144"/>
      <c r="O12" s="98" t="s">
        <v>23022</v>
      </c>
      <c r="P12" s="100"/>
      <c r="Q12" s="141" t="s">
        <v>22310</v>
      </c>
    </row>
    <row r="13" spans="1:23">
      <c r="A13" s="20">
        <v>1</v>
      </c>
      <c r="B13" s="20" t="s">
        <v>24519</v>
      </c>
      <c r="C13" s="76" t="s">
        <v>22258</v>
      </c>
      <c r="D13" s="76" t="s">
        <v>22082</v>
      </c>
      <c r="E13" s="78" t="s">
        <v>23750</v>
      </c>
      <c r="F13" s="39" t="s">
        <v>14</v>
      </c>
      <c r="G13" s="39" t="s">
        <v>22310</v>
      </c>
      <c r="H13" s="39"/>
      <c r="I13" s="39"/>
      <c r="J13" s="46" t="s">
        <v>14</v>
      </c>
      <c r="K13" s="10"/>
      <c r="L13" s="20" t="s">
        <v>22583</v>
      </c>
      <c r="M13" s="20" t="s">
        <v>22584</v>
      </c>
      <c r="N13" s="10"/>
      <c r="O13" s="105" t="s">
        <v>23022</v>
      </c>
      <c r="P13" s="10"/>
      <c r="Q13" s="39" t="s">
        <v>22310</v>
      </c>
      <c r="S13"/>
      <c r="T13"/>
      <c r="V13"/>
      <c r="W13"/>
    </row>
    <row r="14" spans="1:23">
      <c r="A14" s="20">
        <v>2</v>
      </c>
      <c r="B14" s="20" t="s">
        <v>24519</v>
      </c>
      <c r="C14" s="76" t="s">
        <v>22258</v>
      </c>
      <c r="D14" s="76" t="s">
        <v>22082</v>
      </c>
      <c r="E14" s="78" t="s">
        <v>23753</v>
      </c>
      <c r="F14" s="39" t="s">
        <v>14</v>
      </c>
      <c r="G14" s="39" t="s">
        <v>22310</v>
      </c>
      <c r="H14" s="39"/>
      <c r="I14" s="39"/>
      <c r="J14" s="46" t="s">
        <v>14</v>
      </c>
      <c r="K14" s="10"/>
      <c r="L14" s="20" t="s">
        <v>22583</v>
      </c>
      <c r="M14" s="20" t="s">
        <v>22601</v>
      </c>
      <c r="N14" s="10" t="s">
        <v>24563</v>
      </c>
      <c r="O14" s="77" t="s">
        <v>23022</v>
      </c>
      <c r="P14" s="10"/>
      <c r="Q14" s="39" t="s">
        <v>22310</v>
      </c>
      <c r="S14"/>
      <c r="T14"/>
      <c r="V14"/>
      <c r="W14"/>
    </row>
    <row r="15" spans="1:23" ht="29.1">
      <c r="A15" s="20">
        <v>3</v>
      </c>
      <c r="B15" s="20" t="s">
        <v>24519</v>
      </c>
      <c r="C15" s="76" t="s">
        <v>22258</v>
      </c>
      <c r="D15" s="76" t="s">
        <v>22082</v>
      </c>
      <c r="E15" s="76" t="s">
        <v>23755</v>
      </c>
      <c r="F15" s="39" t="s">
        <v>14</v>
      </c>
      <c r="G15" s="39" t="s">
        <v>22310</v>
      </c>
      <c r="H15" s="39"/>
      <c r="I15" s="39"/>
      <c r="J15" s="46" t="s">
        <v>14</v>
      </c>
      <c r="K15" s="10"/>
      <c r="L15" s="20" t="s">
        <v>22583</v>
      </c>
      <c r="M15" s="20" t="s">
        <v>22601</v>
      </c>
      <c r="N15" s="10" t="s">
        <v>24564</v>
      </c>
      <c r="O15" s="77" t="s">
        <v>23022</v>
      </c>
      <c r="P15" s="10"/>
      <c r="Q15" s="39" t="s">
        <v>22310</v>
      </c>
      <c r="S15"/>
      <c r="T15"/>
      <c r="V15"/>
      <c r="W15"/>
    </row>
    <row r="16" spans="1:23" ht="29.1">
      <c r="A16" s="20">
        <v>4</v>
      </c>
      <c r="B16" s="20" t="s">
        <v>24519</v>
      </c>
      <c r="C16" s="76" t="s">
        <v>22258</v>
      </c>
      <c r="D16" s="76" t="s">
        <v>22082</v>
      </c>
      <c r="E16" s="76" t="s">
        <v>23757</v>
      </c>
      <c r="F16" s="39" t="s">
        <v>14</v>
      </c>
      <c r="G16" s="39" t="s">
        <v>22310</v>
      </c>
      <c r="H16" s="39"/>
      <c r="I16" s="39"/>
      <c r="J16" s="46" t="s">
        <v>14</v>
      </c>
      <c r="K16" s="10"/>
      <c r="L16" s="20" t="s">
        <v>22583</v>
      </c>
      <c r="M16" s="20" t="s">
        <v>22601</v>
      </c>
      <c r="N16" s="10" t="s">
        <v>24565</v>
      </c>
      <c r="O16" s="77" t="s">
        <v>23022</v>
      </c>
      <c r="P16" s="10"/>
      <c r="Q16" s="39" t="s">
        <v>22310</v>
      </c>
      <c r="S16"/>
      <c r="T16"/>
      <c r="V16"/>
      <c r="W16"/>
    </row>
    <row r="17" spans="1:23">
      <c r="A17" s="20">
        <v>5</v>
      </c>
      <c r="B17" s="20" t="s">
        <v>24519</v>
      </c>
      <c r="C17" s="76" t="s">
        <v>22258</v>
      </c>
      <c r="D17" s="76" t="s">
        <v>22082</v>
      </c>
      <c r="E17" s="76" t="s">
        <v>24566</v>
      </c>
      <c r="F17" s="39" t="s">
        <v>14</v>
      </c>
      <c r="G17" s="39" t="s">
        <v>22310</v>
      </c>
      <c r="H17" s="39"/>
      <c r="I17" s="39"/>
      <c r="J17" s="46" t="s">
        <v>14</v>
      </c>
      <c r="K17" s="10"/>
      <c r="L17" s="20" t="s">
        <v>22583</v>
      </c>
      <c r="M17" s="20" t="s">
        <v>22584</v>
      </c>
      <c r="N17" s="10"/>
      <c r="O17" s="77" t="s">
        <v>23022</v>
      </c>
      <c r="P17" s="10"/>
      <c r="Q17" s="39" t="s">
        <v>22310</v>
      </c>
      <c r="S17"/>
      <c r="T17"/>
      <c r="V17"/>
      <c r="W17"/>
    </row>
    <row r="18" spans="1:23">
      <c r="A18" s="20">
        <v>6</v>
      </c>
      <c r="B18" s="20" t="s">
        <v>24519</v>
      </c>
      <c r="C18" s="76" t="s">
        <v>22258</v>
      </c>
      <c r="D18" s="76" t="s">
        <v>22082</v>
      </c>
      <c r="E18" s="76" t="s">
        <v>22794</v>
      </c>
      <c r="F18" s="39" t="s">
        <v>14</v>
      </c>
      <c r="G18" s="39" t="s">
        <v>22310</v>
      </c>
      <c r="H18" s="39"/>
      <c r="I18" s="39"/>
      <c r="J18" s="46" t="s">
        <v>14</v>
      </c>
      <c r="K18" s="10"/>
      <c r="L18" s="20" t="s">
        <v>22583</v>
      </c>
      <c r="M18" s="20" t="s">
        <v>22584</v>
      </c>
      <c r="N18" s="10"/>
      <c r="O18" s="77" t="s">
        <v>23022</v>
      </c>
      <c r="P18" s="10"/>
      <c r="Q18" s="39" t="s">
        <v>22310</v>
      </c>
      <c r="S18"/>
      <c r="T18"/>
      <c r="V18"/>
      <c r="W18"/>
    </row>
    <row r="19" spans="1:23">
      <c r="A19" s="20">
        <v>7</v>
      </c>
      <c r="B19" s="20" t="s">
        <v>24519</v>
      </c>
      <c r="C19" s="76" t="s">
        <v>22258</v>
      </c>
      <c r="D19" s="76" t="s">
        <v>22082</v>
      </c>
      <c r="E19" s="76" t="s">
        <v>22797</v>
      </c>
      <c r="F19" s="39" t="s">
        <v>14</v>
      </c>
      <c r="G19" s="39" t="s">
        <v>22310</v>
      </c>
      <c r="H19" s="39"/>
      <c r="I19" s="39"/>
      <c r="J19" s="46" t="s">
        <v>14</v>
      </c>
      <c r="K19" s="10"/>
      <c r="L19" s="20" t="s">
        <v>22583</v>
      </c>
      <c r="M19" s="20" t="s">
        <v>22584</v>
      </c>
      <c r="N19" s="10"/>
      <c r="O19" s="77" t="s">
        <v>23022</v>
      </c>
      <c r="P19" s="10"/>
      <c r="Q19" s="39" t="s">
        <v>22310</v>
      </c>
      <c r="S19"/>
      <c r="T19"/>
      <c r="V19"/>
      <c r="W19"/>
    </row>
    <row r="20" spans="1:23">
      <c r="A20" s="20">
        <v>8</v>
      </c>
      <c r="B20" s="20" t="s">
        <v>24519</v>
      </c>
      <c r="C20" s="76" t="s">
        <v>22258</v>
      </c>
      <c r="D20" s="76" t="s">
        <v>22082</v>
      </c>
      <c r="E20" s="76" t="s">
        <v>24567</v>
      </c>
      <c r="F20" s="39" t="s">
        <v>14</v>
      </c>
      <c r="G20" s="39" t="s">
        <v>22310</v>
      </c>
      <c r="H20" s="39"/>
      <c r="I20" s="39"/>
      <c r="J20" s="46" t="s">
        <v>14</v>
      </c>
      <c r="K20" s="10"/>
      <c r="L20" s="20" t="s">
        <v>22583</v>
      </c>
      <c r="M20" s="20" t="s">
        <v>22584</v>
      </c>
      <c r="N20" s="10"/>
      <c r="O20" s="77" t="s">
        <v>23022</v>
      </c>
      <c r="P20" s="10"/>
      <c r="Q20" s="39" t="s">
        <v>22310</v>
      </c>
      <c r="S20"/>
      <c r="T20"/>
      <c r="V20"/>
      <c r="W20"/>
    </row>
    <row r="21" spans="1:23">
      <c r="A21" s="20">
        <v>9</v>
      </c>
      <c r="B21" s="20" t="s">
        <v>24519</v>
      </c>
      <c r="C21" s="76" t="s">
        <v>22258</v>
      </c>
      <c r="D21" s="76" t="s">
        <v>22082</v>
      </c>
      <c r="E21" s="76" t="s">
        <v>22799</v>
      </c>
      <c r="F21" s="39" t="s">
        <v>14</v>
      </c>
      <c r="G21" s="39" t="s">
        <v>22310</v>
      </c>
      <c r="H21" s="39"/>
      <c r="I21" s="39"/>
      <c r="J21" s="46" t="s">
        <v>14</v>
      </c>
      <c r="K21" s="10"/>
      <c r="L21" s="20" t="s">
        <v>22583</v>
      </c>
      <c r="M21" s="20" t="s">
        <v>22584</v>
      </c>
      <c r="N21" s="10"/>
      <c r="O21" s="77" t="s">
        <v>23022</v>
      </c>
      <c r="P21" s="10"/>
      <c r="Q21" s="39" t="s">
        <v>22310</v>
      </c>
      <c r="S21"/>
      <c r="T21"/>
      <c r="V21"/>
      <c r="W21"/>
    </row>
    <row r="22" spans="1:23" ht="29.1">
      <c r="A22" s="20">
        <v>10</v>
      </c>
      <c r="B22" s="20" t="s">
        <v>24519</v>
      </c>
      <c r="C22" s="76" t="s">
        <v>22258</v>
      </c>
      <c r="D22" s="76" t="s">
        <v>22082</v>
      </c>
      <c r="E22" s="78" t="s">
        <v>22801</v>
      </c>
      <c r="F22" s="39" t="s">
        <v>14</v>
      </c>
      <c r="G22" s="39" t="s">
        <v>22310</v>
      </c>
      <c r="H22" s="39"/>
      <c r="I22" s="39"/>
      <c r="J22" s="46" t="s">
        <v>14</v>
      </c>
      <c r="K22" s="39" t="s">
        <v>24568</v>
      </c>
      <c r="L22" s="20" t="s">
        <v>22583</v>
      </c>
      <c r="M22" s="20" t="s">
        <v>22601</v>
      </c>
      <c r="N22" s="10" t="s">
        <v>24569</v>
      </c>
      <c r="O22" s="77" t="s">
        <v>23022</v>
      </c>
      <c r="P22" s="10"/>
      <c r="Q22" s="39" t="s">
        <v>22310</v>
      </c>
      <c r="S22"/>
      <c r="T22"/>
      <c r="V22"/>
      <c r="W22"/>
    </row>
    <row r="23" spans="1:23">
      <c r="A23" s="20">
        <v>11</v>
      </c>
      <c r="B23" s="20" t="s">
        <v>24519</v>
      </c>
      <c r="C23" s="76" t="s">
        <v>22258</v>
      </c>
      <c r="D23" s="76" t="s">
        <v>22082</v>
      </c>
      <c r="E23" s="76" t="s">
        <v>22804</v>
      </c>
      <c r="F23" s="39" t="s">
        <v>14</v>
      </c>
      <c r="G23" s="39" t="s">
        <v>22310</v>
      </c>
      <c r="H23" s="39"/>
      <c r="I23" s="39"/>
      <c r="J23" s="46" t="s">
        <v>14</v>
      </c>
      <c r="K23" s="10"/>
      <c r="L23" s="20" t="s">
        <v>22583</v>
      </c>
      <c r="M23" s="20" t="s">
        <v>22584</v>
      </c>
      <c r="N23" s="10"/>
      <c r="O23" s="77" t="s">
        <v>23022</v>
      </c>
      <c r="P23" s="10"/>
      <c r="Q23" s="39" t="s">
        <v>22310</v>
      </c>
      <c r="S23"/>
      <c r="T23"/>
      <c r="V23"/>
      <c r="W23"/>
    </row>
    <row r="24" spans="1:23">
      <c r="A24" s="20">
        <v>12</v>
      </c>
      <c r="B24" s="20" t="s">
        <v>24519</v>
      </c>
      <c r="C24" s="76" t="s">
        <v>22265</v>
      </c>
      <c r="D24" s="76" t="s">
        <v>22082</v>
      </c>
      <c r="E24" s="76" t="s">
        <v>22932</v>
      </c>
      <c r="F24" s="39" t="s">
        <v>14</v>
      </c>
      <c r="G24" s="39" t="s">
        <v>22310</v>
      </c>
      <c r="H24" s="39"/>
      <c r="I24" s="39"/>
      <c r="J24" s="46" t="s">
        <v>14</v>
      </c>
      <c r="K24" s="10"/>
      <c r="L24" s="20" t="s">
        <v>22583</v>
      </c>
      <c r="M24" s="20" t="s">
        <v>22584</v>
      </c>
      <c r="N24" s="10"/>
      <c r="O24" s="77" t="s">
        <v>23022</v>
      </c>
      <c r="P24" s="10"/>
      <c r="Q24" s="39" t="s">
        <v>22310</v>
      </c>
      <c r="S24"/>
      <c r="T24"/>
      <c r="V24"/>
      <c r="W24"/>
    </row>
    <row r="25" spans="1:23">
      <c r="A25" s="20">
        <v>13</v>
      </c>
      <c r="B25" s="20" t="s">
        <v>24519</v>
      </c>
      <c r="C25" s="76" t="s">
        <v>22265</v>
      </c>
      <c r="D25" s="76" t="s">
        <v>22082</v>
      </c>
      <c r="E25" s="76" t="s">
        <v>22934</v>
      </c>
      <c r="F25" s="39" t="s">
        <v>14</v>
      </c>
      <c r="G25" s="39" t="s">
        <v>22310</v>
      </c>
      <c r="H25" s="39"/>
      <c r="I25" s="39"/>
      <c r="J25" s="46" t="s">
        <v>14</v>
      </c>
      <c r="K25" s="10"/>
      <c r="L25" s="20" t="s">
        <v>22583</v>
      </c>
      <c r="M25" s="20" t="s">
        <v>22584</v>
      </c>
      <c r="N25" s="20"/>
      <c r="O25" s="77" t="s">
        <v>23022</v>
      </c>
      <c r="P25" s="10"/>
      <c r="Q25" s="39" t="s">
        <v>22310</v>
      </c>
      <c r="S25"/>
      <c r="T25"/>
      <c r="V25"/>
      <c r="W25"/>
    </row>
    <row r="26" spans="1:23">
      <c r="A26" s="20">
        <v>14</v>
      </c>
      <c r="B26" s="20" t="s">
        <v>24519</v>
      </c>
      <c r="C26" s="76" t="s">
        <v>22265</v>
      </c>
      <c r="D26" s="76" t="s">
        <v>22082</v>
      </c>
      <c r="E26" s="76" t="s">
        <v>24570</v>
      </c>
      <c r="F26" s="39" t="s">
        <v>14</v>
      </c>
      <c r="G26" s="39" t="s">
        <v>22310</v>
      </c>
      <c r="H26" s="39"/>
      <c r="I26" s="39"/>
      <c r="J26" s="46" t="s">
        <v>14</v>
      </c>
      <c r="K26" s="10" t="s">
        <v>24571</v>
      </c>
      <c r="L26" s="20" t="s">
        <v>22583</v>
      </c>
      <c r="M26" s="20" t="s">
        <v>22583</v>
      </c>
      <c r="N26" s="20"/>
      <c r="O26" s="77" t="s">
        <v>23022</v>
      </c>
      <c r="P26" s="10"/>
      <c r="Q26" s="39" t="s">
        <v>22310</v>
      </c>
      <c r="S26"/>
      <c r="T26"/>
      <c r="V26"/>
      <c r="W26"/>
    </row>
    <row r="27" spans="1:23">
      <c r="A27" s="20">
        <v>15</v>
      </c>
      <c r="B27" s="20" t="s">
        <v>24519</v>
      </c>
      <c r="C27" s="76" t="s">
        <v>22265</v>
      </c>
      <c r="D27" s="76" t="s">
        <v>22082</v>
      </c>
      <c r="E27" s="76" t="s">
        <v>22936</v>
      </c>
      <c r="F27" s="39" t="s">
        <v>14</v>
      </c>
      <c r="G27" s="39" t="s">
        <v>22310</v>
      </c>
      <c r="H27" s="39"/>
      <c r="I27" s="39"/>
      <c r="J27" s="46" t="s">
        <v>14</v>
      </c>
      <c r="K27" s="10"/>
      <c r="L27" s="20" t="s">
        <v>22583</v>
      </c>
      <c r="M27" s="20" t="s">
        <v>22584</v>
      </c>
      <c r="N27" s="20"/>
      <c r="O27" s="77" t="s">
        <v>23022</v>
      </c>
      <c r="P27" s="10"/>
      <c r="Q27" s="39" t="s">
        <v>22310</v>
      </c>
      <c r="S27"/>
      <c r="T27"/>
      <c r="V27"/>
      <c r="W27"/>
    </row>
    <row r="28" spans="1:23">
      <c r="A28" s="20">
        <v>16</v>
      </c>
      <c r="B28" s="20" t="s">
        <v>24519</v>
      </c>
      <c r="C28" s="76" t="s">
        <v>22275</v>
      </c>
      <c r="D28" s="76" t="s">
        <v>22082</v>
      </c>
      <c r="E28" s="76" t="s">
        <v>24572</v>
      </c>
      <c r="F28" s="39" t="s">
        <v>14</v>
      </c>
      <c r="G28" s="39" t="s">
        <v>22310</v>
      </c>
      <c r="H28" s="39"/>
      <c r="I28" s="39"/>
      <c r="J28" s="46" t="s">
        <v>14</v>
      </c>
      <c r="K28" s="10"/>
      <c r="L28" s="20" t="s">
        <v>22583</v>
      </c>
      <c r="M28" s="20" t="s">
        <v>22584</v>
      </c>
      <c r="N28" s="20"/>
      <c r="O28" s="77" t="s">
        <v>23022</v>
      </c>
      <c r="P28" s="10"/>
      <c r="Q28" s="39" t="s">
        <v>22310</v>
      </c>
      <c r="S28"/>
      <c r="T28"/>
      <c r="V28"/>
      <c r="W28"/>
    </row>
    <row r="29" spans="1:23">
      <c r="A29" s="20">
        <v>17</v>
      </c>
      <c r="B29" s="20" t="s">
        <v>24519</v>
      </c>
      <c r="C29" s="76" t="s">
        <v>22275</v>
      </c>
      <c r="D29" s="76" t="s">
        <v>22082</v>
      </c>
      <c r="E29" s="76" t="s">
        <v>24573</v>
      </c>
      <c r="F29" s="39" t="s">
        <v>14</v>
      </c>
      <c r="G29" s="39" t="s">
        <v>22310</v>
      </c>
      <c r="H29" s="39"/>
      <c r="I29" s="39"/>
      <c r="J29" s="46" t="s">
        <v>14</v>
      </c>
      <c r="K29" s="10"/>
      <c r="L29" s="20" t="s">
        <v>22583</v>
      </c>
      <c r="M29" s="20" t="s">
        <v>22584</v>
      </c>
      <c r="N29" s="20"/>
      <c r="O29" s="77" t="s">
        <v>23022</v>
      </c>
      <c r="P29" s="10"/>
      <c r="Q29" s="39" t="s">
        <v>22310</v>
      </c>
      <c r="S29"/>
      <c r="T29"/>
      <c r="V29"/>
      <c r="W29"/>
    </row>
    <row r="30" spans="1:23">
      <c r="A30" s="20">
        <v>18</v>
      </c>
      <c r="B30" s="20" t="s">
        <v>24519</v>
      </c>
      <c r="C30" s="76" t="s">
        <v>22275</v>
      </c>
      <c r="D30" s="76" t="s">
        <v>22082</v>
      </c>
      <c r="E30" s="76" t="s">
        <v>24574</v>
      </c>
      <c r="F30" s="39" t="s">
        <v>14</v>
      </c>
      <c r="G30" s="39" t="s">
        <v>22310</v>
      </c>
      <c r="H30" s="39"/>
      <c r="I30" s="39"/>
      <c r="J30" s="46" t="s">
        <v>14</v>
      </c>
      <c r="K30" s="10"/>
      <c r="L30" s="20" t="s">
        <v>22583</v>
      </c>
      <c r="M30" s="20" t="s">
        <v>22584</v>
      </c>
      <c r="N30" s="20"/>
      <c r="O30" s="77" t="s">
        <v>23022</v>
      </c>
      <c r="P30" s="10"/>
      <c r="Q30" s="39" t="s">
        <v>22310</v>
      </c>
      <c r="S30"/>
      <c r="T30"/>
      <c r="V30"/>
      <c r="W30"/>
    </row>
    <row r="31" spans="1:23">
      <c r="A31" s="20">
        <v>19</v>
      </c>
      <c r="B31" s="20" t="s">
        <v>24519</v>
      </c>
      <c r="C31" s="76" t="s">
        <v>22275</v>
      </c>
      <c r="D31" s="76" t="s">
        <v>22082</v>
      </c>
      <c r="E31" s="76" t="s">
        <v>24575</v>
      </c>
      <c r="F31" s="39" t="s">
        <v>14</v>
      </c>
      <c r="G31" s="39" t="s">
        <v>22310</v>
      </c>
      <c r="H31" s="39"/>
      <c r="I31" s="39"/>
      <c r="J31" s="46" t="s">
        <v>14</v>
      </c>
      <c r="K31" s="10"/>
      <c r="L31" s="20" t="s">
        <v>22583</v>
      </c>
      <c r="M31" s="20" t="s">
        <v>22583</v>
      </c>
      <c r="N31" s="20"/>
      <c r="O31" s="77" t="s">
        <v>23022</v>
      </c>
      <c r="P31" s="10"/>
      <c r="Q31" s="39" t="s">
        <v>22310</v>
      </c>
      <c r="S31"/>
      <c r="T31"/>
      <c r="V31"/>
      <c r="W31"/>
    </row>
    <row r="32" spans="1:23">
      <c r="A32" s="20">
        <v>20</v>
      </c>
      <c r="B32" s="20" t="s">
        <v>24519</v>
      </c>
      <c r="C32" s="76" t="s">
        <v>22081</v>
      </c>
      <c r="D32" s="76" t="s">
        <v>22082</v>
      </c>
      <c r="E32" s="76" t="s">
        <v>22660</v>
      </c>
      <c r="F32" s="39" t="s">
        <v>14</v>
      </c>
      <c r="G32" s="39" t="s">
        <v>22310</v>
      </c>
      <c r="H32" s="39" t="s">
        <v>24576</v>
      </c>
      <c r="I32" s="39"/>
      <c r="J32" s="46" t="s">
        <v>14</v>
      </c>
      <c r="K32" s="10"/>
      <c r="L32" s="20" t="s">
        <v>22584</v>
      </c>
      <c r="M32" s="20" t="s">
        <v>22584</v>
      </c>
      <c r="N32" s="20"/>
      <c r="O32" s="77" t="s">
        <v>23022</v>
      </c>
      <c r="P32" s="10"/>
      <c r="Q32" s="39" t="s">
        <v>22310</v>
      </c>
      <c r="S32"/>
      <c r="T32"/>
      <c r="V32"/>
      <c r="W32"/>
    </row>
    <row r="33" spans="1:23">
      <c r="A33" s="20">
        <v>21</v>
      </c>
      <c r="B33" s="20" t="s">
        <v>24519</v>
      </c>
      <c r="C33" s="76" t="s">
        <v>21977</v>
      </c>
      <c r="D33" s="76" t="s">
        <v>22082</v>
      </c>
      <c r="E33" s="136" t="s">
        <v>23316</v>
      </c>
      <c r="F33" s="39" t="s">
        <v>21977</v>
      </c>
      <c r="G33" s="39" t="s">
        <v>22310</v>
      </c>
      <c r="H33" s="39"/>
      <c r="I33" s="39"/>
      <c r="J33" s="46" t="s">
        <v>14</v>
      </c>
      <c r="K33" s="10"/>
      <c r="L33" s="20" t="s">
        <v>22583</v>
      </c>
      <c r="M33" s="20" t="s">
        <v>22601</v>
      </c>
      <c r="N33" s="20"/>
      <c r="O33" s="77" t="s">
        <v>23022</v>
      </c>
      <c r="P33" s="10"/>
      <c r="Q33" s="39" t="s">
        <v>22310</v>
      </c>
      <c r="S33"/>
      <c r="T33"/>
      <c r="V33"/>
      <c r="W33"/>
    </row>
    <row r="34" spans="1:23">
      <c r="A34" s="20">
        <v>22</v>
      </c>
      <c r="B34" s="20" t="s">
        <v>24519</v>
      </c>
      <c r="C34" s="76" t="s">
        <v>22110</v>
      </c>
      <c r="D34" s="76" t="s">
        <v>22082</v>
      </c>
      <c r="E34" s="76" t="s">
        <v>22676</v>
      </c>
      <c r="F34" s="39" t="s">
        <v>14</v>
      </c>
      <c r="G34" s="39" t="s">
        <v>22310</v>
      </c>
      <c r="H34" s="39" t="s">
        <v>22677</v>
      </c>
      <c r="I34" s="39"/>
      <c r="J34" s="46" t="s">
        <v>14</v>
      </c>
      <c r="K34" s="10"/>
      <c r="L34" s="20" t="s">
        <v>22584</v>
      </c>
      <c r="M34" s="20" t="s">
        <v>22584</v>
      </c>
      <c r="N34" s="20"/>
      <c r="O34" s="77" t="s">
        <v>23022</v>
      </c>
      <c r="P34" s="10"/>
      <c r="Q34" s="39" t="s">
        <v>22310</v>
      </c>
      <c r="T34"/>
      <c r="V34"/>
      <c r="W34"/>
    </row>
    <row r="35" spans="1:23">
      <c r="A35" s="20">
        <v>23</v>
      </c>
      <c r="B35" s="20" t="s">
        <v>24519</v>
      </c>
      <c r="C35" s="76" t="s">
        <v>22110</v>
      </c>
      <c r="D35" s="76" t="s">
        <v>22082</v>
      </c>
      <c r="E35" s="76" t="s">
        <v>22679</v>
      </c>
      <c r="F35" s="39" t="s">
        <v>14</v>
      </c>
      <c r="G35" s="39" t="s">
        <v>22310</v>
      </c>
      <c r="H35" s="39" t="s">
        <v>22680</v>
      </c>
      <c r="I35" s="39"/>
      <c r="J35" s="46" t="s">
        <v>14</v>
      </c>
      <c r="K35" s="10"/>
      <c r="L35" s="20" t="s">
        <v>22584</v>
      </c>
      <c r="M35" s="20" t="s">
        <v>22584</v>
      </c>
      <c r="N35" s="20"/>
      <c r="O35" s="77" t="s">
        <v>23022</v>
      </c>
      <c r="P35" s="10"/>
      <c r="Q35" s="39" t="s">
        <v>22310</v>
      </c>
      <c r="T35"/>
      <c r="V35"/>
      <c r="W35"/>
    </row>
    <row r="36" spans="1:23">
      <c r="A36" s="20">
        <v>24</v>
      </c>
      <c r="B36" s="20" t="s">
        <v>24519</v>
      </c>
      <c r="C36" s="76" t="s">
        <v>22110</v>
      </c>
      <c r="D36" s="76" t="s">
        <v>22082</v>
      </c>
      <c r="E36" s="76" t="s">
        <v>22938</v>
      </c>
      <c r="F36" s="39" t="s">
        <v>14</v>
      </c>
      <c r="G36" s="39" t="s">
        <v>22310</v>
      </c>
      <c r="H36" s="39" t="s">
        <v>22939</v>
      </c>
      <c r="I36" s="39"/>
      <c r="J36" s="46" t="s">
        <v>14</v>
      </c>
      <c r="K36" s="10"/>
      <c r="L36" s="20" t="s">
        <v>22584</v>
      </c>
      <c r="M36" s="20" t="s">
        <v>22584</v>
      </c>
      <c r="N36" s="20"/>
      <c r="O36" s="77" t="s">
        <v>23022</v>
      </c>
      <c r="P36" s="10"/>
      <c r="Q36" s="39" t="s">
        <v>22310</v>
      </c>
    </row>
    <row r="37" spans="1:23">
      <c r="A37" s="20">
        <v>25</v>
      </c>
      <c r="B37" s="20" t="s">
        <v>24519</v>
      </c>
      <c r="C37" s="76" t="s">
        <v>22110</v>
      </c>
      <c r="D37" s="76" t="s">
        <v>22082</v>
      </c>
      <c r="E37" s="76" t="s">
        <v>22940</v>
      </c>
      <c r="F37" s="39" t="s">
        <v>14</v>
      </c>
      <c r="G37" s="39" t="s">
        <v>22310</v>
      </c>
      <c r="H37" s="39" t="s">
        <v>22941</v>
      </c>
      <c r="I37" s="39"/>
      <c r="J37" s="46" t="s">
        <v>14</v>
      </c>
      <c r="K37" s="10"/>
      <c r="L37" s="20" t="s">
        <v>22584</v>
      </c>
      <c r="M37" s="20" t="s">
        <v>22584</v>
      </c>
      <c r="N37" s="20"/>
      <c r="O37" s="77" t="s">
        <v>23022</v>
      </c>
      <c r="P37" s="10"/>
      <c r="Q37" s="39" t="s">
        <v>22310</v>
      </c>
    </row>
    <row r="38" spans="1:23">
      <c r="A38" s="20">
        <v>26</v>
      </c>
      <c r="B38" s="20" t="s">
        <v>24519</v>
      </c>
      <c r="C38" s="76" t="s">
        <v>22110</v>
      </c>
      <c r="D38" s="76" t="s">
        <v>22082</v>
      </c>
      <c r="E38" s="76" t="s">
        <v>22942</v>
      </c>
      <c r="F38" s="39" t="s">
        <v>14</v>
      </c>
      <c r="G38" s="39" t="s">
        <v>22310</v>
      </c>
      <c r="H38" s="39" t="s">
        <v>22943</v>
      </c>
      <c r="I38" s="39"/>
      <c r="J38" s="46" t="s">
        <v>14</v>
      </c>
      <c r="K38" s="10"/>
      <c r="L38" s="20" t="s">
        <v>22584</v>
      </c>
      <c r="M38" s="20" t="s">
        <v>22584</v>
      </c>
      <c r="N38" s="20"/>
      <c r="O38" s="77" t="s">
        <v>23022</v>
      </c>
      <c r="P38" s="10"/>
      <c r="Q38" s="39" t="s">
        <v>22310</v>
      </c>
    </row>
    <row r="39" spans="1:23">
      <c r="A39" s="20">
        <v>27</v>
      </c>
      <c r="B39" s="20" t="s">
        <v>24519</v>
      </c>
      <c r="C39" s="76" t="s">
        <v>22110</v>
      </c>
      <c r="D39" s="76" t="s">
        <v>22082</v>
      </c>
      <c r="E39" s="76" t="s">
        <v>22945</v>
      </c>
      <c r="F39" s="39" t="s">
        <v>14</v>
      </c>
      <c r="G39" s="39" t="s">
        <v>22310</v>
      </c>
      <c r="H39" s="39" t="s">
        <v>22946</v>
      </c>
      <c r="I39" s="39"/>
      <c r="J39" s="46" t="s">
        <v>14</v>
      </c>
      <c r="K39" s="10"/>
      <c r="L39" s="20" t="s">
        <v>22584</v>
      </c>
      <c r="M39" s="20" t="s">
        <v>22584</v>
      </c>
      <c r="N39" s="20"/>
      <c r="O39" s="77" t="s">
        <v>23022</v>
      </c>
      <c r="P39" s="10"/>
      <c r="Q39" s="39" t="s">
        <v>22310</v>
      </c>
    </row>
    <row r="40" spans="1:23">
      <c r="A40" s="20">
        <v>28</v>
      </c>
      <c r="B40" s="20" t="s">
        <v>24519</v>
      </c>
      <c r="C40" s="76" t="s">
        <v>22110</v>
      </c>
      <c r="D40" s="76" t="s">
        <v>22082</v>
      </c>
      <c r="E40" s="76" t="s">
        <v>22947</v>
      </c>
      <c r="F40" s="39" t="s">
        <v>14</v>
      </c>
      <c r="G40" s="39" t="s">
        <v>22310</v>
      </c>
      <c r="H40" s="39" t="s">
        <v>22948</v>
      </c>
      <c r="I40" s="39"/>
      <c r="J40" s="46" t="s">
        <v>14</v>
      </c>
      <c r="K40" s="10"/>
      <c r="L40" s="20" t="s">
        <v>22584</v>
      </c>
      <c r="M40" s="20" t="s">
        <v>22584</v>
      </c>
      <c r="N40" s="20"/>
      <c r="O40" s="77" t="s">
        <v>23022</v>
      </c>
      <c r="P40" s="10"/>
      <c r="Q40" s="39" t="s">
        <v>22310</v>
      </c>
    </row>
    <row r="41" spans="1:23">
      <c r="A41" s="20">
        <v>29</v>
      </c>
      <c r="B41" s="20" t="s">
        <v>24519</v>
      </c>
      <c r="C41" s="76" t="s">
        <v>21998</v>
      </c>
      <c r="D41" s="76" t="s">
        <v>21844</v>
      </c>
      <c r="E41" s="76" t="s">
        <v>22460</v>
      </c>
      <c r="F41" s="39" t="s">
        <v>21802</v>
      </c>
      <c r="G41" s="39" t="s">
        <v>22317</v>
      </c>
      <c r="H41" s="39" t="s">
        <v>24577</v>
      </c>
      <c r="I41" s="39"/>
      <c r="J41" s="46" t="s">
        <v>8</v>
      </c>
      <c r="K41" s="10"/>
      <c r="L41" s="20" t="s">
        <v>22584</v>
      </c>
      <c r="M41" s="20" t="s">
        <v>22583</v>
      </c>
      <c r="N41" s="97"/>
      <c r="O41" s="77" t="s">
        <v>23022</v>
      </c>
      <c r="P41" s="10"/>
      <c r="Q41" s="39" t="s">
        <v>22317</v>
      </c>
    </row>
    <row r="42" spans="1:23">
      <c r="A42" s="20">
        <v>30</v>
      </c>
      <c r="B42" s="20" t="s">
        <v>24519</v>
      </c>
      <c r="C42" s="78" t="s">
        <v>21998</v>
      </c>
      <c r="D42" s="78" t="s">
        <v>21844</v>
      </c>
      <c r="E42" s="78" t="s">
        <v>22461</v>
      </c>
      <c r="F42" s="71" t="s">
        <v>21802</v>
      </c>
      <c r="G42" s="71" t="s">
        <v>22317</v>
      </c>
      <c r="H42" s="69" t="s">
        <v>14</v>
      </c>
      <c r="I42" s="158" t="s">
        <v>22868</v>
      </c>
      <c r="J42" s="46" t="s">
        <v>4</v>
      </c>
      <c r="K42" s="45" t="s">
        <v>24578</v>
      </c>
      <c r="L42" s="20" t="s">
        <v>22584</v>
      </c>
      <c r="M42" s="20" t="s">
        <v>22583</v>
      </c>
      <c r="N42" s="97"/>
      <c r="O42" s="77" t="s">
        <v>23022</v>
      </c>
      <c r="P42" s="10"/>
      <c r="Q42" s="71" t="s">
        <v>22317</v>
      </c>
    </row>
    <row r="43" spans="1:23">
      <c r="A43" s="20">
        <v>31</v>
      </c>
      <c r="B43" s="20" t="s">
        <v>24519</v>
      </c>
      <c r="C43" s="78" t="s">
        <v>21998</v>
      </c>
      <c r="D43" s="78" t="s">
        <v>21844</v>
      </c>
      <c r="E43" s="78" t="s">
        <v>22462</v>
      </c>
      <c r="F43" s="71" t="s">
        <v>21802</v>
      </c>
      <c r="G43" s="71" t="s">
        <v>22317</v>
      </c>
      <c r="H43" s="39" t="s">
        <v>24579</v>
      </c>
      <c r="I43" s="71"/>
      <c r="J43" s="46" t="s">
        <v>8</v>
      </c>
      <c r="K43" s="45"/>
      <c r="L43" s="97" t="s">
        <v>22584</v>
      </c>
      <c r="M43" s="20" t="s">
        <v>22583</v>
      </c>
      <c r="N43" s="97"/>
      <c r="O43" s="77" t="s">
        <v>23022</v>
      </c>
      <c r="P43" s="10"/>
      <c r="Q43" s="71" t="s">
        <v>22317</v>
      </c>
    </row>
    <row r="44" spans="1:23">
      <c r="A44" s="20">
        <v>32</v>
      </c>
      <c r="B44" s="20" t="s">
        <v>24519</v>
      </c>
      <c r="C44" s="76" t="s">
        <v>22279</v>
      </c>
      <c r="D44" s="76" t="s">
        <v>22082</v>
      </c>
      <c r="E44" s="171" t="s">
        <v>24580</v>
      </c>
      <c r="F44" s="39" t="s">
        <v>21977</v>
      </c>
      <c r="G44" s="39" t="s">
        <v>22310</v>
      </c>
      <c r="H44" s="118"/>
      <c r="I44" s="39"/>
      <c r="J44" s="46" t="s">
        <v>14</v>
      </c>
      <c r="K44" s="10"/>
      <c r="L44" s="97" t="s">
        <v>22583</v>
      </c>
      <c r="M44" s="20" t="s">
        <v>22583</v>
      </c>
      <c r="N44" s="20"/>
      <c r="O44" s="77" t="s">
        <v>23022</v>
      </c>
      <c r="P44" s="10"/>
      <c r="Q44" s="39" t="s">
        <v>22310</v>
      </c>
    </row>
    <row r="45" spans="1:23">
      <c r="A45" s="20">
        <v>33</v>
      </c>
      <c r="B45" s="20" t="s">
        <v>24519</v>
      </c>
      <c r="C45" s="78" t="s">
        <v>21843</v>
      </c>
      <c r="D45" s="78" t="s">
        <v>21844</v>
      </c>
      <c r="E45" s="78" t="s">
        <v>22468</v>
      </c>
      <c r="F45" s="71" t="s">
        <v>21802</v>
      </c>
      <c r="G45" s="71" t="s">
        <v>22317</v>
      </c>
      <c r="H45" s="39" t="s">
        <v>22952</v>
      </c>
      <c r="I45" s="71"/>
      <c r="J45" s="46" t="s">
        <v>8</v>
      </c>
      <c r="K45" s="45" t="s">
        <v>24578</v>
      </c>
      <c r="L45" s="97" t="s">
        <v>22584</v>
      </c>
      <c r="M45" s="20" t="s">
        <v>22583</v>
      </c>
      <c r="N45" s="97"/>
      <c r="O45" s="77" t="s">
        <v>23022</v>
      </c>
      <c r="P45" s="10"/>
      <c r="Q45" s="71" t="s">
        <v>22317</v>
      </c>
    </row>
    <row r="46" spans="1:23">
      <c r="A46" s="20">
        <v>34</v>
      </c>
      <c r="B46" s="20" t="s">
        <v>24519</v>
      </c>
      <c r="C46" s="76" t="s">
        <v>21843</v>
      </c>
      <c r="D46" s="76" t="s">
        <v>22082</v>
      </c>
      <c r="E46" s="76" t="s">
        <v>22469</v>
      </c>
      <c r="F46" s="39" t="s">
        <v>21977</v>
      </c>
      <c r="G46" s="39" t="s">
        <v>22310</v>
      </c>
      <c r="H46" s="118"/>
      <c r="I46" s="39"/>
      <c r="J46" s="46" t="s">
        <v>14</v>
      </c>
      <c r="K46" s="60" t="s">
        <v>24581</v>
      </c>
      <c r="L46" s="97" t="s">
        <v>22583</v>
      </c>
      <c r="M46" s="20" t="s">
        <v>22583</v>
      </c>
      <c r="N46" s="20"/>
      <c r="O46" s="77" t="s">
        <v>23022</v>
      </c>
      <c r="P46" s="10"/>
      <c r="Q46" s="39" t="s">
        <v>22310</v>
      </c>
    </row>
    <row r="47" spans="1:23">
      <c r="A47" s="20">
        <v>35</v>
      </c>
      <c r="B47" s="20" t="s">
        <v>24519</v>
      </c>
      <c r="C47" s="76" t="s">
        <v>21843</v>
      </c>
      <c r="D47" s="76" t="s">
        <v>22082</v>
      </c>
      <c r="E47" s="76" t="s">
        <v>22470</v>
      </c>
      <c r="F47" s="39" t="s">
        <v>21977</v>
      </c>
      <c r="G47" s="39" t="s">
        <v>22310</v>
      </c>
      <c r="H47" s="118"/>
      <c r="I47" s="39"/>
      <c r="J47" s="46" t="s">
        <v>14</v>
      </c>
      <c r="K47" s="60" t="s">
        <v>24581</v>
      </c>
      <c r="L47" s="97" t="s">
        <v>22583</v>
      </c>
      <c r="M47" s="20" t="s">
        <v>22583</v>
      </c>
      <c r="N47" s="20"/>
      <c r="O47" s="77" t="s">
        <v>23022</v>
      </c>
      <c r="P47" s="10"/>
      <c r="Q47" s="39" t="s">
        <v>22310</v>
      </c>
    </row>
    <row r="48" spans="1:23">
      <c r="A48" s="20">
        <v>36</v>
      </c>
      <c r="B48" s="20" t="s">
        <v>24519</v>
      </c>
      <c r="C48" s="76" t="s">
        <v>21843</v>
      </c>
      <c r="D48" s="76" t="s">
        <v>22082</v>
      </c>
      <c r="E48" s="76" t="s">
        <v>22471</v>
      </c>
      <c r="F48" s="39" t="s">
        <v>21977</v>
      </c>
      <c r="G48" s="39" t="s">
        <v>22310</v>
      </c>
      <c r="H48" s="118"/>
      <c r="I48" s="39"/>
      <c r="J48" s="46" t="s">
        <v>14</v>
      </c>
      <c r="K48" s="60" t="s">
        <v>24581</v>
      </c>
      <c r="L48" s="97" t="s">
        <v>22583</v>
      </c>
      <c r="M48" s="20" t="s">
        <v>22583</v>
      </c>
      <c r="N48" s="20"/>
      <c r="O48" s="77" t="s">
        <v>23022</v>
      </c>
      <c r="P48" s="10"/>
      <c r="Q48" s="39" t="s">
        <v>22310</v>
      </c>
    </row>
    <row r="49" spans="1:23" ht="29.1">
      <c r="A49" s="20">
        <v>37</v>
      </c>
      <c r="B49" s="20" t="s">
        <v>24519</v>
      </c>
      <c r="C49" s="170" t="s">
        <v>22243</v>
      </c>
      <c r="D49" s="78" t="s">
        <v>21844</v>
      </c>
      <c r="E49" s="78" t="s">
        <v>22443</v>
      </c>
      <c r="F49" s="71" t="s">
        <v>21802</v>
      </c>
      <c r="G49" s="71" t="s">
        <v>22310</v>
      </c>
      <c r="H49" s="40" t="s">
        <v>22844</v>
      </c>
      <c r="I49" s="71"/>
      <c r="J49" s="46" t="s">
        <v>8</v>
      </c>
      <c r="K49" s="45" t="s">
        <v>24578</v>
      </c>
      <c r="L49" s="97" t="s">
        <v>22583</v>
      </c>
      <c r="M49" s="20" t="s">
        <v>22583</v>
      </c>
      <c r="N49" s="97"/>
      <c r="O49" s="77" t="s">
        <v>23022</v>
      </c>
      <c r="P49" s="10"/>
      <c r="Q49" s="71" t="s">
        <v>22310</v>
      </c>
    </row>
    <row r="50" spans="1:23" ht="29.1">
      <c r="A50" s="20">
        <v>38</v>
      </c>
      <c r="B50" s="20" t="s">
        <v>24519</v>
      </c>
      <c r="C50" s="170" t="s">
        <v>22243</v>
      </c>
      <c r="D50" s="78" t="s">
        <v>21844</v>
      </c>
      <c r="E50" s="78" t="s">
        <v>22445</v>
      </c>
      <c r="F50" s="71" t="s">
        <v>21802</v>
      </c>
      <c r="G50" s="71" t="s">
        <v>22310</v>
      </c>
      <c r="H50" s="40" t="s">
        <v>22851</v>
      </c>
      <c r="I50" s="120"/>
      <c r="J50" s="46" t="s">
        <v>8</v>
      </c>
      <c r="K50" s="121" t="s">
        <v>24578</v>
      </c>
      <c r="L50" s="20" t="s">
        <v>22583</v>
      </c>
      <c r="M50" s="20" t="s">
        <v>22583</v>
      </c>
      <c r="N50" s="97"/>
      <c r="O50" s="77" t="s">
        <v>23022</v>
      </c>
      <c r="P50" s="10"/>
      <c r="Q50" s="71" t="s">
        <v>22310</v>
      </c>
    </row>
    <row r="51" spans="1:23">
      <c r="A51" s="20">
        <v>39</v>
      </c>
      <c r="B51" s="20" t="s">
        <v>24519</v>
      </c>
      <c r="C51" s="113" t="s">
        <v>22254</v>
      </c>
      <c r="D51" s="78" t="s">
        <v>21844</v>
      </c>
      <c r="E51" s="78" t="s">
        <v>22446</v>
      </c>
      <c r="F51" s="71" t="s">
        <v>21802</v>
      </c>
      <c r="G51" s="71" t="s">
        <v>22310</v>
      </c>
      <c r="H51" s="39" t="s">
        <v>22981</v>
      </c>
      <c r="I51" s="71"/>
      <c r="J51" s="46" t="s">
        <v>8</v>
      </c>
      <c r="K51" s="45" t="s">
        <v>24578</v>
      </c>
      <c r="L51" s="20" t="s">
        <v>22583</v>
      </c>
      <c r="M51" s="20" t="s">
        <v>22583</v>
      </c>
      <c r="N51" s="97"/>
      <c r="O51" s="77" t="s">
        <v>23022</v>
      </c>
      <c r="P51" s="10"/>
      <c r="Q51" s="71" t="s">
        <v>22310</v>
      </c>
    </row>
    <row r="52" spans="1:23">
      <c r="A52" s="20">
        <v>40</v>
      </c>
      <c r="B52" s="20" t="s">
        <v>24519</v>
      </c>
      <c r="C52" s="78" t="s">
        <v>21851</v>
      </c>
      <c r="D52" s="78" t="s">
        <v>21844</v>
      </c>
      <c r="E52" s="78" t="s">
        <v>21905</v>
      </c>
      <c r="F52" s="71" t="s">
        <v>21802</v>
      </c>
      <c r="G52" s="71" t="s">
        <v>22310</v>
      </c>
      <c r="H52" s="39" t="s">
        <v>22651</v>
      </c>
      <c r="I52" s="71"/>
      <c r="J52" s="46" t="s">
        <v>8</v>
      </c>
      <c r="K52" s="45" t="s">
        <v>24578</v>
      </c>
      <c r="L52" s="20" t="s">
        <v>22583</v>
      </c>
      <c r="M52" s="20" t="s">
        <v>22583</v>
      </c>
      <c r="N52" s="97"/>
      <c r="O52" s="77" t="s">
        <v>23022</v>
      </c>
      <c r="P52" s="10"/>
      <c r="Q52" s="71" t="s">
        <v>22317</v>
      </c>
    </row>
    <row r="53" spans="1:23">
      <c r="A53" s="20">
        <v>41</v>
      </c>
      <c r="B53" s="20" t="s">
        <v>24519</v>
      </c>
      <c r="C53" s="78" t="s">
        <v>22250</v>
      </c>
      <c r="D53" s="78" t="s">
        <v>21844</v>
      </c>
      <c r="E53" s="78" t="s">
        <v>23406</v>
      </c>
      <c r="F53" s="71" t="s">
        <v>21802</v>
      </c>
      <c r="G53" s="71" t="s">
        <v>22310</v>
      </c>
      <c r="H53" s="63" t="s">
        <v>14</v>
      </c>
      <c r="I53" s="159"/>
      <c r="J53" s="46" t="s">
        <v>12</v>
      </c>
      <c r="K53" s="45" t="s">
        <v>24578</v>
      </c>
      <c r="L53" s="20" t="s">
        <v>22583</v>
      </c>
      <c r="M53" s="20" t="s">
        <v>22583</v>
      </c>
      <c r="N53" s="97"/>
      <c r="O53" s="77" t="s">
        <v>23022</v>
      </c>
      <c r="P53" s="10"/>
      <c r="Q53" s="71" t="s">
        <v>22310</v>
      </c>
    </row>
    <row r="54" spans="1:23">
      <c r="A54" s="20">
        <v>42</v>
      </c>
      <c r="B54" s="20" t="s">
        <v>24519</v>
      </c>
      <c r="C54" s="78" t="s">
        <v>21948</v>
      </c>
      <c r="D54" s="78" t="s">
        <v>21844</v>
      </c>
      <c r="E54" s="78" t="s">
        <v>22959</v>
      </c>
      <c r="F54" s="71" t="s">
        <v>21802</v>
      </c>
      <c r="G54" s="71" t="s">
        <v>22310</v>
      </c>
      <c r="H54" s="39" t="s">
        <v>24582</v>
      </c>
      <c r="I54" s="71"/>
      <c r="J54" s="46" t="s">
        <v>8</v>
      </c>
      <c r="K54" s="45"/>
      <c r="L54" s="20" t="s">
        <v>22584</v>
      </c>
      <c r="M54" s="20" t="s">
        <v>22583</v>
      </c>
      <c r="N54" s="97"/>
      <c r="O54" s="77" t="s">
        <v>23022</v>
      </c>
      <c r="P54" s="10"/>
      <c r="Q54" s="71" t="s">
        <v>22310</v>
      </c>
    </row>
    <row r="55" spans="1:23">
      <c r="A55" s="20">
        <v>43</v>
      </c>
      <c r="B55" s="20" t="s">
        <v>24519</v>
      </c>
      <c r="C55" s="170" t="s">
        <v>24520</v>
      </c>
      <c r="D55" s="76" t="s">
        <v>22082</v>
      </c>
      <c r="E55" s="171" t="s">
        <v>21831</v>
      </c>
      <c r="F55" s="39" t="s">
        <v>21977</v>
      </c>
      <c r="G55" s="39" t="s">
        <v>22310</v>
      </c>
      <c r="H55" s="39"/>
      <c r="I55" s="39"/>
      <c r="J55" s="46" t="s">
        <v>14</v>
      </c>
      <c r="K55" s="10"/>
      <c r="L55" s="20" t="s">
        <v>22583</v>
      </c>
      <c r="M55" s="20" t="s">
        <v>22583</v>
      </c>
      <c r="N55" s="20"/>
      <c r="O55" s="77" t="s">
        <v>23022</v>
      </c>
      <c r="P55" s="10"/>
      <c r="Q55" s="39" t="s">
        <v>22310</v>
      </c>
    </row>
    <row r="56" spans="1:23">
      <c r="A56" s="20">
        <v>44</v>
      </c>
      <c r="B56" s="20" t="s">
        <v>24519</v>
      </c>
      <c r="C56" s="78" t="s">
        <v>24517</v>
      </c>
      <c r="D56" s="78" t="s">
        <v>21844</v>
      </c>
      <c r="E56" s="78" t="s">
        <v>22609</v>
      </c>
      <c r="F56" s="71" t="s">
        <v>21802</v>
      </c>
      <c r="G56" s="71" t="s">
        <v>22310</v>
      </c>
      <c r="H56" s="39" t="s">
        <v>22610</v>
      </c>
      <c r="I56" s="71"/>
      <c r="J56" s="46" t="s">
        <v>8</v>
      </c>
      <c r="K56" s="45"/>
      <c r="L56" s="20" t="s">
        <v>22584</v>
      </c>
      <c r="M56" s="20" t="s">
        <v>22583</v>
      </c>
      <c r="N56" s="97"/>
      <c r="O56" s="77" t="s">
        <v>23022</v>
      </c>
      <c r="P56" s="10"/>
      <c r="Q56" s="71" t="s">
        <v>22310</v>
      </c>
    </row>
    <row r="57" spans="1:23">
      <c r="A57" s="20">
        <v>45</v>
      </c>
      <c r="B57" s="20" t="s">
        <v>24519</v>
      </c>
      <c r="C57" s="78" t="s">
        <v>24517</v>
      </c>
      <c r="D57" s="78" t="s">
        <v>21844</v>
      </c>
      <c r="E57" s="78" t="s">
        <v>22613</v>
      </c>
      <c r="F57" s="71" t="s">
        <v>21802</v>
      </c>
      <c r="G57" s="71" t="s">
        <v>22310</v>
      </c>
      <c r="H57" s="63" t="s">
        <v>14</v>
      </c>
      <c r="I57" s="159"/>
      <c r="J57" s="46" t="s">
        <v>12</v>
      </c>
      <c r="K57" s="45" t="s">
        <v>24578</v>
      </c>
      <c r="L57" s="20" t="s">
        <v>22583</v>
      </c>
      <c r="M57" s="20" t="s">
        <v>22583</v>
      </c>
      <c r="N57" s="97"/>
      <c r="O57" s="77" t="s">
        <v>23022</v>
      </c>
      <c r="P57" s="10"/>
      <c r="Q57" s="71" t="s">
        <v>22310</v>
      </c>
    </row>
    <row r="58" spans="1:23">
      <c r="A58" s="20">
        <v>46</v>
      </c>
      <c r="B58" s="20" t="s">
        <v>24519</v>
      </c>
      <c r="C58" s="78" t="s">
        <v>24518</v>
      </c>
      <c r="D58" s="78" t="s">
        <v>21844</v>
      </c>
      <c r="E58" s="78" t="s">
        <v>22625</v>
      </c>
      <c r="F58" s="71" t="s">
        <v>21802</v>
      </c>
      <c r="G58" s="71" t="s">
        <v>22310</v>
      </c>
      <c r="H58" s="39" t="s">
        <v>22626</v>
      </c>
      <c r="I58" s="71"/>
      <c r="J58" s="46" t="s">
        <v>8</v>
      </c>
      <c r="K58" s="45"/>
      <c r="L58" s="20" t="s">
        <v>22583</v>
      </c>
      <c r="M58" s="20" t="s">
        <v>22583</v>
      </c>
      <c r="N58" s="97"/>
      <c r="O58" s="77" t="s">
        <v>23022</v>
      </c>
      <c r="P58" s="10"/>
      <c r="Q58" s="71" t="s">
        <v>22310</v>
      </c>
    </row>
    <row r="59" spans="1:23">
      <c r="A59" s="20">
        <v>47</v>
      </c>
      <c r="B59" s="20" t="s">
        <v>24519</v>
      </c>
      <c r="C59" s="78" t="s">
        <v>24518</v>
      </c>
      <c r="D59" s="78" t="s">
        <v>21844</v>
      </c>
      <c r="E59" s="78" t="s">
        <v>22628</v>
      </c>
      <c r="F59" s="71" t="s">
        <v>21802</v>
      </c>
      <c r="G59" s="71" t="s">
        <v>22310</v>
      </c>
      <c r="H59" s="39" t="s">
        <v>22629</v>
      </c>
      <c r="I59" s="71"/>
      <c r="J59" s="46" t="s">
        <v>8</v>
      </c>
      <c r="K59" s="45"/>
      <c r="L59" s="20" t="s">
        <v>22583</v>
      </c>
      <c r="M59" s="20" t="s">
        <v>22583</v>
      </c>
      <c r="N59" s="97"/>
      <c r="O59" s="77" t="s">
        <v>23022</v>
      </c>
      <c r="P59" s="10"/>
      <c r="Q59" s="71" t="s">
        <v>22310</v>
      </c>
    </row>
    <row r="60" spans="1:23">
      <c r="A60" s="20">
        <v>48</v>
      </c>
      <c r="B60" s="20" t="s">
        <v>24519</v>
      </c>
      <c r="C60" s="78" t="s">
        <v>24518</v>
      </c>
      <c r="D60" s="78" t="s">
        <v>21844</v>
      </c>
      <c r="E60" s="78" t="s">
        <v>22631</v>
      </c>
      <c r="F60" s="71" t="s">
        <v>21802</v>
      </c>
      <c r="G60" s="71" t="s">
        <v>22310</v>
      </c>
      <c r="H60" s="39" t="s">
        <v>22632</v>
      </c>
      <c r="I60" s="71"/>
      <c r="J60" s="46" t="s">
        <v>8</v>
      </c>
      <c r="K60" s="45"/>
      <c r="L60" s="20" t="s">
        <v>22583</v>
      </c>
      <c r="M60" s="20" t="s">
        <v>22583</v>
      </c>
      <c r="N60" s="97"/>
      <c r="O60" s="77" t="s">
        <v>23022</v>
      </c>
      <c r="P60" s="10"/>
      <c r="Q60" s="71" t="s">
        <v>22310</v>
      </c>
    </row>
    <row r="61" spans="1:23">
      <c r="A61" s="20">
        <v>49</v>
      </c>
      <c r="B61" s="20" t="s">
        <v>24519</v>
      </c>
      <c r="C61" s="76" t="s">
        <v>22127</v>
      </c>
      <c r="D61" s="76" t="s">
        <v>22082</v>
      </c>
      <c r="E61" s="76" t="s">
        <v>22142</v>
      </c>
      <c r="F61" s="39" t="s">
        <v>14</v>
      </c>
      <c r="G61" s="39" t="s">
        <v>22310</v>
      </c>
      <c r="H61" s="39"/>
      <c r="I61" s="39"/>
      <c r="J61" s="46" t="s">
        <v>14</v>
      </c>
      <c r="K61" s="10"/>
      <c r="L61" s="20" t="s">
        <v>22583</v>
      </c>
      <c r="M61" s="20" t="s">
        <v>22583</v>
      </c>
      <c r="N61" s="20"/>
      <c r="O61" s="77" t="s">
        <v>23022</v>
      </c>
      <c r="P61" s="10"/>
      <c r="Q61" s="39" t="s">
        <v>22310</v>
      </c>
    </row>
    <row r="62" spans="1:23">
      <c r="A62" s="20">
        <v>50</v>
      </c>
      <c r="B62" s="20" t="s">
        <v>24519</v>
      </c>
      <c r="C62" s="76" t="s">
        <v>22127</v>
      </c>
      <c r="D62" s="76" t="s">
        <v>22082</v>
      </c>
      <c r="E62" s="76" t="s">
        <v>22721</v>
      </c>
      <c r="F62" s="39" t="s">
        <v>14</v>
      </c>
      <c r="G62" s="39" t="s">
        <v>22310</v>
      </c>
      <c r="H62" s="39"/>
      <c r="I62" s="39"/>
      <c r="J62" s="46" t="s">
        <v>14</v>
      </c>
      <c r="K62" s="10"/>
      <c r="L62" s="20" t="s">
        <v>22583</v>
      </c>
      <c r="M62" s="20" t="s">
        <v>22583</v>
      </c>
      <c r="N62" s="20"/>
      <c r="O62" s="77" t="s">
        <v>23022</v>
      </c>
      <c r="P62" s="10"/>
      <c r="Q62" s="39" t="s">
        <v>22310</v>
      </c>
    </row>
    <row r="63" spans="1:23">
      <c r="A63" s="20">
        <v>51</v>
      </c>
      <c r="B63" s="20" t="s">
        <v>24519</v>
      </c>
      <c r="C63" s="76" t="s">
        <v>22127</v>
      </c>
      <c r="D63" s="76" t="s">
        <v>22082</v>
      </c>
      <c r="E63" s="76" t="s">
        <v>24583</v>
      </c>
      <c r="F63" s="39" t="s">
        <v>14</v>
      </c>
      <c r="G63" s="39" t="s">
        <v>22310</v>
      </c>
      <c r="H63" s="39"/>
      <c r="I63" s="39"/>
      <c r="J63" s="46" t="s">
        <v>14</v>
      </c>
      <c r="K63" s="60" t="s">
        <v>24584</v>
      </c>
      <c r="L63" s="20" t="s">
        <v>22583</v>
      </c>
      <c r="M63" s="20" t="s">
        <v>22583</v>
      </c>
      <c r="N63" s="20"/>
      <c r="O63" s="77" t="s">
        <v>23022</v>
      </c>
      <c r="P63" s="10"/>
      <c r="Q63" s="39" t="s">
        <v>22310</v>
      </c>
      <c r="T63"/>
      <c r="V63"/>
      <c r="W63"/>
    </row>
    <row r="64" spans="1:23">
      <c r="A64" s="20">
        <v>52</v>
      </c>
      <c r="B64" s="20" t="s">
        <v>24519</v>
      </c>
      <c r="C64" s="76" t="s">
        <v>22127</v>
      </c>
      <c r="D64" s="76" t="s">
        <v>22082</v>
      </c>
      <c r="E64" s="76" t="s">
        <v>22724</v>
      </c>
      <c r="F64" s="39" t="s">
        <v>14</v>
      </c>
      <c r="G64" s="39" t="s">
        <v>22310</v>
      </c>
      <c r="H64" s="39"/>
      <c r="I64" s="39"/>
      <c r="J64" s="46" t="s">
        <v>14</v>
      </c>
      <c r="K64" s="10"/>
      <c r="L64" s="20" t="s">
        <v>22583</v>
      </c>
      <c r="M64" s="20" t="s">
        <v>22583</v>
      </c>
      <c r="N64" s="20"/>
      <c r="O64" s="77" t="s">
        <v>23022</v>
      </c>
      <c r="P64" s="10"/>
      <c r="Q64" s="39" t="s">
        <v>22310</v>
      </c>
    </row>
    <row r="65" spans="1:17">
      <c r="A65" s="20">
        <v>53</v>
      </c>
      <c r="B65" s="20" t="s">
        <v>24519</v>
      </c>
      <c r="C65" s="76" t="s">
        <v>22127</v>
      </c>
      <c r="D65" s="76" t="s">
        <v>22082</v>
      </c>
      <c r="E65" s="76" t="s">
        <v>22727</v>
      </c>
      <c r="F65" s="39" t="s">
        <v>14</v>
      </c>
      <c r="G65" s="39" t="s">
        <v>22310</v>
      </c>
      <c r="H65" s="39"/>
      <c r="I65" s="39"/>
      <c r="J65" s="46" t="s">
        <v>14</v>
      </c>
      <c r="K65" s="10"/>
      <c r="L65" s="20" t="s">
        <v>22583</v>
      </c>
      <c r="M65" s="20" t="s">
        <v>22583</v>
      </c>
      <c r="N65" s="20"/>
      <c r="O65" s="77" t="s">
        <v>23022</v>
      </c>
      <c r="P65" s="10"/>
      <c r="Q65" s="39" t="s">
        <v>22310</v>
      </c>
    </row>
    <row r="66" spans="1:17">
      <c r="A66" s="20">
        <v>54</v>
      </c>
      <c r="B66" s="20" t="s">
        <v>24519</v>
      </c>
      <c r="C66" s="76" t="s">
        <v>22271</v>
      </c>
      <c r="D66" s="76" t="s">
        <v>22082</v>
      </c>
      <c r="E66" s="76" t="s">
        <v>24585</v>
      </c>
      <c r="F66" s="39" t="s">
        <v>21802</v>
      </c>
      <c r="G66" s="39" t="s">
        <v>22310</v>
      </c>
      <c r="H66" s="39"/>
      <c r="I66" s="39"/>
      <c r="J66" s="46" t="s">
        <v>14</v>
      </c>
      <c r="K66" s="10" t="s">
        <v>22273</v>
      </c>
      <c r="L66" s="20" t="s">
        <v>22583</v>
      </c>
      <c r="M66" s="20" t="s">
        <v>22583</v>
      </c>
      <c r="N66" s="20"/>
      <c r="O66" s="77" t="s">
        <v>23022</v>
      </c>
      <c r="P66" s="10"/>
      <c r="Q66" s="39" t="s">
        <v>22310</v>
      </c>
    </row>
    <row r="67" spans="1:17">
      <c r="A67" s="20">
        <v>55</v>
      </c>
      <c r="B67" s="20" t="s">
        <v>24519</v>
      </c>
      <c r="C67" s="78" t="s">
        <v>22061</v>
      </c>
      <c r="D67" s="78" t="s">
        <v>21844</v>
      </c>
      <c r="E67" s="78" t="s">
        <v>22853</v>
      </c>
      <c r="F67" s="71" t="s">
        <v>21802</v>
      </c>
      <c r="G67" s="71" t="s">
        <v>22310</v>
      </c>
      <c r="H67" s="39" t="s">
        <v>22854</v>
      </c>
      <c r="I67" s="71"/>
      <c r="J67" s="46" t="s">
        <v>8</v>
      </c>
      <c r="K67" s="45"/>
      <c r="L67" s="20" t="s">
        <v>22583</v>
      </c>
      <c r="M67" s="20" t="s">
        <v>22583</v>
      </c>
      <c r="N67" s="97"/>
      <c r="O67" s="77" t="s">
        <v>23022</v>
      </c>
      <c r="P67" s="10"/>
      <c r="Q67" s="71" t="s">
        <v>22310</v>
      </c>
    </row>
    <row r="68" spans="1:17">
      <c r="A68" s="20">
        <v>56</v>
      </c>
      <c r="B68" s="20" t="s">
        <v>24519</v>
      </c>
      <c r="C68" s="78" t="s">
        <v>22061</v>
      </c>
      <c r="D68" s="78" t="s">
        <v>21844</v>
      </c>
      <c r="E68" s="78" t="s">
        <v>22456</v>
      </c>
      <c r="F68" s="71" t="s">
        <v>21802</v>
      </c>
      <c r="G68" s="71" t="s">
        <v>22317</v>
      </c>
      <c r="H68" s="39" t="s">
        <v>24586</v>
      </c>
      <c r="I68" s="71"/>
      <c r="J68" s="46" t="s">
        <v>8</v>
      </c>
      <c r="K68" s="45"/>
      <c r="L68" s="20" t="s">
        <v>22583</v>
      </c>
      <c r="M68" s="20" t="s">
        <v>22583</v>
      </c>
      <c r="N68" s="97"/>
      <c r="O68" s="77" t="s">
        <v>23022</v>
      </c>
      <c r="P68" s="10"/>
      <c r="Q68" s="71" t="s">
        <v>22317</v>
      </c>
    </row>
    <row r="69" spans="1:17">
      <c r="A69" s="20">
        <v>57</v>
      </c>
      <c r="B69" s="20" t="s">
        <v>24519</v>
      </c>
      <c r="C69" s="78" t="s">
        <v>22061</v>
      </c>
      <c r="D69" s="78" t="s">
        <v>21844</v>
      </c>
      <c r="E69" s="136" t="s">
        <v>22457</v>
      </c>
      <c r="F69" s="71" t="s">
        <v>21802</v>
      </c>
      <c r="G69" s="71" t="s">
        <v>22317</v>
      </c>
      <c r="H69" s="39" t="s">
        <v>22856</v>
      </c>
      <c r="I69" s="71"/>
      <c r="J69" s="46" t="s">
        <v>8</v>
      </c>
      <c r="K69" s="45"/>
      <c r="L69" s="20" t="s">
        <v>22584</v>
      </c>
      <c r="M69" s="20" t="s">
        <v>22583</v>
      </c>
      <c r="N69" s="97"/>
      <c r="O69" s="77" t="s">
        <v>23022</v>
      </c>
      <c r="P69" s="10"/>
      <c r="Q69" s="71" t="s">
        <v>22317</v>
      </c>
    </row>
    <row r="70" spans="1:17">
      <c r="A70" s="20">
        <v>58</v>
      </c>
      <c r="B70" s="20" t="s">
        <v>24519</v>
      </c>
      <c r="C70" s="78" t="s">
        <v>22061</v>
      </c>
      <c r="D70" s="78" t="s">
        <v>21844</v>
      </c>
      <c r="E70" s="136" t="s">
        <v>22458</v>
      </c>
      <c r="F70" s="71" t="s">
        <v>21802</v>
      </c>
      <c r="G70" s="71" t="s">
        <v>22317</v>
      </c>
      <c r="H70" s="39" t="s">
        <v>22856</v>
      </c>
      <c r="I70" s="71"/>
      <c r="J70" s="46" t="s">
        <v>8</v>
      </c>
      <c r="K70" s="45" t="s">
        <v>24578</v>
      </c>
      <c r="L70" s="20" t="s">
        <v>22583</v>
      </c>
      <c r="M70" s="20" t="s">
        <v>22583</v>
      </c>
      <c r="N70" s="97"/>
      <c r="O70" s="77" t="s">
        <v>23022</v>
      </c>
      <c r="P70" s="10"/>
      <c r="Q70" s="71" t="s">
        <v>22317</v>
      </c>
    </row>
    <row r="82" spans="5:5">
      <c r="E82" s="11" t="s">
        <v>24112</v>
      </c>
    </row>
  </sheetData>
  <autoFilter ref="A2:O70" xr:uid="{DF9DA512-8829-4DE9-AA3E-413CA2BF09B4}"/>
  <conditionalFormatting sqref="E2">
    <cfRule type="duplicateValues" dxfId="113" priority="166"/>
    <cfRule type="duplicateValues" dxfId="112" priority="167"/>
    <cfRule type="duplicateValues" dxfId="111" priority="168"/>
    <cfRule type="duplicateValues" dxfId="110" priority="169"/>
    <cfRule type="duplicateValues" dxfId="109" priority="170"/>
    <cfRule type="duplicateValues" dxfId="108" priority="171"/>
    <cfRule type="duplicateValues" dxfId="107" priority="172"/>
    <cfRule type="duplicateValues" dxfId="106" priority="173"/>
    <cfRule type="duplicateValues" dxfId="105" priority="174"/>
    <cfRule type="duplicateValues" dxfId="104" priority="175"/>
    <cfRule type="duplicateValues" dxfId="103" priority="176"/>
    <cfRule type="duplicateValues" dxfId="102" priority="177"/>
    <cfRule type="duplicateValues" dxfId="101" priority="178"/>
  </conditionalFormatting>
  <conditionalFormatting sqref="F2">
    <cfRule type="duplicateValues" dxfId="100" priority="216"/>
    <cfRule type="duplicateValues" dxfId="99" priority="217"/>
    <cfRule type="duplicateValues" dxfId="98" priority="218"/>
    <cfRule type="duplicateValues" dxfId="97" priority="219"/>
    <cfRule type="duplicateValues" dxfId="96" priority="220"/>
    <cfRule type="duplicateValues" dxfId="95" priority="221"/>
    <cfRule type="duplicateValues" dxfId="94" priority="222"/>
    <cfRule type="duplicateValues" dxfId="93" priority="223"/>
    <cfRule type="duplicateValues" dxfId="92" priority="224"/>
    <cfRule type="duplicateValues" dxfId="91" priority="225"/>
  </conditionalFormatting>
  <conditionalFormatting sqref="J2:J70">
    <cfRule type="cellIs" dxfId="90" priority="1" operator="equal">
      <formula>"Pending to provide"</formula>
    </cfRule>
  </conditionalFormatting>
  <conditionalFormatting sqref="J12:J70">
    <cfRule type="cellIs" dxfId="89" priority="2" operator="equal">
      <formula>"Confirmed"</formula>
    </cfRule>
    <cfRule type="cellIs" dxfId="88" priority="3" operator="equal">
      <formula>"Pending Confirm"</formula>
    </cfRule>
  </conditionalFormatting>
  <conditionalFormatting sqref="O2:O70">
    <cfRule type="cellIs" dxfId="87" priority="10" operator="equal">
      <formula>"Confirmed"</formula>
    </cfRule>
    <cfRule type="cellIs" dxfId="86" priority="11" operator="equal">
      <formula>"Pending Confirm"</formula>
    </cfRule>
  </conditionalFormatting>
  <conditionalFormatting sqref="O3:O70">
    <cfRule type="cellIs" dxfId="85" priority="7" operator="equal">
      <formula>"Completed"</formula>
    </cfRule>
    <cfRule type="cellIs" dxfId="84" priority="8" operator="equal">
      <formula>"In Progress"</formula>
    </cfRule>
    <cfRule type="cellIs" dxfId="83" priority="9" operator="equal">
      <formula>"Not Started"</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D6620024-05E7-4D12-9FE8-B8ED2E1E570A}">
          <x14:formula1>
            <xm:f>'Version Control'!$R$2:$R$3</xm:f>
          </x14:formula1>
          <xm:sqref>O3:O70</xm:sqref>
        </x14:dataValidation>
        <x14:dataValidation type="list" allowBlank="1" showInputMessage="1" showErrorMessage="1" xr:uid="{9B467603-4F84-4D6C-AE74-9E963C4648D8}">
          <x14:formula1>
            <xm:f>List!$A$2:$A$4</xm:f>
          </x14:formula1>
          <xm:sqref>O3:O70</xm:sqref>
        </x14:dataValidation>
        <x14:dataValidation type="list" allowBlank="1" showInputMessage="1" showErrorMessage="1" xr:uid="{239E9D6F-F3D8-45EE-83F8-A83D08D73A7E}">
          <x14:formula1>
            <xm:f>'Version Control'!$R$2:$R$5</xm:f>
          </x14:formula1>
          <xm:sqref>J13:J70</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95B8F-DAA3-4D6D-9264-E4097D4CEEEC}">
  <sheetPr codeName="Sheet10"/>
  <dimension ref="A1:I249"/>
  <sheetViews>
    <sheetView workbookViewId="0"/>
  </sheetViews>
  <sheetFormatPr defaultColWidth="4.42578125" defaultRowHeight="14.45"/>
  <cols>
    <col min="1" max="1" width="5.5703125" style="21" customWidth="1"/>
    <col min="2" max="2" width="12.42578125" style="21" customWidth="1"/>
    <col min="3" max="3" width="14.42578125" style="11" bestFit="1" customWidth="1"/>
    <col min="4" max="4" width="13.42578125" style="11" customWidth="1"/>
    <col min="5" max="5" width="57.42578125" style="11" bestFit="1" customWidth="1"/>
    <col min="6" max="6" width="11.42578125" style="11" customWidth="1"/>
    <col min="7" max="7" width="48.5703125" style="11" customWidth="1"/>
    <col min="8" max="8" width="45.5703125" style="11" customWidth="1"/>
    <col min="9" max="9" width="14.42578125" style="11" customWidth="1"/>
    <col min="10" max="16384" width="4.42578125" style="11"/>
  </cols>
  <sheetData>
    <row r="1" spans="1:9" s="49" customFormat="1" ht="21.75" customHeight="1">
      <c r="A1" s="31">
        <f>COUNTA(A3:A792)</f>
        <v>247</v>
      </c>
      <c r="B1" s="50"/>
    </row>
    <row r="2" spans="1:9" s="21" customFormat="1">
      <c r="A2" s="22" t="s">
        <v>21792</v>
      </c>
      <c r="B2" s="22" t="s">
        <v>21793</v>
      </c>
      <c r="C2" s="22" t="s">
        <v>21794</v>
      </c>
      <c r="D2" s="22" t="s">
        <v>21840</v>
      </c>
      <c r="E2" s="33" t="s">
        <v>21795</v>
      </c>
      <c r="F2" s="44" t="s">
        <v>21796</v>
      </c>
      <c r="G2" s="18" t="s">
        <v>21797</v>
      </c>
      <c r="H2" s="18" t="s">
        <v>21841</v>
      </c>
      <c r="I2" s="18" t="s">
        <v>32</v>
      </c>
    </row>
    <row r="3" spans="1:9">
      <c r="A3" s="20">
        <v>1</v>
      </c>
      <c r="B3" s="20" t="s">
        <v>21842</v>
      </c>
      <c r="C3" s="10" t="s">
        <v>21843</v>
      </c>
      <c r="D3" s="10" t="s">
        <v>21844</v>
      </c>
      <c r="E3" s="39" t="s">
        <v>21845</v>
      </c>
      <c r="F3" s="39" t="s">
        <v>21802</v>
      </c>
      <c r="G3" s="46"/>
      <c r="H3" s="46" t="s">
        <v>21846</v>
      </c>
      <c r="I3" s="23"/>
    </row>
    <row r="4" spans="1:9">
      <c r="A4" s="20">
        <v>2</v>
      </c>
      <c r="B4" s="20" t="s">
        <v>21842</v>
      </c>
      <c r="C4" s="10" t="s">
        <v>21843</v>
      </c>
      <c r="D4" s="10" t="s">
        <v>21844</v>
      </c>
      <c r="E4" s="39" t="s">
        <v>21847</v>
      </c>
      <c r="F4" s="39" t="s">
        <v>21802</v>
      </c>
      <c r="G4" s="46"/>
      <c r="H4" s="46" t="s">
        <v>21848</v>
      </c>
      <c r="I4" s="23"/>
    </row>
    <row r="5" spans="1:9">
      <c r="A5" s="20">
        <v>3</v>
      </c>
      <c r="B5" s="20" t="s">
        <v>21842</v>
      </c>
      <c r="C5" s="10" t="s">
        <v>21843</v>
      </c>
      <c r="D5" s="10" t="s">
        <v>21844</v>
      </c>
      <c r="E5" s="39" t="s">
        <v>21849</v>
      </c>
      <c r="F5" s="39" t="s">
        <v>21802</v>
      </c>
      <c r="G5" s="46"/>
      <c r="H5" s="46" t="s">
        <v>21850</v>
      </c>
      <c r="I5" s="23"/>
    </row>
    <row r="6" spans="1:9">
      <c r="A6" s="20">
        <v>4</v>
      </c>
      <c r="B6" s="20" t="s">
        <v>21842</v>
      </c>
      <c r="C6" s="10" t="s">
        <v>21851</v>
      </c>
      <c r="D6" s="10" t="s">
        <v>21844</v>
      </c>
      <c r="E6" s="39" t="s">
        <v>21852</v>
      </c>
      <c r="F6" s="39" t="s">
        <v>21802</v>
      </c>
      <c r="G6" s="46"/>
      <c r="H6" s="46" t="s">
        <v>21853</v>
      </c>
      <c r="I6" s="23"/>
    </row>
    <row r="7" spans="1:9">
      <c r="A7" s="20">
        <v>5</v>
      </c>
      <c r="B7" s="20" t="s">
        <v>21842</v>
      </c>
      <c r="C7" s="10" t="s">
        <v>21851</v>
      </c>
      <c r="D7" s="10" t="s">
        <v>21844</v>
      </c>
      <c r="E7" s="39" t="s">
        <v>21854</v>
      </c>
      <c r="F7" s="39" t="s">
        <v>21802</v>
      </c>
      <c r="G7" s="46"/>
      <c r="H7" s="46" t="s">
        <v>21855</v>
      </c>
      <c r="I7" s="23"/>
    </row>
    <row r="8" spans="1:9">
      <c r="A8" s="20">
        <v>6</v>
      </c>
      <c r="B8" s="20" t="s">
        <v>21842</v>
      </c>
      <c r="C8" s="10" t="s">
        <v>21851</v>
      </c>
      <c r="D8" s="10" t="s">
        <v>21844</v>
      </c>
      <c r="E8" s="39" t="s">
        <v>21856</v>
      </c>
      <c r="F8" s="39" t="s">
        <v>21802</v>
      </c>
      <c r="G8" s="46"/>
      <c r="H8" s="46" t="s">
        <v>21857</v>
      </c>
      <c r="I8" s="23"/>
    </row>
    <row r="9" spans="1:9">
      <c r="A9" s="20">
        <v>7</v>
      </c>
      <c r="B9" s="20" t="s">
        <v>21842</v>
      </c>
      <c r="C9" s="10" t="s">
        <v>21851</v>
      </c>
      <c r="D9" s="10" t="s">
        <v>21844</v>
      </c>
      <c r="E9" s="39" t="s">
        <v>21858</v>
      </c>
      <c r="F9" s="39" t="s">
        <v>21802</v>
      </c>
      <c r="G9" s="46"/>
      <c r="H9" s="46" t="s">
        <v>21859</v>
      </c>
      <c r="I9" s="23"/>
    </row>
    <row r="10" spans="1:9">
      <c r="A10" s="20">
        <v>8</v>
      </c>
      <c r="B10" s="20" t="s">
        <v>21842</v>
      </c>
      <c r="C10" s="10" t="s">
        <v>21851</v>
      </c>
      <c r="D10" s="10" t="s">
        <v>21844</v>
      </c>
      <c r="E10" s="39" t="s">
        <v>21860</v>
      </c>
      <c r="F10" s="39" t="s">
        <v>21802</v>
      </c>
      <c r="G10" s="46"/>
      <c r="H10" s="46" t="s">
        <v>21861</v>
      </c>
      <c r="I10" s="23"/>
    </row>
    <row r="11" spans="1:9">
      <c r="A11" s="20">
        <v>9</v>
      </c>
      <c r="B11" s="20" t="s">
        <v>21842</v>
      </c>
      <c r="C11" s="10" t="s">
        <v>21851</v>
      </c>
      <c r="D11" s="10" t="s">
        <v>21844</v>
      </c>
      <c r="E11" s="39" t="s">
        <v>21862</v>
      </c>
      <c r="F11" s="39" t="s">
        <v>21802</v>
      </c>
      <c r="G11" s="46"/>
      <c r="H11" s="46" t="s">
        <v>21863</v>
      </c>
      <c r="I11" s="23"/>
    </row>
    <row r="12" spans="1:9">
      <c r="A12" s="20">
        <v>10</v>
      </c>
      <c r="B12" s="20" t="s">
        <v>21842</v>
      </c>
      <c r="C12" s="10" t="s">
        <v>21851</v>
      </c>
      <c r="D12" s="10" t="s">
        <v>21844</v>
      </c>
      <c r="E12" s="39" t="s">
        <v>21864</v>
      </c>
      <c r="F12" s="39" t="s">
        <v>21802</v>
      </c>
      <c r="G12" s="46"/>
      <c r="H12" s="46" t="s">
        <v>21865</v>
      </c>
      <c r="I12" s="23"/>
    </row>
    <row r="13" spans="1:9">
      <c r="A13" s="20">
        <v>11</v>
      </c>
      <c r="B13" s="20" t="s">
        <v>21842</v>
      </c>
      <c r="C13" s="10" t="s">
        <v>21851</v>
      </c>
      <c r="D13" s="10" t="s">
        <v>21844</v>
      </c>
      <c r="E13" s="39" t="s">
        <v>21866</v>
      </c>
      <c r="F13" s="39" t="s">
        <v>21802</v>
      </c>
      <c r="G13" s="46"/>
      <c r="H13" s="46" t="s">
        <v>21867</v>
      </c>
      <c r="I13" s="23"/>
    </row>
    <row r="14" spans="1:9">
      <c r="A14" s="20">
        <v>12</v>
      </c>
      <c r="B14" s="20" t="s">
        <v>21842</v>
      </c>
      <c r="C14" s="10" t="s">
        <v>21851</v>
      </c>
      <c r="D14" s="10" t="s">
        <v>21844</v>
      </c>
      <c r="E14" s="39" t="s">
        <v>21868</v>
      </c>
      <c r="F14" s="39" t="s">
        <v>21802</v>
      </c>
      <c r="G14" s="46"/>
      <c r="H14" s="46" t="s">
        <v>21869</v>
      </c>
      <c r="I14" s="23"/>
    </row>
    <row r="15" spans="1:9">
      <c r="A15" s="20">
        <v>13</v>
      </c>
      <c r="B15" s="20" t="s">
        <v>21842</v>
      </c>
      <c r="C15" s="10" t="s">
        <v>21851</v>
      </c>
      <c r="D15" s="10" t="s">
        <v>21844</v>
      </c>
      <c r="E15" s="39" t="s">
        <v>21870</v>
      </c>
      <c r="F15" s="39" t="s">
        <v>21802</v>
      </c>
      <c r="G15" s="46"/>
      <c r="H15" s="46" t="s">
        <v>21871</v>
      </c>
      <c r="I15" s="23"/>
    </row>
    <row r="16" spans="1:9">
      <c r="A16" s="20">
        <v>14</v>
      </c>
      <c r="B16" s="20" t="s">
        <v>21842</v>
      </c>
      <c r="C16" s="10" t="s">
        <v>21851</v>
      </c>
      <c r="D16" s="10" t="s">
        <v>21844</v>
      </c>
      <c r="E16" s="39" t="s">
        <v>21872</v>
      </c>
      <c r="F16" s="39" t="s">
        <v>21802</v>
      </c>
      <c r="G16" s="46"/>
      <c r="H16" s="46" t="s">
        <v>21873</v>
      </c>
      <c r="I16" s="23"/>
    </row>
    <row r="17" spans="1:9">
      <c r="A17" s="20">
        <v>15</v>
      </c>
      <c r="B17" s="20" t="s">
        <v>21842</v>
      </c>
      <c r="C17" s="10" t="s">
        <v>21851</v>
      </c>
      <c r="D17" s="10" t="s">
        <v>21844</v>
      </c>
      <c r="E17" s="39" t="s">
        <v>21874</v>
      </c>
      <c r="F17" s="39" t="s">
        <v>21802</v>
      </c>
      <c r="G17" s="46"/>
      <c r="H17" s="46" t="s">
        <v>21875</v>
      </c>
      <c r="I17" s="23"/>
    </row>
    <row r="18" spans="1:9">
      <c r="A18" s="20">
        <v>16</v>
      </c>
      <c r="B18" s="20" t="s">
        <v>21842</v>
      </c>
      <c r="C18" s="10" t="s">
        <v>21851</v>
      </c>
      <c r="D18" s="10" t="s">
        <v>21844</v>
      </c>
      <c r="E18" s="39" t="s">
        <v>21876</v>
      </c>
      <c r="F18" s="39" t="s">
        <v>21802</v>
      </c>
      <c r="G18" s="46"/>
      <c r="H18" s="46" t="s">
        <v>21877</v>
      </c>
      <c r="I18" s="23"/>
    </row>
    <row r="19" spans="1:9">
      <c r="A19" s="20">
        <v>17</v>
      </c>
      <c r="B19" s="20" t="s">
        <v>21842</v>
      </c>
      <c r="C19" s="10" t="s">
        <v>21851</v>
      </c>
      <c r="D19" s="10" t="s">
        <v>21844</v>
      </c>
      <c r="E19" s="39" t="s">
        <v>21878</v>
      </c>
      <c r="F19" s="39" t="s">
        <v>21802</v>
      </c>
      <c r="G19" s="46"/>
      <c r="H19" s="46" t="s">
        <v>21879</v>
      </c>
      <c r="I19" s="23"/>
    </row>
    <row r="20" spans="1:9">
      <c r="A20" s="20">
        <v>18</v>
      </c>
      <c r="B20" s="20" t="s">
        <v>21842</v>
      </c>
      <c r="C20" s="10" t="s">
        <v>21851</v>
      </c>
      <c r="D20" s="10" t="s">
        <v>21844</v>
      </c>
      <c r="E20" s="39" t="s">
        <v>21880</v>
      </c>
      <c r="F20" s="39" t="s">
        <v>21802</v>
      </c>
      <c r="G20" s="46"/>
      <c r="H20" s="46" t="s">
        <v>21881</v>
      </c>
      <c r="I20" s="23"/>
    </row>
    <row r="21" spans="1:9">
      <c r="A21" s="20">
        <v>19</v>
      </c>
      <c r="B21" s="20" t="s">
        <v>21842</v>
      </c>
      <c r="C21" s="10" t="s">
        <v>21851</v>
      </c>
      <c r="D21" s="10" t="s">
        <v>21844</v>
      </c>
      <c r="E21" s="39" t="s">
        <v>21882</v>
      </c>
      <c r="F21" s="39" t="s">
        <v>21802</v>
      </c>
      <c r="G21" s="46"/>
      <c r="H21" s="46" t="s">
        <v>21883</v>
      </c>
      <c r="I21" s="23"/>
    </row>
    <row r="22" spans="1:9">
      <c r="A22" s="20">
        <v>20</v>
      </c>
      <c r="B22" s="20" t="s">
        <v>21842</v>
      </c>
      <c r="C22" s="10" t="s">
        <v>21851</v>
      </c>
      <c r="D22" s="10" t="s">
        <v>21844</v>
      </c>
      <c r="E22" s="39" t="s">
        <v>21884</v>
      </c>
      <c r="F22" s="39" t="s">
        <v>21802</v>
      </c>
      <c r="G22" s="46"/>
      <c r="H22" s="46" t="s">
        <v>21885</v>
      </c>
      <c r="I22" s="23"/>
    </row>
    <row r="23" spans="1:9">
      <c r="A23" s="20">
        <v>21</v>
      </c>
      <c r="B23" s="20" t="s">
        <v>21842</v>
      </c>
      <c r="C23" s="10" t="s">
        <v>21851</v>
      </c>
      <c r="D23" s="10" t="s">
        <v>21844</v>
      </c>
      <c r="E23" s="39" t="s">
        <v>21886</v>
      </c>
      <c r="F23" s="39" t="s">
        <v>21802</v>
      </c>
      <c r="G23" s="46"/>
      <c r="H23" s="46" t="s">
        <v>21887</v>
      </c>
      <c r="I23" s="23"/>
    </row>
    <row r="24" spans="1:9">
      <c r="A24" s="20">
        <v>22</v>
      </c>
      <c r="B24" s="20" t="s">
        <v>21842</v>
      </c>
      <c r="C24" s="10" t="s">
        <v>21851</v>
      </c>
      <c r="D24" s="10" t="s">
        <v>21844</v>
      </c>
      <c r="E24" s="39" t="s">
        <v>21888</v>
      </c>
      <c r="F24" s="39" t="s">
        <v>21802</v>
      </c>
      <c r="G24" s="46"/>
      <c r="H24" s="46" t="s">
        <v>21889</v>
      </c>
      <c r="I24" s="23"/>
    </row>
    <row r="25" spans="1:9">
      <c r="A25" s="20">
        <v>23</v>
      </c>
      <c r="B25" s="20" t="s">
        <v>21842</v>
      </c>
      <c r="C25" s="10" t="s">
        <v>21851</v>
      </c>
      <c r="D25" s="10" t="s">
        <v>21844</v>
      </c>
      <c r="E25" s="39" t="s">
        <v>21890</v>
      </c>
      <c r="F25" s="39" t="s">
        <v>21802</v>
      </c>
      <c r="G25" s="46"/>
      <c r="H25" s="46" t="s">
        <v>21891</v>
      </c>
      <c r="I25" s="23"/>
    </row>
    <row r="26" spans="1:9">
      <c r="A26" s="20">
        <v>24</v>
      </c>
      <c r="B26" s="20" t="s">
        <v>21842</v>
      </c>
      <c r="C26" s="10" t="s">
        <v>21851</v>
      </c>
      <c r="D26" s="10" t="s">
        <v>21844</v>
      </c>
      <c r="E26" s="39" t="s">
        <v>21892</v>
      </c>
      <c r="F26" s="39" t="s">
        <v>21802</v>
      </c>
      <c r="G26" s="46"/>
      <c r="H26" s="46" t="s">
        <v>21893</v>
      </c>
      <c r="I26" s="23"/>
    </row>
    <row r="27" spans="1:9">
      <c r="A27" s="20">
        <v>25</v>
      </c>
      <c r="B27" s="20" t="s">
        <v>21842</v>
      </c>
      <c r="C27" s="10" t="s">
        <v>21851</v>
      </c>
      <c r="D27" s="10" t="s">
        <v>21844</v>
      </c>
      <c r="E27" s="39" t="s">
        <v>21894</v>
      </c>
      <c r="F27" s="39" t="s">
        <v>21802</v>
      </c>
      <c r="G27" s="46"/>
      <c r="H27" s="46" t="s">
        <v>21895</v>
      </c>
      <c r="I27" s="23"/>
    </row>
    <row r="28" spans="1:9">
      <c r="A28" s="20">
        <v>26</v>
      </c>
      <c r="B28" s="20" t="s">
        <v>21842</v>
      </c>
      <c r="C28" s="45" t="s">
        <v>21851</v>
      </c>
      <c r="D28" s="10" t="s">
        <v>21844</v>
      </c>
      <c r="E28" s="39" t="s">
        <v>21896</v>
      </c>
      <c r="F28" s="39" t="s">
        <v>21802</v>
      </c>
      <c r="G28" s="46"/>
      <c r="H28" s="46" t="s">
        <v>21897</v>
      </c>
      <c r="I28" s="41"/>
    </row>
    <row r="29" spans="1:9">
      <c r="A29" s="20">
        <v>27</v>
      </c>
      <c r="B29" s="20" t="s">
        <v>21842</v>
      </c>
      <c r="C29" s="45" t="s">
        <v>21851</v>
      </c>
      <c r="D29" s="10" t="s">
        <v>21844</v>
      </c>
      <c r="E29" s="39" t="s">
        <v>21898</v>
      </c>
      <c r="F29" s="39" t="s">
        <v>21802</v>
      </c>
      <c r="G29" s="46"/>
      <c r="H29" s="46" t="s">
        <v>21899</v>
      </c>
      <c r="I29" s="42"/>
    </row>
    <row r="30" spans="1:9">
      <c r="A30" s="20">
        <v>28</v>
      </c>
      <c r="B30" s="20" t="s">
        <v>21842</v>
      </c>
      <c r="C30" s="10" t="s">
        <v>21900</v>
      </c>
      <c r="D30" s="10" t="s">
        <v>21844</v>
      </c>
      <c r="E30" s="39" t="s">
        <v>21901</v>
      </c>
      <c r="F30" s="39" t="s">
        <v>21802</v>
      </c>
      <c r="G30" s="46"/>
      <c r="H30" s="46" t="s">
        <v>21902</v>
      </c>
      <c r="I30" s="23"/>
    </row>
    <row r="31" spans="1:9">
      <c r="A31" s="20">
        <v>29</v>
      </c>
      <c r="B31" s="20" t="s">
        <v>21842</v>
      </c>
      <c r="C31" s="10" t="s">
        <v>21900</v>
      </c>
      <c r="D31" s="10" t="s">
        <v>21844</v>
      </c>
      <c r="E31" s="39" t="s">
        <v>21903</v>
      </c>
      <c r="F31" s="39" t="s">
        <v>21802</v>
      </c>
      <c r="G31" s="46"/>
      <c r="H31" s="46" t="s">
        <v>21904</v>
      </c>
      <c r="I31" s="23"/>
    </row>
    <row r="32" spans="1:9">
      <c r="A32" s="20">
        <v>30</v>
      </c>
      <c r="B32" s="20" t="s">
        <v>21842</v>
      </c>
      <c r="C32" s="10" t="s">
        <v>21900</v>
      </c>
      <c r="D32" s="10" t="s">
        <v>21844</v>
      </c>
      <c r="E32" s="39" t="s">
        <v>21905</v>
      </c>
      <c r="F32" s="39" t="s">
        <v>21802</v>
      </c>
      <c r="G32" s="46"/>
      <c r="H32" s="46" t="s">
        <v>21906</v>
      </c>
      <c r="I32" s="23"/>
    </row>
    <row r="33" spans="1:9">
      <c r="A33" s="20">
        <v>31</v>
      </c>
      <c r="B33" s="20" t="s">
        <v>21842</v>
      </c>
      <c r="C33" s="10" t="s">
        <v>21900</v>
      </c>
      <c r="D33" s="10" t="s">
        <v>21844</v>
      </c>
      <c r="E33" s="39" t="s">
        <v>21907</v>
      </c>
      <c r="F33" s="39" t="s">
        <v>21802</v>
      </c>
      <c r="G33" s="46"/>
      <c r="H33" s="46" t="s">
        <v>21908</v>
      </c>
      <c r="I33" s="23"/>
    </row>
    <row r="34" spans="1:9">
      <c r="A34" s="20">
        <v>32</v>
      </c>
      <c r="B34" s="20" t="s">
        <v>21842</v>
      </c>
      <c r="C34" s="10" t="s">
        <v>21900</v>
      </c>
      <c r="D34" s="10" t="s">
        <v>21844</v>
      </c>
      <c r="E34" s="39" t="s">
        <v>21909</v>
      </c>
      <c r="F34" s="39" t="s">
        <v>21802</v>
      </c>
      <c r="G34" s="46"/>
      <c r="H34" s="46" t="s">
        <v>21910</v>
      </c>
      <c r="I34" s="23"/>
    </row>
    <row r="35" spans="1:9">
      <c r="A35" s="20">
        <v>33</v>
      </c>
      <c r="B35" s="20" t="s">
        <v>21842</v>
      </c>
      <c r="C35" s="10" t="s">
        <v>21900</v>
      </c>
      <c r="D35" s="10" t="s">
        <v>21844</v>
      </c>
      <c r="E35" s="39" t="s">
        <v>21911</v>
      </c>
      <c r="F35" s="39" t="s">
        <v>21802</v>
      </c>
      <c r="G35" s="46"/>
      <c r="H35" s="46" t="s">
        <v>21912</v>
      </c>
      <c r="I35" s="23"/>
    </row>
    <row r="36" spans="1:9">
      <c r="A36" s="20">
        <v>34</v>
      </c>
      <c r="B36" s="20" t="s">
        <v>21842</v>
      </c>
      <c r="C36" s="10" t="s">
        <v>21900</v>
      </c>
      <c r="D36" s="10" t="s">
        <v>21844</v>
      </c>
      <c r="E36" s="39" t="s">
        <v>21913</v>
      </c>
      <c r="F36" s="39" t="s">
        <v>21802</v>
      </c>
      <c r="G36" s="47"/>
      <c r="H36" s="46" t="s">
        <v>21914</v>
      </c>
      <c r="I36" s="23"/>
    </row>
    <row r="37" spans="1:9">
      <c r="A37" s="20">
        <v>35</v>
      </c>
      <c r="B37" s="20" t="s">
        <v>21842</v>
      </c>
      <c r="C37" s="10" t="s">
        <v>21915</v>
      </c>
      <c r="D37" s="10" t="s">
        <v>21844</v>
      </c>
      <c r="E37" s="10" t="s">
        <v>21916</v>
      </c>
      <c r="F37" s="39" t="s">
        <v>21802</v>
      </c>
      <c r="G37" s="46"/>
      <c r="H37" s="46" t="s">
        <v>21917</v>
      </c>
      <c r="I37" s="43"/>
    </row>
    <row r="38" spans="1:9">
      <c r="A38" s="20">
        <v>36</v>
      </c>
      <c r="B38" s="20" t="s">
        <v>21842</v>
      </c>
      <c r="C38" s="10" t="s">
        <v>21918</v>
      </c>
      <c r="D38" s="10" t="s">
        <v>21844</v>
      </c>
      <c r="E38" s="39" t="s">
        <v>21919</v>
      </c>
      <c r="F38" s="39" t="s">
        <v>21802</v>
      </c>
      <c r="G38" s="46"/>
      <c r="H38" s="46" t="s">
        <v>21920</v>
      </c>
      <c r="I38" s="23"/>
    </row>
    <row r="39" spans="1:9">
      <c r="A39" s="20">
        <v>37</v>
      </c>
      <c r="B39" s="20" t="s">
        <v>21842</v>
      </c>
      <c r="C39" s="10" t="s">
        <v>21918</v>
      </c>
      <c r="D39" s="10" t="s">
        <v>21844</v>
      </c>
      <c r="E39" s="39" t="s">
        <v>21921</v>
      </c>
      <c r="F39" s="39" t="s">
        <v>21802</v>
      </c>
      <c r="G39" s="46"/>
      <c r="H39" s="46" t="s">
        <v>21922</v>
      </c>
      <c r="I39" s="23"/>
    </row>
    <row r="40" spans="1:9">
      <c r="A40" s="20">
        <v>38</v>
      </c>
      <c r="B40" s="20" t="s">
        <v>21842</v>
      </c>
      <c r="C40" s="10" t="s">
        <v>21918</v>
      </c>
      <c r="D40" s="10" t="s">
        <v>21844</v>
      </c>
      <c r="E40" s="39" t="s">
        <v>21923</v>
      </c>
      <c r="F40" s="39" t="s">
        <v>21802</v>
      </c>
      <c r="G40" s="46"/>
      <c r="H40" s="46" t="s">
        <v>21924</v>
      </c>
      <c r="I40" s="23"/>
    </row>
    <row r="41" spans="1:9">
      <c r="A41" s="20">
        <v>39</v>
      </c>
      <c r="B41" s="20" t="s">
        <v>21842</v>
      </c>
      <c r="C41" s="10" t="s">
        <v>21918</v>
      </c>
      <c r="D41" s="10" t="s">
        <v>21844</v>
      </c>
      <c r="E41" s="39" t="s">
        <v>21925</v>
      </c>
      <c r="F41" s="39" t="s">
        <v>21802</v>
      </c>
      <c r="G41" s="46"/>
      <c r="H41" s="46" t="s">
        <v>21926</v>
      </c>
      <c r="I41" s="23"/>
    </row>
    <row r="42" spans="1:9">
      <c r="A42" s="20">
        <v>40</v>
      </c>
      <c r="B42" s="20" t="s">
        <v>21842</v>
      </c>
      <c r="C42" s="10" t="s">
        <v>21918</v>
      </c>
      <c r="D42" s="10" t="s">
        <v>21844</v>
      </c>
      <c r="E42" s="39" t="s">
        <v>21927</v>
      </c>
      <c r="F42" s="39" t="s">
        <v>21802</v>
      </c>
      <c r="G42" s="46"/>
      <c r="H42" s="46" t="s">
        <v>21926</v>
      </c>
      <c r="I42" s="23"/>
    </row>
    <row r="43" spans="1:9">
      <c r="A43" s="20">
        <v>41</v>
      </c>
      <c r="B43" s="20" t="s">
        <v>21842</v>
      </c>
      <c r="C43" s="10" t="s">
        <v>21918</v>
      </c>
      <c r="D43" s="10" t="s">
        <v>21844</v>
      </c>
      <c r="E43" s="39" t="s">
        <v>21928</v>
      </c>
      <c r="F43" s="39" t="s">
        <v>21802</v>
      </c>
      <c r="G43" s="46"/>
      <c r="H43" s="46" t="s">
        <v>21929</v>
      </c>
      <c r="I43" s="23"/>
    </row>
    <row r="44" spans="1:9">
      <c r="A44" s="20">
        <v>42</v>
      </c>
      <c r="B44" s="20" t="s">
        <v>21842</v>
      </c>
      <c r="C44" s="10" t="s">
        <v>21918</v>
      </c>
      <c r="D44" s="10" t="s">
        <v>21844</v>
      </c>
      <c r="E44" s="39" t="s">
        <v>21930</v>
      </c>
      <c r="F44" s="39" t="s">
        <v>21802</v>
      </c>
      <c r="G44" s="46"/>
      <c r="H44" s="46" t="s">
        <v>21931</v>
      </c>
      <c r="I44" s="23"/>
    </row>
    <row r="45" spans="1:9">
      <c r="A45" s="20">
        <v>43</v>
      </c>
      <c r="B45" s="20" t="s">
        <v>21842</v>
      </c>
      <c r="C45" s="10" t="s">
        <v>21918</v>
      </c>
      <c r="D45" s="10" t="s">
        <v>21844</v>
      </c>
      <c r="E45" s="39" t="s">
        <v>21932</v>
      </c>
      <c r="F45" s="39" t="s">
        <v>21802</v>
      </c>
      <c r="G45" s="46"/>
      <c r="H45" s="46" t="s">
        <v>21933</v>
      </c>
      <c r="I45" s="23"/>
    </row>
    <row r="46" spans="1:9">
      <c r="A46" s="20">
        <v>44</v>
      </c>
      <c r="B46" s="20" t="s">
        <v>21842</v>
      </c>
      <c r="C46" s="10" t="s">
        <v>21934</v>
      </c>
      <c r="D46" s="10" t="s">
        <v>21844</v>
      </c>
      <c r="E46" s="39" t="s">
        <v>21935</v>
      </c>
      <c r="F46" s="39" t="s">
        <v>21802</v>
      </c>
      <c r="G46" s="46"/>
      <c r="H46" s="46"/>
      <c r="I46" s="23"/>
    </row>
    <row r="47" spans="1:9">
      <c r="A47" s="20">
        <v>45</v>
      </c>
      <c r="B47" s="20" t="s">
        <v>21842</v>
      </c>
      <c r="C47" s="10" t="s">
        <v>21934</v>
      </c>
      <c r="D47" s="10" t="s">
        <v>21844</v>
      </c>
      <c r="E47" s="39" t="s">
        <v>21936</v>
      </c>
      <c r="F47" s="39" t="s">
        <v>21802</v>
      </c>
      <c r="G47" s="46"/>
      <c r="H47" s="46"/>
      <c r="I47" s="23"/>
    </row>
    <row r="48" spans="1:9">
      <c r="A48" s="20">
        <v>46</v>
      </c>
      <c r="B48" s="20" t="s">
        <v>21842</v>
      </c>
      <c r="C48" s="10" t="s">
        <v>21934</v>
      </c>
      <c r="D48" s="10" t="s">
        <v>21844</v>
      </c>
      <c r="E48" s="39" t="s">
        <v>21937</v>
      </c>
      <c r="F48" s="39" t="s">
        <v>21802</v>
      </c>
      <c r="G48" s="46"/>
      <c r="H48" s="46"/>
      <c r="I48" s="23"/>
    </row>
    <row r="49" spans="1:9">
      <c r="A49" s="20">
        <v>47</v>
      </c>
      <c r="B49" s="20" t="s">
        <v>21842</v>
      </c>
      <c r="C49" s="10" t="s">
        <v>21934</v>
      </c>
      <c r="D49" s="10" t="s">
        <v>21844</v>
      </c>
      <c r="E49" s="39" t="s">
        <v>21938</v>
      </c>
      <c r="F49" s="39" t="s">
        <v>21802</v>
      </c>
      <c r="G49" s="46"/>
      <c r="H49" s="46"/>
      <c r="I49" s="23"/>
    </row>
    <row r="50" spans="1:9">
      <c r="A50" s="20">
        <v>48</v>
      </c>
      <c r="B50" s="20" t="s">
        <v>21842</v>
      </c>
      <c r="C50" s="10" t="s">
        <v>21934</v>
      </c>
      <c r="D50" s="10" t="s">
        <v>21844</v>
      </c>
      <c r="E50" s="39" t="s">
        <v>21939</v>
      </c>
      <c r="F50" s="39" t="s">
        <v>21802</v>
      </c>
      <c r="G50" s="46"/>
      <c r="H50" s="46"/>
      <c r="I50" s="23"/>
    </row>
    <row r="51" spans="1:9">
      <c r="A51" s="20">
        <v>49</v>
      </c>
      <c r="B51" s="20" t="s">
        <v>21842</v>
      </c>
      <c r="C51" s="10" t="s">
        <v>21934</v>
      </c>
      <c r="D51" s="10" t="s">
        <v>21844</v>
      </c>
      <c r="E51" s="39" t="s">
        <v>21940</v>
      </c>
      <c r="F51" s="39" t="s">
        <v>21802</v>
      </c>
      <c r="G51" s="46"/>
      <c r="H51" s="46"/>
      <c r="I51" s="23"/>
    </row>
    <row r="52" spans="1:9">
      <c r="A52" s="20">
        <v>50</v>
      </c>
      <c r="B52" s="20" t="s">
        <v>21842</v>
      </c>
      <c r="C52" s="10" t="s">
        <v>21934</v>
      </c>
      <c r="D52" s="10" t="s">
        <v>21844</v>
      </c>
      <c r="E52" s="39" t="s">
        <v>21941</v>
      </c>
      <c r="F52" s="39" t="s">
        <v>21802</v>
      </c>
      <c r="G52" s="46"/>
      <c r="H52" s="46"/>
      <c r="I52" s="23"/>
    </row>
    <row r="53" spans="1:9">
      <c r="A53" s="20">
        <v>51</v>
      </c>
      <c r="B53" s="20" t="s">
        <v>21842</v>
      </c>
      <c r="C53" s="10" t="s">
        <v>21934</v>
      </c>
      <c r="D53" s="10" t="s">
        <v>21844</v>
      </c>
      <c r="E53" s="39" t="s">
        <v>21942</v>
      </c>
      <c r="F53" s="39" t="s">
        <v>21802</v>
      </c>
      <c r="G53" s="46"/>
      <c r="H53" s="46"/>
      <c r="I53" s="23"/>
    </row>
    <row r="54" spans="1:9">
      <c r="A54" s="20">
        <v>52</v>
      </c>
      <c r="B54" s="20" t="s">
        <v>21842</v>
      </c>
      <c r="C54" s="10" t="s">
        <v>21934</v>
      </c>
      <c r="D54" s="10" t="s">
        <v>21844</v>
      </c>
      <c r="E54" s="39" t="s">
        <v>21943</v>
      </c>
      <c r="F54" s="39" t="s">
        <v>21802</v>
      </c>
      <c r="G54" s="46"/>
      <c r="H54" s="46"/>
      <c r="I54" s="23"/>
    </row>
    <row r="55" spans="1:9">
      <c r="A55" s="20">
        <v>53</v>
      </c>
      <c r="B55" s="20" t="s">
        <v>21842</v>
      </c>
      <c r="C55" s="10" t="s">
        <v>21934</v>
      </c>
      <c r="D55" s="10" t="s">
        <v>21844</v>
      </c>
      <c r="E55" s="39" t="s">
        <v>21944</v>
      </c>
      <c r="F55" s="39" t="s">
        <v>21802</v>
      </c>
      <c r="G55" s="46"/>
      <c r="H55" s="46"/>
      <c r="I55" s="23"/>
    </row>
    <row r="56" spans="1:9">
      <c r="A56" s="20">
        <v>54</v>
      </c>
      <c r="B56" s="20" t="s">
        <v>21842</v>
      </c>
      <c r="C56" s="10" t="s">
        <v>21934</v>
      </c>
      <c r="D56" s="10" t="s">
        <v>21844</v>
      </c>
      <c r="E56" s="39" t="s">
        <v>21945</v>
      </c>
      <c r="F56" s="39" t="s">
        <v>21802</v>
      </c>
      <c r="G56" s="46"/>
      <c r="H56" s="46"/>
      <c r="I56" s="23"/>
    </row>
    <row r="57" spans="1:9">
      <c r="A57" s="20">
        <v>55</v>
      </c>
      <c r="B57" s="20" t="s">
        <v>21842</v>
      </c>
      <c r="C57" s="10" t="s">
        <v>21934</v>
      </c>
      <c r="D57" s="10" t="s">
        <v>21844</v>
      </c>
      <c r="E57" s="39" t="s">
        <v>21946</v>
      </c>
      <c r="F57" s="39" t="s">
        <v>21802</v>
      </c>
      <c r="G57" s="46"/>
      <c r="H57" s="46"/>
      <c r="I57" s="23"/>
    </row>
    <row r="58" spans="1:9">
      <c r="A58" s="20">
        <v>56</v>
      </c>
      <c r="B58" s="20" t="s">
        <v>21842</v>
      </c>
      <c r="C58" s="10" t="s">
        <v>21934</v>
      </c>
      <c r="D58" s="10" t="s">
        <v>21844</v>
      </c>
      <c r="E58" s="39" t="s">
        <v>21947</v>
      </c>
      <c r="F58" s="39" t="s">
        <v>21802</v>
      </c>
      <c r="G58" s="46"/>
      <c r="H58" s="46"/>
      <c r="I58" s="23"/>
    </row>
    <row r="59" spans="1:9">
      <c r="A59" s="20">
        <v>57</v>
      </c>
      <c r="B59" s="20" t="s">
        <v>21842</v>
      </c>
      <c r="C59" s="10" t="s">
        <v>21948</v>
      </c>
      <c r="D59" s="10" t="s">
        <v>21844</v>
      </c>
      <c r="E59" s="39" t="s">
        <v>21949</v>
      </c>
      <c r="F59" s="39" t="s">
        <v>21802</v>
      </c>
      <c r="G59" s="46"/>
      <c r="H59" s="46"/>
      <c r="I59" s="23"/>
    </row>
    <row r="60" spans="1:9">
      <c r="A60" s="20">
        <v>58</v>
      </c>
      <c r="B60" s="20" t="s">
        <v>21842</v>
      </c>
      <c r="C60" s="10" t="s">
        <v>21948</v>
      </c>
      <c r="D60" s="10" t="s">
        <v>21844</v>
      </c>
      <c r="E60" s="39" t="s">
        <v>21950</v>
      </c>
      <c r="F60" s="39" t="s">
        <v>21802</v>
      </c>
      <c r="G60" s="46"/>
      <c r="H60" s="46"/>
      <c r="I60" s="23"/>
    </row>
    <row r="61" spans="1:9">
      <c r="A61" s="20">
        <v>59</v>
      </c>
      <c r="B61" s="20" t="s">
        <v>21842</v>
      </c>
      <c r="C61" s="10" t="s">
        <v>21948</v>
      </c>
      <c r="D61" s="10" t="s">
        <v>21844</v>
      </c>
      <c r="E61" s="39" t="s">
        <v>21951</v>
      </c>
      <c r="F61" s="39" t="s">
        <v>21802</v>
      </c>
      <c r="G61" s="46"/>
      <c r="H61" s="46"/>
      <c r="I61" s="23"/>
    </row>
    <row r="62" spans="1:9">
      <c r="A62" s="20">
        <v>60</v>
      </c>
      <c r="B62" s="20" t="s">
        <v>21842</v>
      </c>
      <c r="C62" s="10" t="s">
        <v>21948</v>
      </c>
      <c r="D62" s="10" t="s">
        <v>21844</v>
      </c>
      <c r="E62" s="39" t="s">
        <v>21952</v>
      </c>
      <c r="F62" s="39" t="s">
        <v>21802</v>
      </c>
      <c r="G62" s="46"/>
      <c r="H62" s="46"/>
      <c r="I62" s="23"/>
    </row>
    <row r="63" spans="1:9">
      <c r="A63" s="20">
        <v>61</v>
      </c>
      <c r="B63" s="20" t="s">
        <v>21842</v>
      </c>
      <c r="C63" s="10" t="s">
        <v>21948</v>
      </c>
      <c r="D63" s="10" t="s">
        <v>21844</v>
      </c>
      <c r="E63" s="39" t="s">
        <v>21953</v>
      </c>
      <c r="F63" s="39" t="s">
        <v>21802</v>
      </c>
      <c r="G63" s="46"/>
      <c r="H63" s="46"/>
      <c r="I63" s="23"/>
    </row>
    <row r="64" spans="1:9">
      <c r="A64" s="20">
        <v>62</v>
      </c>
      <c r="B64" s="20" t="s">
        <v>21842</v>
      </c>
      <c r="C64" s="10" t="s">
        <v>21948</v>
      </c>
      <c r="D64" s="10" t="s">
        <v>21844</v>
      </c>
      <c r="E64" s="39" t="s">
        <v>21954</v>
      </c>
      <c r="F64" s="39" t="s">
        <v>21802</v>
      </c>
      <c r="G64" s="46"/>
      <c r="H64" s="46"/>
      <c r="I64" s="23"/>
    </row>
    <row r="65" spans="1:9">
      <c r="A65" s="20">
        <v>63</v>
      </c>
      <c r="B65" s="20" t="s">
        <v>21842</v>
      </c>
      <c r="C65" s="10" t="s">
        <v>21948</v>
      </c>
      <c r="D65" s="10" t="s">
        <v>21844</v>
      </c>
      <c r="E65" s="39" t="s">
        <v>21955</v>
      </c>
      <c r="F65" s="39" t="s">
        <v>21802</v>
      </c>
      <c r="G65" s="46"/>
      <c r="H65" s="46"/>
      <c r="I65" s="23"/>
    </row>
    <row r="66" spans="1:9">
      <c r="A66" s="20">
        <v>64</v>
      </c>
      <c r="B66" s="20" t="s">
        <v>21842</v>
      </c>
      <c r="C66" s="10" t="s">
        <v>21948</v>
      </c>
      <c r="D66" s="10" t="s">
        <v>21844</v>
      </c>
      <c r="E66" s="39" t="s">
        <v>21956</v>
      </c>
      <c r="F66" s="39" t="s">
        <v>21802</v>
      </c>
      <c r="G66" s="46"/>
      <c r="H66" s="46"/>
      <c r="I66" s="23"/>
    </row>
    <row r="67" spans="1:9">
      <c r="A67" s="20">
        <v>65</v>
      </c>
      <c r="B67" s="20" t="s">
        <v>21842</v>
      </c>
      <c r="C67" s="10" t="s">
        <v>21948</v>
      </c>
      <c r="D67" s="10" t="s">
        <v>21844</v>
      </c>
      <c r="E67" s="39" t="s">
        <v>21957</v>
      </c>
      <c r="F67" s="39" t="s">
        <v>21802</v>
      </c>
      <c r="G67" s="46"/>
      <c r="H67" s="46"/>
      <c r="I67" s="23"/>
    </row>
    <row r="68" spans="1:9">
      <c r="A68" s="20">
        <v>66</v>
      </c>
      <c r="B68" s="20" t="s">
        <v>21842</v>
      </c>
      <c r="C68" s="10" t="s">
        <v>21948</v>
      </c>
      <c r="D68" s="10" t="s">
        <v>21844</v>
      </c>
      <c r="E68" s="39" t="s">
        <v>21958</v>
      </c>
      <c r="F68" s="39" t="s">
        <v>21802</v>
      </c>
      <c r="G68" s="46"/>
      <c r="H68" s="46"/>
      <c r="I68" s="23"/>
    </row>
    <row r="69" spans="1:9">
      <c r="A69" s="20">
        <v>67</v>
      </c>
      <c r="B69" s="20" t="s">
        <v>21842</v>
      </c>
      <c r="C69" s="10" t="s">
        <v>21948</v>
      </c>
      <c r="D69" s="10" t="s">
        <v>21844</v>
      </c>
      <c r="E69" s="39" t="s">
        <v>21959</v>
      </c>
      <c r="F69" s="39" t="s">
        <v>21802</v>
      </c>
      <c r="G69" s="46"/>
      <c r="H69" s="46"/>
      <c r="I69" s="23"/>
    </row>
    <row r="70" spans="1:9">
      <c r="A70" s="20">
        <v>68</v>
      </c>
      <c r="B70" s="20" t="s">
        <v>21842</v>
      </c>
      <c r="C70" s="10" t="s">
        <v>21948</v>
      </c>
      <c r="D70" s="10" t="s">
        <v>21844</v>
      </c>
      <c r="E70" s="39" t="s">
        <v>21960</v>
      </c>
      <c r="F70" s="39" t="s">
        <v>21802</v>
      </c>
      <c r="G70" s="46"/>
      <c r="H70" s="46"/>
      <c r="I70" s="23"/>
    </row>
    <row r="71" spans="1:9">
      <c r="A71" s="20">
        <v>69</v>
      </c>
      <c r="B71" s="20" t="s">
        <v>21842</v>
      </c>
      <c r="C71" s="10" t="s">
        <v>21948</v>
      </c>
      <c r="D71" s="10" t="s">
        <v>21844</v>
      </c>
      <c r="E71" s="39" t="s">
        <v>21961</v>
      </c>
      <c r="F71" s="39" t="s">
        <v>21802</v>
      </c>
      <c r="G71" s="46"/>
      <c r="H71" s="46"/>
      <c r="I71" s="23"/>
    </row>
    <row r="72" spans="1:9">
      <c r="A72" s="20">
        <v>70</v>
      </c>
      <c r="B72" s="20" t="s">
        <v>21842</v>
      </c>
      <c r="C72" s="10" t="s">
        <v>21948</v>
      </c>
      <c r="D72" s="10" t="s">
        <v>21844</v>
      </c>
      <c r="E72" s="39" t="s">
        <v>21962</v>
      </c>
      <c r="F72" s="39" t="s">
        <v>21802</v>
      </c>
      <c r="G72" s="46"/>
      <c r="H72" s="46"/>
      <c r="I72" s="23"/>
    </row>
    <row r="73" spans="1:9">
      <c r="A73" s="20">
        <v>71</v>
      </c>
      <c r="B73" s="20" t="s">
        <v>21842</v>
      </c>
      <c r="C73" s="10" t="s">
        <v>21948</v>
      </c>
      <c r="D73" s="10" t="s">
        <v>21844</v>
      </c>
      <c r="E73" s="39" t="s">
        <v>21963</v>
      </c>
      <c r="F73" s="39" t="s">
        <v>21802</v>
      </c>
      <c r="G73" s="46"/>
      <c r="H73" s="46"/>
      <c r="I73" s="23"/>
    </row>
    <row r="74" spans="1:9">
      <c r="A74" s="20">
        <v>72</v>
      </c>
      <c r="B74" s="20" t="s">
        <v>21842</v>
      </c>
      <c r="C74" s="10" t="s">
        <v>21948</v>
      </c>
      <c r="D74" s="10" t="s">
        <v>21844</v>
      </c>
      <c r="E74" s="39" t="s">
        <v>21964</v>
      </c>
      <c r="F74" s="39" t="s">
        <v>21802</v>
      </c>
      <c r="G74" s="46"/>
      <c r="H74" s="46"/>
      <c r="I74" s="23"/>
    </row>
    <row r="75" spans="1:9">
      <c r="A75" s="20">
        <v>73</v>
      </c>
      <c r="B75" s="20" t="s">
        <v>21842</v>
      </c>
      <c r="C75" s="10" t="s">
        <v>21948</v>
      </c>
      <c r="D75" s="10" t="s">
        <v>21844</v>
      </c>
      <c r="E75" s="39" t="s">
        <v>21965</v>
      </c>
      <c r="F75" s="39" t="s">
        <v>21802</v>
      </c>
      <c r="G75" s="46"/>
      <c r="H75" s="46"/>
      <c r="I75" s="23"/>
    </row>
    <row r="76" spans="1:9">
      <c r="A76" s="20">
        <v>74</v>
      </c>
      <c r="B76" s="20" t="s">
        <v>21842</v>
      </c>
      <c r="C76" s="10" t="s">
        <v>21948</v>
      </c>
      <c r="D76" s="10" t="s">
        <v>21844</v>
      </c>
      <c r="E76" s="39" t="s">
        <v>21966</v>
      </c>
      <c r="F76" s="39" t="s">
        <v>21802</v>
      </c>
      <c r="G76" s="46"/>
      <c r="H76" s="46"/>
      <c r="I76" s="23"/>
    </row>
    <row r="77" spans="1:9">
      <c r="A77" s="20">
        <v>75</v>
      </c>
      <c r="B77" s="20" t="s">
        <v>21842</v>
      </c>
      <c r="C77" s="10" t="s">
        <v>21948</v>
      </c>
      <c r="D77" s="10" t="s">
        <v>21844</v>
      </c>
      <c r="E77" s="39" t="s">
        <v>21967</v>
      </c>
      <c r="F77" s="39" t="s">
        <v>21802</v>
      </c>
      <c r="G77" s="46"/>
      <c r="H77" s="46"/>
      <c r="I77" s="23"/>
    </row>
    <row r="78" spans="1:9">
      <c r="A78" s="20">
        <v>76</v>
      </c>
      <c r="B78" s="20" t="s">
        <v>21842</v>
      </c>
      <c r="C78" s="10" t="s">
        <v>21948</v>
      </c>
      <c r="D78" s="10" t="s">
        <v>21844</v>
      </c>
      <c r="E78" s="39" t="s">
        <v>21968</v>
      </c>
      <c r="F78" s="39" t="s">
        <v>21802</v>
      </c>
      <c r="G78" s="46"/>
      <c r="H78" s="46"/>
      <c r="I78" s="23"/>
    </row>
    <row r="79" spans="1:9">
      <c r="A79" s="20">
        <v>77</v>
      </c>
      <c r="B79" s="20" t="s">
        <v>21842</v>
      </c>
      <c r="C79" s="10" t="s">
        <v>21948</v>
      </c>
      <c r="D79" s="10" t="s">
        <v>21844</v>
      </c>
      <c r="E79" s="39" t="s">
        <v>21969</v>
      </c>
      <c r="F79" s="39" t="s">
        <v>21802</v>
      </c>
      <c r="G79" s="46"/>
      <c r="H79" s="46"/>
      <c r="I79" s="23"/>
    </row>
    <row r="80" spans="1:9">
      <c r="A80" s="20">
        <v>78</v>
      </c>
      <c r="B80" s="20" t="s">
        <v>21842</v>
      </c>
      <c r="C80" s="10" t="s">
        <v>21948</v>
      </c>
      <c r="D80" s="10" t="s">
        <v>21844</v>
      </c>
      <c r="E80" s="39" t="s">
        <v>21970</v>
      </c>
      <c r="F80" s="39" t="s">
        <v>21802</v>
      </c>
      <c r="G80" s="46"/>
      <c r="H80" s="46"/>
      <c r="I80" s="23"/>
    </row>
    <row r="81" spans="1:9">
      <c r="A81" s="20">
        <v>79</v>
      </c>
      <c r="B81" s="20" t="s">
        <v>21842</v>
      </c>
      <c r="C81" s="10" t="s">
        <v>21971</v>
      </c>
      <c r="D81" s="10" t="s">
        <v>21844</v>
      </c>
      <c r="E81" s="39" t="s">
        <v>21972</v>
      </c>
      <c r="F81" s="39" t="s">
        <v>21802</v>
      </c>
      <c r="G81" s="39"/>
      <c r="H81" s="46"/>
      <c r="I81" s="23"/>
    </row>
    <row r="82" spans="1:9">
      <c r="A82" s="20">
        <v>80</v>
      </c>
      <c r="B82" s="20" t="s">
        <v>21842</v>
      </c>
      <c r="C82" s="10" t="s">
        <v>21971</v>
      </c>
      <c r="D82" s="10" t="s">
        <v>21844</v>
      </c>
      <c r="E82" s="39" t="s">
        <v>21973</v>
      </c>
      <c r="F82" s="39" t="s">
        <v>21802</v>
      </c>
      <c r="G82" s="46"/>
      <c r="H82" s="46"/>
      <c r="I82" s="23"/>
    </row>
    <row r="83" spans="1:9">
      <c r="A83" s="20">
        <v>81</v>
      </c>
      <c r="B83" s="20" t="s">
        <v>21842</v>
      </c>
      <c r="C83" s="10" t="s">
        <v>21971</v>
      </c>
      <c r="D83" s="10" t="s">
        <v>21844</v>
      </c>
      <c r="E83" s="39" t="s">
        <v>21974</v>
      </c>
      <c r="F83" s="39" t="s">
        <v>21802</v>
      </c>
      <c r="G83" s="46"/>
      <c r="H83" s="46"/>
      <c r="I83" s="23"/>
    </row>
    <row r="84" spans="1:9">
      <c r="A84" s="20">
        <v>82</v>
      </c>
      <c r="B84" s="20" t="s">
        <v>21842</v>
      </c>
      <c r="C84" s="10" t="s">
        <v>21971</v>
      </c>
      <c r="D84" s="10" t="s">
        <v>21844</v>
      </c>
      <c r="E84" s="39" t="s">
        <v>21975</v>
      </c>
      <c r="F84" s="39" t="s">
        <v>21802</v>
      </c>
      <c r="G84" s="46"/>
      <c r="H84" s="46"/>
      <c r="I84" s="23"/>
    </row>
    <row r="85" spans="1:9">
      <c r="A85" s="20">
        <v>83</v>
      </c>
      <c r="B85" s="20" t="s">
        <v>21842</v>
      </c>
      <c r="C85" s="10" t="s">
        <v>21971</v>
      </c>
      <c r="D85" s="10" t="s">
        <v>21844</v>
      </c>
      <c r="E85" s="39" t="s">
        <v>21976</v>
      </c>
      <c r="F85" s="39" t="s">
        <v>21977</v>
      </c>
      <c r="G85" s="46"/>
      <c r="H85" s="46"/>
      <c r="I85" s="23"/>
    </row>
    <row r="86" spans="1:9">
      <c r="A86" s="20">
        <v>84</v>
      </c>
      <c r="B86" s="20" t="s">
        <v>21842</v>
      </c>
      <c r="C86" s="10" t="s">
        <v>21971</v>
      </c>
      <c r="D86" s="10" t="s">
        <v>21844</v>
      </c>
      <c r="E86" s="39" t="s">
        <v>21978</v>
      </c>
      <c r="F86" s="39" t="s">
        <v>21977</v>
      </c>
      <c r="G86" s="46"/>
      <c r="H86" s="46"/>
      <c r="I86" s="23"/>
    </row>
    <row r="87" spans="1:9">
      <c r="A87" s="20">
        <v>85</v>
      </c>
      <c r="B87" s="20" t="s">
        <v>21842</v>
      </c>
      <c r="C87" s="10" t="s">
        <v>21971</v>
      </c>
      <c r="D87" s="10" t="s">
        <v>21844</v>
      </c>
      <c r="E87" s="39" t="s">
        <v>21979</v>
      </c>
      <c r="F87" s="39" t="s">
        <v>21802</v>
      </c>
      <c r="G87" s="46"/>
      <c r="H87" s="46"/>
      <c r="I87" s="23"/>
    </row>
    <row r="88" spans="1:9">
      <c r="A88" s="20">
        <v>86</v>
      </c>
      <c r="B88" s="20" t="s">
        <v>21842</v>
      </c>
      <c r="C88" s="10" t="s">
        <v>21971</v>
      </c>
      <c r="D88" s="10" t="s">
        <v>21844</v>
      </c>
      <c r="E88" s="39" t="s">
        <v>21980</v>
      </c>
      <c r="F88" s="39" t="s">
        <v>21802</v>
      </c>
      <c r="G88" s="46"/>
      <c r="H88" s="46"/>
      <c r="I88" s="23"/>
    </row>
    <row r="89" spans="1:9">
      <c r="A89" s="20">
        <v>87</v>
      </c>
      <c r="B89" s="20" t="s">
        <v>21842</v>
      </c>
      <c r="C89" s="10" t="s">
        <v>21971</v>
      </c>
      <c r="D89" s="10" t="s">
        <v>21844</v>
      </c>
      <c r="E89" s="39" t="s">
        <v>21981</v>
      </c>
      <c r="F89" s="39" t="s">
        <v>21802</v>
      </c>
      <c r="G89" s="46"/>
      <c r="H89" s="46"/>
      <c r="I89" s="23"/>
    </row>
    <row r="90" spans="1:9">
      <c r="A90" s="20">
        <v>88</v>
      </c>
      <c r="B90" s="20" t="s">
        <v>21842</v>
      </c>
      <c r="C90" s="10" t="s">
        <v>21971</v>
      </c>
      <c r="D90" s="10" t="s">
        <v>21844</v>
      </c>
      <c r="E90" s="39" t="s">
        <v>21982</v>
      </c>
      <c r="F90" s="39" t="s">
        <v>21802</v>
      </c>
      <c r="G90" s="46"/>
      <c r="H90" s="46"/>
      <c r="I90" s="23"/>
    </row>
    <row r="91" spans="1:9">
      <c r="A91" s="20">
        <v>89</v>
      </c>
      <c r="B91" s="20" t="s">
        <v>21842</v>
      </c>
      <c r="C91" s="10" t="s">
        <v>21971</v>
      </c>
      <c r="D91" s="10" t="s">
        <v>21844</v>
      </c>
      <c r="E91" s="39" t="s">
        <v>21983</v>
      </c>
      <c r="F91" s="39" t="s">
        <v>21802</v>
      </c>
      <c r="G91" s="46"/>
      <c r="H91" s="46"/>
      <c r="I91" s="23"/>
    </row>
    <row r="92" spans="1:9">
      <c r="A92" s="20">
        <v>90</v>
      </c>
      <c r="B92" s="20" t="s">
        <v>21842</v>
      </c>
      <c r="C92" s="10" t="s">
        <v>21971</v>
      </c>
      <c r="D92" s="10" t="s">
        <v>21844</v>
      </c>
      <c r="E92" s="39" t="s">
        <v>21984</v>
      </c>
      <c r="F92" s="39" t="s">
        <v>21802</v>
      </c>
      <c r="G92" s="46"/>
      <c r="H92" s="46"/>
      <c r="I92" s="23"/>
    </row>
    <row r="93" spans="1:9">
      <c r="A93" s="20">
        <v>91</v>
      </c>
      <c r="B93" s="20" t="s">
        <v>21842</v>
      </c>
      <c r="C93" s="10" t="s">
        <v>21971</v>
      </c>
      <c r="D93" s="10" t="s">
        <v>21844</v>
      </c>
      <c r="E93" s="39" t="s">
        <v>21985</v>
      </c>
      <c r="F93" s="39" t="s">
        <v>21802</v>
      </c>
      <c r="G93" s="46"/>
      <c r="H93" s="46"/>
      <c r="I93" s="23"/>
    </row>
    <row r="94" spans="1:9">
      <c r="A94" s="20">
        <v>92</v>
      </c>
      <c r="B94" s="20" t="s">
        <v>21842</v>
      </c>
      <c r="C94" s="10" t="s">
        <v>21971</v>
      </c>
      <c r="D94" s="10" t="s">
        <v>21844</v>
      </c>
      <c r="E94" s="39" t="s">
        <v>21986</v>
      </c>
      <c r="F94" s="39" t="s">
        <v>21802</v>
      </c>
      <c r="G94" s="46"/>
      <c r="H94" s="46"/>
      <c r="I94" s="23"/>
    </row>
    <row r="95" spans="1:9">
      <c r="A95" s="20">
        <v>93</v>
      </c>
      <c r="B95" s="20" t="s">
        <v>21842</v>
      </c>
      <c r="C95" s="10" t="s">
        <v>21971</v>
      </c>
      <c r="D95" s="10" t="s">
        <v>21844</v>
      </c>
      <c r="E95" s="39" t="s">
        <v>21987</v>
      </c>
      <c r="F95" s="39" t="s">
        <v>21802</v>
      </c>
      <c r="G95" s="46"/>
      <c r="H95" s="46"/>
      <c r="I95" s="23"/>
    </row>
    <row r="96" spans="1:9">
      <c r="A96" s="20">
        <v>94</v>
      </c>
      <c r="B96" s="20" t="s">
        <v>21842</v>
      </c>
      <c r="C96" s="10" t="s">
        <v>21971</v>
      </c>
      <c r="D96" s="10" t="s">
        <v>21844</v>
      </c>
      <c r="E96" s="39" t="s">
        <v>21988</v>
      </c>
      <c r="F96" s="39" t="s">
        <v>21802</v>
      </c>
      <c r="G96" s="46"/>
      <c r="H96" s="46"/>
      <c r="I96" s="23"/>
    </row>
    <row r="97" spans="1:9">
      <c r="A97" s="20">
        <v>95</v>
      </c>
      <c r="B97" s="20" t="s">
        <v>21842</v>
      </c>
      <c r="C97" s="10" t="s">
        <v>21971</v>
      </c>
      <c r="D97" s="10" t="s">
        <v>21844</v>
      </c>
      <c r="E97" s="39" t="s">
        <v>21989</v>
      </c>
      <c r="F97" s="39" t="s">
        <v>21802</v>
      </c>
      <c r="G97" s="46"/>
      <c r="H97" s="46"/>
      <c r="I97" s="23"/>
    </row>
    <row r="98" spans="1:9">
      <c r="A98" s="20">
        <v>96</v>
      </c>
      <c r="B98" s="20" t="s">
        <v>21842</v>
      </c>
      <c r="C98" s="10" t="s">
        <v>21971</v>
      </c>
      <c r="D98" s="10" t="s">
        <v>21844</v>
      </c>
      <c r="E98" s="39" t="s">
        <v>21990</v>
      </c>
      <c r="F98" s="39" t="s">
        <v>21802</v>
      </c>
      <c r="G98" s="46"/>
      <c r="H98" s="46"/>
      <c r="I98" s="23"/>
    </row>
    <row r="99" spans="1:9">
      <c r="A99" s="20">
        <v>97</v>
      </c>
      <c r="B99" s="20" t="s">
        <v>21842</v>
      </c>
      <c r="C99" s="10" t="s">
        <v>21971</v>
      </c>
      <c r="D99" s="10" t="s">
        <v>21844</v>
      </c>
      <c r="E99" s="39" t="s">
        <v>21991</v>
      </c>
      <c r="F99" s="39" t="s">
        <v>21802</v>
      </c>
      <c r="G99" s="46"/>
      <c r="H99" s="46"/>
      <c r="I99" s="23"/>
    </row>
    <row r="100" spans="1:9">
      <c r="A100" s="20">
        <v>98</v>
      </c>
      <c r="B100" s="20" t="s">
        <v>21842</v>
      </c>
      <c r="C100" s="10" t="s">
        <v>21971</v>
      </c>
      <c r="D100" s="10" t="s">
        <v>21844</v>
      </c>
      <c r="E100" s="39" t="s">
        <v>21992</v>
      </c>
      <c r="F100" s="39" t="s">
        <v>21802</v>
      </c>
      <c r="G100" s="46"/>
      <c r="H100" s="46"/>
      <c r="I100" s="23"/>
    </row>
    <row r="101" spans="1:9">
      <c r="A101" s="20">
        <v>99</v>
      </c>
      <c r="B101" s="20" t="s">
        <v>21842</v>
      </c>
      <c r="C101" s="10" t="s">
        <v>21971</v>
      </c>
      <c r="D101" s="10" t="s">
        <v>21844</v>
      </c>
      <c r="E101" s="39" t="s">
        <v>21993</v>
      </c>
      <c r="F101" s="39" t="s">
        <v>21802</v>
      </c>
      <c r="G101" s="46"/>
      <c r="H101" s="46"/>
      <c r="I101" s="23"/>
    </row>
    <row r="102" spans="1:9">
      <c r="A102" s="20">
        <v>100</v>
      </c>
      <c r="B102" s="20" t="s">
        <v>21842</v>
      </c>
      <c r="C102" s="10" t="s">
        <v>21971</v>
      </c>
      <c r="D102" s="10" t="s">
        <v>21844</v>
      </c>
      <c r="E102" s="39" t="s">
        <v>21994</v>
      </c>
      <c r="F102" s="39" t="s">
        <v>21802</v>
      </c>
      <c r="G102" s="46"/>
      <c r="H102" s="46"/>
      <c r="I102" s="23"/>
    </row>
    <row r="103" spans="1:9">
      <c r="A103" s="20">
        <v>101</v>
      </c>
      <c r="B103" s="20" t="s">
        <v>21842</v>
      </c>
      <c r="C103" s="10" t="s">
        <v>21971</v>
      </c>
      <c r="D103" s="10" t="s">
        <v>21844</v>
      </c>
      <c r="E103" s="39" t="s">
        <v>21995</v>
      </c>
      <c r="F103" s="39" t="s">
        <v>21802</v>
      </c>
      <c r="G103" s="46"/>
      <c r="H103" s="46"/>
      <c r="I103" s="23"/>
    </row>
    <row r="104" spans="1:9">
      <c r="A104" s="20">
        <v>102</v>
      </c>
      <c r="B104" s="20" t="s">
        <v>21842</v>
      </c>
      <c r="C104" s="10" t="s">
        <v>21971</v>
      </c>
      <c r="D104" s="10" t="s">
        <v>21844</v>
      </c>
      <c r="E104" s="39" t="s">
        <v>21996</v>
      </c>
      <c r="F104" s="39" t="s">
        <v>21802</v>
      </c>
      <c r="G104" s="46"/>
      <c r="H104" s="46"/>
      <c r="I104" s="23"/>
    </row>
    <row r="105" spans="1:9">
      <c r="A105" s="20">
        <v>103</v>
      </c>
      <c r="B105" s="20" t="s">
        <v>21842</v>
      </c>
      <c r="C105" s="10" t="s">
        <v>21971</v>
      </c>
      <c r="D105" s="10" t="s">
        <v>21844</v>
      </c>
      <c r="E105" s="39" t="s">
        <v>21997</v>
      </c>
      <c r="F105" s="39" t="s">
        <v>21802</v>
      </c>
      <c r="G105" s="46"/>
      <c r="H105" s="46"/>
      <c r="I105" s="23"/>
    </row>
    <row r="106" spans="1:9">
      <c r="A106" s="20">
        <v>104</v>
      </c>
      <c r="B106" s="20" t="s">
        <v>21842</v>
      </c>
      <c r="C106" s="10" t="s">
        <v>21998</v>
      </c>
      <c r="D106" s="10" t="s">
        <v>21844</v>
      </c>
      <c r="E106" s="39" t="s">
        <v>21999</v>
      </c>
      <c r="F106" s="39" t="s">
        <v>21802</v>
      </c>
      <c r="G106" s="46"/>
      <c r="H106" s="46"/>
      <c r="I106" s="23"/>
    </row>
    <row r="107" spans="1:9">
      <c r="A107" s="20">
        <v>105</v>
      </c>
      <c r="B107" s="20" t="s">
        <v>21842</v>
      </c>
      <c r="C107" s="10" t="s">
        <v>21998</v>
      </c>
      <c r="D107" s="10" t="s">
        <v>21844</v>
      </c>
      <c r="E107" s="39" t="s">
        <v>22000</v>
      </c>
      <c r="F107" s="39" t="s">
        <v>21802</v>
      </c>
      <c r="G107" s="46"/>
      <c r="H107" s="46"/>
      <c r="I107" s="23"/>
    </row>
    <row r="108" spans="1:9">
      <c r="A108" s="20">
        <v>106</v>
      </c>
      <c r="B108" s="20" t="s">
        <v>21842</v>
      </c>
      <c r="C108" s="10" t="s">
        <v>21998</v>
      </c>
      <c r="D108" s="10" t="s">
        <v>21844</v>
      </c>
      <c r="E108" s="39" t="s">
        <v>22001</v>
      </c>
      <c r="F108" s="39" t="s">
        <v>21802</v>
      </c>
      <c r="G108" s="46"/>
      <c r="H108" s="46"/>
      <c r="I108" s="23"/>
    </row>
    <row r="109" spans="1:9">
      <c r="A109" s="20">
        <v>107</v>
      </c>
      <c r="B109" s="20" t="s">
        <v>21842</v>
      </c>
      <c r="C109" s="10" t="s">
        <v>21998</v>
      </c>
      <c r="D109" s="10" t="s">
        <v>21844</v>
      </c>
      <c r="E109" s="39" t="s">
        <v>22002</v>
      </c>
      <c r="F109" s="39" t="s">
        <v>21802</v>
      </c>
      <c r="G109" s="46"/>
      <c r="H109" s="46"/>
      <c r="I109" s="23"/>
    </row>
    <row r="110" spans="1:9">
      <c r="A110" s="20">
        <v>108</v>
      </c>
      <c r="B110" s="20" t="s">
        <v>21842</v>
      </c>
      <c r="C110" s="10" t="s">
        <v>21998</v>
      </c>
      <c r="D110" s="10" t="s">
        <v>21844</v>
      </c>
      <c r="E110" s="39" t="s">
        <v>22003</v>
      </c>
      <c r="F110" s="39" t="s">
        <v>21802</v>
      </c>
      <c r="G110" s="46"/>
      <c r="H110" s="46"/>
      <c r="I110" s="23"/>
    </row>
    <row r="111" spans="1:9">
      <c r="A111" s="20">
        <v>109</v>
      </c>
      <c r="B111" s="20" t="s">
        <v>21842</v>
      </c>
      <c r="C111" s="10" t="s">
        <v>21998</v>
      </c>
      <c r="D111" s="10" t="s">
        <v>21844</v>
      </c>
      <c r="E111" s="39" t="s">
        <v>22004</v>
      </c>
      <c r="F111" s="39" t="s">
        <v>21802</v>
      </c>
      <c r="G111" s="46"/>
      <c r="H111" s="46"/>
      <c r="I111" s="23"/>
    </row>
    <row r="112" spans="1:9">
      <c r="A112" s="20">
        <v>110</v>
      </c>
      <c r="B112" s="20" t="s">
        <v>21842</v>
      </c>
      <c r="C112" s="10" t="s">
        <v>21998</v>
      </c>
      <c r="D112" s="10" t="s">
        <v>21844</v>
      </c>
      <c r="E112" s="39" t="s">
        <v>22005</v>
      </c>
      <c r="F112" s="39" t="s">
        <v>21802</v>
      </c>
      <c r="G112" s="46"/>
      <c r="H112" s="46"/>
      <c r="I112" s="23"/>
    </row>
    <row r="113" spans="1:9">
      <c r="A113" s="20">
        <v>111</v>
      </c>
      <c r="B113" s="20" t="s">
        <v>21842</v>
      </c>
      <c r="C113" s="10" t="s">
        <v>21998</v>
      </c>
      <c r="D113" s="10" t="s">
        <v>21844</v>
      </c>
      <c r="E113" s="39" t="s">
        <v>22006</v>
      </c>
      <c r="F113" s="39" t="s">
        <v>21802</v>
      </c>
      <c r="G113" s="46"/>
      <c r="H113" s="46"/>
      <c r="I113" s="23"/>
    </row>
    <row r="114" spans="1:9">
      <c r="A114" s="20">
        <v>112</v>
      </c>
      <c r="B114" s="20" t="s">
        <v>21842</v>
      </c>
      <c r="C114" s="10" t="s">
        <v>21998</v>
      </c>
      <c r="D114" s="10" t="s">
        <v>21844</v>
      </c>
      <c r="E114" s="39" t="s">
        <v>22007</v>
      </c>
      <c r="F114" s="39" t="s">
        <v>21802</v>
      </c>
      <c r="G114" s="46"/>
      <c r="H114" s="46"/>
      <c r="I114" s="23"/>
    </row>
    <row r="115" spans="1:9">
      <c r="A115" s="20">
        <v>113</v>
      </c>
      <c r="B115" s="20" t="s">
        <v>21842</v>
      </c>
      <c r="C115" s="10" t="s">
        <v>21998</v>
      </c>
      <c r="D115" s="10" t="s">
        <v>21844</v>
      </c>
      <c r="E115" s="39" t="s">
        <v>22008</v>
      </c>
      <c r="F115" s="39" t="s">
        <v>21802</v>
      </c>
      <c r="G115" s="46"/>
      <c r="H115" s="46"/>
      <c r="I115" s="23"/>
    </row>
    <row r="116" spans="1:9">
      <c r="A116" s="20">
        <v>114</v>
      </c>
      <c r="B116" s="20" t="s">
        <v>21842</v>
      </c>
      <c r="C116" s="10" t="s">
        <v>21998</v>
      </c>
      <c r="D116" s="10" t="s">
        <v>21844</v>
      </c>
      <c r="E116" s="39" t="s">
        <v>22009</v>
      </c>
      <c r="F116" s="39" t="s">
        <v>21802</v>
      </c>
      <c r="G116" s="46"/>
      <c r="H116" s="46"/>
      <c r="I116" s="23"/>
    </row>
    <row r="117" spans="1:9">
      <c r="A117" s="20">
        <v>115</v>
      </c>
      <c r="B117" s="20" t="s">
        <v>21842</v>
      </c>
      <c r="C117" s="10" t="s">
        <v>22010</v>
      </c>
      <c r="D117" s="10" t="s">
        <v>21844</v>
      </c>
      <c r="E117" s="39" t="s">
        <v>22011</v>
      </c>
      <c r="F117" s="39" t="s">
        <v>21802</v>
      </c>
      <c r="G117" s="46"/>
      <c r="H117" s="46"/>
      <c r="I117" s="23"/>
    </row>
    <row r="118" spans="1:9">
      <c r="A118" s="20">
        <v>116</v>
      </c>
      <c r="B118" s="20" t="s">
        <v>21842</v>
      </c>
      <c r="C118" s="10" t="s">
        <v>22010</v>
      </c>
      <c r="D118" s="10" t="s">
        <v>21844</v>
      </c>
      <c r="E118" s="39" t="s">
        <v>22012</v>
      </c>
      <c r="F118" s="39" t="s">
        <v>21802</v>
      </c>
      <c r="G118" s="46"/>
      <c r="H118" s="46"/>
      <c r="I118" s="23"/>
    </row>
    <row r="119" spans="1:9">
      <c r="A119" s="20">
        <v>117</v>
      </c>
      <c r="B119" s="20" t="s">
        <v>21842</v>
      </c>
      <c r="C119" s="10" t="s">
        <v>22010</v>
      </c>
      <c r="D119" s="10" t="s">
        <v>21844</v>
      </c>
      <c r="E119" s="39" t="s">
        <v>22013</v>
      </c>
      <c r="F119" s="39" t="s">
        <v>21802</v>
      </c>
      <c r="G119" s="46"/>
      <c r="H119" s="46"/>
      <c r="I119" s="23"/>
    </row>
    <row r="120" spans="1:9">
      <c r="A120" s="20">
        <v>118</v>
      </c>
      <c r="B120" s="20" t="s">
        <v>21842</v>
      </c>
      <c r="C120" s="10" t="s">
        <v>22010</v>
      </c>
      <c r="D120" s="10" t="s">
        <v>21844</v>
      </c>
      <c r="E120" s="39" t="s">
        <v>22014</v>
      </c>
      <c r="F120" s="39" t="s">
        <v>21802</v>
      </c>
      <c r="G120" s="46"/>
      <c r="H120" s="46"/>
      <c r="I120" s="23"/>
    </row>
    <row r="121" spans="1:9">
      <c r="A121" s="20">
        <v>119</v>
      </c>
      <c r="B121" s="20" t="s">
        <v>21842</v>
      </c>
      <c r="C121" s="10" t="s">
        <v>22010</v>
      </c>
      <c r="D121" s="10" t="s">
        <v>21844</v>
      </c>
      <c r="E121" s="39" t="s">
        <v>22015</v>
      </c>
      <c r="F121" s="39" t="s">
        <v>21802</v>
      </c>
      <c r="G121" s="46"/>
      <c r="H121" s="46"/>
      <c r="I121" s="23"/>
    </row>
    <row r="122" spans="1:9">
      <c r="A122" s="20">
        <v>120</v>
      </c>
      <c r="B122" s="20" t="s">
        <v>21842</v>
      </c>
      <c r="C122" s="10" t="s">
        <v>22010</v>
      </c>
      <c r="D122" s="10" t="s">
        <v>21844</v>
      </c>
      <c r="E122" s="39" t="s">
        <v>22016</v>
      </c>
      <c r="F122" s="39" t="s">
        <v>21802</v>
      </c>
      <c r="G122" s="46"/>
      <c r="H122" s="46"/>
      <c r="I122" s="23"/>
    </row>
    <row r="123" spans="1:9">
      <c r="A123" s="20">
        <v>121</v>
      </c>
      <c r="B123" s="20" t="s">
        <v>21842</v>
      </c>
      <c r="C123" s="10" t="s">
        <v>22010</v>
      </c>
      <c r="D123" s="10" t="s">
        <v>21844</v>
      </c>
      <c r="E123" s="39" t="s">
        <v>22017</v>
      </c>
      <c r="F123" s="39" t="s">
        <v>21802</v>
      </c>
      <c r="G123" s="46"/>
      <c r="H123" s="46"/>
      <c r="I123" s="23"/>
    </row>
    <row r="124" spans="1:9">
      <c r="A124" s="20">
        <v>122</v>
      </c>
      <c r="B124" s="20" t="s">
        <v>21842</v>
      </c>
      <c r="C124" s="10" t="s">
        <v>22010</v>
      </c>
      <c r="D124" s="10" t="s">
        <v>21844</v>
      </c>
      <c r="E124" s="39" t="s">
        <v>22018</v>
      </c>
      <c r="F124" s="39" t="s">
        <v>21802</v>
      </c>
      <c r="G124" s="46"/>
      <c r="H124" s="46"/>
      <c r="I124" s="23"/>
    </row>
    <row r="125" spans="1:9">
      <c r="A125" s="20">
        <v>123</v>
      </c>
      <c r="B125" s="20" t="s">
        <v>21842</v>
      </c>
      <c r="C125" s="10" t="s">
        <v>22010</v>
      </c>
      <c r="D125" s="10" t="s">
        <v>21844</v>
      </c>
      <c r="E125" s="39" t="s">
        <v>22019</v>
      </c>
      <c r="F125" s="39" t="s">
        <v>21802</v>
      </c>
      <c r="G125" s="46"/>
      <c r="H125" s="46"/>
      <c r="I125" s="23"/>
    </row>
    <row r="126" spans="1:9">
      <c r="A126" s="20">
        <v>124</v>
      </c>
      <c r="B126" s="20" t="s">
        <v>21842</v>
      </c>
      <c r="C126" s="10" t="s">
        <v>22010</v>
      </c>
      <c r="D126" s="10" t="s">
        <v>21844</v>
      </c>
      <c r="E126" s="39" t="s">
        <v>22020</v>
      </c>
      <c r="F126" s="39" t="s">
        <v>21802</v>
      </c>
      <c r="G126" s="46"/>
      <c r="H126" s="46"/>
      <c r="I126" s="23"/>
    </row>
    <row r="127" spans="1:9">
      <c r="A127" s="20">
        <v>125</v>
      </c>
      <c r="B127" s="20" t="s">
        <v>21842</v>
      </c>
      <c r="C127" s="10" t="s">
        <v>22010</v>
      </c>
      <c r="D127" s="10" t="s">
        <v>21844</v>
      </c>
      <c r="E127" s="39" t="s">
        <v>22021</v>
      </c>
      <c r="F127" s="39" t="s">
        <v>21802</v>
      </c>
      <c r="G127" s="46"/>
      <c r="H127" s="46"/>
      <c r="I127" s="23"/>
    </row>
    <row r="128" spans="1:9">
      <c r="A128" s="20">
        <v>126</v>
      </c>
      <c r="B128" s="20" t="s">
        <v>21842</v>
      </c>
      <c r="C128" s="10" t="s">
        <v>22010</v>
      </c>
      <c r="D128" s="10" t="s">
        <v>21844</v>
      </c>
      <c r="E128" s="39" t="s">
        <v>22022</v>
      </c>
      <c r="F128" s="39" t="s">
        <v>21802</v>
      </c>
      <c r="G128" s="46"/>
      <c r="H128" s="46"/>
      <c r="I128" s="23"/>
    </row>
    <row r="129" spans="1:9">
      <c r="A129" s="20">
        <v>127</v>
      </c>
      <c r="B129" s="20" t="s">
        <v>21842</v>
      </c>
      <c r="C129" s="10" t="s">
        <v>22010</v>
      </c>
      <c r="D129" s="10" t="s">
        <v>21844</v>
      </c>
      <c r="E129" s="39" t="s">
        <v>22023</v>
      </c>
      <c r="F129" s="39" t="s">
        <v>21802</v>
      </c>
      <c r="G129" s="46"/>
      <c r="H129" s="46"/>
      <c r="I129" s="23"/>
    </row>
    <row r="130" spans="1:9">
      <c r="A130" s="20">
        <v>128</v>
      </c>
      <c r="B130" s="20" t="s">
        <v>21842</v>
      </c>
      <c r="C130" s="10" t="s">
        <v>22010</v>
      </c>
      <c r="D130" s="10" t="s">
        <v>21844</v>
      </c>
      <c r="E130" s="39" t="s">
        <v>22024</v>
      </c>
      <c r="F130" s="39" t="s">
        <v>21802</v>
      </c>
      <c r="G130" s="46"/>
      <c r="H130" s="46"/>
      <c r="I130" s="23"/>
    </row>
    <row r="131" spans="1:9">
      <c r="A131" s="20">
        <v>129</v>
      </c>
      <c r="B131" s="20" t="s">
        <v>21842</v>
      </c>
      <c r="C131" s="10" t="s">
        <v>22010</v>
      </c>
      <c r="D131" s="10" t="s">
        <v>21844</v>
      </c>
      <c r="E131" s="39" t="s">
        <v>22025</v>
      </c>
      <c r="F131" s="39" t="s">
        <v>21802</v>
      </c>
      <c r="G131" s="46"/>
      <c r="H131" s="46"/>
      <c r="I131" s="23"/>
    </row>
    <row r="132" spans="1:9">
      <c r="A132" s="20">
        <v>130</v>
      </c>
      <c r="B132" s="20" t="s">
        <v>21842</v>
      </c>
      <c r="C132" s="10" t="s">
        <v>22010</v>
      </c>
      <c r="D132" s="10" t="s">
        <v>21844</v>
      </c>
      <c r="E132" s="39" t="s">
        <v>22026</v>
      </c>
      <c r="F132" s="39" t="s">
        <v>21802</v>
      </c>
      <c r="G132" s="46"/>
      <c r="H132" s="46"/>
      <c r="I132" s="23"/>
    </row>
    <row r="133" spans="1:9">
      <c r="A133" s="20">
        <v>131</v>
      </c>
      <c r="B133" s="20" t="s">
        <v>21842</v>
      </c>
      <c r="C133" s="10" t="s">
        <v>22010</v>
      </c>
      <c r="D133" s="10" t="s">
        <v>21844</v>
      </c>
      <c r="E133" s="39" t="s">
        <v>22027</v>
      </c>
      <c r="F133" s="39" t="s">
        <v>21802</v>
      </c>
      <c r="G133" s="46"/>
      <c r="H133" s="46"/>
      <c r="I133" s="23"/>
    </row>
    <row r="134" spans="1:9">
      <c r="A134" s="20">
        <v>132</v>
      </c>
      <c r="B134" s="20" t="s">
        <v>21842</v>
      </c>
      <c r="C134" s="10" t="s">
        <v>22010</v>
      </c>
      <c r="D134" s="10" t="s">
        <v>21844</v>
      </c>
      <c r="E134" s="39" t="s">
        <v>22028</v>
      </c>
      <c r="F134" s="39" t="s">
        <v>21802</v>
      </c>
      <c r="G134" s="46"/>
      <c r="H134" s="46"/>
      <c r="I134" s="23"/>
    </row>
    <row r="135" spans="1:9">
      <c r="A135" s="20">
        <v>133</v>
      </c>
      <c r="B135" s="20" t="s">
        <v>21842</v>
      </c>
      <c r="C135" s="10" t="s">
        <v>22010</v>
      </c>
      <c r="D135" s="10" t="s">
        <v>21844</v>
      </c>
      <c r="E135" s="39" t="s">
        <v>22029</v>
      </c>
      <c r="F135" s="39" t="s">
        <v>21802</v>
      </c>
      <c r="G135" s="46"/>
      <c r="H135" s="46"/>
      <c r="I135" s="23"/>
    </row>
    <row r="136" spans="1:9">
      <c r="A136" s="20">
        <v>134</v>
      </c>
      <c r="B136" s="20" t="s">
        <v>21842</v>
      </c>
      <c r="C136" s="10" t="s">
        <v>22010</v>
      </c>
      <c r="D136" s="10" t="s">
        <v>21844</v>
      </c>
      <c r="E136" s="39" t="s">
        <v>22030</v>
      </c>
      <c r="F136" s="39" t="s">
        <v>21802</v>
      </c>
      <c r="G136" s="46"/>
      <c r="H136" s="46"/>
      <c r="I136" s="23"/>
    </row>
    <row r="137" spans="1:9">
      <c r="A137" s="20">
        <v>135</v>
      </c>
      <c r="B137" s="20" t="s">
        <v>21842</v>
      </c>
      <c r="C137" s="10" t="s">
        <v>22010</v>
      </c>
      <c r="D137" s="10" t="s">
        <v>21844</v>
      </c>
      <c r="E137" s="39" t="s">
        <v>22031</v>
      </c>
      <c r="F137" s="39" t="s">
        <v>21802</v>
      </c>
      <c r="G137" s="46"/>
      <c r="H137" s="46"/>
      <c r="I137" s="23"/>
    </row>
    <row r="138" spans="1:9">
      <c r="A138" s="20">
        <v>136</v>
      </c>
      <c r="B138" s="20" t="s">
        <v>21842</v>
      </c>
      <c r="C138" s="10" t="s">
        <v>22010</v>
      </c>
      <c r="D138" s="10" t="s">
        <v>21844</v>
      </c>
      <c r="E138" s="39" t="s">
        <v>22032</v>
      </c>
      <c r="F138" s="39" t="s">
        <v>21802</v>
      </c>
      <c r="G138" s="46"/>
      <c r="H138" s="46"/>
      <c r="I138" s="23"/>
    </row>
    <row r="139" spans="1:9">
      <c r="A139" s="20">
        <v>137</v>
      </c>
      <c r="B139" s="20" t="s">
        <v>21842</v>
      </c>
      <c r="C139" s="10" t="s">
        <v>22010</v>
      </c>
      <c r="D139" s="10" t="s">
        <v>21844</v>
      </c>
      <c r="E139" s="39" t="s">
        <v>22033</v>
      </c>
      <c r="F139" s="39" t="s">
        <v>21802</v>
      </c>
      <c r="G139" s="46"/>
      <c r="H139" s="46"/>
      <c r="I139" s="23"/>
    </row>
    <row r="140" spans="1:9">
      <c r="A140" s="20">
        <v>138</v>
      </c>
      <c r="B140" s="20" t="s">
        <v>21842</v>
      </c>
      <c r="C140" s="10" t="s">
        <v>22010</v>
      </c>
      <c r="D140" s="10" t="s">
        <v>21844</v>
      </c>
      <c r="E140" s="39" t="s">
        <v>22034</v>
      </c>
      <c r="F140" s="39" t="s">
        <v>21802</v>
      </c>
      <c r="G140" s="46"/>
      <c r="H140" s="46"/>
      <c r="I140" s="23"/>
    </row>
    <row r="141" spans="1:9">
      <c r="A141" s="20">
        <v>139</v>
      </c>
      <c r="B141" s="20" t="s">
        <v>21842</v>
      </c>
      <c r="C141" s="10" t="s">
        <v>22010</v>
      </c>
      <c r="D141" s="10" t="s">
        <v>21844</v>
      </c>
      <c r="E141" s="39" t="s">
        <v>22035</v>
      </c>
      <c r="F141" s="39" t="s">
        <v>21802</v>
      </c>
      <c r="G141" s="46"/>
      <c r="H141" s="46"/>
      <c r="I141" s="23"/>
    </row>
    <row r="142" spans="1:9">
      <c r="A142" s="20">
        <v>140</v>
      </c>
      <c r="B142" s="20" t="s">
        <v>21842</v>
      </c>
      <c r="C142" s="10" t="s">
        <v>22010</v>
      </c>
      <c r="D142" s="10" t="s">
        <v>21844</v>
      </c>
      <c r="E142" s="39" t="s">
        <v>22036</v>
      </c>
      <c r="F142" s="39" t="s">
        <v>21802</v>
      </c>
      <c r="G142" s="46"/>
      <c r="H142" s="46"/>
      <c r="I142" s="23"/>
    </row>
    <row r="143" spans="1:9">
      <c r="A143" s="20">
        <v>141</v>
      </c>
      <c r="B143" s="20" t="s">
        <v>21842</v>
      </c>
      <c r="C143" s="10" t="s">
        <v>22010</v>
      </c>
      <c r="D143" s="10" t="s">
        <v>21844</v>
      </c>
      <c r="E143" s="39" t="s">
        <v>22037</v>
      </c>
      <c r="F143" s="39" t="s">
        <v>21802</v>
      </c>
      <c r="G143" s="46"/>
      <c r="H143" s="46"/>
      <c r="I143" s="23"/>
    </row>
    <row r="144" spans="1:9">
      <c r="A144" s="20">
        <v>142</v>
      </c>
      <c r="B144" s="20" t="s">
        <v>21842</v>
      </c>
      <c r="C144" s="10" t="s">
        <v>22010</v>
      </c>
      <c r="D144" s="10" t="s">
        <v>21844</v>
      </c>
      <c r="E144" s="39" t="s">
        <v>22038</v>
      </c>
      <c r="F144" s="39" t="s">
        <v>21802</v>
      </c>
      <c r="G144" s="46"/>
      <c r="H144" s="46"/>
      <c r="I144" s="23"/>
    </row>
    <row r="145" spans="1:9">
      <c r="A145" s="20">
        <v>143</v>
      </c>
      <c r="B145" s="20" t="s">
        <v>21842</v>
      </c>
      <c r="C145" s="10" t="s">
        <v>22010</v>
      </c>
      <c r="D145" s="10" t="s">
        <v>21844</v>
      </c>
      <c r="E145" s="39" t="s">
        <v>22039</v>
      </c>
      <c r="F145" s="39" t="s">
        <v>21802</v>
      </c>
      <c r="G145" s="46"/>
      <c r="H145" s="46"/>
      <c r="I145" s="23"/>
    </row>
    <row r="146" spans="1:9">
      <c r="A146" s="20">
        <v>144</v>
      </c>
      <c r="B146" s="20" t="s">
        <v>21842</v>
      </c>
      <c r="C146" s="10" t="s">
        <v>22010</v>
      </c>
      <c r="D146" s="10" t="s">
        <v>21844</v>
      </c>
      <c r="E146" s="39" t="s">
        <v>22040</v>
      </c>
      <c r="F146" s="39" t="s">
        <v>21802</v>
      </c>
      <c r="G146" s="46"/>
      <c r="H146" s="46"/>
      <c r="I146" s="23"/>
    </row>
    <row r="147" spans="1:9">
      <c r="A147" s="20">
        <v>145</v>
      </c>
      <c r="B147" s="20" t="s">
        <v>21842</v>
      </c>
      <c r="C147" s="10" t="s">
        <v>22010</v>
      </c>
      <c r="D147" s="10" t="s">
        <v>21844</v>
      </c>
      <c r="E147" s="39" t="s">
        <v>22041</v>
      </c>
      <c r="F147" s="39" t="s">
        <v>21802</v>
      </c>
      <c r="G147" s="46"/>
      <c r="H147" s="46"/>
      <c r="I147" s="23"/>
    </row>
    <row r="148" spans="1:9">
      <c r="A148" s="20">
        <v>146</v>
      </c>
      <c r="B148" s="20" t="s">
        <v>21842</v>
      </c>
      <c r="C148" s="10" t="s">
        <v>22010</v>
      </c>
      <c r="D148" s="10" t="s">
        <v>21844</v>
      </c>
      <c r="E148" s="39" t="s">
        <v>22042</v>
      </c>
      <c r="F148" s="39" t="s">
        <v>21802</v>
      </c>
      <c r="G148" s="46"/>
      <c r="H148" s="46"/>
      <c r="I148" s="23"/>
    </row>
    <row r="149" spans="1:9">
      <c r="A149" s="20">
        <v>147</v>
      </c>
      <c r="B149" s="20" t="s">
        <v>21842</v>
      </c>
      <c r="C149" s="10" t="s">
        <v>22010</v>
      </c>
      <c r="D149" s="10" t="s">
        <v>21844</v>
      </c>
      <c r="E149" s="39" t="s">
        <v>22043</v>
      </c>
      <c r="F149" s="39" t="s">
        <v>21802</v>
      </c>
      <c r="G149" s="46"/>
      <c r="H149" s="46"/>
      <c r="I149" s="23"/>
    </row>
    <row r="150" spans="1:9">
      <c r="A150" s="20">
        <v>148</v>
      </c>
      <c r="B150" s="20" t="s">
        <v>21842</v>
      </c>
      <c r="C150" s="10" t="s">
        <v>22010</v>
      </c>
      <c r="D150" s="10" t="s">
        <v>21844</v>
      </c>
      <c r="E150" s="39" t="s">
        <v>22044</v>
      </c>
      <c r="F150" s="39" t="s">
        <v>21802</v>
      </c>
      <c r="G150" s="46"/>
      <c r="H150" s="46"/>
      <c r="I150" s="23"/>
    </row>
    <row r="151" spans="1:9">
      <c r="A151" s="20">
        <v>149</v>
      </c>
      <c r="B151" s="20" t="s">
        <v>21842</v>
      </c>
      <c r="C151" s="10" t="s">
        <v>22010</v>
      </c>
      <c r="D151" s="10" t="s">
        <v>21844</v>
      </c>
      <c r="E151" s="39" t="s">
        <v>22045</v>
      </c>
      <c r="F151" s="39" t="s">
        <v>21802</v>
      </c>
      <c r="G151" s="46"/>
      <c r="H151" s="46"/>
      <c r="I151" s="23"/>
    </row>
    <row r="152" spans="1:9">
      <c r="A152" s="20">
        <v>150</v>
      </c>
      <c r="B152" s="20" t="s">
        <v>21842</v>
      </c>
      <c r="C152" s="10" t="s">
        <v>22010</v>
      </c>
      <c r="D152" s="10" t="s">
        <v>21844</v>
      </c>
      <c r="E152" s="39" t="s">
        <v>22046</v>
      </c>
      <c r="F152" s="39" t="s">
        <v>21802</v>
      </c>
      <c r="G152" s="46"/>
      <c r="H152" s="46"/>
      <c r="I152" s="23"/>
    </row>
    <row r="153" spans="1:9">
      <c r="A153" s="20">
        <v>151</v>
      </c>
      <c r="B153" s="20" t="s">
        <v>21842</v>
      </c>
      <c r="C153" s="10" t="s">
        <v>22010</v>
      </c>
      <c r="D153" s="10" t="s">
        <v>21844</v>
      </c>
      <c r="E153" s="39" t="s">
        <v>22047</v>
      </c>
      <c r="F153" s="39" t="s">
        <v>21802</v>
      </c>
      <c r="G153" s="46"/>
      <c r="H153" s="46"/>
      <c r="I153" s="23"/>
    </row>
    <row r="154" spans="1:9">
      <c r="A154" s="20">
        <v>152</v>
      </c>
      <c r="B154" s="20" t="s">
        <v>21842</v>
      </c>
      <c r="C154" s="10" t="s">
        <v>22010</v>
      </c>
      <c r="D154" s="10" t="s">
        <v>21844</v>
      </c>
      <c r="E154" s="39" t="s">
        <v>22048</v>
      </c>
      <c r="F154" s="39" t="s">
        <v>21802</v>
      </c>
      <c r="G154" s="46"/>
      <c r="H154" s="46"/>
      <c r="I154" s="23"/>
    </row>
    <row r="155" spans="1:9">
      <c r="A155" s="20">
        <v>153</v>
      </c>
      <c r="B155" s="20" t="s">
        <v>21842</v>
      </c>
      <c r="C155" s="10" t="s">
        <v>22010</v>
      </c>
      <c r="D155" s="10" t="s">
        <v>21844</v>
      </c>
      <c r="E155" s="39" t="s">
        <v>22049</v>
      </c>
      <c r="F155" s="39" t="s">
        <v>21802</v>
      </c>
      <c r="G155" s="46"/>
      <c r="H155" s="46"/>
      <c r="I155" s="23"/>
    </row>
    <row r="156" spans="1:9">
      <c r="A156" s="20">
        <v>154</v>
      </c>
      <c r="B156" s="20" t="s">
        <v>21842</v>
      </c>
      <c r="C156" s="10" t="s">
        <v>22010</v>
      </c>
      <c r="D156" s="10" t="s">
        <v>21844</v>
      </c>
      <c r="E156" s="39" t="s">
        <v>22050</v>
      </c>
      <c r="F156" s="39" t="s">
        <v>21802</v>
      </c>
      <c r="G156" s="46"/>
      <c r="H156" s="46"/>
      <c r="I156" s="23"/>
    </row>
    <row r="157" spans="1:9">
      <c r="A157" s="20">
        <v>155</v>
      </c>
      <c r="B157" s="20" t="s">
        <v>21842</v>
      </c>
      <c r="C157" s="10" t="s">
        <v>22010</v>
      </c>
      <c r="D157" s="10" t="s">
        <v>21844</v>
      </c>
      <c r="E157" s="39" t="s">
        <v>22051</v>
      </c>
      <c r="F157" s="39" t="s">
        <v>21802</v>
      </c>
      <c r="G157" s="46"/>
      <c r="H157" s="46"/>
      <c r="I157" s="23"/>
    </row>
    <row r="158" spans="1:9">
      <c r="A158" s="20">
        <v>156</v>
      </c>
      <c r="B158" s="20" t="s">
        <v>21842</v>
      </c>
      <c r="C158" s="10" t="s">
        <v>22010</v>
      </c>
      <c r="D158" s="10" t="s">
        <v>21844</v>
      </c>
      <c r="E158" s="39" t="s">
        <v>22052</v>
      </c>
      <c r="F158" s="39" t="s">
        <v>21802</v>
      </c>
      <c r="G158" s="46"/>
      <c r="H158" s="46"/>
      <c r="I158" s="23"/>
    </row>
    <row r="159" spans="1:9">
      <c r="A159" s="20">
        <v>157</v>
      </c>
      <c r="B159" s="20" t="s">
        <v>21842</v>
      </c>
      <c r="C159" s="10" t="s">
        <v>22010</v>
      </c>
      <c r="D159" s="10" t="s">
        <v>21844</v>
      </c>
      <c r="E159" s="39" t="s">
        <v>22053</v>
      </c>
      <c r="F159" s="39" t="s">
        <v>21802</v>
      </c>
      <c r="G159" s="46"/>
      <c r="H159" s="46"/>
      <c r="I159" s="23"/>
    </row>
    <row r="160" spans="1:9">
      <c r="A160" s="20">
        <v>158</v>
      </c>
      <c r="B160" s="20" t="s">
        <v>21842</v>
      </c>
      <c r="C160" s="10" t="s">
        <v>22010</v>
      </c>
      <c r="D160" s="10" t="s">
        <v>21844</v>
      </c>
      <c r="E160" s="39" t="s">
        <v>22054</v>
      </c>
      <c r="F160" s="39" t="s">
        <v>21802</v>
      </c>
      <c r="G160" s="46"/>
      <c r="H160" s="46"/>
      <c r="I160" s="23"/>
    </row>
    <row r="161" spans="1:9">
      <c r="A161" s="20">
        <v>159</v>
      </c>
      <c r="B161" s="20" t="s">
        <v>21842</v>
      </c>
      <c r="C161" s="10" t="s">
        <v>22010</v>
      </c>
      <c r="D161" s="10" t="s">
        <v>21844</v>
      </c>
      <c r="E161" s="39" t="s">
        <v>22055</v>
      </c>
      <c r="F161" s="39" t="s">
        <v>21802</v>
      </c>
      <c r="G161" s="46"/>
      <c r="H161" s="46"/>
      <c r="I161" s="23"/>
    </row>
    <row r="162" spans="1:9">
      <c r="A162" s="20">
        <v>160</v>
      </c>
      <c r="B162" s="20" t="s">
        <v>21842</v>
      </c>
      <c r="C162" s="10" t="s">
        <v>22010</v>
      </c>
      <c r="D162" s="10" t="s">
        <v>21844</v>
      </c>
      <c r="E162" s="39" t="s">
        <v>22056</v>
      </c>
      <c r="F162" s="39" t="s">
        <v>21802</v>
      </c>
      <c r="G162" s="46"/>
      <c r="H162" s="46"/>
      <c r="I162" s="23"/>
    </row>
    <row r="163" spans="1:9">
      <c r="A163" s="20">
        <v>161</v>
      </c>
      <c r="B163" s="20" t="s">
        <v>21842</v>
      </c>
      <c r="C163" s="10" t="s">
        <v>22010</v>
      </c>
      <c r="D163" s="10" t="s">
        <v>21844</v>
      </c>
      <c r="E163" s="39" t="s">
        <v>22057</v>
      </c>
      <c r="F163" s="39" t="s">
        <v>21802</v>
      </c>
      <c r="G163" s="46"/>
      <c r="H163" s="46"/>
      <c r="I163" s="23"/>
    </row>
    <row r="164" spans="1:9">
      <c r="A164" s="20">
        <v>162</v>
      </c>
      <c r="B164" s="20" t="s">
        <v>21842</v>
      </c>
      <c r="C164" s="10" t="s">
        <v>22010</v>
      </c>
      <c r="D164" s="10" t="s">
        <v>21844</v>
      </c>
      <c r="E164" s="39" t="s">
        <v>22058</v>
      </c>
      <c r="F164" s="39" t="s">
        <v>21802</v>
      </c>
      <c r="G164" s="46"/>
      <c r="H164" s="46"/>
      <c r="I164" s="23"/>
    </row>
    <row r="165" spans="1:9">
      <c r="A165" s="20">
        <v>163</v>
      </c>
      <c r="B165" s="20" t="s">
        <v>21842</v>
      </c>
      <c r="C165" s="10" t="s">
        <v>22059</v>
      </c>
      <c r="D165" s="10" t="s">
        <v>21844</v>
      </c>
      <c r="E165" t="s">
        <v>22060</v>
      </c>
      <c r="F165" s="39" t="s">
        <v>21802</v>
      </c>
      <c r="G165" s="46"/>
      <c r="H165" s="46"/>
      <c r="I165" s="23"/>
    </row>
    <row r="166" spans="1:9">
      <c r="A166" s="20">
        <v>164</v>
      </c>
      <c r="B166" s="20" t="s">
        <v>21842</v>
      </c>
      <c r="C166" s="10" t="s">
        <v>22061</v>
      </c>
      <c r="D166" s="10" t="s">
        <v>21844</v>
      </c>
      <c r="E166" s="39" t="s">
        <v>22062</v>
      </c>
      <c r="F166" s="39" t="s">
        <v>21802</v>
      </c>
      <c r="G166" s="46"/>
      <c r="H166" s="46"/>
      <c r="I166" s="23"/>
    </row>
    <row r="167" spans="1:9">
      <c r="A167" s="20">
        <v>165</v>
      </c>
      <c r="B167" s="20" t="s">
        <v>21842</v>
      </c>
      <c r="C167" s="10" t="s">
        <v>22061</v>
      </c>
      <c r="D167" s="10" t="s">
        <v>21844</v>
      </c>
      <c r="E167" s="39" t="s">
        <v>22063</v>
      </c>
      <c r="F167" s="39" t="s">
        <v>21802</v>
      </c>
      <c r="G167" s="46"/>
      <c r="H167" s="46"/>
      <c r="I167" s="23"/>
    </row>
    <row r="168" spans="1:9">
      <c r="A168" s="20">
        <v>166</v>
      </c>
      <c r="B168" s="20" t="s">
        <v>21842</v>
      </c>
      <c r="C168" s="10" t="s">
        <v>22061</v>
      </c>
      <c r="D168" s="10" t="s">
        <v>21844</v>
      </c>
      <c r="E168" s="39" t="s">
        <v>22064</v>
      </c>
      <c r="F168" s="39" t="s">
        <v>21802</v>
      </c>
      <c r="G168" s="46"/>
      <c r="H168" s="46"/>
      <c r="I168" s="23"/>
    </row>
    <row r="169" spans="1:9">
      <c r="A169" s="20">
        <v>167</v>
      </c>
      <c r="B169" s="20" t="s">
        <v>21842</v>
      </c>
      <c r="C169" s="10" t="s">
        <v>22061</v>
      </c>
      <c r="D169" s="10" t="s">
        <v>21844</v>
      </c>
      <c r="E169" s="39" t="s">
        <v>22065</v>
      </c>
      <c r="F169" s="39" t="s">
        <v>21802</v>
      </c>
      <c r="G169" s="46"/>
      <c r="H169" s="46"/>
      <c r="I169" s="23"/>
    </row>
    <row r="170" spans="1:9">
      <c r="A170" s="20">
        <v>168</v>
      </c>
      <c r="B170" s="20" t="s">
        <v>21842</v>
      </c>
      <c r="C170" s="10" t="s">
        <v>22061</v>
      </c>
      <c r="D170" s="10" t="s">
        <v>21844</v>
      </c>
      <c r="E170" s="39" t="s">
        <v>22066</v>
      </c>
      <c r="F170" s="39" t="s">
        <v>21802</v>
      </c>
      <c r="G170" s="46"/>
      <c r="H170" s="46"/>
      <c r="I170" s="23"/>
    </row>
    <row r="171" spans="1:9">
      <c r="A171" s="20">
        <v>169</v>
      </c>
      <c r="B171" s="20" t="s">
        <v>21842</v>
      </c>
      <c r="C171" s="10" t="s">
        <v>22061</v>
      </c>
      <c r="D171" s="10" t="s">
        <v>21844</v>
      </c>
      <c r="E171" s="39" t="s">
        <v>22067</v>
      </c>
      <c r="F171" s="39" t="s">
        <v>21802</v>
      </c>
      <c r="G171" s="46"/>
      <c r="H171" s="46"/>
      <c r="I171" s="23"/>
    </row>
    <row r="172" spans="1:9">
      <c r="A172" s="20">
        <v>170</v>
      </c>
      <c r="B172" s="20" t="s">
        <v>21842</v>
      </c>
      <c r="C172" s="10" t="s">
        <v>22061</v>
      </c>
      <c r="D172" s="10" t="s">
        <v>21844</v>
      </c>
      <c r="E172" s="39" t="s">
        <v>22068</v>
      </c>
      <c r="F172" s="39" t="s">
        <v>21802</v>
      </c>
      <c r="G172" s="46"/>
      <c r="H172" s="46"/>
      <c r="I172" s="23"/>
    </row>
    <row r="173" spans="1:9">
      <c r="A173" s="20">
        <v>171</v>
      </c>
      <c r="B173" s="20" t="s">
        <v>21842</v>
      </c>
      <c r="C173" s="10" t="s">
        <v>22061</v>
      </c>
      <c r="D173" s="10" t="s">
        <v>21844</v>
      </c>
      <c r="E173" s="39" t="s">
        <v>22069</v>
      </c>
      <c r="F173" s="39" t="s">
        <v>21977</v>
      </c>
      <c r="G173" s="46"/>
      <c r="H173" s="46"/>
      <c r="I173" s="23"/>
    </row>
    <row r="174" spans="1:9">
      <c r="A174" s="20">
        <v>172</v>
      </c>
      <c r="B174" s="20" t="s">
        <v>21842</v>
      </c>
      <c r="C174" s="10" t="s">
        <v>22061</v>
      </c>
      <c r="D174" s="10" t="s">
        <v>21844</v>
      </c>
      <c r="E174" s="39" t="s">
        <v>22070</v>
      </c>
      <c r="F174" s="39" t="s">
        <v>21802</v>
      </c>
      <c r="G174" s="46"/>
      <c r="H174" s="46"/>
      <c r="I174" s="23"/>
    </row>
    <row r="175" spans="1:9">
      <c r="A175" s="20">
        <v>173</v>
      </c>
      <c r="B175" s="20" t="s">
        <v>21842</v>
      </c>
      <c r="C175" s="10" t="s">
        <v>22061</v>
      </c>
      <c r="D175" s="10" t="s">
        <v>21844</v>
      </c>
      <c r="E175" s="39" t="s">
        <v>22071</v>
      </c>
      <c r="F175" s="39" t="s">
        <v>21802</v>
      </c>
      <c r="G175" s="46"/>
      <c r="H175" s="46"/>
      <c r="I175" s="23"/>
    </row>
    <row r="176" spans="1:9">
      <c r="A176" s="20">
        <v>174</v>
      </c>
      <c r="B176" s="20" t="s">
        <v>21842</v>
      </c>
      <c r="C176" s="10" t="s">
        <v>22061</v>
      </c>
      <c r="D176" s="10" t="s">
        <v>21844</v>
      </c>
      <c r="E176" s="39" t="s">
        <v>22072</v>
      </c>
      <c r="F176" s="39" t="s">
        <v>21802</v>
      </c>
      <c r="G176" s="46"/>
      <c r="H176" s="46"/>
      <c r="I176" s="23"/>
    </row>
    <row r="177" spans="1:9">
      <c r="A177" s="20">
        <v>175</v>
      </c>
      <c r="B177" s="20" t="s">
        <v>21842</v>
      </c>
      <c r="C177" s="10" t="s">
        <v>22061</v>
      </c>
      <c r="D177" s="10" t="s">
        <v>21844</v>
      </c>
      <c r="E177" s="39" t="s">
        <v>22073</v>
      </c>
      <c r="F177" s="39" t="s">
        <v>21802</v>
      </c>
      <c r="G177" s="46"/>
      <c r="H177" s="46"/>
      <c r="I177" s="23"/>
    </row>
    <row r="178" spans="1:9">
      <c r="A178" s="20">
        <v>176</v>
      </c>
      <c r="B178" s="20" t="s">
        <v>21842</v>
      </c>
      <c r="C178" s="10" t="s">
        <v>22061</v>
      </c>
      <c r="D178" s="10" t="s">
        <v>21844</v>
      </c>
      <c r="E178" s="39" t="s">
        <v>22074</v>
      </c>
      <c r="F178" s="39" t="s">
        <v>21802</v>
      </c>
      <c r="G178" s="46"/>
      <c r="H178" s="46"/>
      <c r="I178" s="23"/>
    </row>
    <row r="179" spans="1:9">
      <c r="A179" s="20">
        <v>177</v>
      </c>
      <c r="B179" s="20" t="s">
        <v>21842</v>
      </c>
      <c r="C179" s="10" t="s">
        <v>22061</v>
      </c>
      <c r="D179" s="10" t="s">
        <v>21844</v>
      </c>
      <c r="E179" s="39" t="s">
        <v>22075</v>
      </c>
      <c r="F179" s="39" t="s">
        <v>21802</v>
      </c>
      <c r="G179" s="46"/>
      <c r="H179" s="46"/>
      <c r="I179" s="23"/>
    </row>
    <row r="180" spans="1:9">
      <c r="A180" s="20">
        <v>178</v>
      </c>
      <c r="B180" s="20" t="s">
        <v>21842</v>
      </c>
      <c r="C180" s="10" t="s">
        <v>22061</v>
      </c>
      <c r="D180" s="10" t="s">
        <v>21844</v>
      </c>
      <c r="E180" s="39" t="s">
        <v>22076</v>
      </c>
      <c r="F180" s="39" t="s">
        <v>21802</v>
      </c>
      <c r="G180" s="46"/>
      <c r="H180" s="46"/>
      <c r="I180" s="23"/>
    </row>
    <row r="181" spans="1:9">
      <c r="A181" s="20">
        <v>179</v>
      </c>
      <c r="B181" s="20" t="s">
        <v>21842</v>
      </c>
      <c r="C181" s="10" t="s">
        <v>22061</v>
      </c>
      <c r="D181" s="10" t="s">
        <v>21844</v>
      </c>
      <c r="E181" s="39" t="s">
        <v>22077</v>
      </c>
      <c r="F181" s="39" t="s">
        <v>21802</v>
      </c>
      <c r="G181" s="46"/>
      <c r="H181" s="46"/>
      <c r="I181" s="23"/>
    </row>
    <row r="182" spans="1:9">
      <c r="A182" s="20">
        <v>180</v>
      </c>
      <c r="B182" s="20" t="s">
        <v>21842</v>
      </c>
      <c r="C182" s="10" t="s">
        <v>22061</v>
      </c>
      <c r="D182" s="10" t="s">
        <v>21844</v>
      </c>
      <c r="E182" s="39" t="s">
        <v>22078</v>
      </c>
      <c r="F182" s="39" t="s">
        <v>21802</v>
      </c>
      <c r="G182" s="46"/>
      <c r="H182" s="46"/>
      <c r="I182" s="23"/>
    </row>
    <row r="183" spans="1:9">
      <c r="A183" s="20">
        <v>181</v>
      </c>
      <c r="B183" s="20" t="s">
        <v>21842</v>
      </c>
      <c r="C183" s="10" t="s">
        <v>22061</v>
      </c>
      <c r="D183" s="10" t="s">
        <v>21844</v>
      </c>
      <c r="E183" s="39" t="s">
        <v>22079</v>
      </c>
      <c r="F183" s="39" t="s">
        <v>21802</v>
      </c>
      <c r="G183" s="46"/>
      <c r="H183" s="46"/>
      <c r="I183" s="23"/>
    </row>
    <row r="184" spans="1:9">
      <c r="A184" s="20">
        <v>182</v>
      </c>
      <c r="B184" s="20" t="s">
        <v>21842</v>
      </c>
      <c r="C184" s="10" t="s">
        <v>22061</v>
      </c>
      <c r="D184" s="10" t="s">
        <v>21844</v>
      </c>
      <c r="E184" s="39" t="s">
        <v>22080</v>
      </c>
      <c r="F184" s="39" t="s">
        <v>21802</v>
      </c>
      <c r="G184" s="46"/>
      <c r="H184" s="46"/>
      <c r="I184" s="23"/>
    </row>
    <row r="185" spans="1:9">
      <c r="A185" s="20">
        <v>183</v>
      </c>
      <c r="B185" s="20" t="s">
        <v>21842</v>
      </c>
      <c r="C185" s="10" t="s">
        <v>22081</v>
      </c>
      <c r="D185" s="10" t="s">
        <v>22082</v>
      </c>
      <c r="E185" s="39" t="s">
        <v>22083</v>
      </c>
      <c r="F185" s="39"/>
      <c r="G185" s="46"/>
      <c r="H185" s="46"/>
      <c r="I185" s="23"/>
    </row>
    <row r="186" spans="1:9">
      <c r="A186" s="20">
        <v>184</v>
      </c>
      <c r="B186" s="20" t="s">
        <v>21842</v>
      </c>
      <c r="C186" s="10" t="s">
        <v>22081</v>
      </c>
      <c r="D186" s="10" t="s">
        <v>22082</v>
      </c>
      <c r="E186" s="39" t="s">
        <v>22084</v>
      </c>
      <c r="F186" s="39"/>
      <c r="G186" s="46"/>
      <c r="H186" s="46"/>
      <c r="I186" s="23"/>
    </row>
    <row r="187" spans="1:9">
      <c r="A187" s="20">
        <v>185</v>
      </c>
      <c r="B187" s="20" t="s">
        <v>21842</v>
      </c>
      <c r="C187" s="10" t="s">
        <v>22081</v>
      </c>
      <c r="D187" s="10" t="s">
        <v>22082</v>
      </c>
      <c r="E187" s="39" t="s">
        <v>22085</v>
      </c>
      <c r="F187" s="39"/>
      <c r="G187" s="46"/>
      <c r="H187" s="46"/>
      <c r="I187" s="23"/>
    </row>
    <row r="188" spans="1:9">
      <c r="A188" s="20">
        <v>186</v>
      </c>
      <c r="B188" s="20" t="s">
        <v>21842</v>
      </c>
      <c r="C188" s="10" t="s">
        <v>22081</v>
      </c>
      <c r="D188" s="10" t="s">
        <v>22082</v>
      </c>
      <c r="E188" s="39" t="s">
        <v>22086</v>
      </c>
      <c r="F188" s="39"/>
      <c r="G188" s="46"/>
      <c r="H188" s="46"/>
      <c r="I188" s="23"/>
    </row>
    <row r="189" spans="1:9">
      <c r="A189" s="20">
        <v>187</v>
      </c>
      <c r="B189" s="20" t="s">
        <v>21842</v>
      </c>
      <c r="C189" s="10" t="s">
        <v>22081</v>
      </c>
      <c r="D189" s="10" t="s">
        <v>22082</v>
      </c>
      <c r="E189" s="39" t="s">
        <v>22087</v>
      </c>
      <c r="F189" s="39"/>
      <c r="G189" s="46"/>
      <c r="H189" s="46"/>
      <c r="I189" s="23"/>
    </row>
    <row r="190" spans="1:9">
      <c r="A190" s="20">
        <v>188</v>
      </c>
      <c r="B190" s="20" t="s">
        <v>21842</v>
      </c>
      <c r="C190" s="10" t="s">
        <v>22081</v>
      </c>
      <c r="D190" s="10" t="s">
        <v>22082</v>
      </c>
      <c r="E190" s="39" t="s">
        <v>22088</v>
      </c>
      <c r="F190" s="39"/>
      <c r="G190" s="46"/>
      <c r="H190" s="46"/>
      <c r="I190" s="23"/>
    </row>
    <row r="191" spans="1:9">
      <c r="A191" s="20">
        <v>189</v>
      </c>
      <c r="B191" s="20" t="s">
        <v>21842</v>
      </c>
      <c r="C191" s="10" t="s">
        <v>22081</v>
      </c>
      <c r="D191" s="10" t="s">
        <v>22082</v>
      </c>
      <c r="E191" s="39" t="s">
        <v>22089</v>
      </c>
      <c r="F191" s="39"/>
      <c r="G191" s="46"/>
      <c r="H191" s="46"/>
      <c r="I191" s="23"/>
    </row>
    <row r="192" spans="1:9">
      <c r="A192" s="20">
        <v>190</v>
      </c>
      <c r="B192" s="20" t="s">
        <v>21842</v>
      </c>
      <c r="C192" s="10" t="s">
        <v>22081</v>
      </c>
      <c r="D192" s="10" t="s">
        <v>22082</v>
      </c>
      <c r="E192" s="39" t="s">
        <v>22090</v>
      </c>
      <c r="F192" s="39"/>
      <c r="G192" s="46"/>
      <c r="H192" s="46"/>
      <c r="I192" s="23"/>
    </row>
    <row r="193" spans="1:9">
      <c r="A193" s="20">
        <v>191</v>
      </c>
      <c r="B193" s="20" t="s">
        <v>21842</v>
      </c>
      <c r="C193" s="10" t="s">
        <v>22081</v>
      </c>
      <c r="D193" s="10" t="s">
        <v>22082</v>
      </c>
      <c r="E193" s="39" t="s">
        <v>22091</v>
      </c>
      <c r="F193" s="39"/>
      <c r="G193" s="46"/>
      <c r="H193" s="46"/>
      <c r="I193" s="23"/>
    </row>
    <row r="194" spans="1:9">
      <c r="A194" s="20">
        <v>192</v>
      </c>
      <c r="B194" s="20" t="s">
        <v>21842</v>
      </c>
      <c r="C194" s="10" t="s">
        <v>22081</v>
      </c>
      <c r="D194" s="10" t="s">
        <v>22082</v>
      </c>
      <c r="E194" s="39" t="s">
        <v>22092</v>
      </c>
      <c r="F194" s="39"/>
      <c r="G194" s="46"/>
      <c r="H194" s="46"/>
      <c r="I194" s="23"/>
    </row>
    <row r="195" spans="1:9">
      <c r="A195" s="20">
        <v>193</v>
      </c>
      <c r="B195" s="20" t="s">
        <v>21842</v>
      </c>
      <c r="C195" s="10" t="s">
        <v>22081</v>
      </c>
      <c r="D195" s="10" t="s">
        <v>22082</v>
      </c>
      <c r="E195" s="39" t="s">
        <v>22093</v>
      </c>
      <c r="F195" s="39"/>
      <c r="G195" s="46"/>
      <c r="H195" s="46"/>
      <c r="I195" s="23"/>
    </row>
    <row r="196" spans="1:9">
      <c r="A196" s="20">
        <v>194</v>
      </c>
      <c r="B196" s="20" t="s">
        <v>21842</v>
      </c>
      <c r="C196" s="10" t="s">
        <v>22081</v>
      </c>
      <c r="D196" s="10" t="s">
        <v>22082</v>
      </c>
      <c r="E196" s="39" t="s">
        <v>22094</v>
      </c>
      <c r="F196" s="39"/>
      <c r="G196" s="46"/>
      <c r="H196" s="46"/>
      <c r="I196" s="23"/>
    </row>
    <row r="197" spans="1:9">
      <c r="A197" s="20">
        <v>195</v>
      </c>
      <c r="B197" s="20" t="s">
        <v>21842</v>
      </c>
      <c r="C197" s="10" t="s">
        <v>22081</v>
      </c>
      <c r="D197" s="10" t="s">
        <v>22082</v>
      </c>
      <c r="E197" s="39" t="s">
        <v>22095</v>
      </c>
      <c r="F197" s="39"/>
      <c r="G197" s="46"/>
      <c r="H197" s="46"/>
      <c r="I197" s="23"/>
    </row>
    <row r="198" spans="1:9">
      <c r="A198" s="20">
        <v>196</v>
      </c>
      <c r="B198" s="20" t="s">
        <v>21842</v>
      </c>
      <c r="C198" s="10" t="s">
        <v>22081</v>
      </c>
      <c r="D198" s="10" t="s">
        <v>22082</v>
      </c>
      <c r="E198" s="39" t="s">
        <v>22096</v>
      </c>
      <c r="F198" s="39"/>
      <c r="G198" s="46"/>
      <c r="H198" s="46"/>
      <c r="I198" s="23"/>
    </row>
    <row r="199" spans="1:9">
      <c r="A199" s="20">
        <v>197</v>
      </c>
      <c r="B199" s="20" t="s">
        <v>21842</v>
      </c>
      <c r="C199" s="10" t="s">
        <v>22081</v>
      </c>
      <c r="D199" s="10" t="s">
        <v>22082</v>
      </c>
      <c r="E199" s="39" t="s">
        <v>22097</v>
      </c>
      <c r="F199" s="39"/>
      <c r="G199" s="46"/>
      <c r="H199" s="46"/>
      <c r="I199" s="23"/>
    </row>
    <row r="200" spans="1:9">
      <c r="A200" s="20">
        <v>198</v>
      </c>
      <c r="B200" s="20" t="s">
        <v>21842</v>
      </c>
      <c r="C200" s="10" t="s">
        <v>22081</v>
      </c>
      <c r="D200" s="10" t="s">
        <v>22082</v>
      </c>
      <c r="E200" s="39" t="s">
        <v>22098</v>
      </c>
      <c r="F200" s="39"/>
      <c r="G200" s="46"/>
      <c r="H200" s="46"/>
      <c r="I200" s="23"/>
    </row>
    <row r="201" spans="1:9">
      <c r="A201" s="20">
        <v>199</v>
      </c>
      <c r="B201" s="20" t="s">
        <v>21842</v>
      </c>
      <c r="C201" s="10" t="s">
        <v>22081</v>
      </c>
      <c r="D201" s="10" t="s">
        <v>22082</v>
      </c>
      <c r="E201" s="39" t="s">
        <v>22099</v>
      </c>
      <c r="F201" s="39"/>
      <c r="G201" s="46"/>
      <c r="H201" s="46"/>
      <c r="I201" s="23"/>
    </row>
    <row r="202" spans="1:9">
      <c r="A202" s="20">
        <v>200</v>
      </c>
      <c r="B202" s="20" t="s">
        <v>21842</v>
      </c>
      <c r="C202" s="10" t="s">
        <v>22081</v>
      </c>
      <c r="D202" s="10" t="s">
        <v>22082</v>
      </c>
      <c r="E202" s="39" t="s">
        <v>22100</v>
      </c>
      <c r="F202" s="39"/>
      <c r="G202" s="46"/>
      <c r="H202" s="46"/>
      <c r="I202" s="23"/>
    </row>
    <row r="203" spans="1:9">
      <c r="A203" s="20">
        <v>201</v>
      </c>
      <c r="B203" s="20" t="s">
        <v>21842</v>
      </c>
      <c r="C203" s="10" t="s">
        <v>22081</v>
      </c>
      <c r="D203" s="10" t="s">
        <v>22082</v>
      </c>
      <c r="E203" s="39" t="s">
        <v>22101</v>
      </c>
      <c r="F203" s="39"/>
      <c r="G203" s="46"/>
      <c r="H203" s="46"/>
      <c r="I203" s="23"/>
    </row>
    <row r="204" spans="1:9">
      <c r="A204" s="20">
        <v>202</v>
      </c>
      <c r="B204" s="20" t="s">
        <v>21842</v>
      </c>
      <c r="C204" s="10" t="s">
        <v>22081</v>
      </c>
      <c r="D204" s="10" t="s">
        <v>22082</v>
      </c>
      <c r="E204" s="39" t="s">
        <v>22102</v>
      </c>
      <c r="F204" s="39"/>
      <c r="G204" s="46"/>
      <c r="H204" s="46"/>
      <c r="I204" s="23"/>
    </row>
    <row r="205" spans="1:9">
      <c r="A205" s="20">
        <v>203</v>
      </c>
      <c r="B205" s="20" t="s">
        <v>21842</v>
      </c>
      <c r="C205" s="10" t="s">
        <v>22081</v>
      </c>
      <c r="D205" s="10" t="s">
        <v>22082</v>
      </c>
      <c r="E205" s="39" t="s">
        <v>22103</v>
      </c>
      <c r="F205" s="39"/>
      <c r="G205" s="46"/>
      <c r="H205" s="46"/>
      <c r="I205" s="23"/>
    </row>
    <row r="206" spans="1:9">
      <c r="A206" s="20">
        <v>204</v>
      </c>
      <c r="B206" s="20" t="s">
        <v>21842</v>
      </c>
      <c r="C206" s="10" t="s">
        <v>22081</v>
      </c>
      <c r="D206" s="10" t="s">
        <v>22082</v>
      </c>
      <c r="E206" s="39" t="s">
        <v>22104</v>
      </c>
      <c r="F206" s="39"/>
      <c r="G206" s="46"/>
      <c r="H206" s="46"/>
      <c r="I206" s="23"/>
    </row>
    <row r="207" spans="1:9">
      <c r="A207" s="20">
        <v>205</v>
      </c>
      <c r="B207" s="20" t="s">
        <v>21842</v>
      </c>
      <c r="C207" s="10" t="s">
        <v>22081</v>
      </c>
      <c r="D207" s="10" t="s">
        <v>22082</v>
      </c>
      <c r="E207" s="39" t="s">
        <v>22105</v>
      </c>
      <c r="F207" s="39"/>
      <c r="G207" s="46"/>
      <c r="H207" s="46"/>
      <c r="I207" s="23"/>
    </row>
    <row r="208" spans="1:9">
      <c r="A208" s="20">
        <v>206</v>
      </c>
      <c r="B208" s="20" t="s">
        <v>21842</v>
      </c>
      <c r="C208" s="10" t="s">
        <v>22081</v>
      </c>
      <c r="D208" s="10" t="s">
        <v>22082</v>
      </c>
      <c r="E208" s="39" t="s">
        <v>22106</v>
      </c>
      <c r="F208" s="39"/>
      <c r="G208" s="46"/>
      <c r="H208" s="46"/>
      <c r="I208" s="23"/>
    </row>
    <row r="209" spans="1:9">
      <c r="A209" s="20">
        <v>207</v>
      </c>
      <c r="B209" s="20" t="s">
        <v>21842</v>
      </c>
      <c r="C209" s="10" t="s">
        <v>22081</v>
      </c>
      <c r="D209" s="10" t="s">
        <v>22082</v>
      </c>
      <c r="E209" s="39" t="s">
        <v>22107</v>
      </c>
      <c r="F209" s="63"/>
      <c r="G209" s="46"/>
      <c r="H209" s="46"/>
      <c r="I209" s="23"/>
    </row>
    <row r="210" spans="1:9">
      <c r="A210" s="20">
        <v>208</v>
      </c>
      <c r="B210" s="20" t="s">
        <v>21842</v>
      </c>
      <c r="C210" s="10" t="s">
        <v>22108</v>
      </c>
      <c r="D210" s="10" t="s">
        <v>21844</v>
      </c>
      <c r="E210" s="39" t="s">
        <v>22109</v>
      </c>
      <c r="F210" s="39" t="s">
        <v>21802</v>
      </c>
      <c r="G210" s="46"/>
      <c r="H210" s="46"/>
      <c r="I210" s="23"/>
    </row>
    <row r="211" spans="1:9">
      <c r="A211" s="20">
        <v>209</v>
      </c>
      <c r="B211" s="20" t="s">
        <v>21842</v>
      </c>
      <c r="C211" s="10" t="s">
        <v>22110</v>
      </c>
      <c r="D211" s="10" t="s">
        <v>22082</v>
      </c>
      <c r="E211" s="61" t="s">
        <v>22111</v>
      </c>
      <c r="F211" s="39"/>
      <c r="G211" s="39"/>
      <c r="H211" s="46" t="s">
        <v>22112</v>
      </c>
      <c r="I211" s="23"/>
    </row>
    <row r="212" spans="1:9">
      <c r="A212" s="20">
        <v>210</v>
      </c>
      <c r="B212" s="20" t="s">
        <v>21842</v>
      </c>
      <c r="C212" s="10" t="s">
        <v>22110</v>
      </c>
      <c r="D212" s="10" t="s">
        <v>22082</v>
      </c>
      <c r="E212" s="61" t="s">
        <v>22113</v>
      </c>
      <c r="F212" s="39"/>
      <c r="G212" s="39"/>
      <c r="H212" s="46" t="s">
        <v>22114</v>
      </c>
      <c r="I212" s="23"/>
    </row>
    <row r="213" spans="1:9">
      <c r="A213" s="20">
        <v>211</v>
      </c>
      <c r="B213" s="20" t="s">
        <v>21842</v>
      </c>
      <c r="C213" s="10" t="s">
        <v>22110</v>
      </c>
      <c r="D213" s="10" t="s">
        <v>22082</v>
      </c>
      <c r="E213" s="61" t="s">
        <v>22115</v>
      </c>
      <c r="F213" s="39"/>
      <c r="G213" s="39"/>
      <c r="H213" s="46" t="s">
        <v>22116</v>
      </c>
      <c r="I213" s="23"/>
    </row>
    <row r="214" spans="1:9">
      <c r="A214" s="20">
        <v>212</v>
      </c>
      <c r="B214" s="20" t="s">
        <v>21842</v>
      </c>
      <c r="C214" s="10" t="s">
        <v>22110</v>
      </c>
      <c r="D214" s="10" t="s">
        <v>22082</v>
      </c>
      <c r="E214" s="61" t="s">
        <v>22117</v>
      </c>
      <c r="F214" s="39"/>
      <c r="G214" s="39"/>
      <c r="H214" s="46"/>
      <c r="I214" s="23"/>
    </row>
    <row r="215" spans="1:9">
      <c r="A215" s="20">
        <v>213</v>
      </c>
      <c r="B215" s="20" t="s">
        <v>21842</v>
      </c>
      <c r="C215" s="10" t="s">
        <v>22110</v>
      </c>
      <c r="D215" s="10" t="s">
        <v>22082</v>
      </c>
      <c r="E215" s="61" t="s">
        <v>22118</v>
      </c>
      <c r="F215" s="39"/>
      <c r="G215" s="39"/>
      <c r="H215" s="46" t="s">
        <v>22119</v>
      </c>
      <c r="I215" s="23"/>
    </row>
    <row r="216" spans="1:9">
      <c r="A216" s="20">
        <v>214</v>
      </c>
      <c r="B216" s="20" t="s">
        <v>21842</v>
      </c>
      <c r="C216" s="10" t="s">
        <v>22110</v>
      </c>
      <c r="D216" s="10" t="s">
        <v>22082</v>
      </c>
      <c r="E216" s="61" t="s">
        <v>22120</v>
      </c>
      <c r="F216" s="39"/>
      <c r="G216" s="39"/>
      <c r="H216" s="46" t="s">
        <v>22121</v>
      </c>
      <c r="I216" s="23"/>
    </row>
    <row r="217" spans="1:9">
      <c r="A217" s="20">
        <v>215</v>
      </c>
      <c r="B217" s="20" t="s">
        <v>21842</v>
      </c>
      <c r="C217" s="10" t="s">
        <v>22110</v>
      </c>
      <c r="D217" s="10" t="s">
        <v>22082</v>
      </c>
      <c r="E217" s="61" t="s">
        <v>22122</v>
      </c>
      <c r="F217" s="39"/>
      <c r="G217" s="39"/>
      <c r="H217" s="46" t="s">
        <v>22123</v>
      </c>
      <c r="I217" s="23"/>
    </row>
    <row r="218" spans="1:9">
      <c r="A218" s="20">
        <v>216</v>
      </c>
      <c r="B218" s="20" t="s">
        <v>21842</v>
      </c>
      <c r="C218" s="10" t="s">
        <v>22110</v>
      </c>
      <c r="D218" s="10" t="s">
        <v>22082</v>
      </c>
      <c r="E218" s="61" t="s">
        <v>22124</v>
      </c>
      <c r="F218" s="39"/>
      <c r="G218" s="39"/>
      <c r="H218" s="46"/>
      <c r="I218" s="23"/>
    </row>
    <row r="219" spans="1:9">
      <c r="A219" s="20">
        <v>217</v>
      </c>
      <c r="B219" s="20" t="s">
        <v>21842</v>
      </c>
      <c r="C219" s="10" t="s">
        <v>22110</v>
      </c>
      <c r="D219" s="10" t="s">
        <v>22082</v>
      </c>
      <c r="E219" s="61" t="s">
        <v>22125</v>
      </c>
      <c r="F219" s="39"/>
      <c r="G219" s="39"/>
      <c r="H219" s="46"/>
      <c r="I219" s="23"/>
    </row>
    <row r="220" spans="1:9">
      <c r="A220" s="20">
        <v>218</v>
      </c>
      <c r="B220" s="20" t="s">
        <v>21842</v>
      </c>
      <c r="C220" s="10" t="s">
        <v>22110</v>
      </c>
      <c r="D220" s="10" t="s">
        <v>22082</v>
      </c>
      <c r="E220" s="61" t="s">
        <v>22126</v>
      </c>
      <c r="F220" s="39"/>
      <c r="G220" s="39"/>
      <c r="H220" s="46"/>
      <c r="I220" s="23"/>
    </row>
    <row r="221" spans="1:9">
      <c r="A221" s="20">
        <v>219</v>
      </c>
      <c r="B221" s="20" t="s">
        <v>21842</v>
      </c>
      <c r="C221" s="10" t="s">
        <v>22127</v>
      </c>
      <c r="D221" s="10" t="s">
        <v>21844</v>
      </c>
      <c r="E221" s="39" t="s">
        <v>22128</v>
      </c>
      <c r="F221" s="39" t="s">
        <v>21802</v>
      </c>
      <c r="G221" s="46"/>
      <c r="H221" s="46" t="s">
        <v>22129</v>
      </c>
      <c r="I221" s="23"/>
    </row>
    <row r="222" spans="1:9">
      <c r="A222" s="20">
        <v>220</v>
      </c>
      <c r="B222" s="20" t="s">
        <v>21842</v>
      </c>
      <c r="C222" s="10" t="s">
        <v>22127</v>
      </c>
      <c r="D222" s="10" t="s">
        <v>21844</v>
      </c>
      <c r="E222" s="39" t="s">
        <v>22130</v>
      </c>
      <c r="F222" s="39" t="s">
        <v>21802</v>
      </c>
      <c r="G222" s="46"/>
      <c r="H222" s="46" t="s">
        <v>22131</v>
      </c>
      <c r="I222" s="23"/>
    </row>
    <row r="223" spans="1:9">
      <c r="A223" s="20">
        <v>221</v>
      </c>
      <c r="B223" s="20" t="s">
        <v>21842</v>
      </c>
      <c r="C223" s="10" t="s">
        <v>22127</v>
      </c>
      <c r="D223" s="10" t="s">
        <v>21844</v>
      </c>
      <c r="E223" s="39" t="s">
        <v>22132</v>
      </c>
      <c r="F223" s="39" t="s">
        <v>21802</v>
      </c>
      <c r="G223" s="46"/>
      <c r="H223" s="46" t="s">
        <v>22133</v>
      </c>
      <c r="I223" s="23"/>
    </row>
    <row r="224" spans="1:9">
      <c r="A224" s="20">
        <v>222</v>
      </c>
      <c r="B224" s="20" t="s">
        <v>21842</v>
      </c>
      <c r="C224" s="10" t="s">
        <v>22127</v>
      </c>
      <c r="D224" s="10" t="s">
        <v>21844</v>
      </c>
      <c r="E224" s="39" t="s">
        <v>22134</v>
      </c>
      <c r="F224" s="39" t="s">
        <v>21802</v>
      </c>
      <c r="G224" s="46"/>
      <c r="H224" s="46" t="s">
        <v>22135</v>
      </c>
      <c r="I224" s="23"/>
    </row>
    <row r="225" spans="1:9">
      <c r="A225" s="20">
        <v>223</v>
      </c>
      <c r="B225" s="20" t="s">
        <v>21842</v>
      </c>
      <c r="C225" s="10" t="s">
        <v>22127</v>
      </c>
      <c r="D225" s="10" t="s">
        <v>21844</v>
      </c>
      <c r="E225" s="39" t="s">
        <v>22136</v>
      </c>
      <c r="F225" s="39" t="s">
        <v>21802</v>
      </c>
      <c r="G225" s="46"/>
      <c r="H225" s="46" t="s">
        <v>22137</v>
      </c>
      <c r="I225" s="23"/>
    </row>
    <row r="226" spans="1:9">
      <c r="A226" s="20">
        <v>224</v>
      </c>
      <c r="B226" s="20" t="s">
        <v>21842</v>
      </c>
      <c r="C226" s="10" t="s">
        <v>22127</v>
      </c>
      <c r="D226" s="10" t="s">
        <v>21844</v>
      </c>
      <c r="E226" s="39" t="s">
        <v>22138</v>
      </c>
      <c r="F226" s="39" t="s">
        <v>21802</v>
      </c>
      <c r="G226" s="46"/>
      <c r="H226" s="46" t="s">
        <v>22139</v>
      </c>
      <c r="I226" s="23"/>
    </row>
    <row r="227" spans="1:9">
      <c r="A227" s="20">
        <v>225</v>
      </c>
      <c r="B227" s="20" t="s">
        <v>21842</v>
      </c>
      <c r="C227" s="10" t="s">
        <v>22127</v>
      </c>
      <c r="D227" s="10" t="s">
        <v>21844</v>
      </c>
      <c r="E227" s="39" t="s">
        <v>22140</v>
      </c>
      <c r="F227" s="39" t="s">
        <v>21802</v>
      </c>
      <c r="G227" s="46"/>
      <c r="H227" s="46" t="s">
        <v>22141</v>
      </c>
      <c r="I227" s="23"/>
    </row>
    <row r="228" spans="1:9">
      <c r="A228" s="20">
        <v>226</v>
      </c>
      <c r="B228" s="20" t="s">
        <v>21842</v>
      </c>
      <c r="C228" s="10" t="s">
        <v>22127</v>
      </c>
      <c r="D228" s="10" t="s">
        <v>21844</v>
      </c>
      <c r="E228" s="39" t="s">
        <v>22142</v>
      </c>
      <c r="F228" s="39" t="s">
        <v>21802</v>
      </c>
      <c r="G228" s="46"/>
      <c r="H228" s="46" t="s">
        <v>22143</v>
      </c>
      <c r="I228" s="23"/>
    </row>
    <row r="229" spans="1:9">
      <c r="A229" s="20">
        <v>227</v>
      </c>
      <c r="B229" s="20" t="s">
        <v>21842</v>
      </c>
      <c r="C229" s="10" t="s">
        <v>22127</v>
      </c>
      <c r="D229" s="10" t="s">
        <v>21844</v>
      </c>
      <c r="E229" s="39" t="s">
        <v>22144</v>
      </c>
      <c r="F229" s="39" t="s">
        <v>21977</v>
      </c>
      <c r="G229" s="46"/>
      <c r="H229" s="46" t="s">
        <v>22145</v>
      </c>
      <c r="I229" s="23"/>
    </row>
    <row r="230" spans="1:9">
      <c r="A230" s="20">
        <v>228</v>
      </c>
      <c r="B230" s="20" t="s">
        <v>21842</v>
      </c>
      <c r="C230" s="10" t="s">
        <v>22127</v>
      </c>
      <c r="D230" s="10" t="s">
        <v>21844</v>
      </c>
      <c r="E230" s="39" t="s">
        <v>22146</v>
      </c>
      <c r="F230" s="39" t="s">
        <v>21802</v>
      </c>
      <c r="G230" s="46"/>
      <c r="H230" s="46" t="s">
        <v>22147</v>
      </c>
      <c r="I230" s="23"/>
    </row>
    <row r="231" spans="1:9">
      <c r="A231" s="20">
        <v>229</v>
      </c>
      <c r="B231" s="20" t="s">
        <v>21842</v>
      </c>
      <c r="C231" s="10" t="s">
        <v>22127</v>
      </c>
      <c r="D231" s="10" t="s">
        <v>21844</v>
      </c>
      <c r="E231" s="39" t="s">
        <v>22148</v>
      </c>
      <c r="F231" s="39" t="s">
        <v>21802</v>
      </c>
      <c r="G231" s="46"/>
      <c r="H231" s="46" t="s">
        <v>22149</v>
      </c>
      <c r="I231" s="23"/>
    </row>
    <row r="232" spans="1:9" s="69" customFormat="1">
      <c r="A232" s="64">
        <v>230</v>
      </c>
      <c r="B232" s="64" t="s">
        <v>21842</v>
      </c>
      <c r="C232" s="65" t="s">
        <v>22127</v>
      </c>
      <c r="D232" s="10" t="s">
        <v>21844</v>
      </c>
      <c r="E232" s="66" t="s">
        <v>24587</v>
      </c>
      <c r="F232" s="63" t="s">
        <v>21802</v>
      </c>
      <c r="G232" s="67"/>
      <c r="H232" s="67"/>
      <c r="I232" s="68"/>
    </row>
    <row r="233" spans="1:9">
      <c r="A233" s="20">
        <v>231</v>
      </c>
      <c r="B233" s="20" t="s">
        <v>21842</v>
      </c>
      <c r="C233" s="10" t="s">
        <v>22127</v>
      </c>
      <c r="D233" s="10" t="s">
        <v>21844</v>
      </c>
      <c r="E233" s="39" t="s">
        <v>22150</v>
      </c>
      <c r="F233" s="39" t="s">
        <v>21802</v>
      </c>
      <c r="G233" s="46"/>
      <c r="H233" s="46"/>
      <c r="I233" s="23"/>
    </row>
    <row r="234" spans="1:9">
      <c r="A234" s="20">
        <v>232</v>
      </c>
      <c r="B234" s="20" t="s">
        <v>21842</v>
      </c>
      <c r="C234" s="10" t="s">
        <v>22127</v>
      </c>
      <c r="D234" s="10" t="s">
        <v>21844</v>
      </c>
      <c r="E234" s="39" t="s">
        <v>22151</v>
      </c>
      <c r="F234" s="39" t="s">
        <v>21802</v>
      </c>
      <c r="G234" s="46"/>
      <c r="H234" s="46"/>
      <c r="I234" s="23"/>
    </row>
    <row r="235" spans="1:9">
      <c r="A235" s="20">
        <v>233</v>
      </c>
      <c r="B235" s="20" t="s">
        <v>21842</v>
      </c>
      <c r="C235" s="10" t="s">
        <v>22127</v>
      </c>
      <c r="D235" s="10" t="s">
        <v>21844</v>
      </c>
      <c r="E235" s="39" t="s">
        <v>22152</v>
      </c>
      <c r="F235" s="39" t="s">
        <v>21802</v>
      </c>
      <c r="G235" s="46"/>
      <c r="H235" s="46" t="s">
        <v>22153</v>
      </c>
      <c r="I235" s="23"/>
    </row>
    <row r="236" spans="1:9">
      <c r="A236" s="20">
        <v>234</v>
      </c>
      <c r="B236" s="20" t="s">
        <v>21842</v>
      </c>
      <c r="C236" s="10" t="s">
        <v>22127</v>
      </c>
      <c r="D236" s="10" t="s">
        <v>21844</v>
      </c>
      <c r="E236" s="39" t="s">
        <v>22154</v>
      </c>
      <c r="F236" s="39" t="s">
        <v>21802</v>
      </c>
      <c r="G236" s="46"/>
      <c r="H236" s="46" t="s">
        <v>22155</v>
      </c>
      <c r="I236" s="23"/>
    </row>
    <row r="237" spans="1:9">
      <c r="A237" s="20">
        <v>235</v>
      </c>
      <c r="B237" s="20" t="s">
        <v>21842</v>
      </c>
      <c r="C237" s="10" t="s">
        <v>22127</v>
      </c>
      <c r="D237" s="10" t="s">
        <v>21844</v>
      </c>
      <c r="E237" s="39" t="s">
        <v>22156</v>
      </c>
      <c r="F237" s="39" t="s">
        <v>21802</v>
      </c>
      <c r="G237" s="46"/>
      <c r="H237" s="46" t="s">
        <v>22157</v>
      </c>
      <c r="I237" s="23"/>
    </row>
    <row r="238" spans="1:9">
      <c r="A238" s="20">
        <v>236</v>
      </c>
      <c r="B238" s="20" t="s">
        <v>21842</v>
      </c>
      <c r="C238" s="10" t="s">
        <v>22127</v>
      </c>
      <c r="D238" s="10" t="s">
        <v>21844</v>
      </c>
      <c r="E238" s="39" t="s">
        <v>22158</v>
      </c>
      <c r="F238" s="39" t="s">
        <v>21802</v>
      </c>
      <c r="G238" s="46"/>
      <c r="H238" s="46" t="s">
        <v>22159</v>
      </c>
      <c r="I238" s="23"/>
    </row>
    <row r="239" spans="1:9">
      <c r="A239" s="20">
        <v>237</v>
      </c>
      <c r="B239" s="20" t="s">
        <v>21842</v>
      </c>
      <c r="C239" s="10" t="s">
        <v>22127</v>
      </c>
      <c r="D239" s="10" t="s">
        <v>21844</v>
      </c>
      <c r="E239" s="39" t="s">
        <v>22160</v>
      </c>
      <c r="F239" s="39" t="s">
        <v>21802</v>
      </c>
      <c r="G239" s="46"/>
      <c r="H239" s="46" t="s">
        <v>22161</v>
      </c>
      <c r="I239" s="23"/>
    </row>
    <row r="240" spans="1:9">
      <c r="A240" s="20">
        <v>238</v>
      </c>
      <c r="B240" s="20" t="s">
        <v>21842</v>
      </c>
      <c r="C240" s="10" t="s">
        <v>22127</v>
      </c>
      <c r="D240" s="10" t="s">
        <v>21844</v>
      </c>
      <c r="E240" s="39" t="s">
        <v>22162</v>
      </c>
      <c r="F240" s="39" t="s">
        <v>21802</v>
      </c>
      <c r="G240" s="46"/>
      <c r="H240" s="46" t="s">
        <v>22163</v>
      </c>
      <c r="I240" s="23"/>
    </row>
    <row r="241" spans="1:9">
      <c r="A241" s="20">
        <v>239</v>
      </c>
      <c r="B241" s="20" t="s">
        <v>21842</v>
      </c>
      <c r="C241" s="10" t="s">
        <v>22127</v>
      </c>
      <c r="D241" s="10" t="s">
        <v>21844</v>
      </c>
      <c r="E241" s="39" t="s">
        <v>22164</v>
      </c>
      <c r="F241" s="39" t="s">
        <v>21802</v>
      </c>
      <c r="G241" s="46"/>
      <c r="H241" s="46" t="s">
        <v>22165</v>
      </c>
      <c r="I241" s="23"/>
    </row>
    <row r="242" spans="1:9">
      <c r="A242" s="20">
        <v>240</v>
      </c>
      <c r="B242" s="20" t="s">
        <v>21842</v>
      </c>
      <c r="C242" s="10" t="s">
        <v>22127</v>
      </c>
      <c r="D242" s="10" t="s">
        <v>21844</v>
      </c>
      <c r="E242" s="39" t="s">
        <v>22166</v>
      </c>
      <c r="F242" s="39" t="s">
        <v>21802</v>
      </c>
      <c r="G242" s="46"/>
      <c r="H242" s="46" t="s">
        <v>22167</v>
      </c>
      <c r="I242" s="23"/>
    </row>
    <row r="243" spans="1:9">
      <c r="A243" s="20">
        <v>241</v>
      </c>
      <c r="B243" s="20" t="s">
        <v>21842</v>
      </c>
      <c r="C243" s="10" t="s">
        <v>22127</v>
      </c>
      <c r="D243" s="10" t="s">
        <v>21844</v>
      </c>
      <c r="E243" s="39" t="s">
        <v>22168</v>
      </c>
      <c r="F243" s="39" t="s">
        <v>21802</v>
      </c>
      <c r="G243" s="46"/>
      <c r="H243" s="46" t="s">
        <v>22169</v>
      </c>
      <c r="I243" s="23"/>
    </row>
    <row r="244" spans="1:9">
      <c r="A244" s="20">
        <v>242</v>
      </c>
      <c r="B244" s="20" t="s">
        <v>21842</v>
      </c>
      <c r="C244" s="10" t="s">
        <v>22127</v>
      </c>
      <c r="D244" s="10" t="s">
        <v>21844</v>
      </c>
      <c r="E244" s="39" t="s">
        <v>22170</v>
      </c>
      <c r="F244" s="39" t="s">
        <v>21802</v>
      </c>
      <c r="G244" s="46"/>
      <c r="H244" s="46" t="s">
        <v>22171</v>
      </c>
      <c r="I244" s="23"/>
    </row>
    <row r="245" spans="1:9">
      <c r="A245" s="20">
        <v>243</v>
      </c>
      <c r="B245" s="20" t="s">
        <v>21842</v>
      </c>
      <c r="C245" s="10" t="s">
        <v>22127</v>
      </c>
      <c r="D245" s="10" t="s">
        <v>21844</v>
      </c>
      <c r="E245" s="39" t="s">
        <v>22172</v>
      </c>
      <c r="F245" s="39" t="s">
        <v>21977</v>
      </c>
      <c r="G245" s="46"/>
      <c r="H245" s="46" t="s">
        <v>22173</v>
      </c>
      <c r="I245" s="23"/>
    </row>
    <row r="246" spans="1:9">
      <c r="A246" s="20">
        <v>244</v>
      </c>
      <c r="B246" s="20" t="s">
        <v>21842</v>
      </c>
      <c r="C246" s="10" t="s">
        <v>22127</v>
      </c>
      <c r="D246" s="10" t="s">
        <v>21844</v>
      </c>
      <c r="E246" s="39" t="s">
        <v>22174</v>
      </c>
      <c r="F246" s="39" t="s">
        <v>21977</v>
      </c>
      <c r="G246" s="46"/>
      <c r="H246" s="46" t="s">
        <v>22175</v>
      </c>
      <c r="I246" s="23"/>
    </row>
    <row r="247" spans="1:9">
      <c r="A247" s="20">
        <v>245</v>
      </c>
      <c r="B247" s="20" t="s">
        <v>21842</v>
      </c>
      <c r="C247" s="10" t="s">
        <v>22127</v>
      </c>
      <c r="D247" s="10" t="s">
        <v>21844</v>
      </c>
      <c r="E247" s="39" t="s">
        <v>22176</v>
      </c>
      <c r="F247" s="39" t="s">
        <v>21802</v>
      </c>
      <c r="G247" s="46"/>
      <c r="H247" s="46" t="s">
        <v>22177</v>
      </c>
      <c r="I247" s="23"/>
    </row>
    <row r="248" spans="1:9">
      <c r="A248" s="20">
        <v>246</v>
      </c>
      <c r="B248" s="20" t="s">
        <v>21842</v>
      </c>
      <c r="C248" s="10" t="s">
        <v>22127</v>
      </c>
      <c r="D248" s="10" t="s">
        <v>21844</v>
      </c>
      <c r="E248" s="39" t="s">
        <v>22178</v>
      </c>
      <c r="F248" s="39" t="s">
        <v>21802</v>
      </c>
      <c r="G248" s="46"/>
      <c r="H248" s="46" t="s">
        <v>22179</v>
      </c>
      <c r="I248" s="23"/>
    </row>
    <row r="249" spans="1:9">
      <c r="A249" s="20">
        <v>247</v>
      </c>
      <c r="B249" s="20" t="s">
        <v>21842</v>
      </c>
      <c r="C249" s="10" t="s">
        <v>22127</v>
      </c>
      <c r="D249" s="10" t="s">
        <v>21844</v>
      </c>
      <c r="E249" s="39" t="s">
        <v>22180</v>
      </c>
      <c r="F249" s="39" t="s">
        <v>21802</v>
      </c>
      <c r="G249" s="46"/>
      <c r="H249" s="46" t="s">
        <v>22181</v>
      </c>
      <c r="I249" s="23"/>
    </row>
  </sheetData>
  <autoFilter ref="A2:I249" xr:uid="{677C356F-5F18-467D-9BA9-809876BEB0FF}"/>
  <conditionalFormatting sqref="E2">
    <cfRule type="duplicateValues" dxfId="82" priority="15"/>
    <cfRule type="duplicateValues" dxfId="81" priority="16"/>
    <cfRule type="duplicateValues" dxfId="80" priority="17"/>
    <cfRule type="duplicateValues" dxfId="79" priority="18"/>
    <cfRule type="duplicateValues" dxfId="78" priority="19"/>
    <cfRule type="duplicateValues" dxfId="77" priority="20"/>
    <cfRule type="duplicateValues" dxfId="76" priority="21"/>
    <cfRule type="duplicateValues" dxfId="75" priority="22"/>
    <cfRule type="duplicateValues" dxfId="74" priority="23"/>
    <cfRule type="duplicateValues" dxfId="73" priority="24"/>
    <cfRule type="duplicateValues" dxfId="72" priority="25"/>
    <cfRule type="duplicateValues" dxfId="71" priority="26"/>
    <cfRule type="duplicateValues" dxfId="70" priority="27"/>
  </conditionalFormatting>
  <conditionalFormatting sqref="E165">
    <cfRule type="duplicateValues" dxfId="69" priority="1"/>
    <cfRule type="duplicateValues" dxfId="68" priority="2"/>
    <cfRule type="duplicateValues" dxfId="67" priority="3"/>
    <cfRule type="duplicateValues" dxfId="66" priority="4"/>
    <cfRule type="duplicateValues" dxfId="65" priority="5"/>
    <cfRule type="duplicateValues" dxfId="64" priority="6"/>
    <cfRule type="duplicateValues" dxfId="63" priority="7"/>
    <cfRule type="duplicateValues" dxfId="62" priority="8"/>
    <cfRule type="duplicateValues" dxfId="61" priority="9"/>
    <cfRule type="duplicateValues" dxfId="60" priority="10"/>
    <cfRule type="duplicateValues" dxfId="59" priority="11"/>
    <cfRule type="duplicateValues" dxfId="58" priority="12"/>
    <cfRule type="duplicateValues" dxfId="57" priority="13"/>
    <cfRule type="duplicateValues" dxfId="56" priority="14"/>
  </conditionalFormatting>
  <conditionalFormatting sqref="F2 E6:E36 E38:E45 E81:E84 E211:E220">
    <cfRule type="duplicateValues" dxfId="55" priority="28"/>
    <cfRule type="duplicateValues" dxfId="54" priority="29"/>
    <cfRule type="duplicateValues" dxfId="53" priority="30"/>
    <cfRule type="duplicateValues" dxfId="52" priority="31"/>
    <cfRule type="duplicateValues" dxfId="51" priority="32"/>
    <cfRule type="duplicateValues" dxfId="50" priority="33"/>
    <cfRule type="duplicateValues" dxfId="49" priority="34"/>
    <cfRule type="duplicateValues" dxfId="48" priority="35"/>
    <cfRule type="duplicateValues" dxfId="47" priority="36"/>
    <cfRule type="duplicateValues" dxfId="46" priority="37"/>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D9DBB-EED7-4C70-8D1C-DFCDF6779B49}">
  <sheetPr codeName="Sheet11">
    <tabColor theme="9" tint="0.79998168889431442"/>
  </sheetPr>
  <dimension ref="A1:X47"/>
  <sheetViews>
    <sheetView workbookViewId="0"/>
  </sheetViews>
  <sheetFormatPr defaultColWidth="4.42578125" defaultRowHeight="14.45"/>
  <cols>
    <col min="1" max="1" width="5.85546875" style="21" customWidth="1"/>
    <col min="2" max="2" width="12.42578125" style="21" customWidth="1"/>
    <col min="3" max="3" width="12.42578125" style="11" customWidth="1"/>
    <col min="4" max="4" width="10.5703125" style="11" customWidth="1"/>
    <col min="5" max="5" width="46.42578125" style="11" customWidth="1"/>
    <col min="6" max="6" width="13.42578125" style="11" customWidth="1"/>
    <col min="7" max="7" width="19.140625" style="11" bestFit="1" customWidth="1"/>
    <col min="8" max="8" width="49.5703125" style="11" bestFit="1" customWidth="1"/>
    <col min="9" max="9" width="45.85546875" style="11" customWidth="1"/>
    <col min="10" max="10" width="36.42578125" style="11" customWidth="1"/>
    <col min="11" max="11" width="13.85546875" style="11" customWidth="1"/>
    <col min="12" max="12" width="20.42578125" style="11" customWidth="1"/>
    <col min="13" max="13" width="21.5703125" style="11" customWidth="1"/>
    <col min="14" max="14" width="29.5703125" style="11" customWidth="1"/>
    <col min="15" max="15" width="33.85546875" style="11" bestFit="1" customWidth="1"/>
    <col min="16" max="17" width="4.42578125" style="11"/>
    <col min="18" max="18" width="4.42578125" style="11" bestFit="1"/>
    <col min="19" max="24" width="11.5703125" style="11" customWidth="1"/>
    <col min="25" max="29" width="4.42578125" style="11" bestFit="1" customWidth="1"/>
    <col min="30" max="16384" width="4.42578125" style="11"/>
  </cols>
  <sheetData>
    <row r="1" spans="1:24" s="49" customFormat="1" ht="21.75" customHeight="1">
      <c r="A1" s="31">
        <f>COUNTA(A8:A931)</f>
        <v>40</v>
      </c>
      <c r="B1" s="50"/>
    </row>
    <row r="2" spans="1:24" s="21" customFormat="1" ht="18.75" customHeight="1">
      <c r="A2" s="22" t="s">
        <v>21792</v>
      </c>
      <c r="B2" s="22" t="s">
        <v>21793</v>
      </c>
      <c r="C2" s="22" t="s">
        <v>21794</v>
      </c>
      <c r="D2" s="22" t="s">
        <v>21840</v>
      </c>
      <c r="E2" s="33" t="s">
        <v>21795</v>
      </c>
      <c r="F2" s="44" t="s">
        <v>21796</v>
      </c>
      <c r="G2" s="44" t="s">
        <v>22289</v>
      </c>
      <c r="H2" s="18" t="s">
        <v>21797</v>
      </c>
      <c r="I2" s="18" t="s">
        <v>21798</v>
      </c>
      <c r="J2" s="18" t="s">
        <v>22290</v>
      </c>
      <c r="K2" s="18" t="s">
        <v>28</v>
      </c>
      <c r="L2" s="18" t="s">
        <v>22577</v>
      </c>
      <c r="M2" s="18" t="s">
        <v>22578</v>
      </c>
      <c r="N2" s="79" t="s">
        <v>24523</v>
      </c>
      <c r="O2" s="79" t="s">
        <v>23948</v>
      </c>
      <c r="S2"/>
      <c r="T2"/>
      <c r="U2"/>
      <c r="V2"/>
      <c r="W2"/>
      <c r="X2"/>
    </row>
    <row r="3" spans="1:24">
      <c r="A3" s="99">
        <v>0</v>
      </c>
      <c r="B3" s="99" t="s">
        <v>24522</v>
      </c>
      <c r="C3" s="104" t="s">
        <v>22258</v>
      </c>
      <c r="D3" s="104" t="s">
        <v>22082</v>
      </c>
      <c r="E3" s="104" t="s">
        <v>24588</v>
      </c>
      <c r="F3" s="101" t="s">
        <v>14</v>
      </c>
      <c r="G3" s="102" t="s">
        <v>22310</v>
      </c>
      <c r="H3" s="102"/>
      <c r="I3" s="102"/>
      <c r="J3" s="112" t="s">
        <v>24589</v>
      </c>
      <c r="K3" s="100"/>
      <c r="L3" s="99"/>
      <c r="M3" s="99"/>
      <c r="N3" s="98"/>
      <c r="O3" s="100"/>
      <c r="S3"/>
      <c r="T3"/>
      <c r="U3"/>
      <c r="V3"/>
      <c r="W3"/>
      <c r="X3"/>
    </row>
    <row r="4" spans="1:24">
      <c r="A4" s="99">
        <v>0</v>
      </c>
      <c r="B4" s="99" t="s">
        <v>24522</v>
      </c>
      <c r="C4" s="104" t="s">
        <v>22258</v>
      </c>
      <c r="D4" s="104" t="s">
        <v>22082</v>
      </c>
      <c r="E4" s="104" t="s">
        <v>24590</v>
      </c>
      <c r="F4" s="101" t="s">
        <v>14</v>
      </c>
      <c r="G4" s="102" t="s">
        <v>22310</v>
      </c>
      <c r="H4" s="102"/>
      <c r="I4" s="102"/>
      <c r="J4" s="112" t="s">
        <v>24589</v>
      </c>
      <c r="K4" s="100"/>
      <c r="L4" s="99"/>
      <c r="M4" s="99"/>
      <c r="N4" s="98"/>
      <c r="O4" s="100"/>
      <c r="S4"/>
      <c r="T4"/>
      <c r="U4"/>
      <c r="V4"/>
      <c r="W4"/>
      <c r="X4"/>
    </row>
    <row r="5" spans="1:24">
      <c r="A5" s="99">
        <v>0</v>
      </c>
      <c r="B5" s="99" t="s">
        <v>24522</v>
      </c>
      <c r="C5" s="104" t="s">
        <v>22258</v>
      </c>
      <c r="D5" s="104" t="s">
        <v>22082</v>
      </c>
      <c r="E5" s="104" t="s">
        <v>24591</v>
      </c>
      <c r="F5" s="101" t="s">
        <v>14</v>
      </c>
      <c r="G5" s="102" t="s">
        <v>22310</v>
      </c>
      <c r="H5" s="102"/>
      <c r="I5" s="101"/>
      <c r="J5" s="112" t="s">
        <v>24589</v>
      </c>
      <c r="K5" s="100"/>
      <c r="L5" s="99"/>
      <c r="M5" s="99"/>
      <c r="N5" s="98"/>
      <c r="O5" s="100"/>
      <c r="S5"/>
      <c r="T5"/>
      <c r="U5"/>
      <c r="V5"/>
      <c r="W5"/>
      <c r="X5"/>
    </row>
    <row r="6" spans="1:24">
      <c r="A6" s="99">
        <v>0</v>
      </c>
      <c r="B6" s="99" t="s">
        <v>24522</v>
      </c>
      <c r="C6" s="104" t="s">
        <v>22258</v>
      </c>
      <c r="D6" s="104" t="s">
        <v>22082</v>
      </c>
      <c r="E6" s="104" t="s">
        <v>24592</v>
      </c>
      <c r="F6" s="101" t="s">
        <v>14</v>
      </c>
      <c r="G6" s="102" t="s">
        <v>22310</v>
      </c>
      <c r="H6" s="102"/>
      <c r="I6" s="101"/>
      <c r="J6" s="112" t="s">
        <v>24589</v>
      </c>
      <c r="K6" s="100"/>
      <c r="L6" s="99"/>
      <c r="M6" s="99"/>
      <c r="N6" s="98"/>
      <c r="O6" s="100"/>
      <c r="S6"/>
      <c r="T6"/>
      <c r="U6"/>
      <c r="V6"/>
      <c r="W6"/>
      <c r="X6"/>
    </row>
    <row r="7" spans="1:24">
      <c r="A7" s="99">
        <v>0</v>
      </c>
      <c r="B7" s="99" t="s">
        <v>24522</v>
      </c>
      <c r="C7" s="104" t="s">
        <v>22258</v>
      </c>
      <c r="D7" s="111" t="s">
        <v>22601</v>
      </c>
      <c r="E7" s="104" t="s">
        <v>24593</v>
      </c>
      <c r="F7" s="111" t="s">
        <v>22601</v>
      </c>
      <c r="G7" s="102" t="s">
        <v>22310</v>
      </c>
      <c r="H7" s="102"/>
      <c r="I7" s="101"/>
      <c r="J7" s="112" t="s">
        <v>24589</v>
      </c>
      <c r="K7" s="100"/>
      <c r="L7" s="99"/>
      <c r="M7" s="99"/>
      <c r="N7" s="98"/>
      <c r="O7" s="100"/>
      <c r="S7"/>
      <c r="T7"/>
      <c r="U7"/>
      <c r="V7"/>
      <c r="W7"/>
      <c r="X7"/>
    </row>
    <row r="8" spans="1:24">
      <c r="A8" s="20">
        <v>1</v>
      </c>
      <c r="B8" s="20" t="s">
        <v>24522</v>
      </c>
      <c r="C8" s="76" t="s">
        <v>22258</v>
      </c>
      <c r="D8" s="76" t="s">
        <v>22082</v>
      </c>
      <c r="E8" s="76" t="s">
        <v>23382</v>
      </c>
      <c r="F8" s="39" t="s">
        <v>14</v>
      </c>
      <c r="G8" s="46" t="s">
        <v>22310</v>
      </c>
      <c r="H8" s="46"/>
      <c r="I8" s="39"/>
      <c r="J8" s="46" t="s">
        <v>14</v>
      </c>
      <c r="K8" s="10"/>
      <c r="L8" s="20" t="s">
        <v>22583</v>
      </c>
      <c r="M8" s="20" t="s">
        <v>22583</v>
      </c>
      <c r="N8" s="77" t="s">
        <v>23022</v>
      </c>
      <c r="O8" s="10"/>
      <c r="S8"/>
      <c r="T8"/>
      <c r="U8"/>
      <c r="V8"/>
      <c r="W8"/>
      <c r="X8"/>
    </row>
    <row r="9" spans="1:24" ht="72.599999999999994">
      <c r="A9" s="20">
        <v>2</v>
      </c>
      <c r="B9" s="20" t="s">
        <v>24522</v>
      </c>
      <c r="C9" s="76" t="s">
        <v>21948</v>
      </c>
      <c r="D9" s="76" t="s">
        <v>21844</v>
      </c>
      <c r="E9" s="76" t="s">
        <v>21954</v>
      </c>
      <c r="F9" s="39" t="s">
        <v>21802</v>
      </c>
      <c r="G9" s="46" t="s">
        <v>22310</v>
      </c>
      <c r="H9" s="46"/>
      <c r="I9" s="39"/>
      <c r="J9" s="46" t="s">
        <v>12</v>
      </c>
      <c r="K9" s="10" t="s">
        <v>24578</v>
      </c>
      <c r="L9" s="20" t="s">
        <v>22583</v>
      </c>
      <c r="M9" s="20" t="s">
        <v>22583</v>
      </c>
      <c r="N9" s="77" t="s">
        <v>23022</v>
      </c>
      <c r="O9" s="10"/>
      <c r="S9"/>
      <c r="T9"/>
      <c r="U9"/>
      <c r="V9"/>
      <c r="W9"/>
      <c r="X9"/>
    </row>
    <row r="10" spans="1:24" ht="72.599999999999994">
      <c r="A10" s="20">
        <v>3</v>
      </c>
      <c r="B10" s="20" t="s">
        <v>24522</v>
      </c>
      <c r="C10" s="76" t="s">
        <v>22010</v>
      </c>
      <c r="D10" s="76" t="s">
        <v>21844</v>
      </c>
      <c r="E10" s="76" t="s">
        <v>22042</v>
      </c>
      <c r="F10" s="39" t="s">
        <v>21802</v>
      </c>
      <c r="G10" s="46" t="s">
        <v>22310</v>
      </c>
      <c r="H10" s="46"/>
      <c r="I10" s="39"/>
      <c r="J10" s="46" t="s">
        <v>12</v>
      </c>
      <c r="K10" s="10" t="s">
        <v>24578</v>
      </c>
      <c r="L10" s="20" t="s">
        <v>22583</v>
      </c>
      <c r="M10" s="20" t="s">
        <v>22583</v>
      </c>
      <c r="N10" s="77" t="s">
        <v>23022</v>
      </c>
      <c r="O10" s="10"/>
      <c r="S10"/>
      <c r="T10"/>
      <c r="U10"/>
      <c r="V10"/>
      <c r="W10"/>
      <c r="X10"/>
    </row>
    <row r="11" spans="1:24" ht="72.599999999999994">
      <c r="A11" s="20">
        <v>4</v>
      </c>
      <c r="B11" s="20" t="s">
        <v>24522</v>
      </c>
      <c r="C11" s="76" t="s">
        <v>22010</v>
      </c>
      <c r="D11" s="76" t="s">
        <v>21844</v>
      </c>
      <c r="E11" s="76" t="s">
        <v>22049</v>
      </c>
      <c r="F11" s="39" t="s">
        <v>21802</v>
      </c>
      <c r="G11" s="46" t="s">
        <v>22310</v>
      </c>
      <c r="H11" s="46"/>
      <c r="I11" s="39"/>
      <c r="J11" s="46" t="s">
        <v>12</v>
      </c>
      <c r="K11" s="10" t="s">
        <v>24578</v>
      </c>
      <c r="L11" s="20" t="s">
        <v>22583</v>
      </c>
      <c r="M11" s="20" t="s">
        <v>22583</v>
      </c>
      <c r="N11" s="77" t="s">
        <v>23022</v>
      </c>
      <c r="O11" s="10"/>
      <c r="S11"/>
      <c r="T11"/>
      <c r="U11"/>
      <c r="V11"/>
      <c r="W11"/>
      <c r="X11"/>
    </row>
    <row r="12" spans="1:24" ht="72.599999999999994">
      <c r="A12" s="20">
        <v>5</v>
      </c>
      <c r="B12" s="20" t="s">
        <v>24522</v>
      </c>
      <c r="C12" s="76" t="s">
        <v>22010</v>
      </c>
      <c r="D12" s="76" t="s">
        <v>21844</v>
      </c>
      <c r="E12" s="76" t="s">
        <v>22052</v>
      </c>
      <c r="F12" s="39" t="s">
        <v>21802</v>
      </c>
      <c r="G12" s="46" t="s">
        <v>22310</v>
      </c>
      <c r="H12" s="46"/>
      <c r="I12" s="39"/>
      <c r="J12" s="46" t="s">
        <v>12</v>
      </c>
      <c r="K12" s="10" t="s">
        <v>24578</v>
      </c>
      <c r="L12" s="20" t="s">
        <v>22583</v>
      </c>
      <c r="M12" s="20" t="s">
        <v>22583</v>
      </c>
      <c r="N12" s="77" t="s">
        <v>23022</v>
      </c>
      <c r="O12" s="10"/>
      <c r="S12"/>
      <c r="T12"/>
      <c r="U12"/>
      <c r="V12"/>
      <c r="W12"/>
      <c r="X12"/>
    </row>
    <row r="13" spans="1:24" ht="72.599999999999994">
      <c r="A13" s="20">
        <v>6</v>
      </c>
      <c r="B13" s="20" t="s">
        <v>24522</v>
      </c>
      <c r="C13" s="76" t="s">
        <v>22010</v>
      </c>
      <c r="D13" s="76" t="s">
        <v>21844</v>
      </c>
      <c r="E13" s="76" t="s">
        <v>22054</v>
      </c>
      <c r="F13" s="39" t="s">
        <v>21802</v>
      </c>
      <c r="G13" s="46" t="s">
        <v>22310</v>
      </c>
      <c r="H13" s="46"/>
      <c r="I13" s="39"/>
      <c r="J13" s="46" t="s">
        <v>12</v>
      </c>
      <c r="K13" s="10" t="s">
        <v>24578</v>
      </c>
      <c r="L13" s="20" t="s">
        <v>22583</v>
      </c>
      <c r="M13" s="20" t="s">
        <v>22583</v>
      </c>
      <c r="N13" s="77" t="s">
        <v>23022</v>
      </c>
      <c r="O13" s="10"/>
      <c r="S13"/>
      <c r="T13"/>
      <c r="U13"/>
      <c r="V13"/>
      <c r="W13"/>
      <c r="X13"/>
    </row>
    <row r="14" spans="1:24" ht="72.599999999999994">
      <c r="A14" s="20">
        <v>7</v>
      </c>
      <c r="B14" s="20" t="s">
        <v>24522</v>
      </c>
      <c r="C14" s="76" t="s">
        <v>24517</v>
      </c>
      <c r="D14" s="76" t="s">
        <v>21844</v>
      </c>
      <c r="E14" s="76" t="s">
        <v>22616</v>
      </c>
      <c r="F14" s="39" t="s">
        <v>21802</v>
      </c>
      <c r="G14" s="46" t="s">
        <v>22310</v>
      </c>
      <c r="H14" s="46"/>
      <c r="I14" s="39"/>
      <c r="J14" s="46" t="s">
        <v>12</v>
      </c>
      <c r="K14" s="10" t="s">
        <v>24578</v>
      </c>
      <c r="L14" s="20" t="s">
        <v>22583</v>
      </c>
      <c r="M14" s="20" t="s">
        <v>22583</v>
      </c>
      <c r="N14" s="77" t="s">
        <v>23022</v>
      </c>
      <c r="O14" s="10"/>
      <c r="S14"/>
      <c r="T14"/>
      <c r="U14"/>
      <c r="V14"/>
      <c r="W14"/>
      <c r="X14"/>
    </row>
    <row r="15" spans="1:24" ht="72.599999999999994">
      <c r="A15" s="20">
        <v>8</v>
      </c>
      <c r="B15" s="20" t="s">
        <v>24522</v>
      </c>
      <c r="C15" s="76" t="s">
        <v>24517</v>
      </c>
      <c r="D15" s="76" t="s">
        <v>21844</v>
      </c>
      <c r="E15" s="76" t="s">
        <v>22620</v>
      </c>
      <c r="F15" s="39" t="s">
        <v>21802</v>
      </c>
      <c r="G15" s="46" t="s">
        <v>22310</v>
      </c>
      <c r="H15" s="46"/>
      <c r="I15" s="39"/>
      <c r="J15" s="46" t="s">
        <v>12</v>
      </c>
      <c r="K15" s="10" t="s">
        <v>24578</v>
      </c>
      <c r="L15" s="20" t="s">
        <v>22583</v>
      </c>
      <c r="M15" s="20" t="s">
        <v>22583</v>
      </c>
      <c r="N15" s="77" t="s">
        <v>23022</v>
      </c>
      <c r="O15" s="10"/>
      <c r="S15"/>
      <c r="T15"/>
      <c r="U15"/>
      <c r="V15"/>
      <c r="W15"/>
      <c r="X15"/>
    </row>
    <row r="16" spans="1:24" ht="72.599999999999994">
      <c r="A16" s="20">
        <v>9</v>
      </c>
      <c r="B16" s="20" t="s">
        <v>24522</v>
      </c>
      <c r="C16" s="76" t="s">
        <v>22010</v>
      </c>
      <c r="D16" s="76" t="s">
        <v>21844</v>
      </c>
      <c r="E16" s="76" t="s">
        <v>22976</v>
      </c>
      <c r="F16" s="39" t="s">
        <v>21802</v>
      </c>
      <c r="G16" s="46" t="s">
        <v>22310</v>
      </c>
      <c r="H16" s="46"/>
      <c r="I16" s="39"/>
      <c r="J16" s="46" t="s">
        <v>12</v>
      </c>
      <c r="K16" s="10" t="s">
        <v>24578</v>
      </c>
      <c r="L16" s="20" t="s">
        <v>22583</v>
      </c>
      <c r="M16" s="20" t="s">
        <v>22583</v>
      </c>
      <c r="N16" s="77" t="s">
        <v>23022</v>
      </c>
      <c r="O16" s="10"/>
      <c r="S16"/>
      <c r="T16"/>
      <c r="U16"/>
      <c r="V16"/>
      <c r="W16"/>
      <c r="X16"/>
    </row>
    <row r="17" spans="1:24" ht="72.599999999999994">
      <c r="A17" s="20">
        <v>10</v>
      </c>
      <c r="B17" s="20" t="s">
        <v>24522</v>
      </c>
      <c r="C17" s="76" t="s">
        <v>22010</v>
      </c>
      <c r="D17" s="76" t="s">
        <v>21844</v>
      </c>
      <c r="E17" s="76" t="s">
        <v>22051</v>
      </c>
      <c r="F17" s="39" t="s">
        <v>21802</v>
      </c>
      <c r="G17" s="46" t="s">
        <v>22310</v>
      </c>
      <c r="H17" s="46"/>
      <c r="I17" s="39"/>
      <c r="J17" s="46" t="s">
        <v>12</v>
      </c>
      <c r="K17" s="10" t="s">
        <v>24578</v>
      </c>
      <c r="L17" s="20" t="s">
        <v>22583</v>
      </c>
      <c r="M17" s="20" t="s">
        <v>22583</v>
      </c>
      <c r="N17" s="77" t="s">
        <v>23022</v>
      </c>
      <c r="O17" s="10"/>
      <c r="S17"/>
      <c r="T17"/>
      <c r="U17"/>
      <c r="V17"/>
      <c r="W17"/>
      <c r="X17"/>
    </row>
    <row r="18" spans="1:24" ht="72.599999999999994">
      <c r="A18" s="20">
        <v>11</v>
      </c>
      <c r="B18" s="20" t="s">
        <v>24522</v>
      </c>
      <c r="C18" s="76" t="s">
        <v>21998</v>
      </c>
      <c r="D18" s="76" t="s">
        <v>21844</v>
      </c>
      <c r="E18" s="76" t="s">
        <v>22463</v>
      </c>
      <c r="F18" s="39" t="s">
        <v>21802</v>
      </c>
      <c r="G18" s="46" t="s">
        <v>22317</v>
      </c>
      <c r="H18" s="46"/>
      <c r="I18" s="39"/>
      <c r="J18" s="46" t="s">
        <v>12</v>
      </c>
      <c r="K18" s="10" t="s">
        <v>24578</v>
      </c>
      <c r="L18" s="20" t="s">
        <v>22583</v>
      </c>
      <c r="M18" s="20" t="s">
        <v>22583</v>
      </c>
      <c r="N18" s="77" t="s">
        <v>23022</v>
      </c>
      <c r="O18" s="10"/>
      <c r="S18"/>
      <c r="T18"/>
      <c r="U18"/>
      <c r="V18"/>
      <c r="W18"/>
      <c r="X18"/>
    </row>
    <row r="19" spans="1:24" ht="72.599999999999994">
      <c r="A19" s="20">
        <v>12</v>
      </c>
      <c r="B19" s="20" t="s">
        <v>24522</v>
      </c>
      <c r="C19" s="76" t="s">
        <v>21998</v>
      </c>
      <c r="D19" s="76" t="s">
        <v>21844</v>
      </c>
      <c r="E19" s="76" t="s">
        <v>22464</v>
      </c>
      <c r="F19" s="39" t="s">
        <v>21802</v>
      </c>
      <c r="G19" s="46" t="s">
        <v>22317</v>
      </c>
      <c r="H19" s="46"/>
      <c r="I19" s="39"/>
      <c r="J19" s="46" t="s">
        <v>12</v>
      </c>
      <c r="K19" s="10" t="s">
        <v>24578</v>
      </c>
      <c r="L19" s="20" t="s">
        <v>22583</v>
      </c>
      <c r="M19" s="20" t="s">
        <v>22583</v>
      </c>
      <c r="N19" s="77" t="s">
        <v>23022</v>
      </c>
      <c r="O19" s="10"/>
      <c r="S19"/>
      <c r="T19"/>
      <c r="U19"/>
      <c r="V19"/>
      <c r="W19"/>
      <c r="X19"/>
    </row>
    <row r="20" spans="1:24" ht="72.599999999999994">
      <c r="A20" s="20">
        <v>13</v>
      </c>
      <c r="B20" s="20" t="s">
        <v>24522</v>
      </c>
      <c r="C20" s="76" t="s">
        <v>21998</v>
      </c>
      <c r="D20" s="76" t="s">
        <v>21844</v>
      </c>
      <c r="E20" s="76" t="s">
        <v>22465</v>
      </c>
      <c r="F20" s="39" t="s">
        <v>21802</v>
      </c>
      <c r="G20" s="46" t="s">
        <v>22317</v>
      </c>
      <c r="H20" s="46"/>
      <c r="I20" s="39"/>
      <c r="J20" s="46" t="s">
        <v>12</v>
      </c>
      <c r="K20" s="10" t="s">
        <v>24578</v>
      </c>
      <c r="L20" s="20" t="s">
        <v>22583</v>
      </c>
      <c r="M20" s="20" t="s">
        <v>22583</v>
      </c>
      <c r="N20" s="77" t="s">
        <v>23022</v>
      </c>
      <c r="O20" s="10"/>
      <c r="S20"/>
      <c r="T20"/>
      <c r="U20"/>
      <c r="V20"/>
      <c r="W20"/>
      <c r="X20"/>
    </row>
    <row r="21" spans="1:24" ht="72.599999999999994">
      <c r="A21" s="20">
        <v>14</v>
      </c>
      <c r="B21" s="20" t="s">
        <v>24522</v>
      </c>
      <c r="C21" s="76" t="s">
        <v>22010</v>
      </c>
      <c r="D21" s="76" t="s">
        <v>21844</v>
      </c>
      <c r="E21" s="76" t="s">
        <v>22020</v>
      </c>
      <c r="F21" s="39" t="s">
        <v>21802</v>
      </c>
      <c r="G21" s="46" t="s">
        <v>22310</v>
      </c>
      <c r="H21" s="46"/>
      <c r="I21" s="39"/>
      <c r="J21" s="46" t="s">
        <v>12</v>
      </c>
      <c r="K21" s="10" t="s">
        <v>24578</v>
      </c>
      <c r="L21" s="20" t="s">
        <v>22583</v>
      </c>
      <c r="M21" s="20" t="s">
        <v>22583</v>
      </c>
      <c r="N21" s="77" t="s">
        <v>23022</v>
      </c>
      <c r="O21" s="10"/>
      <c r="S21"/>
      <c r="T21"/>
      <c r="U21"/>
      <c r="V21"/>
      <c r="W21"/>
      <c r="X21"/>
    </row>
    <row r="22" spans="1:24" ht="72.599999999999994">
      <c r="A22" s="20">
        <v>15</v>
      </c>
      <c r="B22" s="20" t="s">
        <v>24522</v>
      </c>
      <c r="C22" s="76" t="s">
        <v>21948</v>
      </c>
      <c r="D22" s="76" t="s">
        <v>21844</v>
      </c>
      <c r="E22" s="76" t="s">
        <v>24594</v>
      </c>
      <c r="F22" s="39" t="s">
        <v>21802</v>
      </c>
      <c r="G22" s="46" t="s">
        <v>22310</v>
      </c>
      <c r="H22" s="46"/>
      <c r="I22" s="39"/>
      <c r="J22" s="46" t="s">
        <v>12</v>
      </c>
      <c r="K22" s="10" t="s">
        <v>24578</v>
      </c>
      <c r="L22" s="20" t="s">
        <v>22583</v>
      </c>
      <c r="M22" s="20" t="s">
        <v>22583</v>
      </c>
      <c r="N22" s="77" t="s">
        <v>23022</v>
      </c>
      <c r="O22" s="10"/>
      <c r="S22"/>
      <c r="T22"/>
      <c r="U22"/>
      <c r="V22"/>
      <c r="W22"/>
      <c r="X22"/>
    </row>
    <row r="23" spans="1:24" ht="72.599999999999994">
      <c r="A23" s="20">
        <v>16</v>
      </c>
      <c r="B23" s="20" t="s">
        <v>24522</v>
      </c>
      <c r="C23" s="76" t="s">
        <v>21948</v>
      </c>
      <c r="D23" s="76" t="s">
        <v>21844</v>
      </c>
      <c r="E23" s="76" t="s">
        <v>21953</v>
      </c>
      <c r="F23" s="39" t="s">
        <v>21802</v>
      </c>
      <c r="G23" s="46" t="s">
        <v>22310</v>
      </c>
      <c r="H23" s="46"/>
      <c r="I23" s="39"/>
      <c r="J23" s="46" t="s">
        <v>12</v>
      </c>
      <c r="K23" s="10" t="s">
        <v>24578</v>
      </c>
      <c r="L23" s="20" t="s">
        <v>22583</v>
      </c>
      <c r="M23" s="20" t="s">
        <v>22583</v>
      </c>
      <c r="N23" s="77" t="s">
        <v>23022</v>
      </c>
      <c r="O23" s="10"/>
    </row>
    <row r="24" spans="1:24">
      <c r="A24" s="20">
        <v>17</v>
      </c>
      <c r="B24" s="20" t="s">
        <v>24522</v>
      </c>
      <c r="C24" s="76" t="s">
        <v>22258</v>
      </c>
      <c r="D24" s="76" t="s">
        <v>22082</v>
      </c>
      <c r="E24" s="76" t="s">
        <v>22809</v>
      </c>
      <c r="F24" s="39" t="s">
        <v>14</v>
      </c>
      <c r="G24" s="46" t="s">
        <v>22310</v>
      </c>
      <c r="H24" s="46"/>
      <c r="I24" s="39"/>
      <c r="J24" s="46" t="s">
        <v>14</v>
      </c>
      <c r="K24" s="10"/>
      <c r="L24" s="20" t="s">
        <v>22583</v>
      </c>
      <c r="M24" s="20" t="s">
        <v>22583</v>
      </c>
      <c r="N24" s="77" t="s">
        <v>23022</v>
      </c>
      <c r="O24" s="10"/>
    </row>
    <row r="25" spans="1:24">
      <c r="A25" s="20">
        <v>18</v>
      </c>
      <c r="B25" s="20" t="s">
        <v>24522</v>
      </c>
      <c r="C25" s="76" t="s">
        <v>22258</v>
      </c>
      <c r="D25" s="76" t="s">
        <v>22082</v>
      </c>
      <c r="E25" s="76" t="s">
        <v>22811</v>
      </c>
      <c r="F25" s="39" t="s">
        <v>14</v>
      </c>
      <c r="G25" s="46" t="s">
        <v>22310</v>
      </c>
      <c r="H25" s="46"/>
      <c r="I25" s="39"/>
      <c r="J25" s="46" t="s">
        <v>14</v>
      </c>
      <c r="K25" s="10"/>
      <c r="L25" s="20" t="s">
        <v>22583</v>
      </c>
      <c r="M25" s="20" t="s">
        <v>22583</v>
      </c>
      <c r="N25" s="77" t="s">
        <v>23022</v>
      </c>
      <c r="O25" s="10"/>
    </row>
    <row r="26" spans="1:24">
      <c r="A26" s="20">
        <v>19</v>
      </c>
      <c r="B26" s="20" t="s">
        <v>24522</v>
      </c>
      <c r="C26" s="76" t="s">
        <v>22258</v>
      </c>
      <c r="D26" s="76" t="s">
        <v>22082</v>
      </c>
      <c r="E26" s="10" t="s">
        <v>23508</v>
      </c>
      <c r="F26" s="39" t="s">
        <v>14</v>
      </c>
      <c r="G26" s="46" t="s">
        <v>22310</v>
      </c>
      <c r="H26" s="46"/>
      <c r="I26" s="39"/>
      <c r="J26" s="46" t="s">
        <v>14</v>
      </c>
      <c r="K26" s="10" t="s">
        <v>24595</v>
      </c>
      <c r="L26" s="20" t="s">
        <v>22583</v>
      </c>
      <c r="M26" s="20" t="s">
        <v>22583</v>
      </c>
      <c r="N26" s="77" t="s">
        <v>23022</v>
      </c>
      <c r="O26" s="10"/>
    </row>
    <row r="27" spans="1:24">
      <c r="A27" s="20">
        <v>20</v>
      </c>
      <c r="B27" s="20" t="s">
        <v>24522</v>
      </c>
      <c r="C27" s="76" t="s">
        <v>22258</v>
      </c>
      <c r="D27" s="76" t="s">
        <v>22082</v>
      </c>
      <c r="E27" s="10" t="s">
        <v>22883</v>
      </c>
      <c r="F27" s="39" t="s">
        <v>14</v>
      </c>
      <c r="G27" s="46" t="s">
        <v>22310</v>
      </c>
      <c r="H27" s="46"/>
      <c r="I27" s="39"/>
      <c r="J27" s="46" t="s">
        <v>14</v>
      </c>
      <c r="K27" s="10" t="s">
        <v>24595</v>
      </c>
      <c r="L27" s="20" t="s">
        <v>22583</v>
      </c>
      <c r="M27" s="20" t="s">
        <v>22583</v>
      </c>
      <c r="N27" s="77" t="s">
        <v>23022</v>
      </c>
      <c r="O27" s="10"/>
    </row>
    <row r="28" spans="1:24">
      <c r="A28" s="20">
        <v>21</v>
      </c>
      <c r="B28" s="20" t="s">
        <v>24522</v>
      </c>
      <c r="C28" s="76" t="s">
        <v>22258</v>
      </c>
      <c r="D28" s="76" t="s">
        <v>22082</v>
      </c>
      <c r="E28" s="10" t="s">
        <v>24596</v>
      </c>
      <c r="F28" s="39" t="s">
        <v>14</v>
      </c>
      <c r="G28" s="46" t="s">
        <v>22310</v>
      </c>
      <c r="H28" s="46"/>
      <c r="I28" s="39"/>
      <c r="J28" s="46" t="s">
        <v>14</v>
      </c>
      <c r="K28" s="10" t="s">
        <v>24595</v>
      </c>
      <c r="L28" s="20" t="s">
        <v>22583</v>
      </c>
      <c r="M28" s="20" t="s">
        <v>22583</v>
      </c>
      <c r="N28" s="77" t="s">
        <v>23022</v>
      </c>
      <c r="O28" s="10"/>
    </row>
    <row r="29" spans="1:24">
      <c r="A29" s="20">
        <v>22</v>
      </c>
      <c r="B29" s="20" t="s">
        <v>24522</v>
      </c>
      <c r="C29" s="76" t="s">
        <v>22258</v>
      </c>
      <c r="D29" s="76" t="s">
        <v>22082</v>
      </c>
      <c r="E29" s="10" t="s">
        <v>22903</v>
      </c>
      <c r="F29" s="39" t="s">
        <v>14</v>
      </c>
      <c r="G29" s="46" t="s">
        <v>22310</v>
      </c>
      <c r="H29" s="46"/>
      <c r="I29" s="39"/>
      <c r="J29" s="46" t="s">
        <v>14</v>
      </c>
      <c r="K29" s="10" t="s">
        <v>24595</v>
      </c>
      <c r="L29" s="20" t="s">
        <v>22583</v>
      </c>
      <c r="M29" s="20" t="s">
        <v>22583</v>
      </c>
      <c r="N29" s="77" t="s">
        <v>23022</v>
      </c>
      <c r="O29" s="10"/>
    </row>
    <row r="30" spans="1:24">
      <c r="A30" s="20">
        <v>23</v>
      </c>
      <c r="B30" s="20" t="s">
        <v>24522</v>
      </c>
      <c r="C30" s="76" t="s">
        <v>22258</v>
      </c>
      <c r="D30" s="76" t="s">
        <v>22082</v>
      </c>
      <c r="E30" s="10" t="s">
        <v>22905</v>
      </c>
      <c r="F30" s="39" t="s">
        <v>14</v>
      </c>
      <c r="G30" s="46" t="s">
        <v>22310</v>
      </c>
      <c r="H30" s="46"/>
      <c r="I30" s="39"/>
      <c r="J30" s="46" t="s">
        <v>14</v>
      </c>
      <c r="K30" s="10" t="s">
        <v>24595</v>
      </c>
      <c r="L30" s="20" t="s">
        <v>22583</v>
      </c>
      <c r="M30" s="20" t="s">
        <v>22583</v>
      </c>
      <c r="N30" s="77" t="s">
        <v>23022</v>
      </c>
      <c r="O30" s="10"/>
    </row>
    <row r="31" spans="1:24">
      <c r="A31" s="20">
        <v>24</v>
      </c>
      <c r="B31" s="20" t="s">
        <v>24522</v>
      </c>
      <c r="C31" s="76" t="s">
        <v>22258</v>
      </c>
      <c r="D31" s="76" t="s">
        <v>22082</v>
      </c>
      <c r="E31" s="10" t="s">
        <v>22908</v>
      </c>
      <c r="F31" s="39" t="s">
        <v>14</v>
      </c>
      <c r="G31" s="46" t="s">
        <v>22310</v>
      </c>
      <c r="H31" s="46"/>
      <c r="I31" s="39"/>
      <c r="J31" s="46" t="s">
        <v>14</v>
      </c>
      <c r="K31" s="10" t="s">
        <v>24595</v>
      </c>
      <c r="L31" s="20" t="s">
        <v>22583</v>
      </c>
      <c r="M31" s="20" t="s">
        <v>22583</v>
      </c>
      <c r="N31" s="77" t="s">
        <v>23022</v>
      </c>
      <c r="O31" s="10"/>
    </row>
    <row r="32" spans="1:24">
      <c r="A32" s="20">
        <v>25</v>
      </c>
      <c r="B32" s="20" t="s">
        <v>24522</v>
      </c>
      <c r="C32" s="76" t="s">
        <v>22258</v>
      </c>
      <c r="D32" s="76" t="s">
        <v>22082</v>
      </c>
      <c r="E32" s="10" t="s">
        <v>22910</v>
      </c>
      <c r="F32" s="39" t="s">
        <v>14</v>
      </c>
      <c r="G32" s="46" t="s">
        <v>22310</v>
      </c>
      <c r="H32" s="46"/>
      <c r="I32" s="39"/>
      <c r="J32" s="46" t="s">
        <v>14</v>
      </c>
      <c r="K32" s="10" t="s">
        <v>24595</v>
      </c>
      <c r="L32" s="20" t="s">
        <v>22583</v>
      </c>
      <c r="M32" s="20" t="s">
        <v>22583</v>
      </c>
      <c r="N32" s="77" t="s">
        <v>23022</v>
      </c>
      <c r="O32" s="10"/>
    </row>
    <row r="33" spans="1:24">
      <c r="A33" s="20">
        <v>26</v>
      </c>
      <c r="B33" s="20" t="s">
        <v>24522</v>
      </c>
      <c r="C33" s="76" t="s">
        <v>22258</v>
      </c>
      <c r="D33" s="76" t="s">
        <v>22082</v>
      </c>
      <c r="E33" s="10" t="s">
        <v>22912</v>
      </c>
      <c r="F33" s="39" t="s">
        <v>14</v>
      </c>
      <c r="G33" s="46" t="s">
        <v>22310</v>
      </c>
      <c r="H33" s="46"/>
      <c r="I33" s="39"/>
      <c r="J33" s="46" t="s">
        <v>14</v>
      </c>
      <c r="K33" s="10" t="s">
        <v>24595</v>
      </c>
      <c r="L33" s="20" t="s">
        <v>22583</v>
      </c>
      <c r="M33" s="20" t="s">
        <v>22583</v>
      </c>
      <c r="N33" s="77" t="s">
        <v>23022</v>
      </c>
      <c r="O33" s="10"/>
    </row>
    <row r="34" spans="1:24">
      <c r="A34" s="20">
        <v>27</v>
      </c>
      <c r="B34" s="20" t="s">
        <v>24522</v>
      </c>
      <c r="C34" s="76" t="s">
        <v>22258</v>
      </c>
      <c r="D34" s="76" t="s">
        <v>22082</v>
      </c>
      <c r="E34" s="10" t="s">
        <v>22914</v>
      </c>
      <c r="F34" s="39" t="s">
        <v>14</v>
      </c>
      <c r="G34" s="46" t="s">
        <v>22310</v>
      </c>
      <c r="H34" s="46"/>
      <c r="I34" s="39"/>
      <c r="J34" s="46" t="s">
        <v>14</v>
      </c>
      <c r="K34" s="10" t="s">
        <v>24595</v>
      </c>
      <c r="L34" s="20" t="s">
        <v>22583</v>
      </c>
      <c r="M34" s="20" t="s">
        <v>22583</v>
      </c>
      <c r="N34" s="77" t="s">
        <v>23022</v>
      </c>
      <c r="O34" s="10"/>
    </row>
    <row r="35" spans="1:24">
      <c r="A35" s="20">
        <v>28</v>
      </c>
      <c r="B35" s="20" t="s">
        <v>24522</v>
      </c>
      <c r="C35" s="76" t="s">
        <v>22258</v>
      </c>
      <c r="D35" s="76" t="s">
        <v>22082</v>
      </c>
      <c r="E35" s="10" t="s">
        <v>22916</v>
      </c>
      <c r="F35" s="39" t="s">
        <v>14</v>
      </c>
      <c r="G35" s="46" t="s">
        <v>22310</v>
      </c>
      <c r="H35" s="46"/>
      <c r="I35" s="39"/>
      <c r="J35" s="46" t="s">
        <v>14</v>
      </c>
      <c r="K35" s="10" t="s">
        <v>24595</v>
      </c>
      <c r="L35" s="20" t="s">
        <v>22583</v>
      </c>
      <c r="M35" s="20" t="s">
        <v>22583</v>
      </c>
      <c r="N35" s="77" t="s">
        <v>23022</v>
      </c>
      <c r="O35" s="10"/>
    </row>
    <row r="36" spans="1:24">
      <c r="A36" s="20">
        <v>29</v>
      </c>
      <c r="B36" s="20" t="s">
        <v>24522</v>
      </c>
      <c r="C36" s="76" t="s">
        <v>22258</v>
      </c>
      <c r="D36" s="76" t="s">
        <v>22082</v>
      </c>
      <c r="E36" s="10" t="s">
        <v>22918</v>
      </c>
      <c r="F36" s="39" t="s">
        <v>14</v>
      </c>
      <c r="G36" s="46" t="s">
        <v>22310</v>
      </c>
      <c r="H36" s="46"/>
      <c r="I36" s="39"/>
      <c r="J36" s="46" t="s">
        <v>14</v>
      </c>
      <c r="K36" s="10" t="s">
        <v>24595</v>
      </c>
      <c r="L36" s="20" t="s">
        <v>22583</v>
      </c>
      <c r="M36" s="20" t="s">
        <v>22583</v>
      </c>
      <c r="N36" s="77" t="s">
        <v>23022</v>
      </c>
      <c r="O36" s="10"/>
    </row>
    <row r="37" spans="1:24">
      <c r="A37" s="20">
        <v>30</v>
      </c>
      <c r="B37" s="20" t="s">
        <v>24522</v>
      </c>
      <c r="C37" s="76" t="s">
        <v>22258</v>
      </c>
      <c r="D37" s="76" t="s">
        <v>22082</v>
      </c>
      <c r="E37" s="10" t="s">
        <v>22813</v>
      </c>
      <c r="F37" s="39" t="s">
        <v>14</v>
      </c>
      <c r="G37" s="46" t="s">
        <v>22310</v>
      </c>
      <c r="H37" s="46"/>
      <c r="I37" s="39"/>
      <c r="J37" s="46" t="s">
        <v>14</v>
      </c>
      <c r="K37" s="10"/>
      <c r="L37" s="20" t="s">
        <v>22583</v>
      </c>
      <c r="M37" s="20" t="s">
        <v>22583</v>
      </c>
      <c r="N37" s="77" t="s">
        <v>23022</v>
      </c>
      <c r="O37" s="10"/>
    </row>
    <row r="38" spans="1:24">
      <c r="A38" s="20">
        <v>31</v>
      </c>
      <c r="B38" s="20" t="s">
        <v>24522</v>
      </c>
      <c r="C38" s="76" t="s">
        <v>22258</v>
      </c>
      <c r="D38" s="76" t="s">
        <v>22082</v>
      </c>
      <c r="E38" s="10" t="s">
        <v>22816</v>
      </c>
      <c r="F38" s="39" t="s">
        <v>14</v>
      </c>
      <c r="G38" s="46" t="s">
        <v>22310</v>
      </c>
      <c r="H38" s="46"/>
      <c r="I38" s="39"/>
      <c r="J38" s="46" t="s">
        <v>14</v>
      </c>
      <c r="K38" s="10"/>
      <c r="L38" s="20" t="s">
        <v>22583</v>
      </c>
      <c r="M38" s="20" t="s">
        <v>22583</v>
      </c>
      <c r="N38" s="77" t="s">
        <v>23022</v>
      </c>
      <c r="O38" s="10"/>
    </row>
    <row r="39" spans="1:24">
      <c r="A39" s="20">
        <v>32</v>
      </c>
      <c r="B39" s="20" t="s">
        <v>24522</v>
      </c>
      <c r="C39" s="76" t="s">
        <v>22258</v>
      </c>
      <c r="D39" s="76" t="s">
        <v>22082</v>
      </c>
      <c r="E39" s="10" t="s">
        <v>22819</v>
      </c>
      <c r="F39" s="39" t="s">
        <v>14</v>
      </c>
      <c r="G39" s="46" t="s">
        <v>22310</v>
      </c>
      <c r="H39" s="46"/>
      <c r="I39" s="39"/>
      <c r="J39" s="46" t="s">
        <v>14</v>
      </c>
      <c r="K39" s="10"/>
      <c r="L39" s="20" t="s">
        <v>22583</v>
      </c>
      <c r="M39" s="20" t="s">
        <v>22583</v>
      </c>
      <c r="N39" s="77" t="s">
        <v>23022</v>
      </c>
      <c r="O39" s="10"/>
    </row>
    <row r="40" spans="1:24">
      <c r="A40" s="20">
        <v>33</v>
      </c>
      <c r="B40" s="20" t="s">
        <v>24522</v>
      </c>
      <c r="C40" s="76" t="s">
        <v>22258</v>
      </c>
      <c r="D40" s="76" t="s">
        <v>22082</v>
      </c>
      <c r="E40" s="10" t="s">
        <v>22821</v>
      </c>
      <c r="F40" s="39" t="s">
        <v>14</v>
      </c>
      <c r="G40" s="46" t="s">
        <v>22310</v>
      </c>
      <c r="H40" s="46"/>
      <c r="I40" s="39"/>
      <c r="J40" s="46" t="s">
        <v>14</v>
      </c>
      <c r="K40" s="10"/>
      <c r="L40" s="20" t="s">
        <v>22583</v>
      </c>
      <c r="M40" s="20" t="s">
        <v>22583</v>
      </c>
      <c r="N40" s="77" t="s">
        <v>23022</v>
      </c>
      <c r="O40" s="10"/>
    </row>
    <row r="41" spans="1:24">
      <c r="A41" s="20">
        <v>34</v>
      </c>
      <c r="B41" s="20" t="s">
        <v>24522</v>
      </c>
      <c r="C41" s="76" t="s">
        <v>22258</v>
      </c>
      <c r="D41" s="76" t="s">
        <v>22082</v>
      </c>
      <c r="E41" s="10" t="s">
        <v>22920</v>
      </c>
      <c r="F41" s="39" t="s">
        <v>14</v>
      </c>
      <c r="G41" s="46" t="s">
        <v>22310</v>
      </c>
      <c r="H41" s="46"/>
      <c r="I41" s="39"/>
      <c r="J41" s="46" t="s">
        <v>14</v>
      </c>
      <c r="K41" s="10" t="s">
        <v>24595</v>
      </c>
      <c r="L41" s="20" t="s">
        <v>22583</v>
      </c>
      <c r="M41" s="20" t="s">
        <v>22583</v>
      </c>
      <c r="N41" s="77" t="s">
        <v>23022</v>
      </c>
      <c r="O41" s="10"/>
    </row>
    <row r="42" spans="1:24">
      <c r="A42" s="20">
        <v>35</v>
      </c>
      <c r="B42" s="20" t="s">
        <v>24522</v>
      </c>
      <c r="C42" s="76" t="s">
        <v>22258</v>
      </c>
      <c r="D42" s="76" t="s">
        <v>22082</v>
      </c>
      <c r="E42" s="10" t="s">
        <v>22924</v>
      </c>
      <c r="F42" s="39" t="s">
        <v>14</v>
      </c>
      <c r="G42" s="46" t="s">
        <v>22310</v>
      </c>
      <c r="H42" s="46"/>
      <c r="I42" s="39"/>
      <c r="J42" s="46" t="s">
        <v>14</v>
      </c>
      <c r="K42" s="10" t="s">
        <v>24595</v>
      </c>
      <c r="L42" s="20" t="s">
        <v>22583</v>
      </c>
      <c r="M42" s="20" t="s">
        <v>22583</v>
      </c>
      <c r="N42" s="77" t="s">
        <v>23022</v>
      </c>
      <c r="O42" s="10"/>
    </row>
    <row r="43" spans="1:24">
      <c r="A43" s="20">
        <v>36</v>
      </c>
      <c r="B43" s="20" t="s">
        <v>24522</v>
      </c>
      <c r="C43" s="76" t="s">
        <v>22258</v>
      </c>
      <c r="D43" s="76" t="s">
        <v>22082</v>
      </c>
      <c r="E43" s="10" t="s">
        <v>23533</v>
      </c>
      <c r="F43" s="39" t="s">
        <v>14</v>
      </c>
      <c r="G43" s="46" t="s">
        <v>22310</v>
      </c>
      <c r="H43" s="46"/>
      <c r="I43" s="39"/>
      <c r="J43" s="46" t="s">
        <v>14</v>
      </c>
      <c r="K43" s="10" t="s">
        <v>24595</v>
      </c>
      <c r="L43" s="20" t="s">
        <v>22583</v>
      </c>
      <c r="M43" s="20" t="s">
        <v>22583</v>
      </c>
      <c r="N43" s="77" t="s">
        <v>23022</v>
      </c>
      <c r="O43" s="10"/>
    </row>
    <row r="44" spans="1:24">
      <c r="A44" s="20">
        <v>37</v>
      </c>
      <c r="B44" s="20" t="s">
        <v>24522</v>
      </c>
      <c r="C44" s="76" t="s">
        <v>22258</v>
      </c>
      <c r="D44" s="76" t="s">
        <v>22082</v>
      </c>
      <c r="E44" s="10" t="s">
        <v>22928</v>
      </c>
      <c r="F44" s="39" t="s">
        <v>14</v>
      </c>
      <c r="G44" s="46" t="s">
        <v>22310</v>
      </c>
      <c r="H44" s="46"/>
      <c r="I44" s="39"/>
      <c r="J44" s="46" t="s">
        <v>14</v>
      </c>
      <c r="K44" s="10" t="s">
        <v>24595</v>
      </c>
      <c r="L44" s="20" t="s">
        <v>22583</v>
      </c>
      <c r="M44" s="20" t="s">
        <v>22583</v>
      </c>
      <c r="N44" s="77" t="s">
        <v>23022</v>
      </c>
      <c r="O44" s="10"/>
    </row>
    <row r="45" spans="1:24">
      <c r="A45" s="20">
        <v>38</v>
      </c>
      <c r="B45" s="20" t="s">
        <v>24522</v>
      </c>
      <c r="C45" s="76" t="s">
        <v>22258</v>
      </c>
      <c r="D45" s="76" t="s">
        <v>22082</v>
      </c>
      <c r="E45" s="10" t="s">
        <v>22930</v>
      </c>
      <c r="F45" s="39" t="s">
        <v>14</v>
      </c>
      <c r="G45" s="46" t="s">
        <v>22310</v>
      </c>
      <c r="H45" s="46"/>
      <c r="I45" s="39"/>
      <c r="J45" s="46" t="s">
        <v>14</v>
      </c>
      <c r="K45" s="10" t="s">
        <v>24595</v>
      </c>
      <c r="L45" s="20" t="s">
        <v>22583</v>
      </c>
      <c r="M45" s="20" t="s">
        <v>22583</v>
      </c>
      <c r="N45" s="77" t="s">
        <v>23022</v>
      </c>
      <c r="O45" s="10"/>
    </row>
    <row r="46" spans="1:24" ht="72.599999999999994">
      <c r="A46" s="20">
        <v>39</v>
      </c>
      <c r="B46" s="20" t="s">
        <v>24522</v>
      </c>
      <c r="C46" s="76" t="s">
        <v>22061</v>
      </c>
      <c r="D46" s="76" t="s">
        <v>21844</v>
      </c>
      <c r="E46" s="10" t="s">
        <v>22459</v>
      </c>
      <c r="F46" s="39" t="s">
        <v>21802</v>
      </c>
      <c r="G46" s="46" t="s">
        <v>22317</v>
      </c>
      <c r="H46" s="46"/>
      <c r="I46" s="39"/>
      <c r="J46" s="46" t="s">
        <v>12</v>
      </c>
      <c r="K46" s="10" t="s">
        <v>24578</v>
      </c>
      <c r="L46" s="20" t="s">
        <v>22583</v>
      </c>
      <c r="M46" s="20" t="s">
        <v>22583</v>
      </c>
      <c r="N46" s="77" t="s">
        <v>23022</v>
      </c>
      <c r="O46" s="10"/>
    </row>
    <row r="47" spans="1:24">
      <c r="A47" s="20">
        <v>40</v>
      </c>
      <c r="B47" s="20" t="s">
        <v>24522</v>
      </c>
      <c r="C47" s="76" t="s">
        <v>22258</v>
      </c>
      <c r="D47" s="76" t="s">
        <v>24597</v>
      </c>
      <c r="E47" s="76" t="s">
        <v>22449</v>
      </c>
      <c r="F47" s="39" t="s">
        <v>14</v>
      </c>
      <c r="G47" s="78" t="s">
        <v>24598</v>
      </c>
      <c r="H47" s="46"/>
      <c r="I47" s="39"/>
      <c r="J47" s="46" t="s">
        <v>14</v>
      </c>
      <c r="K47" s="78" t="s">
        <v>24599</v>
      </c>
      <c r="L47" s="20" t="s">
        <v>22583</v>
      </c>
      <c r="M47" s="20" t="s">
        <v>22583</v>
      </c>
      <c r="N47" s="77" t="s">
        <v>23022</v>
      </c>
      <c r="O47" s="10"/>
      <c r="S47"/>
      <c r="T47"/>
      <c r="U47"/>
      <c r="V47"/>
      <c r="W47"/>
      <c r="X47"/>
    </row>
  </sheetData>
  <autoFilter ref="A2:O47" xr:uid="{869D9DBB-EED7-4C70-8D1C-DFCDF6779B49}"/>
  <conditionalFormatting sqref="E2">
    <cfRule type="duplicateValues" dxfId="45" priority="19"/>
    <cfRule type="duplicateValues" dxfId="44" priority="20"/>
    <cfRule type="duplicateValues" dxfId="43" priority="21"/>
    <cfRule type="duplicateValues" dxfId="42" priority="22"/>
    <cfRule type="duplicateValues" dxfId="41" priority="23"/>
    <cfRule type="duplicateValues" dxfId="40" priority="24"/>
    <cfRule type="duplicateValues" dxfId="39" priority="25"/>
    <cfRule type="duplicateValues" dxfId="38" priority="26"/>
    <cfRule type="duplicateValues" dxfId="37" priority="27"/>
    <cfRule type="duplicateValues" dxfId="36" priority="28"/>
    <cfRule type="duplicateValues" dxfId="35" priority="29"/>
    <cfRule type="duplicateValues" dxfId="34" priority="30"/>
    <cfRule type="duplicateValues" dxfId="33" priority="31"/>
  </conditionalFormatting>
  <conditionalFormatting sqref="F2:G2">
    <cfRule type="duplicateValues" dxfId="32" priority="32"/>
    <cfRule type="duplicateValues" dxfId="31" priority="33"/>
    <cfRule type="duplicateValues" dxfId="30" priority="34"/>
    <cfRule type="duplicateValues" dxfId="29" priority="35"/>
    <cfRule type="duplicateValues" dxfId="28" priority="36"/>
    <cfRule type="duplicateValues" dxfId="27" priority="37"/>
    <cfRule type="duplicateValues" dxfId="26" priority="38"/>
    <cfRule type="duplicateValues" dxfId="25" priority="39"/>
    <cfRule type="duplicateValues" dxfId="24" priority="40"/>
    <cfRule type="duplicateValues" dxfId="23" priority="41"/>
  </conditionalFormatting>
  <conditionalFormatting sqref="J2">
    <cfRule type="cellIs" dxfId="22" priority="15" operator="equal">
      <formula>"Pending to provide"</formula>
    </cfRule>
  </conditionalFormatting>
  <conditionalFormatting sqref="J8:J47">
    <cfRule type="cellIs" dxfId="21" priority="1" operator="equal">
      <formula>"Pending to provide"</formula>
    </cfRule>
    <cfRule type="cellIs" dxfId="20" priority="2" operator="equal">
      <formula>"Confirmed"</formula>
    </cfRule>
    <cfRule type="cellIs" dxfId="19" priority="3" operator="equal">
      <formula>"Pending Confirm"</formula>
    </cfRule>
  </conditionalFormatting>
  <conditionalFormatting sqref="N2:N47">
    <cfRule type="cellIs" dxfId="18" priority="13" operator="equal">
      <formula>"Confirmed"</formula>
    </cfRule>
    <cfRule type="cellIs" dxfId="17" priority="14" operator="equal">
      <formula>"Pending Confirm"</formula>
    </cfRule>
  </conditionalFormatting>
  <conditionalFormatting sqref="N3:N47">
    <cfRule type="cellIs" dxfId="16" priority="10" operator="equal">
      <formula>"Completed"</formula>
    </cfRule>
    <cfRule type="cellIs" dxfId="15" priority="11" operator="equal">
      <formula>"In Progress"</formula>
    </cfRule>
    <cfRule type="cellIs" dxfId="14" priority="12" operator="equal">
      <formula>"Not Started"</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2A9B68CA-0D38-479B-B19C-25C5A10F7B8D}">
          <x14:formula1>
            <xm:f>List!$A$2:$A$4</xm:f>
          </x14:formula1>
          <xm:sqref>N3:N47</xm:sqref>
        </x14:dataValidation>
        <x14:dataValidation type="list" allowBlank="1" showInputMessage="1" showErrorMessage="1" xr:uid="{6CADCB01-5620-4FE4-9071-4288C003519E}">
          <x14:formula1>
            <xm:f>'Version Control'!$R$2:$R$3</xm:f>
          </x14:formula1>
          <xm:sqref>N3:N47</xm:sqref>
        </x14:dataValidation>
        <x14:dataValidation type="list" allowBlank="1" showInputMessage="1" showErrorMessage="1" xr:uid="{75C365D7-F44D-4A6E-86B5-9A31AF9B3790}">
          <x14:formula1>
            <xm:f>'Version Control'!$R$2:$R$5</xm:f>
          </x14:formula1>
          <xm:sqref>J8:J47</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ABEDA-37CA-40C6-AB77-696E2D1D101E}">
  <sheetPr codeName="Sheet12">
    <tabColor theme="0" tint="-0.499984740745262"/>
  </sheetPr>
  <dimension ref="A1:J260"/>
  <sheetViews>
    <sheetView workbookViewId="0"/>
  </sheetViews>
  <sheetFormatPr defaultColWidth="8.5703125" defaultRowHeight="14.45"/>
  <cols>
    <col min="1" max="1" width="6.42578125" style="32" customWidth="1"/>
    <col min="2" max="2" width="13.42578125" customWidth="1"/>
    <col min="3" max="3" width="12.42578125" bestFit="1" customWidth="1"/>
    <col min="4" max="4" width="12.42578125" customWidth="1"/>
    <col min="5" max="5" width="57.42578125" bestFit="1" customWidth="1"/>
    <col min="6" max="6" width="22.5703125" style="31" bestFit="1" customWidth="1"/>
    <col min="7" max="7" width="55.42578125" bestFit="1" customWidth="1"/>
  </cols>
  <sheetData>
    <row r="1" spans="1:10">
      <c r="A1" s="51">
        <f>COUNTA(A3:A949)</f>
        <v>258</v>
      </c>
      <c r="B1" s="53" t="s">
        <v>24600</v>
      </c>
      <c r="C1" s="50" t="s">
        <v>24601</v>
      </c>
    </row>
    <row r="2" spans="1:10" s="32" customFormat="1">
      <c r="A2" s="33" t="s">
        <v>21792</v>
      </c>
      <c r="B2" s="33" t="s">
        <v>21794</v>
      </c>
      <c r="C2" s="33"/>
      <c r="D2" s="33" t="s">
        <v>24602</v>
      </c>
      <c r="E2" s="33" t="s">
        <v>21795</v>
      </c>
      <c r="F2" s="25" t="s">
        <v>24603</v>
      </c>
      <c r="G2" s="34" t="s">
        <v>24604</v>
      </c>
      <c r="J2" s="35"/>
    </row>
    <row r="3" spans="1:10">
      <c r="A3" s="32">
        <v>1</v>
      </c>
      <c r="B3" s="26" t="s">
        <v>22258</v>
      </c>
      <c r="C3" s="26"/>
      <c r="E3" t="s">
        <v>22784</v>
      </c>
      <c r="F3" s="27">
        <v>1</v>
      </c>
    </row>
    <row r="4" spans="1:10">
      <c r="A4" s="32">
        <v>2</v>
      </c>
      <c r="B4" s="26" t="s">
        <v>22258</v>
      </c>
      <c r="C4" s="26"/>
      <c r="E4" t="s">
        <v>23753</v>
      </c>
      <c r="F4" s="27">
        <v>1</v>
      </c>
    </row>
    <row r="5" spans="1:10">
      <c r="A5" s="32">
        <v>3</v>
      </c>
      <c r="B5" s="26" t="s">
        <v>22258</v>
      </c>
      <c r="C5" s="26"/>
      <c r="E5" t="s">
        <v>24605</v>
      </c>
      <c r="F5" s="27">
        <v>1</v>
      </c>
    </row>
    <row r="6" spans="1:10">
      <c r="A6" s="32">
        <v>4</v>
      </c>
      <c r="B6" s="26" t="s">
        <v>22258</v>
      </c>
      <c r="C6" s="26"/>
      <c r="E6" t="s">
        <v>24606</v>
      </c>
      <c r="F6" s="27">
        <v>1</v>
      </c>
    </row>
    <row r="7" spans="1:10">
      <c r="A7" s="32">
        <v>5</v>
      </c>
      <c r="B7" s="26" t="s">
        <v>22258</v>
      </c>
      <c r="C7" s="26"/>
      <c r="E7" t="s">
        <v>24607</v>
      </c>
      <c r="F7" s="27">
        <v>1</v>
      </c>
    </row>
    <row r="8" spans="1:10">
      <c r="A8" s="32">
        <v>6</v>
      </c>
      <c r="B8" s="26" t="s">
        <v>22258</v>
      </c>
      <c r="C8" s="26"/>
      <c r="E8" t="s">
        <v>24608</v>
      </c>
      <c r="F8" s="27">
        <v>1</v>
      </c>
    </row>
    <row r="9" spans="1:10">
      <c r="A9" s="32">
        <v>7</v>
      </c>
      <c r="B9" s="26" t="s">
        <v>22258</v>
      </c>
      <c r="C9" s="26"/>
      <c r="E9" t="s">
        <v>24566</v>
      </c>
      <c r="F9" s="27">
        <v>1</v>
      </c>
    </row>
    <row r="10" spans="1:10">
      <c r="A10" s="32">
        <v>8</v>
      </c>
      <c r="B10" s="26" t="s">
        <v>22258</v>
      </c>
      <c r="C10" s="26"/>
      <c r="E10" t="s">
        <v>22794</v>
      </c>
      <c r="F10" s="27">
        <v>1</v>
      </c>
    </row>
    <row r="11" spans="1:10">
      <c r="A11" s="32">
        <v>9</v>
      </c>
      <c r="B11" s="26" t="s">
        <v>22258</v>
      </c>
      <c r="C11" s="26"/>
      <c r="E11" t="s">
        <v>22799</v>
      </c>
      <c r="F11" s="27">
        <v>1</v>
      </c>
    </row>
    <row r="12" spans="1:10">
      <c r="A12" s="32">
        <v>10</v>
      </c>
      <c r="B12" s="26" t="s">
        <v>22258</v>
      </c>
      <c r="C12" s="26"/>
      <c r="E12" t="s">
        <v>24609</v>
      </c>
      <c r="F12" s="27">
        <v>1</v>
      </c>
    </row>
    <row r="13" spans="1:10">
      <c r="A13" s="32">
        <v>11</v>
      </c>
      <c r="B13" s="26" t="s">
        <v>22258</v>
      </c>
      <c r="C13" s="26"/>
      <c r="E13" t="s">
        <v>22804</v>
      </c>
      <c r="F13" s="27">
        <v>1</v>
      </c>
    </row>
    <row r="14" spans="1:10">
      <c r="A14" s="32">
        <v>12</v>
      </c>
      <c r="B14" s="26" t="s">
        <v>22365</v>
      </c>
      <c r="C14" s="26"/>
      <c r="E14" t="s">
        <v>24572</v>
      </c>
      <c r="F14" s="27">
        <v>1</v>
      </c>
    </row>
    <row r="15" spans="1:10">
      <c r="A15" s="32">
        <v>13</v>
      </c>
      <c r="B15" s="26" t="s">
        <v>22365</v>
      </c>
      <c r="C15" s="26"/>
      <c r="E15" t="s">
        <v>24573</v>
      </c>
      <c r="F15" s="27">
        <v>1</v>
      </c>
    </row>
    <row r="16" spans="1:10">
      <c r="A16" s="32">
        <v>14</v>
      </c>
      <c r="B16" s="26" t="s">
        <v>22365</v>
      </c>
      <c r="C16" s="26"/>
      <c r="E16" t="s">
        <v>24574</v>
      </c>
      <c r="F16" s="27">
        <v>1</v>
      </c>
    </row>
    <row r="17" spans="1:7">
      <c r="A17" s="32">
        <v>15</v>
      </c>
      <c r="B17" s="26" t="s">
        <v>22081</v>
      </c>
      <c r="C17" s="26"/>
      <c r="E17" t="s">
        <v>22083</v>
      </c>
      <c r="F17" s="27">
        <v>1</v>
      </c>
    </row>
    <row r="18" spans="1:7">
      <c r="A18" s="32">
        <v>16</v>
      </c>
      <c r="B18" s="26" t="s">
        <v>22081</v>
      </c>
      <c r="C18" s="26"/>
      <c r="E18" t="s">
        <v>22085</v>
      </c>
      <c r="F18" s="27">
        <v>1</v>
      </c>
    </row>
    <row r="19" spans="1:7">
      <c r="A19" s="32">
        <v>17</v>
      </c>
      <c r="B19" s="26" t="s">
        <v>22081</v>
      </c>
      <c r="C19" s="26"/>
      <c r="E19" t="s">
        <v>22091</v>
      </c>
      <c r="F19" s="27">
        <v>1</v>
      </c>
    </row>
    <row r="20" spans="1:7">
      <c r="A20" s="32">
        <v>18</v>
      </c>
      <c r="B20" s="26" t="s">
        <v>22081</v>
      </c>
      <c r="C20" s="26"/>
      <c r="E20" t="s">
        <v>22093</v>
      </c>
      <c r="F20" s="27">
        <v>1</v>
      </c>
    </row>
    <row r="21" spans="1:7">
      <c r="A21" s="32">
        <v>19</v>
      </c>
      <c r="B21" s="26" t="s">
        <v>22081</v>
      </c>
      <c r="C21" s="26"/>
      <c r="E21" t="s">
        <v>22094</v>
      </c>
      <c r="F21" s="27">
        <v>1</v>
      </c>
    </row>
    <row r="22" spans="1:7">
      <c r="A22" s="32">
        <v>20</v>
      </c>
      <c r="B22" s="26" t="s">
        <v>22081</v>
      </c>
      <c r="C22" s="26"/>
      <c r="E22" t="s">
        <v>22095</v>
      </c>
      <c r="F22" s="27">
        <v>1</v>
      </c>
    </row>
    <row r="23" spans="1:7">
      <c r="A23" s="32">
        <v>21</v>
      </c>
      <c r="B23" s="26" t="s">
        <v>22081</v>
      </c>
      <c r="C23" s="26"/>
      <c r="E23" t="s">
        <v>22096</v>
      </c>
      <c r="F23" s="27">
        <v>1</v>
      </c>
    </row>
    <row r="24" spans="1:7">
      <c r="A24" s="32">
        <v>22</v>
      </c>
      <c r="B24" s="26" t="s">
        <v>22081</v>
      </c>
      <c r="C24" s="26"/>
      <c r="E24" t="s">
        <v>22097</v>
      </c>
      <c r="F24" s="27">
        <v>1</v>
      </c>
    </row>
    <row r="25" spans="1:7">
      <c r="A25" s="32">
        <v>23</v>
      </c>
      <c r="B25" s="26" t="s">
        <v>22081</v>
      </c>
      <c r="C25" s="26"/>
      <c r="E25" t="s">
        <v>22100</v>
      </c>
      <c r="F25" s="27">
        <v>1</v>
      </c>
    </row>
    <row r="26" spans="1:7">
      <c r="A26" s="32">
        <v>24</v>
      </c>
      <c r="B26" s="26" t="s">
        <v>22081</v>
      </c>
      <c r="C26" s="26"/>
      <c r="E26" t="s">
        <v>22101</v>
      </c>
      <c r="F26" s="27">
        <v>1</v>
      </c>
    </row>
    <row r="27" spans="1:7">
      <c r="A27" s="32">
        <v>25</v>
      </c>
      <c r="B27" s="26" t="s">
        <v>22081</v>
      </c>
      <c r="C27" s="26"/>
      <c r="E27" t="s">
        <v>22102</v>
      </c>
      <c r="F27" s="27">
        <v>1</v>
      </c>
    </row>
    <row r="28" spans="1:7">
      <c r="A28" s="32">
        <v>26</v>
      </c>
      <c r="B28" s="26" t="s">
        <v>22081</v>
      </c>
      <c r="C28" s="26"/>
      <c r="E28" t="s">
        <v>22103</v>
      </c>
      <c r="F28" s="27">
        <v>1</v>
      </c>
    </row>
    <row r="29" spans="1:7">
      <c r="A29" s="32">
        <v>27</v>
      </c>
      <c r="B29" s="26" t="s">
        <v>22081</v>
      </c>
      <c r="C29" s="26"/>
      <c r="E29" t="s">
        <v>22104</v>
      </c>
      <c r="F29" s="27">
        <v>1</v>
      </c>
    </row>
    <row r="30" spans="1:7">
      <c r="A30" s="32">
        <v>28</v>
      </c>
      <c r="B30" s="26" t="s">
        <v>22081</v>
      </c>
      <c r="C30" s="26"/>
      <c r="E30" t="s">
        <v>22105</v>
      </c>
      <c r="F30" s="27">
        <v>1</v>
      </c>
    </row>
    <row r="31" spans="1:7">
      <c r="A31" s="32">
        <v>29</v>
      </c>
      <c r="B31" s="26" t="s">
        <v>22081</v>
      </c>
      <c r="C31" s="26"/>
      <c r="E31" t="s">
        <v>22106</v>
      </c>
      <c r="F31" s="27">
        <v>1</v>
      </c>
    </row>
    <row r="32" spans="1:7">
      <c r="A32" s="32">
        <v>30</v>
      </c>
      <c r="B32" s="26" t="s">
        <v>22081</v>
      </c>
      <c r="C32" s="26"/>
      <c r="E32" t="s">
        <v>22107</v>
      </c>
      <c r="F32" s="27">
        <v>1</v>
      </c>
      <c r="G32" t="s">
        <v>24610</v>
      </c>
    </row>
    <row r="33" spans="1:6">
      <c r="A33" s="32">
        <v>31</v>
      </c>
      <c r="B33" s="26" t="s">
        <v>22110</v>
      </c>
      <c r="C33" s="26"/>
      <c r="E33" t="s">
        <v>24611</v>
      </c>
      <c r="F33" s="27">
        <v>1</v>
      </c>
    </row>
    <row r="34" spans="1:6">
      <c r="A34" s="32">
        <v>32</v>
      </c>
      <c r="B34" s="26" t="s">
        <v>22110</v>
      </c>
      <c r="C34" s="26"/>
      <c r="E34" t="s">
        <v>24612</v>
      </c>
      <c r="F34" s="27">
        <v>1</v>
      </c>
    </row>
    <row r="35" spans="1:6">
      <c r="A35" s="32">
        <v>33</v>
      </c>
      <c r="B35" s="26" t="s">
        <v>22110</v>
      </c>
      <c r="C35" s="26"/>
      <c r="E35" t="s">
        <v>24613</v>
      </c>
      <c r="F35" s="27">
        <v>1</v>
      </c>
    </row>
    <row r="36" spans="1:6">
      <c r="A36" s="32">
        <v>34</v>
      </c>
      <c r="B36" s="26" t="s">
        <v>22110</v>
      </c>
      <c r="C36" s="26"/>
      <c r="E36" t="s">
        <v>24614</v>
      </c>
      <c r="F36" s="27">
        <v>1</v>
      </c>
    </row>
    <row r="37" spans="1:6">
      <c r="A37" s="32">
        <v>35</v>
      </c>
      <c r="B37" s="26" t="s">
        <v>22110</v>
      </c>
      <c r="C37" s="26"/>
      <c r="E37" t="s">
        <v>24615</v>
      </c>
      <c r="F37" s="27">
        <v>1</v>
      </c>
    </row>
    <row r="38" spans="1:6">
      <c r="A38" s="32">
        <v>36</v>
      </c>
      <c r="B38" s="26" t="s">
        <v>21998</v>
      </c>
      <c r="C38" s="26"/>
      <c r="E38" t="s">
        <v>21999</v>
      </c>
      <c r="F38" s="27">
        <v>1</v>
      </c>
    </row>
    <row r="39" spans="1:6">
      <c r="A39" s="32">
        <v>37</v>
      </c>
      <c r="B39" s="26" t="s">
        <v>21998</v>
      </c>
      <c r="C39" s="26"/>
      <c r="E39" t="s">
        <v>22000</v>
      </c>
      <c r="F39" s="27">
        <v>1</v>
      </c>
    </row>
    <row r="40" spans="1:6">
      <c r="A40" s="32">
        <v>38</v>
      </c>
      <c r="B40" s="26" t="s">
        <v>22059</v>
      </c>
      <c r="C40" s="26"/>
      <c r="E40" t="s">
        <v>22060</v>
      </c>
      <c r="F40" s="27">
        <v>1</v>
      </c>
    </row>
    <row r="41" spans="1:6">
      <c r="A41" s="32">
        <v>39</v>
      </c>
      <c r="B41" s="26" t="s">
        <v>22010</v>
      </c>
      <c r="C41" s="26"/>
      <c r="E41" t="s">
        <v>22011</v>
      </c>
      <c r="F41" s="27">
        <v>1</v>
      </c>
    </row>
    <row r="42" spans="1:6">
      <c r="A42" s="32">
        <v>40</v>
      </c>
      <c r="B42" s="26" t="s">
        <v>22010</v>
      </c>
      <c r="C42" s="26"/>
      <c r="E42" t="s">
        <v>22012</v>
      </c>
      <c r="F42" s="27">
        <v>1</v>
      </c>
    </row>
    <row r="43" spans="1:6">
      <c r="A43" s="32">
        <v>41</v>
      </c>
      <c r="B43" s="26" t="s">
        <v>21948</v>
      </c>
      <c r="C43" s="26"/>
      <c r="E43" t="s">
        <v>21949</v>
      </c>
      <c r="F43" s="27">
        <v>1</v>
      </c>
    </row>
    <row r="44" spans="1:6">
      <c r="A44" s="32">
        <v>42</v>
      </c>
      <c r="B44" s="26" t="s">
        <v>21948</v>
      </c>
      <c r="C44" s="26"/>
      <c r="E44" t="s">
        <v>21950</v>
      </c>
      <c r="F44" s="27">
        <v>1</v>
      </c>
    </row>
    <row r="45" spans="1:6">
      <c r="A45" s="32">
        <v>43</v>
      </c>
      <c r="B45" s="26" t="s">
        <v>21800</v>
      </c>
      <c r="C45" s="26"/>
      <c r="E45" t="s">
        <v>21801</v>
      </c>
      <c r="F45" s="27">
        <v>1</v>
      </c>
    </row>
    <row r="46" spans="1:6">
      <c r="A46" s="32">
        <v>44</v>
      </c>
      <c r="B46" s="26" t="s">
        <v>21800</v>
      </c>
      <c r="C46" s="26"/>
      <c r="E46" t="s">
        <v>21803</v>
      </c>
      <c r="F46" s="27">
        <v>1</v>
      </c>
    </row>
    <row r="47" spans="1:6">
      <c r="A47" s="32">
        <v>45</v>
      </c>
      <c r="B47" s="26" t="s">
        <v>21800</v>
      </c>
      <c r="C47" s="26"/>
      <c r="E47" t="s">
        <v>21804</v>
      </c>
      <c r="F47" s="27">
        <v>1</v>
      </c>
    </row>
    <row r="48" spans="1:6">
      <c r="A48" s="32">
        <v>46</v>
      </c>
      <c r="B48" s="26" t="s">
        <v>21800</v>
      </c>
      <c r="C48" s="26"/>
      <c r="E48" t="s">
        <v>21805</v>
      </c>
      <c r="F48" s="27">
        <v>1</v>
      </c>
    </row>
    <row r="49" spans="1:7">
      <c r="A49" s="32">
        <v>47</v>
      </c>
      <c r="B49" s="26" t="s">
        <v>21800</v>
      </c>
      <c r="C49" s="26"/>
      <c r="E49" t="s">
        <v>21806</v>
      </c>
      <c r="F49" s="27">
        <v>1</v>
      </c>
    </row>
    <row r="50" spans="1:7">
      <c r="A50" s="32">
        <v>48</v>
      </c>
      <c r="B50" s="26" t="s">
        <v>21800</v>
      </c>
      <c r="C50" s="26"/>
      <c r="E50" t="s">
        <v>21807</v>
      </c>
      <c r="F50" s="27">
        <v>1</v>
      </c>
    </row>
    <row r="51" spans="1:7">
      <c r="A51" s="32">
        <v>49</v>
      </c>
      <c r="B51" s="26" t="s">
        <v>21808</v>
      </c>
      <c r="C51" s="26"/>
      <c r="E51" t="s">
        <v>21809</v>
      </c>
      <c r="F51" s="27">
        <v>1</v>
      </c>
    </row>
    <row r="52" spans="1:7">
      <c r="A52" s="32">
        <v>50</v>
      </c>
      <c r="B52" s="26" t="s">
        <v>21808</v>
      </c>
      <c r="C52" s="26"/>
      <c r="E52" s="28" t="s">
        <v>21810</v>
      </c>
      <c r="F52" s="27">
        <v>1</v>
      </c>
    </row>
    <row r="53" spans="1:7">
      <c r="A53" s="32">
        <v>51</v>
      </c>
      <c r="B53" s="26" t="s">
        <v>22127</v>
      </c>
      <c r="C53" s="26"/>
      <c r="E53" t="s">
        <v>22128</v>
      </c>
      <c r="F53" s="27">
        <v>1</v>
      </c>
    </row>
    <row r="54" spans="1:7">
      <c r="A54" s="32">
        <v>52</v>
      </c>
      <c r="B54" s="26" t="s">
        <v>22127</v>
      </c>
      <c r="C54" s="26"/>
      <c r="E54" t="s">
        <v>22130</v>
      </c>
      <c r="F54" s="27">
        <v>1</v>
      </c>
    </row>
    <row r="55" spans="1:7">
      <c r="A55" s="32">
        <v>53</v>
      </c>
      <c r="B55" s="26" t="s">
        <v>22127</v>
      </c>
      <c r="C55" s="26"/>
      <c r="E55" t="s">
        <v>22132</v>
      </c>
      <c r="F55" s="27">
        <v>1</v>
      </c>
    </row>
    <row r="56" spans="1:7">
      <c r="A56" s="32">
        <v>54</v>
      </c>
      <c r="B56" s="26" t="s">
        <v>22127</v>
      </c>
      <c r="C56" s="26"/>
      <c r="E56" t="s">
        <v>22134</v>
      </c>
      <c r="F56" s="27">
        <v>1</v>
      </c>
    </row>
    <row r="57" spans="1:7">
      <c r="A57" s="32">
        <v>55</v>
      </c>
      <c r="B57" s="26" t="s">
        <v>22127</v>
      </c>
      <c r="C57" s="26"/>
      <c r="E57" t="s">
        <v>22136</v>
      </c>
      <c r="F57" s="27">
        <v>1</v>
      </c>
    </row>
    <row r="58" spans="1:7">
      <c r="A58" s="32">
        <v>56</v>
      </c>
      <c r="B58" s="26" t="s">
        <v>22127</v>
      </c>
      <c r="C58" s="26"/>
      <c r="E58" t="s">
        <v>22138</v>
      </c>
      <c r="F58" s="27">
        <v>1</v>
      </c>
    </row>
    <row r="59" spans="1:7">
      <c r="A59" s="32">
        <v>57</v>
      </c>
      <c r="B59" s="26" t="s">
        <v>22127</v>
      </c>
      <c r="C59" s="26"/>
      <c r="E59" t="s">
        <v>22140</v>
      </c>
      <c r="F59" s="27">
        <v>1</v>
      </c>
    </row>
    <row r="60" spans="1:7">
      <c r="A60" s="32">
        <v>58</v>
      </c>
      <c r="B60" s="26" t="s">
        <v>22127</v>
      </c>
      <c r="C60" s="26"/>
      <c r="D60" t="s">
        <v>22584</v>
      </c>
      <c r="E60" t="s">
        <v>22144</v>
      </c>
      <c r="F60" s="27">
        <v>1</v>
      </c>
    </row>
    <row r="61" spans="1:7">
      <c r="A61" s="32">
        <v>59</v>
      </c>
      <c r="B61" s="26" t="s">
        <v>22127</v>
      </c>
      <c r="C61" s="26"/>
      <c r="E61" t="s">
        <v>22146</v>
      </c>
      <c r="F61" s="27">
        <v>1</v>
      </c>
    </row>
    <row r="62" spans="1:7">
      <c r="A62" s="32">
        <v>60</v>
      </c>
      <c r="B62" s="26" t="s">
        <v>22127</v>
      </c>
      <c r="C62" s="26"/>
      <c r="E62" t="s">
        <v>22150</v>
      </c>
      <c r="F62" s="27">
        <v>1</v>
      </c>
      <c r="G62" t="s">
        <v>24616</v>
      </c>
    </row>
    <row r="63" spans="1:7">
      <c r="A63" s="32">
        <v>61</v>
      </c>
      <c r="B63" s="26" t="s">
        <v>22127</v>
      </c>
      <c r="C63" s="26"/>
      <c r="E63" t="s">
        <v>22151</v>
      </c>
      <c r="F63" s="27">
        <v>1</v>
      </c>
      <c r="G63" t="s">
        <v>24616</v>
      </c>
    </row>
    <row r="64" spans="1:7">
      <c r="A64" s="32">
        <v>62</v>
      </c>
      <c r="B64" s="26" t="s">
        <v>24617</v>
      </c>
      <c r="C64" s="26"/>
      <c r="E64" t="s">
        <v>24585</v>
      </c>
      <c r="F64" s="27">
        <v>1</v>
      </c>
    </row>
    <row r="65" spans="1:6">
      <c r="A65" s="32">
        <v>63</v>
      </c>
      <c r="B65" s="26" t="s">
        <v>22330</v>
      </c>
      <c r="C65" s="26"/>
      <c r="E65" t="s">
        <v>21972</v>
      </c>
      <c r="F65" s="27">
        <v>1</v>
      </c>
    </row>
    <row r="66" spans="1:6">
      <c r="A66" s="32">
        <v>64</v>
      </c>
      <c r="B66" s="26" t="s">
        <v>22330</v>
      </c>
      <c r="C66" s="26"/>
      <c r="E66" t="s">
        <v>21973</v>
      </c>
      <c r="F66" s="27">
        <v>1</v>
      </c>
    </row>
    <row r="67" spans="1:6">
      <c r="A67" s="32">
        <v>65</v>
      </c>
      <c r="B67" s="26" t="s">
        <v>22330</v>
      </c>
      <c r="C67" s="26"/>
      <c r="E67" t="s">
        <v>21974</v>
      </c>
      <c r="F67" s="27">
        <v>1</v>
      </c>
    </row>
    <row r="68" spans="1:6">
      <c r="A68" s="32">
        <v>66</v>
      </c>
      <c r="B68" s="26" t="s">
        <v>22330</v>
      </c>
      <c r="C68" s="26"/>
      <c r="E68" t="s">
        <v>21975</v>
      </c>
      <c r="F68" s="27">
        <v>1</v>
      </c>
    </row>
    <row r="69" spans="1:6">
      <c r="A69" s="32">
        <v>67</v>
      </c>
      <c r="B69" s="26" t="s">
        <v>22330</v>
      </c>
      <c r="C69" s="26"/>
      <c r="D69" t="s">
        <v>22584</v>
      </c>
      <c r="E69" t="s">
        <v>21976</v>
      </c>
      <c r="F69" s="27">
        <v>1</v>
      </c>
    </row>
    <row r="70" spans="1:6">
      <c r="A70" s="32">
        <v>68</v>
      </c>
      <c r="B70" s="26" t="s">
        <v>22330</v>
      </c>
      <c r="C70" s="26"/>
      <c r="D70" t="s">
        <v>22584</v>
      </c>
      <c r="E70" t="s">
        <v>21978</v>
      </c>
      <c r="F70" s="27">
        <v>1</v>
      </c>
    </row>
    <row r="71" spans="1:6">
      <c r="A71" s="32">
        <v>69</v>
      </c>
      <c r="B71" s="26" t="s">
        <v>24618</v>
      </c>
      <c r="C71" s="26"/>
      <c r="E71" t="s">
        <v>22932</v>
      </c>
      <c r="F71" s="27">
        <v>1</v>
      </c>
    </row>
    <row r="72" spans="1:6">
      <c r="A72" s="32">
        <v>70</v>
      </c>
      <c r="B72" s="26" t="s">
        <v>24618</v>
      </c>
      <c r="C72" s="26"/>
      <c r="E72" t="s">
        <v>22934</v>
      </c>
      <c r="F72" s="27">
        <v>1</v>
      </c>
    </row>
    <row r="73" spans="1:6">
      <c r="A73" s="32">
        <v>71</v>
      </c>
      <c r="B73" s="26" t="s">
        <v>24619</v>
      </c>
      <c r="C73" s="26"/>
      <c r="E73" t="s">
        <v>21936</v>
      </c>
      <c r="F73" s="27">
        <v>1</v>
      </c>
    </row>
    <row r="74" spans="1:6">
      <c r="A74" s="32">
        <v>72</v>
      </c>
      <c r="B74" s="26" t="s">
        <v>24619</v>
      </c>
      <c r="C74" s="26"/>
      <c r="E74" t="s">
        <v>21937</v>
      </c>
      <c r="F74" s="27">
        <v>1</v>
      </c>
    </row>
    <row r="75" spans="1:6">
      <c r="A75" s="32">
        <v>73</v>
      </c>
      <c r="B75" s="26" t="s">
        <v>22061</v>
      </c>
      <c r="C75" s="26"/>
      <c r="E75" t="s">
        <v>22062</v>
      </c>
      <c r="F75" s="27">
        <v>1</v>
      </c>
    </row>
    <row r="76" spans="1:6">
      <c r="A76" s="32">
        <v>74</v>
      </c>
      <c r="B76" s="26" t="s">
        <v>22061</v>
      </c>
      <c r="C76" s="26"/>
      <c r="E76" t="s">
        <v>22063</v>
      </c>
      <c r="F76" s="27">
        <v>1</v>
      </c>
    </row>
    <row r="77" spans="1:6">
      <c r="A77" s="32">
        <v>75</v>
      </c>
      <c r="B77" s="26" t="s">
        <v>22061</v>
      </c>
      <c r="C77" s="26"/>
      <c r="E77" t="s">
        <v>22064</v>
      </c>
      <c r="F77" s="27">
        <v>1</v>
      </c>
    </row>
    <row r="78" spans="1:6">
      <c r="A78" s="32">
        <v>76</v>
      </c>
      <c r="B78" s="26" t="s">
        <v>22061</v>
      </c>
      <c r="C78" s="26"/>
      <c r="E78" t="s">
        <v>22065</v>
      </c>
      <c r="F78" s="27">
        <v>1</v>
      </c>
    </row>
    <row r="79" spans="1:6">
      <c r="A79" s="32">
        <v>77</v>
      </c>
      <c r="B79" s="26" t="s">
        <v>22061</v>
      </c>
      <c r="C79" s="26"/>
      <c r="E79" t="s">
        <v>22066</v>
      </c>
      <c r="F79" s="27">
        <v>1</v>
      </c>
    </row>
    <row r="80" spans="1:6">
      <c r="A80" s="32">
        <v>78</v>
      </c>
      <c r="B80" s="26" t="s">
        <v>22061</v>
      </c>
      <c r="C80" s="26"/>
      <c r="E80" t="s">
        <v>22067</v>
      </c>
      <c r="F80" s="27">
        <v>1</v>
      </c>
    </row>
    <row r="81" spans="1:6">
      <c r="A81" s="32">
        <v>79</v>
      </c>
      <c r="B81" s="26" t="s">
        <v>22061</v>
      </c>
      <c r="C81" s="26"/>
      <c r="E81" t="s">
        <v>22068</v>
      </c>
      <c r="F81" s="27">
        <v>1</v>
      </c>
    </row>
    <row r="82" spans="1:6">
      <c r="A82" s="32">
        <v>80</v>
      </c>
      <c r="B82" s="26" t="s">
        <v>22061</v>
      </c>
      <c r="C82" s="26"/>
      <c r="D82" t="s">
        <v>22584</v>
      </c>
      <c r="E82" t="s">
        <v>22069</v>
      </c>
      <c r="F82" s="27">
        <v>1</v>
      </c>
    </row>
    <row r="83" spans="1:6">
      <c r="A83" s="32">
        <v>81</v>
      </c>
      <c r="B83" s="26" t="s">
        <v>22258</v>
      </c>
      <c r="C83" s="26"/>
      <c r="E83" t="s">
        <v>24620</v>
      </c>
      <c r="F83" s="27">
        <v>2</v>
      </c>
    </row>
    <row r="84" spans="1:6">
      <c r="A84" s="32">
        <v>82</v>
      </c>
      <c r="B84" s="26" t="s">
        <v>22258</v>
      </c>
      <c r="C84" s="26"/>
      <c r="E84" t="s">
        <v>22797</v>
      </c>
      <c r="F84" s="27">
        <v>2</v>
      </c>
    </row>
    <row r="85" spans="1:6">
      <c r="A85" s="32">
        <v>83</v>
      </c>
      <c r="B85" s="26" t="s">
        <v>22258</v>
      </c>
      <c r="C85" s="26"/>
      <c r="E85" t="s">
        <v>24567</v>
      </c>
      <c r="F85" s="27">
        <v>2</v>
      </c>
    </row>
    <row r="86" spans="1:6">
      <c r="A86" s="32">
        <v>84</v>
      </c>
      <c r="B86" s="26" t="s">
        <v>22258</v>
      </c>
      <c r="C86" s="26"/>
      <c r="E86" t="s">
        <v>24588</v>
      </c>
      <c r="F86" s="27">
        <v>2</v>
      </c>
    </row>
    <row r="87" spans="1:6">
      <c r="A87" s="32">
        <v>85</v>
      </c>
      <c r="B87" s="26" t="s">
        <v>22258</v>
      </c>
      <c r="C87" s="26"/>
      <c r="E87" t="s">
        <v>24590</v>
      </c>
      <c r="F87" s="27">
        <v>2</v>
      </c>
    </row>
    <row r="88" spans="1:6">
      <c r="A88" s="32">
        <v>86</v>
      </c>
      <c r="B88" s="26" t="s">
        <v>22258</v>
      </c>
      <c r="C88" s="26"/>
      <c r="D88" t="s">
        <v>22584</v>
      </c>
      <c r="E88" t="s">
        <v>22449</v>
      </c>
      <c r="F88" s="27">
        <v>2</v>
      </c>
    </row>
    <row r="89" spans="1:6">
      <c r="A89" s="32">
        <v>87</v>
      </c>
      <c r="B89" s="26" t="s">
        <v>22258</v>
      </c>
      <c r="C89" s="26"/>
      <c r="D89" t="s">
        <v>22584</v>
      </c>
      <c r="E89" t="s">
        <v>24593</v>
      </c>
      <c r="F89" s="27">
        <v>2</v>
      </c>
    </row>
    <row r="90" spans="1:6">
      <c r="A90" s="32">
        <v>88</v>
      </c>
      <c r="B90" s="26" t="s">
        <v>22258</v>
      </c>
      <c r="C90" s="26"/>
      <c r="E90" t="s">
        <v>22819</v>
      </c>
      <c r="F90" s="27">
        <v>2</v>
      </c>
    </row>
    <row r="91" spans="1:6">
      <c r="A91" s="32">
        <v>89</v>
      </c>
      <c r="B91" s="26" t="s">
        <v>22258</v>
      </c>
      <c r="C91" s="26"/>
      <c r="E91" t="s">
        <v>22821</v>
      </c>
      <c r="F91" s="27">
        <v>2</v>
      </c>
    </row>
    <row r="92" spans="1:6">
      <c r="A92" s="32">
        <v>90</v>
      </c>
      <c r="B92" s="26" t="s">
        <v>22258</v>
      </c>
      <c r="C92" s="26"/>
      <c r="E92" t="s">
        <v>24621</v>
      </c>
      <c r="F92" s="27">
        <v>2</v>
      </c>
    </row>
    <row r="93" spans="1:6">
      <c r="A93" s="32">
        <v>91</v>
      </c>
      <c r="B93" s="26" t="s">
        <v>22258</v>
      </c>
      <c r="C93" s="26"/>
      <c r="E93" t="s">
        <v>24622</v>
      </c>
      <c r="F93" s="27">
        <v>2</v>
      </c>
    </row>
    <row r="94" spans="1:6">
      <c r="A94" s="32">
        <v>92</v>
      </c>
      <c r="B94" s="26" t="s">
        <v>22258</v>
      </c>
      <c r="C94" s="26"/>
      <c r="E94" t="s">
        <v>24623</v>
      </c>
      <c r="F94" s="27">
        <v>2</v>
      </c>
    </row>
    <row r="95" spans="1:6">
      <c r="A95" s="32">
        <v>93</v>
      </c>
      <c r="B95" s="26" t="s">
        <v>22258</v>
      </c>
      <c r="C95" s="26"/>
      <c r="E95" t="s">
        <v>24624</v>
      </c>
      <c r="F95" s="27">
        <v>2</v>
      </c>
    </row>
    <row r="96" spans="1:6">
      <c r="A96" s="32">
        <v>94</v>
      </c>
      <c r="B96" s="26" t="s">
        <v>22258</v>
      </c>
      <c r="C96" s="26"/>
      <c r="E96" t="s">
        <v>24625</v>
      </c>
      <c r="F96" s="27">
        <v>2</v>
      </c>
    </row>
    <row r="97" spans="1:6">
      <c r="A97" s="32">
        <v>95</v>
      </c>
      <c r="B97" s="26" t="s">
        <v>22081</v>
      </c>
      <c r="C97" s="26"/>
      <c r="E97" t="s">
        <v>22084</v>
      </c>
      <c r="F97" s="27">
        <v>2</v>
      </c>
    </row>
    <row r="98" spans="1:6">
      <c r="A98" s="32">
        <v>96</v>
      </c>
      <c r="B98" s="26" t="s">
        <v>22081</v>
      </c>
      <c r="C98" s="26"/>
      <c r="E98" t="s">
        <v>22086</v>
      </c>
      <c r="F98" s="27">
        <v>2</v>
      </c>
    </row>
    <row r="99" spans="1:6">
      <c r="A99" s="32">
        <v>97</v>
      </c>
      <c r="B99" s="26" t="s">
        <v>22081</v>
      </c>
      <c r="C99" s="26"/>
      <c r="E99" t="s">
        <v>22087</v>
      </c>
      <c r="F99" s="27">
        <v>2</v>
      </c>
    </row>
    <row r="100" spans="1:6">
      <c r="A100" s="32">
        <v>98</v>
      </c>
      <c r="B100" s="26" t="s">
        <v>22081</v>
      </c>
      <c r="C100" s="26"/>
      <c r="E100" t="s">
        <v>22088</v>
      </c>
      <c r="F100" s="27">
        <v>2</v>
      </c>
    </row>
    <row r="101" spans="1:6">
      <c r="A101" s="32">
        <v>99</v>
      </c>
      <c r="B101" s="26" t="s">
        <v>22081</v>
      </c>
      <c r="C101" s="26"/>
      <c r="E101" t="s">
        <v>22089</v>
      </c>
      <c r="F101" s="27">
        <v>2</v>
      </c>
    </row>
    <row r="102" spans="1:6">
      <c r="A102" s="32">
        <v>100</v>
      </c>
      <c r="B102" s="26" t="s">
        <v>22081</v>
      </c>
      <c r="C102" s="26"/>
      <c r="E102" t="s">
        <v>22090</v>
      </c>
      <c r="F102" s="27">
        <v>2</v>
      </c>
    </row>
    <row r="103" spans="1:6">
      <c r="A103" s="32">
        <v>101</v>
      </c>
      <c r="B103" s="26" t="s">
        <v>22081</v>
      </c>
      <c r="C103" s="26"/>
      <c r="E103" t="s">
        <v>22092</v>
      </c>
      <c r="F103" s="27">
        <v>2</v>
      </c>
    </row>
    <row r="104" spans="1:6">
      <c r="A104" s="32">
        <v>102</v>
      </c>
      <c r="B104" s="26" t="s">
        <v>22081</v>
      </c>
      <c r="C104" s="26"/>
      <c r="E104" t="s">
        <v>22098</v>
      </c>
      <c r="F104" s="27">
        <v>2</v>
      </c>
    </row>
    <row r="105" spans="1:6">
      <c r="A105" s="32">
        <v>103</v>
      </c>
      <c r="B105" s="26" t="s">
        <v>22081</v>
      </c>
      <c r="C105" s="26"/>
      <c r="E105" t="s">
        <v>22099</v>
      </c>
      <c r="F105" s="27">
        <v>2</v>
      </c>
    </row>
    <row r="106" spans="1:6">
      <c r="A106" s="32">
        <v>104</v>
      </c>
      <c r="B106" s="26" t="s">
        <v>21998</v>
      </c>
      <c r="C106" s="26"/>
      <c r="E106" t="s">
        <v>22001</v>
      </c>
      <c r="F106" s="27">
        <v>2</v>
      </c>
    </row>
    <row r="107" spans="1:6">
      <c r="A107" s="32">
        <v>105</v>
      </c>
      <c r="B107" s="26" t="s">
        <v>21998</v>
      </c>
      <c r="C107" s="26"/>
      <c r="E107" t="s">
        <v>22002</v>
      </c>
      <c r="F107" s="27">
        <v>2</v>
      </c>
    </row>
    <row r="108" spans="1:6">
      <c r="A108" s="32">
        <v>106</v>
      </c>
      <c r="B108" s="26" t="s">
        <v>21998</v>
      </c>
      <c r="C108" s="26"/>
      <c r="E108" t="s">
        <v>22003</v>
      </c>
      <c r="F108" s="27">
        <v>2</v>
      </c>
    </row>
    <row r="109" spans="1:6">
      <c r="A109" s="32">
        <v>107</v>
      </c>
      <c r="B109" s="26" t="s">
        <v>21998</v>
      </c>
      <c r="C109" s="26"/>
      <c r="E109" t="s">
        <v>22004</v>
      </c>
      <c r="F109" s="27">
        <v>2</v>
      </c>
    </row>
    <row r="110" spans="1:6">
      <c r="A110" s="32">
        <v>108</v>
      </c>
      <c r="B110" s="26" t="s">
        <v>21998</v>
      </c>
      <c r="C110" s="26"/>
      <c r="E110" t="s">
        <v>22005</v>
      </c>
      <c r="F110" s="27">
        <v>2</v>
      </c>
    </row>
    <row r="111" spans="1:6">
      <c r="A111" s="32">
        <v>109</v>
      </c>
      <c r="B111" s="26" t="s">
        <v>21998</v>
      </c>
      <c r="C111" s="26"/>
      <c r="E111" t="s">
        <v>22006</v>
      </c>
      <c r="F111" s="27">
        <v>2</v>
      </c>
    </row>
    <row r="112" spans="1:6">
      <c r="A112" s="32">
        <v>110</v>
      </c>
      <c r="B112" s="26" t="s">
        <v>21998</v>
      </c>
      <c r="C112" s="26"/>
      <c r="E112" t="s">
        <v>22007</v>
      </c>
      <c r="F112" s="27">
        <v>2</v>
      </c>
    </row>
    <row r="113" spans="1:6">
      <c r="A113" s="32">
        <v>111</v>
      </c>
      <c r="B113" s="26" t="s">
        <v>21998</v>
      </c>
      <c r="C113" s="26"/>
      <c r="E113" t="s">
        <v>22008</v>
      </c>
      <c r="F113" s="27">
        <v>2</v>
      </c>
    </row>
    <row r="114" spans="1:6">
      <c r="A114" s="32">
        <v>112</v>
      </c>
      <c r="B114" s="26" t="s">
        <v>21998</v>
      </c>
      <c r="C114" s="26"/>
      <c r="E114" t="s">
        <v>22009</v>
      </c>
      <c r="F114" s="27">
        <v>2</v>
      </c>
    </row>
    <row r="115" spans="1:6">
      <c r="A115" s="32">
        <v>113</v>
      </c>
      <c r="B115" s="26" t="s">
        <v>22010</v>
      </c>
      <c r="C115" s="26"/>
      <c r="E115" t="s">
        <v>22013</v>
      </c>
      <c r="F115" s="27">
        <v>2</v>
      </c>
    </row>
    <row r="116" spans="1:6">
      <c r="A116" s="32">
        <v>114</v>
      </c>
      <c r="B116" s="26" t="s">
        <v>22010</v>
      </c>
      <c r="C116" s="26"/>
      <c r="E116" t="s">
        <v>22014</v>
      </c>
      <c r="F116" s="27">
        <v>2</v>
      </c>
    </row>
    <row r="117" spans="1:6">
      <c r="A117" s="32">
        <v>115</v>
      </c>
      <c r="B117" s="26" t="s">
        <v>22010</v>
      </c>
      <c r="C117" s="26"/>
      <c r="E117" t="s">
        <v>22015</v>
      </c>
      <c r="F117" s="27">
        <v>2</v>
      </c>
    </row>
    <row r="118" spans="1:6">
      <c r="A118" s="32">
        <v>116</v>
      </c>
      <c r="B118" s="26" t="s">
        <v>22010</v>
      </c>
      <c r="C118" s="26"/>
      <c r="E118" t="s">
        <v>22016</v>
      </c>
      <c r="F118" s="27">
        <v>2</v>
      </c>
    </row>
    <row r="119" spans="1:6">
      <c r="A119" s="32">
        <v>117</v>
      </c>
      <c r="B119" s="26" t="s">
        <v>22010</v>
      </c>
      <c r="C119" s="26"/>
      <c r="E119" t="s">
        <v>22017</v>
      </c>
      <c r="F119" s="27">
        <v>2</v>
      </c>
    </row>
    <row r="120" spans="1:6">
      <c r="A120" s="32">
        <v>118</v>
      </c>
      <c r="B120" s="26" t="s">
        <v>22010</v>
      </c>
      <c r="C120" s="26"/>
      <c r="E120" t="s">
        <v>22018</v>
      </c>
      <c r="F120" s="27">
        <v>2</v>
      </c>
    </row>
    <row r="121" spans="1:6">
      <c r="A121" s="32">
        <v>119</v>
      </c>
      <c r="B121" s="26" t="s">
        <v>22010</v>
      </c>
      <c r="C121" s="26"/>
      <c r="E121" t="s">
        <v>22019</v>
      </c>
      <c r="F121" s="27">
        <v>2</v>
      </c>
    </row>
    <row r="122" spans="1:6">
      <c r="A122" s="32">
        <v>120</v>
      </c>
      <c r="B122" s="26" t="s">
        <v>22010</v>
      </c>
      <c r="C122" s="26"/>
      <c r="E122" t="s">
        <v>22020</v>
      </c>
      <c r="F122" s="27">
        <v>2</v>
      </c>
    </row>
    <row r="123" spans="1:6">
      <c r="A123" s="32">
        <v>121</v>
      </c>
      <c r="B123" s="26" t="s">
        <v>22010</v>
      </c>
      <c r="C123" s="26"/>
      <c r="E123" t="s">
        <v>22021</v>
      </c>
      <c r="F123" s="27">
        <v>2</v>
      </c>
    </row>
    <row r="124" spans="1:6">
      <c r="A124" s="32">
        <v>122</v>
      </c>
      <c r="B124" s="26" t="s">
        <v>22010</v>
      </c>
      <c r="C124" s="26"/>
      <c r="E124" t="s">
        <v>22022</v>
      </c>
      <c r="F124" s="27">
        <v>2</v>
      </c>
    </row>
    <row r="125" spans="1:6">
      <c r="A125" s="32">
        <v>123</v>
      </c>
      <c r="B125" s="26" t="s">
        <v>22010</v>
      </c>
      <c r="C125" s="26"/>
      <c r="E125" t="s">
        <v>22023</v>
      </c>
      <c r="F125" s="27">
        <v>2</v>
      </c>
    </row>
    <row r="126" spans="1:6">
      <c r="A126" s="32">
        <v>124</v>
      </c>
      <c r="B126" s="26" t="s">
        <v>22010</v>
      </c>
      <c r="C126" s="26"/>
      <c r="E126" t="s">
        <v>22024</v>
      </c>
      <c r="F126" s="27">
        <v>2</v>
      </c>
    </row>
    <row r="127" spans="1:6">
      <c r="A127" s="32">
        <v>125</v>
      </c>
      <c r="B127" s="26" t="s">
        <v>22010</v>
      </c>
      <c r="C127" s="26"/>
      <c r="E127" t="s">
        <v>22025</v>
      </c>
      <c r="F127" s="27">
        <v>2</v>
      </c>
    </row>
    <row r="128" spans="1:6">
      <c r="A128" s="32">
        <v>126</v>
      </c>
      <c r="B128" s="26" t="s">
        <v>22010</v>
      </c>
      <c r="C128" s="26"/>
      <c r="E128" t="s">
        <v>22026</v>
      </c>
      <c r="F128" s="27">
        <v>2</v>
      </c>
    </row>
    <row r="129" spans="1:6">
      <c r="A129" s="32">
        <v>127</v>
      </c>
      <c r="B129" s="26" t="s">
        <v>22010</v>
      </c>
      <c r="C129" s="26"/>
      <c r="E129" t="s">
        <v>22027</v>
      </c>
      <c r="F129" s="27">
        <v>2</v>
      </c>
    </row>
    <row r="130" spans="1:6">
      <c r="A130" s="32">
        <v>128</v>
      </c>
      <c r="B130" s="26" t="s">
        <v>22010</v>
      </c>
      <c r="C130" s="26"/>
      <c r="E130" t="s">
        <v>22028</v>
      </c>
      <c r="F130" s="27">
        <v>2</v>
      </c>
    </row>
    <row r="131" spans="1:6">
      <c r="A131" s="32">
        <v>129</v>
      </c>
      <c r="B131" s="26" t="s">
        <v>22010</v>
      </c>
      <c r="C131" s="26"/>
      <c r="E131" t="s">
        <v>22029</v>
      </c>
      <c r="F131" s="27">
        <v>2</v>
      </c>
    </row>
    <row r="132" spans="1:6">
      <c r="A132" s="32">
        <v>130</v>
      </c>
      <c r="B132" s="26" t="s">
        <v>22010</v>
      </c>
      <c r="C132" s="26"/>
      <c r="E132" t="s">
        <v>22030</v>
      </c>
      <c r="F132" s="27">
        <v>2</v>
      </c>
    </row>
    <row r="133" spans="1:6">
      <c r="A133" s="32">
        <v>131</v>
      </c>
      <c r="B133" s="26" t="s">
        <v>22010</v>
      </c>
      <c r="C133" s="26"/>
      <c r="E133" t="s">
        <v>22031</v>
      </c>
      <c r="F133" s="27">
        <v>2</v>
      </c>
    </row>
    <row r="134" spans="1:6">
      <c r="A134" s="32">
        <v>132</v>
      </c>
      <c r="B134" s="26" t="s">
        <v>22010</v>
      </c>
      <c r="C134" s="26"/>
      <c r="E134" t="s">
        <v>22032</v>
      </c>
      <c r="F134" s="27">
        <v>2</v>
      </c>
    </row>
    <row r="135" spans="1:6">
      <c r="A135" s="32">
        <v>133</v>
      </c>
      <c r="B135" s="26" t="s">
        <v>22010</v>
      </c>
      <c r="C135" s="26"/>
      <c r="E135" t="s">
        <v>22033</v>
      </c>
      <c r="F135" s="27">
        <v>2</v>
      </c>
    </row>
    <row r="136" spans="1:6">
      <c r="A136" s="32">
        <v>134</v>
      </c>
      <c r="B136" s="26" t="s">
        <v>22010</v>
      </c>
      <c r="C136" s="26"/>
      <c r="E136" t="s">
        <v>22034</v>
      </c>
      <c r="F136" s="27">
        <v>2</v>
      </c>
    </row>
    <row r="137" spans="1:6">
      <c r="A137" s="32">
        <v>135</v>
      </c>
      <c r="B137" s="26" t="s">
        <v>22010</v>
      </c>
      <c r="C137" s="26"/>
      <c r="E137" t="s">
        <v>22035</v>
      </c>
      <c r="F137" s="27">
        <v>2</v>
      </c>
    </row>
    <row r="138" spans="1:6">
      <c r="A138" s="32">
        <v>136</v>
      </c>
      <c r="B138" s="26" t="s">
        <v>22010</v>
      </c>
      <c r="C138" s="26"/>
      <c r="E138" t="s">
        <v>22036</v>
      </c>
      <c r="F138" s="27">
        <v>2</v>
      </c>
    </row>
    <row r="139" spans="1:6">
      <c r="A139" s="32">
        <v>137</v>
      </c>
      <c r="B139" s="26" t="s">
        <v>22010</v>
      </c>
      <c r="C139" s="26"/>
      <c r="E139" t="s">
        <v>22037</v>
      </c>
      <c r="F139" s="27">
        <v>2</v>
      </c>
    </row>
    <row r="140" spans="1:6">
      <c r="A140" s="32">
        <v>138</v>
      </c>
      <c r="B140" s="26" t="s">
        <v>22010</v>
      </c>
      <c r="C140" s="26"/>
      <c r="E140" t="s">
        <v>22038</v>
      </c>
      <c r="F140" s="27">
        <v>2</v>
      </c>
    </row>
    <row r="141" spans="1:6">
      <c r="A141" s="32">
        <v>139</v>
      </c>
      <c r="B141" s="26" t="s">
        <v>22010</v>
      </c>
      <c r="C141" s="26"/>
      <c r="E141" t="s">
        <v>22039</v>
      </c>
      <c r="F141" s="27">
        <v>2</v>
      </c>
    </row>
    <row r="142" spans="1:6">
      <c r="A142" s="32">
        <v>140</v>
      </c>
      <c r="B142" s="26" t="s">
        <v>22010</v>
      </c>
      <c r="C142" s="26"/>
      <c r="E142" t="s">
        <v>22040</v>
      </c>
      <c r="F142" s="27">
        <v>2</v>
      </c>
    </row>
    <row r="143" spans="1:6">
      <c r="A143" s="32">
        <v>141</v>
      </c>
      <c r="B143" s="26" t="s">
        <v>22010</v>
      </c>
      <c r="C143" s="26"/>
      <c r="E143" t="s">
        <v>22041</v>
      </c>
      <c r="F143" s="27">
        <v>2</v>
      </c>
    </row>
    <row r="144" spans="1:6">
      <c r="A144" s="32">
        <v>142</v>
      </c>
      <c r="B144" s="26" t="s">
        <v>22010</v>
      </c>
      <c r="C144" s="26"/>
      <c r="E144" t="s">
        <v>22042</v>
      </c>
      <c r="F144" s="27">
        <v>2</v>
      </c>
    </row>
    <row r="145" spans="1:6">
      <c r="A145" s="32">
        <v>143</v>
      </c>
      <c r="B145" s="26" t="s">
        <v>22010</v>
      </c>
      <c r="C145" s="26"/>
      <c r="E145" t="s">
        <v>22043</v>
      </c>
      <c r="F145" s="27">
        <v>2</v>
      </c>
    </row>
    <row r="146" spans="1:6">
      <c r="A146" s="32">
        <v>144</v>
      </c>
      <c r="B146" s="26" t="s">
        <v>22010</v>
      </c>
      <c r="C146" s="26"/>
      <c r="E146" t="s">
        <v>22044</v>
      </c>
      <c r="F146" s="27">
        <v>2</v>
      </c>
    </row>
    <row r="147" spans="1:6">
      <c r="A147" s="32">
        <v>145</v>
      </c>
      <c r="B147" s="26" t="s">
        <v>22010</v>
      </c>
      <c r="C147" s="26"/>
      <c r="E147" t="s">
        <v>22045</v>
      </c>
      <c r="F147" s="27">
        <v>2</v>
      </c>
    </row>
    <row r="148" spans="1:6">
      <c r="A148" s="32">
        <v>146</v>
      </c>
      <c r="B148" s="26" t="s">
        <v>22010</v>
      </c>
      <c r="C148" s="26"/>
      <c r="E148" t="s">
        <v>22046</v>
      </c>
      <c r="F148" s="27">
        <v>2</v>
      </c>
    </row>
    <row r="149" spans="1:6">
      <c r="A149" s="32">
        <v>147</v>
      </c>
      <c r="B149" s="26" t="s">
        <v>22010</v>
      </c>
      <c r="C149" s="26"/>
      <c r="E149" t="s">
        <v>22047</v>
      </c>
      <c r="F149" s="27">
        <v>2</v>
      </c>
    </row>
    <row r="150" spans="1:6">
      <c r="A150" s="32">
        <v>148</v>
      </c>
      <c r="B150" s="26" t="s">
        <v>22010</v>
      </c>
      <c r="C150" s="26"/>
      <c r="E150" t="s">
        <v>22048</v>
      </c>
      <c r="F150" s="27">
        <v>2</v>
      </c>
    </row>
    <row r="151" spans="1:6">
      <c r="A151" s="32">
        <v>149</v>
      </c>
      <c r="B151" s="26" t="s">
        <v>22010</v>
      </c>
      <c r="C151" s="26"/>
      <c r="E151" t="s">
        <v>22049</v>
      </c>
      <c r="F151" s="27">
        <v>2</v>
      </c>
    </row>
    <row r="152" spans="1:6">
      <c r="A152" s="32">
        <v>150</v>
      </c>
      <c r="B152" s="26" t="s">
        <v>22010</v>
      </c>
      <c r="C152" s="26"/>
      <c r="E152" t="s">
        <v>22050</v>
      </c>
      <c r="F152" s="27">
        <v>2</v>
      </c>
    </row>
    <row r="153" spans="1:6">
      <c r="A153" s="32">
        <v>151</v>
      </c>
      <c r="B153" s="26" t="s">
        <v>22010</v>
      </c>
      <c r="C153" s="26"/>
      <c r="E153" t="s">
        <v>22051</v>
      </c>
      <c r="F153" s="27">
        <v>2</v>
      </c>
    </row>
    <row r="154" spans="1:6">
      <c r="A154" s="32">
        <v>152</v>
      </c>
      <c r="B154" s="26" t="s">
        <v>22010</v>
      </c>
      <c r="C154" s="26"/>
      <c r="E154" t="s">
        <v>22052</v>
      </c>
      <c r="F154" s="27">
        <v>2</v>
      </c>
    </row>
    <row r="155" spans="1:6">
      <c r="A155" s="32">
        <v>153</v>
      </c>
      <c r="B155" s="26" t="s">
        <v>22010</v>
      </c>
      <c r="C155" s="26"/>
      <c r="E155" t="s">
        <v>22053</v>
      </c>
      <c r="F155" s="27">
        <v>2</v>
      </c>
    </row>
    <row r="156" spans="1:6">
      <c r="A156" s="32">
        <v>154</v>
      </c>
      <c r="B156" s="26" t="s">
        <v>22010</v>
      </c>
      <c r="C156" s="26"/>
      <c r="E156" t="s">
        <v>22054</v>
      </c>
      <c r="F156" s="27">
        <v>2</v>
      </c>
    </row>
    <row r="157" spans="1:6">
      <c r="A157" s="32">
        <v>155</v>
      </c>
      <c r="B157" s="26" t="s">
        <v>22010</v>
      </c>
      <c r="C157" s="26"/>
      <c r="E157" t="s">
        <v>22055</v>
      </c>
      <c r="F157" s="27">
        <v>2</v>
      </c>
    </row>
    <row r="158" spans="1:6">
      <c r="A158" s="32">
        <v>156</v>
      </c>
      <c r="B158" s="26" t="s">
        <v>22010</v>
      </c>
      <c r="C158" s="26"/>
      <c r="E158" t="s">
        <v>22056</v>
      </c>
      <c r="F158" s="27">
        <v>2</v>
      </c>
    </row>
    <row r="159" spans="1:6">
      <c r="A159" s="32">
        <v>157</v>
      </c>
      <c r="B159" s="26" t="s">
        <v>22010</v>
      </c>
      <c r="C159" s="26"/>
      <c r="E159" t="s">
        <v>22057</v>
      </c>
      <c r="F159" s="27">
        <v>2</v>
      </c>
    </row>
    <row r="160" spans="1:6">
      <c r="A160" s="32">
        <v>158</v>
      </c>
      <c r="B160" s="26" t="s">
        <v>22010</v>
      </c>
      <c r="C160" s="26"/>
      <c r="E160" t="s">
        <v>22058</v>
      </c>
      <c r="F160" s="27">
        <v>2</v>
      </c>
    </row>
    <row r="161" spans="1:6">
      <c r="A161" s="32">
        <v>159</v>
      </c>
      <c r="B161" s="26" t="s">
        <v>21948</v>
      </c>
      <c r="C161" s="26"/>
      <c r="E161" t="s">
        <v>21951</v>
      </c>
      <c r="F161" s="27">
        <v>2</v>
      </c>
    </row>
    <row r="162" spans="1:6">
      <c r="A162" s="32">
        <v>160</v>
      </c>
      <c r="B162" s="26" t="s">
        <v>21948</v>
      </c>
      <c r="C162" s="26"/>
      <c r="E162" t="s">
        <v>21952</v>
      </c>
      <c r="F162" s="27">
        <v>2</v>
      </c>
    </row>
    <row r="163" spans="1:6">
      <c r="A163" s="32">
        <v>161</v>
      </c>
      <c r="B163" s="26" t="s">
        <v>21948</v>
      </c>
      <c r="C163" s="26"/>
      <c r="E163" t="s">
        <v>21953</v>
      </c>
      <c r="F163" s="27">
        <v>2</v>
      </c>
    </row>
    <row r="164" spans="1:6">
      <c r="A164" s="32">
        <v>162</v>
      </c>
      <c r="B164" s="26" t="s">
        <v>21948</v>
      </c>
      <c r="C164" s="26"/>
      <c r="E164" t="s">
        <v>21954</v>
      </c>
      <c r="F164" s="27">
        <v>2</v>
      </c>
    </row>
    <row r="165" spans="1:6">
      <c r="A165" s="32">
        <v>163</v>
      </c>
      <c r="B165" s="26" t="s">
        <v>21948</v>
      </c>
      <c r="C165" s="26"/>
      <c r="E165" t="s">
        <v>21955</v>
      </c>
      <c r="F165" s="27">
        <v>2</v>
      </c>
    </row>
    <row r="166" spans="1:6">
      <c r="A166" s="32">
        <v>164</v>
      </c>
      <c r="B166" s="26" t="s">
        <v>21948</v>
      </c>
      <c r="C166" s="26"/>
      <c r="E166" t="s">
        <v>21956</v>
      </c>
      <c r="F166" s="27">
        <v>2</v>
      </c>
    </row>
    <row r="167" spans="1:6">
      <c r="A167" s="32">
        <v>165</v>
      </c>
      <c r="B167" s="26" t="s">
        <v>21948</v>
      </c>
      <c r="C167" s="26"/>
      <c r="E167" t="s">
        <v>21957</v>
      </c>
      <c r="F167" s="27">
        <v>2</v>
      </c>
    </row>
    <row r="168" spans="1:6">
      <c r="A168" s="32">
        <v>166</v>
      </c>
      <c r="B168" s="26" t="s">
        <v>21948</v>
      </c>
      <c r="C168" s="26"/>
      <c r="E168" t="s">
        <v>21958</v>
      </c>
      <c r="F168" s="27">
        <v>2</v>
      </c>
    </row>
    <row r="169" spans="1:6">
      <c r="A169" s="32">
        <v>167</v>
      </c>
      <c r="B169" s="26" t="s">
        <v>21948</v>
      </c>
      <c r="C169" s="26"/>
      <c r="E169" t="s">
        <v>21959</v>
      </c>
      <c r="F169" s="27">
        <v>2</v>
      </c>
    </row>
    <row r="170" spans="1:6">
      <c r="A170" s="32">
        <v>168</v>
      </c>
      <c r="B170" s="26" t="s">
        <v>21948</v>
      </c>
      <c r="C170" s="26"/>
      <c r="E170" t="s">
        <v>21960</v>
      </c>
      <c r="F170" s="27">
        <v>2</v>
      </c>
    </row>
    <row r="171" spans="1:6">
      <c r="A171" s="32">
        <v>169</v>
      </c>
      <c r="B171" s="26" t="s">
        <v>21948</v>
      </c>
      <c r="C171" s="26"/>
      <c r="E171" t="s">
        <v>21961</v>
      </c>
      <c r="F171" s="27">
        <v>2</v>
      </c>
    </row>
    <row r="172" spans="1:6">
      <c r="A172" s="32">
        <v>170</v>
      </c>
      <c r="B172" s="26" t="s">
        <v>21948</v>
      </c>
      <c r="C172" s="26"/>
      <c r="E172" t="s">
        <v>21962</v>
      </c>
      <c r="F172" s="27">
        <v>2</v>
      </c>
    </row>
    <row r="173" spans="1:6">
      <c r="A173" s="32">
        <v>171</v>
      </c>
      <c r="B173" s="26" t="s">
        <v>21948</v>
      </c>
      <c r="C173" s="26"/>
      <c r="E173" t="s">
        <v>21963</v>
      </c>
      <c r="F173" s="27">
        <v>2</v>
      </c>
    </row>
    <row r="174" spans="1:6">
      <c r="A174" s="32">
        <v>172</v>
      </c>
      <c r="B174" s="26" t="s">
        <v>21948</v>
      </c>
      <c r="C174" s="26"/>
      <c r="E174" t="s">
        <v>21964</v>
      </c>
      <c r="F174" s="27">
        <v>2</v>
      </c>
    </row>
    <row r="175" spans="1:6">
      <c r="A175" s="32">
        <v>173</v>
      </c>
      <c r="B175" s="26" t="s">
        <v>21948</v>
      </c>
      <c r="C175" s="26"/>
      <c r="E175" t="s">
        <v>21965</v>
      </c>
      <c r="F175" s="27">
        <v>2</v>
      </c>
    </row>
    <row r="176" spans="1:6">
      <c r="A176" s="32">
        <v>174</v>
      </c>
      <c r="B176" s="26" t="s">
        <v>21948</v>
      </c>
      <c r="C176" s="26"/>
      <c r="E176" t="s">
        <v>21966</v>
      </c>
      <c r="F176" s="27">
        <v>2</v>
      </c>
    </row>
    <row r="177" spans="1:6">
      <c r="A177" s="32">
        <v>175</v>
      </c>
      <c r="B177" s="26" t="s">
        <v>21948</v>
      </c>
      <c r="C177" s="26"/>
      <c r="E177" t="s">
        <v>21967</v>
      </c>
      <c r="F177" s="27">
        <v>2</v>
      </c>
    </row>
    <row r="178" spans="1:6">
      <c r="A178" s="32">
        <v>176</v>
      </c>
      <c r="B178" s="26" t="s">
        <v>21948</v>
      </c>
      <c r="C178" s="26"/>
      <c r="E178" t="s">
        <v>21968</v>
      </c>
      <c r="F178" s="27">
        <v>2</v>
      </c>
    </row>
    <row r="179" spans="1:6">
      <c r="A179" s="32">
        <v>177</v>
      </c>
      <c r="B179" s="26" t="s">
        <v>21948</v>
      </c>
      <c r="C179" s="26"/>
      <c r="E179" t="s">
        <v>21969</v>
      </c>
      <c r="F179" s="27">
        <v>2</v>
      </c>
    </row>
    <row r="180" spans="1:6">
      <c r="A180" s="32">
        <v>178</v>
      </c>
      <c r="B180" s="26" t="s">
        <v>21948</v>
      </c>
      <c r="C180" s="26"/>
      <c r="E180" t="s">
        <v>21970</v>
      </c>
      <c r="F180" s="27">
        <v>2</v>
      </c>
    </row>
    <row r="181" spans="1:6">
      <c r="A181" s="32">
        <v>179</v>
      </c>
      <c r="B181" s="26" t="s">
        <v>24626</v>
      </c>
      <c r="C181" s="26"/>
      <c r="E181" t="s">
        <v>21811</v>
      </c>
      <c r="F181" s="27">
        <v>2</v>
      </c>
    </row>
    <row r="182" spans="1:6">
      <c r="A182" s="32">
        <v>180</v>
      </c>
      <c r="B182" s="26" t="s">
        <v>24626</v>
      </c>
      <c r="C182" s="26"/>
      <c r="E182" t="s">
        <v>21812</v>
      </c>
      <c r="F182" s="27">
        <v>2</v>
      </c>
    </row>
    <row r="183" spans="1:6">
      <c r="A183" s="32">
        <v>181</v>
      </c>
      <c r="B183" s="26" t="s">
        <v>24626</v>
      </c>
      <c r="C183" s="26"/>
      <c r="E183" t="s">
        <v>21813</v>
      </c>
      <c r="F183" s="27">
        <v>2</v>
      </c>
    </row>
    <row r="184" spans="1:6">
      <c r="A184" s="32">
        <v>182</v>
      </c>
      <c r="B184" s="26" t="s">
        <v>24626</v>
      </c>
      <c r="C184" s="26"/>
      <c r="E184" t="s">
        <v>21814</v>
      </c>
      <c r="F184" s="27">
        <v>2</v>
      </c>
    </row>
    <row r="185" spans="1:6">
      <c r="A185" s="32">
        <v>183</v>
      </c>
      <c r="B185" s="26" t="s">
        <v>24626</v>
      </c>
      <c r="C185" s="26"/>
      <c r="E185" t="s">
        <v>21815</v>
      </c>
      <c r="F185" s="27">
        <v>2</v>
      </c>
    </row>
    <row r="186" spans="1:6">
      <c r="A186" s="32">
        <v>184</v>
      </c>
      <c r="B186" s="26" t="s">
        <v>24626</v>
      </c>
      <c r="C186" s="26"/>
      <c r="E186" t="s">
        <v>21816</v>
      </c>
      <c r="F186" s="27">
        <v>2</v>
      </c>
    </row>
    <row r="187" spans="1:6">
      <c r="A187" s="32">
        <v>185</v>
      </c>
      <c r="B187" s="26" t="s">
        <v>24626</v>
      </c>
      <c r="C187" s="26"/>
      <c r="E187" t="s">
        <v>21817</v>
      </c>
      <c r="F187" s="27">
        <v>2</v>
      </c>
    </row>
    <row r="188" spans="1:6">
      <c r="A188" s="32">
        <v>186</v>
      </c>
      <c r="B188" s="26" t="s">
        <v>24626</v>
      </c>
      <c r="C188" s="26"/>
      <c r="E188" t="s">
        <v>21818</v>
      </c>
      <c r="F188" s="27">
        <v>2</v>
      </c>
    </row>
    <row r="189" spans="1:6">
      <c r="A189" s="32">
        <v>187</v>
      </c>
      <c r="B189" s="26" t="s">
        <v>24626</v>
      </c>
      <c r="C189" s="26"/>
      <c r="E189" t="s">
        <v>21819</v>
      </c>
      <c r="F189" s="27">
        <v>2</v>
      </c>
    </row>
    <row r="190" spans="1:6">
      <c r="A190" s="32">
        <v>188</v>
      </c>
      <c r="B190" s="26" t="s">
        <v>24626</v>
      </c>
      <c r="C190" s="26"/>
      <c r="E190" t="s">
        <v>21820</v>
      </c>
      <c r="F190" s="27">
        <v>2</v>
      </c>
    </row>
    <row r="191" spans="1:6">
      <c r="A191" s="32">
        <v>189</v>
      </c>
      <c r="B191" s="26" t="s">
        <v>24626</v>
      </c>
      <c r="C191" s="26"/>
      <c r="E191" t="s">
        <v>21821</v>
      </c>
      <c r="F191" s="27">
        <v>2</v>
      </c>
    </row>
    <row r="192" spans="1:6">
      <c r="A192" s="32">
        <v>190</v>
      </c>
      <c r="B192" s="26" t="s">
        <v>21800</v>
      </c>
      <c r="C192" s="26"/>
      <c r="E192" t="s">
        <v>21822</v>
      </c>
      <c r="F192" s="27">
        <v>2</v>
      </c>
    </row>
    <row r="193" spans="1:6">
      <c r="A193" s="32">
        <v>191</v>
      </c>
      <c r="B193" s="26" t="s">
        <v>21800</v>
      </c>
      <c r="C193" s="26"/>
      <c r="E193" t="s">
        <v>21823</v>
      </c>
      <c r="F193" s="27">
        <v>2</v>
      </c>
    </row>
    <row r="194" spans="1:6">
      <c r="A194" s="32">
        <v>192</v>
      </c>
      <c r="B194" s="26" t="s">
        <v>21800</v>
      </c>
      <c r="C194" s="26"/>
      <c r="E194" t="s">
        <v>21824</v>
      </c>
      <c r="F194" s="27">
        <v>2</v>
      </c>
    </row>
    <row r="195" spans="1:6">
      <c r="A195" s="32">
        <v>193</v>
      </c>
      <c r="B195" s="26" t="s">
        <v>21800</v>
      </c>
      <c r="C195" s="26"/>
      <c r="E195" t="s">
        <v>21825</v>
      </c>
      <c r="F195" s="27">
        <v>2</v>
      </c>
    </row>
    <row r="196" spans="1:6">
      <c r="A196" s="32">
        <v>194</v>
      </c>
      <c r="B196" s="26" t="s">
        <v>21800</v>
      </c>
      <c r="C196" s="26"/>
      <c r="E196" t="s">
        <v>21826</v>
      </c>
      <c r="F196" s="27">
        <v>2</v>
      </c>
    </row>
    <row r="197" spans="1:6">
      <c r="A197" s="32">
        <v>195</v>
      </c>
      <c r="B197" s="26" t="s">
        <v>21800</v>
      </c>
      <c r="C197" s="26"/>
      <c r="E197" t="s">
        <v>21827</v>
      </c>
      <c r="F197" s="27">
        <v>2</v>
      </c>
    </row>
    <row r="198" spans="1:6">
      <c r="A198" s="32">
        <v>196</v>
      </c>
      <c r="B198" s="26" t="s">
        <v>21800</v>
      </c>
      <c r="C198" s="26"/>
      <c r="E198" t="s">
        <v>21828</v>
      </c>
      <c r="F198" s="27">
        <v>2</v>
      </c>
    </row>
    <row r="199" spans="1:6">
      <c r="A199" s="32">
        <v>197</v>
      </c>
      <c r="B199" s="26" t="s">
        <v>21800</v>
      </c>
      <c r="C199" s="26"/>
      <c r="E199" t="s">
        <v>21829</v>
      </c>
      <c r="F199" s="27">
        <v>2</v>
      </c>
    </row>
    <row r="200" spans="1:6">
      <c r="A200" s="32">
        <v>198</v>
      </c>
      <c r="B200" s="26" t="s">
        <v>21800</v>
      </c>
      <c r="C200" s="26"/>
      <c r="E200" t="s">
        <v>21830</v>
      </c>
      <c r="F200" s="27">
        <v>2</v>
      </c>
    </row>
    <row r="201" spans="1:6">
      <c r="A201" s="32">
        <v>199</v>
      </c>
      <c r="B201" s="26" t="s">
        <v>21800</v>
      </c>
      <c r="C201" s="26"/>
      <c r="E201" t="s">
        <v>21831</v>
      </c>
      <c r="F201" s="27">
        <v>2</v>
      </c>
    </row>
    <row r="202" spans="1:6">
      <c r="A202" s="32">
        <v>200</v>
      </c>
      <c r="B202" s="26" t="s">
        <v>21800</v>
      </c>
      <c r="C202" s="26"/>
      <c r="E202" t="s">
        <v>21832</v>
      </c>
      <c r="F202" s="27">
        <v>2</v>
      </c>
    </row>
    <row r="203" spans="1:6">
      <c r="A203" s="32">
        <v>201</v>
      </c>
      <c r="B203" s="26" t="s">
        <v>21800</v>
      </c>
      <c r="C203" s="26"/>
      <c r="E203" t="s">
        <v>21833</v>
      </c>
      <c r="F203" s="27">
        <v>2</v>
      </c>
    </row>
    <row r="204" spans="1:6">
      <c r="A204" s="32">
        <v>202</v>
      </c>
      <c r="B204" s="26" t="s">
        <v>21800</v>
      </c>
      <c r="C204" s="26"/>
      <c r="E204" t="s">
        <v>21834</v>
      </c>
      <c r="F204" s="27">
        <v>2</v>
      </c>
    </row>
    <row r="205" spans="1:6">
      <c r="A205" s="32">
        <v>203</v>
      </c>
      <c r="B205" s="26" t="s">
        <v>21800</v>
      </c>
      <c r="C205" s="26"/>
      <c r="E205" t="s">
        <v>21835</v>
      </c>
      <c r="F205" s="27">
        <v>2</v>
      </c>
    </row>
    <row r="206" spans="1:6">
      <c r="A206" s="32">
        <v>204</v>
      </c>
      <c r="B206" s="26" t="s">
        <v>21800</v>
      </c>
      <c r="C206" s="26"/>
      <c r="E206" t="s">
        <v>21836</v>
      </c>
      <c r="F206" s="27">
        <v>2</v>
      </c>
    </row>
    <row r="207" spans="1:6">
      <c r="A207" s="32">
        <v>205</v>
      </c>
      <c r="B207" s="26" t="s">
        <v>21800</v>
      </c>
      <c r="C207" s="26"/>
      <c r="E207" t="s">
        <v>21837</v>
      </c>
      <c r="F207" s="27">
        <v>2</v>
      </c>
    </row>
    <row r="208" spans="1:6">
      <c r="A208" s="32">
        <v>206</v>
      </c>
      <c r="B208" s="26" t="s">
        <v>21800</v>
      </c>
      <c r="C208" s="26"/>
      <c r="E208" t="s">
        <v>21838</v>
      </c>
      <c r="F208" s="27">
        <v>2</v>
      </c>
    </row>
    <row r="209" spans="1:6">
      <c r="A209" s="32">
        <v>207</v>
      </c>
      <c r="B209" s="26" t="s">
        <v>21808</v>
      </c>
      <c r="C209" s="26"/>
      <c r="E209" t="s">
        <v>21839</v>
      </c>
      <c r="F209" s="27">
        <v>2</v>
      </c>
    </row>
    <row r="210" spans="1:6">
      <c r="A210" s="32">
        <v>208</v>
      </c>
      <c r="B210" s="26" t="s">
        <v>22127</v>
      </c>
      <c r="C210" s="26"/>
      <c r="E210" t="s">
        <v>22142</v>
      </c>
      <c r="F210" s="27">
        <v>2</v>
      </c>
    </row>
    <row r="211" spans="1:6">
      <c r="A211" s="32">
        <v>209</v>
      </c>
      <c r="B211" s="26" t="s">
        <v>22127</v>
      </c>
      <c r="C211" s="26"/>
      <c r="E211" t="s">
        <v>22148</v>
      </c>
      <c r="F211" s="27">
        <v>2</v>
      </c>
    </row>
    <row r="212" spans="1:6">
      <c r="A212" s="32">
        <v>210</v>
      </c>
      <c r="B212" s="26" t="s">
        <v>22330</v>
      </c>
      <c r="C212" s="26"/>
      <c r="E212" t="s">
        <v>21979</v>
      </c>
      <c r="F212" s="27">
        <v>2</v>
      </c>
    </row>
    <row r="213" spans="1:6">
      <c r="A213" s="32">
        <v>211</v>
      </c>
      <c r="B213" s="26" t="s">
        <v>22330</v>
      </c>
      <c r="C213" s="26"/>
      <c r="E213" t="s">
        <v>21980</v>
      </c>
      <c r="F213" s="27">
        <v>2</v>
      </c>
    </row>
    <row r="214" spans="1:6">
      <c r="A214" s="32">
        <v>212</v>
      </c>
      <c r="B214" s="26" t="s">
        <v>22330</v>
      </c>
      <c r="C214" s="26"/>
      <c r="E214" t="s">
        <v>21981</v>
      </c>
      <c r="F214" s="27">
        <v>2</v>
      </c>
    </row>
    <row r="215" spans="1:6">
      <c r="A215" s="32">
        <v>213</v>
      </c>
      <c r="B215" s="26" t="s">
        <v>22330</v>
      </c>
      <c r="C215" s="26"/>
      <c r="E215" t="s">
        <v>21982</v>
      </c>
      <c r="F215" s="27">
        <v>2</v>
      </c>
    </row>
    <row r="216" spans="1:6">
      <c r="A216" s="32">
        <v>214</v>
      </c>
      <c r="B216" s="26" t="s">
        <v>22330</v>
      </c>
      <c r="C216" s="26"/>
      <c r="E216" t="s">
        <v>21983</v>
      </c>
      <c r="F216" s="27">
        <v>2</v>
      </c>
    </row>
    <row r="217" spans="1:6">
      <c r="A217" s="32">
        <v>215</v>
      </c>
      <c r="B217" s="26" t="s">
        <v>22330</v>
      </c>
      <c r="C217" s="26"/>
      <c r="E217" t="s">
        <v>21984</v>
      </c>
      <c r="F217" s="27">
        <v>2</v>
      </c>
    </row>
    <row r="218" spans="1:6">
      <c r="A218" s="32">
        <v>216</v>
      </c>
      <c r="B218" s="26" t="s">
        <v>22330</v>
      </c>
      <c r="C218" s="26"/>
      <c r="E218" t="s">
        <v>21985</v>
      </c>
      <c r="F218" s="27">
        <v>2</v>
      </c>
    </row>
    <row r="219" spans="1:6">
      <c r="A219" s="32">
        <v>217</v>
      </c>
      <c r="B219" s="26" t="s">
        <v>22330</v>
      </c>
      <c r="C219" s="26"/>
      <c r="E219" t="s">
        <v>21986</v>
      </c>
      <c r="F219" s="27">
        <v>2</v>
      </c>
    </row>
    <row r="220" spans="1:6">
      <c r="A220" s="32">
        <v>218</v>
      </c>
      <c r="B220" s="26" t="s">
        <v>22330</v>
      </c>
      <c r="C220" s="26"/>
      <c r="E220" t="s">
        <v>21987</v>
      </c>
      <c r="F220" s="27">
        <v>2</v>
      </c>
    </row>
    <row r="221" spans="1:6">
      <c r="A221" s="32">
        <v>219</v>
      </c>
      <c r="B221" s="26" t="s">
        <v>22330</v>
      </c>
      <c r="C221" s="26"/>
      <c r="E221" t="s">
        <v>21988</v>
      </c>
      <c r="F221" s="27">
        <v>2</v>
      </c>
    </row>
    <row r="222" spans="1:6">
      <c r="A222" s="32">
        <v>220</v>
      </c>
      <c r="B222" s="26" t="s">
        <v>22330</v>
      </c>
      <c r="C222" s="26"/>
      <c r="E222" t="s">
        <v>21989</v>
      </c>
      <c r="F222" s="27">
        <v>2</v>
      </c>
    </row>
    <row r="223" spans="1:6">
      <c r="A223" s="32">
        <v>221</v>
      </c>
      <c r="B223" s="26" t="s">
        <v>22330</v>
      </c>
      <c r="C223" s="26"/>
      <c r="E223" t="s">
        <v>21990</v>
      </c>
      <c r="F223" s="27">
        <v>2</v>
      </c>
    </row>
    <row r="224" spans="1:6">
      <c r="A224" s="32">
        <v>222</v>
      </c>
      <c r="B224" s="26" t="s">
        <v>22330</v>
      </c>
      <c r="C224" s="26"/>
      <c r="E224" t="s">
        <v>21991</v>
      </c>
      <c r="F224" s="27">
        <v>2</v>
      </c>
    </row>
    <row r="225" spans="1:6">
      <c r="A225" s="32">
        <v>223</v>
      </c>
      <c r="B225" s="26" t="s">
        <v>22330</v>
      </c>
      <c r="C225" s="26"/>
      <c r="E225" t="s">
        <v>21992</v>
      </c>
      <c r="F225" s="27">
        <v>2</v>
      </c>
    </row>
    <row r="226" spans="1:6">
      <c r="A226" s="32">
        <v>224</v>
      </c>
      <c r="B226" s="26" t="s">
        <v>22330</v>
      </c>
      <c r="C226" s="26"/>
      <c r="E226" t="s">
        <v>21993</v>
      </c>
      <c r="F226" s="27">
        <v>2</v>
      </c>
    </row>
    <row r="227" spans="1:6">
      <c r="A227" s="32">
        <v>225</v>
      </c>
      <c r="B227" s="26" t="s">
        <v>22330</v>
      </c>
      <c r="C227" s="26"/>
      <c r="E227" t="s">
        <v>21994</v>
      </c>
      <c r="F227" s="27">
        <v>2</v>
      </c>
    </row>
    <row r="228" spans="1:6">
      <c r="A228" s="32">
        <v>226</v>
      </c>
      <c r="B228" s="26" t="s">
        <v>22330</v>
      </c>
      <c r="C228" s="26"/>
      <c r="E228" t="s">
        <v>21995</v>
      </c>
      <c r="F228" s="27">
        <v>2</v>
      </c>
    </row>
    <row r="229" spans="1:6">
      <c r="A229" s="32">
        <v>227</v>
      </c>
      <c r="B229" s="26" t="s">
        <v>22330</v>
      </c>
      <c r="C229" s="26"/>
      <c r="E229" t="s">
        <v>21996</v>
      </c>
      <c r="F229" s="27">
        <v>2</v>
      </c>
    </row>
    <row r="230" spans="1:6">
      <c r="A230" s="32">
        <v>228</v>
      </c>
      <c r="B230" s="26" t="s">
        <v>22330</v>
      </c>
      <c r="C230" s="26"/>
      <c r="E230" t="s">
        <v>21997</v>
      </c>
      <c r="F230" s="27">
        <v>2</v>
      </c>
    </row>
    <row r="231" spans="1:6">
      <c r="A231" s="32">
        <v>229</v>
      </c>
      <c r="B231" s="26" t="s">
        <v>24619</v>
      </c>
      <c r="C231" s="26"/>
      <c r="E231" t="s">
        <v>21935</v>
      </c>
      <c r="F231" s="27">
        <v>2</v>
      </c>
    </row>
    <row r="232" spans="1:6">
      <c r="A232" s="32">
        <v>230</v>
      </c>
      <c r="B232" s="26" t="s">
        <v>24619</v>
      </c>
      <c r="C232" s="26"/>
      <c r="E232" t="s">
        <v>21938</v>
      </c>
      <c r="F232" s="27">
        <v>2</v>
      </c>
    </row>
    <row r="233" spans="1:6">
      <c r="A233" s="32">
        <v>231</v>
      </c>
      <c r="B233" s="26" t="s">
        <v>24619</v>
      </c>
      <c r="C233" s="26"/>
      <c r="E233" t="s">
        <v>21939</v>
      </c>
      <c r="F233" s="27">
        <v>2</v>
      </c>
    </row>
    <row r="234" spans="1:6">
      <c r="A234" s="32">
        <v>232</v>
      </c>
      <c r="B234" s="26" t="s">
        <v>24619</v>
      </c>
      <c r="C234" s="26"/>
      <c r="E234" t="s">
        <v>21940</v>
      </c>
      <c r="F234" s="27">
        <v>2</v>
      </c>
    </row>
    <row r="235" spans="1:6">
      <c r="A235" s="32">
        <v>233</v>
      </c>
      <c r="B235" s="26" t="s">
        <v>24619</v>
      </c>
      <c r="C235" s="26"/>
      <c r="E235" t="s">
        <v>21941</v>
      </c>
      <c r="F235" s="27">
        <v>2</v>
      </c>
    </row>
    <row r="236" spans="1:6">
      <c r="A236" s="32">
        <v>234</v>
      </c>
      <c r="B236" s="26" t="s">
        <v>24619</v>
      </c>
      <c r="C236" s="26"/>
      <c r="E236" t="s">
        <v>21942</v>
      </c>
      <c r="F236" s="27">
        <v>2</v>
      </c>
    </row>
    <row r="237" spans="1:6">
      <c r="A237" s="32">
        <v>235</v>
      </c>
      <c r="B237" s="26" t="s">
        <v>24619</v>
      </c>
      <c r="C237" s="26"/>
      <c r="E237" t="s">
        <v>21943</v>
      </c>
      <c r="F237" s="27">
        <v>2</v>
      </c>
    </row>
    <row r="238" spans="1:6">
      <c r="A238" s="32">
        <v>236</v>
      </c>
      <c r="B238" s="26" t="s">
        <v>24619</v>
      </c>
      <c r="C238" s="26"/>
      <c r="E238" t="s">
        <v>21944</v>
      </c>
      <c r="F238" s="27">
        <v>2</v>
      </c>
    </row>
    <row r="239" spans="1:6">
      <c r="A239" s="32">
        <v>237</v>
      </c>
      <c r="B239" s="26" t="s">
        <v>24619</v>
      </c>
      <c r="C239" s="26"/>
      <c r="E239" t="s">
        <v>21945</v>
      </c>
      <c r="F239" s="27">
        <v>2</v>
      </c>
    </row>
    <row r="240" spans="1:6">
      <c r="A240" s="32">
        <v>238</v>
      </c>
      <c r="B240" s="26" t="s">
        <v>24619</v>
      </c>
      <c r="C240" s="26"/>
      <c r="E240" t="s">
        <v>21946</v>
      </c>
      <c r="F240" s="27">
        <v>2</v>
      </c>
    </row>
    <row r="241" spans="1:7">
      <c r="A241" s="32">
        <v>239</v>
      </c>
      <c r="B241" s="26" t="s">
        <v>24619</v>
      </c>
      <c r="C241" s="26"/>
      <c r="E241" t="s">
        <v>21947</v>
      </c>
      <c r="F241" s="27">
        <v>2</v>
      </c>
    </row>
    <row r="242" spans="1:7">
      <c r="A242" s="32">
        <v>240</v>
      </c>
      <c r="B242" s="26" t="s">
        <v>22061</v>
      </c>
      <c r="C242" s="26"/>
      <c r="E242" t="s">
        <v>22070</v>
      </c>
      <c r="F242" s="27">
        <v>2</v>
      </c>
    </row>
    <row r="243" spans="1:7">
      <c r="A243" s="32">
        <v>241</v>
      </c>
      <c r="B243" s="26" t="s">
        <v>22061</v>
      </c>
      <c r="C243" s="26"/>
      <c r="E243" t="s">
        <v>22071</v>
      </c>
      <c r="F243" s="27">
        <v>2</v>
      </c>
    </row>
    <row r="244" spans="1:7">
      <c r="A244" s="32">
        <v>242</v>
      </c>
      <c r="B244" s="26" t="s">
        <v>22061</v>
      </c>
      <c r="C244" s="26"/>
      <c r="E244" t="s">
        <v>22072</v>
      </c>
      <c r="F244" s="27">
        <v>2</v>
      </c>
    </row>
    <row r="245" spans="1:7">
      <c r="A245" s="32">
        <v>243</v>
      </c>
      <c r="B245" s="26" t="s">
        <v>22061</v>
      </c>
      <c r="C245" s="26"/>
      <c r="E245" t="s">
        <v>22073</v>
      </c>
      <c r="F245" s="27">
        <v>2</v>
      </c>
    </row>
    <row r="246" spans="1:7">
      <c r="A246" s="32">
        <v>244</v>
      </c>
      <c r="B246" s="26" t="s">
        <v>22061</v>
      </c>
      <c r="C246" s="26"/>
      <c r="E246" t="s">
        <v>22074</v>
      </c>
      <c r="F246" s="27">
        <v>2</v>
      </c>
    </row>
    <row r="247" spans="1:7">
      <c r="A247" s="32">
        <v>245</v>
      </c>
      <c r="B247" s="26" t="s">
        <v>22061</v>
      </c>
      <c r="C247" s="26"/>
      <c r="E247" t="s">
        <v>22075</v>
      </c>
      <c r="F247" s="27">
        <v>2</v>
      </c>
    </row>
    <row r="248" spans="1:7">
      <c r="A248" s="32">
        <v>246</v>
      </c>
      <c r="B248" s="26" t="s">
        <v>22061</v>
      </c>
      <c r="C248" s="26"/>
      <c r="E248" t="s">
        <v>22076</v>
      </c>
      <c r="F248" s="27">
        <v>2</v>
      </c>
    </row>
    <row r="249" spans="1:7">
      <c r="A249" s="32">
        <v>247</v>
      </c>
      <c r="B249" s="26" t="s">
        <v>22061</v>
      </c>
      <c r="C249" s="26"/>
      <c r="E249" t="s">
        <v>22077</v>
      </c>
      <c r="F249" s="27">
        <v>2</v>
      </c>
    </row>
    <row r="250" spans="1:7">
      <c r="A250" s="32">
        <v>248</v>
      </c>
      <c r="B250" s="26" t="s">
        <v>22061</v>
      </c>
      <c r="C250" s="26"/>
      <c r="E250" t="s">
        <v>22078</v>
      </c>
      <c r="F250" s="27">
        <v>2</v>
      </c>
    </row>
    <row r="251" spans="1:7">
      <c r="A251" s="32">
        <v>249</v>
      </c>
      <c r="B251" s="26" t="s">
        <v>22061</v>
      </c>
      <c r="C251" s="26"/>
      <c r="E251" t="s">
        <v>22079</v>
      </c>
      <c r="F251" s="27">
        <v>2</v>
      </c>
    </row>
    <row r="252" spans="1:7">
      <c r="A252" s="32">
        <v>250</v>
      </c>
      <c r="B252" s="26" t="s">
        <v>22061</v>
      </c>
      <c r="C252" s="26"/>
      <c r="E252" t="s">
        <v>22080</v>
      </c>
      <c r="F252" s="27">
        <v>2</v>
      </c>
    </row>
    <row r="253" spans="1:7">
      <c r="A253" s="32">
        <v>251</v>
      </c>
      <c r="B253" s="26" t="s">
        <v>24627</v>
      </c>
      <c r="C253" s="26"/>
      <c r="E253" t="s">
        <v>24628</v>
      </c>
      <c r="F253" s="27" t="s">
        <v>22601</v>
      </c>
    </row>
    <row r="254" spans="1:7">
      <c r="A254" s="32">
        <v>252</v>
      </c>
      <c r="B254" s="29" t="s">
        <v>21802</v>
      </c>
      <c r="C254" s="29"/>
      <c r="E254" s="30" t="s">
        <v>24629</v>
      </c>
      <c r="F254" s="27" t="s">
        <v>22601</v>
      </c>
      <c r="G254" t="s">
        <v>24628</v>
      </c>
    </row>
    <row r="255" spans="1:7">
      <c r="A255" s="32">
        <v>253</v>
      </c>
      <c r="B255" s="26" t="s">
        <v>24630</v>
      </c>
      <c r="C255" s="26"/>
      <c r="E255" t="s">
        <v>24628</v>
      </c>
      <c r="F255" s="27" t="s">
        <v>22601</v>
      </c>
    </row>
    <row r="256" spans="1:7">
      <c r="A256" s="32">
        <v>254</v>
      </c>
      <c r="B256" s="26" t="s">
        <v>21843</v>
      </c>
      <c r="C256" s="26"/>
      <c r="E256" t="s">
        <v>24628</v>
      </c>
      <c r="F256" s="27" t="s">
        <v>22601</v>
      </c>
    </row>
    <row r="257" spans="1:6">
      <c r="A257" s="32">
        <v>255</v>
      </c>
      <c r="B257" s="26" t="s">
        <v>22356</v>
      </c>
      <c r="C257" s="26"/>
      <c r="E257" t="s">
        <v>24628</v>
      </c>
      <c r="F257" s="27" t="s">
        <v>22601</v>
      </c>
    </row>
    <row r="258" spans="1:6">
      <c r="A258" s="32">
        <v>256</v>
      </c>
      <c r="B258" s="26" t="s">
        <v>24631</v>
      </c>
      <c r="C258" s="26"/>
      <c r="E258" t="s">
        <v>24628</v>
      </c>
      <c r="F258" s="27" t="s">
        <v>22601</v>
      </c>
    </row>
    <row r="259" spans="1:6">
      <c r="A259" s="32">
        <v>257</v>
      </c>
      <c r="B259" s="26" t="s">
        <v>24632</v>
      </c>
      <c r="C259" s="26"/>
      <c r="E259" t="s">
        <v>24628</v>
      </c>
      <c r="F259" s="27" t="s">
        <v>22601</v>
      </c>
    </row>
    <row r="260" spans="1:6">
      <c r="A260" s="32">
        <v>258</v>
      </c>
      <c r="B260" s="26" t="s">
        <v>24633</v>
      </c>
      <c r="C260" s="26"/>
      <c r="E260" t="s">
        <v>24628</v>
      </c>
      <c r="F260" s="27" t="s">
        <v>22601</v>
      </c>
    </row>
  </sheetData>
  <autoFilter ref="B2:G260" xr:uid="{4ADCF059-1592-44EC-99A9-51777960A6DB}"/>
  <conditionalFormatting sqref="F1:F1048576">
    <cfRule type="cellIs" dxfId="13" priority="14" operator="equal">
      <formula>1</formula>
    </cfRule>
  </conditionalFormatting>
  <conditionalFormatting sqref="G27 E1:E1048576">
    <cfRule type="duplicateValues" dxfId="12" priority="1"/>
  </conditionalFormatting>
  <conditionalFormatting sqref="G27 E2:E217 E247:E1048576">
    <cfRule type="duplicateValues" dxfId="11" priority="4"/>
    <cfRule type="duplicateValues" dxfId="10" priority="5"/>
    <cfRule type="duplicateValues" dxfId="9" priority="6"/>
    <cfRule type="duplicateValues" dxfId="8" priority="7"/>
    <cfRule type="duplicateValues" dxfId="7" priority="8"/>
    <cfRule type="duplicateValues" dxfId="6" priority="9"/>
    <cfRule type="duplicateValues" dxfId="5" priority="10"/>
  </conditionalFormatting>
  <conditionalFormatting sqref="G27 E2:E242 E247:E1048576">
    <cfRule type="duplicateValues" dxfId="4" priority="2"/>
    <cfRule type="duplicateValues" dxfId="3" priority="3"/>
  </conditionalFormatting>
  <conditionalFormatting sqref="G27 E101:E217 E2:E98 E247:E1048576">
    <cfRule type="duplicateValues" dxfId="2" priority="11"/>
  </conditionalFormatting>
  <conditionalFormatting sqref="G27 E101:E217 E79:E98 E2:E55 E247:E1048576">
    <cfRule type="duplicateValues" dxfId="1" priority="13"/>
  </conditionalFormatting>
  <conditionalFormatting sqref="G27 E101:E217 E79:E98 E59:E72 E2:E55 E247:E1048576">
    <cfRule type="duplicateValues" dxfId="0" priority="12"/>
  </conditionalFormatting>
  <hyperlinks>
    <hyperlink ref="C1" r:id="rId1" xr:uid="{7E4357BC-9482-4DE8-ABB9-827EE4D2564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88F8D-8A52-4DC4-B269-576A02BE22B5}">
  <sheetPr codeName="Sheet13" filterMode="1"/>
  <dimension ref="A2:J43"/>
  <sheetViews>
    <sheetView workbookViewId="0"/>
  </sheetViews>
  <sheetFormatPr defaultColWidth="4.42578125" defaultRowHeight="14.45"/>
  <cols>
    <col min="1" max="1" width="5.5703125" style="21" customWidth="1"/>
    <col min="2" max="2" width="10.42578125" style="21" customWidth="1"/>
    <col min="3" max="4" width="14.42578125" style="11" customWidth="1"/>
    <col min="5" max="5" width="39.42578125" style="11" customWidth="1"/>
    <col min="6" max="6" width="24.42578125" style="11" customWidth="1"/>
    <col min="7" max="7" width="51.42578125" style="11" customWidth="1"/>
    <col min="8" max="8" width="39.42578125" style="11" customWidth="1"/>
    <col min="9" max="9" width="29.42578125" style="11" customWidth="1"/>
    <col min="10" max="10" width="9.5703125" style="11" customWidth="1"/>
    <col min="11" max="16384" width="4.42578125" style="11"/>
  </cols>
  <sheetData>
    <row r="2" spans="1:10" s="21" customFormat="1">
      <c r="A2" s="18" t="s">
        <v>21792</v>
      </c>
      <c r="B2" s="18" t="s">
        <v>24634</v>
      </c>
      <c r="C2" s="18" t="s">
        <v>24635</v>
      </c>
      <c r="D2" s="22" t="s">
        <v>24636</v>
      </c>
      <c r="E2" s="18" t="s">
        <v>24637</v>
      </c>
      <c r="F2" s="18" t="s">
        <v>21796</v>
      </c>
      <c r="G2" s="18" t="s">
        <v>21797</v>
      </c>
      <c r="H2" s="18" t="s">
        <v>21841</v>
      </c>
      <c r="I2" s="18" t="s">
        <v>28</v>
      </c>
      <c r="J2" s="18" t="s">
        <v>14446</v>
      </c>
    </row>
    <row r="3" spans="1:10" ht="29.1" hidden="1">
      <c r="A3" s="20">
        <v>1</v>
      </c>
      <c r="B3" s="19"/>
      <c r="C3" s="12" t="s">
        <v>21971</v>
      </c>
      <c r="D3" s="13"/>
      <c r="E3" s="23" t="s">
        <v>24638</v>
      </c>
      <c r="F3" s="10" t="s">
        <v>24639</v>
      </c>
      <c r="G3" s="10" t="s">
        <v>24640</v>
      </c>
      <c r="H3" s="10" t="s">
        <v>22703</v>
      </c>
      <c r="I3" s="10"/>
      <c r="J3" s="10"/>
    </row>
    <row r="4" spans="1:10" hidden="1">
      <c r="A4" s="20">
        <v>2</v>
      </c>
      <c r="B4" s="19"/>
      <c r="C4" s="12" t="s">
        <v>21971</v>
      </c>
      <c r="D4" s="14"/>
      <c r="E4" s="10" t="s">
        <v>24641</v>
      </c>
      <c r="F4" s="10" t="s">
        <v>24639</v>
      </c>
      <c r="G4" s="11" t="s">
        <v>24642</v>
      </c>
      <c r="H4" s="10" t="s">
        <v>22705</v>
      </c>
      <c r="I4" s="10"/>
      <c r="J4" s="10"/>
    </row>
    <row r="5" spans="1:10" hidden="1">
      <c r="A5" s="20">
        <v>3</v>
      </c>
      <c r="B5" s="19"/>
      <c r="C5" s="12" t="s">
        <v>21971</v>
      </c>
      <c r="D5" s="10" t="s">
        <v>24643</v>
      </c>
      <c r="E5" s="10" t="s">
        <v>24644</v>
      </c>
      <c r="F5" s="10" t="s">
        <v>24645</v>
      </c>
      <c r="G5" s="10" t="s">
        <v>24646</v>
      </c>
      <c r="H5" s="10" t="s">
        <v>22697</v>
      </c>
      <c r="I5" s="10"/>
      <c r="J5" s="10"/>
    </row>
    <row r="6" spans="1:10" hidden="1">
      <c r="A6" s="20">
        <v>4</v>
      </c>
      <c r="B6" s="19"/>
      <c r="C6" s="12" t="s">
        <v>21971</v>
      </c>
      <c r="D6" s="10" t="s">
        <v>24643</v>
      </c>
      <c r="E6" s="10" t="s">
        <v>24647</v>
      </c>
      <c r="F6" s="10" t="s">
        <v>24645</v>
      </c>
      <c r="G6" s="10" t="s">
        <v>24648</v>
      </c>
      <c r="H6" s="10" t="s">
        <v>22699</v>
      </c>
      <c r="I6" s="10"/>
      <c r="J6" s="10"/>
    </row>
    <row r="7" spans="1:10" hidden="1">
      <c r="A7" s="20">
        <v>5</v>
      </c>
      <c r="B7" s="19"/>
      <c r="C7" s="12" t="s">
        <v>21971</v>
      </c>
      <c r="D7" s="10" t="s">
        <v>24643</v>
      </c>
      <c r="E7" s="10" t="s">
        <v>24649</v>
      </c>
      <c r="F7" s="10" t="s">
        <v>24645</v>
      </c>
      <c r="G7" s="10" t="s">
        <v>24650</v>
      </c>
      <c r="H7" s="10" t="s">
        <v>22694</v>
      </c>
      <c r="I7" s="10"/>
      <c r="J7" s="10"/>
    </row>
    <row r="8" spans="1:10" ht="29.1" hidden="1">
      <c r="A8" s="20">
        <v>6</v>
      </c>
      <c r="B8" s="19"/>
      <c r="C8" s="12" t="s">
        <v>21971</v>
      </c>
      <c r="D8" s="10" t="s">
        <v>24643</v>
      </c>
      <c r="E8" s="10" t="s">
        <v>24651</v>
      </c>
      <c r="F8" s="10" t="s">
        <v>24645</v>
      </c>
      <c r="G8" s="10" t="s">
        <v>24652</v>
      </c>
      <c r="H8" s="10" t="s">
        <v>22701</v>
      </c>
      <c r="I8" s="10"/>
      <c r="J8" s="10"/>
    </row>
    <row r="9" spans="1:10" hidden="1">
      <c r="A9" s="20">
        <v>7</v>
      </c>
      <c r="B9" s="20"/>
      <c r="C9" s="10" t="s">
        <v>22204</v>
      </c>
      <c r="D9" s="10" t="s">
        <v>24643</v>
      </c>
      <c r="E9" s="10" t="s">
        <v>24653</v>
      </c>
      <c r="F9" s="10" t="s">
        <v>24645</v>
      </c>
      <c r="G9" s="10" t="s">
        <v>24358</v>
      </c>
      <c r="H9" s="10" t="s">
        <v>21906</v>
      </c>
      <c r="I9" s="10"/>
      <c r="J9" s="10"/>
    </row>
    <row r="10" spans="1:10" hidden="1">
      <c r="A10" s="20">
        <v>8</v>
      </c>
      <c r="B10" s="20"/>
      <c r="C10" s="10" t="s">
        <v>24654</v>
      </c>
      <c r="D10" s="10" t="s">
        <v>24643</v>
      </c>
      <c r="E10" s="10" t="s">
        <v>24655</v>
      </c>
      <c r="F10" s="10" t="s">
        <v>24645</v>
      </c>
      <c r="G10" s="15" t="s">
        <v>24358</v>
      </c>
      <c r="H10" s="10" t="s">
        <v>22709</v>
      </c>
      <c r="I10" s="10"/>
      <c r="J10" s="10"/>
    </row>
    <row r="11" spans="1:10" hidden="1">
      <c r="A11" s="20">
        <v>9</v>
      </c>
      <c r="B11" s="20"/>
      <c r="C11" s="10" t="s">
        <v>24654</v>
      </c>
      <c r="D11" s="10" t="s">
        <v>24643</v>
      </c>
      <c r="E11" s="10" t="s">
        <v>24656</v>
      </c>
      <c r="F11" s="10" t="s">
        <v>24645</v>
      </c>
      <c r="G11" s="10" t="s">
        <v>24657</v>
      </c>
      <c r="H11" s="10" t="s">
        <v>22707</v>
      </c>
      <c r="I11" s="10"/>
      <c r="J11" s="10"/>
    </row>
    <row r="12" spans="1:10" hidden="1">
      <c r="A12" s="20">
        <v>10</v>
      </c>
      <c r="B12" s="20"/>
      <c r="C12" s="10" t="s">
        <v>24654</v>
      </c>
      <c r="D12" s="10" t="s">
        <v>24643</v>
      </c>
      <c r="E12" s="10" t="s">
        <v>24653</v>
      </c>
      <c r="F12" s="10" t="s">
        <v>24645</v>
      </c>
      <c r="G12" s="10" t="s">
        <v>24358</v>
      </c>
      <c r="H12" s="10" t="s">
        <v>21906</v>
      </c>
      <c r="I12" s="10"/>
      <c r="J12" s="10"/>
    </row>
    <row r="13" spans="1:10" hidden="1">
      <c r="A13" s="20">
        <v>11</v>
      </c>
      <c r="B13" s="20"/>
      <c r="C13" s="10" t="s">
        <v>24654</v>
      </c>
      <c r="D13" s="10" t="s">
        <v>24643</v>
      </c>
      <c r="E13" s="10" t="s">
        <v>24658</v>
      </c>
      <c r="F13" s="10" t="s">
        <v>24645</v>
      </c>
      <c r="G13" s="10" t="s">
        <v>24659</v>
      </c>
      <c r="H13" s="10" t="s">
        <v>24660</v>
      </c>
      <c r="I13" s="10"/>
      <c r="J13" s="10"/>
    </row>
    <row r="14" spans="1:10" ht="43.5" hidden="1">
      <c r="A14" s="20">
        <v>12</v>
      </c>
      <c r="B14" s="20"/>
      <c r="C14" s="10" t="s">
        <v>24661</v>
      </c>
      <c r="D14" s="10" t="s">
        <v>24643</v>
      </c>
      <c r="E14" s="10" t="s">
        <v>24662</v>
      </c>
      <c r="F14" s="10" t="s">
        <v>24645</v>
      </c>
      <c r="G14" s="10" t="s">
        <v>24663</v>
      </c>
      <c r="H14" s="10" t="s">
        <v>24664</v>
      </c>
      <c r="I14" s="10"/>
      <c r="J14" s="10"/>
    </row>
    <row r="15" spans="1:10" ht="43.5" hidden="1">
      <c r="A15" s="20">
        <v>13</v>
      </c>
      <c r="B15" s="20"/>
      <c r="C15" s="10" t="s">
        <v>24661</v>
      </c>
      <c r="D15" s="10" t="s">
        <v>24643</v>
      </c>
      <c r="E15" s="10" t="s">
        <v>24665</v>
      </c>
      <c r="F15" s="10" t="s">
        <v>24645</v>
      </c>
      <c r="G15" s="10" t="s">
        <v>24666</v>
      </c>
      <c r="H15" s="10" t="s">
        <v>24667</v>
      </c>
      <c r="I15" s="10"/>
      <c r="J15" s="10"/>
    </row>
    <row r="16" spans="1:10" ht="43.5" hidden="1">
      <c r="A16" s="20">
        <v>14</v>
      </c>
      <c r="B16" s="20"/>
      <c r="C16" s="10" t="s">
        <v>24661</v>
      </c>
      <c r="D16" s="10" t="s">
        <v>24643</v>
      </c>
      <c r="E16" s="10" t="s">
        <v>24668</v>
      </c>
      <c r="F16" s="10" t="s">
        <v>24645</v>
      </c>
      <c r="G16" s="10" t="s">
        <v>24669</v>
      </c>
      <c r="H16" s="10" t="s">
        <v>24670</v>
      </c>
      <c r="I16" s="10"/>
      <c r="J16" s="10"/>
    </row>
    <row r="17" spans="1:10" ht="43.5" hidden="1">
      <c r="A17" s="20">
        <v>15</v>
      </c>
      <c r="B17" s="20"/>
      <c r="C17" s="10" t="s">
        <v>24661</v>
      </c>
      <c r="D17" s="10" t="s">
        <v>24643</v>
      </c>
      <c r="E17" s="10" t="s">
        <v>24671</v>
      </c>
      <c r="F17" s="10" t="s">
        <v>24645</v>
      </c>
      <c r="G17" s="10" t="s">
        <v>24672</v>
      </c>
      <c r="H17" s="10" t="s">
        <v>22686</v>
      </c>
      <c r="I17" s="10"/>
      <c r="J17" s="10"/>
    </row>
    <row r="18" spans="1:10" hidden="1">
      <c r="A18" s="20">
        <v>16</v>
      </c>
      <c r="B18" s="20"/>
      <c r="C18" s="10" t="s">
        <v>21998</v>
      </c>
      <c r="D18" s="10" t="s">
        <v>24643</v>
      </c>
      <c r="E18" s="10" t="s">
        <v>24673</v>
      </c>
      <c r="F18" s="10" t="s">
        <v>24645</v>
      </c>
      <c r="G18" s="10" t="s">
        <v>24674</v>
      </c>
      <c r="H18" s="10" t="s">
        <v>24675</v>
      </c>
      <c r="I18" s="10"/>
      <c r="J18" s="10"/>
    </row>
    <row r="19" spans="1:10" hidden="1">
      <c r="A19" s="20">
        <v>17</v>
      </c>
      <c r="B19" s="20"/>
      <c r="C19" s="10" t="s">
        <v>21998</v>
      </c>
      <c r="D19" s="10" t="s">
        <v>24643</v>
      </c>
      <c r="E19" s="10" t="s">
        <v>24676</v>
      </c>
      <c r="F19" s="10" t="s">
        <v>24645</v>
      </c>
      <c r="G19" s="10" t="s">
        <v>22864</v>
      </c>
      <c r="H19" s="10" t="s">
        <v>24677</v>
      </c>
      <c r="I19" s="16"/>
      <c r="J19" s="10"/>
    </row>
    <row r="20" spans="1:10" ht="29.1">
      <c r="A20" s="20">
        <v>18</v>
      </c>
      <c r="B20" s="20"/>
      <c r="C20" s="10" t="s">
        <v>24678</v>
      </c>
      <c r="D20" s="10" t="s">
        <v>24643</v>
      </c>
      <c r="E20" s="10" t="s">
        <v>24679</v>
      </c>
      <c r="F20" s="10" t="s">
        <v>24645</v>
      </c>
      <c r="G20" s="10" t="s">
        <v>24680</v>
      </c>
      <c r="H20" s="10" t="s">
        <v>22596</v>
      </c>
      <c r="I20" s="24" t="s">
        <v>24681</v>
      </c>
      <c r="J20" s="10"/>
    </row>
    <row r="21" spans="1:10" ht="29.1">
      <c r="A21" s="20">
        <v>19</v>
      </c>
      <c r="B21" s="20"/>
      <c r="C21" s="10" t="s">
        <v>24678</v>
      </c>
      <c r="D21" s="10" t="s">
        <v>24643</v>
      </c>
      <c r="E21" s="10" t="s">
        <v>24682</v>
      </c>
      <c r="F21" s="10" t="s">
        <v>24645</v>
      </c>
      <c r="G21" s="10" t="s">
        <v>24683</v>
      </c>
      <c r="H21" s="10" t="s">
        <v>22600</v>
      </c>
      <c r="I21" s="24" t="s">
        <v>24684</v>
      </c>
      <c r="J21" s="10"/>
    </row>
    <row r="22" spans="1:10" ht="29.1">
      <c r="A22" s="20">
        <v>20</v>
      </c>
      <c r="B22" s="20"/>
      <c r="C22" s="10" t="s">
        <v>22195</v>
      </c>
      <c r="D22" s="10" t="s">
        <v>24643</v>
      </c>
      <c r="E22" s="10" t="s">
        <v>24685</v>
      </c>
      <c r="F22" s="10" t="s">
        <v>24645</v>
      </c>
      <c r="G22" s="10" t="s">
        <v>24686</v>
      </c>
      <c r="H22" s="10" t="s">
        <v>22594</v>
      </c>
      <c r="I22" s="10" t="s">
        <v>24520</v>
      </c>
      <c r="J22" s="10"/>
    </row>
    <row r="23" spans="1:10">
      <c r="A23" s="20">
        <v>21</v>
      </c>
      <c r="B23" s="20"/>
      <c r="C23" s="10" t="s">
        <v>22195</v>
      </c>
      <c r="D23" s="10" t="s">
        <v>24643</v>
      </c>
      <c r="E23" s="10" t="s">
        <v>24687</v>
      </c>
      <c r="F23" s="10" t="s">
        <v>24645</v>
      </c>
      <c r="G23" s="10" t="s">
        <v>24688</v>
      </c>
      <c r="H23" s="10" t="s">
        <v>24689</v>
      </c>
      <c r="I23" s="10" t="s">
        <v>22059</v>
      </c>
      <c r="J23" s="10"/>
    </row>
    <row r="24" spans="1:10">
      <c r="A24" s="20">
        <v>22</v>
      </c>
      <c r="B24" s="20"/>
      <c r="C24" s="10" t="s">
        <v>22195</v>
      </c>
      <c r="D24" s="10" t="s">
        <v>24643</v>
      </c>
      <c r="E24" s="10" t="s">
        <v>24690</v>
      </c>
      <c r="F24" s="10" t="s">
        <v>24645</v>
      </c>
      <c r="G24" s="10" t="s">
        <v>24691</v>
      </c>
      <c r="H24" s="10" t="s">
        <v>24524</v>
      </c>
      <c r="I24" s="10" t="s">
        <v>24520</v>
      </c>
      <c r="J24" s="10"/>
    </row>
    <row r="25" spans="1:10">
      <c r="A25" s="20">
        <v>23</v>
      </c>
      <c r="B25" s="20"/>
      <c r="C25" s="10" t="s">
        <v>22195</v>
      </c>
      <c r="D25" s="10" t="s">
        <v>24692</v>
      </c>
      <c r="E25" s="10" t="s">
        <v>24693</v>
      </c>
      <c r="F25" s="10" t="s">
        <v>24645</v>
      </c>
      <c r="G25" s="10" t="s">
        <v>24694</v>
      </c>
      <c r="H25" s="10" t="s">
        <v>24525</v>
      </c>
      <c r="I25" s="10" t="s">
        <v>24520</v>
      </c>
      <c r="J25" s="10"/>
    </row>
    <row r="26" spans="1:10">
      <c r="A26" s="20">
        <v>24</v>
      </c>
      <c r="B26" s="20"/>
      <c r="C26" s="10" t="s">
        <v>22195</v>
      </c>
      <c r="D26" s="10" t="s">
        <v>24692</v>
      </c>
      <c r="E26" s="10" t="s">
        <v>24695</v>
      </c>
      <c r="F26" s="10" t="s">
        <v>24645</v>
      </c>
      <c r="G26" s="10" t="s">
        <v>24696</v>
      </c>
      <c r="H26" s="10" t="s">
        <v>24526</v>
      </c>
      <c r="I26" s="10" t="s">
        <v>24520</v>
      </c>
      <c r="J26" s="10"/>
    </row>
    <row r="27" spans="1:10">
      <c r="A27" s="20">
        <v>25</v>
      </c>
      <c r="B27" s="20"/>
      <c r="C27" s="10" t="s">
        <v>22195</v>
      </c>
      <c r="D27" s="10" t="s">
        <v>24692</v>
      </c>
      <c r="E27" s="10" t="s">
        <v>24697</v>
      </c>
      <c r="F27" s="10" t="s">
        <v>24645</v>
      </c>
      <c r="G27" s="10" t="s">
        <v>24698</v>
      </c>
      <c r="H27" s="10" t="s">
        <v>24527</v>
      </c>
      <c r="I27" s="10" t="s">
        <v>24520</v>
      </c>
      <c r="J27" s="10"/>
    </row>
    <row r="28" spans="1:10" ht="29.1">
      <c r="A28" s="20">
        <v>26</v>
      </c>
      <c r="B28" s="20"/>
      <c r="C28" s="16" t="s">
        <v>22195</v>
      </c>
      <c r="D28" s="16" t="s">
        <v>24643</v>
      </c>
      <c r="E28" s="16" t="s">
        <v>24699</v>
      </c>
      <c r="F28" s="16" t="s">
        <v>24645</v>
      </c>
      <c r="G28" s="16" t="s">
        <v>24700</v>
      </c>
      <c r="H28" s="16" t="s">
        <v>24701</v>
      </c>
      <c r="I28" s="16" t="s">
        <v>24702</v>
      </c>
      <c r="J28" s="10"/>
    </row>
    <row r="29" spans="1:10">
      <c r="A29" s="20">
        <v>27</v>
      </c>
      <c r="B29" s="20"/>
      <c r="C29" s="16" t="s">
        <v>22195</v>
      </c>
      <c r="D29" s="17" t="s">
        <v>24643</v>
      </c>
      <c r="E29" s="16" t="s">
        <v>24703</v>
      </c>
      <c r="F29" s="16" t="s">
        <v>24645</v>
      </c>
      <c r="G29" s="16" t="s">
        <v>24704</v>
      </c>
      <c r="H29" s="16" t="s">
        <v>22624</v>
      </c>
      <c r="I29" s="16" t="s">
        <v>22108</v>
      </c>
      <c r="J29" s="10"/>
    </row>
    <row r="30" spans="1:10" hidden="1">
      <c r="A30" s="20">
        <v>28</v>
      </c>
      <c r="B30" s="20"/>
      <c r="C30" s="10" t="s">
        <v>22239</v>
      </c>
      <c r="D30" s="10" t="s">
        <v>24643</v>
      </c>
      <c r="E30" s="10" t="s">
        <v>24705</v>
      </c>
      <c r="F30" s="10" t="s">
        <v>24645</v>
      </c>
      <c r="G30" s="10" t="s">
        <v>24706</v>
      </c>
      <c r="H30" s="10" t="s">
        <v>24707</v>
      </c>
      <c r="I30" s="10"/>
      <c r="J30" s="10"/>
    </row>
    <row r="31" spans="1:10" hidden="1">
      <c r="A31" s="20">
        <v>29</v>
      </c>
      <c r="B31" s="20"/>
      <c r="C31" s="10" t="s">
        <v>22239</v>
      </c>
      <c r="D31" s="10" t="s">
        <v>24643</v>
      </c>
      <c r="E31" s="10" t="s">
        <v>24708</v>
      </c>
      <c r="F31" s="10" t="s">
        <v>24645</v>
      </c>
      <c r="G31" s="10"/>
      <c r="H31" s="10" t="s">
        <v>22833</v>
      </c>
      <c r="I31" s="10"/>
      <c r="J31" s="10"/>
    </row>
    <row r="32" spans="1:10" hidden="1">
      <c r="A32" s="20">
        <v>30</v>
      </c>
      <c r="B32" s="20"/>
      <c r="C32" s="10" t="s">
        <v>22239</v>
      </c>
      <c r="D32" s="10" t="s">
        <v>24643</v>
      </c>
      <c r="E32" s="11" t="s">
        <v>24709</v>
      </c>
      <c r="F32" s="10" t="s">
        <v>24639</v>
      </c>
      <c r="G32" s="10"/>
      <c r="H32" s="10" t="s">
        <v>22843</v>
      </c>
      <c r="I32" s="10"/>
      <c r="J32" s="10"/>
    </row>
    <row r="33" spans="1:10" hidden="1">
      <c r="A33" s="20">
        <v>31</v>
      </c>
      <c r="B33" s="20"/>
      <c r="C33" s="10" t="s">
        <v>22239</v>
      </c>
      <c r="D33" s="10" t="s">
        <v>24643</v>
      </c>
      <c r="E33" s="10" t="s">
        <v>24710</v>
      </c>
      <c r="F33" s="10" t="s">
        <v>24645</v>
      </c>
      <c r="G33" s="10" t="s">
        <v>24711</v>
      </c>
      <c r="H33" s="10" t="s">
        <v>24712</v>
      </c>
      <c r="I33" s="10"/>
      <c r="J33" s="10"/>
    </row>
    <row r="34" spans="1:10" hidden="1">
      <c r="A34" s="20">
        <v>32</v>
      </c>
      <c r="B34" s="20"/>
      <c r="C34" s="10" t="s">
        <v>22239</v>
      </c>
      <c r="D34" s="10" t="s">
        <v>24643</v>
      </c>
      <c r="E34" s="10" t="s">
        <v>24713</v>
      </c>
      <c r="F34" s="10" t="s">
        <v>24645</v>
      </c>
      <c r="G34" s="10" t="s">
        <v>24714</v>
      </c>
      <c r="H34" s="10" t="s">
        <v>22839</v>
      </c>
      <c r="I34" s="10"/>
      <c r="J34" s="10"/>
    </row>
    <row r="35" spans="1:10" hidden="1">
      <c r="A35" s="20">
        <v>33</v>
      </c>
      <c r="B35" s="20"/>
      <c r="C35" s="10" t="s">
        <v>22239</v>
      </c>
      <c r="D35" s="10" t="s">
        <v>24643</v>
      </c>
      <c r="E35" s="10" t="s">
        <v>24715</v>
      </c>
      <c r="F35" s="10" t="s">
        <v>24645</v>
      </c>
      <c r="G35" s="10"/>
      <c r="H35" s="10" t="s">
        <v>24716</v>
      </c>
      <c r="I35" s="10"/>
      <c r="J35" s="10"/>
    </row>
    <row r="36" spans="1:10" hidden="1">
      <c r="A36" s="20">
        <v>34</v>
      </c>
      <c r="B36" s="20"/>
      <c r="C36" s="10" t="s">
        <v>22239</v>
      </c>
      <c r="D36" s="10" t="s">
        <v>24643</v>
      </c>
      <c r="E36" s="10" t="s">
        <v>24717</v>
      </c>
      <c r="F36" s="10" t="s">
        <v>24639</v>
      </c>
      <c r="G36" s="10" t="s">
        <v>24718</v>
      </c>
      <c r="H36" s="16" t="s">
        <v>24719</v>
      </c>
      <c r="I36" s="10"/>
      <c r="J36" s="10"/>
    </row>
    <row r="37" spans="1:10">
      <c r="A37" s="20"/>
      <c r="B37" s="20"/>
      <c r="C37" s="10"/>
      <c r="D37" s="10"/>
      <c r="E37" s="10"/>
      <c r="F37" s="10"/>
      <c r="G37" s="10"/>
      <c r="H37" s="10"/>
      <c r="I37" s="10"/>
      <c r="J37" s="10"/>
    </row>
    <row r="38" spans="1:10">
      <c r="A38" s="20"/>
      <c r="B38" s="20"/>
      <c r="C38" s="10"/>
      <c r="D38" s="10"/>
      <c r="F38" s="10"/>
      <c r="G38" s="10"/>
      <c r="H38" s="10"/>
      <c r="I38" s="10"/>
      <c r="J38" s="10"/>
    </row>
    <row r="39" spans="1:10">
      <c r="A39" s="20"/>
      <c r="B39" s="20"/>
      <c r="C39" s="10"/>
      <c r="D39" s="10"/>
      <c r="E39" s="10"/>
      <c r="F39" s="10"/>
      <c r="G39" s="10"/>
      <c r="H39" s="10"/>
      <c r="I39" s="10"/>
      <c r="J39" s="10"/>
    </row>
    <row r="40" spans="1:10">
      <c r="A40" s="20"/>
      <c r="B40" s="20"/>
      <c r="C40" s="10"/>
      <c r="D40" s="10"/>
      <c r="E40" s="10"/>
      <c r="F40" s="10"/>
      <c r="G40" s="10"/>
      <c r="H40" s="10"/>
      <c r="I40" s="10"/>
      <c r="J40" s="10"/>
    </row>
    <row r="41" spans="1:10">
      <c r="A41" s="20"/>
      <c r="B41" s="20"/>
      <c r="C41" s="10"/>
      <c r="D41" s="10"/>
      <c r="E41" s="10"/>
      <c r="F41" s="10"/>
      <c r="G41" s="10"/>
      <c r="H41" s="10"/>
      <c r="I41" s="10"/>
      <c r="J41" s="10"/>
    </row>
    <row r="42" spans="1:10">
      <c r="A42" s="20"/>
      <c r="B42" s="20"/>
      <c r="C42" s="10"/>
      <c r="D42" s="10"/>
      <c r="E42" s="10"/>
      <c r="F42" s="10"/>
      <c r="G42" s="10"/>
      <c r="H42" s="10"/>
      <c r="I42" s="10"/>
      <c r="J42" s="10"/>
    </row>
    <row r="43" spans="1:10">
      <c r="A43" s="20"/>
      <c r="B43" s="20"/>
      <c r="C43" s="10"/>
      <c r="D43" s="10"/>
      <c r="E43" s="10"/>
      <c r="F43" s="10"/>
      <c r="G43" s="10"/>
      <c r="H43" s="10"/>
      <c r="I43" s="10"/>
      <c r="J43" s="10"/>
    </row>
  </sheetData>
  <autoFilter ref="A2:J36" xr:uid="{33488F8D-8A52-4DC4-B269-576A02BE22B5}">
    <filterColumn colId="2">
      <filters>
        <filter val="Deposit"/>
        <filter val="Lending"/>
      </filters>
    </filterColumn>
  </autoFilter>
  <dataValidations count="1">
    <dataValidation type="list" allowBlank="1" showInputMessage="1" showErrorMessage="1" sqref="F3:F39" xr:uid="{E96B9F85-E8DE-4383-BF6B-F79C325C6AC0}">
      <formula1>"Source direct to EBAN, Intermidiate system DIH"</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2FB7-D5E9-470B-BB8C-BF8891D27160}">
  <sheetPr codeName="Sheet18">
    <tabColor theme="9" tint="0.79998168889431442"/>
  </sheetPr>
  <dimension ref="A1:S105"/>
  <sheetViews>
    <sheetView workbookViewId="0"/>
  </sheetViews>
  <sheetFormatPr defaultColWidth="11.42578125" defaultRowHeight="14.45"/>
  <cols>
    <col min="1" max="1" width="55.42578125" bestFit="1" customWidth="1"/>
    <col min="2" max="2" width="15.5703125" bestFit="1" customWidth="1"/>
    <col min="3" max="4" width="10" bestFit="1" customWidth="1"/>
    <col min="6" max="6" width="43.85546875" bestFit="1" customWidth="1"/>
    <col min="7" max="7" width="15.5703125" bestFit="1" customWidth="1"/>
    <col min="8" max="9" width="10" bestFit="1" customWidth="1"/>
    <col min="12" max="12" width="44.42578125" bestFit="1" customWidth="1"/>
    <col min="13" max="13" width="14.85546875" bestFit="1" customWidth="1"/>
    <col min="14" max="15" width="10" bestFit="1" customWidth="1"/>
    <col min="17" max="17" width="49.42578125" bestFit="1" customWidth="1"/>
    <col min="18" max="18" width="14.85546875" bestFit="1" customWidth="1"/>
    <col min="19" max="20" width="10" bestFit="1" customWidth="1"/>
  </cols>
  <sheetData>
    <row r="1" spans="1:19">
      <c r="A1" s="153" t="s">
        <v>24720</v>
      </c>
      <c r="B1" s="154"/>
      <c r="C1" s="154"/>
      <c r="F1" s="155" t="s">
        <v>24721</v>
      </c>
      <c r="G1" s="156"/>
      <c r="H1" s="156"/>
      <c r="L1" s="807" t="s">
        <v>24722</v>
      </c>
      <c r="M1" s="807"/>
      <c r="N1" s="807"/>
      <c r="Q1" s="808" t="s">
        <v>24723</v>
      </c>
      <c r="R1" s="808"/>
      <c r="S1" s="808"/>
    </row>
    <row r="2" spans="1:19">
      <c r="A2" s="148" t="s">
        <v>21840</v>
      </c>
      <c r="B2" t="s">
        <v>24724</v>
      </c>
      <c r="F2" s="106" t="s">
        <v>21840</v>
      </c>
      <c r="G2" s="1" t="s">
        <v>24724</v>
      </c>
      <c r="L2" s="106" t="s">
        <v>21840</v>
      </c>
      <c r="M2" s="1" t="s">
        <v>21844</v>
      </c>
      <c r="Q2" s="106" t="s">
        <v>21840</v>
      </c>
      <c r="R2" s="1" t="s">
        <v>21844</v>
      </c>
    </row>
    <row r="3" spans="1:19">
      <c r="A3" s="84"/>
    </row>
    <row r="4" spans="1:19">
      <c r="A4" s="148" t="s">
        <v>23009</v>
      </c>
      <c r="B4" s="148" t="s">
        <v>23005</v>
      </c>
      <c r="F4" s="106" t="s">
        <v>23009</v>
      </c>
      <c r="G4" s="106" t="s">
        <v>23005</v>
      </c>
      <c r="H4" s="1"/>
      <c r="L4" s="106" t="s">
        <v>23009</v>
      </c>
      <c r="M4" s="106" t="s">
        <v>23005</v>
      </c>
      <c r="N4" s="1"/>
      <c r="Q4" s="106" t="s">
        <v>23009</v>
      </c>
      <c r="R4" s="106" t="s">
        <v>23005</v>
      </c>
      <c r="S4" s="1"/>
    </row>
    <row r="5" spans="1:19">
      <c r="A5" s="106" t="s">
        <v>23001</v>
      </c>
      <c r="B5" s="1" t="s">
        <v>22583</v>
      </c>
      <c r="C5" s="1" t="s">
        <v>23012</v>
      </c>
      <c r="F5" s="106" t="s">
        <v>23001</v>
      </c>
      <c r="G5" s="1" t="s">
        <v>22583</v>
      </c>
      <c r="H5" s="1" t="s">
        <v>23012</v>
      </c>
      <c r="L5" s="106" t="s">
        <v>23001</v>
      </c>
      <c r="M5" s="1" t="s">
        <v>22583</v>
      </c>
      <c r="N5" s="1" t="s">
        <v>23012</v>
      </c>
      <c r="Q5" s="106" t="s">
        <v>23001</v>
      </c>
      <c r="R5" s="1" t="s">
        <v>22583</v>
      </c>
      <c r="S5" s="1" t="s">
        <v>23012</v>
      </c>
    </row>
    <row r="6" spans="1:19">
      <c r="A6" s="107" t="s">
        <v>21842</v>
      </c>
      <c r="B6" s="1">
        <v>6</v>
      </c>
      <c r="C6" s="1">
        <v>6</v>
      </c>
      <c r="F6" s="107" t="s">
        <v>21842</v>
      </c>
      <c r="G6" s="1">
        <v>14</v>
      </c>
      <c r="H6" s="1">
        <v>14</v>
      </c>
      <c r="L6" s="107" t="s">
        <v>21842</v>
      </c>
      <c r="M6" s="1">
        <v>8</v>
      </c>
      <c r="N6" s="1">
        <v>8</v>
      </c>
      <c r="Q6" s="107" t="s">
        <v>21842</v>
      </c>
      <c r="R6" s="1">
        <v>28</v>
      </c>
      <c r="S6" s="1">
        <v>28</v>
      </c>
    </row>
    <row r="7" spans="1:19">
      <c r="A7" s="152" t="s">
        <v>21977</v>
      </c>
      <c r="B7" s="1">
        <v>1</v>
      </c>
      <c r="C7" s="1">
        <v>1</v>
      </c>
      <c r="F7" s="152" t="s">
        <v>21977</v>
      </c>
      <c r="G7" s="1">
        <v>1</v>
      </c>
      <c r="H7" s="1">
        <v>1</v>
      </c>
      <c r="L7" s="152" t="s">
        <v>21948</v>
      </c>
      <c r="M7" s="1">
        <v>2</v>
      </c>
      <c r="N7" s="1">
        <v>2</v>
      </c>
      <c r="Q7" s="152" t="s">
        <v>22317</v>
      </c>
      <c r="R7" s="1">
        <v>6</v>
      </c>
      <c r="S7" s="1">
        <v>6</v>
      </c>
    </row>
    <row r="8" spans="1:19">
      <c r="A8" s="108" t="s">
        <v>23316</v>
      </c>
      <c r="B8" s="1">
        <v>1</v>
      </c>
      <c r="C8" s="1">
        <v>1</v>
      </c>
      <c r="F8" s="108" t="s">
        <v>23316</v>
      </c>
      <c r="G8" s="1">
        <v>1</v>
      </c>
      <c r="H8" s="1">
        <v>1</v>
      </c>
      <c r="L8" s="108" t="s">
        <v>21949</v>
      </c>
      <c r="M8" s="1">
        <v>1</v>
      </c>
      <c r="N8" s="1">
        <v>1</v>
      </c>
      <c r="Q8" s="108" t="s">
        <v>21971</v>
      </c>
      <c r="R8" s="1">
        <v>6</v>
      </c>
      <c r="S8" s="1">
        <v>6</v>
      </c>
    </row>
    <row r="9" spans="1:19">
      <c r="A9" s="152" t="s">
        <v>22279</v>
      </c>
      <c r="B9" s="1">
        <v>1</v>
      </c>
      <c r="C9" s="1">
        <v>1</v>
      </c>
      <c r="F9" s="152" t="s">
        <v>22279</v>
      </c>
      <c r="G9" s="1">
        <v>1</v>
      </c>
      <c r="H9" s="1">
        <v>1</v>
      </c>
      <c r="L9" s="108" t="s">
        <v>21950</v>
      </c>
      <c r="M9" s="1">
        <v>1</v>
      </c>
      <c r="N9" s="1">
        <v>1</v>
      </c>
      <c r="Q9" s="157" t="s">
        <v>22448</v>
      </c>
      <c r="R9" s="1">
        <v>1</v>
      </c>
      <c r="S9" s="1">
        <v>1</v>
      </c>
    </row>
    <row r="10" spans="1:19">
      <c r="A10" s="108" t="s">
        <v>24580</v>
      </c>
      <c r="B10" s="1">
        <v>1</v>
      </c>
      <c r="C10" s="1">
        <v>1</v>
      </c>
      <c r="F10" s="108" t="s">
        <v>24580</v>
      </c>
      <c r="G10" s="1">
        <v>1</v>
      </c>
      <c r="H10" s="1">
        <v>1</v>
      </c>
      <c r="L10" s="152" t="s">
        <v>24517</v>
      </c>
      <c r="M10" s="1">
        <v>3</v>
      </c>
      <c r="N10" s="1">
        <v>3</v>
      </c>
      <c r="Q10" s="157" t="s">
        <v>22447</v>
      </c>
      <c r="R10" s="1">
        <v>1</v>
      </c>
      <c r="S10" s="1">
        <v>1</v>
      </c>
    </row>
    <row r="11" spans="1:19">
      <c r="A11" s="152" t="s">
        <v>22127</v>
      </c>
      <c r="B11" s="1">
        <v>4</v>
      </c>
      <c r="C11" s="1">
        <v>4</v>
      </c>
      <c r="F11" s="152" t="s">
        <v>22127</v>
      </c>
      <c r="G11" s="1">
        <v>12</v>
      </c>
      <c r="H11" s="1">
        <v>12</v>
      </c>
      <c r="L11" s="108" t="s">
        <v>22616</v>
      </c>
      <c r="M11" s="1">
        <v>1</v>
      </c>
      <c r="N11" s="1">
        <v>1</v>
      </c>
      <c r="Q11" s="157" t="s">
        <v>21974</v>
      </c>
      <c r="R11" s="1">
        <v>1</v>
      </c>
      <c r="S11" s="1">
        <v>1</v>
      </c>
    </row>
    <row r="12" spans="1:19">
      <c r="A12" s="108" t="s">
        <v>22724</v>
      </c>
      <c r="B12" s="1">
        <v>1</v>
      </c>
      <c r="C12" s="1">
        <v>1</v>
      </c>
      <c r="F12" s="108" t="s">
        <v>22724</v>
      </c>
      <c r="G12" s="1">
        <v>1</v>
      </c>
      <c r="H12" s="1">
        <v>1</v>
      </c>
      <c r="L12" s="108" t="s">
        <v>22620</v>
      </c>
      <c r="M12" s="1">
        <v>1</v>
      </c>
      <c r="N12" s="1">
        <v>1</v>
      </c>
      <c r="Q12" s="157" t="s">
        <v>21973</v>
      </c>
      <c r="R12" s="1">
        <v>1</v>
      </c>
      <c r="S12" s="1">
        <v>1</v>
      </c>
    </row>
    <row r="13" spans="1:19">
      <c r="A13" s="108" t="s">
        <v>22727</v>
      </c>
      <c r="B13" s="1">
        <v>1</v>
      </c>
      <c r="C13" s="1">
        <v>1</v>
      </c>
      <c r="F13" s="108" t="s">
        <v>22727</v>
      </c>
      <c r="G13" s="1">
        <v>1</v>
      </c>
      <c r="H13" s="1">
        <v>1</v>
      </c>
      <c r="L13" s="108" t="s">
        <v>22613</v>
      </c>
      <c r="M13" s="1">
        <v>1</v>
      </c>
      <c r="N13" s="1">
        <v>1</v>
      </c>
      <c r="Q13" s="157" t="s">
        <v>21975</v>
      </c>
      <c r="R13" s="1">
        <v>1</v>
      </c>
      <c r="S13" s="1">
        <v>1</v>
      </c>
    </row>
    <row r="14" spans="1:19">
      <c r="A14" s="108" t="s">
        <v>22142</v>
      </c>
      <c r="B14" s="1">
        <v>1</v>
      </c>
      <c r="C14" s="1">
        <v>1</v>
      </c>
      <c r="F14" s="108" t="s">
        <v>22142</v>
      </c>
      <c r="G14" s="1">
        <v>1</v>
      </c>
      <c r="H14" s="1">
        <v>1</v>
      </c>
      <c r="L14" s="152" t="s">
        <v>24518</v>
      </c>
      <c r="M14" s="1">
        <v>3</v>
      </c>
      <c r="N14" s="1">
        <v>3</v>
      </c>
      <c r="Q14" s="157" t="s">
        <v>21972</v>
      </c>
      <c r="R14" s="1">
        <v>1</v>
      </c>
      <c r="S14" s="1">
        <v>1</v>
      </c>
    </row>
    <row r="15" spans="1:19">
      <c r="A15" s="108" t="s">
        <v>22721</v>
      </c>
      <c r="B15" s="1">
        <v>1</v>
      </c>
      <c r="C15" s="1">
        <v>1</v>
      </c>
      <c r="F15" s="108" t="s">
        <v>22134</v>
      </c>
      <c r="G15" s="1">
        <v>1</v>
      </c>
      <c r="H15" s="1">
        <v>1</v>
      </c>
      <c r="L15" s="108" t="s">
        <v>22631</v>
      </c>
      <c r="M15" s="1">
        <v>1</v>
      </c>
      <c r="N15" s="1">
        <v>1</v>
      </c>
      <c r="Q15" s="152" t="s">
        <v>22310</v>
      </c>
      <c r="R15" s="1">
        <v>22</v>
      </c>
      <c r="S15" s="1">
        <v>22</v>
      </c>
    </row>
    <row r="16" spans="1:19">
      <c r="A16" s="107" t="s">
        <v>24519</v>
      </c>
      <c r="B16" s="1">
        <v>21</v>
      </c>
      <c r="C16" s="1">
        <v>21</v>
      </c>
      <c r="F16" s="108" t="s">
        <v>22140</v>
      </c>
      <c r="G16" s="1">
        <v>1</v>
      </c>
      <c r="H16" s="1">
        <v>1</v>
      </c>
      <c r="L16" s="108" t="s">
        <v>22625</v>
      </c>
      <c r="M16" s="1">
        <v>1</v>
      </c>
      <c r="N16" s="1">
        <v>1</v>
      </c>
      <c r="Q16" s="108" t="s">
        <v>22108</v>
      </c>
      <c r="R16" s="1">
        <v>1</v>
      </c>
      <c r="S16" s="1">
        <v>1</v>
      </c>
    </row>
    <row r="17" spans="1:19">
      <c r="A17" s="152" t="s">
        <v>22258</v>
      </c>
      <c r="B17" s="1">
        <v>19</v>
      </c>
      <c r="C17" s="1">
        <v>19</v>
      </c>
      <c r="F17" s="108" t="s">
        <v>22128</v>
      </c>
      <c r="G17" s="1">
        <v>1</v>
      </c>
      <c r="H17" s="1">
        <v>1</v>
      </c>
      <c r="L17" s="108" t="s">
        <v>22628</v>
      </c>
      <c r="M17" s="1">
        <v>1</v>
      </c>
      <c r="N17" s="1">
        <v>1</v>
      </c>
      <c r="Q17" s="157" t="s">
        <v>22109</v>
      </c>
      <c r="R17" s="1">
        <v>1</v>
      </c>
      <c r="S17" s="1">
        <v>1</v>
      </c>
    </row>
    <row r="18" spans="1:19">
      <c r="A18" s="108" t="s">
        <v>23755</v>
      </c>
      <c r="B18" s="1">
        <v>1</v>
      </c>
      <c r="C18" s="1">
        <v>1</v>
      </c>
      <c r="F18" s="108" t="s">
        <v>22132</v>
      </c>
      <c r="G18" s="1">
        <v>1</v>
      </c>
      <c r="H18" s="1">
        <v>1</v>
      </c>
      <c r="L18" s="107" t="s">
        <v>24519</v>
      </c>
      <c r="M18" s="1">
        <v>9</v>
      </c>
      <c r="N18" s="1">
        <v>9</v>
      </c>
      <c r="Q18" s="108" t="s">
        <v>21851</v>
      </c>
      <c r="R18" s="1">
        <v>8</v>
      </c>
      <c r="S18" s="1">
        <v>8</v>
      </c>
    </row>
    <row r="19" spans="1:19">
      <c r="A19" s="108" t="s">
        <v>22809</v>
      </c>
      <c r="B19" s="1">
        <v>1</v>
      </c>
      <c r="C19" s="1">
        <v>1</v>
      </c>
      <c r="F19" s="108" t="s">
        <v>22130</v>
      </c>
      <c r="G19" s="1">
        <v>1</v>
      </c>
      <c r="H19" s="1">
        <v>1</v>
      </c>
      <c r="L19" s="152" t="s">
        <v>21998</v>
      </c>
      <c r="M19" s="1">
        <v>3</v>
      </c>
      <c r="N19" s="1">
        <v>3</v>
      </c>
      <c r="Q19" s="157" t="s">
        <v>22635</v>
      </c>
      <c r="R19" s="1">
        <v>1</v>
      </c>
      <c r="S19" s="1">
        <v>1</v>
      </c>
    </row>
    <row r="20" spans="1:19">
      <c r="A20" s="108" t="s">
        <v>24566</v>
      </c>
      <c r="B20" s="1">
        <v>1</v>
      </c>
      <c r="C20" s="1">
        <v>1</v>
      </c>
      <c r="F20" s="108" t="s">
        <v>22136</v>
      </c>
      <c r="G20" s="1">
        <v>1</v>
      </c>
      <c r="H20" s="1">
        <v>1</v>
      </c>
      <c r="L20" s="108" t="s">
        <v>22464</v>
      </c>
      <c r="M20" s="1">
        <v>1</v>
      </c>
      <c r="N20" s="1">
        <v>1</v>
      </c>
      <c r="Q20" s="157" t="s">
        <v>22637</v>
      </c>
      <c r="R20" s="1">
        <v>1</v>
      </c>
      <c r="S20" s="1">
        <v>1</v>
      </c>
    </row>
    <row r="21" spans="1:19">
      <c r="A21" s="108" t="s">
        <v>23757</v>
      </c>
      <c r="B21" s="1">
        <v>1</v>
      </c>
      <c r="C21" s="1">
        <v>1</v>
      </c>
      <c r="F21" s="108" t="s">
        <v>22138</v>
      </c>
      <c r="G21" s="1">
        <v>1</v>
      </c>
      <c r="H21" s="1">
        <v>1</v>
      </c>
      <c r="L21" s="108" t="s">
        <v>22463</v>
      </c>
      <c r="M21" s="1">
        <v>1</v>
      </c>
      <c r="N21" s="1">
        <v>1</v>
      </c>
      <c r="Q21" s="157" t="s">
        <v>22640</v>
      </c>
      <c r="R21" s="1">
        <v>1</v>
      </c>
      <c r="S21" s="1">
        <v>1</v>
      </c>
    </row>
    <row r="22" spans="1:19">
      <c r="A22" s="108" t="s">
        <v>22811</v>
      </c>
      <c r="B22" s="1">
        <v>1</v>
      </c>
      <c r="C22" s="1">
        <v>1</v>
      </c>
      <c r="F22" s="108" t="s">
        <v>22146</v>
      </c>
      <c r="G22" s="1">
        <v>1</v>
      </c>
      <c r="H22" s="1">
        <v>1</v>
      </c>
      <c r="L22" s="108" t="s">
        <v>22465</v>
      </c>
      <c r="M22" s="1">
        <v>1</v>
      </c>
      <c r="N22" s="1">
        <v>1</v>
      </c>
      <c r="Q22" s="157" t="s">
        <v>22642</v>
      </c>
      <c r="R22" s="1">
        <v>1</v>
      </c>
      <c r="S22" s="1">
        <v>1</v>
      </c>
    </row>
    <row r="23" spans="1:19">
      <c r="A23" s="108" t="s">
        <v>24567</v>
      </c>
      <c r="B23" s="1">
        <v>1</v>
      </c>
      <c r="C23" s="1">
        <v>1</v>
      </c>
      <c r="F23" s="108" t="s">
        <v>22721</v>
      </c>
      <c r="G23" s="1">
        <v>1</v>
      </c>
      <c r="H23" s="1">
        <v>1</v>
      </c>
      <c r="L23" s="152" t="s">
        <v>22243</v>
      </c>
      <c r="M23" s="1">
        <v>3</v>
      </c>
      <c r="N23" s="1">
        <v>3</v>
      </c>
      <c r="Q23" s="157" t="s">
        <v>22644</v>
      </c>
      <c r="R23" s="1">
        <v>1</v>
      </c>
      <c r="S23" s="1">
        <v>1</v>
      </c>
    </row>
    <row r="24" spans="1:19">
      <c r="A24" s="108" t="s">
        <v>23750</v>
      </c>
      <c r="B24" s="1">
        <v>1</v>
      </c>
      <c r="C24" s="1">
        <v>1</v>
      </c>
      <c r="F24" s="107" t="s">
        <v>24519</v>
      </c>
      <c r="G24" s="1">
        <v>3</v>
      </c>
      <c r="H24" s="1">
        <v>3</v>
      </c>
      <c r="L24" s="108" t="s">
        <v>22445</v>
      </c>
      <c r="M24" s="1">
        <v>1</v>
      </c>
      <c r="N24" s="1">
        <v>1</v>
      </c>
      <c r="Q24" s="157" t="s">
        <v>22646</v>
      </c>
      <c r="R24" s="1">
        <v>1</v>
      </c>
      <c r="S24" s="1">
        <v>1</v>
      </c>
    </row>
    <row r="25" spans="1:19">
      <c r="A25" s="108" t="s">
        <v>22799</v>
      </c>
      <c r="B25" s="1">
        <v>1</v>
      </c>
      <c r="C25" s="1">
        <v>1</v>
      </c>
      <c r="F25" s="152" t="s">
        <v>22258</v>
      </c>
      <c r="G25" s="1">
        <v>1</v>
      </c>
      <c r="H25" s="1">
        <v>1</v>
      </c>
      <c r="L25" s="108" t="s">
        <v>22443</v>
      </c>
      <c r="M25" s="1">
        <v>1</v>
      </c>
      <c r="N25" s="1">
        <v>1</v>
      </c>
      <c r="Q25" s="157" t="s">
        <v>22648</v>
      </c>
      <c r="R25" s="1">
        <v>1</v>
      </c>
      <c r="S25" s="1">
        <v>1</v>
      </c>
    </row>
    <row r="26" spans="1:19">
      <c r="A26" s="108" t="s">
        <v>22804</v>
      </c>
      <c r="B26" s="1">
        <v>1</v>
      </c>
      <c r="C26" s="1">
        <v>1</v>
      </c>
      <c r="F26" s="108" t="s">
        <v>22449</v>
      </c>
      <c r="G26" s="1">
        <v>1</v>
      </c>
      <c r="H26" s="1">
        <v>1</v>
      </c>
      <c r="L26" s="108" t="s">
        <v>22444</v>
      </c>
      <c r="M26" s="1">
        <v>1</v>
      </c>
      <c r="N26" s="1">
        <v>1</v>
      </c>
      <c r="Q26" s="157" t="s">
        <v>22650</v>
      </c>
      <c r="R26" s="1">
        <v>1</v>
      </c>
      <c r="S26" s="1">
        <v>1</v>
      </c>
    </row>
    <row r="27" spans="1:19">
      <c r="A27" s="108" t="s">
        <v>22801</v>
      </c>
      <c r="B27" s="1">
        <v>1</v>
      </c>
      <c r="C27" s="1">
        <v>1</v>
      </c>
      <c r="F27" s="152" t="s">
        <v>24520</v>
      </c>
      <c r="G27" s="1">
        <v>1</v>
      </c>
      <c r="H27" s="1">
        <v>1</v>
      </c>
      <c r="L27" s="152" t="s">
        <v>22250</v>
      </c>
      <c r="M27" s="1">
        <v>1</v>
      </c>
      <c r="N27" s="1">
        <v>1</v>
      </c>
      <c r="Q27" s="108" t="s">
        <v>22010</v>
      </c>
      <c r="R27" s="1">
        <v>2</v>
      </c>
      <c r="S27" s="1">
        <v>2</v>
      </c>
    </row>
    <row r="28" spans="1:19">
      <c r="A28" s="108" t="s">
        <v>22794</v>
      </c>
      <c r="B28" s="1">
        <v>1</v>
      </c>
      <c r="C28" s="1">
        <v>1</v>
      </c>
      <c r="F28" s="108" t="s">
        <v>21831</v>
      </c>
      <c r="G28" s="1">
        <v>1</v>
      </c>
      <c r="H28" s="1">
        <v>1</v>
      </c>
      <c r="L28" s="108" t="s">
        <v>23406</v>
      </c>
      <c r="M28" s="1">
        <v>1</v>
      </c>
      <c r="N28" s="1">
        <v>1</v>
      </c>
      <c r="Q28" s="157" t="s">
        <v>22012</v>
      </c>
      <c r="R28" s="1">
        <v>1</v>
      </c>
      <c r="S28" s="1">
        <v>1</v>
      </c>
    </row>
    <row r="29" spans="1:19">
      <c r="A29" s="108" t="s">
        <v>22813</v>
      </c>
      <c r="B29" s="1">
        <v>1</v>
      </c>
      <c r="C29" s="1">
        <v>1</v>
      </c>
      <c r="F29" s="152" t="s">
        <v>22271</v>
      </c>
      <c r="G29" s="1">
        <v>1</v>
      </c>
      <c r="H29" s="1">
        <v>1</v>
      </c>
      <c r="L29" s="152" t="s">
        <v>22061</v>
      </c>
      <c r="M29" s="1">
        <v>2</v>
      </c>
      <c r="N29" s="1">
        <v>2</v>
      </c>
      <c r="Q29" s="157" t="s">
        <v>22011</v>
      </c>
      <c r="R29" s="1">
        <v>1</v>
      </c>
      <c r="S29" s="1">
        <v>1</v>
      </c>
    </row>
    <row r="30" spans="1:19">
      <c r="A30" s="108" t="s">
        <v>22816</v>
      </c>
      <c r="B30" s="1">
        <v>1</v>
      </c>
      <c r="C30" s="1">
        <v>1</v>
      </c>
      <c r="F30" s="108" t="s">
        <v>24585</v>
      </c>
      <c r="G30" s="1">
        <v>1</v>
      </c>
      <c r="H30" s="1">
        <v>1</v>
      </c>
      <c r="L30" s="108" t="s">
        <v>22459</v>
      </c>
      <c r="M30" s="1">
        <v>1</v>
      </c>
      <c r="N30" s="1">
        <v>1</v>
      </c>
      <c r="Q30" s="108" t="s">
        <v>21948</v>
      </c>
      <c r="R30" s="1">
        <v>2</v>
      </c>
      <c r="S30" s="1">
        <v>2</v>
      </c>
    </row>
    <row r="31" spans="1:19">
      <c r="A31" s="108" t="s">
        <v>22819</v>
      </c>
      <c r="B31" s="1">
        <v>1</v>
      </c>
      <c r="C31" s="1">
        <v>1</v>
      </c>
      <c r="F31" s="107" t="s">
        <v>24522</v>
      </c>
      <c r="G31" s="1">
        <v>5</v>
      </c>
      <c r="H31" s="1">
        <v>5</v>
      </c>
      <c r="L31" s="108" t="s">
        <v>22853</v>
      </c>
      <c r="M31" s="1">
        <v>1</v>
      </c>
      <c r="N31" s="1">
        <v>1</v>
      </c>
      <c r="Q31" s="157" t="s">
        <v>21949</v>
      </c>
      <c r="R31" s="1">
        <v>1</v>
      </c>
      <c r="S31" s="1">
        <v>1</v>
      </c>
    </row>
    <row r="32" spans="1:19">
      <c r="A32" s="108" t="s">
        <v>22821</v>
      </c>
      <c r="B32" s="1">
        <v>1</v>
      </c>
      <c r="C32" s="1">
        <v>1</v>
      </c>
      <c r="F32" s="152" t="s">
        <v>22265</v>
      </c>
      <c r="G32" s="1">
        <v>1</v>
      </c>
      <c r="H32" s="1">
        <v>1</v>
      </c>
      <c r="L32" s="107" t="s">
        <v>24522</v>
      </c>
      <c r="M32" s="1">
        <v>10</v>
      </c>
      <c r="N32" s="1">
        <v>10</v>
      </c>
      <c r="Q32" s="157" t="s">
        <v>21950</v>
      </c>
      <c r="R32" s="1">
        <v>1</v>
      </c>
      <c r="S32" s="1">
        <v>1</v>
      </c>
    </row>
    <row r="33" spans="1:19">
      <c r="A33" s="108" t="s">
        <v>23382</v>
      </c>
      <c r="B33" s="1">
        <v>1</v>
      </c>
      <c r="C33" s="1">
        <v>1</v>
      </c>
      <c r="F33" s="108" t="s">
        <v>24570</v>
      </c>
      <c r="G33" s="1">
        <v>1</v>
      </c>
      <c r="H33" s="1">
        <v>1</v>
      </c>
      <c r="L33" s="152" t="s">
        <v>22010</v>
      </c>
      <c r="M33" s="1">
        <v>7</v>
      </c>
      <c r="N33" s="1">
        <v>7</v>
      </c>
      <c r="Q33" s="108" t="s">
        <v>24517</v>
      </c>
      <c r="R33" s="1">
        <v>4</v>
      </c>
      <c r="S33" s="1">
        <v>4</v>
      </c>
    </row>
    <row r="34" spans="1:19">
      <c r="A34" s="108" t="s">
        <v>22797</v>
      </c>
      <c r="B34" s="1">
        <v>1</v>
      </c>
      <c r="C34" s="1">
        <v>1</v>
      </c>
      <c r="F34" s="152" t="s">
        <v>22275</v>
      </c>
      <c r="G34" s="1">
        <v>1</v>
      </c>
      <c r="H34" s="1">
        <v>1</v>
      </c>
      <c r="L34" s="108" t="s">
        <v>22020</v>
      </c>
      <c r="M34" s="1">
        <v>1</v>
      </c>
      <c r="N34" s="1">
        <v>1</v>
      </c>
      <c r="Q34" s="157" t="s">
        <v>22609</v>
      </c>
      <c r="R34" s="1">
        <v>1</v>
      </c>
      <c r="S34" s="1">
        <v>1</v>
      </c>
    </row>
    <row r="35" spans="1:19">
      <c r="A35" s="108" t="s">
        <v>23753</v>
      </c>
      <c r="B35" s="1">
        <v>1</v>
      </c>
      <c r="C35" s="1">
        <v>1</v>
      </c>
      <c r="F35" s="108" t="s">
        <v>24575</v>
      </c>
      <c r="G35" s="1">
        <v>1</v>
      </c>
      <c r="H35" s="1">
        <v>1</v>
      </c>
      <c r="L35" s="108" t="s">
        <v>22049</v>
      </c>
      <c r="M35" s="1">
        <v>1</v>
      </c>
      <c r="N35" s="1">
        <v>1</v>
      </c>
      <c r="Q35" s="157" t="s">
        <v>22616</v>
      </c>
      <c r="R35" s="1">
        <v>1</v>
      </c>
      <c r="S35" s="1">
        <v>1</v>
      </c>
    </row>
    <row r="36" spans="1:19">
      <c r="A36" s="151" t="s">
        <v>22449</v>
      </c>
      <c r="B36" s="1">
        <v>1</v>
      </c>
      <c r="C36" s="1">
        <v>1</v>
      </c>
      <c r="F36" s="152" t="s">
        <v>21843</v>
      </c>
      <c r="G36" s="1">
        <v>3</v>
      </c>
      <c r="H36" s="1">
        <v>3</v>
      </c>
      <c r="L36" s="108" t="s">
        <v>22052</v>
      </c>
      <c r="M36" s="1">
        <v>1</v>
      </c>
      <c r="N36" s="1">
        <v>1</v>
      </c>
      <c r="Q36" s="157" t="s">
        <v>22620</v>
      </c>
      <c r="R36" s="1">
        <v>1</v>
      </c>
      <c r="S36" s="1">
        <v>1</v>
      </c>
    </row>
    <row r="37" spans="1:19">
      <c r="A37" s="152" t="s">
        <v>24520</v>
      </c>
      <c r="B37" s="1">
        <v>1</v>
      </c>
      <c r="C37" s="1">
        <v>1</v>
      </c>
      <c r="F37" s="108" t="s">
        <v>22469</v>
      </c>
      <c r="G37" s="1">
        <v>1</v>
      </c>
      <c r="H37" s="1">
        <v>1</v>
      </c>
      <c r="L37" s="108" t="s">
        <v>22054</v>
      </c>
      <c r="M37" s="1">
        <v>1</v>
      </c>
      <c r="N37" s="1">
        <v>1</v>
      </c>
      <c r="Q37" s="157" t="s">
        <v>22613</v>
      </c>
      <c r="R37" s="1">
        <v>1</v>
      </c>
      <c r="S37" s="1">
        <v>1</v>
      </c>
    </row>
    <row r="38" spans="1:19">
      <c r="A38" s="108" t="s">
        <v>21831</v>
      </c>
      <c r="B38" s="1">
        <v>1</v>
      </c>
      <c r="C38" s="1">
        <v>1</v>
      </c>
      <c r="F38" s="108" t="s">
        <v>22470</v>
      </c>
      <c r="G38" s="1">
        <v>1</v>
      </c>
      <c r="H38" s="1">
        <v>1</v>
      </c>
      <c r="L38" s="108" t="s">
        <v>22976</v>
      </c>
      <c r="M38" s="1">
        <v>1</v>
      </c>
      <c r="N38" s="1">
        <v>1</v>
      </c>
      <c r="Q38" s="108" t="s">
        <v>24518</v>
      </c>
      <c r="R38" s="1">
        <v>3</v>
      </c>
      <c r="S38" s="1">
        <v>3</v>
      </c>
    </row>
    <row r="39" spans="1:19">
      <c r="A39" s="152" t="s">
        <v>22271</v>
      </c>
      <c r="B39" s="1">
        <v>1</v>
      </c>
      <c r="C39" s="1">
        <v>1</v>
      </c>
      <c r="F39" s="108" t="s">
        <v>22471</v>
      </c>
      <c r="G39" s="1">
        <v>1</v>
      </c>
      <c r="H39" s="1">
        <v>1</v>
      </c>
      <c r="L39" s="108" t="s">
        <v>22051</v>
      </c>
      <c r="M39" s="1">
        <v>1</v>
      </c>
      <c r="N39" s="1">
        <v>1</v>
      </c>
      <c r="Q39" s="157" t="s">
        <v>22631</v>
      </c>
      <c r="R39" s="1">
        <v>1</v>
      </c>
      <c r="S39" s="1">
        <v>1</v>
      </c>
    </row>
    <row r="40" spans="1:19">
      <c r="A40" s="108" t="s">
        <v>24585</v>
      </c>
      <c r="B40" s="1">
        <v>1</v>
      </c>
      <c r="C40" s="1">
        <v>1</v>
      </c>
      <c r="F40" s="107" t="s">
        <v>23012</v>
      </c>
      <c r="G40" s="1">
        <v>22</v>
      </c>
      <c r="H40" s="1">
        <v>22</v>
      </c>
      <c r="L40" s="108" t="s">
        <v>22042</v>
      </c>
      <c r="M40" s="1">
        <v>1</v>
      </c>
      <c r="N40" s="1">
        <v>1</v>
      </c>
      <c r="Q40" s="157" t="s">
        <v>22625</v>
      </c>
      <c r="R40" s="1">
        <v>1</v>
      </c>
      <c r="S40" s="1">
        <v>1</v>
      </c>
    </row>
    <row r="41" spans="1:19">
      <c r="A41" s="107" t="s">
        <v>24522</v>
      </c>
      <c r="B41" s="1">
        <v>27</v>
      </c>
      <c r="C41" s="1">
        <v>27</v>
      </c>
      <c r="L41" s="152" t="s">
        <v>21948</v>
      </c>
      <c r="M41" s="1">
        <v>3</v>
      </c>
      <c r="N41" s="1">
        <v>3</v>
      </c>
      <c r="Q41" s="157" t="s">
        <v>22628</v>
      </c>
      <c r="R41" s="1">
        <v>1</v>
      </c>
      <c r="S41" s="1">
        <v>1</v>
      </c>
    </row>
    <row r="42" spans="1:19">
      <c r="A42" s="152" t="s">
        <v>22258</v>
      </c>
      <c r="B42" s="1">
        <v>16</v>
      </c>
      <c r="C42" s="1">
        <v>16</v>
      </c>
      <c r="L42" s="108" t="s">
        <v>24594</v>
      </c>
      <c r="M42" s="1">
        <v>1</v>
      </c>
      <c r="N42" s="1">
        <v>1</v>
      </c>
      <c r="Q42" s="108" t="s">
        <v>21934</v>
      </c>
      <c r="R42" s="1">
        <v>2</v>
      </c>
      <c r="S42" s="1">
        <v>2</v>
      </c>
    </row>
    <row r="43" spans="1:19">
      <c r="A43" s="108" t="s">
        <v>22930</v>
      </c>
      <c r="B43" s="1">
        <v>1</v>
      </c>
      <c r="C43" s="1">
        <v>1</v>
      </c>
      <c r="L43" s="108" t="s">
        <v>21953</v>
      </c>
      <c r="M43" s="1">
        <v>1</v>
      </c>
      <c r="N43" s="1">
        <v>1</v>
      </c>
      <c r="Q43" s="157" t="s">
        <v>21936</v>
      </c>
      <c r="R43" s="1">
        <v>1</v>
      </c>
      <c r="S43" s="1">
        <v>1</v>
      </c>
    </row>
    <row r="44" spans="1:19">
      <c r="A44" s="108" t="s">
        <v>23508</v>
      </c>
      <c r="B44" s="1">
        <v>1</v>
      </c>
      <c r="C44" s="1">
        <v>1</v>
      </c>
      <c r="L44" s="108" t="s">
        <v>21954</v>
      </c>
      <c r="M44" s="1">
        <v>1</v>
      </c>
      <c r="N44" s="1">
        <v>1</v>
      </c>
      <c r="Q44" s="157" t="s">
        <v>21937</v>
      </c>
      <c r="R44" s="1">
        <v>1</v>
      </c>
      <c r="S44" s="1">
        <v>1</v>
      </c>
    </row>
    <row r="45" spans="1:19">
      <c r="A45" s="108" t="s">
        <v>22883</v>
      </c>
      <c r="B45" s="1">
        <v>1</v>
      </c>
      <c r="C45" s="1">
        <v>1</v>
      </c>
      <c r="L45" s="107" t="s">
        <v>23012</v>
      </c>
      <c r="M45" s="1">
        <v>27</v>
      </c>
      <c r="N45" s="1">
        <v>27</v>
      </c>
      <c r="Q45" s="107" t="s">
        <v>24519</v>
      </c>
      <c r="R45" s="1">
        <v>24</v>
      </c>
      <c r="S45" s="1">
        <v>24</v>
      </c>
    </row>
    <row r="46" spans="1:19">
      <c r="A46" s="108" t="s">
        <v>24596</v>
      </c>
      <c r="B46" s="1">
        <v>1</v>
      </c>
      <c r="C46" s="1">
        <v>1</v>
      </c>
      <c r="Q46" s="152" t="s">
        <v>22317</v>
      </c>
      <c r="R46" s="1">
        <v>17</v>
      </c>
      <c r="S46" s="1">
        <v>17</v>
      </c>
    </row>
    <row r="47" spans="1:19">
      <c r="A47" s="108" t="s">
        <v>22903</v>
      </c>
      <c r="B47" s="1">
        <v>1</v>
      </c>
      <c r="C47" s="1">
        <v>1</v>
      </c>
      <c r="Q47" s="108" t="s">
        <v>21998</v>
      </c>
      <c r="R47" s="1">
        <v>7</v>
      </c>
      <c r="S47" s="1">
        <v>7</v>
      </c>
    </row>
    <row r="48" spans="1:19">
      <c r="A48" s="108" t="s">
        <v>22905</v>
      </c>
      <c r="B48" s="1">
        <v>1</v>
      </c>
      <c r="C48" s="1">
        <v>1</v>
      </c>
      <c r="Q48" s="157" t="s">
        <v>22464</v>
      </c>
      <c r="R48" s="1">
        <v>1</v>
      </c>
      <c r="S48" s="1">
        <v>1</v>
      </c>
    </row>
    <row r="49" spans="1:19">
      <c r="A49" s="108" t="s">
        <v>22908</v>
      </c>
      <c r="B49" s="1">
        <v>1</v>
      </c>
      <c r="C49" s="1">
        <v>1</v>
      </c>
      <c r="Q49" s="157" t="s">
        <v>22460</v>
      </c>
      <c r="R49" s="1">
        <v>1</v>
      </c>
      <c r="S49" s="1">
        <v>1</v>
      </c>
    </row>
    <row r="50" spans="1:19">
      <c r="A50" s="108" t="s">
        <v>22910</v>
      </c>
      <c r="B50" s="1">
        <v>1</v>
      </c>
      <c r="C50" s="1">
        <v>1</v>
      </c>
      <c r="Q50" s="157" t="s">
        <v>22463</v>
      </c>
      <c r="R50" s="1">
        <v>1</v>
      </c>
      <c r="S50" s="1">
        <v>1</v>
      </c>
    </row>
    <row r="51" spans="1:19">
      <c r="A51" s="108" t="s">
        <v>22912</v>
      </c>
      <c r="B51" s="1">
        <v>1</v>
      </c>
      <c r="C51" s="1">
        <v>1</v>
      </c>
      <c r="Q51" s="157" t="s">
        <v>22462</v>
      </c>
      <c r="R51" s="1">
        <v>1</v>
      </c>
      <c r="S51" s="1">
        <v>1</v>
      </c>
    </row>
    <row r="52" spans="1:19">
      <c r="A52" s="108" t="s">
        <v>22914</v>
      </c>
      <c r="B52" s="1">
        <v>1</v>
      </c>
      <c r="C52" s="1">
        <v>1</v>
      </c>
      <c r="Q52" s="157" t="s">
        <v>22465</v>
      </c>
      <c r="R52" s="1">
        <v>1</v>
      </c>
      <c r="S52" s="1">
        <v>1</v>
      </c>
    </row>
    <row r="53" spans="1:19">
      <c r="A53" s="108" t="s">
        <v>22916</v>
      </c>
      <c r="B53" s="1">
        <v>1</v>
      </c>
      <c r="C53" s="1">
        <v>1</v>
      </c>
      <c r="Q53" s="157" t="s">
        <v>22461</v>
      </c>
      <c r="R53" s="1">
        <v>1</v>
      </c>
      <c r="S53" s="1">
        <v>1</v>
      </c>
    </row>
    <row r="54" spans="1:19">
      <c r="A54" s="108" t="s">
        <v>22918</v>
      </c>
      <c r="B54" s="1">
        <v>1</v>
      </c>
      <c r="C54" s="1">
        <v>1</v>
      </c>
      <c r="Q54" s="157" t="s">
        <v>22000</v>
      </c>
      <c r="R54" s="1">
        <v>1</v>
      </c>
      <c r="S54" s="1">
        <v>1</v>
      </c>
    </row>
    <row r="55" spans="1:19">
      <c r="A55" s="108" t="s">
        <v>22920</v>
      </c>
      <c r="B55" s="1">
        <v>1</v>
      </c>
      <c r="C55" s="1">
        <v>1</v>
      </c>
      <c r="Q55" s="108" t="s">
        <v>22061</v>
      </c>
      <c r="R55" s="1">
        <v>10</v>
      </c>
      <c r="S55" s="1">
        <v>10</v>
      </c>
    </row>
    <row r="56" spans="1:19">
      <c r="A56" s="108" t="s">
        <v>23533</v>
      </c>
      <c r="B56" s="1">
        <v>1</v>
      </c>
      <c r="C56" s="1">
        <v>1</v>
      </c>
      <c r="Q56" s="157" t="s">
        <v>22452</v>
      </c>
      <c r="R56" s="1">
        <v>1</v>
      </c>
      <c r="S56" s="1">
        <v>1</v>
      </c>
    </row>
    <row r="57" spans="1:19">
      <c r="A57" s="108" t="s">
        <v>22928</v>
      </c>
      <c r="B57" s="1">
        <v>1</v>
      </c>
      <c r="C57" s="1">
        <v>1</v>
      </c>
      <c r="Q57" s="157" t="s">
        <v>22455</v>
      </c>
      <c r="R57" s="1">
        <v>1</v>
      </c>
      <c r="S57" s="1">
        <v>1</v>
      </c>
    </row>
    <row r="58" spans="1:19">
      <c r="A58" s="108" t="s">
        <v>22924</v>
      </c>
      <c r="B58" s="1">
        <v>1</v>
      </c>
      <c r="C58" s="1">
        <v>1</v>
      </c>
      <c r="Q58" s="157" t="s">
        <v>22459</v>
      </c>
      <c r="R58" s="1">
        <v>1</v>
      </c>
      <c r="S58" s="1">
        <v>1</v>
      </c>
    </row>
    <row r="59" spans="1:19">
      <c r="A59" s="152" t="s">
        <v>22265</v>
      </c>
      <c r="B59" s="1">
        <v>4</v>
      </c>
      <c r="C59" s="1">
        <v>4</v>
      </c>
      <c r="Q59" s="157" t="s">
        <v>22453</v>
      </c>
      <c r="R59" s="1">
        <v>1</v>
      </c>
      <c r="S59" s="1">
        <v>1</v>
      </c>
    </row>
    <row r="60" spans="1:19">
      <c r="A60" s="108" t="s">
        <v>24570</v>
      </c>
      <c r="B60" s="1">
        <v>1</v>
      </c>
      <c r="C60" s="1">
        <v>1</v>
      </c>
      <c r="Q60" s="157" t="s">
        <v>22451</v>
      </c>
      <c r="R60" s="1">
        <v>1</v>
      </c>
      <c r="S60" s="1">
        <v>1</v>
      </c>
    </row>
    <row r="61" spans="1:19">
      <c r="A61" s="108" t="s">
        <v>22932</v>
      </c>
      <c r="B61" s="1">
        <v>1</v>
      </c>
      <c r="C61" s="1">
        <v>1</v>
      </c>
      <c r="Q61" s="157" t="s">
        <v>22456</v>
      </c>
      <c r="R61" s="1">
        <v>1</v>
      </c>
      <c r="S61" s="1">
        <v>1</v>
      </c>
    </row>
    <row r="62" spans="1:19">
      <c r="A62" s="108" t="s">
        <v>22936</v>
      </c>
      <c r="B62" s="1">
        <v>1</v>
      </c>
      <c r="C62" s="1">
        <v>1</v>
      </c>
      <c r="Q62" s="157" t="s">
        <v>22450</v>
      </c>
      <c r="R62" s="1">
        <v>1</v>
      </c>
      <c r="S62" s="1">
        <v>1</v>
      </c>
    </row>
    <row r="63" spans="1:19">
      <c r="A63" s="108" t="s">
        <v>22934</v>
      </c>
      <c r="B63" s="1">
        <v>1</v>
      </c>
      <c r="C63" s="1">
        <v>1</v>
      </c>
      <c r="Q63" s="157" t="s">
        <v>22454</v>
      </c>
      <c r="R63" s="1">
        <v>1</v>
      </c>
      <c r="S63" s="1">
        <v>1</v>
      </c>
    </row>
    <row r="64" spans="1:19">
      <c r="A64" s="152" t="s">
        <v>22275</v>
      </c>
      <c r="B64" s="1">
        <v>4</v>
      </c>
      <c r="C64" s="1">
        <v>4</v>
      </c>
      <c r="Q64" s="157" t="s">
        <v>22458</v>
      </c>
      <c r="R64" s="1">
        <v>1</v>
      </c>
      <c r="S64" s="1">
        <v>1</v>
      </c>
    </row>
    <row r="65" spans="1:19">
      <c r="A65" s="108" t="s">
        <v>24572</v>
      </c>
      <c r="B65" s="1">
        <v>1</v>
      </c>
      <c r="C65" s="1">
        <v>1</v>
      </c>
      <c r="Q65" s="157" t="s">
        <v>22457</v>
      </c>
      <c r="R65" s="1">
        <v>1</v>
      </c>
      <c r="S65" s="1">
        <v>1</v>
      </c>
    </row>
    <row r="66" spans="1:19">
      <c r="A66" s="108" t="s">
        <v>24573</v>
      </c>
      <c r="B66" s="1">
        <v>1</v>
      </c>
      <c r="C66" s="1">
        <v>1</v>
      </c>
      <c r="Q66" s="152" t="s">
        <v>22310</v>
      </c>
      <c r="R66" s="1">
        <v>7</v>
      </c>
      <c r="S66" s="1">
        <v>7</v>
      </c>
    </row>
    <row r="67" spans="1:19">
      <c r="A67" s="108" t="s">
        <v>24575</v>
      </c>
      <c r="B67" s="1">
        <v>1</v>
      </c>
      <c r="C67" s="1">
        <v>1</v>
      </c>
      <c r="Q67" s="108" t="s">
        <v>21998</v>
      </c>
      <c r="R67" s="1">
        <v>1</v>
      </c>
      <c r="S67" s="1">
        <v>1</v>
      </c>
    </row>
    <row r="68" spans="1:19">
      <c r="A68" s="108" t="s">
        <v>24574</v>
      </c>
      <c r="B68" s="1">
        <v>1</v>
      </c>
      <c r="C68" s="1">
        <v>1</v>
      </c>
      <c r="Q68" s="157" t="s">
        <v>21999</v>
      </c>
      <c r="R68" s="1">
        <v>1</v>
      </c>
      <c r="S68" s="1">
        <v>1</v>
      </c>
    </row>
    <row r="69" spans="1:19">
      <c r="A69" s="152" t="s">
        <v>21843</v>
      </c>
      <c r="B69" s="1">
        <v>3</v>
      </c>
      <c r="C69" s="1">
        <v>3</v>
      </c>
      <c r="Q69" s="108" t="s">
        <v>22243</v>
      </c>
      <c r="R69" s="1">
        <v>3</v>
      </c>
      <c r="S69" s="1">
        <v>3</v>
      </c>
    </row>
    <row r="70" spans="1:19">
      <c r="A70" s="108" t="s">
        <v>22469</v>
      </c>
      <c r="B70" s="1">
        <v>1</v>
      </c>
      <c r="C70" s="1">
        <v>1</v>
      </c>
      <c r="Q70" s="157" t="s">
        <v>22445</v>
      </c>
      <c r="R70" s="1">
        <v>1</v>
      </c>
      <c r="S70" s="1">
        <v>1</v>
      </c>
    </row>
    <row r="71" spans="1:19">
      <c r="A71" s="108" t="s">
        <v>22470</v>
      </c>
      <c r="B71" s="1">
        <v>1</v>
      </c>
      <c r="C71" s="1">
        <v>1</v>
      </c>
      <c r="Q71" s="157" t="s">
        <v>22443</v>
      </c>
      <c r="R71" s="1">
        <v>1</v>
      </c>
      <c r="S71" s="1">
        <v>1</v>
      </c>
    </row>
    <row r="72" spans="1:19">
      <c r="A72" s="108" t="s">
        <v>22471</v>
      </c>
      <c r="B72" s="1">
        <v>1</v>
      </c>
      <c r="C72" s="1">
        <v>1</v>
      </c>
      <c r="Q72" s="157" t="s">
        <v>22444</v>
      </c>
      <c r="R72" s="1">
        <v>1</v>
      </c>
      <c r="S72" s="1">
        <v>1</v>
      </c>
    </row>
    <row r="73" spans="1:19">
      <c r="A73" s="107" t="s">
        <v>23012</v>
      </c>
      <c r="B73" s="1">
        <v>54</v>
      </c>
      <c r="C73" s="1">
        <v>54</v>
      </c>
      <c r="Q73" s="108" t="s">
        <v>22250</v>
      </c>
      <c r="R73" s="1">
        <v>1</v>
      </c>
      <c r="S73" s="1">
        <v>1</v>
      </c>
    </row>
    <row r="74" spans="1:19">
      <c r="Q74" s="157" t="s">
        <v>23406</v>
      </c>
      <c r="R74" s="1">
        <v>1</v>
      </c>
      <c r="S74" s="1">
        <v>1</v>
      </c>
    </row>
    <row r="75" spans="1:19">
      <c r="Q75" s="108" t="s">
        <v>22061</v>
      </c>
      <c r="R75" s="1">
        <v>1</v>
      </c>
      <c r="S75" s="1">
        <v>1</v>
      </c>
    </row>
    <row r="76" spans="1:19">
      <c r="Q76" s="157" t="s">
        <v>22853</v>
      </c>
      <c r="R76" s="1">
        <v>1</v>
      </c>
      <c r="S76" s="1">
        <v>1</v>
      </c>
    </row>
    <row r="77" spans="1:19">
      <c r="Q77" s="108" t="s">
        <v>24521</v>
      </c>
      <c r="R77" s="1">
        <v>1</v>
      </c>
      <c r="S77" s="1">
        <v>1</v>
      </c>
    </row>
    <row r="78" spans="1:19">
      <c r="Q78" s="157" t="s">
        <v>22067</v>
      </c>
      <c r="R78" s="1">
        <v>1</v>
      </c>
      <c r="S78" s="1">
        <v>1</v>
      </c>
    </row>
    <row r="79" spans="1:19">
      <c r="Q79" s="107" t="s">
        <v>24522</v>
      </c>
      <c r="R79" s="1">
        <v>18</v>
      </c>
      <c r="S79" s="1">
        <v>18</v>
      </c>
    </row>
    <row r="80" spans="1:19">
      <c r="Q80" s="152" t="s">
        <v>22317</v>
      </c>
      <c r="R80" s="1">
        <v>5</v>
      </c>
      <c r="S80" s="1">
        <v>5</v>
      </c>
    </row>
    <row r="81" spans="17:19">
      <c r="Q81" s="108" t="s">
        <v>21843</v>
      </c>
      <c r="R81" s="1">
        <v>5</v>
      </c>
      <c r="S81" s="1">
        <v>5</v>
      </c>
    </row>
    <row r="82" spans="17:19">
      <c r="Q82" s="157" t="s">
        <v>22468</v>
      </c>
      <c r="R82" s="1">
        <v>1</v>
      </c>
      <c r="S82" s="1">
        <v>1</v>
      </c>
    </row>
    <row r="83" spans="17:19">
      <c r="Q83" s="157" t="s">
        <v>21847</v>
      </c>
      <c r="R83" s="1">
        <v>1</v>
      </c>
      <c r="S83" s="1">
        <v>1</v>
      </c>
    </row>
    <row r="84" spans="17:19">
      <c r="Q84" s="157" t="s">
        <v>21849</v>
      </c>
      <c r="R84" s="1">
        <v>1</v>
      </c>
      <c r="S84" s="1">
        <v>1</v>
      </c>
    </row>
    <row r="85" spans="17:19">
      <c r="Q85" s="157" t="s">
        <v>21845</v>
      </c>
      <c r="R85" s="1">
        <v>1</v>
      </c>
      <c r="S85" s="1">
        <v>1</v>
      </c>
    </row>
    <row r="86" spans="17:19">
      <c r="Q86" s="157" t="s">
        <v>22472</v>
      </c>
      <c r="R86" s="1">
        <v>1</v>
      </c>
      <c r="S86" s="1">
        <v>1</v>
      </c>
    </row>
    <row r="87" spans="17:19">
      <c r="Q87" s="152" t="s">
        <v>22310</v>
      </c>
      <c r="R87" s="1">
        <v>13</v>
      </c>
      <c r="S87" s="1">
        <v>13</v>
      </c>
    </row>
    <row r="88" spans="17:19">
      <c r="Q88" s="108" t="s">
        <v>22059</v>
      </c>
      <c r="R88" s="1">
        <v>1</v>
      </c>
      <c r="S88" s="1">
        <v>1</v>
      </c>
    </row>
    <row r="89" spans="17:19">
      <c r="Q89" s="157" t="s">
        <v>22060</v>
      </c>
      <c r="R89" s="1">
        <v>1</v>
      </c>
      <c r="S89" s="1">
        <v>1</v>
      </c>
    </row>
    <row r="90" spans="17:19">
      <c r="Q90" s="108" t="s">
        <v>22254</v>
      </c>
      <c r="R90" s="1">
        <v>1</v>
      </c>
      <c r="S90" s="1">
        <v>1</v>
      </c>
    </row>
    <row r="91" spans="17:19">
      <c r="Q91" s="157" t="s">
        <v>22446</v>
      </c>
      <c r="R91" s="1">
        <v>1</v>
      </c>
      <c r="S91" s="1">
        <v>1</v>
      </c>
    </row>
    <row r="92" spans="17:19">
      <c r="Q92" s="108" t="s">
        <v>22010</v>
      </c>
      <c r="R92" s="1">
        <v>7</v>
      </c>
      <c r="S92" s="1">
        <v>7</v>
      </c>
    </row>
    <row r="93" spans="17:19">
      <c r="Q93" s="157" t="s">
        <v>22020</v>
      </c>
      <c r="R93" s="1">
        <v>1</v>
      </c>
      <c r="S93" s="1">
        <v>1</v>
      </c>
    </row>
    <row r="94" spans="17:19">
      <c r="Q94" s="157" t="s">
        <v>22049</v>
      </c>
      <c r="R94" s="1">
        <v>1</v>
      </c>
      <c r="S94" s="1">
        <v>1</v>
      </c>
    </row>
    <row r="95" spans="17:19">
      <c r="Q95" s="157" t="s">
        <v>22052</v>
      </c>
      <c r="R95" s="1">
        <v>1</v>
      </c>
      <c r="S95" s="1">
        <v>1</v>
      </c>
    </row>
    <row r="96" spans="17:19">
      <c r="Q96" s="157" t="s">
        <v>22054</v>
      </c>
      <c r="R96" s="1">
        <v>1</v>
      </c>
      <c r="S96" s="1">
        <v>1</v>
      </c>
    </row>
    <row r="97" spans="17:19">
      <c r="Q97" s="157" t="s">
        <v>22976</v>
      </c>
      <c r="R97" s="1">
        <v>1</v>
      </c>
      <c r="S97" s="1">
        <v>1</v>
      </c>
    </row>
    <row r="98" spans="17:19">
      <c r="Q98" s="157" t="s">
        <v>22051</v>
      </c>
      <c r="R98" s="1">
        <v>1</v>
      </c>
      <c r="S98" s="1">
        <v>1</v>
      </c>
    </row>
    <row r="99" spans="17:19">
      <c r="Q99" s="157" t="s">
        <v>22042</v>
      </c>
      <c r="R99" s="1">
        <v>1</v>
      </c>
      <c r="S99" s="1">
        <v>1</v>
      </c>
    </row>
    <row r="100" spans="17:19">
      <c r="Q100" s="108" t="s">
        <v>21948</v>
      </c>
      <c r="R100" s="1">
        <v>4</v>
      </c>
      <c r="S100" s="1">
        <v>4</v>
      </c>
    </row>
    <row r="101" spans="17:19">
      <c r="Q101" s="157" t="s">
        <v>24594</v>
      </c>
      <c r="R101" s="1">
        <v>1</v>
      </c>
      <c r="S101" s="1">
        <v>1</v>
      </c>
    </row>
    <row r="102" spans="17:19">
      <c r="Q102" s="157" t="s">
        <v>22959</v>
      </c>
      <c r="R102" s="1">
        <v>1</v>
      </c>
      <c r="S102" s="1">
        <v>1</v>
      </c>
    </row>
    <row r="103" spans="17:19">
      <c r="Q103" s="157" t="s">
        <v>21953</v>
      </c>
      <c r="R103" s="1">
        <v>1</v>
      </c>
      <c r="S103" s="1">
        <v>1</v>
      </c>
    </row>
    <row r="104" spans="17:19">
      <c r="Q104" s="157" t="s">
        <v>21954</v>
      </c>
      <c r="R104" s="1">
        <v>1</v>
      </c>
      <c r="S104" s="1">
        <v>1</v>
      </c>
    </row>
    <row r="105" spans="17:19">
      <c r="Q105" s="107" t="s">
        <v>23012</v>
      </c>
      <c r="R105" s="1">
        <v>70</v>
      </c>
      <c r="S105" s="1">
        <v>70</v>
      </c>
    </row>
  </sheetData>
  <mergeCells count="2">
    <mergeCell ref="L1:N1"/>
    <mergeCell ref="Q1:S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EE4E5-5CC7-48A6-99E7-F68BC955E5BF}">
  <sheetPr codeName="Sheet16"/>
  <dimension ref="A1:Y111"/>
  <sheetViews>
    <sheetView showGridLines="0" topLeftCell="A13" zoomScale="85" zoomScaleNormal="85" workbookViewId="0">
      <selection activeCell="U51" sqref="U51"/>
    </sheetView>
  </sheetViews>
  <sheetFormatPr defaultColWidth="8.85546875" defaultRowHeight="14.45"/>
  <cols>
    <col min="7" max="7" width="16.85546875" bestFit="1" customWidth="1"/>
    <col min="8" max="8" width="15.5703125" bestFit="1" customWidth="1"/>
    <col min="9" max="9" width="13.5703125" customWidth="1"/>
    <col min="10" max="10" width="16" customWidth="1"/>
    <col min="14" max="14" width="15.5703125" customWidth="1"/>
    <col min="15" max="15" width="16.85546875" customWidth="1"/>
    <col min="16" max="16" width="13.140625" customWidth="1"/>
  </cols>
  <sheetData>
    <row r="1" spans="1:13">
      <c r="A1" s="8" t="s">
        <v>24725</v>
      </c>
      <c r="B1" s="9"/>
      <c r="C1" s="9"/>
      <c r="D1" s="9"/>
      <c r="E1" s="9"/>
      <c r="F1" s="9"/>
      <c r="G1" s="9"/>
    </row>
    <row r="6" spans="1:13">
      <c r="M6" s="48">
        <v>1.1000000000000001</v>
      </c>
    </row>
    <row r="49" ht="18" customHeight="1"/>
    <row r="65" spans="25:25">
      <c r="Y65" s="84"/>
    </row>
    <row r="66" spans="25:25">
      <c r="Y66" s="212"/>
    </row>
    <row r="67" spans="25:25">
      <c r="Y67" s="213"/>
    </row>
    <row r="68" spans="25:25">
      <c r="Y68" s="213"/>
    </row>
    <row r="69" spans="25:25">
      <c r="Y69" s="213"/>
    </row>
    <row r="111" spans="16:16">
      <c r="P111" s="227"/>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467CB-5ACE-4EB9-86FA-475929314B1A}">
  <sheetPr codeName="Sheet17">
    <tabColor theme="9" tint="0.79998168889431442"/>
  </sheetPr>
  <dimension ref="A1:A4"/>
  <sheetViews>
    <sheetView workbookViewId="0"/>
  </sheetViews>
  <sheetFormatPr defaultColWidth="8.85546875" defaultRowHeight="14.45"/>
  <cols>
    <col min="1" max="1" width="12.5703125" customWidth="1"/>
  </cols>
  <sheetData>
    <row r="1" spans="1:1">
      <c r="A1" s="84" t="s">
        <v>23006</v>
      </c>
    </row>
    <row r="2" spans="1:1">
      <c r="A2" t="s">
        <v>23022</v>
      </c>
    </row>
    <row r="3" spans="1:1">
      <c r="A3" t="s">
        <v>22318</v>
      </c>
    </row>
    <row r="4" spans="1:1">
      <c r="A4" t="s">
        <v>39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4d3a3d-0de6-4800-bd24-b38143fc4c77">
      <Terms xmlns="http://schemas.microsoft.com/office/infopath/2007/PartnerControls"/>
    </lcf76f155ced4ddcb4097134ff3c332f>
    <TaxCatchAll xmlns="f3ade878-977f-48e5-876a-848d00c640a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2278BE3643794BB44F356C3633BA3D" ma:contentTypeVersion="15" ma:contentTypeDescription="Create a new document." ma:contentTypeScope="" ma:versionID="48f7f6a2b73b6831ff8830a69c2a0eef">
  <xsd:schema xmlns:xsd="http://www.w3.org/2001/XMLSchema" xmlns:xs="http://www.w3.org/2001/XMLSchema" xmlns:p="http://schemas.microsoft.com/office/2006/metadata/properties" xmlns:ns2="514d3a3d-0de6-4800-bd24-b38143fc4c77" xmlns:ns3="f3ade878-977f-48e5-876a-848d00c640ae" targetNamespace="http://schemas.microsoft.com/office/2006/metadata/properties" ma:root="true" ma:fieldsID="dfb4dd5c174594c2ff03f6405420b581" ns2:_="" ns3:_="">
    <xsd:import namespace="514d3a3d-0de6-4800-bd24-b38143fc4c77"/>
    <xsd:import namespace="f3ade878-977f-48e5-876a-848d00c640a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4d3a3d-0de6-4800-bd24-b38143fc4c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3ade878-977f-48e5-876a-848d00c640a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7772d870-f8b4-4f95-99c2-d1264a7654a2}" ma:internalName="TaxCatchAll" ma:showField="CatchAllData" ma:web="f3ade878-977f-48e5-876a-848d00c640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7268E9-2F35-4505-A17F-0AFBB87797EB}"/>
</file>

<file path=customXml/itemProps2.xml><?xml version="1.0" encoding="utf-8"?>
<ds:datastoreItem xmlns:ds="http://schemas.openxmlformats.org/officeDocument/2006/customXml" ds:itemID="{92AA966B-561E-42EF-B5A3-58A5D2FAE4BA}"/>
</file>

<file path=customXml/itemProps3.xml><?xml version="1.0" encoding="utf-8"?>
<ds:datastoreItem xmlns:ds="http://schemas.openxmlformats.org/officeDocument/2006/customXml" ds:itemID="{20BC8800-DED6-4FC7-A3DD-F6F71BE0BE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Chiwitsophon, Chonnikan</dc:creator>
  <cp:keywords/>
  <dc:description/>
  <cp:lastModifiedBy/>
  <cp:revision/>
  <dcterms:created xsi:type="dcterms:W3CDTF">2023-12-08T12:23:00Z</dcterms:created>
  <dcterms:modified xsi:type="dcterms:W3CDTF">2024-03-26T05:09:41Z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0x010100412278BE3643794BB44F356C3633BA3D</vt:lpwstr>
  </property>
  <property fmtid="{D5CDD505-2E9C-101B-9397-08002B2CF9AE}" pid="3" name="MediaServiceImageTags">
    <vt:lpwstr/>
  </property>
</Properties>
</file>